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codebook" sheetId="2" r:id="rId6"/>
    <sheet state="visible" name="employee_year" sheetId="3" r:id="rId7"/>
    <sheet state="visible" name="scaling_params" sheetId="4" r:id="rId8"/>
    <sheet state="visible" name="dept_year" sheetId="5" r:id="rId9"/>
    <sheet state="visible" name="bank_year" sheetId="6" r:id="rId10"/>
    <sheet state="visible" name="scenario_summary" sheetId="7" r:id="rId11"/>
    <sheet state="visible" name="lseg_observed"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
      <text>
        <t xml:space="preserve">Blue = you can change these. The five weights say how much each dimension counts in the final 0-100 score. They must add up to 1. Try changing them: every score in the file updates automatically - that is our weight-sensitivity test.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J9">
      <text>
        <t xml:space="preserve">REAL numbers in this row: return on assets, revenue growth and market value come from the Refinitiv Public Companies dataset (public financial data on listed Spanish banks).</t>
      </text>
    </comment>
    <comment authorId="0" ref="J7">
      <text>
        <t xml:space="preserve">REAL numbers in this row: return on assets, revenue growth and market value come from the Refinitiv Public Companies dataset (public financial data on listed Spanish banks).</t>
      </text>
    </comment>
    <comment authorId="0" ref="F2">
      <text>
        <t xml:space="preserve">REAL number. Source: Statista Brand KPIs for BBVA (2024, study 190428). Customers rated their trust in BBVA 5.9 out of 10, vs. 7.2 for the average peer bank.</t>
      </text>
    </comment>
    <comment authorId="0" ref="J5">
      <text>
        <t xml:space="preserve">REAL numbers in this row: return on assets, revenue growth and market value come from the Refinitiv Public Companies dataset (public financial data on listed Spanish banks).</t>
      </text>
    </comment>
    <comment authorId="0" ref="J3">
      <text>
        <t xml:space="preserve">REAL numbers in this row: return on assets, revenue growth and market value come from the Refinitiv Public Companies dataset (public financial data on listed Spanish banks).</t>
      </text>
    </comment>
    <comment authorId="0" ref="J11">
      <text>
        <t xml:space="preserve">REAL numbers in this row: return on assets, revenue growth and market value come from the Refinitiv Public Companies dataset (public financial data on listed Spanish banks).</t>
      </text>
    </comment>
  </commentList>
</comments>
</file>

<file path=xl/sharedStrings.xml><?xml version="1.0" encoding="utf-8"?>
<sst xmlns="http://schemas.openxmlformats.org/spreadsheetml/2006/main" count="27232" uniqueCount="1162">
  <si>
    <t>BBVA Culture Index</t>
  </si>
  <si>
    <t>What is this file?</t>
  </si>
  <si>
    <t>A practice (“pilot”) dataset we built to test our Culture Index before any real data exist. It lets us check that the index formula, the scaling, and our statistical models all work end-to-end.</t>
  </si>
  <si>
    <t>What is real and what is invented?</t>
  </si>
  <si>
    <t>Almost everything here is GENERATED. None of the employees are real people and nothing here describes BBVA’s actual culture. The only real numbers are on the sheet ‘lseg_observed’ and in a few cells marked with a red source comment, those come from public Refinitiv data on Spanish banks.</t>
  </si>
  <si>
    <t>The three scenarios (the key idea)</t>
  </si>
  <si>
    <t>We invented 500 fictional BBVA Spain employees — each with a region, a department, gender, tenure, and so on. Then we “surveyed” the same 500 people three times, each time pretending the company culture was different: A-Strong (a great culture), B-Average (a normal culture, tuned to match the public numbers we know about BBVA, like its 11.8% staff turnover), and C-Weak (a bad culture). The four peer banks (Santander, CaixaBank, Sabadell, Bankinter) were invented once, as the comparison group (“Benchmark”).</t>
  </si>
  <si>
    <t>Why three scenarios?</t>
  </si>
  <si>
    <t>It is our quality check. If the index is built correctly, the Strong world must score clearly higher than the Average world, and the Average clearly higher than the Weak one, and it does (about 85 vs 48 vs 13 out of 100). The models are estimated only on B-Average + Benchmark; A and C just prove the index reacts the right way.</t>
  </si>
  <si>
    <t>How the index works, in one sentence</t>
  </si>
  <si>
    <t>Each indicator (e.g. eNPS, turnover) is rescaled between 0 = worst in the peer group and 1 = best in the peer group; “bad” indicators like turnover are flipped so higher always means better; the five dimension scores are then combined with weights into one number from 0 to 100.</t>
  </si>
  <si>
    <t>Everything is live</t>
  </si>
  <si>
    <t>The scores are Excel formulas, not pasted numbers. If you change a weight (blue cells on ‘scaling_params’) or any input value, every index in the file recalculates by itself. When our real survey answers arrive, we can paste them into the same columns and the whole pipeline runs on real data.</t>
  </si>
  <si>
    <t>What each sheet contains</t>
  </si>
  <si>
    <t xml:space="preserve">  codebook</t>
  </si>
  <si>
    <t>what every column means, its range, where it comes from, and which model uses it.</t>
  </si>
  <si>
    <t xml:space="preserve">  employee_year</t>
  </si>
  <si>
    <t>The main table. One row = one employee in one year. 3,800 rows = 500 BBVA employees × 2 years × 3 scenarios + 4 peer banks × 100 employees × 2 years. The last columns compute each person’s dimension scores and Culture Index.</t>
  </si>
  <si>
    <t xml:space="preserve">  scaling_params</t>
  </si>
  <si>
    <t>The “settings” sheet: the best/worst values used for rescaling, and the five dimension weights (blue = you can change them).</t>
  </si>
  <si>
    <t xml:space="preserve">  dept_year</t>
  </si>
  <si>
    <t>The same data summarized per department and year — used for the innovation model.</t>
  </si>
  <si>
    <t xml:space="preserve">  bank_year</t>
  </si>
  <si>
    <t>One row per bank per year: the average index, plus customer-side measures (brand trust, customer NPS) kept OUTSIDE the index on purpose, plus real 2025 financials from Refinitiv.</t>
  </si>
  <si>
    <t xml:space="preserve">  scenario_summary</t>
  </si>
  <si>
    <t>A small table comparing the three invented worlds side by side, the quality check described above.</t>
  </si>
  <si>
    <t xml:space="preserve">  lseg_observed</t>
  </si>
  <si>
    <t>The REAL public data: Refinitiv Public Companies dataset figures for BBVA and Spanish peer banks.</t>
  </si>
  <si>
    <t>One rule to remember</t>
  </si>
  <si>
    <t>Any result computed from the invented part of this file is only a demonstration of the method. It says nothing about BBVA’s real culture.</t>
  </si>
  <si>
    <t>Technical footnote</t>
  </si>
  <si>
    <t>Generated in Python (NumPy, random seed 42, fully reproducible). Employee IDs are anonymous hash codes, identical across the three scenario copies of the same fictional person.</t>
  </si>
  <si>
    <t>Column</t>
  </si>
  <si>
    <t>What it means (plain language)</t>
  </si>
  <si>
    <t>Part of the index?</t>
  </si>
  <si>
    <t>Type</t>
  </si>
  <si>
    <t>Range</t>
  </si>
  <si>
    <t>Good direction</t>
  </si>
  <si>
    <t>Where it comes from</t>
  </si>
  <si>
    <t>Which model uses it</t>
  </si>
  <si>
    <t>emp_id</t>
  </si>
  <si>
    <t>Anonymous code for one fictional employee. The same code appears in all three scenarios, because it is the same invented person “surveyed” three times.</t>
  </si>
  <si>
    <t>No – identifier</t>
  </si>
  <si>
    <t>Text</t>
  </si>
  <si>
    <t>8 characters</t>
  </si>
  <si>
    <t>—</t>
  </si>
  <si>
    <t>Generated</t>
  </si>
  <si>
    <t>All</t>
  </si>
  <si>
    <t>bank</t>
  </si>
  <si>
    <t>Which bank the person works for.</t>
  </si>
  <si>
    <t>Category</t>
  </si>
  <si>
    <t>BBVA + 4 Spanish peers</t>
  </si>
  <si>
    <t>region</t>
  </si>
  <si>
    <t>Spanish region of the workplace.</t>
  </si>
  <si>
    <t>Madrid / Catalunya / Andalucia / Pais Vasco / C. Valenciana</t>
  </si>
  <si>
    <t>Model 5</t>
  </si>
  <si>
    <t>dept</t>
  </si>
  <si>
    <t>Department.</t>
  </si>
  <si>
    <t>Retail / Corporate / Digital / Risk / Operations</t>
  </si>
  <si>
    <t>Models 1, 3, 5</t>
  </si>
  <si>
    <t>year</t>
  </si>
  <si>
    <t>Year of the observation.</t>
  </si>
  <si>
    <t>No – control</t>
  </si>
  <si>
    <t>Number</t>
  </si>
  <si>
    <t>2024–2025</t>
  </si>
  <si>
    <t>gender</t>
  </si>
  <si>
    <t>Gender.</t>
  </si>
  <si>
    <t>F / M</t>
  </si>
  <si>
    <t>Survey question (simulated for now)</t>
  </si>
  <si>
    <t>Background control</t>
  </si>
  <si>
    <t>tenure_band</t>
  </si>
  <si>
    <t>How long the person has worked at the bank (in bands, so nobody is identifiable).</t>
  </si>
  <si>
    <t>0-2 / 3-5 / 6-10 / 10+ years</t>
  </si>
  <si>
    <t>comp_band</t>
  </si>
  <si>
    <t>Pay level in 5 broad bands (1 = lowest).</t>
  </si>
  <si>
    <t>1–5</t>
  </si>
  <si>
    <t>Control (separates pay effects from culture)</t>
  </si>
  <si>
    <t>unemp_r</t>
  </si>
  <si>
    <t>Unemployment rate in the person’s region — captures the local job market.</t>
  </si>
  <si>
    <t>% (approx. INE)</t>
  </si>
  <si>
    <t>Public statistics</t>
  </si>
  <si>
    <t>Control</t>
  </si>
  <si>
    <t>exit</t>
  </si>
  <si>
    <t>Did the person voluntarily leave the bank that year? 1 = yes, 0 = no.</t>
  </si>
  <si>
    <t>No – outcome</t>
  </si>
  <si>
    <t>0 or 1</t>
  </si>
  <si>
    <t>0/1</t>
  </si>
  <si>
    <t>Would come from HR; simulated here</t>
  </si>
  <si>
    <t>Model 1 (the thing we predict)</t>
  </si>
  <si>
    <t>comply_inc</t>
  </si>
  <si>
    <t>Compliance incidents per 100 employees in the department — rule-breaking events.</t>
  </si>
  <si>
    <t>Yes – Ethics</t>
  </si>
  <si>
    <t>0–12</t>
  </si>
  <si>
    <t>Lower is better (flipped)</t>
  </si>
  <si>
    <t>Index</t>
  </si>
  <si>
    <t>ethics_sc</t>
  </si>
  <si>
    <t>Survey answer: “How ethically does this bank behave?” (0–10).</t>
  </si>
  <si>
    <t>0–10</t>
  </si>
  <si>
    <t>Higher is better</t>
  </si>
  <si>
    <t>enps</t>
  </si>
  <si>
    <t>Employee Net Promoter Score: “Would you recommend this bank as a place to work?” % promoters minus % detractors.</t>
  </si>
  <si>
    <t>Yes – Satisfaction</t>
  </si>
  <si>
    <t>−100 … +100</t>
  </si>
  <si>
    <t>Index; Model 2 (the thing we predict)</t>
  </si>
  <si>
    <t>pay_equity</t>
  </si>
  <si>
    <t>How fair pay is perceived to be (0 = very unfair, 1 = fully fair).</t>
  </si>
  <si>
    <t>0–1</t>
  </si>
  <si>
    <t>particip_rate</t>
  </si>
  <si>
    <t>Share of the department that actually answers the staff survey — a behavioral sign of engagement.</t>
  </si>
  <si>
    <t>Yes – Engagement</t>
  </si>
  <si>
    <t>%</t>
  </si>
  <si>
    <t>absent_rate</t>
  </si>
  <si>
    <t>Days absent as % of working days in the department.</t>
  </si>
  <si>
    <t>turnover_rate</t>
  </si>
  <si>
    <t>Share of the department’s staff that left during the year.</t>
  </si>
  <si>
    <t>Yes – Employee Experience</t>
  </si>
  <si>
    <t>mob_rate</t>
  </si>
  <si>
    <t>Share of staff who moved to a new role inside the bank — internal career opportunities.</t>
  </si>
  <si>
    <t>trust_360</t>
  </si>
  <si>
    <t>Survey answer: how much employees trust their leaders (1–5).</t>
  </si>
  <si>
    <t>psych_safety</t>
  </si>
  <si>
    <t>Survey answer: how safe people feel to speak up and raise problems (1–5).</t>
  </si>
  <si>
    <t>ideas_100fte</t>
  </si>
  <si>
    <t>Improvement ideas submitted per 100 employees in the department — a sign of innovation culture.</t>
  </si>
  <si>
    <t>Yes – Innovation</t>
  </si>
  <si>
    <t>Index; Model 3 (the thing we predict)</t>
  </si>
  <si>
    <t>training_compl</t>
  </si>
  <si>
    <t>Share of assigned training the person completed.</t>
  </si>
  <si>
    <t>key</t>
  </si>
  <si>
    <t>Technical helper used to group rows (scenario + bank + department + year). Can be ignored.</t>
  </si>
  <si>
    <t>No – helper</t>
  </si>
  <si>
    <t>Formula</t>
  </si>
  <si>
    <t>dept_year sheet</t>
  </si>
  <si>
    <t>ethics_dim</t>
  </si>
  <si>
    <t>Ethics score of this person, rescaled to 0–1 against the peer group.</t>
  </si>
  <si>
    <t>Result</t>
  </si>
  <si>
    <t>Calculated</t>
  </si>
  <si>
    <t>satisf_dim</t>
  </si>
  <si>
    <t>Satisfaction score, rescaled to 0–1.</t>
  </si>
  <si>
    <t>engage_dim</t>
  </si>
  <si>
    <t>Engagement score, rescaled to 0–1.</t>
  </si>
  <si>
    <t>empexp_dim</t>
  </si>
  <si>
    <t>Employee Experience score, rescaled to 0–1.</t>
  </si>
  <si>
    <t>innov_dim</t>
  </si>
  <si>
    <t>Innovation score, rescaled to 0–1.</t>
  </si>
  <si>
    <t>culture_idx</t>
  </si>
  <si>
    <t>THE CULTURE INDEX: the five dimension scores combined with their weights, on a 0–100 scale.</t>
  </si>
  <si>
    <t>0–100</t>
  </si>
  <si>
    <t>Models 1–5</t>
  </si>
  <si>
    <t>scenario</t>
  </si>
  <si>
    <t>Which invented world this row belongs to: A-Strong, B-Average or C-Weak (BBVA), or Benchmark (peer banks).</t>
  </si>
  <si>
    <t>No – design</t>
  </si>
  <si>
    <t>4 values</t>
  </si>
  <si>
    <t>Scenario check; filters</t>
  </si>
  <si>
    <t>benchmark_flag</t>
  </si>
  <si>
    <t>1 = row belongs to the “real-world” base case used in the models (B-Average + Benchmark); 0 = Strong/Weak test copies.</t>
  </si>
  <si>
    <t>Scaling; model filters</t>
  </si>
  <si>
    <t>Direction legend: + = higher value indicates stronger culture; − = reverse-coded before entering the index.</t>
  </si>
  <si>
    <t>An identifier is used to recognize or group records, but it is not used to measure culture.</t>
  </si>
  <si>
    <t>A control variable is included in statistical models to account for other factors that might influence the results.</t>
  </si>
  <si>
    <t>An outcome variable is the thing you are trying to explain, predict, or improve.</t>
  </si>
  <si>
    <t>A design variable describes the structure of the study or helps define the research setup.</t>
  </si>
  <si>
    <t>00577edd</t>
  </si>
  <si>
    <t>BBVA</t>
  </si>
  <si>
    <t>Andalucia</t>
  </si>
  <si>
    <t>Operations</t>
  </si>
  <si>
    <t>M</t>
  </si>
  <si>
    <t>0-2</t>
  </si>
  <si>
    <t>A-Strong</t>
  </si>
  <si>
    <t>00ce0f00</t>
  </si>
  <si>
    <t>Risk</t>
  </si>
  <si>
    <t>F</t>
  </si>
  <si>
    <t>10+</t>
  </si>
  <si>
    <t>02aa584e</t>
  </si>
  <si>
    <t>Digital</t>
  </si>
  <si>
    <t>3-5</t>
  </si>
  <si>
    <t>0439eee0</t>
  </si>
  <si>
    <t>Retail</t>
  </si>
  <si>
    <t>08c01be8</t>
  </si>
  <si>
    <t>08dd68d4</t>
  </si>
  <si>
    <t>0cb512ac</t>
  </si>
  <si>
    <t>Corporate</t>
  </si>
  <si>
    <t>0ef123c5</t>
  </si>
  <si>
    <t>16dd0b90</t>
  </si>
  <si>
    <t>6-10</t>
  </si>
  <si>
    <t>18481ec5</t>
  </si>
  <si>
    <t>1855c460</t>
  </si>
  <si>
    <t>241f3bfd</t>
  </si>
  <si>
    <t>26a45357</t>
  </si>
  <si>
    <t>2821e01a</t>
  </si>
  <si>
    <t>2c355d59</t>
  </si>
  <si>
    <t>30c0f0dc</t>
  </si>
  <si>
    <t>35c32100</t>
  </si>
  <si>
    <t>38993922</t>
  </si>
  <si>
    <t>3a738a8b</t>
  </si>
  <si>
    <t>3d169bdd</t>
  </si>
  <si>
    <t>3f207657</t>
  </si>
  <si>
    <t>3fa14829</t>
  </si>
  <si>
    <t>4161e5c3</t>
  </si>
  <si>
    <t>4208bd45</t>
  </si>
  <si>
    <t>437a2acb</t>
  </si>
  <si>
    <t>4825fe48</t>
  </si>
  <si>
    <t>48351d3e</t>
  </si>
  <si>
    <t>490d562c</t>
  </si>
  <si>
    <t>49990120</t>
  </si>
  <si>
    <t>4d8d2334</t>
  </si>
  <si>
    <t>4f71ba2d</t>
  </si>
  <si>
    <t>51923604</t>
  </si>
  <si>
    <t>5950da28</t>
  </si>
  <si>
    <t>5cf44d52</t>
  </si>
  <si>
    <t>5d75dd9e</t>
  </si>
  <si>
    <t>5f0a0a05</t>
  </si>
  <si>
    <t>5fd7c39c</t>
  </si>
  <si>
    <t>6034a86f</t>
  </si>
  <si>
    <t>62ede75b</t>
  </si>
  <si>
    <t>704be05a</t>
  </si>
  <si>
    <t>7bf03114</t>
  </si>
  <si>
    <t>80cff9a2</t>
  </si>
  <si>
    <t>84c97db0</t>
  </si>
  <si>
    <t>84f4e6d4</t>
  </si>
  <si>
    <t>87c4e405</t>
  </si>
  <si>
    <t>8c5af189</t>
  </si>
  <si>
    <t>8c8a86cc</t>
  </si>
  <si>
    <t>8d8ca6a6</t>
  </si>
  <si>
    <t>8dc95c3c</t>
  </si>
  <si>
    <t>8f54bc34</t>
  </si>
  <si>
    <t>93f09639</t>
  </si>
  <si>
    <t>95564721</t>
  </si>
  <si>
    <t>9822998c</t>
  </si>
  <si>
    <t>99998e85</t>
  </si>
  <si>
    <t>9a545a39</t>
  </si>
  <si>
    <t>a174ae85</t>
  </si>
  <si>
    <t>a366c520</t>
  </si>
  <si>
    <t>a76d36de</t>
  </si>
  <si>
    <t>a86fd601</t>
  </si>
  <si>
    <t>b2192689</t>
  </si>
  <si>
    <t>b25309e5</t>
  </si>
  <si>
    <t>b2783b60</t>
  </si>
  <si>
    <t>b6255ed8</t>
  </si>
  <si>
    <t>b6e04c65</t>
  </si>
  <si>
    <t>b6f303ca</t>
  </si>
  <si>
    <t>b7469941</t>
  </si>
  <si>
    <t>be66f80e</t>
  </si>
  <si>
    <t>c3338535</t>
  </si>
  <si>
    <t>c4259da3</t>
  </si>
  <si>
    <t>c5c47e0c</t>
  </si>
  <si>
    <t>c80f9883</t>
  </si>
  <si>
    <t>c834ba36</t>
  </si>
  <si>
    <t>c9a47104</t>
  </si>
  <si>
    <t>cd3da116</t>
  </si>
  <si>
    <t>d087e5e6</t>
  </si>
  <si>
    <t>d6072250</t>
  </si>
  <si>
    <t>db9bfec4</t>
  </si>
  <si>
    <t>de351592</t>
  </si>
  <si>
    <t>de9af1f0</t>
  </si>
  <si>
    <t>e570c44c</t>
  </si>
  <si>
    <t>e5d7ffa0</t>
  </si>
  <si>
    <t>eb3f9c34</t>
  </si>
  <si>
    <t>ee3b4aca</t>
  </si>
  <si>
    <t>f6e517b1</t>
  </si>
  <si>
    <t>f7a1cfb2</t>
  </si>
  <si>
    <t>f99a1cea</t>
  </si>
  <si>
    <t>fa029ee9</t>
  </si>
  <si>
    <t>fddfff0e</t>
  </si>
  <si>
    <t>ff962348</t>
  </si>
  <si>
    <t>ffb159ff</t>
  </si>
  <si>
    <t>02653e56</t>
  </si>
  <si>
    <t>C. Valenciana</t>
  </si>
  <si>
    <t>096b053b</t>
  </si>
  <si>
    <t>0db1179f</t>
  </si>
  <si>
    <t>130763b8</t>
  </si>
  <si>
    <t>15ff9281</t>
  </si>
  <si>
    <t>19ba7486</t>
  </si>
  <si>
    <t>1e5b5216</t>
  </si>
  <si>
    <t>20f8b966</t>
  </si>
  <si>
    <t>24475e99</t>
  </si>
  <si>
    <t>245ca681</t>
  </si>
  <si>
    <t>25805a20</t>
  </si>
  <si>
    <t>2709ac7a</t>
  </si>
  <si>
    <t>2ea1a89f</t>
  </si>
  <si>
    <t>37092e27</t>
  </si>
  <si>
    <t>37d980f9</t>
  </si>
  <si>
    <t>4037656a</t>
  </si>
  <si>
    <t>4155c598</t>
  </si>
  <si>
    <t>490fdc22</t>
  </si>
  <si>
    <t>4af0fa26</t>
  </si>
  <si>
    <t>4b89b8ee</t>
  </si>
  <si>
    <t>4c19d736</t>
  </si>
  <si>
    <t>4c941316</t>
  </si>
  <si>
    <t>53c70985</t>
  </si>
  <si>
    <t>56eba64f</t>
  </si>
  <si>
    <t>58b63cdc</t>
  </si>
  <si>
    <t>63f66871</t>
  </si>
  <si>
    <t>66deb4e0</t>
  </si>
  <si>
    <t>6b833ecb</t>
  </si>
  <si>
    <t>733b2461</t>
  </si>
  <si>
    <t>7474d2ce</t>
  </si>
  <si>
    <t>868ed1c6</t>
  </si>
  <si>
    <t>91e816f3</t>
  </si>
  <si>
    <t>95070158</t>
  </si>
  <si>
    <t>98998bff</t>
  </si>
  <si>
    <t>9d7849fb</t>
  </si>
  <si>
    <t>9e11cdea</t>
  </si>
  <si>
    <t>a43e65d8</t>
  </si>
  <si>
    <t>a6d94098</t>
  </si>
  <si>
    <t>a9ea8efd</t>
  </si>
  <si>
    <t>aa6b572e</t>
  </si>
  <si>
    <t>ae6478e5</t>
  </si>
  <si>
    <t>aeb953ae</t>
  </si>
  <si>
    <t>affe3542</t>
  </si>
  <si>
    <t>bd83bb4c</t>
  </si>
  <si>
    <t>c3dcdde1</t>
  </si>
  <si>
    <t>c4e7e980</t>
  </si>
  <si>
    <t>caaa8d4f</t>
  </si>
  <si>
    <t>d0284543</t>
  </si>
  <si>
    <t>d2f328ec</t>
  </si>
  <si>
    <t>d5555486</t>
  </si>
  <si>
    <t>d5561b72</t>
  </si>
  <si>
    <t>d5bec112</t>
  </si>
  <si>
    <t>e071de6f</t>
  </si>
  <si>
    <t>e2678918</t>
  </si>
  <si>
    <t>e2cc2712</t>
  </si>
  <si>
    <t>e4f4bcde</t>
  </si>
  <si>
    <t>f2a44ef8</t>
  </si>
  <si>
    <t>f2d0d5f1</t>
  </si>
  <si>
    <t>f8d44284</t>
  </si>
  <si>
    <t>ff4dcb2a</t>
  </si>
  <si>
    <t>0b1c7d9b</t>
  </si>
  <si>
    <t>Catalunya</t>
  </si>
  <si>
    <t>0fe5b4b9</t>
  </si>
  <si>
    <t>10882bf0</t>
  </si>
  <si>
    <t>12cb2599</t>
  </si>
  <si>
    <t>181db1af</t>
  </si>
  <si>
    <t>1ae7e77d</t>
  </si>
  <si>
    <t>1c77c472</t>
  </si>
  <si>
    <t>1cad9e71</t>
  </si>
  <si>
    <t>1d1068b8</t>
  </si>
  <si>
    <t>1e25de55</t>
  </si>
  <si>
    <t>1f8f7eb7</t>
  </si>
  <si>
    <t>21416dc3</t>
  </si>
  <si>
    <t>2167cf02</t>
  </si>
  <si>
    <t>22071b55</t>
  </si>
  <si>
    <t>22feaa7c</t>
  </si>
  <si>
    <t>22ffe98d</t>
  </si>
  <si>
    <t>24b4ada0</t>
  </si>
  <si>
    <t>24f014e9</t>
  </si>
  <si>
    <t>25936fc2</t>
  </si>
  <si>
    <t>2958c1f8</t>
  </si>
  <si>
    <t>295f8b5a</t>
  </si>
  <si>
    <t>29b24317</t>
  </si>
  <si>
    <t>2d393350</t>
  </si>
  <si>
    <t>2feadabf</t>
  </si>
  <si>
    <t>32d32c3e</t>
  </si>
  <si>
    <t>3777a092</t>
  </si>
  <si>
    <t>38ba7f70</t>
  </si>
  <si>
    <t>399279bf</t>
  </si>
  <si>
    <t>3be0b2f2</t>
  </si>
  <si>
    <t>3dc83fe9</t>
  </si>
  <si>
    <t>42b19f68</t>
  </si>
  <si>
    <t>42b514e3</t>
  </si>
  <si>
    <t>45694a15</t>
  </si>
  <si>
    <t>47618e07</t>
  </si>
  <si>
    <t>4774d170</t>
  </si>
  <si>
    <t>494ce43d</t>
  </si>
  <si>
    <t>497d2278</t>
  </si>
  <si>
    <t>4983b201</t>
  </si>
  <si>
    <t>4be42c9a</t>
  </si>
  <si>
    <t>4c5d32e9</t>
  </si>
  <si>
    <t>4dcf2df9</t>
  </si>
  <si>
    <t>4ee81750</t>
  </si>
  <si>
    <t>4ef65086</t>
  </si>
  <si>
    <t>51bc6705</t>
  </si>
  <si>
    <t>525478df</t>
  </si>
  <si>
    <t>53a1d7ce</t>
  </si>
  <si>
    <t>53f65831</t>
  </si>
  <si>
    <t>5409d988</t>
  </si>
  <si>
    <t>567c4fba</t>
  </si>
  <si>
    <t>56f10035</t>
  </si>
  <si>
    <t>576151b4</t>
  </si>
  <si>
    <t>599cb9c3</t>
  </si>
  <si>
    <t>5af31393</t>
  </si>
  <si>
    <t>5e122266</t>
  </si>
  <si>
    <t>63c1c58d</t>
  </si>
  <si>
    <t>648342d4</t>
  </si>
  <si>
    <t>6505e391</t>
  </si>
  <si>
    <t>6546b2c5</t>
  </si>
  <si>
    <t>6629aba9</t>
  </si>
  <si>
    <t>68005772</t>
  </si>
  <si>
    <t>6822e0c3</t>
  </si>
  <si>
    <t>6ffc32a1</t>
  </si>
  <si>
    <t>7305b7fe</t>
  </si>
  <si>
    <t>73567e48</t>
  </si>
  <si>
    <t>73dac9af</t>
  </si>
  <si>
    <t>78cd6e8a</t>
  </si>
  <si>
    <t>7e1d0e40</t>
  </si>
  <si>
    <t>81561ed0</t>
  </si>
  <si>
    <t>85cbd307</t>
  </si>
  <si>
    <t>8b12ab97</t>
  </si>
  <si>
    <t>8bb8fc45</t>
  </si>
  <si>
    <t>8c37dc8f</t>
  </si>
  <si>
    <t>8c653569</t>
  </si>
  <si>
    <t>8d5a8fab</t>
  </si>
  <si>
    <t>910c15be</t>
  </si>
  <si>
    <t>94627770</t>
  </si>
  <si>
    <t>94e543a3</t>
  </si>
  <si>
    <t>96d5a161</t>
  </si>
  <si>
    <t>987ed2b0</t>
  </si>
  <si>
    <t>9b0d4b02</t>
  </si>
  <si>
    <t>9b2a4d48</t>
  </si>
  <si>
    <t>a1752ec9</t>
  </si>
  <si>
    <t>a3095a40</t>
  </si>
  <si>
    <t>a4cb0b22</t>
  </si>
  <si>
    <t>a6cf4398</t>
  </si>
  <si>
    <t>a7688d8a</t>
  </si>
  <si>
    <t>a9725a5e</t>
  </si>
  <si>
    <t>ac22b969</t>
  </si>
  <si>
    <t>b250dc1e</t>
  </si>
  <si>
    <t>b2de6bbe</t>
  </si>
  <si>
    <t>baa81272</t>
  </si>
  <si>
    <t>be736491</t>
  </si>
  <si>
    <t>c14f4768</t>
  </si>
  <si>
    <t>c3c60aa5</t>
  </si>
  <si>
    <t>c6269615</t>
  </si>
  <si>
    <t>c76d6b76</t>
  </si>
  <si>
    <t>ca06e47f</t>
  </si>
  <si>
    <t>cc705723</t>
  </si>
  <si>
    <t>cf5e522d</t>
  </si>
  <si>
    <t>cfd0ae91</t>
  </si>
  <si>
    <t>d1ce0c8f</t>
  </si>
  <si>
    <t>d4f19591</t>
  </si>
  <si>
    <t>dac7f38b</t>
  </si>
  <si>
    <t>dc3c6f32</t>
  </si>
  <si>
    <t>dd1e7bfe</t>
  </si>
  <si>
    <t>dddbd9b5</t>
  </si>
  <si>
    <t>df23d571</t>
  </si>
  <si>
    <t>e40f5974</t>
  </si>
  <si>
    <t>e6cb93ea</t>
  </si>
  <si>
    <t>eb1aa1c1</t>
  </si>
  <si>
    <t>ef45950b</t>
  </si>
  <si>
    <t>f085975a</t>
  </si>
  <si>
    <t>f367a5ec</t>
  </si>
  <si>
    <t>f4e139e3</t>
  </si>
  <si>
    <t>f599167a</t>
  </si>
  <si>
    <t>f6d94113</t>
  </si>
  <si>
    <t>fa04afad</t>
  </si>
  <si>
    <t>fb11b616</t>
  </si>
  <si>
    <t>fb51b80e</t>
  </si>
  <si>
    <t>fda2d0f6</t>
  </si>
  <si>
    <t>01e6dacc</t>
  </si>
  <si>
    <t>Madrid</t>
  </si>
  <si>
    <t>03afd464</t>
  </si>
  <si>
    <t>048caf82</t>
  </si>
  <si>
    <t>05108de8</t>
  </si>
  <si>
    <t>075abae6</t>
  </si>
  <si>
    <t>0b0b402a</t>
  </si>
  <si>
    <t>0b890901</t>
  </si>
  <si>
    <t>0e7c2455</t>
  </si>
  <si>
    <t>0f8e7405</t>
  </si>
  <si>
    <t>10209b10</t>
  </si>
  <si>
    <t>13cdabb0</t>
  </si>
  <si>
    <t>16b74c50</t>
  </si>
  <si>
    <t>1910f8ed</t>
  </si>
  <si>
    <t>1c412037</t>
  </si>
  <si>
    <t>1d7ccec2</t>
  </si>
  <si>
    <t>20faea3c</t>
  </si>
  <si>
    <t>210e81da</t>
  </si>
  <si>
    <t>22b88d9c</t>
  </si>
  <si>
    <t>234d8358</t>
  </si>
  <si>
    <t>285b00b8</t>
  </si>
  <si>
    <t>29232f64</t>
  </si>
  <si>
    <t>295c2271</t>
  </si>
  <si>
    <t>2aaaa3d2</t>
  </si>
  <si>
    <t>2c63de9a</t>
  </si>
  <si>
    <t>2d02bc25</t>
  </si>
  <si>
    <t>2e4b442c</t>
  </si>
  <si>
    <t>2fdbe86a</t>
  </si>
  <si>
    <t>34642788</t>
  </si>
  <si>
    <t>353ac3b0</t>
  </si>
  <si>
    <t>368ef1ab</t>
  </si>
  <si>
    <t>39a4c39b</t>
  </si>
  <si>
    <t>3a624fbd</t>
  </si>
  <si>
    <t>3ade9a01</t>
  </si>
  <si>
    <t>3b35b445</t>
  </si>
  <si>
    <t>3c380ac3</t>
  </si>
  <si>
    <t>3c9807f0</t>
  </si>
  <si>
    <t>3d6ad646</t>
  </si>
  <si>
    <t>3dab38e3</t>
  </si>
  <si>
    <t>42b2f474</t>
  </si>
  <si>
    <t>447fe1b0</t>
  </si>
  <si>
    <t>477940f4</t>
  </si>
  <si>
    <t>483cd293</t>
  </si>
  <si>
    <t>4893b0d4</t>
  </si>
  <si>
    <t>4ca6ce08</t>
  </si>
  <si>
    <t>4d3b8203</t>
  </si>
  <si>
    <t>4ed18a34</t>
  </si>
  <si>
    <t>50fa62f0</t>
  </si>
  <si>
    <t>51d1f642</t>
  </si>
  <si>
    <t>530740cd</t>
  </si>
  <si>
    <t>53dc0498</t>
  </si>
  <si>
    <t>53e310eb</t>
  </si>
  <si>
    <t>54959f94</t>
  </si>
  <si>
    <t>55099b71</t>
  </si>
  <si>
    <t>594565bb</t>
  </si>
  <si>
    <t>5a60a1e6</t>
  </si>
  <si>
    <t>5c1efe0b</t>
  </si>
  <si>
    <t>5f3c98ff</t>
  </si>
  <si>
    <t>6051156f</t>
  </si>
  <si>
    <t>60ef3f85</t>
  </si>
  <si>
    <t>679196b0</t>
  </si>
  <si>
    <t>698e31cf</t>
  </si>
  <si>
    <t>6af011bf</t>
  </si>
  <si>
    <t>6d7cd66b</t>
  </si>
  <si>
    <t>6f884665</t>
  </si>
  <si>
    <t>6fdf578a</t>
  </si>
  <si>
    <t>702f6f73</t>
  </si>
  <si>
    <t>715193a1</t>
  </si>
  <si>
    <t>72f65d79</t>
  </si>
  <si>
    <t>73d8fbf6</t>
  </si>
  <si>
    <t>758046c4</t>
  </si>
  <si>
    <t>76f2e961</t>
  </si>
  <si>
    <t>7736b00b</t>
  </si>
  <si>
    <t>77690b06</t>
  </si>
  <si>
    <t>77a1e0b2</t>
  </si>
  <si>
    <t>77e506a3</t>
  </si>
  <si>
    <t>7cc01184</t>
  </si>
  <si>
    <t>7e268534</t>
  </si>
  <si>
    <t>7ec897df</t>
  </si>
  <si>
    <t>7ed8fc5a</t>
  </si>
  <si>
    <t>7ee8f6d9</t>
  </si>
  <si>
    <t>80ac83c7</t>
  </si>
  <si>
    <t>82676886</t>
  </si>
  <si>
    <t>87282449</t>
  </si>
  <si>
    <t>891fe751</t>
  </si>
  <si>
    <t>8b30cc46</t>
  </si>
  <si>
    <t>8c20df85</t>
  </si>
  <si>
    <t>8d81ed1d</t>
  </si>
  <si>
    <t>8d8df704</t>
  </si>
  <si>
    <t>8db2f761</t>
  </si>
  <si>
    <t>8de57033</t>
  </si>
  <si>
    <t>8e3674b0</t>
  </si>
  <si>
    <t>9018b6b2</t>
  </si>
  <si>
    <t>93164ba7</t>
  </si>
  <si>
    <t>943fa8bc</t>
  </si>
  <si>
    <t>9451f6b5</t>
  </si>
  <si>
    <t>94a70b50</t>
  </si>
  <si>
    <t>95c6c65c</t>
  </si>
  <si>
    <t>96c3bc0b</t>
  </si>
  <si>
    <t>97fae36e</t>
  </si>
  <si>
    <t>990ba348</t>
  </si>
  <si>
    <t>9dc9042f</t>
  </si>
  <si>
    <t>9f09f18e</t>
  </si>
  <si>
    <t>a00f8217</t>
  </si>
  <si>
    <t>a08ef659</t>
  </si>
  <si>
    <t>a178b22f</t>
  </si>
  <si>
    <t>a19ada83</t>
  </si>
  <si>
    <t>a1ed7c36</t>
  </si>
  <si>
    <t>a207f76f</t>
  </si>
  <si>
    <t>a219db88</t>
  </si>
  <si>
    <t>a86bb74d</t>
  </si>
  <si>
    <t>a916df36</t>
  </si>
  <si>
    <t>aa3d9284</t>
  </si>
  <si>
    <t>aba46e9e</t>
  </si>
  <si>
    <t>abc31ee8</t>
  </si>
  <si>
    <t>ac69deea</t>
  </si>
  <si>
    <t>ac894293</t>
  </si>
  <si>
    <t>ad42fa50</t>
  </si>
  <si>
    <t>aef35ac9</t>
  </si>
  <si>
    <t>af0494ff</t>
  </si>
  <si>
    <t>af27a8c0</t>
  </si>
  <si>
    <t>af5bf85a</t>
  </si>
  <si>
    <t>b16504d1</t>
  </si>
  <si>
    <t>b582df6a</t>
  </si>
  <si>
    <t>b682554a</t>
  </si>
  <si>
    <t>b6b9b86e</t>
  </si>
  <si>
    <t>b9d2431f</t>
  </si>
  <si>
    <t>bb205543</t>
  </si>
  <si>
    <t>bf8abd57</t>
  </si>
  <si>
    <t>bfe5cbd3</t>
  </si>
  <si>
    <t>c07a42f7</t>
  </si>
  <si>
    <t>c13f7362</t>
  </si>
  <si>
    <t>c2607ff7</t>
  </si>
  <si>
    <t>c3f8bef2</t>
  </si>
  <si>
    <t>caff05d3</t>
  </si>
  <si>
    <t>cc2a07b9</t>
  </si>
  <si>
    <t>ce25afd4</t>
  </si>
  <si>
    <t>d4baec27</t>
  </si>
  <si>
    <t>ddc171a5</t>
  </si>
  <si>
    <t>e0c4eb51</t>
  </si>
  <si>
    <t>e19450bc</t>
  </si>
  <si>
    <t>e3608fc2</t>
  </si>
  <si>
    <t>e5c1c199</t>
  </si>
  <si>
    <t>e8009d34</t>
  </si>
  <si>
    <t>e94d6676</t>
  </si>
  <si>
    <t>e95de474</t>
  </si>
  <si>
    <t>e9811135</t>
  </si>
  <si>
    <t>ea4ec54a</t>
  </si>
  <si>
    <t>ec0864de</t>
  </si>
  <si>
    <t>ed51c3bd</t>
  </si>
  <si>
    <t>ee2408e0</t>
  </si>
  <si>
    <t>ef8bab3d</t>
  </si>
  <si>
    <t>f0ec29ca</t>
  </si>
  <si>
    <t>f674b6ab</t>
  </si>
  <si>
    <t>f8553dff</t>
  </si>
  <si>
    <t>f8bc23d4</t>
  </si>
  <si>
    <t>f8d6ec0a</t>
  </si>
  <si>
    <t>fc45b19e</t>
  </si>
  <si>
    <t>fd36f73e</t>
  </si>
  <si>
    <t>fe92fbbf</t>
  </si>
  <si>
    <t>ff1fd0b2</t>
  </si>
  <si>
    <t>00377ba1</t>
  </si>
  <si>
    <t>Pais Vasco</t>
  </si>
  <si>
    <t>01136227</t>
  </si>
  <si>
    <t>077da5af</t>
  </si>
  <si>
    <t>07b4b2f8</t>
  </si>
  <si>
    <t>123bb3f0</t>
  </si>
  <si>
    <t>14f13c9a</t>
  </si>
  <si>
    <t>16af7c53</t>
  </si>
  <si>
    <t>20489b5a</t>
  </si>
  <si>
    <t>23f330e9</t>
  </si>
  <si>
    <t>24fcf558</t>
  </si>
  <si>
    <t>25000af6</t>
  </si>
  <si>
    <t>2b5c1d33</t>
  </si>
  <si>
    <t>2d9cc8c0</t>
  </si>
  <si>
    <t>36ec307e</t>
  </si>
  <si>
    <t>38a0b56f</t>
  </si>
  <si>
    <t>39f1d7bd</t>
  </si>
  <si>
    <t>3c6e3007</t>
  </si>
  <si>
    <t>3ea20807</t>
  </si>
  <si>
    <t>4615b335</t>
  </si>
  <si>
    <t>4873bd2e</t>
  </si>
  <si>
    <t>4c6db297</t>
  </si>
  <si>
    <t>4d4a7bbc</t>
  </si>
  <si>
    <t>500b6bfa</t>
  </si>
  <si>
    <t>50328cef</t>
  </si>
  <si>
    <t>53023b8c</t>
  </si>
  <si>
    <t>548152a7</t>
  </si>
  <si>
    <t>5845ffd5</t>
  </si>
  <si>
    <t>59fcf19c</t>
  </si>
  <si>
    <t>5b41c77a</t>
  </si>
  <si>
    <t>5c307595</t>
  </si>
  <si>
    <t>60aa3c8b</t>
  </si>
  <si>
    <t>6a02c853</t>
  </si>
  <si>
    <t>6a367e55</t>
  </si>
  <si>
    <t>7d8a10cc</t>
  </si>
  <si>
    <t>7eefab64</t>
  </si>
  <si>
    <t>8ef28b88</t>
  </si>
  <si>
    <t>92cdc051</t>
  </si>
  <si>
    <t>9580b410</t>
  </si>
  <si>
    <t>98c7d970</t>
  </si>
  <si>
    <t>9bf1fee1</t>
  </si>
  <si>
    <t>abebb93e</t>
  </si>
  <si>
    <t>ad9e0678</t>
  </si>
  <si>
    <t>af529c68</t>
  </si>
  <si>
    <t>b166b00d</t>
  </si>
  <si>
    <t>b75b9346</t>
  </si>
  <si>
    <t>bc3fa3e1</t>
  </si>
  <si>
    <t>bfa42e78</t>
  </si>
  <si>
    <t>c4585649</t>
  </si>
  <si>
    <t>c75b061f</t>
  </si>
  <si>
    <t>c7b19d35</t>
  </si>
  <si>
    <t>c979093d</t>
  </si>
  <si>
    <t>ca3ec825</t>
  </si>
  <si>
    <t>ccb12229</t>
  </si>
  <si>
    <t>d528db91</t>
  </si>
  <si>
    <t>d6094025</t>
  </si>
  <si>
    <t>dc06e09f</t>
  </si>
  <si>
    <t>dee9a9f8</t>
  </si>
  <si>
    <t>e2373917</t>
  </si>
  <si>
    <t>e629e245</t>
  </si>
  <si>
    <t>e7551fba</t>
  </si>
  <si>
    <t>ec41987f</t>
  </si>
  <si>
    <t>ed2b2f2a</t>
  </si>
  <si>
    <t>ef3e2a79</t>
  </si>
  <si>
    <t>eff9ee3e</t>
  </si>
  <si>
    <t>f1b9237a</t>
  </si>
  <si>
    <t>f592d137</t>
  </si>
  <si>
    <t>f7ed24c2</t>
  </si>
  <si>
    <t>f920827c</t>
  </si>
  <si>
    <t>feddbf7d</t>
  </si>
  <si>
    <t>ffbc94ec</t>
  </si>
  <si>
    <t>B-Average</t>
  </si>
  <si>
    <t>C-Weak</t>
  </si>
  <si>
    <t>071dfb39</t>
  </si>
  <si>
    <t>Bankinter</t>
  </si>
  <si>
    <t>Benchmark</t>
  </si>
  <si>
    <t>0da4a8c4</t>
  </si>
  <si>
    <t>171e2fc2</t>
  </si>
  <si>
    <t>24343af8</t>
  </si>
  <si>
    <t>2a379b78</t>
  </si>
  <si>
    <t>3467d3f8</t>
  </si>
  <si>
    <t>6287884c</t>
  </si>
  <si>
    <t>6955a72b</t>
  </si>
  <si>
    <t>6eab2c27</t>
  </si>
  <si>
    <t>74e3e568</t>
  </si>
  <si>
    <t>7e8207e8</t>
  </si>
  <si>
    <t>8551d9ee</t>
  </si>
  <si>
    <t>a32fa355</t>
  </si>
  <si>
    <t>a60bad76</t>
  </si>
  <si>
    <t>b5c86f16</t>
  </si>
  <si>
    <t>c27b7519</t>
  </si>
  <si>
    <t>e97e2a08</t>
  </si>
  <si>
    <t>0f74aade</t>
  </si>
  <si>
    <t>12221bee</t>
  </si>
  <si>
    <t>16f76aa1</t>
  </si>
  <si>
    <t>21df1e07</t>
  </si>
  <si>
    <t>2e90f8ce</t>
  </si>
  <si>
    <t>2f4bfe74</t>
  </si>
  <si>
    <t>3a181fcd</t>
  </si>
  <si>
    <t>4ccb6203</t>
  </si>
  <si>
    <t>7af7f290</t>
  </si>
  <si>
    <t>8b30668d</t>
  </si>
  <si>
    <t>a30ee97a</t>
  </si>
  <si>
    <t>c676fcc9</t>
  </si>
  <si>
    <t>028b9601</t>
  </si>
  <si>
    <t>07731d6c</t>
  </si>
  <si>
    <t>1303d8a4</t>
  </si>
  <si>
    <t>1b070c0a</t>
  </si>
  <si>
    <t>1c9a54d6</t>
  </si>
  <si>
    <t>1d41644c</t>
  </si>
  <si>
    <t>2309ab2b</t>
  </si>
  <si>
    <t>2f7a3b12</t>
  </si>
  <si>
    <t>30a01e6c</t>
  </si>
  <si>
    <t>39806c42</t>
  </si>
  <si>
    <t>47ce1e08</t>
  </si>
  <si>
    <t>52a80942</t>
  </si>
  <si>
    <t>632c85f5</t>
  </si>
  <si>
    <t>6337d06f</t>
  </si>
  <si>
    <t>750c5b08</t>
  </si>
  <si>
    <t>79388cc7</t>
  </si>
  <si>
    <t>86d4e4b5</t>
  </si>
  <si>
    <t>87fd7dfe</t>
  </si>
  <si>
    <t>a24873fa</t>
  </si>
  <si>
    <t>a95c7469</t>
  </si>
  <si>
    <t>c3006474</t>
  </si>
  <si>
    <t>d2064fb7</t>
  </si>
  <si>
    <t>d5413ad5</t>
  </si>
  <si>
    <t>e109b670</t>
  </si>
  <si>
    <t>082a9c5b</t>
  </si>
  <si>
    <t>0a88f863</t>
  </si>
  <si>
    <t>0ce9e9b5</t>
  </si>
  <si>
    <t>29050949</t>
  </si>
  <si>
    <t>2d339351</t>
  </si>
  <si>
    <t>35c10318</t>
  </si>
  <si>
    <t>3e9ec752</t>
  </si>
  <si>
    <t>422c1102</t>
  </si>
  <si>
    <t>449ec9af</t>
  </si>
  <si>
    <t>4abcd016</t>
  </si>
  <si>
    <t>51140f59</t>
  </si>
  <si>
    <t>595bb7c8</t>
  </si>
  <si>
    <t>6f7e4f6d</t>
  </si>
  <si>
    <t>70d8a316</t>
  </si>
  <si>
    <t>895d4337</t>
  </si>
  <si>
    <t>8e22b68e</t>
  </si>
  <si>
    <t>942e436b</t>
  </si>
  <si>
    <t>95a02503</t>
  </si>
  <si>
    <t>9b79b0d0</t>
  </si>
  <si>
    <t>9c9143f2</t>
  </si>
  <si>
    <t>9f9ada46</t>
  </si>
  <si>
    <t>a52ba663</t>
  </si>
  <si>
    <t>a554b5e0</t>
  </si>
  <si>
    <t>a71863eb</t>
  </si>
  <si>
    <t>ba465f1e</t>
  </si>
  <si>
    <t>c3d444ed</t>
  </si>
  <si>
    <t>c7ad4a7e</t>
  </si>
  <si>
    <t>cbacda6a</t>
  </si>
  <si>
    <t>d344d769</t>
  </si>
  <si>
    <t>dfdc030d</t>
  </si>
  <si>
    <t>e2523a17</t>
  </si>
  <si>
    <t>e9e0a508</t>
  </si>
  <si>
    <t>e9eb896a</t>
  </si>
  <si>
    <t>fceea9b6</t>
  </si>
  <si>
    <t>107242b5</t>
  </si>
  <si>
    <t>140ac4e6</t>
  </si>
  <si>
    <t>3fa3306a</t>
  </si>
  <si>
    <t>4bd5297d</t>
  </si>
  <si>
    <t>55ebe1ec</t>
  </si>
  <si>
    <t>617ae62c</t>
  </si>
  <si>
    <t>768c4293</t>
  </si>
  <si>
    <t>a0b08cf1</t>
  </si>
  <si>
    <t>a8ac40bc</t>
  </si>
  <si>
    <t>b8909c44</t>
  </si>
  <si>
    <t>bfea84b1</t>
  </si>
  <si>
    <t>c37d4664</t>
  </si>
  <si>
    <t>e4e83c4b</t>
  </si>
  <si>
    <t>17f56bed</t>
  </si>
  <si>
    <t>CaixaBank</t>
  </si>
  <si>
    <t>21d9e0f2</t>
  </si>
  <si>
    <t>236c45ea</t>
  </si>
  <si>
    <t>2e3e6a39</t>
  </si>
  <si>
    <t>5c290b14</t>
  </si>
  <si>
    <t>604b0df6</t>
  </si>
  <si>
    <t>61203a37</t>
  </si>
  <si>
    <t>745d082a</t>
  </si>
  <si>
    <t>7b37dc92</t>
  </si>
  <si>
    <t>7e71de58</t>
  </si>
  <si>
    <t>a8bc66bd</t>
  </si>
  <si>
    <t>a8cc1893</t>
  </si>
  <si>
    <t>c91a08fc</t>
  </si>
  <si>
    <t>d302a870</t>
  </si>
  <si>
    <t>e5d664ef</t>
  </si>
  <si>
    <t>f1ef08f5</t>
  </si>
  <si>
    <t>f8218880</t>
  </si>
  <si>
    <t>04fda632</t>
  </si>
  <si>
    <t>15ae9bf0</t>
  </si>
  <si>
    <t>3450cb27</t>
  </si>
  <si>
    <t>44a51130</t>
  </si>
  <si>
    <t>55aad2d3</t>
  </si>
  <si>
    <t>572b4329</t>
  </si>
  <si>
    <t>6daebd2c</t>
  </si>
  <si>
    <t>79fa539d</t>
  </si>
  <si>
    <t>890c7357</t>
  </si>
  <si>
    <t>8a43c971</t>
  </si>
  <si>
    <t>ae5987b9</t>
  </si>
  <si>
    <t>c640ce96</t>
  </si>
  <si>
    <t>e1ad9717</t>
  </si>
  <si>
    <t>e735cea5</t>
  </si>
  <si>
    <t>eae6a9e0</t>
  </si>
  <si>
    <t>1a654108</t>
  </si>
  <si>
    <t>1be5368d</t>
  </si>
  <si>
    <t>1e2d795f</t>
  </si>
  <si>
    <t>2e948b7f</t>
  </si>
  <si>
    <t>368f9662</t>
  </si>
  <si>
    <t>3eebf182</t>
  </si>
  <si>
    <t>3facf6ea</t>
  </si>
  <si>
    <t>41b2015b</t>
  </si>
  <si>
    <t>581658b4</t>
  </si>
  <si>
    <t>58401503</t>
  </si>
  <si>
    <t>649e42f7</t>
  </si>
  <si>
    <t>6588678e</t>
  </si>
  <si>
    <t>8b9b6187</t>
  </si>
  <si>
    <t>96ed6ac9</t>
  </si>
  <si>
    <t>a34bed30</t>
  </si>
  <si>
    <t>b2464ea6</t>
  </si>
  <si>
    <t>b62f9046</t>
  </si>
  <si>
    <t>c55eff4a</t>
  </si>
  <si>
    <t>ca43a4ca</t>
  </si>
  <si>
    <t>cb34f619</t>
  </si>
  <si>
    <t>cdee6e38</t>
  </si>
  <si>
    <t>e77fa1a6</t>
  </si>
  <si>
    <t>055cebf8</t>
  </si>
  <si>
    <t>15c09d1f</t>
  </si>
  <si>
    <t>197a3cce</t>
  </si>
  <si>
    <t>1cb30448</t>
  </si>
  <si>
    <t>1ff6076f</t>
  </si>
  <si>
    <t>29654ac3</t>
  </si>
  <si>
    <t>2cb08013</t>
  </si>
  <si>
    <t>3799e781</t>
  </si>
  <si>
    <t>4358d412</t>
  </si>
  <si>
    <t>4482df71</t>
  </si>
  <si>
    <t>4e24f150</t>
  </si>
  <si>
    <t>5aba1ee2</t>
  </si>
  <si>
    <t>5cdc3024</t>
  </si>
  <si>
    <t>91ea718d</t>
  </si>
  <si>
    <t>93fee0c3</t>
  </si>
  <si>
    <t>99d6aea8</t>
  </si>
  <si>
    <t>9cf1ba50</t>
  </si>
  <si>
    <t>9cffe34d</t>
  </si>
  <si>
    <t>9e6a374c</t>
  </si>
  <si>
    <t>a8849c3b</t>
  </si>
  <si>
    <t>ac817cd9</t>
  </si>
  <si>
    <t>b0cbb3f3</t>
  </si>
  <si>
    <t>b4ab9e9c</t>
  </si>
  <si>
    <t>b69e1946</t>
  </si>
  <si>
    <t>c9c77ab3</t>
  </si>
  <si>
    <t>d4b7af75</t>
  </si>
  <si>
    <t>d79b608d</t>
  </si>
  <si>
    <t>da080b86</t>
  </si>
  <si>
    <t>df2da5c0</t>
  </si>
  <si>
    <t>e6fd1435</t>
  </si>
  <si>
    <t>e8f52d9a</t>
  </si>
  <si>
    <t>e96f9716</t>
  </si>
  <si>
    <t>e9cdd10d</t>
  </si>
  <si>
    <t>ee46cab0</t>
  </si>
  <si>
    <t>f7658f70</t>
  </si>
  <si>
    <t>fce0d922</t>
  </si>
  <si>
    <t>fe8962a6</t>
  </si>
  <si>
    <t>11aa5280</t>
  </si>
  <si>
    <t>20c235fe</t>
  </si>
  <si>
    <t>2e7ae64c</t>
  </si>
  <si>
    <t>4b7798f2</t>
  </si>
  <si>
    <t>8c34eda2</t>
  </si>
  <si>
    <t>8f8ee42b</t>
  </si>
  <si>
    <t>c89dff0c</t>
  </si>
  <si>
    <t>e293a7de</t>
  </si>
  <si>
    <t>f4c86e70</t>
  </si>
  <si>
    <t>1675a553</t>
  </si>
  <si>
    <t>Sabadell</t>
  </si>
  <si>
    <t>1b9de5a3</t>
  </si>
  <si>
    <t>242df53c</t>
  </si>
  <si>
    <t>346834ba</t>
  </si>
  <si>
    <t>3493d19f</t>
  </si>
  <si>
    <t>4d1b3a51</t>
  </si>
  <si>
    <t>4fc0bbdc</t>
  </si>
  <si>
    <t>5b836524</t>
  </si>
  <si>
    <t>6be45f60</t>
  </si>
  <si>
    <t>6dc0f8f0</t>
  </si>
  <si>
    <t>78541906</t>
  </si>
  <si>
    <t>86547466</t>
  </si>
  <si>
    <t>91499609</t>
  </si>
  <si>
    <t>95557da2</t>
  </si>
  <si>
    <t>997dd396</t>
  </si>
  <si>
    <t>9f6fd6ed</t>
  </si>
  <si>
    <t>be0a7580</t>
  </si>
  <si>
    <t>c069505b</t>
  </si>
  <si>
    <t>c577ea27</t>
  </si>
  <si>
    <t>ce4d5613</t>
  </si>
  <si>
    <t>0128a09d</t>
  </si>
  <si>
    <t>16c83bb7</t>
  </si>
  <si>
    <t>1f462a2f</t>
  </si>
  <si>
    <t>2b1a47bc</t>
  </si>
  <si>
    <t>4f2b098b</t>
  </si>
  <si>
    <t>68b03090</t>
  </si>
  <si>
    <t>6a5fcd8a</t>
  </si>
  <si>
    <t>78fc3993</t>
  </si>
  <si>
    <t>9e1be3d5</t>
  </si>
  <si>
    <t>abb763f5</t>
  </si>
  <si>
    <t>b90801ca</t>
  </si>
  <si>
    <t>d4de1a0f</t>
  </si>
  <si>
    <t>e496d5c3</t>
  </si>
  <si>
    <t>00717230</t>
  </si>
  <si>
    <t>089131ba</t>
  </si>
  <si>
    <t>0ad344ab</t>
  </si>
  <si>
    <t>0f2f08e5</t>
  </si>
  <si>
    <t>1e300465</t>
  </si>
  <si>
    <t>1e84ace7</t>
  </si>
  <si>
    <t>2fcda62a</t>
  </si>
  <si>
    <t>2ff026da</t>
  </si>
  <si>
    <t>3f24d686</t>
  </si>
  <si>
    <t>4201fa14</t>
  </si>
  <si>
    <t>45e164db</t>
  </si>
  <si>
    <t>52833d5a</t>
  </si>
  <si>
    <t>5dd252e8</t>
  </si>
  <si>
    <t>6ed17840</t>
  </si>
  <si>
    <t>7aec7ef1</t>
  </si>
  <si>
    <t>885d6d90</t>
  </si>
  <si>
    <t>93891086</t>
  </si>
  <si>
    <t>a02e5c28</t>
  </si>
  <si>
    <t>a862ed8e</t>
  </si>
  <si>
    <t>ad727b8d</t>
  </si>
  <si>
    <t>b1cbe604</t>
  </si>
  <si>
    <t>b82a4495</t>
  </si>
  <si>
    <t>c25bc878</t>
  </si>
  <si>
    <t>c808e3cf</t>
  </si>
  <si>
    <t>caedb21c</t>
  </si>
  <si>
    <t>d7124ee5</t>
  </si>
  <si>
    <t>df03b743</t>
  </si>
  <si>
    <t>0479879a</t>
  </si>
  <si>
    <t>10dc0aeb</t>
  </si>
  <si>
    <t>130d24ea</t>
  </si>
  <si>
    <t>1618f8ef</t>
  </si>
  <si>
    <t>2332235e</t>
  </si>
  <si>
    <t>270a2b6d</t>
  </si>
  <si>
    <t>2da0a4f4</t>
  </si>
  <si>
    <t>34c58240</t>
  </si>
  <si>
    <t>35d2fda6</t>
  </si>
  <si>
    <t>3ab4b7a3</t>
  </si>
  <si>
    <t>3dd2a431</t>
  </si>
  <si>
    <t>44f23b88</t>
  </si>
  <si>
    <t>5f1e6b27</t>
  </si>
  <si>
    <t>62b403b4</t>
  </si>
  <si>
    <t>68eb32c3</t>
  </si>
  <si>
    <t>6f308fcc</t>
  </si>
  <si>
    <t>78142f04</t>
  </si>
  <si>
    <t>82eb5beb</t>
  </si>
  <si>
    <t>843a5c49</t>
  </si>
  <si>
    <t>8da5b927</t>
  </si>
  <si>
    <t>912608d8</t>
  </si>
  <si>
    <t>9e6a54a2</t>
  </si>
  <si>
    <t>a31ac869</t>
  </si>
  <si>
    <t>a8d23e4b</t>
  </si>
  <si>
    <t>afe3ebb4</t>
  </si>
  <si>
    <t>b725b7b5</t>
  </si>
  <si>
    <t>b952a88d</t>
  </si>
  <si>
    <t>bc911648</t>
  </si>
  <si>
    <t>ca3374c4</t>
  </si>
  <si>
    <t>d0936862</t>
  </si>
  <si>
    <t>f40c4745</t>
  </si>
  <si>
    <t>f9892f75</t>
  </si>
  <si>
    <t>01a6bdea</t>
  </si>
  <si>
    <t>077a092a</t>
  </si>
  <si>
    <t>0d6afd51</t>
  </si>
  <si>
    <t>3197519d</t>
  </si>
  <si>
    <t>3f56ab89</t>
  </si>
  <si>
    <t>5914b304</t>
  </si>
  <si>
    <t>9a2360c1</t>
  </si>
  <si>
    <t>b83cb154</t>
  </si>
  <si>
    <t>00d7ec91</t>
  </si>
  <si>
    <t>Santander</t>
  </si>
  <si>
    <t>1164a686</t>
  </si>
  <si>
    <t>27813602</t>
  </si>
  <si>
    <t>32290b42</t>
  </si>
  <si>
    <t>3e3e54e7</t>
  </si>
  <si>
    <t>514b70c5</t>
  </si>
  <si>
    <t>5624eda1</t>
  </si>
  <si>
    <t>58e8a395</t>
  </si>
  <si>
    <t>83a5069e</t>
  </si>
  <si>
    <t>88b3c276</t>
  </si>
  <si>
    <t>8ceb8760</t>
  </si>
  <si>
    <t>99a13520</t>
  </si>
  <si>
    <t>b562ff5e</t>
  </si>
  <si>
    <t>bfee835c</t>
  </si>
  <si>
    <t>c1ad607d</t>
  </si>
  <si>
    <t>d21cb0e7</t>
  </si>
  <si>
    <t>d71d5bf5</t>
  </si>
  <si>
    <t>ebf123df</t>
  </si>
  <si>
    <t>0eaae720</t>
  </si>
  <si>
    <t>4f71d975</t>
  </si>
  <si>
    <t>5689312c</t>
  </si>
  <si>
    <t>5979c2db</t>
  </si>
  <si>
    <t>5c9aa1fa</t>
  </si>
  <si>
    <t>8ab9ce08</t>
  </si>
  <si>
    <t>992c8dc1</t>
  </si>
  <si>
    <t>b67f4fb0</t>
  </si>
  <si>
    <t>cfaeab25</t>
  </si>
  <si>
    <t>d318b57d</t>
  </si>
  <si>
    <t>d555f510</t>
  </si>
  <si>
    <t>de5c928b</t>
  </si>
  <si>
    <t>f0d653eb</t>
  </si>
  <si>
    <t>f84f9a11</t>
  </si>
  <si>
    <t>04c177d5</t>
  </si>
  <si>
    <t>19018daa</t>
  </si>
  <si>
    <t>2280bd35</t>
  </si>
  <si>
    <t>2453112c</t>
  </si>
  <si>
    <t>2479790e</t>
  </si>
  <si>
    <t>29651d17</t>
  </si>
  <si>
    <t>33a04429</t>
  </si>
  <si>
    <t>3fbc6e66</t>
  </si>
  <si>
    <t>40cd19e3</t>
  </si>
  <si>
    <t>448991ee</t>
  </si>
  <si>
    <t>48ebc73e</t>
  </si>
  <si>
    <t>4b69477d</t>
  </si>
  <si>
    <t>58081ec1</t>
  </si>
  <si>
    <t>6c03848a</t>
  </si>
  <si>
    <t>729e17b1</t>
  </si>
  <si>
    <t>83bc5858</t>
  </si>
  <si>
    <t>99c1c479</t>
  </si>
  <si>
    <t>9b902dd8</t>
  </si>
  <si>
    <t>9dfb0e74</t>
  </si>
  <si>
    <t>c0a7a63d</t>
  </si>
  <si>
    <t>c25fb1ae</t>
  </si>
  <si>
    <t>ca33fb52</t>
  </si>
  <si>
    <t>0c6aecd6</t>
  </si>
  <si>
    <t>14ac13ff</t>
  </si>
  <si>
    <t>1f219f06</t>
  </si>
  <si>
    <t>46647983</t>
  </si>
  <si>
    <t>545c7dc9</t>
  </si>
  <si>
    <t>55fb5047</t>
  </si>
  <si>
    <t>5c779dbe</t>
  </si>
  <si>
    <t>5d60a78d</t>
  </si>
  <si>
    <t>5fe6dec4</t>
  </si>
  <si>
    <t>728811f2</t>
  </si>
  <si>
    <t>7a206dcd</t>
  </si>
  <si>
    <t>7abc48a3</t>
  </si>
  <si>
    <t>7c38f9c9</t>
  </si>
  <si>
    <t>92b9a564</t>
  </si>
  <si>
    <t>a103533a</t>
  </si>
  <si>
    <t>a1291303</t>
  </si>
  <si>
    <t>aa484d45</t>
  </si>
  <si>
    <t>ac2f154b</t>
  </si>
  <si>
    <t>ad411a7c</t>
  </si>
  <si>
    <t>b1c6487d</t>
  </si>
  <si>
    <t>bb297f37</t>
  </si>
  <si>
    <t>cb54a656</t>
  </si>
  <si>
    <t>daa52f7f</t>
  </si>
  <si>
    <t>daf00c86</t>
  </si>
  <si>
    <t>df5a2251</t>
  </si>
  <si>
    <t>fe179747</t>
  </si>
  <si>
    <t>fe9794a3</t>
  </si>
  <si>
    <t>02a75749</t>
  </si>
  <si>
    <t>04fecdaf</t>
  </si>
  <si>
    <t>1573b09c</t>
  </si>
  <si>
    <t>1f9865f8</t>
  </si>
  <si>
    <t>48f4bd0b</t>
  </si>
  <si>
    <t>4b0b47f3</t>
  </si>
  <si>
    <t>4e973f77</t>
  </si>
  <si>
    <t>6048ca19</t>
  </si>
  <si>
    <t>62f8d43b</t>
  </si>
  <si>
    <t>6d3c042b</t>
  </si>
  <si>
    <t>72bd4c4f</t>
  </si>
  <si>
    <t>732f80e8</t>
  </si>
  <si>
    <t>7b4a379f</t>
  </si>
  <si>
    <t>7d788295</t>
  </si>
  <si>
    <t>82c3cf33</t>
  </si>
  <si>
    <t>9a7b71e0</t>
  </si>
  <si>
    <t>a49d0aad</t>
  </si>
  <si>
    <t>ab5f7904</t>
  </si>
  <si>
    <t>d9862e28</t>
  </si>
  <si>
    <t>Indicator</t>
  </si>
  <si>
    <t>Worst value in peer group (Min)</t>
  </si>
  <si>
    <t>Best value in peer group (Max)</t>
  </si>
  <si>
    <t>How much each dimension counts (weight)</t>
  </si>
  <si>
    <t>Value</t>
  </si>
  <si>
    <t>−</t>
  </si>
  <si>
    <t>Ethics (w1)</t>
  </si>
  <si>
    <t>+</t>
  </si>
  <si>
    <t>Satisfaction (w2)</t>
  </si>
  <si>
    <t>Engagement (w3)</t>
  </si>
  <si>
    <t>Employee Experience (w4)</t>
  </si>
  <si>
    <t>Innovation (w5)</t>
  </si>
  <si>
    <t>Sum (must equal 1)</t>
  </si>
  <si>
    <t>How rescaling works: for each indicator, the worst value in the base case (Average scenario + peer banks) becomes 0 and the best becomes 1. Indicators where lower is better (e.g. turnover) are flipped first. The Strong and Weak test copies are scored against these same goalposts.</t>
  </si>
  <si>
    <t>n_emp</t>
  </si>
  <si>
    <t>avg_enps</t>
  </si>
  <si>
    <t>exit_rate</t>
  </si>
  <si>
    <t>avg_culture_idx</t>
  </si>
  <si>
    <t>scenario used</t>
  </si>
  <si>
    <t>n_obs</t>
  </si>
  <si>
    <t>culture_idx (from employee data)</t>
  </si>
  <si>
    <t>brand_trust (0-10)</t>
  </si>
  <si>
    <t>cust_nps</t>
  </si>
  <si>
    <t>cust_attrition (%)</t>
  </si>
  <si>
    <t>glassdoor_rating (1-5)</t>
  </si>
  <si>
    <t>roa (%)</t>
  </si>
  <si>
    <t>revenue_growth (%)</t>
  </si>
  <si>
    <t>mktcap_eur_m</t>
  </si>
  <si>
    <t>How to read this sheet: the BBVA index is the average of its B-Average (base case) rows. Brand trust, customer NPS, attrition and Glassdoor are customer/outside measures - we keep them OUT of the index on purpose, and use them only to check whether the index predicts them. Numbers are invented unless a cell has a red comment naming a real source.</t>
  </si>
  <si>
    <t>The quality check: the same 500 invented BBVA employees, “surveyed” in three different worlds. Averages update live from the main table.</t>
  </si>
  <si>
    <t>Metric</t>
  </si>
  <si>
    <t>Benchmark (peers)</t>
  </si>
  <si>
    <t>Culture Index (0–100)</t>
  </si>
  <si>
    <t>eNPS</t>
  </si>
  <si>
    <t>Exit rate</t>
  </si>
  <si>
    <t>Turnover rate (%)</t>
  </si>
  <si>
    <t>Ideas per 100 FTE</t>
  </si>
  <si>
    <t>Leadership trust (1–5)</t>
  </si>
  <si>
    <t>Ethics score (0–10)</t>
  </si>
  <si>
    <t>Training completion (%)</t>
  </si>
  <si>
    <t>What to look for: every culture measure should be best in A-Strong, middling in B-Average and worst in C-Weak (for exit and turnover, “best” means lowest). That is exactly what happens - so the index moves the right way when culture changes. Only B-Average and the peer Benchmark are used in the statistical models.</t>
  </si>
  <si>
    <t>REAL DATA. This is the only sheet with genuine numbers. Source: Refinitiv Public Companies dataset (public data on listed companies), retrieved June 2026. '—' = the bank does not disclose this figure.</t>
  </si>
  <si>
    <t>Panel 1 — Peer comparison, FY2025/FY0 (D&amp;I and social indicators)</t>
  </si>
  <si>
    <t>Unicaja</t>
  </si>
  <si>
    <t>D&amp;I overall score (TRDIR)</t>
  </si>
  <si>
    <t>Employee satisfaction (%)</t>
  </si>
  <si>
    <t>Women employees (%)</t>
  </si>
  <si>
    <t>Women managers (%)</t>
  </si>
  <si>
    <t>Avg. training hours / employee</t>
  </si>
  <si>
    <t>Training cost / employee (EUR)</t>
  </si>
  <si>
    <t>Board gender diversity (%)</t>
  </si>
  <si>
    <t>Panel 2 — BBVA time series (LSEG Social sheet)</t>
  </si>
  <si>
    <t>FY2023</t>
  </si>
  <si>
    <t>FY2024</t>
  </si>
  <si>
    <t>FY2025</t>
  </si>
  <si>
    <t>Employees (CSR reporting)</t>
  </si>
  <si>
    <t>Employee turnover (%)</t>
  </si>
  <si>
    <t>New jobs created (%)</t>
  </si>
  <si>
    <t>Gender pay-gap ratio (%)</t>
  </si>
  <si>
    <t>Total training hours (m)</t>
  </si>
  <si>
    <t>Total training cost (EUR m)</t>
  </si>
  <si>
    <t>Employees with disabilities (%)</t>
  </si>
  <si>
    <t>Lost days / million working days</t>
  </si>
  <si>
    <t>Social Pillar ESG score</t>
  </si>
  <si>
    <t>A</t>
  </si>
  <si>
    <t>ESG Controversies score</t>
  </si>
  <si>
    <t>A+</t>
  </si>
  <si>
    <t>C−</t>
  </si>
  <si>
    <t>Panel 3 — Peer financials (LSEG 'other banks vs bbva' sheet) — inputs for Model 4</t>
  </si>
  <si>
    <t>Bank</t>
  </si>
  <si>
    <t>Market cap (EUR m)</t>
  </si>
  <si>
    <t>P/E (FY1)</t>
  </si>
  <si>
    <t>P/B (FY1)</t>
  </si>
  <si>
    <t>ROA (FY1, %)</t>
  </si>
  <si>
    <t>Dividend yield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</si>
</sst>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00"/>
    <numFmt numFmtId="166" formatCode="0.0%"/>
  </numFmts>
  <fonts count="11">
    <font>
      <sz val="11.0"/>
      <color theme="1"/>
      <name val="Calibri"/>
      <scheme val="minor"/>
    </font>
    <font>
      <b/>
      <sz val="13.0"/>
      <color theme="1"/>
      <name val="Calibri"/>
    </font>
    <font>
      <sz val="10.0"/>
      <color theme="1"/>
      <name val="Calibri"/>
    </font>
    <font>
      <sz val="11.0"/>
      <color theme="1"/>
      <name val="Calibri"/>
    </font>
    <font>
      <b/>
      <sz val="10.0"/>
      <color theme="1"/>
      <name val="Calibri"/>
    </font>
    <font>
      <b/>
      <sz val="10.0"/>
      <color rgb="FFC00000"/>
      <name val="Calibri"/>
    </font>
    <font>
      <sz val="11.0"/>
      <color rgb="FF000000"/>
      <name val="Calibri"/>
    </font>
    <font>
      <b/>
      <sz val="10.0"/>
      <color theme="1"/>
      <name val="Arial"/>
    </font>
    <font>
      <sz val="10.0"/>
      <color theme="1"/>
      <name val="Arial"/>
    </font>
    <font>
      <i/>
      <sz val="9.0"/>
      <color theme="1"/>
      <name val="Arial"/>
    </font>
    <font>
      <i/>
      <sz val="9.0"/>
      <color theme="1"/>
      <name val="Calibri"/>
    </font>
  </fonts>
  <fills count="3">
    <fill>
      <patternFill patternType="none"/>
    </fill>
    <fill>
      <patternFill patternType="lightGray"/>
    </fill>
    <fill>
      <patternFill patternType="solid">
        <fgColor theme="0"/>
        <bgColor theme="0"/>
      </patternFill>
    </fill>
  </fills>
  <borders count="3">
    <border/>
    <border>
      <left/>
      <right/>
      <top/>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vertical="top" wrapText="1"/>
    </xf>
    <xf borderId="0" fillId="0" fontId="3" numFmtId="0" xfId="0" applyFont="1"/>
    <xf borderId="0" fillId="0" fontId="4" numFmtId="0" xfId="0" applyFont="1"/>
    <xf borderId="0" fillId="0" fontId="5" numFmtId="0" xfId="0" applyAlignment="1" applyFont="1">
      <alignment shrinkToFit="0" vertical="top" wrapText="1"/>
    </xf>
    <xf borderId="0" fillId="0" fontId="2" numFmtId="0" xfId="0" applyAlignment="1" applyFont="1">
      <alignment readingOrder="0" shrinkToFit="0" vertical="top" wrapText="1"/>
    </xf>
    <xf borderId="1" fillId="2" fontId="4" numFmtId="0" xfId="0" applyAlignment="1" applyBorder="1" applyFill="1" applyFont="1">
      <alignment horizontal="center" shrinkToFit="0" vertical="center" wrapText="1"/>
    </xf>
    <xf borderId="2" fillId="0" fontId="2" numFmtId="0" xfId="0" applyAlignment="1" applyBorder="1" applyFont="1">
      <alignment shrinkToFit="0" vertical="top" wrapText="1"/>
    </xf>
    <xf borderId="0" fillId="0" fontId="6" numFmtId="0" xfId="0" applyAlignment="1" applyFont="1">
      <alignment readingOrder="0"/>
    </xf>
    <xf borderId="0" fillId="0" fontId="7" numFmtId="0" xfId="0" applyAlignment="1" applyFont="1">
      <alignment horizontal="center" shrinkToFit="0" vertical="center" wrapText="1"/>
    </xf>
    <xf borderId="0" fillId="0" fontId="8" numFmtId="0" xfId="0" applyFont="1"/>
    <xf borderId="0" fillId="0" fontId="8" numFmtId="1" xfId="0" applyFont="1" applyNumberFormat="1"/>
    <xf borderId="0" fillId="0" fontId="8" numFmtId="164" xfId="0" applyFont="1" applyNumberFormat="1"/>
    <xf borderId="0" fillId="0" fontId="8" numFmtId="2" xfId="0" applyFont="1" applyNumberFormat="1"/>
    <xf borderId="0" fillId="0" fontId="8" numFmtId="165" xfId="0" applyFont="1" applyNumberFormat="1"/>
    <xf borderId="2" fillId="0" fontId="8" numFmtId="0" xfId="0" applyBorder="1" applyFont="1"/>
    <xf borderId="2" fillId="0" fontId="8" numFmtId="2" xfId="0" applyBorder="1" applyFont="1" applyNumberFormat="1"/>
    <xf borderId="2" fillId="0" fontId="8" numFmtId="165" xfId="0" applyBorder="1" applyFont="1" applyNumberFormat="1"/>
    <xf borderId="0" fillId="0" fontId="7" numFmtId="0" xfId="0" applyFont="1"/>
    <xf borderId="0" fillId="0" fontId="7" numFmtId="165" xfId="0" applyFont="1" applyNumberFormat="1"/>
    <xf borderId="0" fillId="0" fontId="9" numFmtId="0" xfId="0" applyFont="1"/>
    <xf borderId="0" fillId="0" fontId="8" numFmtId="166" xfId="0" applyFont="1" applyNumberFormat="1"/>
    <xf borderId="0" fillId="0" fontId="8" numFmtId="3" xfId="0" applyFont="1" applyNumberFormat="1"/>
    <xf borderId="0" fillId="0" fontId="4" numFmtId="0" xfId="0" applyAlignment="1" applyFont="1">
      <alignment horizontal="center" shrinkToFit="0" vertical="center" wrapText="1"/>
    </xf>
    <xf borderId="2" fillId="0" fontId="2" numFmtId="0" xfId="0" applyBorder="1" applyFont="1"/>
    <xf borderId="2" fillId="0" fontId="2" numFmtId="164" xfId="0" applyBorder="1" applyFont="1" applyNumberFormat="1"/>
    <xf borderId="2" fillId="0" fontId="2" numFmtId="166" xfId="0" applyBorder="1" applyFont="1" applyNumberFormat="1"/>
    <xf borderId="2" fillId="0" fontId="2" numFmtId="2" xfId="0" applyBorder="1" applyFont="1" applyNumberFormat="1"/>
    <xf borderId="0" fillId="0" fontId="10" numFmtId="0" xfId="0" applyFont="1"/>
    <xf borderId="2" fillId="0" fontId="7"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14"/>
    <col customWidth="1" min="2" max="2" width="120.0"/>
    <col customWidth="1" min="3" max="26" width="8.71"/>
  </cols>
  <sheetData>
    <row r="1">
      <c r="A1" s="1" t="s">
        <v>0</v>
      </c>
      <c r="B1" s="2"/>
      <c r="C1" s="3"/>
      <c r="D1" s="3"/>
      <c r="E1" s="3"/>
      <c r="F1" s="3"/>
      <c r="G1" s="3"/>
      <c r="H1" s="3"/>
      <c r="I1" s="3"/>
      <c r="J1" s="3"/>
      <c r="K1" s="3"/>
      <c r="L1" s="3"/>
      <c r="M1" s="3"/>
      <c r="N1" s="3"/>
      <c r="O1" s="3"/>
      <c r="P1" s="3"/>
      <c r="Q1" s="3"/>
      <c r="R1" s="3"/>
      <c r="S1" s="3"/>
      <c r="T1" s="3"/>
      <c r="U1" s="3"/>
      <c r="V1" s="3"/>
      <c r="W1" s="3"/>
      <c r="X1" s="3"/>
      <c r="Y1" s="3"/>
      <c r="Z1" s="3"/>
    </row>
    <row r="2">
      <c r="A2" s="4"/>
      <c r="B2" s="2"/>
      <c r="C2" s="3"/>
      <c r="D2" s="3"/>
      <c r="E2" s="3"/>
      <c r="F2" s="3"/>
      <c r="G2" s="3"/>
      <c r="H2" s="3"/>
      <c r="I2" s="3"/>
      <c r="J2" s="3"/>
      <c r="K2" s="3"/>
      <c r="L2" s="3"/>
      <c r="M2" s="3"/>
      <c r="N2" s="3"/>
      <c r="O2" s="3"/>
      <c r="P2" s="3"/>
      <c r="Q2" s="3"/>
      <c r="R2" s="3"/>
      <c r="S2" s="3"/>
      <c r="T2" s="3"/>
      <c r="U2" s="3"/>
      <c r="V2" s="3"/>
      <c r="W2" s="3"/>
      <c r="X2" s="3"/>
      <c r="Y2" s="3"/>
      <c r="Z2" s="3"/>
    </row>
    <row r="3">
      <c r="A3" s="4" t="s">
        <v>1</v>
      </c>
      <c r="B3" s="2" t="s">
        <v>2</v>
      </c>
      <c r="C3" s="3"/>
      <c r="D3" s="3"/>
      <c r="E3" s="3"/>
      <c r="F3" s="3"/>
      <c r="G3" s="3"/>
      <c r="H3" s="3"/>
      <c r="I3" s="3"/>
      <c r="J3" s="3"/>
      <c r="K3" s="3"/>
      <c r="L3" s="3"/>
      <c r="M3" s="3"/>
      <c r="N3" s="3"/>
      <c r="O3" s="3"/>
      <c r="P3" s="3"/>
      <c r="Q3" s="3"/>
      <c r="R3" s="3"/>
      <c r="S3" s="3"/>
      <c r="T3" s="3"/>
      <c r="U3" s="3"/>
      <c r="V3" s="3"/>
      <c r="W3" s="3"/>
      <c r="X3" s="3"/>
      <c r="Y3" s="3"/>
      <c r="Z3" s="3"/>
    </row>
    <row r="4">
      <c r="A4" s="4" t="s">
        <v>3</v>
      </c>
      <c r="B4" s="2" t="s">
        <v>4</v>
      </c>
      <c r="C4" s="3"/>
      <c r="D4" s="3"/>
      <c r="E4" s="3"/>
      <c r="F4" s="3"/>
      <c r="G4" s="3"/>
      <c r="H4" s="3"/>
      <c r="I4" s="3"/>
      <c r="J4" s="3"/>
      <c r="K4" s="3"/>
      <c r="L4" s="3"/>
      <c r="M4" s="3"/>
      <c r="N4" s="3"/>
      <c r="O4" s="3"/>
      <c r="P4" s="3"/>
      <c r="Q4" s="3"/>
      <c r="R4" s="3"/>
      <c r="S4" s="3"/>
      <c r="T4" s="3"/>
      <c r="U4" s="3"/>
      <c r="V4" s="3"/>
      <c r="W4" s="3"/>
      <c r="X4" s="3"/>
      <c r="Y4" s="3"/>
      <c r="Z4" s="3"/>
    </row>
    <row r="5">
      <c r="A5" s="4"/>
      <c r="B5" s="5"/>
      <c r="C5" s="3"/>
      <c r="D5" s="3"/>
      <c r="E5" s="3"/>
      <c r="F5" s="3"/>
      <c r="G5" s="3"/>
      <c r="H5" s="3"/>
      <c r="I5" s="3"/>
      <c r="J5" s="3"/>
      <c r="K5" s="3"/>
      <c r="L5" s="3"/>
      <c r="M5" s="3"/>
      <c r="N5" s="3"/>
      <c r="O5" s="3"/>
      <c r="P5" s="3"/>
      <c r="Q5" s="3"/>
      <c r="R5" s="3"/>
      <c r="S5" s="3"/>
      <c r="T5" s="3"/>
      <c r="U5" s="3"/>
      <c r="V5" s="3"/>
      <c r="W5" s="3"/>
      <c r="X5" s="3"/>
      <c r="Y5" s="3"/>
      <c r="Z5" s="3"/>
    </row>
    <row r="6">
      <c r="A6" s="4" t="s">
        <v>5</v>
      </c>
      <c r="B6" s="2" t="s">
        <v>6</v>
      </c>
      <c r="C6" s="3"/>
      <c r="D6" s="3"/>
      <c r="E6" s="3"/>
      <c r="F6" s="3"/>
      <c r="G6" s="3"/>
      <c r="H6" s="3"/>
      <c r="I6" s="3"/>
      <c r="J6" s="3"/>
      <c r="K6" s="3"/>
      <c r="L6" s="3"/>
      <c r="M6" s="3"/>
      <c r="N6" s="3"/>
      <c r="O6" s="3"/>
      <c r="P6" s="3"/>
      <c r="Q6" s="3"/>
      <c r="R6" s="3"/>
      <c r="S6" s="3"/>
      <c r="T6" s="3"/>
      <c r="U6" s="3"/>
      <c r="V6" s="3"/>
      <c r="W6" s="3"/>
      <c r="X6" s="3"/>
      <c r="Y6" s="3"/>
      <c r="Z6" s="3"/>
    </row>
    <row r="7">
      <c r="A7" s="4" t="s">
        <v>7</v>
      </c>
      <c r="B7" s="6" t="s">
        <v>8</v>
      </c>
      <c r="C7" s="3"/>
      <c r="D7" s="3"/>
      <c r="E7" s="3"/>
      <c r="F7" s="3"/>
      <c r="G7" s="3"/>
      <c r="H7" s="3"/>
      <c r="I7" s="3"/>
      <c r="J7" s="3"/>
      <c r="K7" s="3"/>
      <c r="L7" s="3"/>
      <c r="M7" s="3"/>
      <c r="N7" s="3"/>
      <c r="O7" s="3"/>
      <c r="P7" s="3"/>
      <c r="Q7" s="3"/>
      <c r="R7" s="3"/>
      <c r="S7" s="3"/>
      <c r="T7" s="3"/>
      <c r="U7" s="3"/>
      <c r="V7" s="3"/>
      <c r="W7" s="3"/>
      <c r="X7" s="3"/>
      <c r="Y7" s="3"/>
      <c r="Z7" s="3"/>
    </row>
    <row r="8">
      <c r="A8" s="4"/>
      <c r="B8" s="2"/>
      <c r="C8" s="3"/>
      <c r="D8" s="3"/>
      <c r="E8" s="3"/>
      <c r="F8" s="3"/>
      <c r="G8" s="3"/>
      <c r="H8" s="3"/>
      <c r="I8" s="3"/>
      <c r="J8" s="3"/>
      <c r="K8" s="3"/>
      <c r="L8" s="3"/>
      <c r="M8" s="3"/>
      <c r="N8" s="3"/>
      <c r="O8" s="3"/>
      <c r="P8" s="3"/>
      <c r="Q8" s="3"/>
      <c r="R8" s="3"/>
      <c r="S8" s="3"/>
      <c r="T8" s="3"/>
      <c r="U8" s="3"/>
      <c r="V8" s="3"/>
      <c r="W8" s="3"/>
      <c r="X8" s="3"/>
      <c r="Y8" s="3"/>
      <c r="Z8" s="3"/>
    </row>
    <row r="9">
      <c r="A9" s="4" t="s">
        <v>9</v>
      </c>
      <c r="B9" s="2" t="s">
        <v>10</v>
      </c>
      <c r="C9" s="3"/>
      <c r="D9" s="3"/>
      <c r="E9" s="3"/>
      <c r="F9" s="3"/>
      <c r="G9" s="3"/>
      <c r="H9" s="3"/>
      <c r="I9" s="3"/>
      <c r="J9" s="3"/>
      <c r="K9" s="3"/>
      <c r="L9" s="3"/>
      <c r="M9" s="3"/>
      <c r="N9" s="3"/>
      <c r="O9" s="3"/>
      <c r="P9" s="3"/>
      <c r="Q9" s="3"/>
      <c r="R9" s="3"/>
      <c r="S9" s="3"/>
      <c r="T9" s="3"/>
      <c r="U9" s="3"/>
      <c r="V9" s="3"/>
      <c r="W9" s="3"/>
      <c r="X9" s="3"/>
      <c r="Y9" s="3"/>
      <c r="Z9" s="3"/>
    </row>
    <row r="10">
      <c r="A10" s="4" t="s">
        <v>11</v>
      </c>
      <c r="B10" s="2" t="s">
        <v>12</v>
      </c>
      <c r="C10" s="3"/>
      <c r="D10" s="3"/>
      <c r="E10" s="3"/>
      <c r="F10" s="3"/>
      <c r="G10" s="3"/>
      <c r="H10" s="3"/>
      <c r="I10" s="3"/>
      <c r="J10" s="3"/>
      <c r="K10" s="3"/>
      <c r="L10" s="3"/>
      <c r="M10" s="3"/>
      <c r="N10" s="3"/>
      <c r="O10" s="3"/>
      <c r="P10" s="3"/>
      <c r="Q10" s="3"/>
      <c r="R10" s="3"/>
      <c r="S10" s="3"/>
      <c r="T10" s="3"/>
      <c r="U10" s="3"/>
      <c r="V10" s="3"/>
      <c r="W10" s="3"/>
      <c r="X10" s="3"/>
      <c r="Y10" s="3"/>
      <c r="Z10" s="3"/>
    </row>
    <row r="11">
      <c r="A11" s="4"/>
      <c r="B11" s="2"/>
      <c r="C11" s="3"/>
      <c r="D11" s="3"/>
      <c r="E11" s="3"/>
      <c r="F11" s="3"/>
      <c r="G11" s="3"/>
      <c r="H11" s="3"/>
      <c r="I11" s="3"/>
      <c r="J11" s="3"/>
      <c r="K11" s="3"/>
      <c r="L11" s="3"/>
      <c r="M11" s="3"/>
      <c r="N11" s="3"/>
      <c r="O11" s="3"/>
      <c r="P11" s="3"/>
      <c r="Q11" s="3"/>
      <c r="R11" s="3"/>
      <c r="S11" s="3"/>
      <c r="T11" s="3"/>
      <c r="U11" s="3"/>
      <c r="V11" s="3"/>
      <c r="W11" s="3"/>
      <c r="X11" s="3"/>
      <c r="Y11" s="3"/>
      <c r="Z11" s="3"/>
    </row>
    <row r="12">
      <c r="A12" s="4" t="s">
        <v>13</v>
      </c>
      <c r="B12" s="2"/>
      <c r="C12" s="3"/>
      <c r="D12" s="3"/>
      <c r="E12" s="3"/>
      <c r="F12" s="3"/>
      <c r="G12" s="3"/>
      <c r="H12" s="3"/>
      <c r="I12" s="3"/>
      <c r="J12" s="3"/>
      <c r="K12" s="3"/>
      <c r="L12" s="3"/>
      <c r="M12" s="3"/>
      <c r="N12" s="3"/>
      <c r="O12" s="3"/>
      <c r="P12" s="3"/>
      <c r="Q12" s="3"/>
      <c r="R12" s="3"/>
      <c r="S12" s="3"/>
      <c r="T12" s="3"/>
      <c r="U12" s="3"/>
      <c r="V12" s="3"/>
      <c r="W12" s="3"/>
      <c r="X12" s="3"/>
      <c r="Y12" s="3"/>
      <c r="Z12" s="3"/>
    </row>
    <row r="13">
      <c r="A13" s="4" t="s">
        <v>14</v>
      </c>
      <c r="B13" s="2" t="s">
        <v>15</v>
      </c>
      <c r="C13" s="3"/>
      <c r="D13" s="3"/>
      <c r="E13" s="3"/>
      <c r="F13" s="3"/>
      <c r="G13" s="3"/>
      <c r="H13" s="3"/>
      <c r="I13" s="3"/>
      <c r="J13" s="3"/>
      <c r="K13" s="3"/>
      <c r="L13" s="3"/>
      <c r="M13" s="3"/>
      <c r="N13" s="3"/>
      <c r="O13" s="3"/>
      <c r="P13" s="3"/>
      <c r="Q13" s="3"/>
      <c r="R13" s="3"/>
      <c r="S13" s="3"/>
      <c r="T13" s="3"/>
      <c r="U13" s="3"/>
      <c r="V13" s="3"/>
      <c r="W13" s="3"/>
      <c r="X13" s="3"/>
      <c r="Y13" s="3"/>
      <c r="Z13" s="3"/>
    </row>
    <row r="14">
      <c r="A14" s="4" t="s">
        <v>16</v>
      </c>
      <c r="B14" s="2" t="s">
        <v>17</v>
      </c>
      <c r="C14" s="3"/>
      <c r="D14" s="3"/>
      <c r="E14" s="3"/>
      <c r="F14" s="3"/>
      <c r="G14" s="3"/>
      <c r="H14" s="3"/>
      <c r="I14" s="3"/>
      <c r="J14" s="3"/>
      <c r="K14" s="3"/>
      <c r="L14" s="3"/>
      <c r="M14" s="3"/>
      <c r="N14" s="3"/>
      <c r="O14" s="3"/>
      <c r="P14" s="3"/>
      <c r="Q14" s="3"/>
      <c r="R14" s="3"/>
      <c r="S14" s="3"/>
      <c r="T14" s="3"/>
      <c r="U14" s="3"/>
      <c r="V14" s="3"/>
      <c r="W14" s="3"/>
      <c r="X14" s="3"/>
      <c r="Y14" s="3"/>
      <c r="Z14" s="3"/>
    </row>
    <row r="15">
      <c r="A15" s="4" t="s">
        <v>18</v>
      </c>
      <c r="B15" s="2" t="s">
        <v>19</v>
      </c>
      <c r="C15" s="3"/>
      <c r="D15" s="3"/>
      <c r="E15" s="3"/>
      <c r="F15" s="3"/>
      <c r="G15" s="3"/>
      <c r="H15" s="3"/>
      <c r="I15" s="3"/>
      <c r="J15" s="3"/>
      <c r="K15" s="3"/>
      <c r="L15" s="3"/>
      <c r="M15" s="3"/>
      <c r="N15" s="3"/>
      <c r="O15" s="3"/>
      <c r="P15" s="3"/>
      <c r="Q15" s="3"/>
      <c r="R15" s="3"/>
      <c r="S15" s="3"/>
      <c r="T15" s="3"/>
      <c r="U15" s="3"/>
      <c r="V15" s="3"/>
      <c r="W15" s="3"/>
      <c r="X15" s="3"/>
      <c r="Y15" s="3"/>
      <c r="Z15" s="3"/>
    </row>
    <row r="16">
      <c r="A16" s="4" t="s">
        <v>20</v>
      </c>
      <c r="B16" s="2" t="s">
        <v>21</v>
      </c>
      <c r="C16" s="3"/>
      <c r="D16" s="3"/>
      <c r="E16" s="3"/>
      <c r="F16" s="3"/>
      <c r="G16" s="3"/>
      <c r="H16" s="3"/>
      <c r="I16" s="3"/>
      <c r="J16" s="3"/>
      <c r="K16" s="3"/>
      <c r="L16" s="3"/>
      <c r="M16" s="3"/>
      <c r="N16" s="3"/>
      <c r="O16" s="3"/>
      <c r="P16" s="3"/>
      <c r="Q16" s="3"/>
      <c r="R16" s="3"/>
      <c r="S16" s="3"/>
      <c r="T16" s="3"/>
      <c r="U16" s="3"/>
      <c r="V16" s="3"/>
      <c r="W16" s="3"/>
      <c r="X16" s="3"/>
      <c r="Y16" s="3"/>
      <c r="Z16" s="3"/>
    </row>
    <row r="17">
      <c r="A17" s="4" t="s">
        <v>22</v>
      </c>
      <c r="B17" s="2" t="s">
        <v>23</v>
      </c>
      <c r="C17" s="3"/>
      <c r="D17" s="3"/>
      <c r="E17" s="3"/>
      <c r="F17" s="3"/>
      <c r="G17" s="3"/>
      <c r="H17" s="3"/>
      <c r="I17" s="3"/>
      <c r="J17" s="3"/>
      <c r="K17" s="3"/>
      <c r="L17" s="3"/>
      <c r="M17" s="3"/>
      <c r="N17" s="3"/>
      <c r="O17" s="3"/>
      <c r="P17" s="3"/>
      <c r="Q17" s="3"/>
      <c r="R17" s="3"/>
      <c r="S17" s="3"/>
      <c r="T17" s="3"/>
      <c r="U17" s="3"/>
      <c r="V17" s="3"/>
      <c r="W17" s="3"/>
      <c r="X17" s="3"/>
      <c r="Y17" s="3"/>
      <c r="Z17" s="3"/>
    </row>
    <row r="18">
      <c r="A18" s="4" t="s">
        <v>24</v>
      </c>
      <c r="B18" s="2" t="s">
        <v>25</v>
      </c>
      <c r="C18" s="3"/>
      <c r="D18" s="3"/>
      <c r="E18" s="3"/>
      <c r="F18" s="3"/>
      <c r="G18" s="3"/>
      <c r="H18" s="3"/>
      <c r="I18" s="3"/>
      <c r="J18" s="3"/>
      <c r="K18" s="3"/>
      <c r="L18" s="3"/>
      <c r="M18" s="3"/>
      <c r="N18" s="3"/>
      <c r="O18" s="3"/>
      <c r="P18" s="3"/>
      <c r="Q18" s="3"/>
      <c r="R18" s="3"/>
      <c r="S18" s="3"/>
      <c r="T18" s="3"/>
      <c r="U18" s="3"/>
      <c r="V18" s="3"/>
      <c r="W18" s="3"/>
      <c r="X18" s="3"/>
      <c r="Y18" s="3"/>
      <c r="Z18" s="3"/>
    </row>
    <row r="19">
      <c r="A19" s="4" t="s">
        <v>26</v>
      </c>
      <c r="B19" s="2" t="s">
        <v>27</v>
      </c>
      <c r="C19" s="3"/>
      <c r="D19" s="3"/>
      <c r="E19" s="3"/>
      <c r="F19" s="3"/>
      <c r="G19" s="3"/>
      <c r="H19" s="3"/>
      <c r="I19" s="3"/>
      <c r="J19" s="3"/>
      <c r="K19" s="3"/>
      <c r="L19" s="3"/>
      <c r="M19" s="3"/>
      <c r="N19" s="3"/>
      <c r="O19" s="3"/>
      <c r="P19" s="3"/>
      <c r="Q19" s="3"/>
      <c r="R19" s="3"/>
      <c r="S19" s="3"/>
      <c r="T19" s="3"/>
      <c r="U19" s="3"/>
      <c r="V19" s="3"/>
      <c r="W19" s="3"/>
      <c r="X19" s="3"/>
      <c r="Y19" s="3"/>
      <c r="Z19" s="3"/>
    </row>
    <row r="20">
      <c r="A20" s="4"/>
      <c r="B20" s="2"/>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4" t="s">
        <v>28</v>
      </c>
      <c r="B21" s="2" t="s">
        <v>29</v>
      </c>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4" t="s">
        <v>30</v>
      </c>
      <c r="B22" s="2" t="s">
        <v>31</v>
      </c>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48.0"/>
    <col customWidth="1" min="3" max="3" width="20.0"/>
    <col customWidth="1" min="4" max="4" width="11.0"/>
    <col customWidth="1" min="5" max="5" width="18.0"/>
    <col customWidth="1" min="6" max="7" width="10.0"/>
    <col customWidth="1" min="8" max="8" width="22.0"/>
    <col customWidth="1" min="9" max="26" width="8.71"/>
  </cols>
  <sheetData>
    <row r="1">
      <c r="A1" s="7" t="s">
        <v>32</v>
      </c>
      <c r="B1" s="7" t="s">
        <v>33</v>
      </c>
      <c r="C1" s="7" t="s">
        <v>34</v>
      </c>
      <c r="D1" s="7" t="s">
        <v>35</v>
      </c>
      <c r="E1" s="7" t="s">
        <v>36</v>
      </c>
      <c r="F1" s="7" t="s">
        <v>37</v>
      </c>
      <c r="G1" s="7" t="s">
        <v>38</v>
      </c>
      <c r="H1" s="7" t="s">
        <v>39</v>
      </c>
    </row>
    <row r="2">
      <c r="A2" s="8" t="s">
        <v>40</v>
      </c>
      <c r="B2" s="8" t="s">
        <v>41</v>
      </c>
      <c r="C2" s="8" t="s">
        <v>42</v>
      </c>
      <c r="D2" s="8" t="s">
        <v>43</v>
      </c>
      <c r="E2" s="8" t="s">
        <v>44</v>
      </c>
      <c r="F2" s="8" t="s">
        <v>45</v>
      </c>
      <c r="G2" s="8" t="s">
        <v>46</v>
      </c>
      <c r="H2" s="8" t="s">
        <v>47</v>
      </c>
    </row>
    <row r="3">
      <c r="A3" s="8" t="s">
        <v>48</v>
      </c>
      <c r="B3" s="8" t="s">
        <v>49</v>
      </c>
      <c r="C3" s="8" t="s">
        <v>42</v>
      </c>
      <c r="D3" s="8" t="s">
        <v>50</v>
      </c>
      <c r="E3" s="8" t="s">
        <v>51</v>
      </c>
      <c r="F3" s="8" t="s">
        <v>45</v>
      </c>
      <c r="G3" s="8" t="s">
        <v>46</v>
      </c>
      <c r="H3" s="8" t="s">
        <v>47</v>
      </c>
    </row>
    <row r="4">
      <c r="A4" s="8" t="s">
        <v>52</v>
      </c>
      <c r="B4" s="8" t="s">
        <v>53</v>
      </c>
      <c r="C4" s="8" t="s">
        <v>42</v>
      </c>
      <c r="D4" s="8" t="s">
        <v>50</v>
      </c>
      <c r="E4" s="8" t="s">
        <v>54</v>
      </c>
      <c r="F4" s="8" t="s">
        <v>45</v>
      </c>
      <c r="G4" s="8" t="s">
        <v>46</v>
      </c>
      <c r="H4" s="8" t="s">
        <v>55</v>
      </c>
    </row>
    <row r="5">
      <c r="A5" s="8" t="s">
        <v>56</v>
      </c>
      <c r="B5" s="8" t="s">
        <v>57</v>
      </c>
      <c r="C5" s="8" t="s">
        <v>42</v>
      </c>
      <c r="D5" s="8" t="s">
        <v>50</v>
      </c>
      <c r="E5" s="8" t="s">
        <v>58</v>
      </c>
      <c r="F5" s="8" t="s">
        <v>45</v>
      </c>
      <c r="G5" s="8" t="s">
        <v>46</v>
      </c>
      <c r="H5" s="8" t="s">
        <v>59</v>
      </c>
    </row>
    <row r="6">
      <c r="A6" s="8" t="s">
        <v>60</v>
      </c>
      <c r="B6" s="8" t="s">
        <v>61</v>
      </c>
      <c r="C6" s="8" t="s">
        <v>62</v>
      </c>
      <c r="D6" s="8" t="s">
        <v>63</v>
      </c>
      <c r="E6" s="8" t="s">
        <v>64</v>
      </c>
      <c r="F6" s="8" t="s">
        <v>45</v>
      </c>
      <c r="G6" s="8" t="s">
        <v>46</v>
      </c>
      <c r="H6" s="8" t="s">
        <v>47</v>
      </c>
    </row>
    <row r="7">
      <c r="A7" s="8" t="s">
        <v>65</v>
      </c>
      <c r="B7" s="8" t="s">
        <v>66</v>
      </c>
      <c r="C7" s="8" t="s">
        <v>62</v>
      </c>
      <c r="D7" s="8" t="s">
        <v>50</v>
      </c>
      <c r="E7" s="8" t="s">
        <v>67</v>
      </c>
      <c r="F7" s="8" t="s">
        <v>45</v>
      </c>
      <c r="G7" s="8" t="s">
        <v>68</v>
      </c>
      <c r="H7" s="8" t="s">
        <v>69</v>
      </c>
    </row>
    <row r="8">
      <c r="A8" s="8" t="s">
        <v>70</v>
      </c>
      <c r="B8" s="8" t="s">
        <v>71</v>
      </c>
      <c r="C8" s="8" t="s">
        <v>62</v>
      </c>
      <c r="D8" s="8" t="s">
        <v>50</v>
      </c>
      <c r="E8" s="8" t="s">
        <v>72</v>
      </c>
      <c r="F8" s="8" t="s">
        <v>45</v>
      </c>
      <c r="G8" s="8" t="s">
        <v>68</v>
      </c>
      <c r="H8" s="8" t="s">
        <v>69</v>
      </c>
    </row>
    <row r="9">
      <c r="A9" s="8" t="s">
        <v>73</v>
      </c>
      <c r="B9" s="8" t="s">
        <v>74</v>
      </c>
      <c r="C9" s="8" t="s">
        <v>62</v>
      </c>
      <c r="D9" s="8" t="s">
        <v>63</v>
      </c>
      <c r="E9" s="8" t="s">
        <v>75</v>
      </c>
      <c r="F9" s="8" t="s">
        <v>45</v>
      </c>
      <c r="G9" s="8" t="s">
        <v>68</v>
      </c>
      <c r="H9" s="8" t="s">
        <v>76</v>
      </c>
    </row>
    <row r="10">
      <c r="A10" s="8" t="s">
        <v>77</v>
      </c>
      <c r="B10" s="8" t="s">
        <v>78</v>
      </c>
      <c r="C10" s="8" t="s">
        <v>62</v>
      </c>
      <c r="D10" s="8" t="s">
        <v>63</v>
      </c>
      <c r="E10" s="8" t="s">
        <v>79</v>
      </c>
      <c r="F10" s="8" t="s">
        <v>45</v>
      </c>
      <c r="G10" s="8" t="s">
        <v>80</v>
      </c>
      <c r="H10" s="8" t="s">
        <v>81</v>
      </c>
    </row>
    <row r="11">
      <c r="A11" s="8" t="s">
        <v>82</v>
      </c>
      <c r="B11" s="8" t="s">
        <v>83</v>
      </c>
      <c r="C11" s="8" t="s">
        <v>84</v>
      </c>
      <c r="D11" s="8" t="s">
        <v>85</v>
      </c>
      <c r="E11" s="8" t="s">
        <v>86</v>
      </c>
      <c r="F11" s="8" t="s">
        <v>45</v>
      </c>
      <c r="G11" s="8" t="s">
        <v>87</v>
      </c>
      <c r="H11" s="8" t="s">
        <v>88</v>
      </c>
    </row>
    <row r="12">
      <c r="A12" s="8" t="s">
        <v>89</v>
      </c>
      <c r="B12" s="8" t="s">
        <v>90</v>
      </c>
      <c r="C12" s="8" t="s">
        <v>91</v>
      </c>
      <c r="D12" s="8" t="s">
        <v>63</v>
      </c>
      <c r="E12" s="8" t="s">
        <v>92</v>
      </c>
      <c r="F12" s="8" t="s">
        <v>93</v>
      </c>
      <c r="G12" s="8" t="s">
        <v>87</v>
      </c>
      <c r="H12" s="8" t="s">
        <v>94</v>
      </c>
    </row>
    <row r="13">
      <c r="A13" s="8" t="s">
        <v>95</v>
      </c>
      <c r="B13" s="8" t="s">
        <v>96</v>
      </c>
      <c r="C13" s="8" t="s">
        <v>91</v>
      </c>
      <c r="D13" s="8" t="s">
        <v>63</v>
      </c>
      <c r="E13" s="8" t="s">
        <v>97</v>
      </c>
      <c r="F13" s="8" t="s">
        <v>98</v>
      </c>
      <c r="G13" s="8" t="s">
        <v>68</v>
      </c>
      <c r="H13" s="8" t="s">
        <v>94</v>
      </c>
    </row>
    <row r="14">
      <c r="A14" s="8" t="s">
        <v>99</v>
      </c>
      <c r="B14" s="8" t="s">
        <v>100</v>
      </c>
      <c r="C14" s="8" t="s">
        <v>101</v>
      </c>
      <c r="D14" s="8" t="s">
        <v>63</v>
      </c>
      <c r="E14" s="8" t="s">
        <v>102</v>
      </c>
      <c r="F14" s="8" t="s">
        <v>98</v>
      </c>
      <c r="G14" s="8" t="s">
        <v>68</v>
      </c>
      <c r="H14" s="8" t="s">
        <v>103</v>
      </c>
    </row>
    <row r="15">
      <c r="A15" s="8" t="s">
        <v>104</v>
      </c>
      <c r="B15" s="8" t="s">
        <v>105</v>
      </c>
      <c r="C15" s="8" t="s">
        <v>101</v>
      </c>
      <c r="D15" s="8" t="s">
        <v>63</v>
      </c>
      <c r="E15" s="8" t="s">
        <v>106</v>
      </c>
      <c r="F15" s="8" t="s">
        <v>98</v>
      </c>
      <c r="G15" s="8" t="s">
        <v>68</v>
      </c>
      <c r="H15" s="8" t="s">
        <v>94</v>
      </c>
    </row>
    <row r="16">
      <c r="A16" s="8" t="s">
        <v>107</v>
      </c>
      <c r="B16" s="8" t="s">
        <v>108</v>
      </c>
      <c r="C16" s="8" t="s">
        <v>109</v>
      </c>
      <c r="D16" s="8" t="s">
        <v>63</v>
      </c>
      <c r="E16" s="8" t="s">
        <v>110</v>
      </c>
      <c r="F16" s="8" t="s">
        <v>98</v>
      </c>
      <c r="G16" s="8" t="s">
        <v>87</v>
      </c>
      <c r="H16" s="8" t="s">
        <v>94</v>
      </c>
    </row>
    <row r="17">
      <c r="A17" s="8" t="s">
        <v>111</v>
      </c>
      <c r="B17" s="8" t="s">
        <v>112</v>
      </c>
      <c r="C17" s="8" t="s">
        <v>109</v>
      </c>
      <c r="D17" s="8" t="s">
        <v>63</v>
      </c>
      <c r="E17" s="8" t="s">
        <v>110</v>
      </c>
      <c r="F17" s="8" t="s">
        <v>93</v>
      </c>
      <c r="G17" s="8" t="s">
        <v>87</v>
      </c>
      <c r="H17" s="8" t="s">
        <v>94</v>
      </c>
    </row>
    <row r="18">
      <c r="A18" s="8" t="s">
        <v>113</v>
      </c>
      <c r="B18" s="8" t="s">
        <v>114</v>
      </c>
      <c r="C18" s="8" t="s">
        <v>115</v>
      </c>
      <c r="D18" s="8" t="s">
        <v>63</v>
      </c>
      <c r="E18" s="8" t="s">
        <v>110</v>
      </c>
      <c r="F18" s="8" t="s">
        <v>93</v>
      </c>
      <c r="G18" s="8" t="s">
        <v>87</v>
      </c>
      <c r="H18" s="8" t="s">
        <v>94</v>
      </c>
    </row>
    <row r="19">
      <c r="A19" s="8" t="s">
        <v>116</v>
      </c>
      <c r="B19" s="8" t="s">
        <v>117</v>
      </c>
      <c r="C19" s="8" t="s">
        <v>115</v>
      </c>
      <c r="D19" s="8" t="s">
        <v>63</v>
      </c>
      <c r="E19" s="8" t="s">
        <v>110</v>
      </c>
      <c r="F19" s="8" t="s">
        <v>98</v>
      </c>
      <c r="G19" s="8" t="s">
        <v>87</v>
      </c>
      <c r="H19" s="8" t="s">
        <v>94</v>
      </c>
    </row>
    <row r="20">
      <c r="A20" s="8" t="s">
        <v>118</v>
      </c>
      <c r="B20" s="8" t="s">
        <v>119</v>
      </c>
      <c r="C20" s="8" t="s">
        <v>115</v>
      </c>
      <c r="D20" s="8" t="s">
        <v>63</v>
      </c>
      <c r="E20" s="8" t="s">
        <v>75</v>
      </c>
      <c r="F20" s="8" t="s">
        <v>98</v>
      </c>
      <c r="G20" s="8" t="s">
        <v>68</v>
      </c>
      <c r="H20" s="8" t="s">
        <v>94</v>
      </c>
    </row>
    <row r="21" ht="15.75" customHeight="1">
      <c r="A21" s="8" t="s">
        <v>120</v>
      </c>
      <c r="B21" s="8" t="s">
        <v>121</v>
      </c>
      <c r="C21" s="8" t="s">
        <v>109</v>
      </c>
      <c r="D21" s="8" t="s">
        <v>63</v>
      </c>
      <c r="E21" s="8" t="s">
        <v>75</v>
      </c>
      <c r="F21" s="8" t="s">
        <v>98</v>
      </c>
      <c r="G21" s="8" t="s">
        <v>68</v>
      </c>
      <c r="H21" s="8" t="s">
        <v>94</v>
      </c>
    </row>
    <row r="22" ht="15.75" customHeight="1">
      <c r="A22" s="8" t="s">
        <v>122</v>
      </c>
      <c r="B22" s="8" t="s">
        <v>123</v>
      </c>
      <c r="C22" s="8" t="s">
        <v>124</v>
      </c>
      <c r="D22" s="8" t="s">
        <v>63</v>
      </c>
      <c r="E22" s="8" t="s">
        <v>97</v>
      </c>
      <c r="F22" s="8" t="s">
        <v>98</v>
      </c>
      <c r="G22" s="8" t="s">
        <v>87</v>
      </c>
      <c r="H22" s="8" t="s">
        <v>125</v>
      </c>
    </row>
    <row r="23" ht="15.75" customHeight="1">
      <c r="A23" s="8" t="s">
        <v>126</v>
      </c>
      <c r="B23" s="8" t="s">
        <v>127</v>
      </c>
      <c r="C23" s="8" t="s">
        <v>124</v>
      </c>
      <c r="D23" s="8" t="s">
        <v>63</v>
      </c>
      <c r="E23" s="8" t="s">
        <v>110</v>
      </c>
      <c r="F23" s="8" t="s">
        <v>98</v>
      </c>
      <c r="G23" s="8" t="s">
        <v>68</v>
      </c>
      <c r="H23" s="8" t="s">
        <v>94</v>
      </c>
    </row>
    <row r="24" ht="15.75" customHeight="1">
      <c r="A24" s="8" t="s">
        <v>128</v>
      </c>
      <c r="B24" s="8" t="s">
        <v>129</v>
      </c>
      <c r="C24" s="8" t="s">
        <v>130</v>
      </c>
      <c r="D24" s="8" t="s">
        <v>43</v>
      </c>
      <c r="E24" s="8" t="s">
        <v>45</v>
      </c>
      <c r="F24" s="8" t="s">
        <v>45</v>
      </c>
      <c r="G24" s="8" t="s">
        <v>131</v>
      </c>
      <c r="H24" s="8" t="s">
        <v>132</v>
      </c>
    </row>
    <row r="25" ht="15.75" customHeight="1">
      <c r="A25" s="8" t="s">
        <v>133</v>
      </c>
      <c r="B25" s="8" t="s">
        <v>134</v>
      </c>
      <c r="C25" s="8" t="s">
        <v>135</v>
      </c>
      <c r="D25" s="8" t="s">
        <v>131</v>
      </c>
      <c r="E25" s="8" t="s">
        <v>106</v>
      </c>
      <c r="F25" s="8" t="s">
        <v>98</v>
      </c>
      <c r="G25" s="8" t="s">
        <v>136</v>
      </c>
      <c r="H25" s="8" t="s">
        <v>94</v>
      </c>
    </row>
    <row r="26" ht="15.75" customHeight="1">
      <c r="A26" s="8" t="s">
        <v>137</v>
      </c>
      <c r="B26" s="8" t="s">
        <v>138</v>
      </c>
      <c r="C26" s="8" t="s">
        <v>135</v>
      </c>
      <c r="D26" s="8" t="s">
        <v>131</v>
      </c>
      <c r="E26" s="8" t="s">
        <v>106</v>
      </c>
      <c r="F26" s="8" t="s">
        <v>98</v>
      </c>
      <c r="G26" s="8" t="s">
        <v>136</v>
      </c>
      <c r="H26" s="8" t="s">
        <v>94</v>
      </c>
    </row>
    <row r="27" ht="15.75" customHeight="1">
      <c r="A27" s="8" t="s">
        <v>139</v>
      </c>
      <c r="B27" s="8" t="s">
        <v>140</v>
      </c>
      <c r="C27" s="8" t="s">
        <v>135</v>
      </c>
      <c r="D27" s="8" t="s">
        <v>131</v>
      </c>
      <c r="E27" s="8" t="s">
        <v>106</v>
      </c>
      <c r="F27" s="8" t="s">
        <v>98</v>
      </c>
      <c r="G27" s="8" t="s">
        <v>136</v>
      </c>
      <c r="H27" s="8" t="s">
        <v>94</v>
      </c>
    </row>
    <row r="28" ht="15.75" customHeight="1">
      <c r="A28" s="8" t="s">
        <v>141</v>
      </c>
      <c r="B28" s="8" t="s">
        <v>142</v>
      </c>
      <c r="C28" s="8" t="s">
        <v>135</v>
      </c>
      <c r="D28" s="8" t="s">
        <v>131</v>
      </c>
      <c r="E28" s="8" t="s">
        <v>106</v>
      </c>
      <c r="F28" s="8" t="s">
        <v>98</v>
      </c>
      <c r="G28" s="8" t="s">
        <v>136</v>
      </c>
      <c r="H28" s="8" t="s">
        <v>94</v>
      </c>
    </row>
    <row r="29" ht="15.75" customHeight="1">
      <c r="A29" s="8" t="s">
        <v>143</v>
      </c>
      <c r="B29" s="8" t="s">
        <v>144</v>
      </c>
      <c r="C29" s="8" t="s">
        <v>135</v>
      </c>
      <c r="D29" s="8" t="s">
        <v>131</v>
      </c>
      <c r="E29" s="8" t="s">
        <v>106</v>
      </c>
      <c r="F29" s="8" t="s">
        <v>98</v>
      </c>
      <c r="G29" s="8" t="s">
        <v>136</v>
      </c>
      <c r="H29" s="8" t="s">
        <v>94</v>
      </c>
    </row>
    <row r="30" ht="15.75" customHeight="1">
      <c r="A30" s="8" t="s">
        <v>145</v>
      </c>
      <c r="B30" s="8" t="s">
        <v>146</v>
      </c>
      <c r="C30" s="8" t="s">
        <v>135</v>
      </c>
      <c r="D30" s="8" t="s">
        <v>131</v>
      </c>
      <c r="E30" s="8" t="s">
        <v>147</v>
      </c>
      <c r="F30" s="8" t="s">
        <v>98</v>
      </c>
      <c r="G30" s="8" t="s">
        <v>136</v>
      </c>
      <c r="H30" s="8" t="s">
        <v>148</v>
      </c>
    </row>
    <row r="31" ht="15.75" customHeight="1">
      <c r="A31" s="8" t="s">
        <v>149</v>
      </c>
      <c r="B31" s="8" t="s">
        <v>150</v>
      </c>
      <c r="C31" s="8" t="s">
        <v>151</v>
      </c>
      <c r="D31" s="8" t="s">
        <v>50</v>
      </c>
      <c r="E31" s="8" t="s">
        <v>152</v>
      </c>
      <c r="F31" s="8" t="s">
        <v>45</v>
      </c>
      <c r="G31" s="8" t="s">
        <v>46</v>
      </c>
      <c r="H31" s="8" t="s">
        <v>153</v>
      </c>
    </row>
    <row r="32" ht="15.75" customHeight="1">
      <c r="A32" s="8" t="s">
        <v>154</v>
      </c>
      <c r="B32" s="8" t="s">
        <v>155</v>
      </c>
      <c r="C32" s="8" t="s">
        <v>151</v>
      </c>
      <c r="D32" s="8" t="s">
        <v>85</v>
      </c>
      <c r="E32" s="8" t="s">
        <v>86</v>
      </c>
      <c r="F32" s="8" t="s">
        <v>45</v>
      </c>
      <c r="G32" s="8" t="s">
        <v>131</v>
      </c>
      <c r="H32" s="8" t="s">
        <v>156</v>
      </c>
    </row>
    <row r="33" ht="15.75" customHeight="1">
      <c r="A33" s="8"/>
      <c r="B33" s="8" t="s">
        <v>157</v>
      </c>
      <c r="C33" s="8"/>
      <c r="D33" s="8"/>
      <c r="E33" s="8"/>
      <c r="F33" s="8"/>
      <c r="G33" s="8"/>
      <c r="H33" s="8"/>
    </row>
    <row r="34" ht="15.75" customHeight="1">
      <c r="B34" s="9" t="s">
        <v>158</v>
      </c>
    </row>
    <row r="35" ht="15.75" customHeight="1">
      <c r="B35" s="9" t="s">
        <v>159</v>
      </c>
    </row>
    <row r="36" ht="15.75" customHeight="1">
      <c r="B36" s="9" t="s">
        <v>160</v>
      </c>
    </row>
    <row r="37" ht="15.75" customHeight="1">
      <c r="B37" s="9" t="s">
        <v>161</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4.43" defaultRowHeight="15.0"/>
  <cols>
    <col customWidth="1" min="1" max="2" width="11.0"/>
    <col customWidth="1" min="3" max="3" width="13.0"/>
    <col customWidth="1" min="4" max="4" width="11.0"/>
    <col customWidth="1" min="5" max="6" width="7.0"/>
    <col customWidth="1" min="7" max="7" width="11.0"/>
    <col customWidth="1" min="8" max="8" width="10.0"/>
    <col customWidth="1" min="9" max="9" width="8.0"/>
    <col customWidth="1" min="10" max="10" width="6.0"/>
    <col customWidth="1" min="11" max="11" width="10.0"/>
    <col customWidth="1" min="12" max="12" width="9.0"/>
    <col customWidth="1" min="13" max="13" width="7.0"/>
    <col customWidth="1" min="14" max="14" width="10.0"/>
    <col customWidth="1" min="15" max="15" width="12.0"/>
    <col customWidth="1" min="16" max="16" width="11.0"/>
    <col customWidth="1" min="17" max="17" width="12.0"/>
    <col customWidth="1" min="18" max="19" width="9.0"/>
    <col customWidth="1" min="20" max="21" width="12.0"/>
    <col customWidth="1" min="22" max="22" width="13.0"/>
    <col customWidth="1" min="23" max="23" width="30.0"/>
    <col customWidth="1" min="24" max="25" width="10.0"/>
    <col customWidth="1" min="26" max="26" width="11.0"/>
    <col customWidth="1" min="27" max="27" width="12.0"/>
    <col customWidth="1" min="28" max="28" width="10.0"/>
    <col customWidth="1" min="29" max="30" width="11.0"/>
    <col customWidth="1" min="31" max="31" width="9.0"/>
  </cols>
  <sheetData>
    <row r="1">
      <c r="A1" s="10" t="s">
        <v>40</v>
      </c>
      <c r="B1" s="10" t="s">
        <v>48</v>
      </c>
      <c r="C1" s="10" t="s">
        <v>52</v>
      </c>
      <c r="D1" s="10" t="s">
        <v>56</v>
      </c>
      <c r="E1" s="10" t="s">
        <v>60</v>
      </c>
      <c r="F1" s="10" t="s">
        <v>65</v>
      </c>
      <c r="G1" s="10" t="s">
        <v>70</v>
      </c>
      <c r="H1" s="10" t="s">
        <v>73</v>
      </c>
      <c r="I1" s="10" t="s">
        <v>77</v>
      </c>
      <c r="J1" s="10" t="s">
        <v>82</v>
      </c>
      <c r="K1" s="10" t="s">
        <v>89</v>
      </c>
      <c r="L1" s="10" t="s">
        <v>95</v>
      </c>
      <c r="M1" s="10" t="s">
        <v>99</v>
      </c>
      <c r="N1" s="10" t="s">
        <v>104</v>
      </c>
      <c r="O1" s="10" t="s">
        <v>107</v>
      </c>
      <c r="P1" s="10" t="s">
        <v>111</v>
      </c>
      <c r="Q1" s="10" t="s">
        <v>113</v>
      </c>
      <c r="R1" s="10" t="s">
        <v>116</v>
      </c>
      <c r="S1" s="10" t="s">
        <v>118</v>
      </c>
      <c r="T1" s="10" t="s">
        <v>120</v>
      </c>
      <c r="U1" s="10" t="s">
        <v>122</v>
      </c>
      <c r="V1" s="10" t="s">
        <v>126</v>
      </c>
      <c r="W1" s="10" t="s">
        <v>128</v>
      </c>
      <c r="X1" s="10" t="s">
        <v>133</v>
      </c>
      <c r="Y1" s="10" t="s">
        <v>137</v>
      </c>
      <c r="Z1" s="10" t="s">
        <v>139</v>
      </c>
      <c r="AA1" s="10" t="s">
        <v>141</v>
      </c>
      <c r="AB1" s="10" t="s">
        <v>143</v>
      </c>
      <c r="AC1" s="10" t="s">
        <v>145</v>
      </c>
      <c r="AD1" s="10" t="s">
        <v>149</v>
      </c>
      <c r="AE1" s="10" t="s">
        <v>154</v>
      </c>
    </row>
    <row r="2">
      <c r="A2" s="11" t="s">
        <v>162</v>
      </c>
      <c r="B2" s="11" t="s">
        <v>163</v>
      </c>
      <c r="C2" s="11" t="s">
        <v>164</v>
      </c>
      <c r="D2" s="11" t="s">
        <v>165</v>
      </c>
      <c r="E2" s="12">
        <v>2024.0</v>
      </c>
      <c r="F2" s="11" t="s">
        <v>166</v>
      </c>
      <c r="G2" s="11" t="s">
        <v>167</v>
      </c>
      <c r="H2" s="11">
        <v>4.0</v>
      </c>
      <c r="I2" s="13">
        <v>15.8</v>
      </c>
      <c r="J2" s="11">
        <v>0.0</v>
      </c>
      <c r="K2" s="13">
        <v>1.1</v>
      </c>
      <c r="L2" s="13">
        <v>6.4</v>
      </c>
      <c r="M2" s="11">
        <v>16.0</v>
      </c>
      <c r="N2" s="14">
        <v>0.83</v>
      </c>
      <c r="O2" s="13">
        <v>77.5</v>
      </c>
      <c r="P2" s="13">
        <v>5.8</v>
      </c>
      <c r="Q2" s="13">
        <v>9.9</v>
      </c>
      <c r="R2" s="13">
        <v>17.5</v>
      </c>
      <c r="S2" s="13">
        <v>4.3</v>
      </c>
      <c r="T2" s="13">
        <v>3.6</v>
      </c>
      <c r="U2" s="13">
        <v>2.8</v>
      </c>
      <c r="V2" s="13">
        <v>78.2</v>
      </c>
      <c r="W2" s="11" t="str">
        <f t="shared" ref="W2:W3801" si="1">AD2&amp;"|"&amp;B2&amp;"|"&amp;D2&amp;"|"&amp;E2</f>
        <v>A-Strong|BBVA|Operations|2024</v>
      </c>
      <c r="X2" s="15">
        <f>(MAX(0,MIN(1,1-(K2-scaling_params!$B$2)/(scaling_params!$C$2-scaling_params!$B$2)))+MAX(0,MIN(1,(L2-scaling_params!$B$3)/(scaling_params!$C$3-scaling_params!$B$3))))/2</f>
        <v>0.7333333333</v>
      </c>
      <c r="Y2" s="15">
        <f>(MAX(0,MIN(1,(M2-scaling_params!$B$4)/(scaling_params!$C$4-scaling_params!$B$4)))+MAX(0,MIN(1,(N2-scaling_params!$B$5)/(scaling_params!$C$5-scaling_params!$B$5))))/2</f>
        <v>0.625</v>
      </c>
      <c r="Z2" s="15">
        <f>(MAX(0,MIN(1,(O2-scaling_params!$B$6)/(scaling_params!$C$6-scaling_params!$B$6)))+MAX(0,MIN(1,1-(P2-scaling_params!$B$7)/(scaling_params!$C$7-scaling_params!$B$7)))+MAX(0,MIN(1,(T2-scaling_params!$B$11)/(scaling_params!$C$11-scaling_params!$B$11))))/3</f>
        <v>0.8396396396</v>
      </c>
      <c r="AA2" s="15">
        <f>(MAX(0,MIN(1,1-(Q2-scaling_params!$B$8)/(scaling_params!$C$8-scaling_params!$B$8)))+MAX(0,MIN(1,(R2-scaling_params!$B$9)/(scaling_params!$C$9-scaling_params!$B$9)))+MAX(0,MIN(1,(S2-scaling_params!$B$10)/(scaling_params!$C$10-scaling_params!$B$10))))/3</f>
        <v>0.8976172748</v>
      </c>
      <c r="AB2" s="15">
        <f>(MAX(0,MIN(1,(U2-scaling_params!$B$12)/(scaling_params!$C$12-scaling_params!$B$12)))+MAX(0,MIN(1,(V2-scaling_params!$B$13)/(scaling_params!$C$13-scaling_params!$B$13))))/2</f>
        <v>0.7663636364</v>
      </c>
      <c r="AC2" s="13">
        <f>(scaling_params!$G$2*X2+scaling_params!$G$3*Y2+scaling_params!$G$4*Z2+scaling_params!$G$5*AA2+scaling_params!$G$6*AB2)*100</f>
        <v>76.49351981</v>
      </c>
      <c r="AD2" s="11" t="s">
        <v>168</v>
      </c>
      <c r="AE2" s="11">
        <f t="shared" ref="AE2:AE3801" si="2">IF(OR(AD2="B-Average",AD2="Benchmark"),1,0)</f>
        <v>0</v>
      </c>
    </row>
    <row r="3">
      <c r="A3" s="11" t="s">
        <v>162</v>
      </c>
      <c r="B3" s="11" t="s">
        <v>163</v>
      </c>
      <c r="C3" s="11" t="s">
        <v>164</v>
      </c>
      <c r="D3" s="11" t="s">
        <v>165</v>
      </c>
      <c r="E3" s="12">
        <v>2025.0</v>
      </c>
      <c r="F3" s="11" t="s">
        <v>166</v>
      </c>
      <c r="G3" s="11" t="s">
        <v>167</v>
      </c>
      <c r="H3" s="11">
        <v>4.0</v>
      </c>
      <c r="I3" s="13">
        <v>15.2</v>
      </c>
      <c r="J3" s="11">
        <v>0.0</v>
      </c>
      <c r="K3" s="13">
        <v>0.0</v>
      </c>
      <c r="L3" s="13">
        <v>7.4</v>
      </c>
      <c r="M3" s="11">
        <v>15.0</v>
      </c>
      <c r="N3" s="14">
        <v>0.79</v>
      </c>
      <c r="O3" s="13">
        <v>83.2</v>
      </c>
      <c r="P3" s="13">
        <v>5.0</v>
      </c>
      <c r="Q3" s="13">
        <v>10.1</v>
      </c>
      <c r="R3" s="13">
        <v>16.7</v>
      </c>
      <c r="S3" s="13">
        <v>3.6</v>
      </c>
      <c r="T3" s="13">
        <v>3.3</v>
      </c>
      <c r="U3" s="13">
        <v>3.6</v>
      </c>
      <c r="V3" s="13">
        <v>76.8</v>
      </c>
      <c r="W3" s="11" t="str">
        <f t="shared" si="1"/>
        <v>A-Strong|BBVA|Operations|2025</v>
      </c>
      <c r="X3" s="15">
        <f>(MAX(0,MIN(1,1-(K3-scaling_params!$B$2)/(scaling_params!$C$2-scaling_params!$B$2)))+MAX(0,MIN(1,(L3-scaling_params!$B$3)/(scaling_params!$C$3-scaling_params!$B$3))))/2</f>
        <v>0.8235294118</v>
      </c>
      <c r="Y3" s="15">
        <f>(MAX(0,MIN(1,(M3-scaling_params!$B$4)/(scaling_params!$C$4-scaling_params!$B$4)))+MAX(0,MIN(1,(N3-scaling_params!$B$5)/(scaling_params!$C$5-scaling_params!$B$5))))/2</f>
        <v>0.5702380952</v>
      </c>
      <c r="Z3" s="15">
        <f>(MAX(0,MIN(1,(O3-scaling_params!$B$6)/(scaling_params!$C$6-scaling_params!$B$6)))+MAX(0,MIN(1,1-(P3-scaling_params!$B$7)/(scaling_params!$C$7-scaling_params!$B$7)))+MAX(0,MIN(1,(T3-scaling_params!$B$11)/(scaling_params!$C$11-scaling_params!$B$11))))/3</f>
        <v>0.8380952381</v>
      </c>
      <c r="AA3" s="15">
        <f>(MAX(0,MIN(1,1-(Q3-scaling_params!$B$8)/(scaling_params!$C$8-scaling_params!$B$8)))+MAX(0,MIN(1,(R3-scaling_params!$B$9)/(scaling_params!$C$9-scaling_params!$B$9)))+MAX(0,MIN(1,(S3-scaling_params!$B$10)/(scaling_params!$C$10-scaling_params!$B$10))))/3</f>
        <v>0.7952345495</v>
      </c>
      <c r="AB3" s="15">
        <f>(MAX(0,MIN(1,(U3-scaling_params!$B$12)/(scaling_params!$C$12-scaling_params!$B$12)))+MAX(0,MIN(1,(V3-scaling_params!$B$13)/(scaling_params!$C$13-scaling_params!$B$13))))/2</f>
        <v>0.8036363636</v>
      </c>
      <c r="AC3" s="13">
        <f>(scaling_params!$G$2*X3+scaling_params!$G$3*Y3+scaling_params!$G$4*Z3+scaling_params!$G$5*AA3+scaling_params!$G$6*AB3)*100</f>
        <v>75.92781167</v>
      </c>
      <c r="AD3" s="11" t="s">
        <v>168</v>
      </c>
      <c r="AE3" s="11">
        <f t="shared" si="2"/>
        <v>0</v>
      </c>
    </row>
    <row r="4">
      <c r="A4" s="11" t="s">
        <v>169</v>
      </c>
      <c r="B4" s="11" t="s">
        <v>163</v>
      </c>
      <c r="C4" s="11" t="s">
        <v>164</v>
      </c>
      <c r="D4" s="11" t="s">
        <v>170</v>
      </c>
      <c r="E4" s="12">
        <v>2024.0</v>
      </c>
      <c r="F4" s="11" t="s">
        <v>171</v>
      </c>
      <c r="G4" s="11" t="s">
        <v>172</v>
      </c>
      <c r="H4" s="11">
        <v>4.0</v>
      </c>
      <c r="I4" s="13">
        <v>15.8</v>
      </c>
      <c r="J4" s="11">
        <v>0.0</v>
      </c>
      <c r="K4" s="13">
        <v>0.2</v>
      </c>
      <c r="L4" s="13">
        <v>8.0</v>
      </c>
      <c r="M4" s="11">
        <v>25.0</v>
      </c>
      <c r="N4" s="14">
        <v>0.96</v>
      </c>
      <c r="O4" s="13">
        <v>82.1</v>
      </c>
      <c r="P4" s="13">
        <v>5.1</v>
      </c>
      <c r="Q4" s="13">
        <v>12.5</v>
      </c>
      <c r="R4" s="13">
        <v>18.1</v>
      </c>
      <c r="S4" s="13">
        <v>4.7</v>
      </c>
      <c r="T4" s="13">
        <v>4.0</v>
      </c>
      <c r="U4" s="13">
        <v>2.3</v>
      </c>
      <c r="V4" s="13">
        <v>75.2</v>
      </c>
      <c r="W4" s="11" t="str">
        <f t="shared" si="1"/>
        <v>A-Strong|BBVA|Risk|2024</v>
      </c>
      <c r="X4" s="15">
        <f>(MAX(0,MIN(1,1-(K4-scaling_params!$B$2)/(scaling_params!$C$2-scaling_params!$B$2)))+MAX(0,MIN(1,(L4-scaling_params!$B$3)/(scaling_params!$C$3-scaling_params!$B$3))))/2</f>
        <v>0.8676470588</v>
      </c>
      <c r="Y4" s="15">
        <f>(MAX(0,MIN(1,(M4-scaling_params!$B$4)/(scaling_params!$C$4-scaling_params!$B$4)))+MAX(0,MIN(1,(N4-scaling_params!$B$5)/(scaling_params!$C$5-scaling_params!$B$5))))/2</f>
        <v>0.8303571429</v>
      </c>
      <c r="Z4" s="15">
        <f>(MAX(0,MIN(1,(O4-scaling_params!$B$6)/(scaling_params!$C$6-scaling_params!$B$6)))+MAX(0,MIN(1,1-(P4-scaling_params!$B$7)/(scaling_params!$C$7-scaling_params!$B$7)))+MAX(0,MIN(1,(T4-scaling_params!$B$11)/(scaling_params!$C$11-scaling_params!$B$11))))/3</f>
        <v>0.9047619048</v>
      </c>
      <c r="AA4" s="15">
        <f>(MAX(0,MIN(1,1-(Q4-scaling_params!$B$8)/(scaling_params!$C$8-scaling_params!$B$8)))+MAX(0,MIN(1,(R4-scaling_params!$B$9)/(scaling_params!$C$9-scaling_params!$B$9)))+MAX(0,MIN(1,(S4-scaling_params!$B$10)/(scaling_params!$C$10-scaling_params!$B$10))))/3</f>
        <v>0.9280585076</v>
      </c>
      <c r="AB4" s="15">
        <f>(MAX(0,MIN(1,(U4-scaling_params!$B$12)/(scaling_params!$C$12-scaling_params!$B$12)))+MAX(0,MIN(1,(V4-scaling_params!$B$13)/(scaling_params!$C$13-scaling_params!$B$13))))/2</f>
        <v>0.6140909091</v>
      </c>
      <c r="AC4" s="13">
        <f>(scaling_params!$G$2*X4+scaling_params!$G$3*Y4+scaling_params!$G$4*Z4+scaling_params!$G$5*AA4+scaling_params!$G$6*AB4)*100</f>
        <v>84.74510596</v>
      </c>
      <c r="AD4" s="11" t="s">
        <v>168</v>
      </c>
      <c r="AE4" s="11">
        <f t="shared" si="2"/>
        <v>0</v>
      </c>
    </row>
    <row r="5">
      <c r="A5" s="11" t="s">
        <v>169</v>
      </c>
      <c r="B5" s="11" t="s">
        <v>163</v>
      </c>
      <c r="C5" s="11" t="s">
        <v>164</v>
      </c>
      <c r="D5" s="11" t="s">
        <v>170</v>
      </c>
      <c r="E5" s="12">
        <v>2025.0</v>
      </c>
      <c r="F5" s="11" t="s">
        <v>171</v>
      </c>
      <c r="G5" s="11" t="s">
        <v>172</v>
      </c>
      <c r="H5" s="11">
        <v>4.0</v>
      </c>
      <c r="I5" s="13">
        <v>15.2</v>
      </c>
      <c r="J5" s="11">
        <v>0.0</v>
      </c>
      <c r="K5" s="13">
        <v>0.0</v>
      </c>
      <c r="L5" s="13">
        <v>7.8</v>
      </c>
      <c r="M5" s="11">
        <v>46.0</v>
      </c>
      <c r="N5" s="14">
        <v>0.88</v>
      </c>
      <c r="O5" s="13">
        <v>82.8</v>
      </c>
      <c r="P5" s="13">
        <v>4.9</v>
      </c>
      <c r="Q5" s="13">
        <v>8.3</v>
      </c>
      <c r="R5" s="13">
        <v>17.0</v>
      </c>
      <c r="S5" s="13">
        <v>4.0</v>
      </c>
      <c r="T5" s="13">
        <v>4.1</v>
      </c>
      <c r="U5" s="13">
        <v>5.1</v>
      </c>
      <c r="V5" s="13">
        <v>80.7</v>
      </c>
      <c r="W5" s="11" t="str">
        <f t="shared" si="1"/>
        <v>A-Strong|BBVA|Risk|2025</v>
      </c>
      <c r="X5" s="15">
        <f>(MAX(0,MIN(1,1-(K5-scaling_params!$B$2)/(scaling_params!$C$2-scaling_params!$B$2)))+MAX(0,MIN(1,(L5-scaling_params!$B$3)/(scaling_params!$C$3-scaling_params!$B$3))))/2</f>
        <v>0.8529411765</v>
      </c>
      <c r="Y5" s="15">
        <f>(MAX(0,MIN(1,(M5-scaling_params!$B$4)/(scaling_params!$C$4-scaling_params!$B$4)))+MAX(0,MIN(1,(N5-scaling_params!$B$5)/(scaling_params!$C$5-scaling_params!$B$5))))/2</f>
        <v>0.8303571429</v>
      </c>
      <c r="Z5" s="15">
        <f>(MAX(0,MIN(1,(O5-scaling_params!$B$6)/(scaling_params!$C$6-scaling_params!$B$6)))+MAX(0,MIN(1,1-(P5-scaling_params!$B$7)/(scaling_params!$C$7-scaling_params!$B$7)))+MAX(0,MIN(1,(T5-scaling_params!$B$11)/(scaling_params!$C$11-scaling_params!$B$11))))/3</f>
        <v>0.9142857143</v>
      </c>
      <c r="AA5" s="15">
        <f>(MAX(0,MIN(1,1-(Q5-scaling_params!$B$8)/(scaling_params!$C$8-scaling_params!$B$8)))+MAX(0,MIN(1,(R5-scaling_params!$B$9)/(scaling_params!$C$9-scaling_params!$B$9)))+MAX(0,MIN(1,(S5-scaling_params!$B$10)/(scaling_params!$C$10-scaling_params!$B$10))))/3</f>
        <v>0.8471084636</v>
      </c>
      <c r="AB5" s="15">
        <f>(MAX(0,MIN(1,(U5-scaling_params!$B$12)/(scaling_params!$C$12-scaling_params!$B$12)))+MAX(0,MIN(1,(V5-scaling_params!$B$13)/(scaling_params!$C$13-scaling_params!$B$13))))/2</f>
        <v>0.8390909091</v>
      </c>
      <c r="AC5" s="13">
        <f>(scaling_params!$G$2*X5+scaling_params!$G$3*Y5+scaling_params!$G$4*Z5+scaling_params!$G$5*AA5+scaling_params!$G$6*AB5)*100</f>
        <v>85.85360648</v>
      </c>
      <c r="AD5" s="11" t="s">
        <v>168</v>
      </c>
      <c r="AE5" s="11">
        <f t="shared" si="2"/>
        <v>0</v>
      </c>
    </row>
    <row r="6">
      <c r="A6" s="11" t="s">
        <v>173</v>
      </c>
      <c r="B6" s="11" t="s">
        <v>163</v>
      </c>
      <c r="C6" s="11" t="s">
        <v>164</v>
      </c>
      <c r="D6" s="11" t="s">
        <v>174</v>
      </c>
      <c r="E6" s="12">
        <v>2024.0</v>
      </c>
      <c r="F6" s="11" t="s">
        <v>171</v>
      </c>
      <c r="G6" s="11" t="s">
        <v>175</v>
      </c>
      <c r="H6" s="11">
        <v>3.0</v>
      </c>
      <c r="I6" s="13">
        <v>15.8</v>
      </c>
      <c r="J6" s="11">
        <v>0.0</v>
      </c>
      <c r="K6" s="13">
        <v>1.3</v>
      </c>
      <c r="L6" s="13">
        <v>7.0</v>
      </c>
      <c r="M6" s="11">
        <v>28.0</v>
      </c>
      <c r="N6" s="14">
        <v>0.78</v>
      </c>
      <c r="O6" s="13">
        <v>73.3</v>
      </c>
      <c r="P6" s="13">
        <v>4.6</v>
      </c>
      <c r="Q6" s="13">
        <v>12.9</v>
      </c>
      <c r="R6" s="13">
        <v>18.1</v>
      </c>
      <c r="S6" s="13">
        <v>4.5</v>
      </c>
      <c r="T6" s="13">
        <v>4.5</v>
      </c>
      <c r="U6" s="13">
        <v>2.7</v>
      </c>
      <c r="V6" s="13">
        <v>79.0</v>
      </c>
      <c r="W6" s="11" t="str">
        <f t="shared" si="1"/>
        <v>A-Strong|BBVA|Digital|2024</v>
      </c>
      <c r="X6" s="15">
        <f>(MAX(0,MIN(1,1-(K6-scaling_params!$B$2)/(scaling_params!$C$2-scaling_params!$B$2)))+MAX(0,MIN(1,(L6-scaling_params!$B$3)/(scaling_params!$C$3-scaling_params!$B$3))))/2</f>
        <v>0.7441176471</v>
      </c>
      <c r="Y6" s="15">
        <f>(MAX(0,MIN(1,(M6-scaling_params!$B$4)/(scaling_params!$C$4-scaling_params!$B$4)))+MAX(0,MIN(1,(N6-scaling_params!$B$5)/(scaling_params!$C$5-scaling_params!$B$5))))/2</f>
        <v>0.6196428571</v>
      </c>
      <c r="Z6" s="15">
        <f>(MAX(0,MIN(1,(O6-scaling_params!$B$6)/(scaling_params!$C$6-scaling_params!$B$6)))+MAX(0,MIN(1,1-(P6-scaling_params!$B$7)/(scaling_params!$C$7-scaling_params!$B$7)))+MAX(0,MIN(1,(T6-scaling_params!$B$11)/(scaling_params!$C$11-scaling_params!$B$11))))/3</f>
        <v>0.8946251768</v>
      </c>
      <c r="AA6" s="15">
        <f>(MAX(0,MIN(1,1-(Q6-scaling_params!$B$8)/(scaling_params!$C$8-scaling_params!$B$8)))+MAX(0,MIN(1,(R6-scaling_params!$B$9)/(scaling_params!$C$9-scaling_params!$B$9)))+MAX(0,MIN(1,(S6-scaling_params!$B$10)/(scaling_params!$C$10-scaling_params!$B$10))))/3</f>
        <v>0.8932991493</v>
      </c>
      <c r="AB6" s="15">
        <f>(MAX(0,MIN(1,(U6-scaling_params!$B$12)/(scaling_params!$C$12-scaling_params!$B$12)))+MAX(0,MIN(1,(V6-scaling_params!$B$13)/(scaling_params!$C$13-scaling_params!$B$13))))/2</f>
        <v>0.7486363636</v>
      </c>
      <c r="AC6" s="13">
        <f>(scaling_params!$G$2*X6+scaling_params!$G$3*Y6+scaling_params!$G$4*Z6+scaling_params!$G$5*AA6+scaling_params!$G$6*AB6)*100</f>
        <v>77.62803762</v>
      </c>
      <c r="AD6" s="11" t="s">
        <v>168</v>
      </c>
      <c r="AE6" s="11">
        <f t="shared" si="2"/>
        <v>0</v>
      </c>
    </row>
    <row r="7">
      <c r="A7" s="11" t="s">
        <v>173</v>
      </c>
      <c r="B7" s="11" t="s">
        <v>163</v>
      </c>
      <c r="C7" s="11" t="s">
        <v>164</v>
      </c>
      <c r="D7" s="11" t="s">
        <v>174</v>
      </c>
      <c r="E7" s="12">
        <v>2025.0</v>
      </c>
      <c r="F7" s="11" t="s">
        <v>171</v>
      </c>
      <c r="G7" s="11" t="s">
        <v>175</v>
      </c>
      <c r="H7" s="11">
        <v>3.0</v>
      </c>
      <c r="I7" s="13">
        <v>15.2</v>
      </c>
      <c r="J7" s="11">
        <v>0.0</v>
      </c>
      <c r="K7" s="13">
        <v>1.2</v>
      </c>
      <c r="L7" s="13">
        <v>5.8</v>
      </c>
      <c r="M7" s="11">
        <v>32.0</v>
      </c>
      <c r="N7" s="14">
        <v>0.91</v>
      </c>
      <c r="O7" s="13">
        <v>78.6</v>
      </c>
      <c r="P7" s="13">
        <v>4.2</v>
      </c>
      <c r="Q7" s="13">
        <v>12.7</v>
      </c>
      <c r="R7" s="13">
        <v>18.1</v>
      </c>
      <c r="S7" s="13">
        <v>4.7</v>
      </c>
      <c r="T7" s="13">
        <v>4.0</v>
      </c>
      <c r="U7" s="13">
        <v>3.7</v>
      </c>
      <c r="V7" s="13">
        <v>73.5</v>
      </c>
      <c r="W7" s="11" t="str">
        <f t="shared" si="1"/>
        <v>A-Strong|BBVA|Digital|2025</v>
      </c>
      <c r="X7" s="15">
        <f>(MAX(0,MIN(1,1-(K7-scaling_params!$B$2)/(scaling_params!$C$2-scaling_params!$B$2)))+MAX(0,MIN(1,(L7-scaling_params!$B$3)/(scaling_params!$C$3-scaling_params!$B$3))))/2</f>
        <v>0.6725490196</v>
      </c>
      <c r="Y7" s="15">
        <f>(MAX(0,MIN(1,(M7-scaling_params!$B$4)/(scaling_params!$C$4-scaling_params!$B$4)))+MAX(0,MIN(1,(N7-scaling_params!$B$5)/(scaling_params!$C$5-scaling_params!$B$5))))/2</f>
        <v>0.8011904762</v>
      </c>
      <c r="Z7" s="15">
        <f>(MAX(0,MIN(1,(O7-scaling_params!$B$6)/(scaling_params!$C$6-scaling_params!$B$6)))+MAX(0,MIN(1,1-(P7-scaling_params!$B$7)/(scaling_params!$C$7-scaling_params!$B$7)))+MAX(0,MIN(1,(T7-scaling_params!$B$11)/(scaling_params!$C$11-scaling_params!$B$11))))/3</f>
        <v>0.9047619048</v>
      </c>
      <c r="AA7" s="15">
        <f>(MAX(0,MIN(1,1-(Q7-scaling_params!$B$8)/(scaling_params!$C$8-scaling_params!$B$8)))+MAX(0,MIN(1,(R7-scaling_params!$B$9)/(scaling_params!$C$9-scaling_params!$B$9)))+MAX(0,MIN(1,(S7-scaling_params!$B$10)/(scaling_params!$C$10-scaling_params!$B$10))))/3</f>
        <v>0.9204827501</v>
      </c>
      <c r="AB7" s="15">
        <f>(MAX(0,MIN(1,(U7-scaling_params!$B$12)/(scaling_params!$C$12-scaling_params!$B$12)))+MAX(0,MIN(1,(V7-scaling_params!$B$13)/(scaling_params!$C$13-scaling_params!$B$13))))/2</f>
        <v>0.7736363636</v>
      </c>
      <c r="AC7" s="13">
        <f>(scaling_params!$G$2*X7+scaling_params!$G$3*Y7+scaling_params!$G$4*Z7+scaling_params!$G$5*AA7+scaling_params!$G$6*AB7)*100</f>
        <v>81.22418841</v>
      </c>
      <c r="AD7" s="11" t="s">
        <v>168</v>
      </c>
      <c r="AE7" s="11">
        <f t="shared" si="2"/>
        <v>0</v>
      </c>
    </row>
    <row r="8">
      <c r="A8" s="11" t="s">
        <v>176</v>
      </c>
      <c r="B8" s="11" t="s">
        <v>163</v>
      </c>
      <c r="C8" s="11" t="s">
        <v>164</v>
      </c>
      <c r="D8" s="11" t="s">
        <v>177</v>
      </c>
      <c r="E8" s="12">
        <v>2024.0</v>
      </c>
      <c r="F8" s="11" t="s">
        <v>166</v>
      </c>
      <c r="G8" s="11" t="s">
        <v>172</v>
      </c>
      <c r="H8" s="11">
        <v>2.0</v>
      </c>
      <c r="I8" s="13">
        <v>15.8</v>
      </c>
      <c r="J8" s="11">
        <v>0.0</v>
      </c>
      <c r="K8" s="13">
        <v>0.2</v>
      </c>
      <c r="L8" s="13">
        <v>8.5</v>
      </c>
      <c r="M8" s="11">
        <v>6.0</v>
      </c>
      <c r="N8" s="14">
        <v>0.85</v>
      </c>
      <c r="O8" s="13">
        <v>76.2</v>
      </c>
      <c r="P8" s="13">
        <v>4.6</v>
      </c>
      <c r="Q8" s="13">
        <v>11.9</v>
      </c>
      <c r="R8" s="13">
        <v>17.6</v>
      </c>
      <c r="S8" s="13">
        <v>4.0</v>
      </c>
      <c r="T8" s="13">
        <v>3.8</v>
      </c>
      <c r="U8" s="13">
        <v>3.5</v>
      </c>
      <c r="V8" s="13">
        <v>82.9</v>
      </c>
      <c r="W8" s="11" t="str">
        <f t="shared" si="1"/>
        <v>A-Strong|BBVA|Retail|2024</v>
      </c>
      <c r="X8" s="15">
        <f>(MAX(0,MIN(1,1-(K8-scaling_params!$B$2)/(scaling_params!$C$2-scaling_params!$B$2)))+MAX(0,MIN(1,(L8-scaling_params!$B$3)/(scaling_params!$C$3-scaling_params!$B$3))))/2</f>
        <v>0.9044117647</v>
      </c>
      <c r="Y8" s="15">
        <f>(MAX(0,MIN(1,(M8-scaling_params!$B$4)/(scaling_params!$C$4-scaling_params!$B$4)))+MAX(0,MIN(1,(N8-scaling_params!$B$5)/(scaling_params!$C$5-scaling_params!$B$5))))/2</f>
        <v>0.6023809524</v>
      </c>
      <c r="Z8" s="15">
        <f>(MAX(0,MIN(1,(O8-scaling_params!$B$6)/(scaling_params!$C$6-scaling_params!$B$6)))+MAX(0,MIN(1,1-(P8-scaling_params!$B$7)/(scaling_params!$C$7-scaling_params!$B$7)))+MAX(0,MIN(1,(T8-scaling_params!$B$11)/(scaling_params!$C$11-scaling_params!$B$11))))/3</f>
        <v>0.8758132956</v>
      </c>
      <c r="AA8" s="15">
        <f>(MAX(0,MIN(1,1-(Q8-scaling_params!$B$8)/(scaling_params!$C$8-scaling_params!$B$8)))+MAX(0,MIN(1,(R8-scaling_params!$B$9)/(scaling_params!$C$9-scaling_params!$B$9)))+MAX(0,MIN(1,(S8-scaling_params!$B$10)/(scaling_params!$C$10-scaling_params!$B$10))))/3</f>
        <v>0.861061283</v>
      </c>
      <c r="AB8" s="15">
        <f>(MAX(0,MIN(1,(U8-scaling_params!$B$12)/(scaling_params!$C$12-scaling_params!$B$12)))+MAX(0,MIN(1,(V8-scaling_params!$B$13)/(scaling_params!$C$13-scaling_params!$B$13))))/2</f>
        <v>0.8590909091</v>
      </c>
      <c r="AC8" s="13">
        <f>(scaling_params!$G$2*X8+scaling_params!$G$3*Y8+scaling_params!$G$4*Z8+scaling_params!$G$5*AA8+scaling_params!$G$6*AB8)*100</f>
        <v>81.28319261</v>
      </c>
      <c r="AD8" s="11" t="s">
        <v>168</v>
      </c>
      <c r="AE8" s="11">
        <f t="shared" si="2"/>
        <v>0</v>
      </c>
    </row>
    <row r="9">
      <c r="A9" s="11" t="s">
        <v>176</v>
      </c>
      <c r="B9" s="11" t="s">
        <v>163</v>
      </c>
      <c r="C9" s="11" t="s">
        <v>164</v>
      </c>
      <c r="D9" s="11" t="s">
        <v>177</v>
      </c>
      <c r="E9" s="12">
        <v>2025.0</v>
      </c>
      <c r="F9" s="11" t="s">
        <v>166</v>
      </c>
      <c r="G9" s="11" t="s">
        <v>172</v>
      </c>
      <c r="H9" s="11">
        <v>2.0</v>
      </c>
      <c r="I9" s="13">
        <v>15.2</v>
      </c>
      <c r="J9" s="11">
        <v>0.0</v>
      </c>
      <c r="K9" s="13">
        <v>1.2</v>
      </c>
      <c r="L9" s="13">
        <v>6.1</v>
      </c>
      <c r="M9" s="11">
        <v>30.0</v>
      </c>
      <c r="N9" s="14">
        <v>0.85</v>
      </c>
      <c r="O9" s="13">
        <v>79.5</v>
      </c>
      <c r="P9" s="13">
        <v>6.5</v>
      </c>
      <c r="Q9" s="13">
        <v>9.6</v>
      </c>
      <c r="R9" s="13">
        <v>16.3</v>
      </c>
      <c r="S9" s="13">
        <v>4.0</v>
      </c>
      <c r="T9" s="13">
        <v>3.7</v>
      </c>
      <c r="U9" s="13">
        <v>3.5</v>
      </c>
      <c r="V9" s="13">
        <v>91.6</v>
      </c>
      <c r="W9" s="11" t="str">
        <f t="shared" si="1"/>
        <v>A-Strong|BBVA|Retail|2025</v>
      </c>
      <c r="X9" s="15">
        <f>(MAX(0,MIN(1,1-(K9-scaling_params!$B$2)/(scaling_params!$C$2-scaling_params!$B$2)))+MAX(0,MIN(1,(L9-scaling_params!$B$3)/(scaling_params!$C$3-scaling_params!$B$3))))/2</f>
        <v>0.6946078431</v>
      </c>
      <c r="Y9" s="15">
        <f>(MAX(0,MIN(1,(M9-scaling_params!$B$4)/(scaling_params!$C$4-scaling_params!$B$4)))+MAX(0,MIN(1,(N9-scaling_params!$B$5)/(scaling_params!$C$5-scaling_params!$B$5))))/2</f>
        <v>0.7166666667</v>
      </c>
      <c r="Z9" s="15">
        <f>(MAX(0,MIN(1,(O9-scaling_params!$B$6)/(scaling_params!$C$6-scaling_params!$B$6)))+MAX(0,MIN(1,1-(P9-scaling_params!$B$7)/(scaling_params!$C$7-scaling_params!$B$7)))+MAX(0,MIN(1,(T9-scaling_params!$B$11)/(scaling_params!$C$11-scaling_params!$B$11))))/3</f>
        <v>0.7861003861</v>
      </c>
      <c r="AA9" s="15">
        <f>(MAX(0,MIN(1,1-(Q9-scaling_params!$B$8)/(scaling_params!$C$8-scaling_params!$B$8)))+MAX(0,MIN(1,(R9-scaling_params!$B$9)/(scaling_params!$C$9-scaling_params!$B$9)))+MAX(0,MIN(1,(S9-scaling_params!$B$10)/(scaling_params!$C$10-scaling_params!$B$10))))/3</f>
        <v>0.8175725987</v>
      </c>
      <c r="AB9" s="15">
        <f>(MAX(0,MIN(1,(U9-scaling_params!$B$12)/(scaling_params!$C$12-scaling_params!$B$12)))+MAX(0,MIN(1,(V9-scaling_params!$B$13)/(scaling_params!$C$13-scaling_params!$B$13))))/2</f>
        <v>0.9381818182</v>
      </c>
      <c r="AC9" s="13">
        <f>(scaling_params!$G$2*X9+scaling_params!$G$3*Y9+scaling_params!$G$4*Z9+scaling_params!$G$5*AA9+scaling_params!$G$6*AB9)*100</f>
        <v>77.09813324</v>
      </c>
      <c r="AD9" s="11" t="s">
        <v>168</v>
      </c>
      <c r="AE9" s="11">
        <f t="shared" si="2"/>
        <v>0</v>
      </c>
    </row>
    <row r="10">
      <c r="A10" s="11" t="s">
        <v>178</v>
      </c>
      <c r="B10" s="11" t="s">
        <v>163</v>
      </c>
      <c r="C10" s="11" t="s">
        <v>164</v>
      </c>
      <c r="D10" s="11" t="s">
        <v>165</v>
      </c>
      <c r="E10" s="12">
        <v>2024.0</v>
      </c>
      <c r="F10" s="11" t="s">
        <v>171</v>
      </c>
      <c r="G10" s="11" t="s">
        <v>167</v>
      </c>
      <c r="H10" s="11">
        <v>1.0</v>
      </c>
      <c r="I10" s="13">
        <v>15.8</v>
      </c>
      <c r="J10" s="11">
        <v>0.0</v>
      </c>
      <c r="K10" s="13">
        <v>1.1</v>
      </c>
      <c r="L10" s="13">
        <v>7.4</v>
      </c>
      <c r="M10" s="11">
        <v>24.0</v>
      </c>
      <c r="N10" s="14">
        <v>0.92</v>
      </c>
      <c r="O10" s="13">
        <v>77.5</v>
      </c>
      <c r="P10" s="13">
        <v>5.8</v>
      </c>
      <c r="Q10" s="13">
        <v>9.9</v>
      </c>
      <c r="R10" s="13">
        <v>17.5</v>
      </c>
      <c r="S10" s="13">
        <v>4.7</v>
      </c>
      <c r="T10" s="13">
        <v>4.6</v>
      </c>
      <c r="U10" s="13">
        <v>2.8</v>
      </c>
      <c r="V10" s="13">
        <v>74.3</v>
      </c>
      <c r="W10" s="11" t="str">
        <f t="shared" si="1"/>
        <v>A-Strong|BBVA|Operations|2024</v>
      </c>
      <c r="X10" s="15">
        <f>(MAX(0,MIN(1,1-(K10-scaling_params!$B$2)/(scaling_params!$C$2-scaling_params!$B$2)))+MAX(0,MIN(1,(L10-scaling_params!$B$3)/(scaling_params!$C$3-scaling_params!$B$3))))/2</f>
        <v>0.8068627451</v>
      </c>
      <c r="Y10" s="15">
        <f>(MAX(0,MIN(1,(M10-scaling_params!$B$4)/(scaling_params!$C$4-scaling_params!$B$4)))+MAX(0,MIN(1,(N10-scaling_params!$B$5)/(scaling_params!$C$5-scaling_params!$B$5))))/2</f>
        <v>0.7755952381</v>
      </c>
      <c r="Z10" s="15">
        <f>(MAX(0,MIN(1,(O10-scaling_params!$B$6)/(scaling_params!$C$6-scaling_params!$B$6)))+MAX(0,MIN(1,1-(P10-scaling_params!$B$7)/(scaling_params!$C$7-scaling_params!$B$7)))+MAX(0,MIN(1,(T10-scaling_params!$B$11)/(scaling_params!$C$11-scaling_params!$B$11))))/3</f>
        <v>0.9348777349</v>
      </c>
      <c r="AA10" s="15">
        <f>(MAX(0,MIN(1,1-(Q10-scaling_params!$B$8)/(scaling_params!$C$8-scaling_params!$B$8)))+MAX(0,MIN(1,(R10-scaling_params!$B$9)/(scaling_params!$C$9-scaling_params!$B$9)))+MAX(0,MIN(1,(S10-scaling_params!$B$10)/(scaling_params!$C$10-scaling_params!$B$10))))/3</f>
        <v>0.936832961</v>
      </c>
      <c r="AB10" s="15">
        <f>(MAX(0,MIN(1,(U10-scaling_params!$B$12)/(scaling_params!$C$12-scaling_params!$B$12)))+MAX(0,MIN(1,(V10-scaling_params!$B$13)/(scaling_params!$C$13-scaling_params!$B$13))))/2</f>
        <v>0.7309090909</v>
      </c>
      <c r="AC10" s="13">
        <f>(scaling_params!$G$2*X10+scaling_params!$G$3*Y10+scaling_params!$G$4*Z10+scaling_params!$G$5*AA10+scaling_params!$G$6*AB10)*100</f>
        <v>84.27037676</v>
      </c>
      <c r="AD10" s="11" t="s">
        <v>168</v>
      </c>
      <c r="AE10" s="11">
        <f t="shared" si="2"/>
        <v>0</v>
      </c>
    </row>
    <row r="11">
      <c r="A11" s="11" t="s">
        <v>178</v>
      </c>
      <c r="B11" s="11" t="s">
        <v>163</v>
      </c>
      <c r="C11" s="11" t="s">
        <v>164</v>
      </c>
      <c r="D11" s="11" t="s">
        <v>165</v>
      </c>
      <c r="E11" s="12">
        <v>2025.0</v>
      </c>
      <c r="F11" s="11" t="s">
        <v>171</v>
      </c>
      <c r="G11" s="11" t="s">
        <v>167</v>
      </c>
      <c r="H11" s="11">
        <v>1.0</v>
      </c>
      <c r="I11" s="13">
        <v>15.2</v>
      </c>
      <c r="J11" s="11">
        <v>0.0</v>
      </c>
      <c r="K11" s="13">
        <v>0.0</v>
      </c>
      <c r="L11" s="13">
        <v>7.8</v>
      </c>
      <c r="M11" s="11">
        <v>47.0</v>
      </c>
      <c r="N11" s="14">
        <v>0.89</v>
      </c>
      <c r="O11" s="13">
        <v>83.2</v>
      </c>
      <c r="P11" s="13">
        <v>5.0</v>
      </c>
      <c r="Q11" s="13">
        <v>10.1</v>
      </c>
      <c r="R11" s="13">
        <v>16.7</v>
      </c>
      <c r="S11" s="13">
        <v>4.6</v>
      </c>
      <c r="T11" s="13">
        <v>4.0</v>
      </c>
      <c r="U11" s="13">
        <v>3.6</v>
      </c>
      <c r="V11" s="13">
        <v>97.0</v>
      </c>
      <c r="W11" s="11" t="str">
        <f t="shared" si="1"/>
        <v>A-Strong|BBVA|Operations|2025</v>
      </c>
      <c r="X11" s="15">
        <f>(MAX(0,MIN(1,1-(K11-scaling_params!$B$2)/(scaling_params!$C$2-scaling_params!$B$2)))+MAX(0,MIN(1,(L11-scaling_params!$B$3)/(scaling_params!$C$3-scaling_params!$B$3))))/2</f>
        <v>0.8529411765</v>
      </c>
      <c r="Y11" s="15">
        <f>(MAX(0,MIN(1,(M11-scaling_params!$B$4)/(scaling_params!$C$4-scaling_params!$B$4)))+MAX(0,MIN(1,(N11-scaling_params!$B$5)/(scaling_params!$C$5-scaling_params!$B$5))))/2</f>
        <v>0.8476190476</v>
      </c>
      <c r="Z11" s="15">
        <f>(MAX(0,MIN(1,(O11-scaling_params!$B$6)/(scaling_params!$C$6-scaling_params!$B$6)))+MAX(0,MIN(1,1-(P11-scaling_params!$B$7)/(scaling_params!$C$7-scaling_params!$B$7)))+MAX(0,MIN(1,(T11-scaling_params!$B$11)/(scaling_params!$C$11-scaling_params!$B$11))))/3</f>
        <v>0.9047619048</v>
      </c>
      <c r="AA11" s="15">
        <f>(MAX(0,MIN(1,1-(Q11-scaling_params!$B$8)/(scaling_params!$C$8-scaling_params!$B$8)))+MAX(0,MIN(1,(R11-scaling_params!$B$9)/(scaling_params!$C$9-scaling_params!$B$9)))+MAX(0,MIN(1,(S11-scaling_params!$B$10)/(scaling_params!$C$10-scaling_params!$B$10))))/3</f>
        <v>0.8932737652</v>
      </c>
      <c r="AB11" s="15">
        <f>(MAX(0,MIN(1,(U11-scaling_params!$B$12)/(scaling_params!$C$12-scaling_params!$B$12)))+MAX(0,MIN(1,(V11-scaling_params!$B$13)/(scaling_params!$C$13-scaling_params!$B$13))))/2</f>
        <v>0.9872727273</v>
      </c>
      <c r="AC11" s="13">
        <f>(scaling_params!$G$2*X11+scaling_params!$G$3*Y11+scaling_params!$G$4*Z11+scaling_params!$G$5*AA11+scaling_params!$G$6*AB11)*100</f>
        <v>88.59650648</v>
      </c>
      <c r="AD11" s="11" t="s">
        <v>168</v>
      </c>
      <c r="AE11" s="11">
        <f t="shared" si="2"/>
        <v>0</v>
      </c>
    </row>
    <row r="12">
      <c r="A12" s="11" t="s">
        <v>179</v>
      </c>
      <c r="B12" s="11" t="s">
        <v>163</v>
      </c>
      <c r="C12" s="11" t="s">
        <v>164</v>
      </c>
      <c r="D12" s="11" t="s">
        <v>165</v>
      </c>
      <c r="E12" s="12">
        <v>2024.0</v>
      </c>
      <c r="F12" s="11" t="s">
        <v>171</v>
      </c>
      <c r="G12" s="11" t="s">
        <v>172</v>
      </c>
      <c r="H12" s="11">
        <v>5.0</v>
      </c>
      <c r="I12" s="13">
        <v>15.8</v>
      </c>
      <c r="J12" s="11">
        <v>0.0</v>
      </c>
      <c r="K12" s="13">
        <v>1.1</v>
      </c>
      <c r="L12" s="13">
        <v>7.4</v>
      </c>
      <c r="M12" s="11">
        <v>11.0</v>
      </c>
      <c r="N12" s="14">
        <v>0.81</v>
      </c>
      <c r="O12" s="13">
        <v>77.5</v>
      </c>
      <c r="P12" s="13">
        <v>5.8</v>
      </c>
      <c r="Q12" s="13">
        <v>9.9</v>
      </c>
      <c r="R12" s="13">
        <v>17.5</v>
      </c>
      <c r="S12" s="13">
        <v>3.6</v>
      </c>
      <c r="T12" s="13">
        <v>3.3</v>
      </c>
      <c r="U12" s="13">
        <v>2.8</v>
      </c>
      <c r="V12" s="13">
        <v>88.2</v>
      </c>
      <c r="W12" s="11" t="str">
        <f t="shared" si="1"/>
        <v>A-Strong|BBVA|Operations|2024</v>
      </c>
      <c r="X12" s="15">
        <f>(MAX(0,MIN(1,1-(K12-scaling_params!$B$2)/(scaling_params!$C$2-scaling_params!$B$2)))+MAX(0,MIN(1,(L12-scaling_params!$B$3)/(scaling_params!$C$3-scaling_params!$B$3))))/2</f>
        <v>0.8068627451</v>
      </c>
      <c r="Y12" s="15">
        <f>(MAX(0,MIN(1,(M12-scaling_params!$B$4)/(scaling_params!$C$4-scaling_params!$B$4)))+MAX(0,MIN(1,(N12-scaling_params!$B$5)/(scaling_params!$C$5-scaling_params!$B$5))))/2</f>
        <v>0.5761904762</v>
      </c>
      <c r="Z12" s="15">
        <f>(MAX(0,MIN(1,(O12-scaling_params!$B$6)/(scaling_params!$C$6-scaling_params!$B$6)))+MAX(0,MIN(1,1-(P12-scaling_params!$B$7)/(scaling_params!$C$7-scaling_params!$B$7)))+MAX(0,MIN(1,(T12-scaling_params!$B$11)/(scaling_params!$C$11-scaling_params!$B$11))))/3</f>
        <v>0.8110682111</v>
      </c>
      <c r="AA12" s="15">
        <f>(MAX(0,MIN(1,1-(Q12-scaling_params!$B$8)/(scaling_params!$C$8-scaling_params!$B$8)))+MAX(0,MIN(1,(R12-scaling_params!$B$9)/(scaling_params!$C$9-scaling_params!$B$9)))+MAX(0,MIN(1,(S12-scaling_params!$B$10)/(scaling_params!$C$10-scaling_params!$B$10))))/3</f>
        <v>0.8289898238</v>
      </c>
      <c r="AB12" s="15">
        <f>(MAX(0,MIN(1,(U12-scaling_params!$B$12)/(scaling_params!$C$12-scaling_params!$B$12)))+MAX(0,MIN(1,(V12-scaling_params!$B$13)/(scaling_params!$C$13-scaling_params!$B$13))))/2</f>
        <v>0.8572727273</v>
      </c>
      <c r="AC12" s="13">
        <f>(scaling_params!$G$2*X12+scaling_params!$G$3*Y12+scaling_params!$G$4*Z12+scaling_params!$G$5*AA12+scaling_params!$G$6*AB12)*100</f>
        <v>76.26789274</v>
      </c>
      <c r="AD12" s="11" t="s">
        <v>168</v>
      </c>
      <c r="AE12" s="11">
        <f t="shared" si="2"/>
        <v>0</v>
      </c>
    </row>
    <row r="13">
      <c r="A13" s="11" t="s">
        <v>179</v>
      </c>
      <c r="B13" s="11" t="s">
        <v>163</v>
      </c>
      <c r="C13" s="11" t="s">
        <v>164</v>
      </c>
      <c r="D13" s="11" t="s">
        <v>165</v>
      </c>
      <c r="E13" s="12">
        <v>2025.0</v>
      </c>
      <c r="F13" s="11" t="s">
        <v>171</v>
      </c>
      <c r="G13" s="11" t="s">
        <v>172</v>
      </c>
      <c r="H13" s="11">
        <v>5.0</v>
      </c>
      <c r="I13" s="13">
        <v>15.2</v>
      </c>
      <c r="J13" s="11">
        <v>0.0</v>
      </c>
      <c r="K13" s="13">
        <v>0.0</v>
      </c>
      <c r="L13" s="13">
        <v>6.9</v>
      </c>
      <c r="M13" s="11">
        <v>13.0</v>
      </c>
      <c r="N13" s="14">
        <v>0.76</v>
      </c>
      <c r="O13" s="13">
        <v>83.2</v>
      </c>
      <c r="P13" s="13">
        <v>5.0</v>
      </c>
      <c r="Q13" s="13">
        <v>10.1</v>
      </c>
      <c r="R13" s="13">
        <v>16.7</v>
      </c>
      <c r="S13" s="13">
        <v>3.7</v>
      </c>
      <c r="T13" s="13">
        <v>3.7</v>
      </c>
      <c r="U13" s="13">
        <v>3.6</v>
      </c>
      <c r="V13" s="13">
        <v>72.7</v>
      </c>
      <c r="W13" s="11" t="str">
        <f t="shared" si="1"/>
        <v>A-Strong|BBVA|Operations|2025</v>
      </c>
      <c r="X13" s="15">
        <f>(MAX(0,MIN(1,1-(K13-scaling_params!$B$2)/(scaling_params!$C$2-scaling_params!$B$2)))+MAX(0,MIN(1,(L13-scaling_params!$B$3)/(scaling_params!$C$3-scaling_params!$B$3))))/2</f>
        <v>0.7867647059</v>
      </c>
      <c r="Y13" s="15">
        <f>(MAX(0,MIN(1,(M13-scaling_params!$B$4)/(scaling_params!$C$4-scaling_params!$B$4)))+MAX(0,MIN(1,(N13-scaling_params!$B$5)/(scaling_params!$C$5-scaling_params!$B$5))))/2</f>
        <v>0.5232142857</v>
      </c>
      <c r="Z13" s="15">
        <f>(MAX(0,MIN(1,(O13-scaling_params!$B$6)/(scaling_params!$C$6-scaling_params!$B$6)))+MAX(0,MIN(1,1-(P13-scaling_params!$B$7)/(scaling_params!$C$7-scaling_params!$B$7)))+MAX(0,MIN(1,(T13-scaling_params!$B$11)/(scaling_params!$C$11-scaling_params!$B$11))))/3</f>
        <v>0.8761904762</v>
      </c>
      <c r="AA13" s="15">
        <f>(MAX(0,MIN(1,1-(Q13-scaling_params!$B$8)/(scaling_params!$C$8-scaling_params!$B$8)))+MAX(0,MIN(1,(R13-scaling_params!$B$9)/(scaling_params!$C$9-scaling_params!$B$9)))+MAX(0,MIN(1,(S13-scaling_params!$B$10)/(scaling_params!$C$10-scaling_params!$B$10))))/3</f>
        <v>0.8050384711</v>
      </c>
      <c r="AB13" s="15">
        <f>(MAX(0,MIN(1,(U13-scaling_params!$B$12)/(scaling_params!$C$12-scaling_params!$B$12)))+MAX(0,MIN(1,(V13-scaling_params!$B$13)/(scaling_params!$C$13-scaling_params!$B$13))))/2</f>
        <v>0.7663636364</v>
      </c>
      <c r="AC13" s="13">
        <f>(scaling_params!$G$2*X13+scaling_params!$G$3*Y13+scaling_params!$G$4*Z13+scaling_params!$G$5*AA13+scaling_params!$G$6*AB13)*100</f>
        <v>74.58675049</v>
      </c>
      <c r="AD13" s="11" t="s">
        <v>168</v>
      </c>
      <c r="AE13" s="11">
        <f t="shared" si="2"/>
        <v>0</v>
      </c>
    </row>
    <row r="14">
      <c r="A14" s="11" t="s">
        <v>180</v>
      </c>
      <c r="B14" s="11" t="s">
        <v>163</v>
      </c>
      <c r="C14" s="11" t="s">
        <v>164</v>
      </c>
      <c r="D14" s="11" t="s">
        <v>181</v>
      </c>
      <c r="E14" s="12">
        <v>2024.0</v>
      </c>
      <c r="F14" s="11" t="s">
        <v>166</v>
      </c>
      <c r="G14" s="11" t="s">
        <v>167</v>
      </c>
      <c r="H14" s="11">
        <v>2.0</v>
      </c>
      <c r="I14" s="13">
        <v>15.8</v>
      </c>
      <c r="J14" s="11">
        <v>0.0</v>
      </c>
      <c r="K14" s="13">
        <v>0.6</v>
      </c>
      <c r="L14" s="13">
        <v>8.6</v>
      </c>
      <c r="M14" s="11">
        <v>15.0</v>
      </c>
      <c r="N14" s="14">
        <v>0.93</v>
      </c>
      <c r="O14" s="13">
        <v>80.4</v>
      </c>
      <c r="P14" s="13">
        <v>5.5</v>
      </c>
      <c r="Q14" s="13">
        <v>9.4</v>
      </c>
      <c r="R14" s="13">
        <v>15.8</v>
      </c>
      <c r="S14" s="13">
        <v>4.9</v>
      </c>
      <c r="T14" s="13">
        <v>5.0</v>
      </c>
      <c r="U14" s="13">
        <v>3.6</v>
      </c>
      <c r="V14" s="13">
        <v>80.7</v>
      </c>
      <c r="W14" s="11" t="str">
        <f t="shared" si="1"/>
        <v>A-Strong|BBVA|Corporate|2024</v>
      </c>
      <c r="X14" s="15">
        <f>(MAX(0,MIN(1,1-(K14-scaling_params!$B$2)/(scaling_params!$C$2-scaling_params!$B$2)))+MAX(0,MIN(1,(L14-scaling_params!$B$3)/(scaling_params!$C$3-scaling_params!$B$3))))/2</f>
        <v>0.9117647059</v>
      </c>
      <c r="Y14" s="15">
        <f>(MAX(0,MIN(1,(M14-scaling_params!$B$4)/(scaling_params!$C$4-scaling_params!$B$4)))+MAX(0,MIN(1,(N14-scaling_params!$B$5)/(scaling_params!$C$5-scaling_params!$B$5))))/2</f>
        <v>0.7452380952</v>
      </c>
      <c r="Z14" s="15">
        <f>(MAX(0,MIN(1,(O14-scaling_params!$B$6)/(scaling_params!$C$6-scaling_params!$B$6)))+MAX(0,MIN(1,1-(P14-scaling_params!$B$7)/(scaling_params!$C$7-scaling_params!$B$7)))+MAX(0,MIN(1,(T14-scaling_params!$B$11)/(scaling_params!$C$11-scaling_params!$B$11))))/3</f>
        <v>1</v>
      </c>
      <c r="AA14" s="15">
        <f>(MAX(0,MIN(1,1-(Q14-scaling_params!$B$8)/(scaling_params!$C$8-scaling_params!$B$8)))+MAX(0,MIN(1,(R14-scaling_params!$B$9)/(scaling_params!$C$9-scaling_params!$B$9)))+MAX(0,MIN(1,(S14-scaling_params!$B$10)/(scaling_params!$C$10-scaling_params!$B$10))))/3</f>
        <v>0.8847108464</v>
      </c>
      <c r="AB14" s="15">
        <f>(MAX(0,MIN(1,(U14-scaling_params!$B$12)/(scaling_params!$C$12-scaling_params!$B$12)))+MAX(0,MIN(1,(V14-scaling_params!$B$13)/(scaling_params!$C$13-scaling_params!$B$13))))/2</f>
        <v>0.8390909091</v>
      </c>
      <c r="AC14" s="13">
        <f>(scaling_params!$G$2*X14+scaling_params!$G$3*Y14+scaling_params!$G$4*Z14+scaling_params!$G$5*AA14+scaling_params!$G$6*AB14)*100</f>
        <v>87.91174945</v>
      </c>
      <c r="AD14" s="11" t="s">
        <v>168</v>
      </c>
      <c r="AE14" s="11">
        <f t="shared" si="2"/>
        <v>0</v>
      </c>
    </row>
    <row r="15">
      <c r="A15" s="11" t="s">
        <v>180</v>
      </c>
      <c r="B15" s="11" t="s">
        <v>163</v>
      </c>
      <c r="C15" s="11" t="s">
        <v>164</v>
      </c>
      <c r="D15" s="11" t="s">
        <v>181</v>
      </c>
      <c r="E15" s="12">
        <v>2025.0</v>
      </c>
      <c r="F15" s="11" t="s">
        <v>166</v>
      </c>
      <c r="G15" s="11" t="s">
        <v>167</v>
      </c>
      <c r="H15" s="11">
        <v>2.0</v>
      </c>
      <c r="I15" s="13">
        <v>15.2</v>
      </c>
      <c r="J15" s="11">
        <v>0.0</v>
      </c>
      <c r="K15" s="13">
        <v>1.4</v>
      </c>
      <c r="L15" s="13">
        <v>8.3</v>
      </c>
      <c r="M15" s="11">
        <v>47.0</v>
      </c>
      <c r="N15" s="14">
        <v>0.88</v>
      </c>
      <c r="O15" s="13">
        <v>83.2</v>
      </c>
      <c r="P15" s="13">
        <v>5.5</v>
      </c>
      <c r="Q15" s="13">
        <v>8.5</v>
      </c>
      <c r="R15" s="13">
        <v>18.9</v>
      </c>
      <c r="S15" s="13">
        <v>4.7</v>
      </c>
      <c r="T15" s="13">
        <v>4.3</v>
      </c>
      <c r="U15" s="13">
        <v>3.7</v>
      </c>
      <c r="V15" s="13">
        <v>80.5</v>
      </c>
      <c r="W15" s="11" t="str">
        <f t="shared" si="1"/>
        <v>A-Strong|BBVA|Corporate|2025</v>
      </c>
      <c r="X15" s="15">
        <f>(MAX(0,MIN(1,1-(K15-scaling_params!$B$2)/(scaling_params!$C$2-scaling_params!$B$2)))+MAX(0,MIN(1,(L15-scaling_params!$B$3)/(scaling_params!$C$3-scaling_params!$B$3))))/2</f>
        <v>0.8230392157</v>
      </c>
      <c r="Y15" s="15">
        <f>(MAX(0,MIN(1,(M15-scaling_params!$B$4)/(scaling_params!$C$4-scaling_params!$B$4)))+MAX(0,MIN(1,(N15-scaling_params!$B$5)/(scaling_params!$C$5-scaling_params!$B$5))))/2</f>
        <v>0.8351190476</v>
      </c>
      <c r="Z15" s="15">
        <f>(MAX(0,MIN(1,(O15-scaling_params!$B$6)/(scaling_params!$C$6-scaling_params!$B$6)))+MAX(0,MIN(1,1-(P15-scaling_params!$B$7)/(scaling_params!$C$7-scaling_params!$B$7)))+MAX(0,MIN(1,(T15-scaling_params!$B$11)/(scaling_params!$C$11-scaling_params!$B$11))))/3</f>
        <v>0.9333333333</v>
      </c>
      <c r="AA15" s="15">
        <f>(MAX(0,MIN(1,1-(Q15-scaling_params!$B$8)/(scaling_params!$C$8-scaling_params!$B$8)))+MAX(0,MIN(1,(R15-scaling_params!$B$9)/(scaling_params!$C$9-scaling_params!$B$9)))+MAX(0,MIN(1,(S15-scaling_params!$B$10)/(scaling_params!$C$10-scaling_params!$B$10))))/3</f>
        <v>0.9705882353</v>
      </c>
      <c r="AB15" s="15">
        <f>(MAX(0,MIN(1,(U15-scaling_params!$B$12)/(scaling_params!$C$12-scaling_params!$B$12)))+MAX(0,MIN(1,(V15-scaling_params!$B$13)/(scaling_params!$C$13-scaling_params!$B$13))))/2</f>
        <v>0.8372727273</v>
      </c>
      <c r="AC15" s="13">
        <f>(scaling_params!$G$2*X15+scaling_params!$G$3*Y15+scaling_params!$G$4*Z15+scaling_params!$G$5*AA15+scaling_params!$G$6*AB15)*100</f>
        <v>87.86222364</v>
      </c>
      <c r="AD15" s="11" t="s">
        <v>168</v>
      </c>
      <c r="AE15" s="11">
        <f t="shared" si="2"/>
        <v>0</v>
      </c>
    </row>
    <row r="16">
      <c r="A16" s="11" t="s">
        <v>182</v>
      </c>
      <c r="B16" s="11" t="s">
        <v>163</v>
      </c>
      <c r="C16" s="11" t="s">
        <v>164</v>
      </c>
      <c r="D16" s="11" t="s">
        <v>165</v>
      </c>
      <c r="E16" s="12">
        <v>2024.0</v>
      </c>
      <c r="F16" s="11" t="s">
        <v>171</v>
      </c>
      <c r="G16" s="11" t="s">
        <v>172</v>
      </c>
      <c r="H16" s="11">
        <v>4.0</v>
      </c>
      <c r="I16" s="13">
        <v>15.8</v>
      </c>
      <c r="J16" s="11">
        <v>0.0</v>
      </c>
      <c r="K16" s="13">
        <v>1.1</v>
      </c>
      <c r="L16" s="13">
        <v>9.4</v>
      </c>
      <c r="M16" s="11">
        <v>57.0</v>
      </c>
      <c r="N16" s="14">
        <v>0.83</v>
      </c>
      <c r="O16" s="13">
        <v>77.5</v>
      </c>
      <c r="P16" s="13">
        <v>5.8</v>
      </c>
      <c r="Q16" s="13">
        <v>9.9</v>
      </c>
      <c r="R16" s="13">
        <v>17.5</v>
      </c>
      <c r="S16" s="13">
        <v>4.6</v>
      </c>
      <c r="T16" s="13">
        <v>5.0</v>
      </c>
      <c r="U16" s="13">
        <v>2.8</v>
      </c>
      <c r="V16" s="13">
        <v>93.6</v>
      </c>
      <c r="W16" s="11" t="str">
        <f t="shared" si="1"/>
        <v>A-Strong|BBVA|Operations|2024</v>
      </c>
      <c r="X16" s="15">
        <f>(MAX(0,MIN(1,1-(K16-scaling_params!$B$2)/(scaling_params!$C$2-scaling_params!$B$2)))+MAX(0,MIN(1,(L16-scaling_params!$B$3)/(scaling_params!$C$3-scaling_params!$B$3))))/2</f>
        <v>0.9539215686</v>
      </c>
      <c r="Y16" s="15">
        <f>(MAX(0,MIN(1,(M16-scaling_params!$B$4)/(scaling_params!$C$4-scaling_params!$B$4)))+MAX(0,MIN(1,(N16-scaling_params!$B$5)/(scaling_params!$C$5-scaling_params!$B$5))))/2</f>
        <v>0.8202380952</v>
      </c>
      <c r="Z16" s="15">
        <f>(MAX(0,MIN(1,(O16-scaling_params!$B$6)/(scaling_params!$C$6-scaling_params!$B$6)))+MAX(0,MIN(1,1-(P16-scaling_params!$B$7)/(scaling_params!$C$7-scaling_params!$B$7)))+MAX(0,MIN(1,(T16-scaling_params!$B$11)/(scaling_params!$C$11-scaling_params!$B$11))))/3</f>
        <v>0.972972973</v>
      </c>
      <c r="AA16" s="15">
        <f>(MAX(0,MIN(1,1-(Q16-scaling_params!$B$8)/(scaling_params!$C$8-scaling_params!$B$8)))+MAX(0,MIN(1,(R16-scaling_params!$B$9)/(scaling_params!$C$9-scaling_params!$B$9)))+MAX(0,MIN(1,(S16-scaling_params!$B$10)/(scaling_params!$C$10-scaling_params!$B$10))))/3</f>
        <v>0.9270290395</v>
      </c>
      <c r="AB16" s="15">
        <f>(MAX(0,MIN(1,(U16-scaling_params!$B$12)/(scaling_params!$C$12-scaling_params!$B$12)))+MAX(0,MIN(1,(V16-scaling_params!$B$13)/(scaling_params!$C$13-scaling_params!$B$13))))/2</f>
        <v>0.9063636364</v>
      </c>
      <c r="AC16" s="13">
        <f>(scaling_params!$G$2*X16+scaling_params!$G$3*Y16+scaling_params!$G$4*Z16+scaling_params!$G$5*AA16+scaling_params!$G$6*AB16)*100</f>
        <v>91.56841897</v>
      </c>
      <c r="AD16" s="11" t="s">
        <v>168</v>
      </c>
      <c r="AE16" s="11">
        <f t="shared" si="2"/>
        <v>0</v>
      </c>
    </row>
    <row r="17">
      <c r="A17" s="11" t="s">
        <v>182</v>
      </c>
      <c r="B17" s="11" t="s">
        <v>163</v>
      </c>
      <c r="C17" s="11" t="s">
        <v>164</v>
      </c>
      <c r="D17" s="11" t="s">
        <v>165</v>
      </c>
      <c r="E17" s="12">
        <v>2025.0</v>
      </c>
      <c r="F17" s="11" t="s">
        <v>171</v>
      </c>
      <c r="G17" s="11" t="s">
        <v>172</v>
      </c>
      <c r="H17" s="11">
        <v>4.0</v>
      </c>
      <c r="I17" s="13">
        <v>15.2</v>
      </c>
      <c r="J17" s="11">
        <v>0.0</v>
      </c>
      <c r="K17" s="13">
        <v>0.0</v>
      </c>
      <c r="L17" s="13">
        <v>8.7</v>
      </c>
      <c r="M17" s="11">
        <v>38.0</v>
      </c>
      <c r="N17" s="14">
        <v>0.83</v>
      </c>
      <c r="O17" s="13">
        <v>83.2</v>
      </c>
      <c r="P17" s="13">
        <v>5.0</v>
      </c>
      <c r="Q17" s="13">
        <v>10.1</v>
      </c>
      <c r="R17" s="13">
        <v>16.7</v>
      </c>
      <c r="S17" s="13">
        <v>4.7</v>
      </c>
      <c r="T17" s="13">
        <v>4.8</v>
      </c>
      <c r="U17" s="13">
        <v>3.6</v>
      </c>
      <c r="V17" s="13">
        <v>85.6</v>
      </c>
      <c r="W17" s="11" t="str">
        <f t="shared" si="1"/>
        <v>A-Strong|BBVA|Operations|2025</v>
      </c>
      <c r="X17" s="15">
        <f>(MAX(0,MIN(1,1-(K17-scaling_params!$B$2)/(scaling_params!$C$2-scaling_params!$B$2)))+MAX(0,MIN(1,(L17-scaling_params!$B$3)/(scaling_params!$C$3-scaling_params!$B$3))))/2</f>
        <v>0.9191176471</v>
      </c>
      <c r="Y17" s="15">
        <f>(MAX(0,MIN(1,(M17-scaling_params!$B$4)/(scaling_params!$C$4-scaling_params!$B$4)))+MAX(0,MIN(1,(N17-scaling_params!$B$5)/(scaling_params!$C$5-scaling_params!$B$5))))/2</f>
        <v>0.7297619048</v>
      </c>
      <c r="Z17" s="15">
        <f>(MAX(0,MIN(1,(O17-scaling_params!$B$6)/(scaling_params!$C$6-scaling_params!$B$6)))+MAX(0,MIN(1,1-(P17-scaling_params!$B$7)/(scaling_params!$C$7-scaling_params!$B$7)))+MAX(0,MIN(1,(T17-scaling_params!$B$11)/(scaling_params!$C$11-scaling_params!$B$11))))/3</f>
        <v>0.980952381</v>
      </c>
      <c r="AA17" s="15">
        <f>(MAX(0,MIN(1,1-(Q17-scaling_params!$B$8)/(scaling_params!$C$8-scaling_params!$B$8)))+MAX(0,MIN(1,(R17-scaling_params!$B$9)/(scaling_params!$C$9-scaling_params!$B$9)))+MAX(0,MIN(1,(S17-scaling_params!$B$10)/(scaling_params!$C$10-scaling_params!$B$10))))/3</f>
        <v>0.9030776868</v>
      </c>
      <c r="AB17" s="15">
        <f>(MAX(0,MIN(1,(U17-scaling_params!$B$12)/(scaling_params!$C$12-scaling_params!$B$12)))+MAX(0,MIN(1,(V17-scaling_params!$B$13)/(scaling_params!$C$13-scaling_params!$B$13))))/2</f>
        <v>0.8836363636</v>
      </c>
      <c r="AC17" s="13">
        <f>(scaling_params!$G$2*X17+scaling_params!$G$3*Y17+scaling_params!$G$4*Z17+scaling_params!$G$5*AA17+scaling_params!$G$6*AB17)*100</f>
        <v>88.1221268</v>
      </c>
      <c r="AD17" s="11" t="s">
        <v>168</v>
      </c>
      <c r="AE17" s="11">
        <f t="shared" si="2"/>
        <v>0</v>
      </c>
    </row>
    <row r="18">
      <c r="A18" s="11" t="s">
        <v>183</v>
      </c>
      <c r="B18" s="11" t="s">
        <v>163</v>
      </c>
      <c r="C18" s="11" t="s">
        <v>164</v>
      </c>
      <c r="D18" s="11" t="s">
        <v>177</v>
      </c>
      <c r="E18" s="12">
        <v>2024.0</v>
      </c>
      <c r="F18" s="11" t="s">
        <v>171</v>
      </c>
      <c r="G18" s="11" t="s">
        <v>184</v>
      </c>
      <c r="H18" s="11">
        <v>1.0</v>
      </c>
      <c r="I18" s="13">
        <v>15.8</v>
      </c>
      <c r="J18" s="11">
        <v>0.0</v>
      </c>
      <c r="K18" s="13">
        <v>0.2</v>
      </c>
      <c r="L18" s="13">
        <v>6.9</v>
      </c>
      <c r="M18" s="11">
        <v>20.0</v>
      </c>
      <c r="N18" s="14">
        <v>0.9</v>
      </c>
      <c r="O18" s="13">
        <v>76.2</v>
      </c>
      <c r="P18" s="13">
        <v>4.6</v>
      </c>
      <c r="Q18" s="13">
        <v>11.9</v>
      </c>
      <c r="R18" s="13">
        <v>17.6</v>
      </c>
      <c r="S18" s="13">
        <v>4.4</v>
      </c>
      <c r="T18" s="13">
        <v>4.0</v>
      </c>
      <c r="U18" s="13">
        <v>3.5</v>
      </c>
      <c r="V18" s="13">
        <v>74.3</v>
      </c>
      <c r="W18" s="11" t="str">
        <f t="shared" si="1"/>
        <v>A-Strong|BBVA|Retail|2024</v>
      </c>
      <c r="X18" s="15">
        <f>(MAX(0,MIN(1,1-(K18-scaling_params!$B$2)/(scaling_params!$C$2-scaling_params!$B$2)))+MAX(0,MIN(1,(L18-scaling_params!$B$3)/(scaling_params!$C$3-scaling_params!$B$3))))/2</f>
        <v>0.7867647059</v>
      </c>
      <c r="Y18" s="15">
        <f>(MAX(0,MIN(1,(M18-scaling_params!$B$4)/(scaling_params!$C$4-scaling_params!$B$4)))+MAX(0,MIN(1,(N18-scaling_params!$B$5)/(scaling_params!$C$5-scaling_params!$B$5))))/2</f>
        <v>0.731547619</v>
      </c>
      <c r="Z18" s="15">
        <f>(MAX(0,MIN(1,(O18-scaling_params!$B$6)/(scaling_params!$C$6-scaling_params!$B$6)))+MAX(0,MIN(1,1-(P18-scaling_params!$B$7)/(scaling_params!$C$7-scaling_params!$B$7)))+MAX(0,MIN(1,(T18-scaling_params!$B$11)/(scaling_params!$C$11-scaling_params!$B$11))))/3</f>
        <v>0.8948609147</v>
      </c>
      <c r="AA18" s="15">
        <f>(MAX(0,MIN(1,1-(Q18-scaling_params!$B$8)/(scaling_params!$C$8-scaling_params!$B$8)))+MAX(0,MIN(1,(R18-scaling_params!$B$9)/(scaling_params!$C$9-scaling_params!$B$9)))+MAX(0,MIN(1,(S18-scaling_params!$B$10)/(scaling_params!$C$10-scaling_params!$B$10))))/3</f>
        <v>0.9002769692</v>
      </c>
      <c r="AB18" s="15">
        <f>(MAX(0,MIN(1,(U18-scaling_params!$B$12)/(scaling_params!$C$12-scaling_params!$B$12)))+MAX(0,MIN(1,(V18-scaling_params!$B$13)/(scaling_params!$C$13-scaling_params!$B$13))))/2</f>
        <v>0.7809090909</v>
      </c>
      <c r="AC18" s="13">
        <f>(scaling_params!$G$2*X18+scaling_params!$G$3*Y18+scaling_params!$G$4*Z18+scaling_params!$G$5*AA18+scaling_params!$G$6*AB18)*100</f>
        <v>81.76917306</v>
      </c>
      <c r="AD18" s="11" t="s">
        <v>168</v>
      </c>
      <c r="AE18" s="11">
        <f t="shared" si="2"/>
        <v>0</v>
      </c>
    </row>
    <row r="19">
      <c r="A19" s="11" t="s">
        <v>183</v>
      </c>
      <c r="B19" s="11" t="s">
        <v>163</v>
      </c>
      <c r="C19" s="11" t="s">
        <v>164</v>
      </c>
      <c r="D19" s="11" t="s">
        <v>177</v>
      </c>
      <c r="E19" s="12">
        <v>2025.0</v>
      </c>
      <c r="F19" s="11" t="s">
        <v>171</v>
      </c>
      <c r="G19" s="11" t="s">
        <v>184</v>
      </c>
      <c r="H19" s="11">
        <v>1.0</v>
      </c>
      <c r="I19" s="13">
        <v>15.2</v>
      </c>
      <c r="J19" s="11">
        <v>0.0</v>
      </c>
      <c r="K19" s="13">
        <v>1.2</v>
      </c>
      <c r="L19" s="13">
        <v>8.3</v>
      </c>
      <c r="M19" s="11">
        <v>37.0</v>
      </c>
      <c r="N19" s="14">
        <v>0.9</v>
      </c>
      <c r="O19" s="13">
        <v>79.5</v>
      </c>
      <c r="P19" s="13">
        <v>6.5</v>
      </c>
      <c r="Q19" s="13">
        <v>9.6</v>
      </c>
      <c r="R19" s="13">
        <v>16.3</v>
      </c>
      <c r="S19" s="13">
        <v>4.8</v>
      </c>
      <c r="T19" s="13">
        <v>4.5</v>
      </c>
      <c r="U19" s="13">
        <v>3.5</v>
      </c>
      <c r="V19" s="13">
        <v>83.4</v>
      </c>
      <c r="W19" s="11" t="str">
        <f t="shared" si="1"/>
        <v>A-Strong|BBVA|Retail|2025</v>
      </c>
      <c r="X19" s="15">
        <f>(MAX(0,MIN(1,1-(K19-scaling_params!$B$2)/(scaling_params!$C$2-scaling_params!$B$2)))+MAX(0,MIN(1,(L19-scaling_params!$B$3)/(scaling_params!$C$3-scaling_params!$B$3))))/2</f>
        <v>0.856372549</v>
      </c>
      <c r="Y19" s="15">
        <f>(MAX(0,MIN(1,(M19-scaling_params!$B$4)/(scaling_params!$C$4-scaling_params!$B$4)))+MAX(0,MIN(1,(N19-scaling_params!$B$5)/(scaling_params!$C$5-scaling_params!$B$5))))/2</f>
        <v>0.8125</v>
      </c>
      <c r="Z19" s="15">
        <f>(MAX(0,MIN(1,(O19-scaling_params!$B$6)/(scaling_params!$C$6-scaling_params!$B$6)))+MAX(0,MIN(1,1-(P19-scaling_params!$B$7)/(scaling_params!$C$7-scaling_params!$B$7)))+MAX(0,MIN(1,(T19-scaling_params!$B$11)/(scaling_params!$C$11-scaling_params!$B$11))))/3</f>
        <v>0.8622908623</v>
      </c>
      <c r="AA19" s="15">
        <f>(MAX(0,MIN(1,1-(Q19-scaling_params!$B$8)/(scaling_params!$C$8-scaling_params!$B$8)))+MAX(0,MIN(1,(R19-scaling_params!$B$9)/(scaling_params!$C$9-scaling_params!$B$9)))+MAX(0,MIN(1,(S19-scaling_params!$B$10)/(scaling_params!$C$10-scaling_params!$B$10))))/3</f>
        <v>0.8960039712</v>
      </c>
      <c r="AB19" s="15">
        <f>(MAX(0,MIN(1,(U19-scaling_params!$B$12)/(scaling_params!$C$12-scaling_params!$B$12)))+MAX(0,MIN(1,(V19-scaling_params!$B$13)/(scaling_params!$C$13-scaling_params!$B$13))))/2</f>
        <v>0.8636363636</v>
      </c>
      <c r="AC19" s="13">
        <f>(scaling_params!$G$2*X19+scaling_params!$G$3*Y19+scaling_params!$G$4*Z19+scaling_params!$G$5*AA19+scaling_params!$G$6*AB19)*100</f>
        <v>85.44291915</v>
      </c>
      <c r="AD19" s="11" t="s">
        <v>168</v>
      </c>
      <c r="AE19" s="11">
        <f t="shared" si="2"/>
        <v>0</v>
      </c>
    </row>
    <row r="20">
      <c r="A20" s="11" t="s">
        <v>185</v>
      </c>
      <c r="B20" s="11" t="s">
        <v>163</v>
      </c>
      <c r="C20" s="11" t="s">
        <v>164</v>
      </c>
      <c r="D20" s="11" t="s">
        <v>165</v>
      </c>
      <c r="E20" s="12">
        <v>2024.0</v>
      </c>
      <c r="F20" s="11" t="s">
        <v>171</v>
      </c>
      <c r="G20" s="11" t="s">
        <v>167</v>
      </c>
      <c r="H20" s="11">
        <v>1.0</v>
      </c>
      <c r="I20" s="13">
        <v>15.8</v>
      </c>
      <c r="J20" s="11">
        <v>0.0</v>
      </c>
      <c r="K20" s="13">
        <v>1.1</v>
      </c>
      <c r="L20" s="13">
        <v>9.9</v>
      </c>
      <c r="M20" s="11">
        <v>18.0</v>
      </c>
      <c r="N20" s="14">
        <v>0.92</v>
      </c>
      <c r="O20" s="13">
        <v>77.5</v>
      </c>
      <c r="P20" s="13">
        <v>5.8</v>
      </c>
      <c r="Q20" s="13">
        <v>9.9</v>
      </c>
      <c r="R20" s="13">
        <v>17.5</v>
      </c>
      <c r="S20" s="13">
        <v>5.0</v>
      </c>
      <c r="T20" s="13">
        <v>4.8</v>
      </c>
      <c r="U20" s="13">
        <v>2.8</v>
      </c>
      <c r="V20" s="13">
        <v>95.2</v>
      </c>
      <c r="W20" s="11" t="str">
        <f t="shared" si="1"/>
        <v>A-Strong|BBVA|Operations|2024</v>
      </c>
      <c r="X20" s="15">
        <f>(MAX(0,MIN(1,1-(K20-scaling_params!$B$2)/(scaling_params!$C$2-scaling_params!$B$2)))+MAX(0,MIN(1,(L20-scaling_params!$B$3)/(scaling_params!$C$3-scaling_params!$B$3))))/2</f>
        <v>0.9833333333</v>
      </c>
      <c r="Y20" s="15">
        <f>(MAX(0,MIN(1,(M20-scaling_params!$B$4)/(scaling_params!$C$4-scaling_params!$B$4)))+MAX(0,MIN(1,(N20-scaling_params!$B$5)/(scaling_params!$C$5-scaling_params!$B$5))))/2</f>
        <v>0.7470238095</v>
      </c>
      <c r="Z20" s="15">
        <f>(MAX(0,MIN(1,(O20-scaling_params!$B$6)/(scaling_params!$C$6-scaling_params!$B$6)))+MAX(0,MIN(1,1-(P20-scaling_params!$B$7)/(scaling_params!$C$7-scaling_params!$B$7)))+MAX(0,MIN(1,(T20-scaling_params!$B$11)/(scaling_params!$C$11-scaling_params!$B$11))))/3</f>
        <v>0.9539253539</v>
      </c>
      <c r="AA20" s="15">
        <f>(MAX(0,MIN(1,1-(Q20-scaling_params!$B$8)/(scaling_params!$C$8-scaling_params!$B$8)))+MAX(0,MIN(1,(R20-scaling_params!$B$9)/(scaling_params!$C$9-scaling_params!$B$9)))+MAX(0,MIN(1,(S20-scaling_params!$B$10)/(scaling_params!$C$10-scaling_params!$B$10))))/3</f>
        <v>0.9662447257</v>
      </c>
      <c r="AB20" s="15">
        <f>(MAX(0,MIN(1,(U20-scaling_params!$B$12)/(scaling_params!$C$12-scaling_params!$B$12)))+MAX(0,MIN(1,(V20-scaling_params!$B$13)/(scaling_params!$C$13-scaling_params!$B$13))))/2</f>
        <v>0.9209090909</v>
      </c>
      <c r="AC20" s="13">
        <f>(scaling_params!$G$2*X20+scaling_params!$G$3*Y20+scaling_params!$G$4*Z20+scaling_params!$G$5*AA20+scaling_params!$G$6*AB20)*100</f>
        <v>90.95327312</v>
      </c>
      <c r="AD20" s="11" t="s">
        <v>168</v>
      </c>
      <c r="AE20" s="11">
        <f t="shared" si="2"/>
        <v>0</v>
      </c>
    </row>
    <row r="21" ht="15.75" customHeight="1">
      <c r="A21" s="11" t="s">
        <v>185</v>
      </c>
      <c r="B21" s="11" t="s">
        <v>163</v>
      </c>
      <c r="C21" s="11" t="s">
        <v>164</v>
      </c>
      <c r="D21" s="11" t="s">
        <v>165</v>
      </c>
      <c r="E21" s="12">
        <v>2025.0</v>
      </c>
      <c r="F21" s="11" t="s">
        <v>171</v>
      </c>
      <c r="G21" s="11" t="s">
        <v>167</v>
      </c>
      <c r="H21" s="11">
        <v>1.0</v>
      </c>
      <c r="I21" s="13">
        <v>15.2</v>
      </c>
      <c r="J21" s="11">
        <v>1.0</v>
      </c>
      <c r="K21" s="13">
        <v>0.0</v>
      </c>
      <c r="L21" s="13">
        <v>8.1</v>
      </c>
      <c r="M21" s="11">
        <v>46.0</v>
      </c>
      <c r="N21" s="14">
        <v>0.91</v>
      </c>
      <c r="O21" s="13">
        <v>83.2</v>
      </c>
      <c r="P21" s="13">
        <v>5.0</v>
      </c>
      <c r="Q21" s="13">
        <v>10.1</v>
      </c>
      <c r="R21" s="13">
        <v>16.7</v>
      </c>
      <c r="S21" s="13">
        <v>5.0</v>
      </c>
      <c r="T21" s="13">
        <v>5.0</v>
      </c>
      <c r="U21" s="13">
        <v>3.6</v>
      </c>
      <c r="V21" s="13">
        <v>95.1</v>
      </c>
      <c r="W21" s="11" t="str">
        <f t="shared" si="1"/>
        <v>A-Strong|BBVA|Operations|2025</v>
      </c>
      <c r="X21" s="15">
        <f>(MAX(0,MIN(1,1-(K21-scaling_params!$B$2)/(scaling_params!$C$2-scaling_params!$B$2)))+MAX(0,MIN(1,(L21-scaling_params!$B$3)/(scaling_params!$C$3-scaling_params!$B$3))))/2</f>
        <v>0.875</v>
      </c>
      <c r="Y21" s="15">
        <f>(MAX(0,MIN(1,(M21-scaling_params!$B$4)/(scaling_params!$C$4-scaling_params!$B$4)))+MAX(0,MIN(1,(N21-scaling_params!$B$5)/(scaling_params!$C$5-scaling_params!$B$5))))/2</f>
        <v>0.8678571429</v>
      </c>
      <c r="Z21" s="15">
        <f>(MAX(0,MIN(1,(O21-scaling_params!$B$6)/(scaling_params!$C$6-scaling_params!$B$6)))+MAX(0,MIN(1,1-(P21-scaling_params!$B$7)/(scaling_params!$C$7-scaling_params!$B$7)))+MAX(0,MIN(1,(T21-scaling_params!$B$11)/(scaling_params!$C$11-scaling_params!$B$11))))/3</f>
        <v>1</v>
      </c>
      <c r="AA21" s="15">
        <f>(MAX(0,MIN(1,1-(Q21-scaling_params!$B$8)/(scaling_params!$C$8-scaling_params!$B$8)))+MAX(0,MIN(1,(R21-scaling_params!$B$9)/(scaling_params!$C$9-scaling_params!$B$9)))+MAX(0,MIN(1,(S21-scaling_params!$B$10)/(scaling_params!$C$10-scaling_params!$B$10))))/3</f>
        <v>0.9324894515</v>
      </c>
      <c r="AB21" s="15">
        <f>(MAX(0,MIN(1,(U21-scaling_params!$B$12)/(scaling_params!$C$12-scaling_params!$B$12)))+MAX(0,MIN(1,(V21-scaling_params!$B$13)/(scaling_params!$C$13-scaling_params!$B$13))))/2</f>
        <v>0.97</v>
      </c>
      <c r="AC21" s="13">
        <f>(scaling_params!$G$2*X21+scaling_params!$G$3*Y21+scaling_params!$G$4*Z21+scaling_params!$G$5*AA21+scaling_params!$G$6*AB21)*100</f>
        <v>92.3149572</v>
      </c>
      <c r="AD21" s="11" t="s">
        <v>168</v>
      </c>
      <c r="AE21" s="11">
        <f t="shared" si="2"/>
        <v>0</v>
      </c>
    </row>
    <row r="22" ht="15.75" customHeight="1">
      <c r="A22" s="11" t="s">
        <v>186</v>
      </c>
      <c r="B22" s="11" t="s">
        <v>163</v>
      </c>
      <c r="C22" s="11" t="s">
        <v>164</v>
      </c>
      <c r="D22" s="11" t="s">
        <v>181</v>
      </c>
      <c r="E22" s="12">
        <v>2024.0</v>
      </c>
      <c r="F22" s="11" t="s">
        <v>171</v>
      </c>
      <c r="G22" s="11" t="s">
        <v>175</v>
      </c>
      <c r="H22" s="11">
        <v>4.0</v>
      </c>
      <c r="I22" s="13">
        <v>15.8</v>
      </c>
      <c r="J22" s="11">
        <v>0.0</v>
      </c>
      <c r="K22" s="13">
        <v>0.6</v>
      </c>
      <c r="L22" s="13">
        <v>7.7</v>
      </c>
      <c r="M22" s="11">
        <v>14.0</v>
      </c>
      <c r="N22" s="14">
        <v>0.82</v>
      </c>
      <c r="O22" s="13">
        <v>80.4</v>
      </c>
      <c r="P22" s="13">
        <v>5.5</v>
      </c>
      <c r="Q22" s="13">
        <v>9.4</v>
      </c>
      <c r="R22" s="13">
        <v>15.8</v>
      </c>
      <c r="S22" s="13">
        <v>5.0</v>
      </c>
      <c r="T22" s="13">
        <v>4.4</v>
      </c>
      <c r="U22" s="13">
        <v>3.6</v>
      </c>
      <c r="V22" s="13">
        <v>88.4</v>
      </c>
      <c r="W22" s="11" t="str">
        <f t="shared" si="1"/>
        <v>A-Strong|BBVA|Corporate|2024</v>
      </c>
      <c r="X22" s="15">
        <f>(MAX(0,MIN(1,1-(K22-scaling_params!$B$2)/(scaling_params!$C$2-scaling_params!$B$2)))+MAX(0,MIN(1,(L22-scaling_params!$B$3)/(scaling_params!$C$3-scaling_params!$B$3))))/2</f>
        <v>0.8455882353</v>
      </c>
      <c r="Y22" s="15">
        <f>(MAX(0,MIN(1,(M22-scaling_params!$B$4)/(scaling_params!$C$4-scaling_params!$B$4)))+MAX(0,MIN(1,(N22-scaling_params!$B$5)/(scaling_params!$C$5-scaling_params!$B$5))))/2</f>
        <v>0.6029761905</v>
      </c>
      <c r="Z22" s="15">
        <f>(MAX(0,MIN(1,(O22-scaling_params!$B$6)/(scaling_params!$C$6-scaling_params!$B$6)))+MAX(0,MIN(1,1-(P22-scaling_params!$B$7)/(scaling_params!$C$7-scaling_params!$B$7)))+MAX(0,MIN(1,(T22-scaling_params!$B$11)/(scaling_params!$C$11-scaling_params!$B$11))))/3</f>
        <v>0.9428571429</v>
      </c>
      <c r="AA22" s="15">
        <f>(MAX(0,MIN(1,1-(Q22-scaling_params!$B$8)/(scaling_params!$C$8-scaling_params!$B$8)))+MAX(0,MIN(1,(R22-scaling_params!$B$9)/(scaling_params!$C$9-scaling_params!$B$9)))+MAX(0,MIN(1,(S22-scaling_params!$B$10)/(scaling_params!$C$10-scaling_params!$B$10))))/3</f>
        <v>0.8945147679</v>
      </c>
      <c r="AB22" s="15">
        <f>(MAX(0,MIN(1,(U22-scaling_params!$B$12)/(scaling_params!$C$12-scaling_params!$B$12)))+MAX(0,MIN(1,(V22-scaling_params!$B$13)/(scaling_params!$C$13-scaling_params!$B$13))))/2</f>
        <v>0.9090909091</v>
      </c>
      <c r="AC22" s="13">
        <f>(scaling_params!$G$2*X22+scaling_params!$G$3*Y22+scaling_params!$G$4*Z22+scaling_params!$G$5*AA22+scaling_params!$G$6*AB22)*100</f>
        <v>82.66913951</v>
      </c>
      <c r="AD22" s="11" t="s">
        <v>168</v>
      </c>
      <c r="AE22" s="11">
        <f t="shared" si="2"/>
        <v>0</v>
      </c>
    </row>
    <row r="23" ht="15.75" customHeight="1">
      <c r="A23" s="11" t="s">
        <v>186</v>
      </c>
      <c r="B23" s="11" t="s">
        <v>163</v>
      </c>
      <c r="C23" s="11" t="s">
        <v>164</v>
      </c>
      <c r="D23" s="11" t="s">
        <v>181</v>
      </c>
      <c r="E23" s="12">
        <v>2025.0</v>
      </c>
      <c r="F23" s="11" t="s">
        <v>171</v>
      </c>
      <c r="G23" s="11" t="s">
        <v>175</v>
      </c>
      <c r="H23" s="11">
        <v>4.0</v>
      </c>
      <c r="I23" s="13">
        <v>15.2</v>
      </c>
      <c r="J23" s="11">
        <v>1.0</v>
      </c>
      <c r="K23" s="13">
        <v>1.4</v>
      </c>
      <c r="L23" s="13">
        <v>8.7</v>
      </c>
      <c r="M23" s="11">
        <v>28.0</v>
      </c>
      <c r="N23" s="14">
        <v>0.93</v>
      </c>
      <c r="O23" s="13">
        <v>83.2</v>
      </c>
      <c r="P23" s="13">
        <v>5.5</v>
      </c>
      <c r="Q23" s="13">
        <v>8.5</v>
      </c>
      <c r="R23" s="13">
        <v>18.9</v>
      </c>
      <c r="S23" s="13">
        <v>4.8</v>
      </c>
      <c r="T23" s="13">
        <v>4.4</v>
      </c>
      <c r="U23" s="13">
        <v>3.7</v>
      </c>
      <c r="V23" s="13">
        <v>85.1</v>
      </c>
      <c r="W23" s="11" t="str">
        <f t="shared" si="1"/>
        <v>A-Strong|BBVA|Corporate|2025</v>
      </c>
      <c r="X23" s="15">
        <f>(MAX(0,MIN(1,1-(K23-scaling_params!$B$2)/(scaling_params!$C$2-scaling_params!$B$2)))+MAX(0,MIN(1,(L23-scaling_params!$B$3)/(scaling_params!$C$3-scaling_params!$B$3))))/2</f>
        <v>0.8524509804</v>
      </c>
      <c r="Y23" s="15">
        <f>(MAX(0,MIN(1,(M23-scaling_params!$B$4)/(scaling_params!$C$4-scaling_params!$B$4)))+MAX(0,MIN(1,(N23-scaling_params!$B$5)/(scaling_params!$C$5-scaling_params!$B$5))))/2</f>
        <v>0.8071428571</v>
      </c>
      <c r="Z23" s="15">
        <f>(MAX(0,MIN(1,(O23-scaling_params!$B$6)/(scaling_params!$C$6-scaling_params!$B$6)))+MAX(0,MIN(1,1-(P23-scaling_params!$B$7)/(scaling_params!$C$7-scaling_params!$B$7)))+MAX(0,MIN(1,(T23-scaling_params!$B$11)/(scaling_params!$C$11-scaling_params!$B$11))))/3</f>
        <v>0.9428571429</v>
      </c>
      <c r="AA23" s="15">
        <f>(MAX(0,MIN(1,1-(Q23-scaling_params!$B$8)/(scaling_params!$C$8-scaling_params!$B$8)))+MAX(0,MIN(1,(R23-scaling_params!$B$9)/(scaling_params!$C$9-scaling_params!$B$9)))+MAX(0,MIN(1,(S23-scaling_params!$B$10)/(scaling_params!$C$10-scaling_params!$B$10))))/3</f>
        <v>0.9803921569</v>
      </c>
      <c r="AB23" s="15">
        <f>(MAX(0,MIN(1,(U23-scaling_params!$B$12)/(scaling_params!$C$12-scaling_params!$B$12)))+MAX(0,MIN(1,(V23-scaling_params!$B$13)/(scaling_params!$C$13-scaling_params!$B$13))))/2</f>
        <v>0.8790909091</v>
      </c>
      <c r="AC23" s="13">
        <f>(scaling_params!$G$2*X23+scaling_params!$G$3*Y23+scaling_params!$G$4*Z23+scaling_params!$G$5*AA23+scaling_params!$G$6*AB23)*100</f>
        <v>88.78577273</v>
      </c>
      <c r="AD23" s="11" t="s">
        <v>168</v>
      </c>
      <c r="AE23" s="11">
        <f t="shared" si="2"/>
        <v>0</v>
      </c>
    </row>
    <row r="24" ht="15.75" customHeight="1">
      <c r="A24" s="11" t="s">
        <v>187</v>
      </c>
      <c r="B24" s="11" t="s">
        <v>163</v>
      </c>
      <c r="C24" s="11" t="s">
        <v>164</v>
      </c>
      <c r="D24" s="11" t="s">
        <v>181</v>
      </c>
      <c r="E24" s="12">
        <v>2024.0</v>
      </c>
      <c r="F24" s="11" t="s">
        <v>166</v>
      </c>
      <c r="G24" s="11" t="s">
        <v>175</v>
      </c>
      <c r="H24" s="11">
        <v>4.0</v>
      </c>
      <c r="I24" s="13">
        <v>15.8</v>
      </c>
      <c r="J24" s="11">
        <v>0.0</v>
      </c>
      <c r="K24" s="13">
        <v>0.6</v>
      </c>
      <c r="L24" s="13">
        <v>9.0</v>
      </c>
      <c r="M24" s="11">
        <v>11.0</v>
      </c>
      <c r="N24" s="14">
        <v>0.9</v>
      </c>
      <c r="O24" s="13">
        <v>80.4</v>
      </c>
      <c r="P24" s="13">
        <v>5.5</v>
      </c>
      <c r="Q24" s="13">
        <v>9.4</v>
      </c>
      <c r="R24" s="13">
        <v>15.8</v>
      </c>
      <c r="S24" s="13">
        <v>5.0</v>
      </c>
      <c r="T24" s="13">
        <v>5.0</v>
      </c>
      <c r="U24" s="13">
        <v>3.6</v>
      </c>
      <c r="V24" s="13">
        <v>91.0</v>
      </c>
      <c r="W24" s="11" t="str">
        <f t="shared" si="1"/>
        <v>A-Strong|BBVA|Corporate|2024</v>
      </c>
      <c r="X24" s="15">
        <f>(MAX(0,MIN(1,1-(K24-scaling_params!$B$2)/(scaling_params!$C$2-scaling_params!$B$2)))+MAX(0,MIN(1,(L24-scaling_params!$B$3)/(scaling_params!$C$3-scaling_params!$B$3))))/2</f>
        <v>0.9411764706</v>
      </c>
      <c r="Y24" s="15">
        <f>(MAX(0,MIN(1,(M24-scaling_params!$B$4)/(scaling_params!$C$4-scaling_params!$B$4)))+MAX(0,MIN(1,(N24-scaling_params!$B$5)/(scaling_params!$C$5-scaling_params!$B$5))))/2</f>
        <v>0.6886904762</v>
      </c>
      <c r="Z24" s="15">
        <f>(MAX(0,MIN(1,(O24-scaling_params!$B$6)/(scaling_params!$C$6-scaling_params!$B$6)))+MAX(0,MIN(1,1-(P24-scaling_params!$B$7)/(scaling_params!$C$7-scaling_params!$B$7)))+MAX(0,MIN(1,(T24-scaling_params!$B$11)/(scaling_params!$C$11-scaling_params!$B$11))))/3</f>
        <v>1</v>
      </c>
      <c r="AA24" s="15">
        <f>(MAX(0,MIN(1,1-(Q24-scaling_params!$B$8)/(scaling_params!$C$8-scaling_params!$B$8)))+MAX(0,MIN(1,(R24-scaling_params!$B$9)/(scaling_params!$C$9-scaling_params!$B$9)))+MAX(0,MIN(1,(S24-scaling_params!$B$10)/(scaling_params!$C$10-scaling_params!$B$10))))/3</f>
        <v>0.8945147679</v>
      </c>
      <c r="AB24" s="15">
        <f>(MAX(0,MIN(1,(U24-scaling_params!$B$12)/(scaling_params!$C$12-scaling_params!$B$12)))+MAX(0,MIN(1,(V24-scaling_params!$B$13)/(scaling_params!$C$13-scaling_params!$B$13))))/2</f>
        <v>0.9327272727</v>
      </c>
      <c r="AC24" s="13">
        <f>(scaling_params!$G$2*X24+scaling_params!$G$3*Y24+scaling_params!$G$4*Z24+scaling_params!$G$5*AA24+scaling_params!$G$6*AB24)*100</f>
        <v>88.55151498</v>
      </c>
      <c r="AD24" s="11" t="s">
        <v>168</v>
      </c>
      <c r="AE24" s="11">
        <f t="shared" si="2"/>
        <v>0</v>
      </c>
    </row>
    <row r="25" ht="15.75" customHeight="1">
      <c r="A25" s="11" t="s">
        <v>187</v>
      </c>
      <c r="B25" s="11" t="s">
        <v>163</v>
      </c>
      <c r="C25" s="11" t="s">
        <v>164</v>
      </c>
      <c r="D25" s="11" t="s">
        <v>181</v>
      </c>
      <c r="E25" s="12">
        <v>2025.0</v>
      </c>
      <c r="F25" s="11" t="s">
        <v>166</v>
      </c>
      <c r="G25" s="11" t="s">
        <v>175</v>
      </c>
      <c r="H25" s="11">
        <v>4.0</v>
      </c>
      <c r="I25" s="13">
        <v>15.2</v>
      </c>
      <c r="J25" s="11">
        <v>0.0</v>
      </c>
      <c r="K25" s="13">
        <v>1.4</v>
      </c>
      <c r="L25" s="13">
        <v>6.5</v>
      </c>
      <c r="M25" s="11">
        <v>55.0</v>
      </c>
      <c r="N25" s="14">
        <v>0.9</v>
      </c>
      <c r="O25" s="13">
        <v>83.2</v>
      </c>
      <c r="P25" s="13">
        <v>5.5</v>
      </c>
      <c r="Q25" s="13">
        <v>8.5</v>
      </c>
      <c r="R25" s="13">
        <v>18.9</v>
      </c>
      <c r="S25" s="13">
        <v>5.0</v>
      </c>
      <c r="T25" s="13">
        <v>4.3</v>
      </c>
      <c r="U25" s="13">
        <v>3.7</v>
      </c>
      <c r="V25" s="13">
        <v>78.4</v>
      </c>
      <c r="W25" s="11" t="str">
        <f t="shared" si="1"/>
        <v>A-Strong|BBVA|Corporate|2025</v>
      </c>
      <c r="X25" s="15">
        <f>(MAX(0,MIN(1,1-(K25-scaling_params!$B$2)/(scaling_params!$C$2-scaling_params!$B$2)))+MAX(0,MIN(1,(L25-scaling_params!$B$3)/(scaling_params!$C$3-scaling_params!$B$3))))/2</f>
        <v>0.6906862745</v>
      </c>
      <c r="Y25" s="15">
        <f>(MAX(0,MIN(1,(M25-scaling_params!$B$4)/(scaling_params!$C$4-scaling_params!$B$4)))+MAX(0,MIN(1,(N25-scaling_params!$B$5)/(scaling_params!$C$5-scaling_params!$B$5))))/2</f>
        <v>0.8982142857</v>
      </c>
      <c r="Z25" s="15">
        <f>(MAX(0,MIN(1,(O25-scaling_params!$B$6)/(scaling_params!$C$6-scaling_params!$B$6)))+MAX(0,MIN(1,1-(P25-scaling_params!$B$7)/(scaling_params!$C$7-scaling_params!$B$7)))+MAX(0,MIN(1,(T25-scaling_params!$B$11)/(scaling_params!$C$11-scaling_params!$B$11))))/3</f>
        <v>0.9333333333</v>
      </c>
      <c r="AA25" s="15">
        <f>(MAX(0,MIN(1,1-(Q25-scaling_params!$B$8)/(scaling_params!$C$8-scaling_params!$B$8)))+MAX(0,MIN(1,(R25-scaling_params!$B$9)/(scaling_params!$C$9-scaling_params!$B$9)))+MAX(0,MIN(1,(S25-scaling_params!$B$10)/(scaling_params!$C$10-scaling_params!$B$10))))/3</f>
        <v>1</v>
      </c>
      <c r="AB25" s="15">
        <f>(MAX(0,MIN(1,(U25-scaling_params!$B$12)/(scaling_params!$C$12-scaling_params!$B$12)))+MAX(0,MIN(1,(V25-scaling_params!$B$13)/(scaling_params!$C$13-scaling_params!$B$13))))/2</f>
        <v>0.8181818182</v>
      </c>
      <c r="AC25" s="13">
        <f>(scaling_params!$G$2*X25+scaling_params!$G$3*Y25+scaling_params!$G$4*Z25+scaling_params!$G$5*AA25+scaling_params!$G$6*AB25)*100</f>
        <v>86.52704195</v>
      </c>
      <c r="AD25" s="11" t="s">
        <v>168</v>
      </c>
      <c r="AE25" s="11">
        <f t="shared" si="2"/>
        <v>0</v>
      </c>
    </row>
    <row r="26" ht="15.75" customHeight="1">
      <c r="A26" s="11" t="s">
        <v>188</v>
      </c>
      <c r="B26" s="11" t="s">
        <v>163</v>
      </c>
      <c r="C26" s="11" t="s">
        <v>164</v>
      </c>
      <c r="D26" s="11" t="s">
        <v>177</v>
      </c>
      <c r="E26" s="12">
        <v>2024.0</v>
      </c>
      <c r="F26" s="11" t="s">
        <v>166</v>
      </c>
      <c r="G26" s="11" t="s">
        <v>172</v>
      </c>
      <c r="H26" s="11">
        <v>4.0</v>
      </c>
      <c r="I26" s="13">
        <v>15.8</v>
      </c>
      <c r="J26" s="11">
        <v>0.0</v>
      </c>
      <c r="K26" s="13">
        <v>0.2</v>
      </c>
      <c r="L26" s="13">
        <v>10.0</v>
      </c>
      <c r="M26" s="11">
        <v>25.0</v>
      </c>
      <c r="N26" s="14">
        <v>0.93</v>
      </c>
      <c r="O26" s="13">
        <v>76.2</v>
      </c>
      <c r="P26" s="13">
        <v>4.6</v>
      </c>
      <c r="Q26" s="13">
        <v>11.9</v>
      </c>
      <c r="R26" s="13">
        <v>17.6</v>
      </c>
      <c r="S26" s="13">
        <v>5.0</v>
      </c>
      <c r="T26" s="13">
        <v>5.0</v>
      </c>
      <c r="U26" s="13">
        <v>3.5</v>
      </c>
      <c r="V26" s="13">
        <v>89.2</v>
      </c>
      <c r="W26" s="11" t="str">
        <f t="shared" si="1"/>
        <v>A-Strong|BBVA|Retail|2024</v>
      </c>
      <c r="X26" s="15">
        <f>(MAX(0,MIN(1,1-(K26-scaling_params!$B$2)/(scaling_params!$C$2-scaling_params!$B$2)))+MAX(0,MIN(1,(L26-scaling_params!$B$3)/(scaling_params!$C$3-scaling_params!$B$3))))/2</f>
        <v>1</v>
      </c>
      <c r="Y26" s="15">
        <f>(MAX(0,MIN(1,(M26-scaling_params!$B$4)/(scaling_params!$C$4-scaling_params!$B$4)))+MAX(0,MIN(1,(N26-scaling_params!$B$5)/(scaling_params!$C$5-scaling_params!$B$5))))/2</f>
        <v>0.7928571429</v>
      </c>
      <c r="Z26" s="15">
        <f>(MAX(0,MIN(1,(O26-scaling_params!$B$6)/(scaling_params!$C$6-scaling_params!$B$6)))+MAX(0,MIN(1,1-(P26-scaling_params!$B$7)/(scaling_params!$C$7-scaling_params!$B$7)))+MAX(0,MIN(1,(T26-scaling_params!$B$11)/(scaling_params!$C$11-scaling_params!$B$11))))/3</f>
        <v>0.9900990099</v>
      </c>
      <c r="AA26" s="15">
        <f>(MAX(0,MIN(1,1-(Q26-scaling_params!$B$8)/(scaling_params!$C$8-scaling_params!$B$8)))+MAX(0,MIN(1,(R26-scaling_params!$B$9)/(scaling_params!$C$9-scaling_params!$B$9)))+MAX(0,MIN(1,(S26-scaling_params!$B$10)/(scaling_params!$C$10-scaling_params!$B$10))))/3</f>
        <v>0.9591004987</v>
      </c>
      <c r="AB26" s="15">
        <f>(MAX(0,MIN(1,(U26-scaling_params!$B$12)/(scaling_params!$C$12-scaling_params!$B$12)))+MAX(0,MIN(1,(V26-scaling_params!$B$13)/(scaling_params!$C$13-scaling_params!$B$13))))/2</f>
        <v>0.9163636364</v>
      </c>
      <c r="AC26" s="13">
        <f>(scaling_params!$G$2*X26+scaling_params!$G$3*Y26+scaling_params!$G$4*Z26+scaling_params!$G$5*AA26+scaling_params!$G$6*AB26)*100</f>
        <v>93.09272928</v>
      </c>
      <c r="AD26" s="11" t="s">
        <v>168</v>
      </c>
      <c r="AE26" s="11">
        <f t="shared" si="2"/>
        <v>0</v>
      </c>
    </row>
    <row r="27" ht="15.75" customHeight="1">
      <c r="A27" s="11" t="s">
        <v>188</v>
      </c>
      <c r="B27" s="11" t="s">
        <v>163</v>
      </c>
      <c r="C27" s="11" t="s">
        <v>164</v>
      </c>
      <c r="D27" s="11" t="s">
        <v>177</v>
      </c>
      <c r="E27" s="12">
        <v>2025.0</v>
      </c>
      <c r="F27" s="11" t="s">
        <v>166</v>
      </c>
      <c r="G27" s="11" t="s">
        <v>172</v>
      </c>
      <c r="H27" s="11">
        <v>4.0</v>
      </c>
      <c r="I27" s="13">
        <v>15.2</v>
      </c>
      <c r="J27" s="11">
        <v>0.0</v>
      </c>
      <c r="K27" s="13">
        <v>1.2</v>
      </c>
      <c r="L27" s="13">
        <v>8.4</v>
      </c>
      <c r="M27" s="11">
        <v>36.0</v>
      </c>
      <c r="N27" s="14">
        <v>0.82</v>
      </c>
      <c r="O27" s="13">
        <v>79.5</v>
      </c>
      <c r="P27" s="13">
        <v>6.5</v>
      </c>
      <c r="Q27" s="13">
        <v>9.6</v>
      </c>
      <c r="R27" s="13">
        <v>16.3</v>
      </c>
      <c r="S27" s="13">
        <v>5.0</v>
      </c>
      <c r="T27" s="13">
        <v>4.5</v>
      </c>
      <c r="U27" s="13">
        <v>3.5</v>
      </c>
      <c r="V27" s="13">
        <v>92.0</v>
      </c>
      <c r="W27" s="11" t="str">
        <f t="shared" si="1"/>
        <v>A-Strong|BBVA|Retail|2025</v>
      </c>
      <c r="X27" s="15">
        <f>(MAX(0,MIN(1,1-(K27-scaling_params!$B$2)/(scaling_params!$C$2-scaling_params!$B$2)))+MAX(0,MIN(1,(L27-scaling_params!$B$3)/(scaling_params!$C$3-scaling_params!$B$3))))/2</f>
        <v>0.8637254902</v>
      </c>
      <c r="Y27" s="15">
        <f>(MAX(0,MIN(1,(M27-scaling_params!$B$4)/(scaling_params!$C$4-scaling_params!$B$4)))+MAX(0,MIN(1,(N27-scaling_params!$B$5)/(scaling_params!$C$5-scaling_params!$B$5))))/2</f>
        <v>0.7077380952</v>
      </c>
      <c r="Z27" s="15">
        <f>(MAX(0,MIN(1,(O27-scaling_params!$B$6)/(scaling_params!$C$6-scaling_params!$B$6)))+MAX(0,MIN(1,1-(P27-scaling_params!$B$7)/(scaling_params!$C$7-scaling_params!$B$7)))+MAX(0,MIN(1,(T27-scaling_params!$B$11)/(scaling_params!$C$11-scaling_params!$B$11))))/3</f>
        <v>0.8622908623</v>
      </c>
      <c r="AA27" s="15">
        <f>(MAX(0,MIN(1,1-(Q27-scaling_params!$B$8)/(scaling_params!$C$8-scaling_params!$B$8)))+MAX(0,MIN(1,(R27-scaling_params!$B$9)/(scaling_params!$C$9-scaling_params!$B$9)))+MAX(0,MIN(1,(S27-scaling_params!$B$10)/(scaling_params!$C$10-scaling_params!$B$10))))/3</f>
        <v>0.9156118143</v>
      </c>
      <c r="AB27" s="15">
        <f>(MAX(0,MIN(1,(U27-scaling_params!$B$12)/(scaling_params!$C$12-scaling_params!$B$12)))+MAX(0,MIN(1,(V27-scaling_params!$B$13)/(scaling_params!$C$13-scaling_params!$B$13))))/2</f>
        <v>0.9418181818</v>
      </c>
      <c r="AC27" s="13">
        <f>(scaling_params!$G$2*X27+scaling_params!$G$3*Y27+scaling_params!$G$4*Z27+scaling_params!$G$5*AA27+scaling_params!$G$6*AB27)*100</f>
        <v>84.421452</v>
      </c>
      <c r="AD27" s="11" t="s">
        <v>168</v>
      </c>
      <c r="AE27" s="11">
        <f t="shared" si="2"/>
        <v>0</v>
      </c>
    </row>
    <row r="28" ht="15.75" customHeight="1">
      <c r="A28" s="11" t="s">
        <v>189</v>
      </c>
      <c r="B28" s="11" t="s">
        <v>163</v>
      </c>
      <c r="C28" s="11" t="s">
        <v>164</v>
      </c>
      <c r="D28" s="11" t="s">
        <v>181</v>
      </c>
      <c r="E28" s="12">
        <v>2024.0</v>
      </c>
      <c r="F28" s="11" t="s">
        <v>171</v>
      </c>
      <c r="G28" s="11" t="s">
        <v>184</v>
      </c>
      <c r="H28" s="11">
        <v>3.0</v>
      </c>
      <c r="I28" s="13">
        <v>15.8</v>
      </c>
      <c r="J28" s="11">
        <v>0.0</v>
      </c>
      <c r="K28" s="13">
        <v>0.6</v>
      </c>
      <c r="L28" s="13">
        <v>8.1</v>
      </c>
      <c r="M28" s="11">
        <v>16.0</v>
      </c>
      <c r="N28" s="14">
        <v>0.87</v>
      </c>
      <c r="O28" s="13">
        <v>80.4</v>
      </c>
      <c r="P28" s="13">
        <v>5.5</v>
      </c>
      <c r="Q28" s="13">
        <v>9.4</v>
      </c>
      <c r="R28" s="13">
        <v>15.8</v>
      </c>
      <c r="S28" s="13">
        <v>4.9</v>
      </c>
      <c r="T28" s="13">
        <v>4.9</v>
      </c>
      <c r="U28" s="13">
        <v>3.6</v>
      </c>
      <c r="V28" s="13">
        <v>87.6</v>
      </c>
      <c r="W28" s="11" t="str">
        <f t="shared" si="1"/>
        <v>A-Strong|BBVA|Corporate|2024</v>
      </c>
      <c r="X28" s="15">
        <f>(MAX(0,MIN(1,1-(K28-scaling_params!$B$2)/(scaling_params!$C$2-scaling_params!$B$2)))+MAX(0,MIN(1,(L28-scaling_params!$B$3)/(scaling_params!$C$3-scaling_params!$B$3))))/2</f>
        <v>0.875</v>
      </c>
      <c r="Y28" s="15">
        <f>(MAX(0,MIN(1,(M28-scaling_params!$B$4)/(scaling_params!$C$4-scaling_params!$B$4)))+MAX(0,MIN(1,(N28-scaling_params!$B$5)/(scaling_params!$C$5-scaling_params!$B$5))))/2</f>
        <v>0.675</v>
      </c>
      <c r="Z28" s="15">
        <f>(MAX(0,MIN(1,(O28-scaling_params!$B$6)/(scaling_params!$C$6-scaling_params!$B$6)))+MAX(0,MIN(1,1-(P28-scaling_params!$B$7)/(scaling_params!$C$7-scaling_params!$B$7)))+MAX(0,MIN(1,(T28-scaling_params!$B$11)/(scaling_params!$C$11-scaling_params!$B$11))))/3</f>
        <v>0.9904761905</v>
      </c>
      <c r="AA28" s="15">
        <f>(MAX(0,MIN(1,1-(Q28-scaling_params!$B$8)/(scaling_params!$C$8-scaling_params!$B$8)))+MAX(0,MIN(1,(R28-scaling_params!$B$9)/(scaling_params!$C$9-scaling_params!$B$9)))+MAX(0,MIN(1,(S28-scaling_params!$B$10)/(scaling_params!$C$10-scaling_params!$B$10))))/3</f>
        <v>0.8847108464</v>
      </c>
      <c r="AB28" s="15">
        <f>(MAX(0,MIN(1,(U28-scaling_params!$B$12)/(scaling_params!$C$12-scaling_params!$B$12)))+MAX(0,MIN(1,(V28-scaling_params!$B$13)/(scaling_params!$C$13-scaling_params!$B$13))))/2</f>
        <v>0.9018181818</v>
      </c>
      <c r="AC28" s="13">
        <f>(scaling_params!$G$2*X28+scaling_params!$G$3*Y28+scaling_params!$G$4*Z28+scaling_params!$G$5*AA28+scaling_params!$G$6*AB28)*100</f>
        <v>85.91355592</v>
      </c>
      <c r="AD28" s="11" t="s">
        <v>168</v>
      </c>
      <c r="AE28" s="11">
        <f t="shared" si="2"/>
        <v>0</v>
      </c>
    </row>
    <row r="29" ht="15.75" customHeight="1">
      <c r="A29" s="11" t="s">
        <v>189</v>
      </c>
      <c r="B29" s="11" t="s">
        <v>163</v>
      </c>
      <c r="C29" s="11" t="s">
        <v>164</v>
      </c>
      <c r="D29" s="11" t="s">
        <v>181</v>
      </c>
      <c r="E29" s="12">
        <v>2025.0</v>
      </c>
      <c r="F29" s="11" t="s">
        <v>171</v>
      </c>
      <c r="G29" s="11" t="s">
        <v>184</v>
      </c>
      <c r="H29" s="11">
        <v>3.0</v>
      </c>
      <c r="I29" s="13">
        <v>15.2</v>
      </c>
      <c r="J29" s="11">
        <v>0.0</v>
      </c>
      <c r="K29" s="13">
        <v>1.4</v>
      </c>
      <c r="L29" s="13">
        <v>8.2</v>
      </c>
      <c r="M29" s="11">
        <v>28.0</v>
      </c>
      <c r="N29" s="14">
        <v>0.9</v>
      </c>
      <c r="O29" s="13">
        <v>83.2</v>
      </c>
      <c r="P29" s="13">
        <v>5.5</v>
      </c>
      <c r="Q29" s="13">
        <v>8.5</v>
      </c>
      <c r="R29" s="13">
        <v>18.9</v>
      </c>
      <c r="S29" s="13">
        <v>4.8</v>
      </c>
      <c r="T29" s="13">
        <v>4.3</v>
      </c>
      <c r="U29" s="13">
        <v>3.7</v>
      </c>
      <c r="V29" s="13">
        <v>86.0</v>
      </c>
      <c r="W29" s="11" t="str">
        <f t="shared" si="1"/>
        <v>A-Strong|BBVA|Corporate|2025</v>
      </c>
      <c r="X29" s="15">
        <f>(MAX(0,MIN(1,1-(K29-scaling_params!$B$2)/(scaling_params!$C$2-scaling_params!$B$2)))+MAX(0,MIN(1,(L29-scaling_params!$B$3)/(scaling_params!$C$3-scaling_params!$B$3))))/2</f>
        <v>0.8156862745</v>
      </c>
      <c r="Y29" s="15">
        <f>(MAX(0,MIN(1,(M29-scaling_params!$B$4)/(scaling_params!$C$4-scaling_params!$B$4)))+MAX(0,MIN(1,(N29-scaling_params!$B$5)/(scaling_params!$C$5-scaling_params!$B$5))))/2</f>
        <v>0.7696428571</v>
      </c>
      <c r="Z29" s="15">
        <f>(MAX(0,MIN(1,(O29-scaling_params!$B$6)/(scaling_params!$C$6-scaling_params!$B$6)))+MAX(0,MIN(1,1-(P29-scaling_params!$B$7)/(scaling_params!$C$7-scaling_params!$B$7)))+MAX(0,MIN(1,(T29-scaling_params!$B$11)/(scaling_params!$C$11-scaling_params!$B$11))))/3</f>
        <v>0.9333333333</v>
      </c>
      <c r="AA29" s="15">
        <f>(MAX(0,MIN(1,1-(Q29-scaling_params!$B$8)/(scaling_params!$C$8-scaling_params!$B$8)))+MAX(0,MIN(1,(R29-scaling_params!$B$9)/(scaling_params!$C$9-scaling_params!$B$9)))+MAX(0,MIN(1,(S29-scaling_params!$B$10)/(scaling_params!$C$10-scaling_params!$B$10))))/3</f>
        <v>0.9803921569</v>
      </c>
      <c r="AB29" s="15">
        <f>(MAX(0,MIN(1,(U29-scaling_params!$B$12)/(scaling_params!$C$12-scaling_params!$B$12)))+MAX(0,MIN(1,(V29-scaling_params!$B$13)/(scaling_params!$C$13-scaling_params!$B$13))))/2</f>
        <v>0.8872727273</v>
      </c>
      <c r="AC29" s="13">
        <f>(scaling_params!$G$2*X29+scaling_params!$G$3*Y29+scaling_params!$G$4*Z29+scaling_params!$G$5*AA29+scaling_params!$G$6*AB29)*100</f>
        <v>86.91328807</v>
      </c>
      <c r="AD29" s="11" t="s">
        <v>168</v>
      </c>
      <c r="AE29" s="11">
        <f t="shared" si="2"/>
        <v>0</v>
      </c>
    </row>
    <row r="30" ht="15.75" customHeight="1">
      <c r="A30" s="11" t="s">
        <v>190</v>
      </c>
      <c r="B30" s="11" t="s">
        <v>163</v>
      </c>
      <c r="C30" s="11" t="s">
        <v>164</v>
      </c>
      <c r="D30" s="11" t="s">
        <v>177</v>
      </c>
      <c r="E30" s="12">
        <v>2024.0</v>
      </c>
      <c r="F30" s="11" t="s">
        <v>166</v>
      </c>
      <c r="G30" s="11" t="s">
        <v>175</v>
      </c>
      <c r="H30" s="11">
        <v>4.0</v>
      </c>
      <c r="I30" s="13">
        <v>15.8</v>
      </c>
      <c r="J30" s="11">
        <v>0.0</v>
      </c>
      <c r="K30" s="13">
        <v>0.2</v>
      </c>
      <c r="L30" s="13">
        <v>6.7</v>
      </c>
      <c r="M30" s="11">
        <v>36.0</v>
      </c>
      <c r="N30" s="14">
        <v>0.93</v>
      </c>
      <c r="O30" s="13">
        <v>76.2</v>
      </c>
      <c r="P30" s="13">
        <v>4.6</v>
      </c>
      <c r="Q30" s="13">
        <v>11.9</v>
      </c>
      <c r="R30" s="13">
        <v>17.6</v>
      </c>
      <c r="S30" s="13">
        <v>4.8</v>
      </c>
      <c r="T30" s="13">
        <v>4.6</v>
      </c>
      <c r="U30" s="13">
        <v>3.5</v>
      </c>
      <c r="V30" s="13">
        <v>86.7</v>
      </c>
      <c r="W30" s="11" t="str">
        <f t="shared" si="1"/>
        <v>A-Strong|BBVA|Retail|2024</v>
      </c>
      <c r="X30" s="15">
        <f>(MAX(0,MIN(1,1-(K30-scaling_params!$B$2)/(scaling_params!$C$2-scaling_params!$B$2)))+MAX(0,MIN(1,(L30-scaling_params!$B$3)/(scaling_params!$C$3-scaling_params!$B$3))))/2</f>
        <v>0.7720588235</v>
      </c>
      <c r="Y30" s="15">
        <f>(MAX(0,MIN(1,(M30-scaling_params!$B$4)/(scaling_params!$C$4-scaling_params!$B$4)))+MAX(0,MIN(1,(N30-scaling_params!$B$5)/(scaling_params!$C$5-scaling_params!$B$5))))/2</f>
        <v>0.8452380952</v>
      </c>
      <c r="Z30" s="15">
        <f>(MAX(0,MIN(1,(O30-scaling_params!$B$6)/(scaling_params!$C$6-scaling_params!$B$6)))+MAX(0,MIN(1,1-(P30-scaling_params!$B$7)/(scaling_params!$C$7-scaling_params!$B$7)))+MAX(0,MIN(1,(T30-scaling_params!$B$11)/(scaling_params!$C$11-scaling_params!$B$11))))/3</f>
        <v>0.9520037718</v>
      </c>
      <c r="AA30" s="15">
        <f>(MAX(0,MIN(1,1-(Q30-scaling_params!$B$8)/(scaling_params!$C$8-scaling_params!$B$8)))+MAX(0,MIN(1,(R30-scaling_params!$B$9)/(scaling_params!$C$9-scaling_params!$B$9)))+MAX(0,MIN(1,(S30-scaling_params!$B$10)/(scaling_params!$C$10-scaling_params!$B$10))))/3</f>
        <v>0.9394926555</v>
      </c>
      <c r="AB30" s="15">
        <f>(MAX(0,MIN(1,(U30-scaling_params!$B$12)/(scaling_params!$C$12-scaling_params!$B$12)))+MAX(0,MIN(1,(V30-scaling_params!$B$13)/(scaling_params!$C$13-scaling_params!$B$13))))/2</f>
        <v>0.8936363636</v>
      </c>
      <c r="AC30" s="13">
        <f>(scaling_params!$G$2*X30+scaling_params!$G$3*Y30+scaling_params!$G$4*Z30+scaling_params!$G$5*AA30+scaling_params!$G$6*AB30)*100</f>
        <v>87.45854606</v>
      </c>
      <c r="AD30" s="11" t="s">
        <v>168</v>
      </c>
      <c r="AE30" s="11">
        <f t="shared" si="2"/>
        <v>0</v>
      </c>
    </row>
    <row r="31" ht="15.75" customHeight="1">
      <c r="A31" s="11" t="s">
        <v>190</v>
      </c>
      <c r="B31" s="11" t="s">
        <v>163</v>
      </c>
      <c r="C31" s="11" t="s">
        <v>164</v>
      </c>
      <c r="D31" s="11" t="s">
        <v>177</v>
      </c>
      <c r="E31" s="12">
        <v>2025.0</v>
      </c>
      <c r="F31" s="11" t="s">
        <v>166</v>
      </c>
      <c r="G31" s="11" t="s">
        <v>175</v>
      </c>
      <c r="H31" s="11">
        <v>4.0</v>
      </c>
      <c r="I31" s="13">
        <v>15.2</v>
      </c>
      <c r="J31" s="11">
        <v>0.0</v>
      </c>
      <c r="K31" s="13">
        <v>1.2</v>
      </c>
      <c r="L31" s="13">
        <v>8.9</v>
      </c>
      <c r="M31" s="11">
        <v>64.0</v>
      </c>
      <c r="N31" s="14">
        <v>0.89</v>
      </c>
      <c r="O31" s="13">
        <v>79.5</v>
      </c>
      <c r="P31" s="13">
        <v>6.5</v>
      </c>
      <c r="Q31" s="13">
        <v>9.6</v>
      </c>
      <c r="R31" s="13">
        <v>16.3</v>
      </c>
      <c r="S31" s="13">
        <v>5.0</v>
      </c>
      <c r="T31" s="13">
        <v>4.9</v>
      </c>
      <c r="U31" s="13">
        <v>3.5</v>
      </c>
      <c r="V31" s="13">
        <v>100.0</v>
      </c>
      <c r="W31" s="11" t="str">
        <f t="shared" si="1"/>
        <v>A-Strong|BBVA|Retail|2025</v>
      </c>
      <c r="X31" s="15">
        <f>(MAX(0,MIN(1,1-(K31-scaling_params!$B$2)/(scaling_params!$C$2-scaling_params!$B$2)))+MAX(0,MIN(1,(L31-scaling_params!$B$3)/(scaling_params!$C$3-scaling_params!$B$3))))/2</f>
        <v>0.9004901961</v>
      </c>
      <c r="Y31" s="15">
        <f>(MAX(0,MIN(1,(M31-scaling_params!$B$4)/(scaling_params!$C$4-scaling_params!$B$4)))+MAX(0,MIN(1,(N31-scaling_params!$B$5)/(scaling_params!$C$5-scaling_params!$B$5))))/2</f>
        <v>0.9</v>
      </c>
      <c r="Z31" s="15">
        <f>(MAX(0,MIN(1,(O31-scaling_params!$B$6)/(scaling_params!$C$6-scaling_params!$B$6)))+MAX(0,MIN(1,1-(P31-scaling_params!$B$7)/(scaling_params!$C$7-scaling_params!$B$7)))+MAX(0,MIN(1,(T31-scaling_params!$B$11)/(scaling_params!$C$11-scaling_params!$B$11))))/3</f>
        <v>0.9003861004</v>
      </c>
      <c r="AA31" s="15">
        <f>(MAX(0,MIN(1,1-(Q31-scaling_params!$B$8)/(scaling_params!$C$8-scaling_params!$B$8)))+MAX(0,MIN(1,(R31-scaling_params!$B$9)/(scaling_params!$C$9-scaling_params!$B$9)))+MAX(0,MIN(1,(S31-scaling_params!$B$10)/(scaling_params!$C$10-scaling_params!$B$10))))/3</f>
        <v>0.9156118143</v>
      </c>
      <c r="AB31" s="15">
        <f>(MAX(0,MIN(1,(U31-scaling_params!$B$12)/(scaling_params!$C$12-scaling_params!$B$12)))+MAX(0,MIN(1,(V31-scaling_params!$B$13)/(scaling_params!$C$13-scaling_params!$B$13))))/2</f>
        <v>1</v>
      </c>
      <c r="AC31" s="13">
        <f>(scaling_params!$G$2*X31+scaling_params!$G$3*Y31+scaling_params!$G$4*Z31+scaling_params!$G$5*AA31+scaling_params!$G$6*AB31)*100</f>
        <v>91.3853609</v>
      </c>
      <c r="AD31" s="11" t="s">
        <v>168</v>
      </c>
      <c r="AE31" s="11">
        <f t="shared" si="2"/>
        <v>0</v>
      </c>
    </row>
    <row r="32" ht="15.75" customHeight="1">
      <c r="A32" s="11" t="s">
        <v>191</v>
      </c>
      <c r="B32" s="11" t="s">
        <v>163</v>
      </c>
      <c r="C32" s="11" t="s">
        <v>164</v>
      </c>
      <c r="D32" s="11" t="s">
        <v>177</v>
      </c>
      <c r="E32" s="12">
        <v>2024.0</v>
      </c>
      <c r="F32" s="11" t="s">
        <v>171</v>
      </c>
      <c r="G32" s="11" t="s">
        <v>175</v>
      </c>
      <c r="H32" s="11">
        <v>1.0</v>
      </c>
      <c r="I32" s="13">
        <v>15.8</v>
      </c>
      <c r="J32" s="11">
        <v>0.0</v>
      </c>
      <c r="K32" s="13">
        <v>0.2</v>
      </c>
      <c r="L32" s="13">
        <v>7.5</v>
      </c>
      <c r="M32" s="11">
        <v>17.0</v>
      </c>
      <c r="N32" s="14">
        <v>0.86</v>
      </c>
      <c r="O32" s="13">
        <v>76.2</v>
      </c>
      <c r="P32" s="13">
        <v>4.6</v>
      </c>
      <c r="Q32" s="13">
        <v>11.9</v>
      </c>
      <c r="R32" s="13">
        <v>17.6</v>
      </c>
      <c r="S32" s="13">
        <v>4.8</v>
      </c>
      <c r="T32" s="13">
        <v>4.9</v>
      </c>
      <c r="U32" s="13">
        <v>3.5</v>
      </c>
      <c r="V32" s="13">
        <v>83.5</v>
      </c>
      <c r="W32" s="11" t="str">
        <f t="shared" si="1"/>
        <v>A-Strong|BBVA|Retail|2024</v>
      </c>
      <c r="X32" s="15">
        <f>(MAX(0,MIN(1,1-(K32-scaling_params!$B$2)/(scaling_params!$C$2-scaling_params!$B$2)))+MAX(0,MIN(1,(L32-scaling_params!$B$3)/(scaling_params!$C$3-scaling_params!$B$3))))/2</f>
        <v>0.8308823529</v>
      </c>
      <c r="Y32" s="15">
        <f>(MAX(0,MIN(1,(M32-scaling_params!$B$4)/(scaling_params!$C$4-scaling_params!$B$4)))+MAX(0,MIN(1,(N32-scaling_params!$B$5)/(scaling_params!$C$5-scaling_params!$B$5))))/2</f>
        <v>0.6672619048</v>
      </c>
      <c r="Z32" s="15">
        <f>(MAX(0,MIN(1,(O32-scaling_params!$B$6)/(scaling_params!$C$6-scaling_params!$B$6)))+MAX(0,MIN(1,1-(P32-scaling_params!$B$7)/(scaling_params!$C$7-scaling_params!$B$7)))+MAX(0,MIN(1,(T32-scaling_params!$B$11)/(scaling_params!$C$11-scaling_params!$B$11))))/3</f>
        <v>0.9805752004</v>
      </c>
      <c r="AA32" s="15">
        <f>(MAX(0,MIN(1,1-(Q32-scaling_params!$B$8)/(scaling_params!$C$8-scaling_params!$B$8)))+MAX(0,MIN(1,(R32-scaling_params!$B$9)/(scaling_params!$C$9-scaling_params!$B$9)))+MAX(0,MIN(1,(S32-scaling_params!$B$10)/(scaling_params!$C$10-scaling_params!$B$10))))/3</f>
        <v>0.9394926555</v>
      </c>
      <c r="AB32" s="15">
        <f>(MAX(0,MIN(1,(U32-scaling_params!$B$12)/(scaling_params!$C$12-scaling_params!$B$12)))+MAX(0,MIN(1,(V32-scaling_params!$B$13)/(scaling_params!$C$13-scaling_params!$B$13))))/2</f>
        <v>0.8645454545</v>
      </c>
      <c r="AC32" s="13">
        <f>(scaling_params!$G$2*X32+scaling_params!$G$3*Y32+scaling_params!$G$4*Z32+scaling_params!$G$5*AA32+scaling_params!$G$6*AB32)*100</f>
        <v>84.98661437</v>
      </c>
      <c r="AD32" s="11" t="s">
        <v>168</v>
      </c>
      <c r="AE32" s="11">
        <f t="shared" si="2"/>
        <v>0</v>
      </c>
    </row>
    <row r="33" ht="15.75" customHeight="1">
      <c r="A33" s="11" t="s">
        <v>191</v>
      </c>
      <c r="B33" s="11" t="s">
        <v>163</v>
      </c>
      <c r="C33" s="11" t="s">
        <v>164</v>
      </c>
      <c r="D33" s="11" t="s">
        <v>177</v>
      </c>
      <c r="E33" s="12">
        <v>2025.0</v>
      </c>
      <c r="F33" s="11" t="s">
        <v>171</v>
      </c>
      <c r="G33" s="11" t="s">
        <v>175</v>
      </c>
      <c r="H33" s="11">
        <v>1.0</v>
      </c>
      <c r="I33" s="13">
        <v>15.2</v>
      </c>
      <c r="J33" s="11">
        <v>0.0</v>
      </c>
      <c r="K33" s="13">
        <v>1.2</v>
      </c>
      <c r="L33" s="13">
        <v>7.7</v>
      </c>
      <c r="M33" s="11">
        <v>18.0</v>
      </c>
      <c r="N33" s="14">
        <v>0.8</v>
      </c>
      <c r="O33" s="13">
        <v>79.5</v>
      </c>
      <c r="P33" s="13">
        <v>6.5</v>
      </c>
      <c r="Q33" s="13">
        <v>9.6</v>
      </c>
      <c r="R33" s="13">
        <v>16.3</v>
      </c>
      <c r="S33" s="13">
        <v>4.3</v>
      </c>
      <c r="T33" s="13">
        <v>3.9</v>
      </c>
      <c r="U33" s="13">
        <v>3.5</v>
      </c>
      <c r="V33" s="13">
        <v>92.1</v>
      </c>
      <c r="W33" s="11" t="str">
        <f t="shared" si="1"/>
        <v>A-Strong|BBVA|Retail|2025</v>
      </c>
      <c r="X33" s="15">
        <f>(MAX(0,MIN(1,1-(K33-scaling_params!$B$2)/(scaling_params!$C$2-scaling_params!$B$2)))+MAX(0,MIN(1,(L33-scaling_params!$B$3)/(scaling_params!$C$3-scaling_params!$B$3))))/2</f>
        <v>0.812254902</v>
      </c>
      <c r="Y33" s="15">
        <f>(MAX(0,MIN(1,(M33-scaling_params!$B$4)/(scaling_params!$C$4-scaling_params!$B$4)))+MAX(0,MIN(1,(N33-scaling_params!$B$5)/(scaling_params!$C$5-scaling_params!$B$5))))/2</f>
        <v>0.5970238095</v>
      </c>
      <c r="Z33" s="15">
        <f>(MAX(0,MIN(1,(O33-scaling_params!$B$6)/(scaling_params!$C$6-scaling_params!$B$6)))+MAX(0,MIN(1,1-(P33-scaling_params!$B$7)/(scaling_params!$C$7-scaling_params!$B$7)))+MAX(0,MIN(1,(T33-scaling_params!$B$11)/(scaling_params!$C$11-scaling_params!$B$11))))/3</f>
        <v>0.8051480051</v>
      </c>
      <c r="AA33" s="15">
        <f>(MAX(0,MIN(1,1-(Q33-scaling_params!$B$8)/(scaling_params!$C$8-scaling_params!$B$8)))+MAX(0,MIN(1,(R33-scaling_params!$B$9)/(scaling_params!$C$9-scaling_params!$B$9)))+MAX(0,MIN(1,(S33-scaling_params!$B$10)/(scaling_params!$C$10-scaling_params!$B$10))))/3</f>
        <v>0.8469843634</v>
      </c>
      <c r="AB33" s="15">
        <f>(MAX(0,MIN(1,(U33-scaling_params!$B$12)/(scaling_params!$C$12-scaling_params!$B$12)))+MAX(0,MIN(1,(V33-scaling_params!$B$13)/(scaling_params!$C$13-scaling_params!$B$13))))/2</f>
        <v>0.9427272727</v>
      </c>
      <c r="AC33" s="13">
        <f>(scaling_params!$G$2*X33+scaling_params!$G$3*Y33+scaling_params!$G$4*Z33+scaling_params!$G$5*AA33+scaling_params!$G$6*AB33)*100</f>
        <v>78.07013445</v>
      </c>
      <c r="AD33" s="11" t="s">
        <v>168</v>
      </c>
      <c r="AE33" s="11">
        <f t="shared" si="2"/>
        <v>0</v>
      </c>
    </row>
    <row r="34" ht="15.75" customHeight="1">
      <c r="A34" s="11" t="s">
        <v>192</v>
      </c>
      <c r="B34" s="11" t="s">
        <v>163</v>
      </c>
      <c r="C34" s="11" t="s">
        <v>164</v>
      </c>
      <c r="D34" s="11" t="s">
        <v>165</v>
      </c>
      <c r="E34" s="12">
        <v>2024.0</v>
      </c>
      <c r="F34" s="11" t="s">
        <v>166</v>
      </c>
      <c r="G34" s="11" t="s">
        <v>167</v>
      </c>
      <c r="H34" s="11">
        <v>1.0</v>
      </c>
      <c r="I34" s="13">
        <v>15.8</v>
      </c>
      <c r="J34" s="11">
        <v>0.0</v>
      </c>
      <c r="K34" s="13">
        <v>1.1</v>
      </c>
      <c r="L34" s="13">
        <v>6.4</v>
      </c>
      <c r="M34" s="11">
        <v>4.0</v>
      </c>
      <c r="N34" s="14">
        <v>0.78</v>
      </c>
      <c r="O34" s="13">
        <v>77.5</v>
      </c>
      <c r="P34" s="13">
        <v>5.8</v>
      </c>
      <c r="Q34" s="13">
        <v>9.9</v>
      </c>
      <c r="R34" s="13">
        <v>17.5</v>
      </c>
      <c r="S34" s="13">
        <v>3.8</v>
      </c>
      <c r="T34" s="13">
        <v>3.9</v>
      </c>
      <c r="U34" s="13">
        <v>2.8</v>
      </c>
      <c r="V34" s="13">
        <v>65.8</v>
      </c>
      <c r="W34" s="11" t="str">
        <f t="shared" si="1"/>
        <v>A-Strong|BBVA|Operations|2024</v>
      </c>
      <c r="X34" s="15">
        <f>(MAX(0,MIN(1,1-(K34-scaling_params!$B$2)/(scaling_params!$C$2-scaling_params!$B$2)))+MAX(0,MIN(1,(L34-scaling_params!$B$3)/(scaling_params!$C$3-scaling_params!$B$3))))/2</f>
        <v>0.7333333333</v>
      </c>
      <c r="Y34" s="15">
        <f>(MAX(0,MIN(1,(M34-scaling_params!$B$4)/(scaling_params!$C$4-scaling_params!$B$4)))+MAX(0,MIN(1,(N34-scaling_params!$B$5)/(scaling_params!$C$5-scaling_params!$B$5))))/2</f>
        <v>0.5053571429</v>
      </c>
      <c r="Z34" s="15">
        <f>(MAX(0,MIN(1,(O34-scaling_params!$B$6)/(scaling_params!$C$6-scaling_params!$B$6)))+MAX(0,MIN(1,1-(P34-scaling_params!$B$7)/(scaling_params!$C$7-scaling_params!$B$7)))+MAX(0,MIN(1,(T34-scaling_params!$B$11)/(scaling_params!$C$11-scaling_params!$B$11))))/3</f>
        <v>0.8682110682</v>
      </c>
      <c r="AA34" s="15">
        <f>(MAX(0,MIN(1,1-(Q34-scaling_params!$B$8)/(scaling_params!$C$8-scaling_params!$B$8)))+MAX(0,MIN(1,(R34-scaling_params!$B$9)/(scaling_params!$C$9-scaling_params!$B$9)))+MAX(0,MIN(1,(S34-scaling_params!$B$10)/(scaling_params!$C$10-scaling_params!$B$10))))/3</f>
        <v>0.8485976669</v>
      </c>
      <c r="AB34" s="15">
        <f>(MAX(0,MIN(1,(U34-scaling_params!$B$12)/(scaling_params!$C$12-scaling_params!$B$12)))+MAX(0,MIN(1,(V34-scaling_params!$B$13)/(scaling_params!$C$13-scaling_params!$B$13))))/2</f>
        <v>0.6536363636</v>
      </c>
      <c r="AC34" s="13">
        <f>(scaling_params!$G$2*X34+scaling_params!$G$3*Y34+scaling_params!$G$4*Z34+scaling_params!$G$5*AA34+scaling_params!$G$6*AB34)*100</f>
        <v>72.16041432</v>
      </c>
      <c r="AD34" s="11" t="s">
        <v>168</v>
      </c>
      <c r="AE34" s="11">
        <f t="shared" si="2"/>
        <v>0</v>
      </c>
    </row>
    <row r="35" ht="15.75" customHeight="1">
      <c r="A35" s="11" t="s">
        <v>192</v>
      </c>
      <c r="B35" s="11" t="s">
        <v>163</v>
      </c>
      <c r="C35" s="11" t="s">
        <v>164</v>
      </c>
      <c r="D35" s="11" t="s">
        <v>165</v>
      </c>
      <c r="E35" s="12">
        <v>2025.0</v>
      </c>
      <c r="F35" s="11" t="s">
        <v>166</v>
      </c>
      <c r="G35" s="11" t="s">
        <v>167</v>
      </c>
      <c r="H35" s="11">
        <v>1.0</v>
      </c>
      <c r="I35" s="13">
        <v>15.2</v>
      </c>
      <c r="J35" s="11">
        <v>0.0</v>
      </c>
      <c r="K35" s="13">
        <v>0.0</v>
      </c>
      <c r="L35" s="13">
        <v>7.5</v>
      </c>
      <c r="M35" s="11">
        <v>5.0</v>
      </c>
      <c r="N35" s="14">
        <v>0.8</v>
      </c>
      <c r="O35" s="13">
        <v>83.2</v>
      </c>
      <c r="P35" s="13">
        <v>5.0</v>
      </c>
      <c r="Q35" s="13">
        <v>10.1</v>
      </c>
      <c r="R35" s="13">
        <v>16.7</v>
      </c>
      <c r="S35" s="13">
        <v>4.0</v>
      </c>
      <c r="T35" s="13">
        <v>3.7</v>
      </c>
      <c r="U35" s="13">
        <v>3.6</v>
      </c>
      <c r="V35" s="13">
        <v>78.4</v>
      </c>
      <c r="W35" s="11" t="str">
        <f t="shared" si="1"/>
        <v>A-Strong|BBVA|Operations|2025</v>
      </c>
      <c r="X35" s="15">
        <f>(MAX(0,MIN(1,1-(K35-scaling_params!$B$2)/(scaling_params!$C$2-scaling_params!$B$2)))+MAX(0,MIN(1,(L35-scaling_params!$B$3)/(scaling_params!$C$3-scaling_params!$B$3))))/2</f>
        <v>0.8308823529</v>
      </c>
      <c r="Y35" s="15">
        <f>(MAX(0,MIN(1,(M35-scaling_params!$B$4)/(scaling_params!$C$4-scaling_params!$B$4)))+MAX(0,MIN(1,(N35-scaling_params!$B$5)/(scaling_params!$C$5-scaling_params!$B$5))))/2</f>
        <v>0.5351190476</v>
      </c>
      <c r="Z35" s="15">
        <f>(MAX(0,MIN(1,(O35-scaling_params!$B$6)/(scaling_params!$C$6-scaling_params!$B$6)))+MAX(0,MIN(1,1-(P35-scaling_params!$B$7)/(scaling_params!$C$7-scaling_params!$B$7)))+MAX(0,MIN(1,(T35-scaling_params!$B$11)/(scaling_params!$C$11-scaling_params!$B$11))))/3</f>
        <v>0.8761904762</v>
      </c>
      <c r="AA35" s="15">
        <f>(MAX(0,MIN(1,1-(Q35-scaling_params!$B$8)/(scaling_params!$C$8-scaling_params!$B$8)))+MAX(0,MIN(1,(R35-scaling_params!$B$9)/(scaling_params!$C$9-scaling_params!$B$9)))+MAX(0,MIN(1,(S35-scaling_params!$B$10)/(scaling_params!$C$10-scaling_params!$B$10))))/3</f>
        <v>0.8344502358</v>
      </c>
      <c r="AB35" s="15">
        <f>(MAX(0,MIN(1,(U35-scaling_params!$B$12)/(scaling_params!$C$12-scaling_params!$B$12)))+MAX(0,MIN(1,(V35-scaling_params!$B$13)/(scaling_params!$C$13-scaling_params!$B$13))))/2</f>
        <v>0.8181818182</v>
      </c>
      <c r="AC35" s="13">
        <f>(scaling_params!$G$2*X35+scaling_params!$G$3*Y35+scaling_params!$G$4*Z35+scaling_params!$G$5*AA35+scaling_params!$G$6*AB35)*100</f>
        <v>77.03237871</v>
      </c>
      <c r="AD35" s="11" t="s">
        <v>168</v>
      </c>
      <c r="AE35" s="11">
        <f t="shared" si="2"/>
        <v>0</v>
      </c>
    </row>
    <row r="36" ht="15.75" customHeight="1">
      <c r="A36" s="11" t="s">
        <v>193</v>
      </c>
      <c r="B36" s="11" t="s">
        <v>163</v>
      </c>
      <c r="C36" s="11" t="s">
        <v>164</v>
      </c>
      <c r="D36" s="11" t="s">
        <v>181</v>
      </c>
      <c r="E36" s="12">
        <v>2024.0</v>
      </c>
      <c r="F36" s="11" t="s">
        <v>166</v>
      </c>
      <c r="G36" s="11" t="s">
        <v>175</v>
      </c>
      <c r="H36" s="11">
        <v>4.0</v>
      </c>
      <c r="I36" s="13">
        <v>15.8</v>
      </c>
      <c r="J36" s="11">
        <v>0.0</v>
      </c>
      <c r="K36" s="13">
        <v>0.6</v>
      </c>
      <c r="L36" s="13">
        <v>9.2</v>
      </c>
      <c r="M36" s="11">
        <v>42.0</v>
      </c>
      <c r="N36" s="14">
        <v>0.92</v>
      </c>
      <c r="O36" s="13">
        <v>80.4</v>
      </c>
      <c r="P36" s="13">
        <v>5.5</v>
      </c>
      <c r="Q36" s="13">
        <v>9.4</v>
      </c>
      <c r="R36" s="13">
        <v>15.8</v>
      </c>
      <c r="S36" s="13">
        <v>4.7</v>
      </c>
      <c r="T36" s="13">
        <v>5.0</v>
      </c>
      <c r="U36" s="13">
        <v>3.6</v>
      </c>
      <c r="V36" s="13">
        <v>76.6</v>
      </c>
      <c r="W36" s="11" t="str">
        <f t="shared" si="1"/>
        <v>A-Strong|BBVA|Corporate|2024</v>
      </c>
      <c r="X36" s="15">
        <f>(MAX(0,MIN(1,1-(K36-scaling_params!$B$2)/(scaling_params!$C$2-scaling_params!$B$2)))+MAX(0,MIN(1,(L36-scaling_params!$B$3)/(scaling_params!$C$3-scaling_params!$B$3))))/2</f>
        <v>0.9558823529</v>
      </c>
      <c r="Y36" s="15">
        <f>(MAX(0,MIN(1,(M36-scaling_params!$B$4)/(scaling_params!$C$4-scaling_params!$B$4)))+MAX(0,MIN(1,(N36-scaling_params!$B$5)/(scaling_params!$C$5-scaling_params!$B$5))))/2</f>
        <v>0.8613095238</v>
      </c>
      <c r="Z36" s="15">
        <f>(MAX(0,MIN(1,(O36-scaling_params!$B$6)/(scaling_params!$C$6-scaling_params!$B$6)))+MAX(0,MIN(1,1-(P36-scaling_params!$B$7)/(scaling_params!$C$7-scaling_params!$B$7)))+MAX(0,MIN(1,(T36-scaling_params!$B$11)/(scaling_params!$C$11-scaling_params!$B$11))))/3</f>
        <v>1</v>
      </c>
      <c r="AA36" s="15">
        <f>(MAX(0,MIN(1,1-(Q36-scaling_params!$B$8)/(scaling_params!$C$8-scaling_params!$B$8)))+MAX(0,MIN(1,(R36-scaling_params!$B$9)/(scaling_params!$C$9-scaling_params!$B$9)))+MAX(0,MIN(1,(S36-scaling_params!$B$10)/(scaling_params!$C$10-scaling_params!$B$10))))/3</f>
        <v>0.8651030032</v>
      </c>
      <c r="AB36" s="15">
        <f>(MAX(0,MIN(1,(U36-scaling_params!$B$12)/(scaling_params!$C$12-scaling_params!$B$12)))+MAX(0,MIN(1,(V36-scaling_params!$B$13)/(scaling_params!$C$13-scaling_params!$B$13))))/2</f>
        <v>0.8018181818</v>
      </c>
      <c r="AC36" s="13">
        <f>(scaling_params!$G$2*X36+scaling_params!$G$3*Y36+scaling_params!$G$4*Z36+scaling_params!$G$5*AA36+scaling_params!$G$6*AB36)*100</f>
        <v>90.89127651</v>
      </c>
      <c r="AD36" s="11" t="s">
        <v>168</v>
      </c>
      <c r="AE36" s="11">
        <f t="shared" si="2"/>
        <v>0</v>
      </c>
    </row>
    <row r="37" ht="15.75" customHeight="1">
      <c r="A37" s="11" t="s">
        <v>193</v>
      </c>
      <c r="B37" s="11" t="s">
        <v>163</v>
      </c>
      <c r="C37" s="11" t="s">
        <v>164</v>
      </c>
      <c r="D37" s="11" t="s">
        <v>181</v>
      </c>
      <c r="E37" s="12">
        <v>2025.0</v>
      </c>
      <c r="F37" s="11" t="s">
        <v>166</v>
      </c>
      <c r="G37" s="11" t="s">
        <v>175</v>
      </c>
      <c r="H37" s="11">
        <v>4.0</v>
      </c>
      <c r="I37" s="13">
        <v>15.2</v>
      </c>
      <c r="J37" s="11">
        <v>1.0</v>
      </c>
      <c r="K37" s="13">
        <v>1.4</v>
      </c>
      <c r="L37" s="13">
        <v>9.4</v>
      </c>
      <c r="M37" s="11">
        <v>34.0</v>
      </c>
      <c r="N37" s="14">
        <v>0.89</v>
      </c>
      <c r="O37" s="13">
        <v>83.2</v>
      </c>
      <c r="P37" s="13">
        <v>5.5</v>
      </c>
      <c r="Q37" s="13">
        <v>8.5</v>
      </c>
      <c r="R37" s="13">
        <v>18.9</v>
      </c>
      <c r="S37" s="13">
        <v>4.5</v>
      </c>
      <c r="T37" s="13">
        <v>4.3</v>
      </c>
      <c r="U37" s="13">
        <v>3.7</v>
      </c>
      <c r="V37" s="13">
        <v>79.9</v>
      </c>
      <c r="W37" s="11" t="str">
        <f t="shared" si="1"/>
        <v>A-Strong|BBVA|Corporate|2025</v>
      </c>
      <c r="X37" s="15">
        <f>(MAX(0,MIN(1,1-(K37-scaling_params!$B$2)/(scaling_params!$C$2-scaling_params!$B$2)))+MAX(0,MIN(1,(L37-scaling_params!$B$3)/(scaling_params!$C$3-scaling_params!$B$3))))/2</f>
        <v>0.9039215686</v>
      </c>
      <c r="Y37" s="15">
        <f>(MAX(0,MIN(1,(M37-scaling_params!$B$4)/(scaling_params!$C$4-scaling_params!$B$4)))+MAX(0,MIN(1,(N37-scaling_params!$B$5)/(scaling_params!$C$5-scaling_params!$B$5))))/2</f>
        <v>0.7857142857</v>
      </c>
      <c r="Z37" s="15">
        <f>(MAX(0,MIN(1,(O37-scaling_params!$B$6)/(scaling_params!$C$6-scaling_params!$B$6)))+MAX(0,MIN(1,1-(P37-scaling_params!$B$7)/(scaling_params!$C$7-scaling_params!$B$7)))+MAX(0,MIN(1,(T37-scaling_params!$B$11)/(scaling_params!$C$11-scaling_params!$B$11))))/3</f>
        <v>0.9333333333</v>
      </c>
      <c r="AA37" s="15">
        <f>(MAX(0,MIN(1,1-(Q37-scaling_params!$B$8)/(scaling_params!$C$8-scaling_params!$B$8)))+MAX(0,MIN(1,(R37-scaling_params!$B$9)/(scaling_params!$C$9-scaling_params!$B$9)))+MAX(0,MIN(1,(S37-scaling_params!$B$10)/(scaling_params!$C$10-scaling_params!$B$10))))/3</f>
        <v>0.9509803922</v>
      </c>
      <c r="AB37" s="15">
        <f>(MAX(0,MIN(1,(U37-scaling_params!$B$12)/(scaling_params!$C$12-scaling_params!$B$12)))+MAX(0,MIN(1,(V37-scaling_params!$B$13)/(scaling_params!$C$13-scaling_params!$B$13))))/2</f>
        <v>0.8318181818</v>
      </c>
      <c r="AC37" s="13">
        <f>(scaling_params!$G$2*X37+scaling_params!$G$3*Y37+scaling_params!$G$4*Z37+scaling_params!$G$5*AA37+scaling_params!$G$6*AB37)*100</f>
        <v>88.19248536</v>
      </c>
      <c r="AD37" s="11" t="s">
        <v>168</v>
      </c>
      <c r="AE37" s="11">
        <f t="shared" si="2"/>
        <v>0</v>
      </c>
    </row>
    <row r="38" ht="15.75" customHeight="1">
      <c r="A38" s="11" t="s">
        <v>194</v>
      </c>
      <c r="B38" s="11" t="s">
        <v>163</v>
      </c>
      <c r="C38" s="11" t="s">
        <v>164</v>
      </c>
      <c r="D38" s="11" t="s">
        <v>174</v>
      </c>
      <c r="E38" s="12">
        <v>2024.0</v>
      </c>
      <c r="F38" s="11" t="s">
        <v>171</v>
      </c>
      <c r="G38" s="11" t="s">
        <v>184</v>
      </c>
      <c r="H38" s="11">
        <v>1.0</v>
      </c>
      <c r="I38" s="13">
        <v>15.8</v>
      </c>
      <c r="J38" s="11">
        <v>0.0</v>
      </c>
      <c r="K38" s="13">
        <v>1.3</v>
      </c>
      <c r="L38" s="13">
        <v>5.5</v>
      </c>
      <c r="M38" s="11">
        <v>4.0</v>
      </c>
      <c r="N38" s="14">
        <v>0.72</v>
      </c>
      <c r="O38" s="13">
        <v>73.3</v>
      </c>
      <c r="P38" s="13">
        <v>4.6</v>
      </c>
      <c r="Q38" s="13">
        <v>12.9</v>
      </c>
      <c r="R38" s="13">
        <v>18.1</v>
      </c>
      <c r="S38" s="13">
        <v>2.9</v>
      </c>
      <c r="T38" s="13">
        <v>2.6</v>
      </c>
      <c r="U38" s="13">
        <v>2.7</v>
      </c>
      <c r="V38" s="13">
        <v>68.5</v>
      </c>
      <c r="W38" s="11" t="str">
        <f t="shared" si="1"/>
        <v>A-Strong|BBVA|Digital|2024</v>
      </c>
      <c r="X38" s="15">
        <f>(MAX(0,MIN(1,1-(K38-scaling_params!$B$2)/(scaling_params!$C$2-scaling_params!$B$2)))+MAX(0,MIN(1,(L38-scaling_params!$B$3)/(scaling_params!$C$3-scaling_params!$B$3))))/2</f>
        <v>0.6338235294</v>
      </c>
      <c r="Y38" s="15">
        <f>(MAX(0,MIN(1,(M38-scaling_params!$B$4)/(scaling_params!$C$4-scaling_params!$B$4)))+MAX(0,MIN(1,(N38-scaling_params!$B$5)/(scaling_params!$C$5-scaling_params!$B$5))))/2</f>
        <v>0.4303571429</v>
      </c>
      <c r="Z38" s="15">
        <f>(MAX(0,MIN(1,(O38-scaling_params!$B$6)/(scaling_params!$C$6-scaling_params!$B$6)))+MAX(0,MIN(1,1-(P38-scaling_params!$B$7)/(scaling_params!$C$7-scaling_params!$B$7)))+MAX(0,MIN(1,(T38-scaling_params!$B$11)/(scaling_params!$C$11-scaling_params!$B$11))))/3</f>
        <v>0.7136727959</v>
      </c>
      <c r="AA38" s="15">
        <f>(MAX(0,MIN(1,1-(Q38-scaling_params!$B$8)/(scaling_params!$C$8-scaling_params!$B$8)))+MAX(0,MIN(1,(R38-scaling_params!$B$9)/(scaling_params!$C$9-scaling_params!$B$9)))+MAX(0,MIN(1,(S38-scaling_params!$B$10)/(scaling_params!$C$10-scaling_params!$B$10))))/3</f>
        <v>0.7364364043</v>
      </c>
      <c r="AB38" s="15">
        <f>(MAX(0,MIN(1,(U38-scaling_params!$B$12)/(scaling_params!$C$12-scaling_params!$B$12)))+MAX(0,MIN(1,(V38-scaling_params!$B$13)/(scaling_params!$C$13-scaling_params!$B$13))))/2</f>
        <v>0.6531818182</v>
      </c>
      <c r="AC38" s="13">
        <f>(scaling_params!$G$2*X38+scaling_params!$G$3*Y38+scaling_params!$G$4*Z38+scaling_params!$G$5*AA38+scaling_params!$G$6*AB38)*100</f>
        <v>62.44838267</v>
      </c>
      <c r="AD38" s="11" t="s">
        <v>168</v>
      </c>
      <c r="AE38" s="11">
        <f t="shared" si="2"/>
        <v>0</v>
      </c>
    </row>
    <row r="39" ht="15.75" customHeight="1">
      <c r="A39" s="11" t="s">
        <v>194</v>
      </c>
      <c r="B39" s="11" t="s">
        <v>163</v>
      </c>
      <c r="C39" s="11" t="s">
        <v>164</v>
      </c>
      <c r="D39" s="11" t="s">
        <v>174</v>
      </c>
      <c r="E39" s="12">
        <v>2025.0</v>
      </c>
      <c r="F39" s="11" t="s">
        <v>171</v>
      </c>
      <c r="G39" s="11" t="s">
        <v>184</v>
      </c>
      <c r="H39" s="11">
        <v>1.0</v>
      </c>
      <c r="I39" s="13">
        <v>15.2</v>
      </c>
      <c r="J39" s="11">
        <v>0.0</v>
      </c>
      <c r="K39" s="13">
        <v>1.2</v>
      </c>
      <c r="L39" s="13">
        <v>5.8</v>
      </c>
      <c r="M39" s="11">
        <v>-18.0</v>
      </c>
      <c r="N39" s="14">
        <v>0.71</v>
      </c>
      <c r="O39" s="13">
        <v>78.6</v>
      </c>
      <c r="P39" s="13">
        <v>4.2</v>
      </c>
      <c r="Q39" s="13">
        <v>12.7</v>
      </c>
      <c r="R39" s="13">
        <v>18.1</v>
      </c>
      <c r="S39" s="13">
        <v>3.4</v>
      </c>
      <c r="T39" s="13">
        <v>3.3</v>
      </c>
      <c r="U39" s="13">
        <v>3.7</v>
      </c>
      <c r="V39" s="13">
        <v>66.1</v>
      </c>
      <c r="W39" s="11" t="str">
        <f t="shared" si="1"/>
        <v>A-Strong|BBVA|Digital|2025</v>
      </c>
      <c r="X39" s="15">
        <f>(MAX(0,MIN(1,1-(K39-scaling_params!$B$2)/(scaling_params!$C$2-scaling_params!$B$2)))+MAX(0,MIN(1,(L39-scaling_params!$B$3)/(scaling_params!$C$3-scaling_params!$B$3))))/2</f>
        <v>0.6725490196</v>
      </c>
      <c r="Y39" s="15">
        <f>(MAX(0,MIN(1,(M39-scaling_params!$B$4)/(scaling_params!$C$4-scaling_params!$B$4)))+MAX(0,MIN(1,(N39-scaling_params!$B$5)/(scaling_params!$C$5-scaling_params!$B$5))))/2</f>
        <v>0.3130952381</v>
      </c>
      <c r="Z39" s="15">
        <f>(MAX(0,MIN(1,(O39-scaling_params!$B$6)/(scaling_params!$C$6-scaling_params!$B$6)))+MAX(0,MIN(1,1-(P39-scaling_params!$B$7)/(scaling_params!$C$7-scaling_params!$B$7)))+MAX(0,MIN(1,(T39-scaling_params!$B$11)/(scaling_params!$C$11-scaling_params!$B$11))))/3</f>
        <v>0.8380952381</v>
      </c>
      <c r="AA39" s="15">
        <f>(MAX(0,MIN(1,1-(Q39-scaling_params!$B$8)/(scaling_params!$C$8-scaling_params!$B$8)))+MAX(0,MIN(1,(R39-scaling_params!$B$9)/(scaling_params!$C$9-scaling_params!$B$9)))+MAX(0,MIN(1,(S39-scaling_params!$B$10)/(scaling_params!$C$10-scaling_params!$B$10))))/3</f>
        <v>0.7930317697</v>
      </c>
      <c r="AB39" s="15">
        <f>(MAX(0,MIN(1,(U39-scaling_params!$B$12)/(scaling_params!$C$12-scaling_params!$B$12)))+MAX(0,MIN(1,(V39-scaling_params!$B$13)/(scaling_params!$C$13-scaling_params!$B$13))))/2</f>
        <v>0.7063636364</v>
      </c>
      <c r="AC39" s="13">
        <f>(scaling_params!$G$2*X39+scaling_params!$G$3*Y39+scaling_params!$G$4*Z39+scaling_params!$G$5*AA39+scaling_params!$G$6*AB39)*100</f>
        <v>65.15032821</v>
      </c>
      <c r="AD39" s="11" t="s">
        <v>168</v>
      </c>
      <c r="AE39" s="11">
        <f t="shared" si="2"/>
        <v>0</v>
      </c>
    </row>
    <row r="40" ht="15.75" customHeight="1">
      <c r="A40" s="11" t="s">
        <v>195</v>
      </c>
      <c r="B40" s="11" t="s">
        <v>163</v>
      </c>
      <c r="C40" s="11" t="s">
        <v>164</v>
      </c>
      <c r="D40" s="11" t="s">
        <v>177</v>
      </c>
      <c r="E40" s="12">
        <v>2024.0</v>
      </c>
      <c r="F40" s="11" t="s">
        <v>166</v>
      </c>
      <c r="G40" s="11" t="s">
        <v>175</v>
      </c>
      <c r="H40" s="11">
        <v>3.0</v>
      </c>
      <c r="I40" s="13">
        <v>15.8</v>
      </c>
      <c r="J40" s="11">
        <v>0.0</v>
      </c>
      <c r="K40" s="13">
        <v>0.2</v>
      </c>
      <c r="L40" s="13">
        <v>8.4</v>
      </c>
      <c r="M40" s="11">
        <v>19.0</v>
      </c>
      <c r="N40" s="14">
        <v>0.89</v>
      </c>
      <c r="O40" s="13">
        <v>76.2</v>
      </c>
      <c r="P40" s="13">
        <v>4.6</v>
      </c>
      <c r="Q40" s="13">
        <v>11.9</v>
      </c>
      <c r="R40" s="13">
        <v>17.6</v>
      </c>
      <c r="S40" s="13">
        <v>5.0</v>
      </c>
      <c r="T40" s="13">
        <v>4.8</v>
      </c>
      <c r="U40" s="13">
        <v>3.5</v>
      </c>
      <c r="V40" s="13">
        <v>88.5</v>
      </c>
      <c r="W40" s="11" t="str">
        <f t="shared" si="1"/>
        <v>A-Strong|BBVA|Retail|2024</v>
      </c>
      <c r="X40" s="15">
        <f>(MAX(0,MIN(1,1-(K40-scaling_params!$B$2)/(scaling_params!$C$2-scaling_params!$B$2)))+MAX(0,MIN(1,(L40-scaling_params!$B$3)/(scaling_params!$C$3-scaling_params!$B$3))))/2</f>
        <v>0.8970588235</v>
      </c>
      <c r="Y40" s="15">
        <f>(MAX(0,MIN(1,(M40-scaling_params!$B$4)/(scaling_params!$C$4-scaling_params!$B$4)))+MAX(0,MIN(1,(N40-scaling_params!$B$5)/(scaling_params!$C$5-scaling_params!$B$5))))/2</f>
        <v>0.7142857143</v>
      </c>
      <c r="Z40" s="15">
        <f>(MAX(0,MIN(1,(O40-scaling_params!$B$6)/(scaling_params!$C$6-scaling_params!$B$6)))+MAX(0,MIN(1,1-(P40-scaling_params!$B$7)/(scaling_params!$C$7-scaling_params!$B$7)))+MAX(0,MIN(1,(T40-scaling_params!$B$11)/(scaling_params!$C$11-scaling_params!$B$11))))/3</f>
        <v>0.9710513909</v>
      </c>
      <c r="AA40" s="15">
        <f>(MAX(0,MIN(1,1-(Q40-scaling_params!$B$8)/(scaling_params!$C$8-scaling_params!$B$8)))+MAX(0,MIN(1,(R40-scaling_params!$B$9)/(scaling_params!$C$9-scaling_params!$B$9)))+MAX(0,MIN(1,(S40-scaling_params!$B$10)/(scaling_params!$C$10-scaling_params!$B$10))))/3</f>
        <v>0.9591004987</v>
      </c>
      <c r="AB40" s="15">
        <f>(MAX(0,MIN(1,(U40-scaling_params!$B$12)/(scaling_params!$C$12-scaling_params!$B$12)))+MAX(0,MIN(1,(V40-scaling_params!$B$13)/(scaling_params!$C$13-scaling_params!$B$13))))/2</f>
        <v>0.91</v>
      </c>
      <c r="AC40" s="13">
        <f>(scaling_params!$G$2*X40+scaling_params!$G$3*Y40+scaling_params!$G$4*Z40+scaling_params!$G$5*AA40+scaling_params!$G$6*AB40)*100</f>
        <v>88.3044731</v>
      </c>
      <c r="AD40" s="11" t="s">
        <v>168</v>
      </c>
      <c r="AE40" s="11">
        <f t="shared" si="2"/>
        <v>0</v>
      </c>
    </row>
    <row r="41" ht="15.75" customHeight="1">
      <c r="A41" s="11" t="s">
        <v>195</v>
      </c>
      <c r="B41" s="11" t="s">
        <v>163</v>
      </c>
      <c r="C41" s="11" t="s">
        <v>164</v>
      </c>
      <c r="D41" s="11" t="s">
        <v>177</v>
      </c>
      <c r="E41" s="12">
        <v>2025.0</v>
      </c>
      <c r="F41" s="11" t="s">
        <v>166</v>
      </c>
      <c r="G41" s="11" t="s">
        <v>175</v>
      </c>
      <c r="H41" s="11">
        <v>3.0</v>
      </c>
      <c r="I41" s="13">
        <v>15.2</v>
      </c>
      <c r="J41" s="11">
        <v>0.0</v>
      </c>
      <c r="K41" s="13">
        <v>1.2</v>
      </c>
      <c r="L41" s="13">
        <v>7.4</v>
      </c>
      <c r="M41" s="11">
        <v>25.0</v>
      </c>
      <c r="N41" s="14">
        <v>0.86</v>
      </c>
      <c r="O41" s="13">
        <v>79.5</v>
      </c>
      <c r="P41" s="13">
        <v>6.5</v>
      </c>
      <c r="Q41" s="13">
        <v>9.6</v>
      </c>
      <c r="R41" s="13">
        <v>16.3</v>
      </c>
      <c r="S41" s="13">
        <v>4.0</v>
      </c>
      <c r="T41" s="13">
        <v>3.9</v>
      </c>
      <c r="U41" s="13">
        <v>3.5</v>
      </c>
      <c r="V41" s="13">
        <v>73.8</v>
      </c>
      <c r="W41" s="11" t="str">
        <f t="shared" si="1"/>
        <v>A-Strong|BBVA|Retail|2025</v>
      </c>
      <c r="X41" s="15">
        <f>(MAX(0,MIN(1,1-(K41-scaling_params!$B$2)/(scaling_params!$C$2-scaling_params!$B$2)))+MAX(0,MIN(1,(L41-scaling_params!$B$3)/(scaling_params!$C$3-scaling_params!$B$3))))/2</f>
        <v>0.7901960784</v>
      </c>
      <c r="Y41" s="15">
        <f>(MAX(0,MIN(1,(M41-scaling_params!$B$4)/(scaling_params!$C$4-scaling_params!$B$4)))+MAX(0,MIN(1,(N41-scaling_params!$B$5)/(scaling_params!$C$5-scaling_params!$B$5))))/2</f>
        <v>0.7053571429</v>
      </c>
      <c r="Z41" s="15">
        <f>(MAX(0,MIN(1,(O41-scaling_params!$B$6)/(scaling_params!$C$6-scaling_params!$B$6)))+MAX(0,MIN(1,1-(P41-scaling_params!$B$7)/(scaling_params!$C$7-scaling_params!$B$7)))+MAX(0,MIN(1,(T41-scaling_params!$B$11)/(scaling_params!$C$11-scaling_params!$B$11))))/3</f>
        <v>0.8051480051</v>
      </c>
      <c r="AA41" s="15">
        <f>(MAX(0,MIN(1,1-(Q41-scaling_params!$B$8)/(scaling_params!$C$8-scaling_params!$B$8)))+MAX(0,MIN(1,(R41-scaling_params!$B$9)/(scaling_params!$C$9-scaling_params!$B$9)))+MAX(0,MIN(1,(S41-scaling_params!$B$10)/(scaling_params!$C$10-scaling_params!$B$10))))/3</f>
        <v>0.8175725987</v>
      </c>
      <c r="AB41" s="15">
        <f>(MAX(0,MIN(1,(U41-scaling_params!$B$12)/(scaling_params!$C$12-scaling_params!$B$12)))+MAX(0,MIN(1,(V41-scaling_params!$B$13)/(scaling_params!$C$13-scaling_params!$B$13))))/2</f>
        <v>0.7763636364</v>
      </c>
      <c r="AC41" s="13">
        <f>(scaling_params!$G$2*X41+scaling_params!$G$3*Y41+scaling_params!$G$4*Z41+scaling_params!$G$5*AA41+scaling_params!$G$6*AB41)*100</f>
        <v>77.61684747</v>
      </c>
      <c r="AD41" s="11" t="s">
        <v>168</v>
      </c>
      <c r="AE41" s="11">
        <f t="shared" si="2"/>
        <v>0</v>
      </c>
    </row>
    <row r="42" ht="15.75" customHeight="1">
      <c r="A42" s="11" t="s">
        <v>196</v>
      </c>
      <c r="B42" s="11" t="s">
        <v>163</v>
      </c>
      <c r="C42" s="11" t="s">
        <v>164</v>
      </c>
      <c r="D42" s="11" t="s">
        <v>181</v>
      </c>
      <c r="E42" s="12">
        <v>2024.0</v>
      </c>
      <c r="F42" s="11" t="s">
        <v>171</v>
      </c>
      <c r="G42" s="11" t="s">
        <v>175</v>
      </c>
      <c r="H42" s="11">
        <v>2.0</v>
      </c>
      <c r="I42" s="13">
        <v>15.8</v>
      </c>
      <c r="J42" s="11">
        <v>0.0</v>
      </c>
      <c r="K42" s="13">
        <v>0.6</v>
      </c>
      <c r="L42" s="13">
        <v>8.8</v>
      </c>
      <c r="M42" s="11">
        <v>33.0</v>
      </c>
      <c r="N42" s="14">
        <v>0.9</v>
      </c>
      <c r="O42" s="13">
        <v>80.4</v>
      </c>
      <c r="P42" s="13">
        <v>5.5</v>
      </c>
      <c r="Q42" s="13">
        <v>9.4</v>
      </c>
      <c r="R42" s="13">
        <v>15.8</v>
      </c>
      <c r="S42" s="13">
        <v>5.0</v>
      </c>
      <c r="T42" s="13">
        <v>4.6</v>
      </c>
      <c r="U42" s="13">
        <v>3.6</v>
      </c>
      <c r="V42" s="13">
        <v>88.0</v>
      </c>
      <c r="W42" s="11" t="str">
        <f t="shared" si="1"/>
        <v>A-Strong|BBVA|Corporate|2024</v>
      </c>
      <c r="X42" s="15">
        <f>(MAX(0,MIN(1,1-(K42-scaling_params!$B$2)/(scaling_params!$C$2-scaling_params!$B$2)))+MAX(0,MIN(1,(L42-scaling_params!$B$3)/(scaling_params!$C$3-scaling_params!$B$3))))/2</f>
        <v>0.9264705882</v>
      </c>
      <c r="Y42" s="15">
        <f>(MAX(0,MIN(1,(M42-scaling_params!$B$4)/(scaling_params!$C$4-scaling_params!$B$4)))+MAX(0,MIN(1,(N42-scaling_params!$B$5)/(scaling_params!$C$5-scaling_params!$B$5))))/2</f>
        <v>0.793452381</v>
      </c>
      <c r="Z42" s="15">
        <f>(MAX(0,MIN(1,(O42-scaling_params!$B$6)/(scaling_params!$C$6-scaling_params!$B$6)))+MAX(0,MIN(1,1-(P42-scaling_params!$B$7)/(scaling_params!$C$7-scaling_params!$B$7)))+MAX(0,MIN(1,(T42-scaling_params!$B$11)/(scaling_params!$C$11-scaling_params!$B$11))))/3</f>
        <v>0.9619047619</v>
      </c>
      <c r="AA42" s="15">
        <f>(MAX(0,MIN(1,1-(Q42-scaling_params!$B$8)/(scaling_params!$C$8-scaling_params!$B$8)))+MAX(0,MIN(1,(R42-scaling_params!$B$9)/(scaling_params!$C$9-scaling_params!$B$9)))+MAX(0,MIN(1,(S42-scaling_params!$B$10)/(scaling_params!$C$10-scaling_params!$B$10))))/3</f>
        <v>0.8945147679</v>
      </c>
      <c r="AB42" s="15">
        <f>(MAX(0,MIN(1,(U42-scaling_params!$B$12)/(scaling_params!$C$12-scaling_params!$B$12)))+MAX(0,MIN(1,(V42-scaling_params!$B$13)/(scaling_params!$C$13-scaling_params!$B$13))))/2</f>
        <v>0.9054545455</v>
      </c>
      <c r="AC42" s="13">
        <f>(scaling_params!$G$2*X42+scaling_params!$G$3*Y42+scaling_params!$G$4*Z42+scaling_params!$G$5*AA42+scaling_params!$G$6*AB42)*100</f>
        <v>89.45077523</v>
      </c>
      <c r="AD42" s="11" t="s">
        <v>168</v>
      </c>
      <c r="AE42" s="11">
        <f t="shared" si="2"/>
        <v>0</v>
      </c>
    </row>
    <row r="43" ht="15.75" customHeight="1">
      <c r="A43" s="11" t="s">
        <v>196</v>
      </c>
      <c r="B43" s="11" t="s">
        <v>163</v>
      </c>
      <c r="C43" s="11" t="s">
        <v>164</v>
      </c>
      <c r="D43" s="11" t="s">
        <v>181</v>
      </c>
      <c r="E43" s="12">
        <v>2025.0</v>
      </c>
      <c r="F43" s="11" t="s">
        <v>171</v>
      </c>
      <c r="G43" s="11" t="s">
        <v>175</v>
      </c>
      <c r="H43" s="11">
        <v>2.0</v>
      </c>
      <c r="I43" s="13">
        <v>15.2</v>
      </c>
      <c r="J43" s="11">
        <v>0.0</v>
      </c>
      <c r="K43" s="13">
        <v>1.4</v>
      </c>
      <c r="L43" s="13">
        <v>8.4</v>
      </c>
      <c r="M43" s="11">
        <v>23.0</v>
      </c>
      <c r="N43" s="14">
        <v>0.92</v>
      </c>
      <c r="O43" s="13">
        <v>83.2</v>
      </c>
      <c r="P43" s="13">
        <v>5.5</v>
      </c>
      <c r="Q43" s="13">
        <v>8.5</v>
      </c>
      <c r="R43" s="13">
        <v>18.9</v>
      </c>
      <c r="S43" s="13">
        <v>5.0</v>
      </c>
      <c r="T43" s="13">
        <v>5.0</v>
      </c>
      <c r="U43" s="13">
        <v>3.7</v>
      </c>
      <c r="V43" s="13">
        <v>91.3</v>
      </c>
      <c r="W43" s="11" t="str">
        <f t="shared" si="1"/>
        <v>A-Strong|BBVA|Corporate|2025</v>
      </c>
      <c r="X43" s="15">
        <f>(MAX(0,MIN(1,1-(K43-scaling_params!$B$2)/(scaling_params!$C$2-scaling_params!$B$2)))+MAX(0,MIN(1,(L43-scaling_params!$B$3)/(scaling_params!$C$3-scaling_params!$B$3))))/2</f>
        <v>0.8303921569</v>
      </c>
      <c r="Y43" s="15">
        <f>(MAX(0,MIN(1,(M43-scaling_params!$B$4)/(scaling_params!$C$4-scaling_params!$B$4)))+MAX(0,MIN(1,(N43-scaling_params!$B$5)/(scaling_params!$C$5-scaling_params!$B$5))))/2</f>
        <v>0.7708333333</v>
      </c>
      <c r="Z43" s="15">
        <f>(MAX(0,MIN(1,(O43-scaling_params!$B$6)/(scaling_params!$C$6-scaling_params!$B$6)))+MAX(0,MIN(1,1-(P43-scaling_params!$B$7)/(scaling_params!$C$7-scaling_params!$B$7)))+MAX(0,MIN(1,(T43-scaling_params!$B$11)/(scaling_params!$C$11-scaling_params!$B$11))))/3</f>
        <v>1</v>
      </c>
      <c r="AA43" s="15">
        <f>(MAX(0,MIN(1,1-(Q43-scaling_params!$B$8)/(scaling_params!$C$8-scaling_params!$B$8)))+MAX(0,MIN(1,(R43-scaling_params!$B$9)/(scaling_params!$C$9-scaling_params!$B$9)))+MAX(0,MIN(1,(S43-scaling_params!$B$10)/(scaling_params!$C$10-scaling_params!$B$10))))/3</f>
        <v>1</v>
      </c>
      <c r="AB43" s="15">
        <f>(MAX(0,MIN(1,(U43-scaling_params!$B$12)/(scaling_params!$C$12-scaling_params!$B$12)))+MAX(0,MIN(1,(V43-scaling_params!$B$13)/(scaling_params!$C$13-scaling_params!$B$13))))/2</f>
        <v>0.9354545455</v>
      </c>
      <c r="AC43" s="13">
        <f>(scaling_params!$G$2*X43+scaling_params!$G$3*Y43+scaling_params!$G$4*Z43+scaling_params!$G$5*AA43+scaling_params!$G$6*AB43)*100</f>
        <v>89.76716266</v>
      </c>
      <c r="AD43" s="11" t="s">
        <v>168</v>
      </c>
      <c r="AE43" s="11">
        <f t="shared" si="2"/>
        <v>0</v>
      </c>
    </row>
    <row r="44" ht="15.75" customHeight="1">
      <c r="A44" s="11" t="s">
        <v>197</v>
      </c>
      <c r="B44" s="11" t="s">
        <v>163</v>
      </c>
      <c r="C44" s="11" t="s">
        <v>164</v>
      </c>
      <c r="D44" s="11" t="s">
        <v>174</v>
      </c>
      <c r="E44" s="12">
        <v>2024.0</v>
      </c>
      <c r="F44" s="11" t="s">
        <v>166</v>
      </c>
      <c r="G44" s="11" t="s">
        <v>175</v>
      </c>
      <c r="H44" s="11">
        <v>4.0</v>
      </c>
      <c r="I44" s="13">
        <v>15.8</v>
      </c>
      <c r="J44" s="11">
        <v>0.0</v>
      </c>
      <c r="K44" s="13">
        <v>1.3</v>
      </c>
      <c r="L44" s="13">
        <v>6.7</v>
      </c>
      <c r="M44" s="11">
        <v>15.0</v>
      </c>
      <c r="N44" s="14">
        <v>0.82</v>
      </c>
      <c r="O44" s="13">
        <v>73.3</v>
      </c>
      <c r="P44" s="13">
        <v>4.6</v>
      </c>
      <c r="Q44" s="13">
        <v>12.9</v>
      </c>
      <c r="R44" s="13">
        <v>18.1</v>
      </c>
      <c r="S44" s="13">
        <v>3.9</v>
      </c>
      <c r="T44" s="13">
        <v>3.6</v>
      </c>
      <c r="U44" s="13">
        <v>2.7</v>
      </c>
      <c r="V44" s="13">
        <v>72.6</v>
      </c>
      <c r="W44" s="11" t="str">
        <f t="shared" si="1"/>
        <v>A-Strong|BBVA|Digital|2024</v>
      </c>
      <c r="X44" s="15">
        <f>(MAX(0,MIN(1,1-(K44-scaling_params!$B$2)/(scaling_params!$C$2-scaling_params!$B$2)))+MAX(0,MIN(1,(L44-scaling_params!$B$3)/(scaling_params!$C$3-scaling_params!$B$3))))/2</f>
        <v>0.7220588235</v>
      </c>
      <c r="Y44" s="15">
        <f>(MAX(0,MIN(1,(M44-scaling_params!$B$4)/(scaling_params!$C$4-scaling_params!$B$4)))+MAX(0,MIN(1,(N44-scaling_params!$B$5)/(scaling_params!$C$5-scaling_params!$B$5))))/2</f>
        <v>0.6077380952</v>
      </c>
      <c r="Z44" s="15">
        <f>(MAX(0,MIN(1,(O44-scaling_params!$B$6)/(scaling_params!$C$6-scaling_params!$B$6)))+MAX(0,MIN(1,1-(P44-scaling_params!$B$7)/(scaling_params!$C$7-scaling_params!$B$7)))+MAX(0,MIN(1,(T44-scaling_params!$B$11)/(scaling_params!$C$11-scaling_params!$B$11))))/3</f>
        <v>0.8089108911</v>
      </c>
      <c r="AA44" s="15">
        <f>(MAX(0,MIN(1,1-(Q44-scaling_params!$B$8)/(scaling_params!$C$8-scaling_params!$B$8)))+MAX(0,MIN(1,(R44-scaling_params!$B$9)/(scaling_params!$C$9-scaling_params!$B$9)))+MAX(0,MIN(1,(S44-scaling_params!$B$10)/(scaling_params!$C$10-scaling_params!$B$10))))/3</f>
        <v>0.8344756199</v>
      </c>
      <c r="AB44" s="15">
        <f>(MAX(0,MIN(1,(U44-scaling_params!$B$12)/(scaling_params!$C$12-scaling_params!$B$12)))+MAX(0,MIN(1,(V44-scaling_params!$B$13)/(scaling_params!$C$13-scaling_params!$B$13))))/2</f>
        <v>0.6904545455</v>
      </c>
      <c r="AC44" s="13">
        <f>(scaling_params!$G$2*X44+scaling_params!$G$3*Y44+scaling_params!$G$4*Z44+scaling_params!$G$5*AA44+scaling_params!$G$6*AB44)*100</f>
        <v>73.09376808</v>
      </c>
      <c r="AD44" s="11" t="s">
        <v>168</v>
      </c>
      <c r="AE44" s="11">
        <f t="shared" si="2"/>
        <v>0</v>
      </c>
    </row>
    <row r="45" ht="15.75" customHeight="1">
      <c r="A45" s="11" t="s">
        <v>197</v>
      </c>
      <c r="B45" s="11" t="s">
        <v>163</v>
      </c>
      <c r="C45" s="11" t="s">
        <v>164</v>
      </c>
      <c r="D45" s="11" t="s">
        <v>174</v>
      </c>
      <c r="E45" s="12">
        <v>2025.0</v>
      </c>
      <c r="F45" s="11" t="s">
        <v>166</v>
      </c>
      <c r="G45" s="11" t="s">
        <v>175</v>
      </c>
      <c r="H45" s="11">
        <v>4.0</v>
      </c>
      <c r="I45" s="13">
        <v>15.2</v>
      </c>
      <c r="J45" s="11">
        <v>0.0</v>
      </c>
      <c r="K45" s="13">
        <v>1.2</v>
      </c>
      <c r="L45" s="13">
        <v>6.3</v>
      </c>
      <c r="M45" s="11">
        <v>5.0</v>
      </c>
      <c r="N45" s="14">
        <v>0.82</v>
      </c>
      <c r="O45" s="13">
        <v>78.6</v>
      </c>
      <c r="P45" s="13">
        <v>4.2</v>
      </c>
      <c r="Q45" s="13">
        <v>12.7</v>
      </c>
      <c r="R45" s="13">
        <v>18.1</v>
      </c>
      <c r="S45" s="13">
        <v>3.6</v>
      </c>
      <c r="T45" s="13">
        <v>4.0</v>
      </c>
      <c r="U45" s="13">
        <v>3.7</v>
      </c>
      <c r="V45" s="13">
        <v>74.1</v>
      </c>
      <c r="W45" s="11" t="str">
        <f t="shared" si="1"/>
        <v>A-Strong|BBVA|Digital|2025</v>
      </c>
      <c r="X45" s="15">
        <f>(MAX(0,MIN(1,1-(K45-scaling_params!$B$2)/(scaling_params!$C$2-scaling_params!$B$2)))+MAX(0,MIN(1,(L45-scaling_params!$B$3)/(scaling_params!$C$3-scaling_params!$B$3))))/2</f>
        <v>0.7093137255</v>
      </c>
      <c r="Y45" s="15">
        <f>(MAX(0,MIN(1,(M45-scaling_params!$B$4)/(scaling_params!$C$4-scaling_params!$B$4)))+MAX(0,MIN(1,(N45-scaling_params!$B$5)/(scaling_params!$C$5-scaling_params!$B$5))))/2</f>
        <v>0.5601190476</v>
      </c>
      <c r="Z45" s="15">
        <f>(MAX(0,MIN(1,(O45-scaling_params!$B$6)/(scaling_params!$C$6-scaling_params!$B$6)))+MAX(0,MIN(1,1-(P45-scaling_params!$B$7)/(scaling_params!$C$7-scaling_params!$B$7)))+MAX(0,MIN(1,(T45-scaling_params!$B$11)/(scaling_params!$C$11-scaling_params!$B$11))))/3</f>
        <v>0.9047619048</v>
      </c>
      <c r="AA45" s="15">
        <f>(MAX(0,MIN(1,1-(Q45-scaling_params!$B$8)/(scaling_params!$C$8-scaling_params!$B$8)))+MAX(0,MIN(1,(R45-scaling_params!$B$9)/(scaling_params!$C$9-scaling_params!$B$9)))+MAX(0,MIN(1,(S45-scaling_params!$B$10)/(scaling_params!$C$10-scaling_params!$B$10))))/3</f>
        <v>0.8126396128</v>
      </c>
      <c r="AB45" s="15">
        <f>(MAX(0,MIN(1,(U45-scaling_params!$B$12)/(scaling_params!$C$12-scaling_params!$B$12)))+MAX(0,MIN(1,(V45-scaling_params!$B$13)/(scaling_params!$C$13-scaling_params!$B$13))))/2</f>
        <v>0.7790909091</v>
      </c>
      <c r="AC45" s="13">
        <f>(scaling_params!$G$2*X45+scaling_params!$G$3*Y45+scaling_params!$G$4*Z45+scaling_params!$G$5*AA45+scaling_params!$G$6*AB45)*100</f>
        <v>74.58930484</v>
      </c>
      <c r="AD45" s="11" t="s">
        <v>168</v>
      </c>
      <c r="AE45" s="11">
        <f t="shared" si="2"/>
        <v>0</v>
      </c>
    </row>
    <row r="46" ht="15.75" customHeight="1">
      <c r="A46" s="11" t="s">
        <v>198</v>
      </c>
      <c r="B46" s="11" t="s">
        <v>163</v>
      </c>
      <c r="C46" s="11" t="s">
        <v>164</v>
      </c>
      <c r="D46" s="11" t="s">
        <v>174</v>
      </c>
      <c r="E46" s="12">
        <v>2024.0</v>
      </c>
      <c r="F46" s="11" t="s">
        <v>166</v>
      </c>
      <c r="G46" s="11" t="s">
        <v>184</v>
      </c>
      <c r="H46" s="11">
        <v>2.0</v>
      </c>
      <c r="I46" s="13">
        <v>15.8</v>
      </c>
      <c r="J46" s="11">
        <v>1.0</v>
      </c>
      <c r="K46" s="13">
        <v>1.3</v>
      </c>
      <c r="L46" s="13">
        <v>6.6</v>
      </c>
      <c r="M46" s="11">
        <v>-2.0</v>
      </c>
      <c r="N46" s="14">
        <v>0.81</v>
      </c>
      <c r="O46" s="13">
        <v>73.3</v>
      </c>
      <c r="P46" s="13">
        <v>4.6</v>
      </c>
      <c r="Q46" s="13">
        <v>12.9</v>
      </c>
      <c r="R46" s="13">
        <v>18.1</v>
      </c>
      <c r="S46" s="13">
        <v>3.3</v>
      </c>
      <c r="T46" s="13">
        <v>3.1</v>
      </c>
      <c r="U46" s="13">
        <v>2.7</v>
      </c>
      <c r="V46" s="13">
        <v>73.9</v>
      </c>
      <c r="W46" s="11" t="str">
        <f t="shared" si="1"/>
        <v>A-Strong|BBVA|Digital|2024</v>
      </c>
      <c r="X46" s="15">
        <f>(MAX(0,MIN(1,1-(K46-scaling_params!$B$2)/(scaling_params!$C$2-scaling_params!$B$2)))+MAX(0,MIN(1,(L46-scaling_params!$B$3)/(scaling_params!$C$3-scaling_params!$B$3))))/2</f>
        <v>0.7147058824</v>
      </c>
      <c r="Y46" s="15">
        <f>(MAX(0,MIN(1,(M46-scaling_params!$B$4)/(scaling_params!$C$4-scaling_params!$B$4)))+MAX(0,MIN(1,(N46-scaling_params!$B$5)/(scaling_params!$C$5-scaling_params!$B$5))))/2</f>
        <v>0.5142857143</v>
      </c>
      <c r="Z46" s="15">
        <f>(MAX(0,MIN(1,(O46-scaling_params!$B$6)/(scaling_params!$C$6-scaling_params!$B$6)))+MAX(0,MIN(1,1-(P46-scaling_params!$B$7)/(scaling_params!$C$7-scaling_params!$B$7)))+MAX(0,MIN(1,(T46-scaling_params!$B$11)/(scaling_params!$C$11-scaling_params!$B$11))))/3</f>
        <v>0.7612918435</v>
      </c>
      <c r="AA46" s="15">
        <f>(MAX(0,MIN(1,1-(Q46-scaling_params!$B$8)/(scaling_params!$C$8-scaling_params!$B$8)))+MAX(0,MIN(1,(R46-scaling_params!$B$9)/(scaling_params!$C$9-scaling_params!$B$9)))+MAX(0,MIN(1,(S46-scaling_params!$B$10)/(scaling_params!$C$10-scaling_params!$B$10))))/3</f>
        <v>0.7756520905</v>
      </c>
      <c r="AB46" s="15">
        <f>(MAX(0,MIN(1,(U46-scaling_params!$B$12)/(scaling_params!$C$12-scaling_params!$B$12)))+MAX(0,MIN(1,(V46-scaling_params!$B$13)/(scaling_params!$C$13-scaling_params!$B$13))))/2</f>
        <v>0.7022727273</v>
      </c>
      <c r="AC46" s="13">
        <f>(scaling_params!$G$2*X46+scaling_params!$G$3*Y46+scaling_params!$G$4*Z46+scaling_params!$G$5*AA46+scaling_params!$G$6*AB46)*100</f>
        <v>68.70995582</v>
      </c>
      <c r="AD46" s="11" t="s">
        <v>168</v>
      </c>
      <c r="AE46" s="11">
        <f t="shared" si="2"/>
        <v>0</v>
      </c>
    </row>
    <row r="47" ht="15.75" customHeight="1">
      <c r="A47" s="11" t="s">
        <v>198</v>
      </c>
      <c r="B47" s="11" t="s">
        <v>163</v>
      </c>
      <c r="C47" s="11" t="s">
        <v>164</v>
      </c>
      <c r="D47" s="11" t="s">
        <v>174</v>
      </c>
      <c r="E47" s="12">
        <v>2025.0</v>
      </c>
      <c r="F47" s="11" t="s">
        <v>166</v>
      </c>
      <c r="G47" s="11" t="s">
        <v>184</v>
      </c>
      <c r="H47" s="11">
        <v>2.0</v>
      </c>
      <c r="I47" s="13">
        <v>15.2</v>
      </c>
      <c r="J47" s="11">
        <v>0.0</v>
      </c>
      <c r="K47" s="13">
        <v>1.2</v>
      </c>
      <c r="L47" s="13">
        <v>6.4</v>
      </c>
      <c r="M47" s="11">
        <v>-7.0</v>
      </c>
      <c r="N47" s="14">
        <v>0.72</v>
      </c>
      <c r="O47" s="13">
        <v>78.6</v>
      </c>
      <c r="P47" s="13">
        <v>4.2</v>
      </c>
      <c r="Q47" s="13">
        <v>12.7</v>
      </c>
      <c r="R47" s="13">
        <v>18.1</v>
      </c>
      <c r="S47" s="13">
        <v>3.8</v>
      </c>
      <c r="T47" s="13">
        <v>2.9</v>
      </c>
      <c r="U47" s="13">
        <v>3.7</v>
      </c>
      <c r="V47" s="13">
        <v>71.1</v>
      </c>
      <c r="W47" s="11" t="str">
        <f t="shared" si="1"/>
        <v>A-Strong|BBVA|Digital|2025</v>
      </c>
      <c r="X47" s="15">
        <f>(MAX(0,MIN(1,1-(K47-scaling_params!$B$2)/(scaling_params!$C$2-scaling_params!$B$2)))+MAX(0,MIN(1,(L47-scaling_params!$B$3)/(scaling_params!$C$3-scaling_params!$B$3))))/2</f>
        <v>0.7166666667</v>
      </c>
      <c r="Y47" s="15">
        <f>(MAX(0,MIN(1,(M47-scaling_params!$B$4)/(scaling_params!$C$4-scaling_params!$B$4)))+MAX(0,MIN(1,(N47-scaling_params!$B$5)/(scaling_params!$C$5-scaling_params!$B$5))))/2</f>
        <v>0.3779761905</v>
      </c>
      <c r="Z47" s="15">
        <f>(MAX(0,MIN(1,(O47-scaling_params!$B$6)/(scaling_params!$C$6-scaling_params!$B$6)))+MAX(0,MIN(1,1-(P47-scaling_params!$B$7)/(scaling_params!$C$7-scaling_params!$B$7)))+MAX(0,MIN(1,(T47-scaling_params!$B$11)/(scaling_params!$C$11-scaling_params!$B$11))))/3</f>
        <v>0.8</v>
      </c>
      <c r="AA47" s="15">
        <f>(MAX(0,MIN(1,1-(Q47-scaling_params!$B$8)/(scaling_params!$C$8-scaling_params!$B$8)))+MAX(0,MIN(1,(R47-scaling_params!$B$9)/(scaling_params!$C$9-scaling_params!$B$9)))+MAX(0,MIN(1,(S47-scaling_params!$B$10)/(scaling_params!$C$10-scaling_params!$B$10))))/3</f>
        <v>0.8322474559</v>
      </c>
      <c r="AB47" s="15">
        <f>(MAX(0,MIN(1,(U47-scaling_params!$B$12)/(scaling_params!$C$12-scaling_params!$B$12)))+MAX(0,MIN(1,(V47-scaling_params!$B$13)/(scaling_params!$C$13-scaling_params!$B$13))))/2</f>
        <v>0.7518181818</v>
      </c>
      <c r="AC47" s="13">
        <f>(scaling_params!$G$2*X47+scaling_params!$G$3*Y47+scaling_params!$G$4*Z47+scaling_params!$G$5*AA47+scaling_params!$G$6*AB47)*100</f>
        <v>68.04311691</v>
      </c>
      <c r="AD47" s="11" t="s">
        <v>168</v>
      </c>
      <c r="AE47" s="11">
        <f t="shared" si="2"/>
        <v>0</v>
      </c>
    </row>
    <row r="48" ht="15.75" customHeight="1">
      <c r="A48" s="11" t="s">
        <v>199</v>
      </c>
      <c r="B48" s="11" t="s">
        <v>163</v>
      </c>
      <c r="C48" s="11" t="s">
        <v>164</v>
      </c>
      <c r="D48" s="11" t="s">
        <v>170</v>
      </c>
      <c r="E48" s="12">
        <v>2024.0</v>
      </c>
      <c r="F48" s="11" t="s">
        <v>166</v>
      </c>
      <c r="G48" s="11" t="s">
        <v>175</v>
      </c>
      <c r="H48" s="11">
        <v>1.0</v>
      </c>
      <c r="I48" s="13">
        <v>15.8</v>
      </c>
      <c r="J48" s="11">
        <v>0.0</v>
      </c>
      <c r="K48" s="13">
        <v>0.2</v>
      </c>
      <c r="L48" s="13">
        <v>9.3</v>
      </c>
      <c r="M48" s="11">
        <v>31.0</v>
      </c>
      <c r="N48" s="14">
        <v>0.89</v>
      </c>
      <c r="O48" s="13">
        <v>82.1</v>
      </c>
      <c r="P48" s="13">
        <v>5.1</v>
      </c>
      <c r="Q48" s="13">
        <v>12.5</v>
      </c>
      <c r="R48" s="13">
        <v>18.1</v>
      </c>
      <c r="S48" s="13">
        <v>5.0</v>
      </c>
      <c r="T48" s="13">
        <v>5.0</v>
      </c>
      <c r="U48" s="13">
        <v>2.3</v>
      </c>
      <c r="V48" s="13">
        <v>100.0</v>
      </c>
      <c r="W48" s="11" t="str">
        <f t="shared" si="1"/>
        <v>A-Strong|BBVA|Risk|2024</v>
      </c>
      <c r="X48" s="15">
        <f>(MAX(0,MIN(1,1-(K48-scaling_params!$B$2)/(scaling_params!$C$2-scaling_params!$B$2)))+MAX(0,MIN(1,(L48-scaling_params!$B$3)/(scaling_params!$C$3-scaling_params!$B$3))))/2</f>
        <v>0.9632352941</v>
      </c>
      <c r="Y48" s="15">
        <f>(MAX(0,MIN(1,(M48-scaling_params!$B$4)/(scaling_params!$C$4-scaling_params!$B$4)))+MAX(0,MIN(1,(N48-scaling_params!$B$5)/(scaling_params!$C$5-scaling_params!$B$5))))/2</f>
        <v>0.7714285714</v>
      </c>
      <c r="Z48" s="15">
        <f>(MAX(0,MIN(1,(O48-scaling_params!$B$6)/(scaling_params!$C$6-scaling_params!$B$6)))+MAX(0,MIN(1,1-(P48-scaling_params!$B$7)/(scaling_params!$C$7-scaling_params!$B$7)))+MAX(0,MIN(1,(T48-scaling_params!$B$11)/(scaling_params!$C$11-scaling_params!$B$11))))/3</f>
        <v>1</v>
      </c>
      <c r="AA48" s="15">
        <f>(MAX(0,MIN(1,1-(Q48-scaling_params!$B$8)/(scaling_params!$C$8-scaling_params!$B$8)))+MAX(0,MIN(1,(R48-scaling_params!$B$9)/(scaling_params!$C$9-scaling_params!$B$9)))+MAX(0,MIN(1,(S48-scaling_params!$B$10)/(scaling_params!$C$10-scaling_params!$B$10))))/3</f>
        <v>0.9574702723</v>
      </c>
      <c r="AB48" s="15">
        <f>(MAX(0,MIN(1,(U48-scaling_params!$B$12)/(scaling_params!$C$12-scaling_params!$B$12)))+MAX(0,MIN(1,(V48-scaling_params!$B$13)/(scaling_params!$C$13-scaling_params!$B$13))))/2</f>
        <v>0.825</v>
      </c>
      <c r="AC48" s="13">
        <f>(scaling_params!$G$2*X48+scaling_params!$G$3*Y48+scaling_params!$G$4*Z48+scaling_params!$G$5*AA48+scaling_params!$G$6*AB48)*100</f>
        <v>90.85107763</v>
      </c>
      <c r="AD48" s="11" t="s">
        <v>168</v>
      </c>
      <c r="AE48" s="11">
        <f t="shared" si="2"/>
        <v>0</v>
      </c>
    </row>
    <row r="49" ht="15.75" customHeight="1">
      <c r="A49" s="11" t="s">
        <v>199</v>
      </c>
      <c r="B49" s="11" t="s">
        <v>163</v>
      </c>
      <c r="C49" s="11" t="s">
        <v>164</v>
      </c>
      <c r="D49" s="11" t="s">
        <v>170</v>
      </c>
      <c r="E49" s="12">
        <v>2025.0</v>
      </c>
      <c r="F49" s="11" t="s">
        <v>166</v>
      </c>
      <c r="G49" s="11" t="s">
        <v>175</v>
      </c>
      <c r="H49" s="11">
        <v>1.0</v>
      </c>
      <c r="I49" s="13">
        <v>15.2</v>
      </c>
      <c r="J49" s="11">
        <v>0.0</v>
      </c>
      <c r="K49" s="13">
        <v>0.0</v>
      </c>
      <c r="L49" s="13">
        <v>8.0</v>
      </c>
      <c r="M49" s="11">
        <v>42.0</v>
      </c>
      <c r="N49" s="14">
        <v>0.94</v>
      </c>
      <c r="O49" s="13">
        <v>82.8</v>
      </c>
      <c r="P49" s="13">
        <v>4.9</v>
      </c>
      <c r="Q49" s="13">
        <v>8.3</v>
      </c>
      <c r="R49" s="13">
        <v>17.0</v>
      </c>
      <c r="S49" s="13">
        <v>4.2</v>
      </c>
      <c r="T49" s="13">
        <v>4.7</v>
      </c>
      <c r="U49" s="13">
        <v>5.1</v>
      </c>
      <c r="V49" s="13">
        <v>84.9</v>
      </c>
      <c r="W49" s="11" t="str">
        <f t="shared" si="1"/>
        <v>A-Strong|BBVA|Risk|2025</v>
      </c>
      <c r="X49" s="15">
        <f>(MAX(0,MIN(1,1-(K49-scaling_params!$B$2)/(scaling_params!$C$2-scaling_params!$B$2)))+MAX(0,MIN(1,(L49-scaling_params!$B$3)/(scaling_params!$C$3-scaling_params!$B$3))))/2</f>
        <v>0.8676470588</v>
      </c>
      <c r="Y49" s="15">
        <f>(MAX(0,MIN(1,(M49-scaling_params!$B$4)/(scaling_params!$C$4-scaling_params!$B$4)))+MAX(0,MIN(1,(N49-scaling_params!$B$5)/(scaling_params!$C$5-scaling_params!$B$5))))/2</f>
        <v>0.8863095238</v>
      </c>
      <c r="Z49" s="15">
        <f>(MAX(0,MIN(1,(O49-scaling_params!$B$6)/(scaling_params!$C$6-scaling_params!$B$6)))+MAX(0,MIN(1,1-(P49-scaling_params!$B$7)/(scaling_params!$C$7-scaling_params!$B$7)))+MAX(0,MIN(1,(T49-scaling_params!$B$11)/(scaling_params!$C$11-scaling_params!$B$11))))/3</f>
        <v>0.9714285714</v>
      </c>
      <c r="AA49" s="15">
        <f>(MAX(0,MIN(1,1-(Q49-scaling_params!$B$8)/(scaling_params!$C$8-scaling_params!$B$8)))+MAX(0,MIN(1,(R49-scaling_params!$B$9)/(scaling_params!$C$9-scaling_params!$B$9)))+MAX(0,MIN(1,(S49-scaling_params!$B$10)/(scaling_params!$C$10-scaling_params!$B$10))))/3</f>
        <v>0.8667163068</v>
      </c>
      <c r="AB49" s="15">
        <f>(MAX(0,MIN(1,(U49-scaling_params!$B$12)/(scaling_params!$C$12-scaling_params!$B$12)))+MAX(0,MIN(1,(V49-scaling_params!$B$13)/(scaling_params!$C$13-scaling_params!$B$13))))/2</f>
        <v>0.8772727273</v>
      </c>
      <c r="AC49" s="13">
        <f>(scaling_params!$G$2*X49+scaling_params!$G$3*Y49+scaling_params!$G$4*Z49+scaling_params!$G$5*AA49+scaling_params!$G$6*AB49)*100</f>
        <v>89.6525763</v>
      </c>
      <c r="AD49" s="11" t="s">
        <v>168</v>
      </c>
      <c r="AE49" s="11">
        <f t="shared" si="2"/>
        <v>0</v>
      </c>
    </row>
    <row r="50" ht="15.75" customHeight="1">
      <c r="A50" s="11" t="s">
        <v>200</v>
      </c>
      <c r="B50" s="11" t="s">
        <v>163</v>
      </c>
      <c r="C50" s="11" t="s">
        <v>164</v>
      </c>
      <c r="D50" s="11" t="s">
        <v>170</v>
      </c>
      <c r="E50" s="12">
        <v>2024.0</v>
      </c>
      <c r="F50" s="11" t="s">
        <v>171</v>
      </c>
      <c r="G50" s="11" t="s">
        <v>175</v>
      </c>
      <c r="H50" s="11">
        <v>4.0</v>
      </c>
      <c r="I50" s="13">
        <v>15.8</v>
      </c>
      <c r="J50" s="11">
        <v>0.0</v>
      </c>
      <c r="K50" s="13">
        <v>0.2</v>
      </c>
      <c r="L50" s="13">
        <v>9.0</v>
      </c>
      <c r="M50" s="11">
        <v>55.0</v>
      </c>
      <c r="N50" s="14">
        <v>0.89</v>
      </c>
      <c r="O50" s="13">
        <v>82.1</v>
      </c>
      <c r="P50" s="13">
        <v>5.1</v>
      </c>
      <c r="Q50" s="13">
        <v>12.5</v>
      </c>
      <c r="R50" s="13">
        <v>18.1</v>
      </c>
      <c r="S50" s="13">
        <v>5.0</v>
      </c>
      <c r="T50" s="13">
        <v>5.0</v>
      </c>
      <c r="U50" s="13">
        <v>2.3</v>
      </c>
      <c r="V50" s="13">
        <v>88.9</v>
      </c>
      <c r="W50" s="11" t="str">
        <f t="shared" si="1"/>
        <v>A-Strong|BBVA|Risk|2024</v>
      </c>
      <c r="X50" s="15">
        <f>(MAX(0,MIN(1,1-(K50-scaling_params!$B$2)/(scaling_params!$C$2-scaling_params!$B$2)))+MAX(0,MIN(1,(L50-scaling_params!$B$3)/(scaling_params!$C$3-scaling_params!$B$3))))/2</f>
        <v>0.9411764706</v>
      </c>
      <c r="Y50" s="15">
        <f>(MAX(0,MIN(1,(M50-scaling_params!$B$4)/(scaling_params!$C$4-scaling_params!$B$4)))+MAX(0,MIN(1,(N50-scaling_params!$B$5)/(scaling_params!$C$5-scaling_params!$B$5))))/2</f>
        <v>0.8857142857</v>
      </c>
      <c r="Z50" s="15">
        <f>(MAX(0,MIN(1,(O50-scaling_params!$B$6)/(scaling_params!$C$6-scaling_params!$B$6)))+MAX(0,MIN(1,1-(P50-scaling_params!$B$7)/(scaling_params!$C$7-scaling_params!$B$7)))+MAX(0,MIN(1,(T50-scaling_params!$B$11)/(scaling_params!$C$11-scaling_params!$B$11))))/3</f>
        <v>1</v>
      </c>
      <c r="AA50" s="15">
        <f>(MAX(0,MIN(1,1-(Q50-scaling_params!$B$8)/(scaling_params!$C$8-scaling_params!$B$8)))+MAX(0,MIN(1,(R50-scaling_params!$B$9)/(scaling_params!$C$9-scaling_params!$B$9)))+MAX(0,MIN(1,(S50-scaling_params!$B$10)/(scaling_params!$C$10-scaling_params!$B$10))))/3</f>
        <v>0.9574702723</v>
      </c>
      <c r="AB50" s="15">
        <f>(MAX(0,MIN(1,(U50-scaling_params!$B$12)/(scaling_params!$C$12-scaling_params!$B$12)))+MAX(0,MIN(1,(V50-scaling_params!$B$13)/(scaling_params!$C$13-scaling_params!$B$13))))/2</f>
        <v>0.7386363636</v>
      </c>
      <c r="AC50" s="13">
        <f>(scaling_params!$G$2*X50+scaling_params!$G$3*Y50+scaling_params!$G$4*Z50+scaling_params!$G$5*AA50+scaling_params!$G$6*AB50)*100</f>
        <v>91.99931866</v>
      </c>
      <c r="AD50" s="11" t="s">
        <v>168</v>
      </c>
      <c r="AE50" s="11">
        <f t="shared" si="2"/>
        <v>0</v>
      </c>
    </row>
    <row r="51" ht="15.75" customHeight="1">
      <c r="A51" s="11" t="s">
        <v>200</v>
      </c>
      <c r="B51" s="11" t="s">
        <v>163</v>
      </c>
      <c r="C51" s="11" t="s">
        <v>164</v>
      </c>
      <c r="D51" s="11" t="s">
        <v>170</v>
      </c>
      <c r="E51" s="12">
        <v>2025.0</v>
      </c>
      <c r="F51" s="11" t="s">
        <v>171</v>
      </c>
      <c r="G51" s="11" t="s">
        <v>175</v>
      </c>
      <c r="H51" s="11">
        <v>4.0</v>
      </c>
      <c r="I51" s="13">
        <v>15.2</v>
      </c>
      <c r="J51" s="11">
        <v>0.0</v>
      </c>
      <c r="K51" s="13">
        <v>0.0</v>
      </c>
      <c r="L51" s="13">
        <v>8.9</v>
      </c>
      <c r="M51" s="11">
        <v>33.0</v>
      </c>
      <c r="N51" s="14">
        <v>0.96</v>
      </c>
      <c r="O51" s="13">
        <v>82.8</v>
      </c>
      <c r="P51" s="13">
        <v>4.9</v>
      </c>
      <c r="Q51" s="13">
        <v>8.3</v>
      </c>
      <c r="R51" s="13">
        <v>17.0</v>
      </c>
      <c r="S51" s="13">
        <v>5.0</v>
      </c>
      <c r="T51" s="13">
        <v>5.0</v>
      </c>
      <c r="U51" s="13">
        <v>5.1</v>
      </c>
      <c r="V51" s="13">
        <v>87.2</v>
      </c>
      <c r="W51" s="11" t="str">
        <f t="shared" si="1"/>
        <v>A-Strong|BBVA|Risk|2025</v>
      </c>
      <c r="X51" s="15">
        <f>(MAX(0,MIN(1,1-(K51-scaling_params!$B$2)/(scaling_params!$C$2-scaling_params!$B$2)))+MAX(0,MIN(1,(L51-scaling_params!$B$3)/(scaling_params!$C$3-scaling_params!$B$3))))/2</f>
        <v>0.9338235294</v>
      </c>
      <c r="Y51" s="15">
        <f>(MAX(0,MIN(1,(M51-scaling_params!$B$4)/(scaling_params!$C$4-scaling_params!$B$4)))+MAX(0,MIN(1,(N51-scaling_params!$B$5)/(scaling_params!$C$5-scaling_params!$B$5))))/2</f>
        <v>0.868452381</v>
      </c>
      <c r="Z51" s="15">
        <f>(MAX(0,MIN(1,(O51-scaling_params!$B$6)/(scaling_params!$C$6-scaling_params!$B$6)))+MAX(0,MIN(1,1-(P51-scaling_params!$B$7)/(scaling_params!$C$7-scaling_params!$B$7)))+MAX(0,MIN(1,(T51-scaling_params!$B$11)/(scaling_params!$C$11-scaling_params!$B$11))))/3</f>
        <v>1</v>
      </c>
      <c r="AA51" s="15">
        <f>(MAX(0,MIN(1,1-(Q51-scaling_params!$B$8)/(scaling_params!$C$8-scaling_params!$B$8)))+MAX(0,MIN(1,(R51-scaling_params!$B$9)/(scaling_params!$C$9-scaling_params!$B$9)))+MAX(0,MIN(1,(S51-scaling_params!$B$10)/(scaling_params!$C$10-scaling_params!$B$10))))/3</f>
        <v>0.9451476793</v>
      </c>
      <c r="AB51" s="15">
        <f>(MAX(0,MIN(1,(U51-scaling_params!$B$12)/(scaling_params!$C$12-scaling_params!$B$12)))+MAX(0,MIN(1,(V51-scaling_params!$B$13)/(scaling_params!$C$13-scaling_params!$B$13))))/2</f>
        <v>0.8981818182</v>
      </c>
      <c r="AC51" s="13">
        <f>(scaling_params!$G$2*X51+scaling_params!$G$3*Y51+scaling_params!$G$4*Z51+scaling_params!$G$5*AA51+scaling_params!$G$6*AB51)*100</f>
        <v>93.0866285</v>
      </c>
      <c r="AD51" s="11" t="s">
        <v>168</v>
      </c>
      <c r="AE51" s="11">
        <f t="shared" si="2"/>
        <v>0</v>
      </c>
    </row>
    <row r="52" ht="15.75" customHeight="1">
      <c r="A52" s="11" t="s">
        <v>201</v>
      </c>
      <c r="B52" s="11" t="s">
        <v>163</v>
      </c>
      <c r="C52" s="11" t="s">
        <v>164</v>
      </c>
      <c r="D52" s="11" t="s">
        <v>165</v>
      </c>
      <c r="E52" s="12">
        <v>2024.0</v>
      </c>
      <c r="F52" s="11" t="s">
        <v>171</v>
      </c>
      <c r="G52" s="11" t="s">
        <v>184</v>
      </c>
      <c r="H52" s="11">
        <v>2.0</v>
      </c>
      <c r="I52" s="13">
        <v>15.8</v>
      </c>
      <c r="J52" s="11">
        <v>0.0</v>
      </c>
      <c r="K52" s="13">
        <v>1.1</v>
      </c>
      <c r="L52" s="13">
        <v>8.7</v>
      </c>
      <c r="M52" s="11">
        <v>15.0</v>
      </c>
      <c r="N52" s="14">
        <v>0.87</v>
      </c>
      <c r="O52" s="13">
        <v>77.5</v>
      </c>
      <c r="P52" s="13">
        <v>5.8</v>
      </c>
      <c r="Q52" s="13">
        <v>9.9</v>
      </c>
      <c r="R52" s="13">
        <v>17.5</v>
      </c>
      <c r="S52" s="13">
        <v>4.4</v>
      </c>
      <c r="T52" s="13">
        <v>3.8</v>
      </c>
      <c r="U52" s="13">
        <v>2.8</v>
      </c>
      <c r="V52" s="13">
        <v>74.6</v>
      </c>
      <c r="W52" s="11" t="str">
        <f t="shared" si="1"/>
        <v>A-Strong|BBVA|Operations|2024</v>
      </c>
      <c r="X52" s="15">
        <f>(MAX(0,MIN(1,1-(K52-scaling_params!$B$2)/(scaling_params!$C$2-scaling_params!$B$2)))+MAX(0,MIN(1,(L52-scaling_params!$B$3)/(scaling_params!$C$3-scaling_params!$B$3))))/2</f>
        <v>0.9024509804</v>
      </c>
      <c r="Y52" s="15">
        <f>(MAX(0,MIN(1,(M52-scaling_params!$B$4)/(scaling_params!$C$4-scaling_params!$B$4)))+MAX(0,MIN(1,(N52-scaling_params!$B$5)/(scaling_params!$C$5-scaling_params!$B$5))))/2</f>
        <v>0.6702380952</v>
      </c>
      <c r="Z52" s="15">
        <f>(MAX(0,MIN(1,(O52-scaling_params!$B$6)/(scaling_params!$C$6-scaling_params!$B$6)))+MAX(0,MIN(1,1-(P52-scaling_params!$B$7)/(scaling_params!$C$7-scaling_params!$B$7)))+MAX(0,MIN(1,(T52-scaling_params!$B$11)/(scaling_params!$C$11-scaling_params!$B$11))))/3</f>
        <v>0.8586872587</v>
      </c>
      <c r="AA52" s="15">
        <f>(MAX(0,MIN(1,1-(Q52-scaling_params!$B$8)/(scaling_params!$C$8-scaling_params!$B$8)))+MAX(0,MIN(1,(R52-scaling_params!$B$9)/(scaling_params!$C$9-scaling_params!$B$9)))+MAX(0,MIN(1,(S52-scaling_params!$B$10)/(scaling_params!$C$10-scaling_params!$B$10))))/3</f>
        <v>0.9074211963</v>
      </c>
      <c r="AB52" s="15">
        <f>(MAX(0,MIN(1,(U52-scaling_params!$B$12)/(scaling_params!$C$12-scaling_params!$B$12)))+MAX(0,MIN(1,(V52-scaling_params!$B$13)/(scaling_params!$C$13-scaling_params!$B$13))))/2</f>
        <v>0.7336363636</v>
      </c>
      <c r="AC52" s="13">
        <f>(scaling_params!$G$2*X52+scaling_params!$G$3*Y52+scaling_params!$G$4*Z52+scaling_params!$G$5*AA52+scaling_params!$G$6*AB52)*100</f>
        <v>81.764866</v>
      </c>
      <c r="AD52" s="11" t="s">
        <v>168</v>
      </c>
      <c r="AE52" s="11">
        <f t="shared" si="2"/>
        <v>0</v>
      </c>
    </row>
    <row r="53" ht="15.75" customHeight="1">
      <c r="A53" s="11" t="s">
        <v>201</v>
      </c>
      <c r="B53" s="11" t="s">
        <v>163</v>
      </c>
      <c r="C53" s="11" t="s">
        <v>164</v>
      </c>
      <c r="D53" s="11" t="s">
        <v>165</v>
      </c>
      <c r="E53" s="12">
        <v>2025.0</v>
      </c>
      <c r="F53" s="11" t="s">
        <v>171</v>
      </c>
      <c r="G53" s="11" t="s">
        <v>184</v>
      </c>
      <c r="H53" s="11">
        <v>2.0</v>
      </c>
      <c r="I53" s="13">
        <v>15.2</v>
      </c>
      <c r="J53" s="11">
        <v>0.0</v>
      </c>
      <c r="K53" s="13">
        <v>0.0</v>
      </c>
      <c r="L53" s="13">
        <v>8.2</v>
      </c>
      <c r="M53" s="11">
        <v>27.0</v>
      </c>
      <c r="N53" s="14">
        <v>0.82</v>
      </c>
      <c r="O53" s="13">
        <v>83.2</v>
      </c>
      <c r="P53" s="13">
        <v>5.0</v>
      </c>
      <c r="Q53" s="13">
        <v>10.1</v>
      </c>
      <c r="R53" s="13">
        <v>16.7</v>
      </c>
      <c r="S53" s="13">
        <v>3.9</v>
      </c>
      <c r="T53" s="13">
        <v>4.5</v>
      </c>
      <c r="U53" s="13">
        <v>3.6</v>
      </c>
      <c r="V53" s="13">
        <v>81.6</v>
      </c>
      <c r="W53" s="11" t="str">
        <f t="shared" si="1"/>
        <v>A-Strong|BBVA|Operations|2025</v>
      </c>
      <c r="X53" s="15">
        <f>(MAX(0,MIN(1,1-(K53-scaling_params!$B$2)/(scaling_params!$C$2-scaling_params!$B$2)))+MAX(0,MIN(1,(L53-scaling_params!$B$3)/(scaling_params!$C$3-scaling_params!$B$3))))/2</f>
        <v>0.8823529412</v>
      </c>
      <c r="Y53" s="15">
        <f>(MAX(0,MIN(1,(M53-scaling_params!$B$4)/(scaling_params!$C$4-scaling_params!$B$4)))+MAX(0,MIN(1,(N53-scaling_params!$B$5)/(scaling_params!$C$5-scaling_params!$B$5))))/2</f>
        <v>0.6648809524</v>
      </c>
      <c r="Z53" s="15">
        <f>(MAX(0,MIN(1,(O53-scaling_params!$B$6)/(scaling_params!$C$6-scaling_params!$B$6)))+MAX(0,MIN(1,1-(P53-scaling_params!$B$7)/(scaling_params!$C$7-scaling_params!$B$7)))+MAX(0,MIN(1,(T53-scaling_params!$B$11)/(scaling_params!$C$11-scaling_params!$B$11))))/3</f>
        <v>0.9523809524</v>
      </c>
      <c r="AA53" s="15">
        <f>(MAX(0,MIN(1,1-(Q53-scaling_params!$B$8)/(scaling_params!$C$8-scaling_params!$B$8)))+MAX(0,MIN(1,(R53-scaling_params!$B$9)/(scaling_params!$C$9-scaling_params!$B$9)))+MAX(0,MIN(1,(S53-scaling_params!$B$10)/(scaling_params!$C$10-scaling_params!$B$10))))/3</f>
        <v>0.8246463142</v>
      </c>
      <c r="AB53" s="15">
        <f>(MAX(0,MIN(1,(U53-scaling_params!$B$12)/(scaling_params!$C$12-scaling_params!$B$12)))+MAX(0,MIN(1,(V53-scaling_params!$B$13)/(scaling_params!$C$13-scaling_params!$B$13))))/2</f>
        <v>0.8472727273</v>
      </c>
      <c r="AC53" s="13">
        <f>(scaling_params!$G$2*X53+scaling_params!$G$3*Y53+scaling_params!$G$4*Z53+scaling_params!$G$5*AA53+scaling_params!$G$6*AB53)*100</f>
        <v>83.25254219</v>
      </c>
      <c r="AD53" s="11" t="s">
        <v>168</v>
      </c>
      <c r="AE53" s="11">
        <f t="shared" si="2"/>
        <v>0</v>
      </c>
    </row>
    <row r="54" ht="15.75" customHeight="1">
      <c r="A54" s="11" t="s">
        <v>202</v>
      </c>
      <c r="B54" s="11" t="s">
        <v>163</v>
      </c>
      <c r="C54" s="11" t="s">
        <v>164</v>
      </c>
      <c r="D54" s="11" t="s">
        <v>181</v>
      </c>
      <c r="E54" s="12">
        <v>2024.0</v>
      </c>
      <c r="F54" s="11" t="s">
        <v>171</v>
      </c>
      <c r="G54" s="11" t="s">
        <v>175</v>
      </c>
      <c r="H54" s="11">
        <v>1.0</v>
      </c>
      <c r="I54" s="13">
        <v>15.8</v>
      </c>
      <c r="J54" s="11">
        <v>0.0</v>
      </c>
      <c r="K54" s="13">
        <v>0.6</v>
      </c>
      <c r="L54" s="13">
        <v>8.2</v>
      </c>
      <c r="M54" s="11">
        <v>44.0</v>
      </c>
      <c r="N54" s="14">
        <v>0.89</v>
      </c>
      <c r="O54" s="13">
        <v>80.4</v>
      </c>
      <c r="P54" s="13">
        <v>5.5</v>
      </c>
      <c r="Q54" s="13">
        <v>9.4</v>
      </c>
      <c r="R54" s="13">
        <v>15.8</v>
      </c>
      <c r="S54" s="13">
        <v>4.4</v>
      </c>
      <c r="T54" s="13">
        <v>3.6</v>
      </c>
      <c r="U54" s="13">
        <v>3.6</v>
      </c>
      <c r="V54" s="13">
        <v>85.7</v>
      </c>
      <c r="W54" s="11" t="str">
        <f t="shared" si="1"/>
        <v>A-Strong|BBVA|Corporate|2024</v>
      </c>
      <c r="X54" s="15">
        <f>(MAX(0,MIN(1,1-(K54-scaling_params!$B$2)/(scaling_params!$C$2-scaling_params!$B$2)))+MAX(0,MIN(1,(L54-scaling_params!$B$3)/(scaling_params!$C$3-scaling_params!$B$3))))/2</f>
        <v>0.8823529412</v>
      </c>
      <c r="Y54" s="15">
        <f>(MAX(0,MIN(1,(M54-scaling_params!$B$4)/(scaling_params!$C$4-scaling_params!$B$4)))+MAX(0,MIN(1,(N54-scaling_params!$B$5)/(scaling_params!$C$5-scaling_params!$B$5))))/2</f>
        <v>0.8333333333</v>
      </c>
      <c r="Z54" s="15">
        <f>(MAX(0,MIN(1,(O54-scaling_params!$B$6)/(scaling_params!$C$6-scaling_params!$B$6)))+MAX(0,MIN(1,1-(P54-scaling_params!$B$7)/(scaling_params!$C$7-scaling_params!$B$7)))+MAX(0,MIN(1,(T54-scaling_params!$B$11)/(scaling_params!$C$11-scaling_params!$B$11))))/3</f>
        <v>0.8666666667</v>
      </c>
      <c r="AA54" s="15">
        <f>(MAX(0,MIN(1,1-(Q54-scaling_params!$B$8)/(scaling_params!$C$8-scaling_params!$B$8)))+MAX(0,MIN(1,(R54-scaling_params!$B$9)/(scaling_params!$C$9-scaling_params!$B$9)))+MAX(0,MIN(1,(S54-scaling_params!$B$10)/(scaling_params!$C$10-scaling_params!$B$10))))/3</f>
        <v>0.8356912385</v>
      </c>
      <c r="AB54" s="15">
        <f>(MAX(0,MIN(1,(U54-scaling_params!$B$12)/(scaling_params!$C$12-scaling_params!$B$12)))+MAX(0,MIN(1,(V54-scaling_params!$B$13)/(scaling_params!$C$13-scaling_params!$B$13))))/2</f>
        <v>0.8845454545</v>
      </c>
      <c r="AC54" s="13">
        <f>(scaling_params!$G$2*X54+scaling_params!$G$3*Y54+scaling_params!$G$4*Z54+scaling_params!$G$5*AA54+scaling_params!$G$6*AB54)*100</f>
        <v>85.83109628</v>
      </c>
      <c r="AD54" s="11" t="s">
        <v>168</v>
      </c>
      <c r="AE54" s="11">
        <f t="shared" si="2"/>
        <v>0</v>
      </c>
    </row>
    <row r="55" ht="15.75" customHeight="1">
      <c r="A55" s="11" t="s">
        <v>202</v>
      </c>
      <c r="B55" s="11" t="s">
        <v>163</v>
      </c>
      <c r="C55" s="11" t="s">
        <v>164</v>
      </c>
      <c r="D55" s="11" t="s">
        <v>181</v>
      </c>
      <c r="E55" s="12">
        <v>2025.0</v>
      </c>
      <c r="F55" s="11" t="s">
        <v>171</v>
      </c>
      <c r="G55" s="11" t="s">
        <v>175</v>
      </c>
      <c r="H55" s="11">
        <v>1.0</v>
      </c>
      <c r="I55" s="13">
        <v>15.2</v>
      </c>
      <c r="J55" s="11">
        <v>0.0</v>
      </c>
      <c r="K55" s="13">
        <v>1.4</v>
      </c>
      <c r="L55" s="13">
        <v>8.0</v>
      </c>
      <c r="M55" s="11">
        <v>28.0</v>
      </c>
      <c r="N55" s="14">
        <v>0.81</v>
      </c>
      <c r="O55" s="13">
        <v>83.2</v>
      </c>
      <c r="P55" s="13">
        <v>5.5</v>
      </c>
      <c r="Q55" s="13">
        <v>8.5</v>
      </c>
      <c r="R55" s="13">
        <v>18.9</v>
      </c>
      <c r="S55" s="13">
        <v>4.6</v>
      </c>
      <c r="T55" s="13">
        <v>5.0</v>
      </c>
      <c r="U55" s="13">
        <v>3.7</v>
      </c>
      <c r="V55" s="13">
        <v>81.8</v>
      </c>
      <c r="W55" s="11" t="str">
        <f t="shared" si="1"/>
        <v>A-Strong|BBVA|Corporate|2025</v>
      </c>
      <c r="X55" s="15">
        <f>(MAX(0,MIN(1,1-(K55-scaling_params!$B$2)/(scaling_params!$C$2-scaling_params!$B$2)))+MAX(0,MIN(1,(L55-scaling_params!$B$3)/(scaling_params!$C$3-scaling_params!$B$3))))/2</f>
        <v>0.8009803922</v>
      </c>
      <c r="Y55" s="15">
        <f>(MAX(0,MIN(1,(M55-scaling_params!$B$4)/(scaling_params!$C$4-scaling_params!$B$4)))+MAX(0,MIN(1,(N55-scaling_params!$B$5)/(scaling_params!$C$5-scaling_params!$B$5))))/2</f>
        <v>0.6571428571</v>
      </c>
      <c r="Z55" s="15">
        <f>(MAX(0,MIN(1,(O55-scaling_params!$B$6)/(scaling_params!$C$6-scaling_params!$B$6)))+MAX(0,MIN(1,1-(P55-scaling_params!$B$7)/(scaling_params!$C$7-scaling_params!$B$7)))+MAX(0,MIN(1,(T55-scaling_params!$B$11)/(scaling_params!$C$11-scaling_params!$B$11))))/3</f>
        <v>1</v>
      </c>
      <c r="AA55" s="15">
        <f>(MAX(0,MIN(1,1-(Q55-scaling_params!$B$8)/(scaling_params!$C$8-scaling_params!$B$8)))+MAX(0,MIN(1,(R55-scaling_params!$B$9)/(scaling_params!$C$9-scaling_params!$B$9)))+MAX(0,MIN(1,(S55-scaling_params!$B$10)/(scaling_params!$C$10-scaling_params!$B$10))))/3</f>
        <v>0.9607843137</v>
      </c>
      <c r="AB55" s="15">
        <f>(MAX(0,MIN(1,(U55-scaling_params!$B$12)/(scaling_params!$C$12-scaling_params!$B$12)))+MAX(0,MIN(1,(V55-scaling_params!$B$13)/(scaling_params!$C$13-scaling_params!$B$13))))/2</f>
        <v>0.8490909091</v>
      </c>
      <c r="AC55" s="13">
        <f>(scaling_params!$G$2*X55+scaling_params!$G$3*Y55+scaling_params!$G$4*Z55+scaling_params!$G$5*AA55+scaling_params!$G$6*AB55)*100</f>
        <v>84.69497301</v>
      </c>
      <c r="AD55" s="11" t="s">
        <v>168</v>
      </c>
      <c r="AE55" s="11">
        <f t="shared" si="2"/>
        <v>0</v>
      </c>
    </row>
    <row r="56" ht="15.75" customHeight="1">
      <c r="A56" s="11" t="s">
        <v>203</v>
      </c>
      <c r="B56" s="11" t="s">
        <v>163</v>
      </c>
      <c r="C56" s="11" t="s">
        <v>164</v>
      </c>
      <c r="D56" s="11" t="s">
        <v>165</v>
      </c>
      <c r="E56" s="12">
        <v>2024.0</v>
      </c>
      <c r="F56" s="11" t="s">
        <v>166</v>
      </c>
      <c r="G56" s="11" t="s">
        <v>172</v>
      </c>
      <c r="H56" s="11">
        <v>5.0</v>
      </c>
      <c r="I56" s="13">
        <v>15.8</v>
      </c>
      <c r="J56" s="11">
        <v>0.0</v>
      </c>
      <c r="K56" s="13">
        <v>1.1</v>
      </c>
      <c r="L56" s="13">
        <v>7.9</v>
      </c>
      <c r="M56" s="11">
        <v>24.0</v>
      </c>
      <c r="N56" s="14">
        <v>0.86</v>
      </c>
      <c r="O56" s="13">
        <v>77.5</v>
      </c>
      <c r="P56" s="13">
        <v>5.8</v>
      </c>
      <c r="Q56" s="13">
        <v>9.9</v>
      </c>
      <c r="R56" s="13">
        <v>17.5</v>
      </c>
      <c r="S56" s="13">
        <v>4.7</v>
      </c>
      <c r="T56" s="13">
        <v>4.0</v>
      </c>
      <c r="U56" s="13">
        <v>2.8</v>
      </c>
      <c r="V56" s="13">
        <v>79.4</v>
      </c>
      <c r="W56" s="11" t="str">
        <f t="shared" si="1"/>
        <v>A-Strong|BBVA|Operations|2024</v>
      </c>
      <c r="X56" s="15">
        <f>(MAX(0,MIN(1,1-(K56-scaling_params!$B$2)/(scaling_params!$C$2-scaling_params!$B$2)))+MAX(0,MIN(1,(L56-scaling_params!$B$3)/(scaling_params!$C$3-scaling_params!$B$3))))/2</f>
        <v>0.843627451</v>
      </c>
      <c r="Y56" s="15">
        <f>(MAX(0,MIN(1,(M56-scaling_params!$B$4)/(scaling_params!$C$4-scaling_params!$B$4)))+MAX(0,MIN(1,(N56-scaling_params!$B$5)/(scaling_params!$C$5-scaling_params!$B$5))))/2</f>
        <v>0.7005952381</v>
      </c>
      <c r="Z56" s="15">
        <f>(MAX(0,MIN(1,(O56-scaling_params!$B$6)/(scaling_params!$C$6-scaling_params!$B$6)))+MAX(0,MIN(1,1-(P56-scaling_params!$B$7)/(scaling_params!$C$7-scaling_params!$B$7)))+MAX(0,MIN(1,(T56-scaling_params!$B$11)/(scaling_params!$C$11-scaling_params!$B$11))))/3</f>
        <v>0.8777348777</v>
      </c>
      <c r="AA56" s="15">
        <f>(MAX(0,MIN(1,1-(Q56-scaling_params!$B$8)/(scaling_params!$C$8-scaling_params!$B$8)))+MAX(0,MIN(1,(R56-scaling_params!$B$9)/(scaling_params!$C$9-scaling_params!$B$9)))+MAX(0,MIN(1,(S56-scaling_params!$B$10)/(scaling_params!$C$10-scaling_params!$B$10))))/3</f>
        <v>0.936832961</v>
      </c>
      <c r="AB56" s="15">
        <f>(MAX(0,MIN(1,(U56-scaling_params!$B$12)/(scaling_params!$C$12-scaling_params!$B$12)))+MAX(0,MIN(1,(V56-scaling_params!$B$13)/(scaling_params!$C$13-scaling_params!$B$13))))/2</f>
        <v>0.7772727273</v>
      </c>
      <c r="AC56" s="13">
        <f>(scaling_params!$G$2*X56+scaling_params!$G$3*Y56+scaling_params!$G$4*Z56+scaling_params!$G$5*AA56+scaling_params!$G$6*AB56)*100</f>
        <v>82.57608112</v>
      </c>
      <c r="AD56" s="11" t="s">
        <v>168</v>
      </c>
      <c r="AE56" s="11">
        <f t="shared" si="2"/>
        <v>0</v>
      </c>
    </row>
    <row r="57" ht="15.75" customHeight="1">
      <c r="A57" s="11" t="s">
        <v>203</v>
      </c>
      <c r="B57" s="11" t="s">
        <v>163</v>
      </c>
      <c r="C57" s="11" t="s">
        <v>164</v>
      </c>
      <c r="D57" s="11" t="s">
        <v>165</v>
      </c>
      <c r="E57" s="12">
        <v>2025.0</v>
      </c>
      <c r="F57" s="11" t="s">
        <v>166</v>
      </c>
      <c r="G57" s="11" t="s">
        <v>172</v>
      </c>
      <c r="H57" s="11">
        <v>5.0</v>
      </c>
      <c r="I57" s="13">
        <v>15.2</v>
      </c>
      <c r="J57" s="11">
        <v>0.0</v>
      </c>
      <c r="K57" s="13">
        <v>0.0</v>
      </c>
      <c r="L57" s="13">
        <v>7.1</v>
      </c>
      <c r="M57" s="11">
        <v>43.0</v>
      </c>
      <c r="N57" s="14">
        <v>0.81</v>
      </c>
      <c r="O57" s="13">
        <v>83.2</v>
      </c>
      <c r="P57" s="13">
        <v>5.0</v>
      </c>
      <c r="Q57" s="13">
        <v>10.1</v>
      </c>
      <c r="R57" s="13">
        <v>16.7</v>
      </c>
      <c r="S57" s="13">
        <v>4.5</v>
      </c>
      <c r="T57" s="13">
        <v>3.9</v>
      </c>
      <c r="U57" s="13">
        <v>3.6</v>
      </c>
      <c r="V57" s="13">
        <v>79.3</v>
      </c>
      <c r="W57" s="11" t="str">
        <f t="shared" si="1"/>
        <v>A-Strong|BBVA|Operations|2025</v>
      </c>
      <c r="X57" s="15">
        <f>(MAX(0,MIN(1,1-(K57-scaling_params!$B$2)/(scaling_params!$C$2-scaling_params!$B$2)))+MAX(0,MIN(1,(L57-scaling_params!$B$3)/(scaling_params!$C$3-scaling_params!$B$3))))/2</f>
        <v>0.8014705882</v>
      </c>
      <c r="Y57" s="15">
        <f>(MAX(0,MIN(1,(M57-scaling_params!$B$4)/(scaling_params!$C$4-scaling_params!$B$4)))+MAX(0,MIN(1,(N57-scaling_params!$B$5)/(scaling_params!$C$5-scaling_params!$B$5))))/2</f>
        <v>0.7285714286</v>
      </c>
      <c r="Z57" s="15">
        <f>(MAX(0,MIN(1,(O57-scaling_params!$B$6)/(scaling_params!$C$6-scaling_params!$B$6)))+MAX(0,MIN(1,1-(P57-scaling_params!$B$7)/(scaling_params!$C$7-scaling_params!$B$7)))+MAX(0,MIN(1,(T57-scaling_params!$B$11)/(scaling_params!$C$11-scaling_params!$B$11))))/3</f>
        <v>0.8952380952</v>
      </c>
      <c r="AA57" s="15">
        <f>(MAX(0,MIN(1,1-(Q57-scaling_params!$B$8)/(scaling_params!$C$8-scaling_params!$B$8)))+MAX(0,MIN(1,(R57-scaling_params!$B$9)/(scaling_params!$C$9-scaling_params!$B$9)))+MAX(0,MIN(1,(S57-scaling_params!$B$10)/(scaling_params!$C$10-scaling_params!$B$10))))/3</f>
        <v>0.8834698436</v>
      </c>
      <c r="AB57" s="15">
        <f>(MAX(0,MIN(1,(U57-scaling_params!$B$12)/(scaling_params!$C$12-scaling_params!$B$12)))+MAX(0,MIN(1,(V57-scaling_params!$B$13)/(scaling_params!$C$13-scaling_params!$B$13))))/2</f>
        <v>0.8263636364</v>
      </c>
      <c r="AC57" s="13">
        <f>(scaling_params!$G$2*X57+scaling_params!$G$3*Y57+scaling_params!$G$4*Z57+scaling_params!$G$5*AA57+scaling_params!$G$6*AB57)*100</f>
        <v>82.29424279</v>
      </c>
      <c r="AD57" s="11" t="s">
        <v>168</v>
      </c>
      <c r="AE57" s="11">
        <f t="shared" si="2"/>
        <v>0</v>
      </c>
    </row>
    <row r="58" ht="15.75" customHeight="1">
      <c r="A58" s="11" t="s">
        <v>204</v>
      </c>
      <c r="B58" s="11" t="s">
        <v>163</v>
      </c>
      <c r="C58" s="11" t="s">
        <v>164</v>
      </c>
      <c r="D58" s="11" t="s">
        <v>174</v>
      </c>
      <c r="E58" s="12">
        <v>2024.0</v>
      </c>
      <c r="F58" s="11" t="s">
        <v>171</v>
      </c>
      <c r="G58" s="11" t="s">
        <v>167</v>
      </c>
      <c r="H58" s="11">
        <v>2.0</v>
      </c>
      <c r="I58" s="13">
        <v>15.8</v>
      </c>
      <c r="J58" s="11">
        <v>0.0</v>
      </c>
      <c r="K58" s="13">
        <v>1.3</v>
      </c>
      <c r="L58" s="13">
        <v>7.0</v>
      </c>
      <c r="M58" s="11">
        <v>28.0</v>
      </c>
      <c r="N58" s="14">
        <v>0.84</v>
      </c>
      <c r="O58" s="13">
        <v>73.3</v>
      </c>
      <c r="P58" s="13">
        <v>4.6</v>
      </c>
      <c r="Q58" s="13">
        <v>12.9</v>
      </c>
      <c r="R58" s="13">
        <v>18.1</v>
      </c>
      <c r="S58" s="13">
        <v>4.0</v>
      </c>
      <c r="T58" s="13">
        <v>3.7</v>
      </c>
      <c r="U58" s="13">
        <v>2.7</v>
      </c>
      <c r="V58" s="13">
        <v>81.7</v>
      </c>
      <c r="W58" s="11" t="str">
        <f t="shared" si="1"/>
        <v>A-Strong|BBVA|Digital|2024</v>
      </c>
      <c r="X58" s="15">
        <f>(MAX(0,MIN(1,1-(K58-scaling_params!$B$2)/(scaling_params!$C$2-scaling_params!$B$2)))+MAX(0,MIN(1,(L58-scaling_params!$B$3)/(scaling_params!$C$3-scaling_params!$B$3))))/2</f>
        <v>0.7441176471</v>
      </c>
      <c r="Y58" s="15">
        <f>(MAX(0,MIN(1,(M58-scaling_params!$B$4)/(scaling_params!$C$4-scaling_params!$B$4)))+MAX(0,MIN(1,(N58-scaling_params!$B$5)/(scaling_params!$C$5-scaling_params!$B$5))))/2</f>
        <v>0.6946428571</v>
      </c>
      <c r="Z58" s="15">
        <f>(MAX(0,MIN(1,(O58-scaling_params!$B$6)/(scaling_params!$C$6-scaling_params!$B$6)))+MAX(0,MIN(1,1-(P58-scaling_params!$B$7)/(scaling_params!$C$7-scaling_params!$B$7)))+MAX(0,MIN(1,(T58-scaling_params!$B$11)/(scaling_params!$C$11-scaling_params!$B$11))))/3</f>
        <v>0.8184347006</v>
      </c>
      <c r="AA58" s="15">
        <f>(MAX(0,MIN(1,1-(Q58-scaling_params!$B$8)/(scaling_params!$C$8-scaling_params!$B$8)))+MAX(0,MIN(1,(R58-scaling_params!$B$9)/(scaling_params!$C$9-scaling_params!$B$9)))+MAX(0,MIN(1,(S58-scaling_params!$B$10)/(scaling_params!$C$10-scaling_params!$B$10))))/3</f>
        <v>0.8442795415</v>
      </c>
      <c r="AB58" s="15">
        <f>(MAX(0,MIN(1,(U58-scaling_params!$B$12)/(scaling_params!$C$12-scaling_params!$B$12)))+MAX(0,MIN(1,(V58-scaling_params!$B$13)/(scaling_params!$C$13-scaling_params!$B$13))))/2</f>
        <v>0.7731818182</v>
      </c>
      <c r="AC58" s="13">
        <f>(scaling_params!$G$2*X58+scaling_params!$G$3*Y58+scaling_params!$G$4*Z58+scaling_params!$G$5*AA58+scaling_params!$G$6*AB58)*100</f>
        <v>77.0269527</v>
      </c>
      <c r="AD58" s="11" t="s">
        <v>168</v>
      </c>
      <c r="AE58" s="11">
        <f t="shared" si="2"/>
        <v>0</v>
      </c>
    </row>
    <row r="59" ht="15.75" customHeight="1">
      <c r="A59" s="11" t="s">
        <v>204</v>
      </c>
      <c r="B59" s="11" t="s">
        <v>163</v>
      </c>
      <c r="C59" s="11" t="s">
        <v>164</v>
      </c>
      <c r="D59" s="11" t="s">
        <v>174</v>
      </c>
      <c r="E59" s="12">
        <v>2025.0</v>
      </c>
      <c r="F59" s="11" t="s">
        <v>171</v>
      </c>
      <c r="G59" s="11" t="s">
        <v>167</v>
      </c>
      <c r="H59" s="11">
        <v>2.0</v>
      </c>
      <c r="I59" s="13">
        <v>15.2</v>
      </c>
      <c r="J59" s="11">
        <v>0.0</v>
      </c>
      <c r="K59" s="13">
        <v>1.2</v>
      </c>
      <c r="L59" s="13">
        <v>7.8</v>
      </c>
      <c r="M59" s="11">
        <v>30.0</v>
      </c>
      <c r="N59" s="14">
        <v>0.81</v>
      </c>
      <c r="O59" s="13">
        <v>78.6</v>
      </c>
      <c r="P59" s="13">
        <v>4.2</v>
      </c>
      <c r="Q59" s="13">
        <v>12.7</v>
      </c>
      <c r="R59" s="13">
        <v>18.1</v>
      </c>
      <c r="S59" s="13">
        <v>4.4</v>
      </c>
      <c r="T59" s="13">
        <v>4.0</v>
      </c>
      <c r="U59" s="13">
        <v>3.7</v>
      </c>
      <c r="V59" s="13">
        <v>79.0</v>
      </c>
      <c r="W59" s="11" t="str">
        <f t="shared" si="1"/>
        <v>A-Strong|BBVA|Digital|2025</v>
      </c>
      <c r="X59" s="15">
        <f>(MAX(0,MIN(1,1-(K59-scaling_params!$B$2)/(scaling_params!$C$2-scaling_params!$B$2)))+MAX(0,MIN(1,(L59-scaling_params!$B$3)/(scaling_params!$C$3-scaling_params!$B$3))))/2</f>
        <v>0.8196078431</v>
      </c>
      <c r="Y59" s="15">
        <f>(MAX(0,MIN(1,(M59-scaling_params!$B$4)/(scaling_params!$C$4-scaling_params!$B$4)))+MAX(0,MIN(1,(N59-scaling_params!$B$5)/(scaling_params!$C$5-scaling_params!$B$5))))/2</f>
        <v>0.6666666667</v>
      </c>
      <c r="Z59" s="15">
        <f>(MAX(0,MIN(1,(O59-scaling_params!$B$6)/(scaling_params!$C$6-scaling_params!$B$6)))+MAX(0,MIN(1,1-(P59-scaling_params!$B$7)/(scaling_params!$C$7-scaling_params!$B$7)))+MAX(0,MIN(1,(T59-scaling_params!$B$11)/(scaling_params!$C$11-scaling_params!$B$11))))/3</f>
        <v>0.9047619048</v>
      </c>
      <c r="AA59" s="15">
        <f>(MAX(0,MIN(1,1-(Q59-scaling_params!$B$8)/(scaling_params!$C$8-scaling_params!$B$8)))+MAX(0,MIN(1,(R59-scaling_params!$B$9)/(scaling_params!$C$9-scaling_params!$B$9)))+MAX(0,MIN(1,(S59-scaling_params!$B$10)/(scaling_params!$C$10-scaling_params!$B$10))))/3</f>
        <v>0.8910709854</v>
      </c>
      <c r="AB59" s="15">
        <f>(MAX(0,MIN(1,(U59-scaling_params!$B$12)/(scaling_params!$C$12-scaling_params!$B$12)))+MAX(0,MIN(1,(V59-scaling_params!$B$13)/(scaling_params!$C$13-scaling_params!$B$13))))/2</f>
        <v>0.8236363636</v>
      </c>
      <c r="AC59" s="13">
        <f>(scaling_params!$G$2*X59+scaling_params!$G$3*Y59+scaling_params!$G$4*Z59+scaling_params!$G$5*AA59+scaling_params!$G$6*AB59)*100</f>
        <v>81.59111418</v>
      </c>
      <c r="AD59" s="11" t="s">
        <v>168</v>
      </c>
      <c r="AE59" s="11">
        <f t="shared" si="2"/>
        <v>0</v>
      </c>
    </row>
    <row r="60" ht="15.75" customHeight="1">
      <c r="A60" s="11" t="s">
        <v>205</v>
      </c>
      <c r="B60" s="11" t="s">
        <v>163</v>
      </c>
      <c r="C60" s="11" t="s">
        <v>164</v>
      </c>
      <c r="D60" s="11" t="s">
        <v>170</v>
      </c>
      <c r="E60" s="12">
        <v>2024.0</v>
      </c>
      <c r="F60" s="11" t="s">
        <v>171</v>
      </c>
      <c r="G60" s="11" t="s">
        <v>167</v>
      </c>
      <c r="H60" s="11">
        <v>4.0</v>
      </c>
      <c r="I60" s="13">
        <v>15.8</v>
      </c>
      <c r="J60" s="11">
        <v>0.0</v>
      </c>
      <c r="K60" s="13">
        <v>0.2</v>
      </c>
      <c r="L60" s="13">
        <v>8.2</v>
      </c>
      <c r="M60" s="11">
        <v>51.0</v>
      </c>
      <c r="N60" s="14">
        <v>0.82</v>
      </c>
      <c r="O60" s="13">
        <v>82.1</v>
      </c>
      <c r="P60" s="13">
        <v>5.1</v>
      </c>
      <c r="Q60" s="13">
        <v>12.5</v>
      </c>
      <c r="R60" s="13">
        <v>18.1</v>
      </c>
      <c r="S60" s="13">
        <v>4.5</v>
      </c>
      <c r="T60" s="13">
        <v>3.9</v>
      </c>
      <c r="U60" s="13">
        <v>2.3</v>
      </c>
      <c r="V60" s="13">
        <v>79.4</v>
      </c>
      <c r="W60" s="11" t="str">
        <f t="shared" si="1"/>
        <v>A-Strong|BBVA|Risk|2024</v>
      </c>
      <c r="X60" s="15">
        <f>(MAX(0,MIN(1,1-(K60-scaling_params!$B$2)/(scaling_params!$C$2-scaling_params!$B$2)))+MAX(0,MIN(1,(L60-scaling_params!$B$3)/(scaling_params!$C$3-scaling_params!$B$3))))/2</f>
        <v>0.8823529412</v>
      </c>
      <c r="Y60" s="15">
        <f>(MAX(0,MIN(1,(M60-scaling_params!$B$4)/(scaling_params!$C$4-scaling_params!$B$4)))+MAX(0,MIN(1,(N60-scaling_params!$B$5)/(scaling_params!$C$5-scaling_params!$B$5))))/2</f>
        <v>0.7791666667</v>
      </c>
      <c r="Z60" s="15">
        <f>(MAX(0,MIN(1,(O60-scaling_params!$B$6)/(scaling_params!$C$6-scaling_params!$B$6)))+MAX(0,MIN(1,1-(P60-scaling_params!$B$7)/(scaling_params!$C$7-scaling_params!$B$7)))+MAX(0,MIN(1,(T60-scaling_params!$B$11)/(scaling_params!$C$11-scaling_params!$B$11))))/3</f>
        <v>0.8952380952</v>
      </c>
      <c r="AA60" s="15">
        <f>(MAX(0,MIN(1,1-(Q60-scaling_params!$B$8)/(scaling_params!$C$8-scaling_params!$B$8)))+MAX(0,MIN(1,(R60-scaling_params!$B$9)/(scaling_params!$C$9-scaling_params!$B$9)))+MAX(0,MIN(1,(S60-scaling_params!$B$10)/(scaling_params!$C$10-scaling_params!$B$10))))/3</f>
        <v>0.9084506645</v>
      </c>
      <c r="AB60" s="15">
        <f>(MAX(0,MIN(1,(U60-scaling_params!$B$12)/(scaling_params!$C$12-scaling_params!$B$12)))+MAX(0,MIN(1,(V60-scaling_params!$B$13)/(scaling_params!$C$13-scaling_params!$B$13))))/2</f>
        <v>0.6522727273</v>
      </c>
      <c r="AC60" s="13">
        <f>(scaling_params!$G$2*X60+scaling_params!$G$3*Y60+scaling_params!$G$4*Z60+scaling_params!$G$5*AA60+scaling_params!$G$6*AB60)*100</f>
        <v>83.7693559</v>
      </c>
      <c r="AD60" s="11" t="s">
        <v>168</v>
      </c>
      <c r="AE60" s="11">
        <f t="shared" si="2"/>
        <v>0</v>
      </c>
    </row>
    <row r="61" ht="15.75" customHeight="1">
      <c r="A61" s="11" t="s">
        <v>205</v>
      </c>
      <c r="B61" s="11" t="s">
        <v>163</v>
      </c>
      <c r="C61" s="11" t="s">
        <v>164</v>
      </c>
      <c r="D61" s="11" t="s">
        <v>170</v>
      </c>
      <c r="E61" s="12">
        <v>2025.0</v>
      </c>
      <c r="F61" s="11" t="s">
        <v>171</v>
      </c>
      <c r="G61" s="11" t="s">
        <v>167</v>
      </c>
      <c r="H61" s="11">
        <v>4.0</v>
      </c>
      <c r="I61" s="13">
        <v>15.2</v>
      </c>
      <c r="J61" s="11">
        <v>1.0</v>
      </c>
      <c r="K61" s="13">
        <v>0.0</v>
      </c>
      <c r="L61" s="13">
        <v>7.6</v>
      </c>
      <c r="M61" s="11">
        <v>13.0</v>
      </c>
      <c r="N61" s="14">
        <v>0.81</v>
      </c>
      <c r="O61" s="13">
        <v>82.8</v>
      </c>
      <c r="P61" s="13">
        <v>4.9</v>
      </c>
      <c r="Q61" s="13">
        <v>8.3</v>
      </c>
      <c r="R61" s="13">
        <v>17.0</v>
      </c>
      <c r="S61" s="13">
        <v>3.9</v>
      </c>
      <c r="T61" s="13">
        <v>4.5</v>
      </c>
      <c r="U61" s="13">
        <v>5.1</v>
      </c>
      <c r="V61" s="13">
        <v>85.8</v>
      </c>
      <c r="W61" s="11" t="str">
        <f t="shared" si="1"/>
        <v>A-Strong|BBVA|Risk|2025</v>
      </c>
      <c r="X61" s="15">
        <f>(MAX(0,MIN(1,1-(K61-scaling_params!$B$2)/(scaling_params!$C$2-scaling_params!$B$2)))+MAX(0,MIN(1,(L61-scaling_params!$B$3)/(scaling_params!$C$3-scaling_params!$B$3))))/2</f>
        <v>0.8382352941</v>
      </c>
      <c r="Y61" s="15">
        <f>(MAX(0,MIN(1,(M61-scaling_params!$B$4)/(scaling_params!$C$4-scaling_params!$B$4)))+MAX(0,MIN(1,(N61-scaling_params!$B$5)/(scaling_params!$C$5-scaling_params!$B$5))))/2</f>
        <v>0.5857142857</v>
      </c>
      <c r="Z61" s="15">
        <f>(MAX(0,MIN(1,(O61-scaling_params!$B$6)/(scaling_params!$C$6-scaling_params!$B$6)))+MAX(0,MIN(1,1-(P61-scaling_params!$B$7)/(scaling_params!$C$7-scaling_params!$B$7)))+MAX(0,MIN(1,(T61-scaling_params!$B$11)/(scaling_params!$C$11-scaling_params!$B$11))))/3</f>
        <v>0.9523809524</v>
      </c>
      <c r="AA61" s="15">
        <f>(MAX(0,MIN(1,1-(Q61-scaling_params!$B$8)/(scaling_params!$C$8-scaling_params!$B$8)))+MAX(0,MIN(1,(R61-scaling_params!$B$9)/(scaling_params!$C$9-scaling_params!$B$9)))+MAX(0,MIN(1,(S61-scaling_params!$B$10)/(scaling_params!$C$10-scaling_params!$B$10))))/3</f>
        <v>0.8373045421</v>
      </c>
      <c r="AB61" s="15">
        <f>(MAX(0,MIN(1,(U61-scaling_params!$B$12)/(scaling_params!$C$12-scaling_params!$B$12)))+MAX(0,MIN(1,(V61-scaling_params!$B$13)/(scaling_params!$C$13-scaling_params!$B$13))))/2</f>
        <v>0.8854545455</v>
      </c>
      <c r="AC61" s="13">
        <f>(scaling_params!$G$2*X61+scaling_params!$G$3*Y61+scaling_params!$G$4*Z61+scaling_params!$G$5*AA61+scaling_params!$G$6*AB61)*100</f>
        <v>81.02869108</v>
      </c>
      <c r="AD61" s="11" t="s">
        <v>168</v>
      </c>
      <c r="AE61" s="11">
        <f t="shared" si="2"/>
        <v>0</v>
      </c>
    </row>
    <row r="62" ht="15.75" customHeight="1">
      <c r="A62" s="11" t="s">
        <v>206</v>
      </c>
      <c r="B62" s="11" t="s">
        <v>163</v>
      </c>
      <c r="C62" s="11" t="s">
        <v>164</v>
      </c>
      <c r="D62" s="11" t="s">
        <v>170</v>
      </c>
      <c r="E62" s="12">
        <v>2024.0</v>
      </c>
      <c r="F62" s="11" t="s">
        <v>171</v>
      </c>
      <c r="G62" s="11" t="s">
        <v>172</v>
      </c>
      <c r="H62" s="11">
        <v>5.0</v>
      </c>
      <c r="I62" s="13">
        <v>15.8</v>
      </c>
      <c r="J62" s="11">
        <v>0.0</v>
      </c>
      <c r="K62" s="13">
        <v>0.2</v>
      </c>
      <c r="L62" s="13">
        <v>7.8</v>
      </c>
      <c r="M62" s="11">
        <v>43.0</v>
      </c>
      <c r="N62" s="14">
        <v>0.81</v>
      </c>
      <c r="O62" s="13">
        <v>82.1</v>
      </c>
      <c r="P62" s="13">
        <v>5.1</v>
      </c>
      <c r="Q62" s="13">
        <v>12.5</v>
      </c>
      <c r="R62" s="13">
        <v>18.1</v>
      </c>
      <c r="S62" s="13">
        <v>5.0</v>
      </c>
      <c r="T62" s="13">
        <v>4.0</v>
      </c>
      <c r="U62" s="13">
        <v>2.3</v>
      </c>
      <c r="V62" s="13">
        <v>90.3</v>
      </c>
      <c r="W62" s="11" t="str">
        <f t="shared" si="1"/>
        <v>A-Strong|BBVA|Risk|2024</v>
      </c>
      <c r="X62" s="15">
        <f>(MAX(0,MIN(1,1-(K62-scaling_params!$B$2)/(scaling_params!$C$2-scaling_params!$B$2)))+MAX(0,MIN(1,(L62-scaling_params!$B$3)/(scaling_params!$C$3-scaling_params!$B$3))))/2</f>
        <v>0.8529411765</v>
      </c>
      <c r="Y62" s="15">
        <f>(MAX(0,MIN(1,(M62-scaling_params!$B$4)/(scaling_params!$C$4-scaling_params!$B$4)))+MAX(0,MIN(1,(N62-scaling_params!$B$5)/(scaling_params!$C$5-scaling_params!$B$5))))/2</f>
        <v>0.7285714286</v>
      </c>
      <c r="Z62" s="15">
        <f>(MAX(0,MIN(1,(O62-scaling_params!$B$6)/(scaling_params!$C$6-scaling_params!$B$6)))+MAX(0,MIN(1,1-(P62-scaling_params!$B$7)/(scaling_params!$C$7-scaling_params!$B$7)))+MAX(0,MIN(1,(T62-scaling_params!$B$11)/(scaling_params!$C$11-scaling_params!$B$11))))/3</f>
        <v>0.9047619048</v>
      </c>
      <c r="AA62" s="15">
        <f>(MAX(0,MIN(1,1-(Q62-scaling_params!$B$8)/(scaling_params!$C$8-scaling_params!$B$8)))+MAX(0,MIN(1,(R62-scaling_params!$B$9)/(scaling_params!$C$9-scaling_params!$B$9)))+MAX(0,MIN(1,(S62-scaling_params!$B$10)/(scaling_params!$C$10-scaling_params!$B$10))))/3</f>
        <v>0.9574702723</v>
      </c>
      <c r="AB62" s="15">
        <f>(MAX(0,MIN(1,(U62-scaling_params!$B$12)/(scaling_params!$C$12-scaling_params!$B$12)))+MAX(0,MIN(1,(V62-scaling_params!$B$13)/(scaling_params!$C$13-scaling_params!$B$13))))/2</f>
        <v>0.7513636364</v>
      </c>
      <c r="AC62" s="13">
        <f>(scaling_params!$G$2*X62+scaling_params!$G$3*Y62+scaling_params!$G$4*Z62+scaling_params!$G$5*AA62+scaling_params!$G$6*AB62)*100</f>
        <v>84.14501868</v>
      </c>
      <c r="AD62" s="11" t="s">
        <v>168</v>
      </c>
      <c r="AE62" s="11">
        <f t="shared" si="2"/>
        <v>0</v>
      </c>
    </row>
    <row r="63" ht="15.75" customHeight="1">
      <c r="A63" s="11" t="s">
        <v>206</v>
      </c>
      <c r="B63" s="11" t="s">
        <v>163</v>
      </c>
      <c r="C63" s="11" t="s">
        <v>164</v>
      </c>
      <c r="D63" s="11" t="s">
        <v>170</v>
      </c>
      <c r="E63" s="12">
        <v>2025.0</v>
      </c>
      <c r="F63" s="11" t="s">
        <v>171</v>
      </c>
      <c r="G63" s="11" t="s">
        <v>172</v>
      </c>
      <c r="H63" s="11">
        <v>5.0</v>
      </c>
      <c r="I63" s="13">
        <v>15.2</v>
      </c>
      <c r="J63" s="11">
        <v>0.0</v>
      </c>
      <c r="K63" s="13">
        <v>0.0</v>
      </c>
      <c r="L63" s="13">
        <v>6.9</v>
      </c>
      <c r="M63" s="11">
        <v>49.0</v>
      </c>
      <c r="N63" s="14">
        <v>0.86</v>
      </c>
      <c r="O63" s="13">
        <v>82.8</v>
      </c>
      <c r="P63" s="13">
        <v>4.9</v>
      </c>
      <c r="Q63" s="13">
        <v>8.3</v>
      </c>
      <c r="R63" s="13">
        <v>17.0</v>
      </c>
      <c r="S63" s="13">
        <v>4.5</v>
      </c>
      <c r="T63" s="13">
        <v>4.7</v>
      </c>
      <c r="U63" s="13">
        <v>5.1</v>
      </c>
      <c r="V63" s="13">
        <v>79.6</v>
      </c>
      <c r="W63" s="11" t="str">
        <f t="shared" si="1"/>
        <v>A-Strong|BBVA|Risk|2025</v>
      </c>
      <c r="X63" s="15">
        <f>(MAX(0,MIN(1,1-(K63-scaling_params!$B$2)/(scaling_params!$C$2-scaling_params!$B$2)))+MAX(0,MIN(1,(L63-scaling_params!$B$3)/(scaling_params!$C$3-scaling_params!$B$3))))/2</f>
        <v>0.7867647059</v>
      </c>
      <c r="Y63" s="15">
        <f>(MAX(0,MIN(1,(M63-scaling_params!$B$4)/(scaling_params!$C$4-scaling_params!$B$4)))+MAX(0,MIN(1,(N63-scaling_params!$B$5)/(scaling_params!$C$5-scaling_params!$B$5))))/2</f>
        <v>0.8196428571</v>
      </c>
      <c r="Z63" s="15">
        <f>(MAX(0,MIN(1,(O63-scaling_params!$B$6)/(scaling_params!$C$6-scaling_params!$B$6)))+MAX(0,MIN(1,1-(P63-scaling_params!$B$7)/(scaling_params!$C$7-scaling_params!$B$7)))+MAX(0,MIN(1,(T63-scaling_params!$B$11)/(scaling_params!$C$11-scaling_params!$B$11))))/3</f>
        <v>0.9714285714</v>
      </c>
      <c r="AA63" s="15">
        <f>(MAX(0,MIN(1,1-(Q63-scaling_params!$B$8)/(scaling_params!$C$8-scaling_params!$B$8)))+MAX(0,MIN(1,(R63-scaling_params!$B$9)/(scaling_params!$C$9-scaling_params!$B$9)))+MAX(0,MIN(1,(S63-scaling_params!$B$10)/(scaling_params!$C$10-scaling_params!$B$10))))/3</f>
        <v>0.8961280715</v>
      </c>
      <c r="AB63" s="15">
        <f>(MAX(0,MIN(1,(U63-scaling_params!$B$12)/(scaling_params!$C$12-scaling_params!$B$12)))+MAX(0,MIN(1,(V63-scaling_params!$B$13)/(scaling_params!$C$13-scaling_params!$B$13))))/2</f>
        <v>0.8290909091</v>
      </c>
      <c r="AC63" s="13">
        <f>(scaling_params!$G$2*X63+scaling_params!$G$3*Y63+scaling_params!$G$4*Z63+scaling_params!$G$5*AA63+scaling_params!$G$6*AB63)*100</f>
        <v>86.13427595</v>
      </c>
      <c r="AD63" s="11" t="s">
        <v>168</v>
      </c>
      <c r="AE63" s="11">
        <f t="shared" si="2"/>
        <v>0</v>
      </c>
    </row>
    <row r="64" ht="15.75" customHeight="1">
      <c r="A64" s="11" t="s">
        <v>207</v>
      </c>
      <c r="B64" s="11" t="s">
        <v>163</v>
      </c>
      <c r="C64" s="11" t="s">
        <v>164</v>
      </c>
      <c r="D64" s="11" t="s">
        <v>181</v>
      </c>
      <c r="E64" s="12">
        <v>2024.0</v>
      </c>
      <c r="F64" s="11" t="s">
        <v>171</v>
      </c>
      <c r="G64" s="11" t="s">
        <v>172</v>
      </c>
      <c r="H64" s="11">
        <v>4.0</v>
      </c>
      <c r="I64" s="13">
        <v>15.8</v>
      </c>
      <c r="J64" s="11">
        <v>0.0</v>
      </c>
      <c r="K64" s="13">
        <v>0.6</v>
      </c>
      <c r="L64" s="13">
        <v>8.5</v>
      </c>
      <c r="M64" s="11">
        <v>37.0</v>
      </c>
      <c r="N64" s="14">
        <v>0.83</v>
      </c>
      <c r="O64" s="13">
        <v>80.4</v>
      </c>
      <c r="P64" s="13">
        <v>5.5</v>
      </c>
      <c r="Q64" s="13">
        <v>9.4</v>
      </c>
      <c r="R64" s="13">
        <v>15.8</v>
      </c>
      <c r="S64" s="13">
        <v>4.6</v>
      </c>
      <c r="T64" s="13">
        <v>4.8</v>
      </c>
      <c r="U64" s="13">
        <v>3.6</v>
      </c>
      <c r="V64" s="13">
        <v>80.3</v>
      </c>
      <c r="W64" s="11" t="str">
        <f t="shared" si="1"/>
        <v>A-Strong|BBVA|Corporate|2024</v>
      </c>
      <c r="X64" s="15">
        <f>(MAX(0,MIN(1,1-(K64-scaling_params!$B$2)/(scaling_params!$C$2-scaling_params!$B$2)))+MAX(0,MIN(1,(L64-scaling_params!$B$3)/(scaling_params!$C$3-scaling_params!$B$3))))/2</f>
        <v>0.9044117647</v>
      </c>
      <c r="Y64" s="15">
        <f>(MAX(0,MIN(1,(M64-scaling_params!$B$4)/(scaling_params!$C$4-scaling_params!$B$4)))+MAX(0,MIN(1,(N64-scaling_params!$B$5)/(scaling_params!$C$5-scaling_params!$B$5))))/2</f>
        <v>0.725</v>
      </c>
      <c r="Z64" s="15">
        <f>(MAX(0,MIN(1,(O64-scaling_params!$B$6)/(scaling_params!$C$6-scaling_params!$B$6)))+MAX(0,MIN(1,1-(P64-scaling_params!$B$7)/(scaling_params!$C$7-scaling_params!$B$7)))+MAX(0,MIN(1,(T64-scaling_params!$B$11)/(scaling_params!$C$11-scaling_params!$B$11))))/3</f>
        <v>0.980952381</v>
      </c>
      <c r="AA64" s="15">
        <f>(MAX(0,MIN(1,1-(Q64-scaling_params!$B$8)/(scaling_params!$C$8-scaling_params!$B$8)))+MAX(0,MIN(1,(R64-scaling_params!$B$9)/(scaling_params!$C$9-scaling_params!$B$9)))+MAX(0,MIN(1,(S64-scaling_params!$B$10)/(scaling_params!$C$10-scaling_params!$B$10))))/3</f>
        <v>0.8552990817</v>
      </c>
      <c r="AB64" s="15">
        <f>(MAX(0,MIN(1,(U64-scaling_params!$B$12)/(scaling_params!$C$12-scaling_params!$B$12)))+MAX(0,MIN(1,(V64-scaling_params!$B$13)/(scaling_params!$C$13-scaling_params!$B$13))))/2</f>
        <v>0.8354545455</v>
      </c>
      <c r="AC64" s="13">
        <f>(scaling_params!$G$2*X64+scaling_params!$G$3*Y64+scaling_params!$G$4*Z64+scaling_params!$G$5*AA64+scaling_params!$G$6*AB64)*100</f>
        <v>86.2551849</v>
      </c>
      <c r="AD64" s="11" t="s">
        <v>168</v>
      </c>
      <c r="AE64" s="11">
        <f t="shared" si="2"/>
        <v>0</v>
      </c>
    </row>
    <row r="65" ht="15.75" customHeight="1">
      <c r="A65" s="11" t="s">
        <v>207</v>
      </c>
      <c r="B65" s="11" t="s">
        <v>163</v>
      </c>
      <c r="C65" s="11" t="s">
        <v>164</v>
      </c>
      <c r="D65" s="11" t="s">
        <v>181</v>
      </c>
      <c r="E65" s="12">
        <v>2025.0</v>
      </c>
      <c r="F65" s="11" t="s">
        <v>171</v>
      </c>
      <c r="G65" s="11" t="s">
        <v>172</v>
      </c>
      <c r="H65" s="11">
        <v>4.0</v>
      </c>
      <c r="I65" s="13">
        <v>15.2</v>
      </c>
      <c r="J65" s="11">
        <v>0.0</v>
      </c>
      <c r="K65" s="13">
        <v>1.4</v>
      </c>
      <c r="L65" s="13">
        <v>9.0</v>
      </c>
      <c r="M65" s="11">
        <v>21.0</v>
      </c>
      <c r="N65" s="14">
        <v>0.89</v>
      </c>
      <c r="O65" s="13">
        <v>83.2</v>
      </c>
      <c r="P65" s="13">
        <v>5.5</v>
      </c>
      <c r="Q65" s="13">
        <v>8.5</v>
      </c>
      <c r="R65" s="13">
        <v>18.9</v>
      </c>
      <c r="S65" s="13">
        <v>4.3</v>
      </c>
      <c r="T65" s="13">
        <v>4.5</v>
      </c>
      <c r="U65" s="13">
        <v>3.7</v>
      </c>
      <c r="V65" s="13">
        <v>87.0</v>
      </c>
      <c r="W65" s="11" t="str">
        <f t="shared" si="1"/>
        <v>A-Strong|BBVA|Corporate|2025</v>
      </c>
      <c r="X65" s="15">
        <f>(MAX(0,MIN(1,1-(K65-scaling_params!$B$2)/(scaling_params!$C$2-scaling_params!$B$2)))+MAX(0,MIN(1,(L65-scaling_params!$B$3)/(scaling_params!$C$3-scaling_params!$B$3))))/2</f>
        <v>0.8745098039</v>
      </c>
      <c r="Y65" s="15">
        <f>(MAX(0,MIN(1,(M65-scaling_params!$B$4)/(scaling_params!$C$4-scaling_params!$B$4)))+MAX(0,MIN(1,(N65-scaling_params!$B$5)/(scaling_params!$C$5-scaling_params!$B$5))))/2</f>
        <v>0.7238095238</v>
      </c>
      <c r="Z65" s="15">
        <f>(MAX(0,MIN(1,(O65-scaling_params!$B$6)/(scaling_params!$C$6-scaling_params!$B$6)))+MAX(0,MIN(1,1-(P65-scaling_params!$B$7)/(scaling_params!$C$7-scaling_params!$B$7)))+MAX(0,MIN(1,(T65-scaling_params!$B$11)/(scaling_params!$C$11-scaling_params!$B$11))))/3</f>
        <v>0.9523809524</v>
      </c>
      <c r="AA65" s="15">
        <f>(MAX(0,MIN(1,1-(Q65-scaling_params!$B$8)/(scaling_params!$C$8-scaling_params!$B$8)))+MAX(0,MIN(1,(R65-scaling_params!$B$9)/(scaling_params!$C$9-scaling_params!$B$9)))+MAX(0,MIN(1,(S65-scaling_params!$B$10)/(scaling_params!$C$10-scaling_params!$B$10))))/3</f>
        <v>0.931372549</v>
      </c>
      <c r="AB65" s="15">
        <f>(MAX(0,MIN(1,(U65-scaling_params!$B$12)/(scaling_params!$C$12-scaling_params!$B$12)))+MAX(0,MIN(1,(V65-scaling_params!$B$13)/(scaling_params!$C$13-scaling_params!$B$13))))/2</f>
        <v>0.8963636364</v>
      </c>
      <c r="AC65" s="13">
        <f>(scaling_params!$G$2*X65+scaling_params!$G$3*Y65+scaling_params!$G$4*Z65+scaling_params!$G$5*AA65+scaling_params!$G$6*AB65)*100</f>
        <v>86.91070435</v>
      </c>
      <c r="AD65" s="11" t="s">
        <v>168</v>
      </c>
      <c r="AE65" s="11">
        <f t="shared" si="2"/>
        <v>0</v>
      </c>
    </row>
    <row r="66" ht="15.75" customHeight="1">
      <c r="A66" s="11" t="s">
        <v>208</v>
      </c>
      <c r="B66" s="11" t="s">
        <v>163</v>
      </c>
      <c r="C66" s="11" t="s">
        <v>164</v>
      </c>
      <c r="D66" s="11" t="s">
        <v>174</v>
      </c>
      <c r="E66" s="12">
        <v>2024.0</v>
      </c>
      <c r="F66" s="11" t="s">
        <v>171</v>
      </c>
      <c r="G66" s="11" t="s">
        <v>167</v>
      </c>
      <c r="H66" s="11">
        <v>1.0</v>
      </c>
      <c r="I66" s="13">
        <v>15.8</v>
      </c>
      <c r="J66" s="11">
        <v>0.0</v>
      </c>
      <c r="K66" s="13">
        <v>1.3</v>
      </c>
      <c r="L66" s="13">
        <v>6.4</v>
      </c>
      <c r="M66" s="11">
        <v>1.0</v>
      </c>
      <c r="N66" s="14">
        <v>0.81</v>
      </c>
      <c r="O66" s="13">
        <v>73.3</v>
      </c>
      <c r="P66" s="13">
        <v>4.6</v>
      </c>
      <c r="Q66" s="13">
        <v>12.9</v>
      </c>
      <c r="R66" s="13">
        <v>18.1</v>
      </c>
      <c r="S66" s="13">
        <v>3.3</v>
      </c>
      <c r="T66" s="13">
        <v>3.5</v>
      </c>
      <c r="U66" s="13">
        <v>2.7</v>
      </c>
      <c r="V66" s="13">
        <v>73.2</v>
      </c>
      <c r="W66" s="11" t="str">
        <f t="shared" si="1"/>
        <v>A-Strong|BBVA|Digital|2024</v>
      </c>
      <c r="X66" s="15">
        <f>(MAX(0,MIN(1,1-(K66-scaling_params!$B$2)/(scaling_params!$C$2-scaling_params!$B$2)))+MAX(0,MIN(1,(L66-scaling_params!$B$3)/(scaling_params!$C$3-scaling_params!$B$3))))/2</f>
        <v>0.7</v>
      </c>
      <c r="Y66" s="15">
        <f>(MAX(0,MIN(1,(M66-scaling_params!$B$4)/(scaling_params!$C$4-scaling_params!$B$4)))+MAX(0,MIN(1,(N66-scaling_params!$B$5)/(scaling_params!$C$5-scaling_params!$B$5))))/2</f>
        <v>0.5285714286</v>
      </c>
      <c r="Z66" s="15">
        <f>(MAX(0,MIN(1,(O66-scaling_params!$B$6)/(scaling_params!$C$6-scaling_params!$B$6)))+MAX(0,MIN(1,1-(P66-scaling_params!$B$7)/(scaling_params!$C$7-scaling_params!$B$7)))+MAX(0,MIN(1,(T66-scaling_params!$B$11)/(scaling_params!$C$11-scaling_params!$B$11))))/3</f>
        <v>0.7993870816</v>
      </c>
      <c r="AA66" s="15">
        <f>(MAX(0,MIN(1,1-(Q66-scaling_params!$B$8)/(scaling_params!$C$8-scaling_params!$B$8)))+MAX(0,MIN(1,(R66-scaling_params!$B$9)/(scaling_params!$C$9-scaling_params!$B$9)))+MAX(0,MIN(1,(S66-scaling_params!$B$10)/(scaling_params!$C$10-scaling_params!$B$10))))/3</f>
        <v>0.7756520905</v>
      </c>
      <c r="AB66" s="15">
        <f>(MAX(0,MIN(1,(U66-scaling_params!$B$12)/(scaling_params!$C$12-scaling_params!$B$12)))+MAX(0,MIN(1,(V66-scaling_params!$B$13)/(scaling_params!$C$13-scaling_params!$B$13))))/2</f>
        <v>0.6959090909</v>
      </c>
      <c r="AC66" s="13">
        <f>(scaling_params!$G$2*X66+scaling_params!$G$3*Y66+scaling_params!$G$4*Z66+scaling_params!$G$5*AA66+scaling_params!$G$6*AB66)*100</f>
        <v>69.52022905</v>
      </c>
      <c r="AD66" s="11" t="s">
        <v>168</v>
      </c>
      <c r="AE66" s="11">
        <f t="shared" si="2"/>
        <v>0</v>
      </c>
    </row>
    <row r="67" ht="15.75" customHeight="1">
      <c r="A67" s="11" t="s">
        <v>208</v>
      </c>
      <c r="B67" s="11" t="s">
        <v>163</v>
      </c>
      <c r="C67" s="11" t="s">
        <v>164</v>
      </c>
      <c r="D67" s="11" t="s">
        <v>174</v>
      </c>
      <c r="E67" s="12">
        <v>2025.0</v>
      </c>
      <c r="F67" s="11" t="s">
        <v>171</v>
      </c>
      <c r="G67" s="11" t="s">
        <v>167</v>
      </c>
      <c r="H67" s="11">
        <v>1.0</v>
      </c>
      <c r="I67" s="13">
        <v>15.2</v>
      </c>
      <c r="J67" s="11">
        <v>0.0</v>
      </c>
      <c r="K67" s="13">
        <v>1.2</v>
      </c>
      <c r="L67" s="13">
        <v>7.3</v>
      </c>
      <c r="M67" s="11">
        <v>13.0</v>
      </c>
      <c r="N67" s="14">
        <v>0.78</v>
      </c>
      <c r="O67" s="13">
        <v>78.6</v>
      </c>
      <c r="P67" s="13">
        <v>4.2</v>
      </c>
      <c r="Q67" s="13">
        <v>12.7</v>
      </c>
      <c r="R67" s="13">
        <v>18.1</v>
      </c>
      <c r="S67" s="13">
        <v>4.3</v>
      </c>
      <c r="T67" s="13">
        <v>3.7</v>
      </c>
      <c r="U67" s="13">
        <v>3.7</v>
      </c>
      <c r="V67" s="13">
        <v>82.8</v>
      </c>
      <c r="W67" s="11" t="str">
        <f t="shared" si="1"/>
        <v>A-Strong|BBVA|Digital|2025</v>
      </c>
      <c r="X67" s="15">
        <f>(MAX(0,MIN(1,1-(K67-scaling_params!$B$2)/(scaling_params!$C$2-scaling_params!$B$2)))+MAX(0,MIN(1,(L67-scaling_params!$B$3)/(scaling_params!$C$3-scaling_params!$B$3))))/2</f>
        <v>0.7828431373</v>
      </c>
      <c r="Y67" s="15">
        <f>(MAX(0,MIN(1,(M67-scaling_params!$B$4)/(scaling_params!$C$4-scaling_params!$B$4)))+MAX(0,MIN(1,(N67-scaling_params!$B$5)/(scaling_params!$C$5-scaling_params!$B$5))))/2</f>
        <v>0.5482142857</v>
      </c>
      <c r="Z67" s="15">
        <f>(MAX(0,MIN(1,(O67-scaling_params!$B$6)/(scaling_params!$C$6-scaling_params!$B$6)))+MAX(0,MIN(1,1-(P67-scaling_params!$B$7)/(scaling_params!$C$7-scaling_params!$B$7)))+MAX(0,MIN(1,(T67-scaling_params!$B$11)/(scaling_params!$C$11-scaling_params!$B$11))))/3</f>
        <v>0.8761904762</v>
      </c>
      <c r="AA67" s="15">
        <f>(MAX(0,MIN(1,1-(Q67-scaling_params!$B$8)/(scaling_params!$C$8-scaling_params!$B$8)))+MAX(0,MIN(1,(R67-scaling_params!$B$9)/(scaling_params!$C$9-scaling_params!$B$9)))+MAX(0,MIN(1,(S67-scaling_params!$B$10)/(scaling_params!$C$10-scaling_params!$B$10))))/3</f>
        <v>0.8812670638</v>
      </c>
      <c r="AB67" s="15">
        <f>(MAX(0,MIN(1,(U67-scaling_params!$B$12)/(scaling_params!$C$12-scaling_params!$B$12)))+MAX(0,MIN(1,(V67-scaling_params!$B$13)/(scaling_params!$C$13-scaling_params!$B$13))))/2</f>
        <v>0.8581818182</v>
      </c>
      <c r="AC67" s="13">
        <f>(scaling_params!$G$2*X67+scaling_params!$G$3*Y67+scaling_params!$G$4*Z67+scaling_params!$G$5*AA67+scaling_params!$G$6*AB67)*100</f>
        <v>77.50717141</v>
      </c>
      <c r="AD67" s="11" t="s">
        <v>168</v>
      </c>
      <c r="AE67" s="11">
        <f t="shared" si="2"/>
        <v>0</v>
      </c>
    </row>
    <row r="68" ht="15.75" customHeight="1">
      <c r="A68" s="11" t="s">
        <v>209</v>
      </c>
      <c r="B68" s="11" t="s">
        <v>163</v>
      </c>
      <c r="C68" s="11" t="s">
        <v>164</v>
      </c>
      <c r="D68" s="11" t="s">
        <v>177</v>
      </c>
      <c r="E68" s="12">
        <v>2024.0</v>
      </c>
      <c r="F68" s="11" t="s">
        <v>171</v>
      </c>
      <c r="G68" s="11" t="s">
        <v>172</v>
      </c>
      <c r="H68" s="11">
        <v>4.0</v>
      </c>
      <c r="I68" s="13">
        <v>15.8</v>
      </c>
      <c r="J68" s="11">
        <v>1.0</v>
      </c>
      <c r="K68" s="13">
        <v>0.2</v>
      </c>
      <c r="L68" s="13">
        <v>7.5</v>
      </c>
      <c r="M68" s="11">
        <v>17.0</v>
      </c>
      <c r="N68" s="14">
        <v>0.82</v>
      </c>
      <c r="O68" s="13">
        <v>76.2</v>
      </c>
      <c r="P68" s="13">
        <v>4.6</v>
      </c>
      <c r="Q68" s="13">
        <v>11.9</v>
      </c>
      <c r="R68" s="13">
        <v>17.6</v>
      </c>
      <c r="S68" s="13">
        <v>3.3</v>
      </c>
      <c r="T68" s="13">
        <v>3.4</v>
      </c>
      <c r="U68" s="13">
        <v>3.5</v>
      </c>
      <c r="V68" s="13">
        <v>62.3</v>
      </c>
      <c r="W68" s="11" t="str">
        <f t="shared" si="1"/>
        <v>A-Strong|BBVA|Retail|2024</v>
      </c>
      <c r="X68" s="15">
        <f>(MAX(0,MIN(1,1-(K68-scaling_params!$B$2)/(scaling_params!$C$2-scaling_params!$B$2)))+MAX(0,MIN(1,(L68-scaling_params!$B$3)/(scaling_params!$C$3-scaling_params!$B$3))))/2</f>
        <v>0.8308823529</v>
      </c>
      <c r="Y68" s="15">
        <f>(MAX(0,MIN(1,(M68-scaling_params!$B$4)/(scaling_params!$C$4-scaling_params!$B$4)))+MAX(0,MIN(1,(N68-scaling_params!$B$5)/(scaling_params!$C$5-scaling_params!$B$5))))/2</f>
        <v>0.6172619048</v>
      </c>
      <c r="Z68" s="15">
        <f>(MAX(0,MIN(1,(O68-scaling_params!$B$6)/(scaling_params!$C$6-scaling_params!$B$6)))+MAX(0,MIN(1,1-(P68-scaling_params!$B$7)/(scaling_params!$C$7-scaling_params!$B$7)))+MAX(0,MIN(1,(T68-scaling_params!$B$11)/(scaling_params!$C$11-scaling_params!$B$11))))/3</f>
        <v>0.8377180575</v>
      </c>
      <c r="AA68" s="15">
        <f>(MAX(0,MIN(1,1-(Q68-scaling_params!$B$8)/(scaling_params!$C$8-scaling_params!$B$8)))+MAX(0,MIN(1,(R68-scaling_params!$B$9)/(scaling_params!$C$9-scaling_params!$B$9)))+MAX(0,MIN(1,(S68-scaling_params!$B$10)/(scaling_params!$C$10-scaling_params!$B$10))))/3</f>
        <v>0.792433832</v>
      </c>
      <c r="AB68" s="15">
        <f>(MAX(0,MIN(1,(U68-scaling_params!$B$12)/(scaling_params!$C$12-scaling_params!$B$12)))+MAX(0,MIN(1,(V68-scaling_params!$B$13)/(scaling_params!$C$13-scaling_params!$B$13))))/2</f>
        <v>0.6718181818</v>
      </c>
      <c r="AC68" s="13">
        <f>(scaling_params!$G$2*X68+scaling_params!$G$3*Y68+scaling_params!$G$4*Z68+scaling_params!$G$5*AA68+scaling_params!$G$6*AB68)*100</f>
        <v>75.5920544</v>
      </c>
      <c r="AD68" s="11" t="s">
        <v>168</v>
      </c>
      <c r="AE68" s="11">
        <f t="shared" si="2"/>
        <v>0</v>
      </c>
    </row>
    <row r="69" ht="15.75" customHeight="1">
      <c r="A69" s="11" t="s">
        <v>209</v>
      </c>
      <c r="B69" s="11" t="s">
        <v>163</v>
      </c>
      <c r="C69" s="11" t="s">
        <v>164</v>
      </c>
      <c r="D69" s="11" t="s">
        <v>177</v>
      </c>
      <c r="E69" s="12">
        <v>2025.0</v>
      </c>
      <c r="F69" s="11" t="s">
        <v>171</v>
      </c>
      <c r="G69" s="11" t="s">
        <v>172</v>
      </c>
      <c r="H69" s="11">
        <v>4.0</v>
      </c>
      <c r="I69" s="13">
        <v>15.2</v>
      </c>
      <c r="J69" s="11">
        <v>0.0</v>
      </c>
      <c r="K69" s="13">
        <v>1.2</v>
      </c>
      <c r="L69" s="13">
        <v>5.5</v>
      </c>
      <c r="M69" s="11">
        <v>33.0</v>
      </c>
      <c r="N69" s="14">
        <v>0.87</v>
      </c>
      <c r="O69" s="13">
        <v>79.5</v>
      </c>
      <c r="P69" s="13">
        <v>6.5</v>
      </c>
      <c r="Q69" s="13">
        <v>9.6</v>
      </c>
      <c r="R69" s="13">
        <v>16.3</v>
      </c>
      <c r="S69" s="13">
        <v>4.0</v>
      </c>
      <c r="T69" s="13">
        <v>3.3</v>
      </c>
      <c r="U69" s="13">
        <v>3.5</v>
      </c>
      <c r="V69" s="13">
        <v>77.7</v>
      </c>
      <c r="W69" s="11" t="str">
        <f t="shared" si="1"/>
        <v>A-Strong|BBVA|Retail|2025</v>
      </c>
      <c r="X69" s="15">
        <f>(MAX(0,MIN(1,1-(K69-scaling_params!$B$2)/(scaling_params!$C$2-scaling_params!$B$2)))+MAX(0,MIN(1,(L69-scaling_params!$B$3)/(scaling_params!$C$3-scaling_params!$B$3))))/2</f>
        <v>0.6504901961</v>
      </c>
      <c r="Y69" s="15">
        <f>(MAX(0,MIN(1,(M69-scaling_params!$B$4)/(scaling_params!$C$4-scaling_params!$B$4)))+MAX(0,MIN(1,(N69-scaling_params!$B$5)/(scaling_params!$C$5-scaling_params!$B$5))))/2</f>
        <v>0.755952381</v>
      </c>
      <c r="Z69" s="15">
        <f>(MAX(0,MIN(1,(O69-scaling_params!$B$6)/(scaling_params!$C$6-scaling_params!$B$6)))+MAX(0,MIN(1,1-(P69-scaling_params!$B$7)/(scaling_params!$C$7-scaling_params!$B$7)))+MAX(0,MIN(1,(T69-scaling_params!$B$11)/(scaling_params!$C$11-scaling_params!$B$11))))/3</f>
        <v>0.748005148</v>
      </c>
      <c r="AA69" s="15">
        <f>(MAX(0,MIN(1,1-(Q69-scaling_params!$B$8)/(scaling_params!$C$8-scaling_params!$B$8)))+MAX(0,MIN(1,(R69-scaling_params!$B$9)/(scaling_params!$C$9-scaling_params!$B$9)))+MAX(0,MIN(1,(S69-scaling_params!$B$10)/(scaling_params!$C$10-scaling_params!$B$10))))/3</f>
        <v>0.8175725987</v>
      </c>
      <c r="AB69" s="15">
        <f>(MAX(0,MIN(1,(U69-scaling_params!$B$12)/(scaling_params!$C$12-scaling_params!$B$12)))+MAX(0,MIN(1,(V69-scaling_params!$B$13)/(scaling_params!$C$13-scaling_params!$B$13))))/2</f>
        <v>0.8118181818</v>
      </c>
      <c r="AC69" s="13">
        <f>(scaling_params!$G$2*X69+scaling_params!$G$3*Y69+scaling_params!$G$4*Z69+scaling_params!$G$5*AA69+scaling_params!$G$6*AB69)*100</f>
        <v>74.59825382</v>
      </c>
      <c r="AD69" s="11" t="s">
        <v>168</v>
      </c>
      <c r="AE69" s="11">
        <f t="shared" si="2"/>
        <v>0</v>
      </c>
    </row>
    <row r="70" ht="15.75" customHeight="1">
      <c r="A70" s="11" t="s">
        <v>210</v>
      </c>
      <c r="B70" s="11" t="s">
        <v>163</v>
      </c>
      <c r="C70" s="11" t="s">
        <v>164</v>
      </c>
      <c r="D70" s="11" t="s">
        <v>165</v>
      </c>
      <c r="E70" s="12">
        <v>2024.0</v>
      </c>
      <c r="F70" s="11" t="s">
        <v>171</v>
      </c>
      <c r="G70" s="11" t="s">
        <v>172</v>
      </c>
      <c r="H70" s="11">
        <v>5.0</v>
      </c>
      <c r="I70" s="13">
        <v>15.8</v>
      </c>
      <c r="J70" s="11">
        <v>0.0</v>
      </c>
      <c r="K70" s="13">
        <v>1.1</v>
      </c>
      <c r="L70" s="13">
        <v>7.6</v>
      </c>
      <c r="M70" s="11">
        <v>27.0</v>
      </c>
      <c r="N70" s="14">
        <v>0.79</v>
      </c>
      <c r="O70" s="13">
        <v>77.5</v>
      </c>
      <c r="P70" s="13">
        <v>5.8</v>
      </c>
      <c r="Q70" s="13">
        <v>9.9</v>
      </c>
      <c r="R70" s="13">
        <v>17.5</v>
      </c>
      <c r="S70" s="13">
        <v>4.1</v>
      </c>
      <c r="T70" s="13">
        <v>3.7</v>
      </c>
      <c r="U70" s="13">
        <v>2.8</v>
      </c>
      <c r="V70" s="13">
        <v>83.7</v>
      </c>
      <c r="W70" s="11" t="str">
        <f t="shared" si="1"/>
        <v>A-Strong|BBVA|Operations|2024</v>
      </c>
      <c r="X70" s="15">
        <f>(MAX(0,MIN(1,1-(K70-scaling_params!$B$2)/(scaling_params!$C$2-scaling_params!$B$2)))+MAX(0,MIN(1,(L70-scaling_params!$B$3)/(scaling_params!$C$3-scaling_params!$B$3))))/2</f>
        <v>0.8215686275</v>
      </c>
      <c r="Y70" s="15">
        <f>(MAX(0,MIN(1,(M70-scaling_params!$B$4)/(scaling_params!$C$4-scaling_params!$B$4)))+MAX(0,MIN(1,(N70-scaling_params!$B$5)/(scaling_params!$C$5-scaling_params!$B$5))))/2</f>
        <v>0.6273809524</v>
      </c>
      <c r="Z70" s="15">
        <f>(MAX(0,MIN(1,(O70-scaling_params!$B$6)/(scaling_params!$C$6-scaling_params!$B$6)))+MAX(0,MIN(1,1-(P70-scaling_params!$B$7)/(scaling_params!$C$7-scaling_params!$B$7)))+MAX(0,MIN(1,(T70-scaling_params!$B$11)/(scaling_params!$C$11-scaling_params!$B$11))))/3</f>
        <v>0.8491634492</v>
      </c>
      <c r="AA70" s="15">
        <f>(MAX(0,MIN(1,1-(Q70-scaling_params!$B$8)/(scaling_params!$C$8-scaling_params!$B$8)))+MAX(0,MIN(1,(R70-scaling_params!$B$9)/(scaling_params!$C$9-scaling_params!$B$9)))+MAX(0,MIN(1,(S70-scaling_params!$B$10)/(scaling_params!$C$10-scaling_params!$B$10))))/3</f>
        <v>0.8780094316</v>
      </c>
      <c r="AB70" s="15">
        <f>(MAX(0,MIN(1,(U70-scaling_params!$B$12)/(scaling_params!$C$12-scaling_params!$B$12)))+MAX(0,MIN(1,(V70-scaling_params!$B$13)/(scaling_params!$C$13-scaling_params!$B$13))))/2</f>
        <v>0.8163636364</v>
      </c>
      <c r="AC70" s="13">
        <f>(scaling_params!$G$2*X70+scaling_params!$G$3*Y70+scaling_params!$G$4*Z70+scaling_params!$G$5*AA70+scaling_params!$G$6*AB70)*100</f>
        <v>79.09171309</v>
      </c>
      <c r="AD70" s="11" t="s">
        <v>168</v>
      </c>
      <c r="AE70" s="11">
        <f t="shared" si="2"/>
        <v>0</v>
      </c>
    </row>
    <row r="71" ht="15.75" customHeight="1">
      <c r="A71" s="11" t="s">
        <v>210</v>
      </c>
      <c r="B71" s="11" t="s">
        <v>163</v>
      </c>
      <c r="C71" s="11" t="s">
        <v>164</v>
      </c>
      <c r="D71" s="11" t="s">
        <v>165</v>
      </c>
      <c r="E71" s="12">
        <v>2025.0</v>
      </c>
      <c r="F71" s="11" t="s">
        <v>171</v>
      </c>
      <c r="G71" s="11" t="s">
        <v>172</v>
      </c>
      <c r="H71" s="11">
        <v>5.0</v>
      </c>
      <c r="I71" s="13">
        <v>15.2</v>
      </c>
      <c r="J71" s="11">
        <v>0.0</v>
      </c>
      <c r="K71" s="13">
        <v>0.0</v>
      </c>
      <c r="L71" s="13">
        <v>8.6</v>
      </c>
      <c r="M71" s="11">
        <v>18.0</v>
      </c>
      <c r="N71" s="14">
        <v>0.84</v>
      </c>
      <c r="O71" s="13">
        <v>83.2</v>
      </c>
      <c r="P71" s="13">
        <v>5.0</v>
      </c>
      <c r="Q71" s="13">
        <v>10.1</v>
      </c>
      <c r="R71" s="13">
        <v>16.7</v>
      </c>
      <c r="S71" s="13">
        <v>4.4</v>
      </c>
      <c r="T71" s="13">
        <v>4.6</v>
      </c>
      <c r="U71" s="13">
        <v>3.6</v>
      </c>
      <c r="V71" s="13">
        <v>87.5</v>
      </c>
      <c r="W71" s="11" t="str">
        <f t="shared" si="1"/>
        <v>A-Strong|BBVA|Operations|2025</v>
      </c>
      <c r="X71" s="15">
        <f>(MAX(0,MIN(1,1-(K71-scaling_params!$B$2)/(scaling_params!$C$2-scaling_params!$B$2)))+MAX(0,MIN(1,(L71-scaling_params!$B$3)/(scaling_params!$C$3-scaling_params!$B$3))))/2</f>
        <v>0.9117647059</v>
      </c>
      <c r="Y71" s="15">
        <f>(MAX(0,MIN(1,(M71-scaling_params!$B$4)/(scaling_params!$C$4-scaling_params!$B$4)))+MAX(0,MIN(1,(N71-scaling_params!$B$5)/(scaling_params!$C$5-scaling_params!$B$5))))/2</f>
        <v>0.6470238095</v>
      </c>
      <c r="Z71" s="15">
        <f>(MAX(0,MIN(1,(O71-scaling_params!$B$6)/(scaling_params!$C$6-scaling_params!$B$6)))+MAX(0,MIN(1,1-(P71-scaling_params!$B$7)/(scaling_params!$C$7-scaling_params!$B$7)))+MAX(0,MIN(1,(T71-scaling_params!$B$11)/(scaling_params!$C$11-scaling_params!$B$11))))/3</f>
        <v>0.9619047619</v>
      </c>
      <c r="AA71" s="15">
        <f>(MAX(0,MIN(1,1-(Q71-scaling_params!$B$8)/(scaling_params!$C$8-scaling_params!$B$8)))+MAX(0,MIN(1,(R71-scaling_params!$B$9)/(scaling_params!$C$9-scaling_params!$B$9)))+MAX(0,MIN(1,(S71-scaling_params!$B$10)/(scaling_params!$C$10-scaling_params!$B$10))))/3</f>
        <v>0.8736659221</v>
      </c>
      <c r="AB71" s="15">
        <f>(MAX(0,MIN(1,(U71-scaling_params!$B$12)/(scaling_params!$C$12-scaling_params!$B$12)))+MAX(0,MIN(1,(V71-scaling_params!$B$13)/(scaling_params!$C$13-scaling_params!$B$13))))/2</f>
        <v>0.9009090909</v>
      </c>
      <c r="AC71" s="13">
        <f>(scaling_params!$G$2*X71+scaling_params!$G$3*Y71+scaling_params!$G$4*Z71+scaling_params!$G$5*AA71+scaling_params!$G$6*AB71)*100</f>
        <v>85.24353952</v>
      </c>
      <c r="AD71" s="11" t="s">
        <v>168</v>
      </c>
      <c r="AE71" s="11">
        <f t="shared" si="2"/>
        <v>0</v>
      </c>
    </row>
    <row r="72" ht="15.75" customHeight="1">
      <c r="A72" s="11" t="s">
        <v>211</v>
      </c>
      <c r="B72" s="11" t="s">
        <v>163</v>
      </c>
      <c r="C72" s="11" t="s">
        <v>164</v>
      </c>
      <c r="D72" s="11" t="s">
        <v>181</v>
      </c>
      <c r="E72" s="12">
        <v>2024.0</v>
      </c>
      <c r="F72" s="11" t="s">
        <v>166</v>
      </c>
      <c r="G72" s="11" t="s">
        <v>172</v>
      </c>
      <c r="H72" s="11">
        <v>2.0</v>
      </c>
      <c r="I72" s="13">
        <v>15.8</v>
      </c>
      <c r="J72" s="11">
        <v>0.0</v>
      </c>
      <c r="K72" s="13">
        <v>0.6</v>
      </c>
      <c r="L72" s="13">
        <v>7.0</v>
      </c>
      <c r="M72" s="11">
        <v>20.0</v>
      </c>
      <c r="N72" s="14">
        <v>0.85</v>
      </c>
      <c r="O72" s="13">
        <v>80.4</v>
      </c>
      <c r="P72" s="13">
        <v>5.5</v>
      </c>
      <c r="Q72" s="13">
        <v>9.4</v>
      </c>
      <c r="R72" s="13">
        <v>15.8</v>
      </c>
      <c r="S72" s="13">
        <v>5.0</v>
      </c>
      <c r="T72" s="13">
        <v>4.8</v>
      </c>
      <c r="U72" s="13">
        <v>3.6</v>
      </c>
      <c r="V72" s="13">
        <v>83.8</v>
      </c>
      <c r="W72" s="11" t="str">
        <f t="shared" si="1"/>
        <v>A-Strong|BBVA|Corporate|2024</v>
      </c>
      <c r="X72" s="15">
        <f>(MAX(0,MIN(1,1-(K72-scaling_params!$B$2)/(scaling_params!$C$2-scaling_params!$B$2)))+MAX(0,MIN(1,(L72-scaling_params!$B$3)/(scaling_params!$C$3-scaling_params!$B$3))))/2</f>
        <v>0.7941176471</v>
      </c>
      <c r="Y72" s="15">
        <f>(MAX(0,MIN(1,(M72-scaling_params!$B$4)/(scaling_params!$C$4-scaling_params!$B$4)))+MAX(0,MIN(1,(N72-scaling_params!$B$5)/(scaling_params!$C$5-scaling_params!$B$5))))/2</f>
        <v>0.669047619</v>
      </c>
      <c r="Z72" s="15">
        <f>(MAX(0,MIN(1,(O72-scaling_params!$B$6)/(scaling_params!$C$6-scaling_params!$B$6)))+MAX(0,MIN(1,1-(P72-scaling_params!$B$7)/(scaling_params!$C$7-scaling_params!$B$7)))+MAX(0,MIN(1,(T72-scaling_params!$B$11)/(scaling_params!$C$11-scaling_params!$B$11))))/3</f>
        <v>0.980952381</v>
      </c>
      <c r="AA72" s="15">
        <f>(MAX(0,MIN(1,1-(Q72-scaling_params!$B$8)/(scaling_params!$C$8-scaling_params!$B$8)))+MAX(0,MIN(1,(R72-scaling_params!$B$9)/(scaling_params!$C$9-scaling_params!$B$9)))+MAX(0,MIN(1,(S72-scaling_params!$B$10)/(scaling_params!$C$10-scaling_params!$B$10))))/3</f>
        <v>0.8945147679</v>
      </c>
      <c r="AB72" s="15">
        <f>(MAX(0,MIN(1,(U72-scaling_params!$B$12)/(scaling_params!$C$12-scaling_params!$B$12)))+MAX(0,MIN(1,(V72-scaling_params!$B$13)/(scaling_params!$C$13-scaling_params!$B$13))))/2</f>
        <v>0.8672727273</v>
      </c>
      <c r="AC72" s="13">
        <f>(scaling_params!$G$2*X72+scaling_params!$G$3*Y72+scaling_params!$G$4*Z72+scaling_params!$G$5*AA72+scaling_params!$G$6*AB72)*100</f>
        <v>83.4140428</v>
      </c>
      <c r="AD72" s="11" t="s">
        <v>168</v>
      </c>
      <c r="AE72" s="11">
        <f t="shared" si="2"/>
        <v>0</v>
      </c>
    </row>
    <row r="73" ht="15.75" customHeight="1">
      <c r="A73" s="11" t="s">
        <v>211</v>
      </c>
      <c r="B73" s="11" t="s">
        <v>163</v>
      </c>
      <c r="C73" s="11" t="s">
        <v>164</v>
      </c>
      <c r="D73" s="11" t="s">
        <v>181</v>
      </c>
      <c r="E73" s="12">
        <v>2025.0</v>
      </c>
      <c r="F73" s="11" t="s">
        <v>166</v>
      </c>
      <c r="G73" s="11" t="s">
        <v>172</v>
      </c>
      <c r="H73" s="11">
        <v>2.0</v>
      </c>
      <c r="I73" s="13">
        <v>15.2</v>
      </c>
      <c r="J73" s="11">
        <v>0.0</v>
      </c>
      <c r="K73" s="13">
        <v>1.4</v>
      </c>
      <c r="L73" s="13">
        <v>7.2</v>
      </c>
      <c r="M73" s="11">
        <v>32.0</v>
      </c>
      <c r="N73" s="14">
        <v>0.92</v>
      </c>
      <c r="O73" s="13">
        <v>83.2</v>
      </c>
      <c r="P73" s="13">
        <v>5.5</v>
      </c>
      <c r="Q73" s="13">
        <v>8.5</v>
      </c>
      <c r="R73" s="13">
        <v>18.9</v>
      </c>
      <c r="S73" s="13">
        <v>5.0</v>
      </c>
      <c r="T73" s="13">
        <v>4.7</v>
      </c>
      <c r="U73" s="13">
        <v>3.7</v>
      </c>
      <c r="V73" s="13">
        <v>88.8</v>
      </c>
      <c r="W73" s="11" t="str">
        <f t="shared" si="1"/>
        <v>A-Strong|BBVA|Corporate|2025</v>
      </c>
      <c r="X73" s="15">
        <f>(MAX(0,MIN(1,1-(K73-scaling_params!$B$2)/(scaling_params!$C$2-scaling_params!$B$2)))+MAX(0,MIN(1,(L73-scaling_params!$B$3)/(scaling_params!$C$3-scaling_params!$B$3))))/2</f>
        <v>0.7421568627</v>
      </c>
      <c r="Y73" s="15">
        <f>(MAX(0,MIN(1,(M73-scaling_params!$B$4)/(scaling_params!$C$4-scaling_params!$B$4)))+MAX(0,MIN(1,(N73-scaling_params!$B$5)/(scaling_params!$C$5-scaling_params!$B$5))))/2</f>
        <v>0.8136904762</v>
      </c>
      <c r="Z73" s="15">
        <f>(MAX(0,MIN(1,(O73-scaling_params!$B$6)/(scaling_params!$C$6-scaling_params!$B$6)))+MAX(0,MIN(1,1-(P73-scaling_params!$B$7)/(scaling_params!$C$7-scaling_params!$B$7)))+MAX(0,MIN(1,(T73-scaling_params!$B$11)/(scaling_params!$C$11-scaling_params!$B$11))))/3</f>
        <v>0.9714285714</v>
      </c>
      <c r="AA73" s="15">
        <f>(MAX(0,MIN(1,1-(Q73-scaling_params!$B$8)/(scaling_params!$C$8-scaling_params!$B$8)))+MAX(0,MIN(1,(R73-scaling_params!$B$9)/(scaling_params!$C$9-scaling_params!$B$9)))+MAX(0,MIN(1,(S73-scaling_params!$B$10)/(scaling_params!$C$10-scaling_params!$B$10))))/3</f>
        <v>1</v>
      </c>
      <c r="AB73" s="15">
        <f>(MAX(0,MIN(1,(U73-scaling_params!$B$12)/(scaling_params!$C$12-scaling_params!$B$12)))+MAX(0,MIN(1,(V73-scaling_params!$B$13)/(scaling_params!$C$13-scaling_params!$B$13))))/2</f>
        <v>0.9127272727</v>
      </c>
      <c r="AC73" s="13">
        <f>(scaling_params!$G$2*X73+scaling_params!$G$3*Y73+scaling_params!$G$4*Z73+scaling_params!$G$5*AA73+scaling_params!$G$6*AB73)*100</f>
        <v>87.76116571</v>
      </c>
      <c r="AD73" s="11" t="s">
        <v>168</v>
      </c>
      <c r="AE73" s="11">
        <f t="shared" si="2"/>
        <v>0</v>
      </c>
    </row>
    <row r="74" ht="15.75" customHeight="1">
      <c r="A74" s="11" t="s">
        <v>212</v>
      </c>
      <c r="B74" s="11" t="s">
        <v>163</v>
      </c>
      <c r="C74" s="11" t="s">
        <v>164</v>
      </c>
      <c r="D74" s="11" t="s">
        <v>181</v>
      </c>
      <c r="E74" s="12">
        <v>2024.0</v>
      </c>
      <c r="F74" s="11" t="s">
        <v>171</v>
      </c>
      <c r="G74" s="11" t="s">
        <v>167</v>
      </c>
      <c r="H74" s="11">
        <v>3.0</v>
      </c>
      <c r="I74" s="13">
        <v>15.8</v>
      </c>
      <c r="J74" s="11">
        <v>0.0</v>
      </c>
      <c r="K74" s="13">
        <v>0.6</v>
      </c>
      <c r="L74" s="13">
        <v>10.0</v>
      </c>
      <c r="M74" s="11">
        <v>51.0</v>
      </c>
      <c r="N74" s="14">
        <v>0.86</v>
      </c>
      <c r="O74" s="13">
        <v>80.4</v>
      </c>
      <c r="P74" s="13">
        <v>5.5</v>
      </c>
      <c r="Q74" s="13">
        <v>9.4</v>
      </c>
      <c r="R74" s="13">
        <v>15.8</v>
      </c>
      <c r="S74" s="13">
        <v>4.5</v>
      </c>
      <c r="T74" s="13">
        <v>5.0</v>
      </c>
      <c r="U74" s="13">
        <v>3.6</v>
      </c>
      <c r="V74" s="13">
        <v>84.1</v>
      </c>
      <c r="W74" s="11" t="str">
        <f t="shared" si="1"/>
        <v>A-Strong|BBVA|Corporate|2024</v>
      </c>
      <c r="X74" s="15">
        <f>(MAX(0,MIN(1,1-(K74-scaling_params!$B$2)/(scaling_params!$C$2-scaling_params!$B$2)))+MAX(0,MIN(1,(L74-scaling_params!$B$3)/(scaling_params!$C$3-scaling_params!$B$3))))/2</f>
        <v>1</v>
      </c>
      <c r="Y74" s="15">
        <f>(MAX(0,MIN(1,(M74-scaling_params!$B$4)/(scaling_params!$C$4-scaling_params!$B$4)))+MAX(0,MIN(1,(N74-scaling_params!$B$5)/(scaling_params!$C$5-scaling_params!$B$5))))/2</f>
        <v>0.8291666667</v>
      </c>
      <c r="Z74" s="15">
        <f>(MAX(0,MIN(1,(O74-scaling_params!$B$6)/(scaling_params!$C$6-scaling_params!$B$6)))+MAX(0,MIN(1,1-(P74-scaling_params!$B$7)/(scaling_params!$C$7-scaling_params!$B$7)))+MAX(0,MIN(1,(T74-scaling_params!$B$11)/(scaling_params!$C$11-scaling_params!$B$11))))/3</f>
        <v>1</v>
      </c>
      <c r="AA74" s="15">
        <f>(MAX(0,MIN(1,1-(Q74-scaling_params!$B$8)/(scaling_params!$C$8-scaling_params!$B$8)))+MAX(0,MIN(1,(R74-scaling_params!$B$9)/(scaling_params!$C$9-scaling_params!$B$9)))+MAX(0,MIN(1,(S74-scaling_params!$B$10)/(scaling_params!$C$10-scaling_params!$B$10))))/3</f>
        <v>0.8454951601</v>
      </c>
      <c r="AB74" s="15">
        <f>(MAX(0,MIN(1,(U74-scaling_params!$B$12)/(scaling_params!$C$12-scaling_params!$B$12)))+MAX(0,MIN(1,(V74-scaling_params!$B$13)/(scaling_params!$C$13-scaling_params!$B$13))))/2</f>
        <v>0.87</v>
      </c>
      <c r="AC74" s="13">
        <f>(scaling_params!$G$2*X74+scaling_params!$G$3*Y74+scaling_params!$G$4*Z74+scaling_params!$G$5*AA74+scaling_params!$G$6*AB74)*100</f>
        <v>91.63213148</v>
      </c>
      <c r="AD74" s="11" t="s">
        <v>168</v>
      </c>
      <c r="AE74" s="11">
        <f t="shared" si="2"/>
        <v>0</v>
      </c>
    </row>
    <row r="75" ht="15.75" customHeight="1">
      <c r="A75" s="11" t="s">
        <v>212</v>
      </c>
      <c r="B75" s="11" t="s">
        <v>163</v>
      </c>
      <c r="C75" s="11" t="s">
        <v>164</v>
      </c>
      <c r="D75" s="11" t="s">
        <v>181</v>
      </c>
      <c r="E75" s="12">
        <v>2025.0</v>
      </c>
      <c r="F75" s="11" t="s">
        <v>171</v>
      </c>
      <c r="G75" s="11" t="s">
        <v>167</v>
      </c>
      <c r="H75" s="11">
        <v>3.0</v>
      </c>
      <c r="I75" s="13">
        <v>15.2</v>
      </c>
      <c r="J75" s="11">
        <v>0.0</v>
      </c>
      <c r="K75" s="13">
        <v>1.4</v>
      </c>
      <c r="L75" s="13">
        <v>8.7</v>
      </c>
      <c r="M75" s="11">
        <v>39.0</v>
      </c>
      <c r="N75" s="14">
        <v>0.95</v>
      </c>
      <c r="O75" s="13">
        <v>83.2</v>
      </c>
      <c r="P75" s="13">
        <v>5.5</v>
      </c>
      <c r="Q75" s="13">
        <v>8.5</v>
      </c>
      <c r="R75" s="13">
        <v>18.9</v>
      </c>
      <c r="S75" s="13">
        <v>5.0</v>
      </c>
      <c r="T75" s="13">
        <v>4.7</v>
      </c>
      <c r="U75" s="13">
        <v>3.7</v>
      </c>
      <c r="V75" s="13">
        <v>84.0</v>
      </c>
      <c r="W75" s="11" t="str">
        <f t="shared" si="1"/>
        <v>A-Strong|BBVA|Corporate|2025</v>
      </c>
      <c r="X75" s="15">
        <f>(MAX(0,MIN(1,1-(K75-scaling_params!$B$2)/(scaling_params!$C$2-scaling_params!$B$2)))+MAX(0,MIN(1,(L75-scaling_params!$B$3)/(scaling_params!$C$3-scaling_params!$B$3))))/2</f>
        <v>0.8524509804</v>
      </c>
      <c r="Y75" s="15">
        <f>(MAX(0,MIN(1,(M75-scaling_params!$B$4)/(scaling_params!$C$4-scaling_params!$B$4)))+MAX(0,MIN(1,(N75-scaling_params!$B$5)/(scaling_params!$C$5-scaling_params!$B$5))))/2</f>
        <v>0.8845238095</v>
      </c>
      <c r="Z75" s="15">
        <f>(MAX(0,MIN(1,(O75-scaling_params!$B$6)/(scaling_params!$C$6-scaling_params!$B$6)))+MAX(0,MIN(1,1-(P75-scaling_params!$B$7)/(scaling_params!$C$7-scaling_params!$B$7)))+MAX(0,MIN(1,(T75-scaling_params!$B$11)/(scaling_params!$C$11-scaling_params!$B$11))))/3</f>
        <v>0.9714285714</v>
      </c>
      <c r="AA75" s="15">
        <f>(MAX(0,MIN(1,1-(Q75-scaling_params!$B$8)/(scaling_params!$C$8-scaling_params!$B$8)))+MAX(0,MIN(1,(R75-scaling_params!$B$9)/(scaling_params!$C$9-scaling_params!$B$9)))+MAX(0,MIN(1,(S75-scaling_params!$B$10)/(scaling_params!$C$10-scaling_params!$B$10))))/3</f>
        <v>1</v>
      </c>
      <c r="AB75" s="15">
        <f>(MAX(0,MIN(1,(U75-scaling_params!$B$12)/(scaling_params!$C$12-scaling_params!$B$12)))+MAX(0,MIN(1,(V75-scaling_params!$B$13)/(scaling_params!$C$13-scaling_params!$B$13))))/2</f>
        <v>0.8690909091</v>
      </c>
      <c r="AC75" s="13">
        <f>(scaling_params!$G$2*X75+scaling_params!$G$3*Y75+scaling_params!$G$4*Z75+scaling_params!$G$5*AA75+scaling_params!$G$6*AB75)*100</f>
        <v>91.50275172</v>
      </c>
      <c r="AD75" s="11" t="s">
        <v>168</v>
      </c>
      <c r="AE75" s="11">
        <f t="shared" si="2"/>
        <v>0</v>
      </c>
    </row>
    <row r="76" ht="15.75" customHeight="1">
      <c r="A76" s="11" t="s">
        <v>213</v>
      </c>
      <c r="B76" s="11" t="s">
        <v>163</v>
      </c>
      <c r="C76" s="11" t="s">
        <v>164</v>
      </c>
      <c r="D76" s="11" t="s">
        <v>170</v>
      </c>
      <c r="E76" s="12">
        <v>2024.0</v>
      </c>
      <c r="F76" s="11" t="s">
        <v>171</v>
      </c>
      <c r="G76" s="11" t="s">
        <v>167</v>
      </c>
      <c r="H76" s="11">
        <v>3.0</v>
      </c>
      <c r="I76" s="13">
        <v>15.8</v>
      </c>
      <c r="J76" s="11">
        <v>0.0</v>
      </c>
      <c r="K76" s="13">
        <v>0.2</v>
      </c>
      <c r="L76" s="13">
        <v>8.5</v>
      </c>
      <c r="M76" s="11">
        <v>29.0</v>
      </c>
      <c r="N76" s="14">
        <v>0.86</v>
      </c>
      <c r="O76" s="13">
        <v>82.1</v>
      </c>
      <c r="P76" s="13">
        <v>5.1</v>
      </c>
      <c r="Q76" s="13">
        <v>12.5</v>
      </c>
      <c r="R76" s="13">
        <v>18.1</v>
      </c>
      <c r="S76" s="13">
        <v>4.6</v>
      </c>
      <c r="T76" s="13">
        <v>4.0</v>
      </c>
      <c r="U76" s="13">
        <v>2.3</v>
      </c>
      <c r="V76" s="13">
        <v>84.3</v>
      </c>
      <c r="W76" s="11" t="str">
        <f t="shared" si="1"/>
        <v>A-Strong|BBVA|Risk|2024</v>
      </c>
      <c r="X76" s="15">
        <f>(MAX(0,MIN(1,1-(K76-scaling_params!$B$2)/(scaling_params!$C$2-scaling_params!$B$2)))+MAX(0,MIN(1,(L76-scaling_params!$B$3)/(scaling_params!$C$3-scaling_params!$B$3))))/2</f>
        <v>0.9044117647</v>
      </c>
      <c r="Y76" s="15">
        <f>(MAX(0,MIN(1,(M76-scaling_params!$B$4)/(scaling_params!$C$4-scaling_params!$B$4)))+MAX(0,MIN(1,(N76-scaling_params!$B$5)/(scaling_params!$C$5-scaling_params!$B$5))))/2</f>
        <v>0.7244047619</v>
      </c>
      <c r="Z76" s="15">
        <f>(MAX(0,MIN(1,(O76-scaling_params!$B$6)/(scaling_params!$C$6-scaling_params!$B$6)))+MAX(0,MIN(1,1-(P76-scaling_params!$B$7)/(scaling_params!$C$7-scaling_params!$B$7)))+MAX(0,MIN(1,(T76-scaling_params!$B$11)/(scaling_params!$C$11-scaling_params!$B$11))))/3</f>
        <v>0.9047619048</v>
      </c>
      <c r="AA76" s="15">
        <f>(MAX(0,MIN(1,1-(Q76-scaling_params!$B$8)/(scaling_params!$C$8-scaling_params!$B$8)))+MAX(0,MIN(1,(R76-scaling_params!$B$9)/(scaling_params!$C$9-scaling_params!$B$9)))+MAX(0,MIN(1,(S76-scaling_params!$B$10)/(scaling_params!$C$10-scaling_params!$B$10))))/3</f>
        <v>0.9182545861</v>
      </c>
      <c r="AB76" s="15">
        <f>(MAX(0,MIN(1,(U76-scaling_params!$B$12)/(scaling_params!$C$12-scaling_params!$B$12)))+MAX(0,MIN(1,(V76-scaling_params!$B$13)/(scaling_params!$C$13-scaling_params!$B$13))))/2</f>
        <v>0.6968181818</v>
      </c>
      <c r="AC76" s="13">
        <f>(scaling_params!$G$2*X76+scaling_params!$G$3*Y76+scaling_params!$G$4*Z76+scaling_params!$G$5*AA76+scaling_params!$G$6*AB76)*100</f>
        <v>83.9228284</v>
      </c>
      <c r="AD76" s="11" t="s">
        <v>168</v>
      </c>
      <c r="AE76" s="11">
        <f t="shared" si="2"/>
        <v>0</v>
      </c>
    </row>
    <row r="77" ht="15.75" customHeight="1">
      <c r="A77" s="11" t="s">
        <v>213</v>
      </c>
      <c r="B77" s="11" t="s">
        <v>163</v>
      </c>
      <c r="C77" s="11" t="s">
        <v>164</v>
      </c>
      <c r="D77" s="11" t="s">
        <v>170</v>
      </c>
      <c r="E77" s="12">
        <v>2025.0</v>
      </c>
      <c r="F77" s="11" t="s">
        <v>171</v>
      </c>
      <c r="G77" s="11" t="s">
        <v>167</v>
      </c>
      <c r="H77" s="11">
        <v>3.0</v>
      </c>
      <c r="I77" s="13">
        <v>15.2</v>
      </c>
      <c r="J77" s="11">
        <v>0.0</v>
      </c>
      <c r="K77" s="13">
        <v>0.0</v>
      </c>
      <c r="L77" s="13">
        <v>8.2</v>
      </c>
      <c r="M77" s="11">
        <v>42.0</v>
      </c>
      <c r="N77" s="14">
        <v>0.85</v>
      </c>
      <c r="O77" s="13">
        <v>82.8</v>
      </c>
      <c r="P77" s="13">
        <v>4.9</v>
      </c>
      <c r="Q77" s="13">
        <v>8.3</v>
      </c>
      <c r="R77" s="13">
        <v>17.0</v>
      </c>
      <c r="S77" s="13">
        <v>4.4</v>
      </c>
      <c r="T77" s="13">
        <v>4.1</v>
      </c>
      <c r="U77" s="13">
        <v>5.1</v>
      </c>
      <c r="V77" s="13">
        <v>82.1</v>
      </c>
      <c r="W77" s="11" t="str">
        <f t="shared" si="1"/>
        <v>A-Strong|BBVA|Risk|2025</v>
      </c>
      <c r="X77" s="15">
        <f>(MAX(0,MIN(1,1-(K77-scaling_params!$B$2)/(scaling_params!$C$2-scaling_params!$B$2)))+MAX(0,MIN(1,(L77-scaling_params!$B$3)/(scaling_params!$C$3-scaling_params!$B$3))))/2</f>
        <v>0.8823529412</v>
      </c>
      <c r="Y77" s="15">
        <f>(MAX(0,MIN(1,(M77-scaling_params!$B$4)/(scaling_params!$C$4-scaling_params!$B$4)))+MAX(0,MIN(1,(N77-scaling_params!$B$5)/(scaling_params!$C$5-scaling_params!$B$5))))/2</f>
        <v>0.7738095238</v>
      </c>
      <c r="Z77" s="15">
        <f>(MAX(0,MIN(1,(O77-scaling_params!$B$6)/(scaling_params!$C$6-scaling_params!$B$6)))+MAX(0,MIN(1,1-(P77-scaling_params!$B$7)/(scaling_params!$C$7-scaling_params!$B$7)))+MAX(0,MIN(1,(T77-scaling_params!$B$11)/(scaling_params!$C$11-scaling_params!$B$11))))/3</f>
        <v>0.9142857143</v>
      </c>
      <c r="AA77" s="15">
        <f>(MAX(0,MIN(1,1-(Q77-scaling_params!$B$8)/(scaling_params!$C$8-scaling_params!$B$8)))+MAX(0,MIN(1,(R77-scaling_params!$B$9)/(scaling_params!$C$9-scaling_params!$B$9)))+MAX(0,MIN(1,(S77-scaling_params!$B$10)/(scaling_params!$C$10-scaling_params!$B$10))))/3</f>
        <v>0.8863241499</v>
      </c>
      <c r="AB77" s="15">
        <f>(MAX(0,MIN(1,(U77-scaling_params!$B$12)/(scaling_params!$C$12-scaling_params!$B$12)))+MAX(0,MIN(1,(V77-scaling_params!$B$13)/(scaling_params!$C$13-scaling_params!$B$13))))/2</f>
        <v>0.8518181818</v>
      </c>
      <c r="AC77" s="13">
        <f>(scaling_params!$G$2*X77+scaling_params!$G$3*Y77+scaling_params!$G$4*Z77+scaling_params!$G$5*AA77+scaling_params!$G$6*AB77)*100</f>
        <v>86.0562918</v>
      </c>
      <c r="AD77" s="11" t="s">
        <v>168</v>
      </c>
      <c r="AE77" s="11">
        <f t="shared" si="2"/>
        <v>0</v>
      </c>
    </row>
    <row r="78" ht="15.75" customHeight="1">
      <c r="A78" s="11" t="s">
        <v>214</v>
      </c>
      <c r="B78" s="11" t="s">
        <v>163</v>
      </c>
      <c r="C78" s="11" t="s">
        <v>164</v>
      </c>
      <c r="D78" s="11" t="s">
        <v>181</v>
      </c>
      <c r="E78" s="12">
        <v>2024.0</v>
      </c>
      <c r="F78" s="11" t="s">
        <v>166</v>
      </c>
      <c r="G78" s="11" t="s">
        <v>184</v>
      </c>
      <c r="H78" s="11">
        <v>2.0</v>
      </c>
      <c r="I78" s="13">
        <v>15.8</v>
      </c>
      <c r="J78" s="11">
        <v>0.0</v>
      </c>
      <c r="K78" s="13">
        <v>0.6</v>
      </c>
      <c r="L78" s="13">
        <v>10.0</v>
      </c>
      <c r="M78" s="11">
        <v>59.0</v>
      </c>
      <c r="N78" s="14">
        <v>0.91</v>
      </c>
      <c r="O78" s="13">
        <v>80.4</v>
      </c>
      <c r="P78" s="13">
        <v>5.5</v>
      </c>
      <c r="Q78" s="13">
        <v>9.4</v>
      </c>
      <c r="R78" s="13">
        <v>15.8</v>
      </c>
      <c r="S78" s="13">
        <v>4.9</v>
      </c>
      <c r="T78" s="13">
        <v>4.2</v>
      </c>
      <c r="U78" s="13">
        <v>3.6</v>
      </c>
      <c r="V78" s="13">
        <v>88.7</v>
      </c>
      <c r="W78" s="11" t="str">
        <f t="shared" si="1"/>
        <v>A-Strong|BBVA|Corporate|2024</v>
      </c>
      <c r="X78" s="15">
        <f>(MAX(0,MIN(1,1-(K78-scaling_params!$B$2)/(scaling_params!$C$2-scaling_params!$B$2)))+MAX(0,MIN(1,(L78-scaling_params!$B$3)/(scaling_params!$C$3-scaling_params!$B$3))))/2</f>
        <v>1</v>
      </c>
      <c r="Y78" s="15">
        <f>(MAX(0,MIN(1,(M78-scaling_params!$B$4)/(scaling_params!$C$4-scaling_params!$B$4)))+MAX(0,MIN(1,(N78-scaling_params!$B$5)/(scaling_params!$C$5-scaling_params!$B$5))))/2</f>
        <v>0.925</v>
      </c>
      <c r="Z78" s="15">
        <f>(MAX(0,MIN(1,(O78-scaling_params!$B$6)/(scaling_params!$C$6-scaling_params!$B$6)))+MAX(0,MIN(1,1-(P78-scaling_params!$B$7)/(scaling_params!$C$7-scaling_params!$B$7)))+MAX(0,MIN(1,(T78-scaling_params!$B$11)/(scaling_params!$C$11-scaling_params!$B$11))))/3</f>
        <v>0.9238095238</v>
      </c>
      <c r="AA78" s="15">
        <f>(MAX(0,MIN(1,1-(Q78-scaling_params!$B$8)/(scaling_params!$C$8-scaling_params!$B$8)))+MAX(0,MIN(1,(R78-scaling_params!$B$9)/(scaling_params!$C$9-scaling_params!$B$9)))+MAX(0,MIN(1,(S78-scaling_params!$B$10)/(scaling_params!$C$10-scaling_params!$B$10))))/3</f>
        <v>0.8847108464</v>
      </c>
      <c r="AB78" s="15">
        <f>(MAX(0,MIN(1,(U78-scaling_params!$B$12)/(scaling_params!$C$12-scaling_params!$B$12)))+MAX(0,MIN(1,(V78-scaling_params!$B$13)/(scaling_params!$C$13-scaling_params!$B$13))))/2</f>
        <v>0.9118181818</v>
      </c>
      <c r="AC78" s="13">
        <f>(scaling_params!$G$2*X78+scaling_params!$G$3*Y78+scaling_params!$G$4*Z78+scaling_params!$G$5*AA78+scaling_params!$G$6*AB78)*100</f>
        <v>93.27738925</v>
      </c>
      <c r="AD78" s="11" t="s">
        <v>168</v>
      </c>
      <c r="AE78" s="11">
        <f t="shared" si="2"/>
        <v>0</v>
      </c>
    </row>
    <row r="79" ht="15.75" customHeight="1">
      <c r="A79" s="11" t="s">
        <v>214</v>
      </c>
      <c r="B79" s="11" t="s">
        <v>163</v>
      </c>
      <c r="C79" s="11" t="s">
        <v>164</v>
      </c>
      <c r="D79" s="11" t="s">
        <v>181</v>
      </c>
      <c r="E79" s="12">
        <v>2025.0</v>
      </c>
      <c r="F79" s="11" t="s">
        <v>166</v>
      </c>
      <c r="G79" s="11" t="s">
        <v>184</v>
      </c>
      <c r="H79" s="11">
        <v>2.0</v>
      </c>
      <c r="I79" s="13">
        <v>15.2</v>
      </c>
      <c r="J79" s="11">
        <v>0.0</v>
      </c>
      <c r="K79" s="13">
        <v>1.4</v>
      </c>
      <c r="L79" s="13">
        <v>8.7</v>
      </c>
      <c r="M79" s="11">
        <v>16.0</v>
      </c>
      <c r="N79" s="14">
        <v>0.89</v>
      </c>
      <c r="O79" s="13">
        <v>83.2</v>
      </c>
      <c r="P79" s="13">
        <v>5.5</v>
      </c>
      <c r="Q79" s="13">
        <v>8.5</v>
      </c>
      <c r="R79" s="13">
        <v>18.9</v>
      </c>
      <c r="S79" s="13">
        <v>5.0</v>
      </c>
      <c r="T79" s="13">
        <v>4.5</v>
      </c>
      <c r="U79" s="13">
        <v>3.7</v>
      </c>
      <c r="V79" s="13">
        <v>89.8</v>
      </c>
      <c r="W79" s="11" t="str">
        <f t="shared" si="1"/>
        <v>A-Strong|BBVA|Corporate|2025</v>
      </c>
      <c r="X79" s="15">
        <f>(MAX(0,MIN(1,1-(K79-scaling_params!$B$2)/(scaling_params!$C$2-scaling_params!$B$2)))+MAX(0,MIN(1,(L79-scaling_params!$B$3)/(scaling_params!$C$3-scaling_params!$B$3))))/2</f>
        <v>0.8524509804</v>
      </c>
      <c r="Y79" s="15">
        <f>(MAX(0,MIN(1,(M79-scaling_params!$B$4)/(scaling_params!$C$4-scaling_params!$B$4)))+MAX(0,MIN(1,(N79-scaling_params!$B$5)/(scaling_params!$C$5-scaling_params!$B$5))))/2</f>
        <v>0.7</v>
      </c>
      <c r="Z79" s="15">
        <f>(MAX(0,MIN(1,(O79-scaling_params!$B$6)/(scaling_params!$C$6-scaling_params!$B$6)))+MAX(0,MIN(1,1-(P79-scaling_params!$B$7)/(scaling_params!$C$7-scaling_params!$B$7)))+MAX(0,MIN(1,(T79-scaling_params!$B$11)/(scaling_params!$C$11-scaling_params!$B$11))))/3</f>
        <v>0.9523809524</v>
      </c>
      <c r="AA79" s="15">
        <f>(MAX(0,MIN(1,1-(Q79-scaling_params!$B$8)/(scaling_params!$C$8-scaling_params!$B$8)))+MAX(0,MIN(1,(R79-scaling_params!$B$9)/(scaling_params!$C$9-scaling_params!$B$9)))+MAX(0,MIN(1,(S79-scaling_params!$B$10)/(scaling_params!$C$10-scaling_params!$B$10))))/3</f>
        <v>1</v>
      </c>
      <c r="AB79" s="15">
        <f>(MAX(0,MIN(1,(U79-scaling_params!$B$12)/(scaling_params!$C$12-scaling_params!$B$12)))+MAX(0,MIN(1,(V79-scaling_params!$B$13)/(scaling_params!$C$13-scaling_params!$B$13))))/2</f>
        <v>0.9218181818</v>
      </c>
      <c r="AC79" s="13">
        <f>(scaling_params!$G$2*X79+scaling_params!$G$3*Y79+scaling_params!$G$4*Z79+scaling_params!$G$5*AA79+scaling_params!$G$6*AB79)*100</f>
        <v>87.34100497</v>
      </c>
      <c r="AD79" s="11" t="s">
        <v>168</v>
      </c>
      <c r="AE79" s="11">
        <f t="shared" si="2"/>
        <v>0</v>
      </c>
    </row>
    <row r="80" ht="15.75" customHeight="1">
      <c r="A80" s="11" t="s">
        <v>215</v>
      </c>
      <c r="B80" s="11" t="s">
        <v>163</v>
      </c>
      <c r="C80" s="11" t="s">
        <v>164</v>
      </c>
      <c r="D80" s="11" t="s">
        <v>174</v>
      </c>
      <c r="E80" s="12">
        <v>2024.0</v>
      </c>
      <c r="F80" s="11" t="s">
        <v>171</v>
      </c>
      <c r="G80" s="11" t="s">
        <v>167</v>
      </c>
      <c r="H80" s="11">
        <v>1.0</v>
      </c>
      <c r="I80" s="13">
        <v>15.8</v>
      </c>
      <c r="J80" s="11">
        <v>0.0</v>
      </c>
      <c r="K80" s="13">
        <v>1.3</v>
      </c>
      <c r="L80" s="13">
        <v>8.3</v>
      </c>
      <c r="M80" s="11">
        <v>22.0</v>
      </c>
      <c r="N80" s="14">
        <v>0.85</v>
      </c>
      <c r="O80" s="13">
        <v>73.3</v>
      </c>
      <c r="P80" s="13">
        <v>4.6</v>
      </c>
      <c r="Q80" s="13">
        <v>12.9</v>
      </c>
      <c r="R80" s="13">
        <v>18.1</v>
      </c>
      <c r="S80" s="13">
        <v>4.2</v>
      </c>
      <c r="T80" s="13">
        <v>3.8</v>
      </c>
      <c r="U80" s="13">
        <v>2.7</v>
      </c>
      <c r="V80" s="13">
        <v>69.6</v>
      </c>
      <c r="W80" s="11" t="str">
        <f t="shared" si="1"/>
        <v>A-Strong|BBVA|Digital|2024</v>
      </c>
      <c r="X80" s="15">
        <f>(MAX(0,MIN(1,1-(K80-scaling_params!$B$2)/(scaling_params!$C$2-scaling_params!$B$2)))+MAX(0,MIN(1,(L80-scaling_params!$B$3)/(scaling_params!$C$3-scaling_params!$B$3))))/2</f>
        <v>0.8397058824</v>
      </c>
      <c r="Y80" s="15">
        <f>(MAX(0,MIN(1,(M80-scaling_params!$B$4)/(scaling_params!$C$4-scaling_params!$B$4)))+MAX(0,MIN(1,(N80-scaling_params!$B$5)/(scaling_params!$C$5-scaling_params!$B$5))))/2</f>
        <v>0.6785714286</v>
      </c>
      <c r="Z80" s="15">
        <f>(MAX(0,MIN(1,(O80-scaling_params!$B$6)/(scaling_params!$C$6-scaling_params!$B$6)))+MAX(0,MIN(1,1-(P80-scaling_params!$B$7)/(scaling_params!$C$7-scaling_params!$B$7)))+MAX(0,MIN(1,(T80-scaling_params!$B$11)/(scaling_params!$C$11-scaling_params!$B$11))))/3</f>
        <v>0.8279585101</v>
      </c>
      <c r="AA80" s="15">
        <f>(MAX(0,MIN(1,1-(Q80-scaling_params!$B$8)/(scaling_params!$C$8-scaling_params!$B$8)))+MAX(0,MIN(1,(R80-scaling_params!$B$9)/(scaling_params!$C$9-scaling_params!$B$9)))+MAX(0,MIN(1,(S80-scaling_params!$B$10)/(scaling_params!$C$10-scaling_params!$B$10))))/3</f>
        <v>0.8638873846</v>
      </c>
      <c r="AB80" s="15">
        <f>(MAX(0,MIN(1,(U80-scaling_params!$B$12)/(scaling_params!$C$12-scaling_params!$B$12)))+MAX(0,MIN(1,(V80-scaling_params!$B$13)/(scaling_params!$C$13-scaling_params!$B$13))))/2</f>
        <v>0.6631818182</v>
      </c>
      <c r="AC80" s="13">
        <f>(scaling_params!$G$2*X80+scaling_params!$G$3*Y80+scaling_params!$G$4*Z80+scaling_params!$G$5*AA80+scaling_params!$G$6*AB80)*100</f>
        <v>78.16650522</v>
      </c>
      <c r="AD80" s="11" t="s">
        <v>168</v>
      </c>
      <c r="AE80" s="11">
        <f t="shared" si="2"/>
        <v>0</v>
      </c>
    </row>
    <row r="81" ht="15.75" customHeight="1">
      <c r="A81" s="11" t="s">
        <v>215</v>
      </c>
      <c r="B81" s="11" t="s">
        <v>163</v>
      </c>
      <c r="C81" s="11" t="s">
        <v>164</v>
      </c>
      <c r="D81" s="11" t="s">
        <v>174</v>
      </c>
      <c r="E81" s="12">
        <v>2025.0</v>
      </c>
      <c r="F81" s="11" t="s">
        <v>171</v>
      </c>
      <c r="G81" s="11" t="s">
        <v>167</v>
      </c>
      <c r="H81" s="11">
        <v>1.0</v>
      </c>
      <c r="I81" s="13">
        <v>15.2</v>
      </c>
      <c r="J81" s="11">
        <v>0.0</v>
      </c>
      <c r="K81" s="13">
        <v>1.2</v>
      </c>
      <c r="L81" s="13">
        <v>8.0</v>
      </c>
      <c r="M81" s="11">
        <v>24.0</v>
      </c>
      <c r="N81" s="14">
        <v>0.77</v>
      </c>
      <c r="O81" s="13">
        <v>78.6</v>
      </c>
      <c r="P81" s="13">
        <v>4.2</v>
      </c>
      <c r="Q81" s="13">
        <v>12.7</v>
      </c>
      <c r="R81" s="13">
        <v>18.1</v>
      </c>
      <c r="S81" s="13">
        <v>4.2</v>
      </c>
      <c r="T81" s="13">
        <v>3.7</v>
      </c>
      <c r="U81" s="13">
        <v>3.7</v>
      </c>
      <c r="V81" s="13">
        <v>65.2</v>
      </c>
      <c r="W81" s="11" t="str">
        <f t="shared" si="1"/>
        <v>A-Strong|BBVA|Digital|2025</v>
      </c>
      <c r="X81" s="15">
        <f>(MAX(0,MIN(1,1-(K81-scaling_params!$B$2)/(scaling_params!$C$2-scaling_params!$B$2)))+MAX(0,MIN(1,(L81-scaling_params!$B$3)/(scaling_params!$C$3-scaling_params!$B$3))))/2</f>
        <v>0.8343137255</v>
      </c>
      <c r="Y81" s="15">
        <f>(MAX(0,MIN(1,(M81-scaling_params!$B$4)/(scaling_params!$C$4-scaling_params!$B$4)))+MAX(0,MIN(1,(N81-scaling_params!$B$5)/(scaling_params!$C$5-scaling_params!$B$5))))/2</f>
        <v>0.5880952381</v>
      </c>
      <c r="Z81" s="15">
        <f>(MAX(0,MIN(1,(O81-scaling_params!$B$6)/(scaling_params!$C$6-scaling_params!$B$6)))+MAX(0,MIN(1,1-(P81-scaling_params!$B$7)/(scaling_params!$C$7-scaling_params!$B$7)))+MAX(0,MIN(1,(T81-scaling_params!$B$11)/(scaling_params!$C$11-scaling_params!$B$11))))/3</f>
        <v>0.8761904762</v>
      </c>
      <c r="AA81" s="15">
        <f>(MAX(0,MIN(1,1-(Q81-scaling_params!$B$8)/(scaling_params!$C$8-scaling_params!$B$8)))+MAX(0,MIN(1,(R81-scaling_params!$B$9)/(scaling_params!$C$9-scaling_params!$B$9)))+MAX(0,MIN(1,(S81-scaling_params!$B$10)/(scaling_params!$C$10-scaling_params!$B$10))))/3</f>
        <v>0.8714631422</v>
      </c>
      <c r="AB81" s="15">
        <f>(MAX(0,MIN(1,(U81-scaling_params!$B$12)/(scaling_params!$C$12-scaling_params!$B$12)))+MAX(0,MIN(1,(V81-scaling_params!$B$13)/(scaling_params!$C$13-scaling_params!$B$13))))/2</f>
        <v>0.6981818182</v>
      </c>
      <c r="AC81" s="13">
        <f>(scaling_params!$G$2*X81+scaling_params!$G$3*Y81+scaling_params!$G$4*Z81+scaling_params!$G$5*AA81+scaling_params!$G$6*AB81)*100</f>
        <v>77.59338359</v>
      </c>
      <c r="AD81" s="11" t="s">
        <v>168</v>
      </c>
      <c r="AE81" s="11">
        <f t="shared" si="2"/>
        <v>0</v>
      </c>
    </row>
    <row r="82" ht="15.75" customHeight="1">
      <c r="A82" s="11" t="s">
        <v>216</v>
      </c>
      <c r="B82" s="11" t="s">
        <v>163</v>
      </c>
      <c r="C82" s="11" t="s">
        <v>164</v>
      </c>
      <c r="D82" s="11" t="s">
        <v>170</v>
      </c>
      <c r="E82" s="12">
        <v>2024.0</v>
      </c>
      <c r="F82" s="11" t="s">
        <v>171</v>
      </c>
      <c r="G82" s="11" t="s">
        <v>167</v>
      </c>
      <c r="H82" s="11">
        <v>1.0</v>
      </c>
      <c r="I82" s="13">
        <v>15.8</v>
      </c>
      <c r="J82" s="11">
        <v>0.0</v>
      </c>
      <c r="K82" s="13">
        <v>0.2</v>
      </c>
      <c r="L82" s="13">
        <v>7.3</v>
      </c>
      <c r="M82" s="11">
        <v>17.0</v>
      </c>
      <c r="N82" s="14">
        <v>0.82</v>
      </c>
      <c r="O82" s="13">
        <v>82.1</v>
      </c>
      <c r="P82" s="13">
        <v>5.1</v>
      </c>
      <c r="Q82" s="13">
        <v>12.5</v>
      </c>
      <c r="R82" s="13">
        <v>18.1</v>
      </c>
      <c r="S82" s="13">
        <v>3.8</v>
      </c>
      <c r="T82" s="13">
        <v>4.0</v>
      </c>
      <c r="U82" s="13">
        <v>2.3</v>
      </c>
      <c r="V82" s="13">
        <v>77.7</v>
      </c>
      <c r="W82" s="11" t="str">
        <f t="shared" si="1"/>
        <v>A-Strong|BBVA|Risk|2024</v>
      </c>
      <c r="X82" s="15">
        <f>(MAX(0,MIN(1,1-(K82-scaling_params!$B$2)/(scaling_params!$C$2-scaling_params!$B$2)))+MAX(0,MIN(1,(L82-scaling_params!$B$3)/(scaling_params!$C$3-scaling_params!$B$3))))/2</f>
        <v>0.8161764706</v>
      </c>
      <c r="Y82" s="15">
        <f>(MAX(0,MIN(1,(M82-scaling_params!$B$4)/(scaling_params!$C$4-scaling_params!$B$4)))+MAX(0,MIN(1,(N82-scaling_params!$B$5)/(scaling_params!$C$5-scaling_params!$B$5))))/2</f>
        <v>0.6172619048</v>
      </c>
      <c r="Z82" s="15">
        <f>(MAX(0,MIN(1,(O82-scaling_params!$B$6)/(scaling_params!$C$6-scaling_params!$B$6)))+MAX(0,MIN(1,1-(P82-scaling_params!$B$7)/(scaling_params!$C$7-scaling_params!$B$7)))+MAX(0,MIN(1,(T82-scaling_params!$B$11)/(scaling_params!$C$11-scaling_params!$B$11))))/3</f>
        <v>0.9047619048</v>
      </c>
      <c r="AA82" s="15">
        <f>(MAX(0,MIN(1,1-(Q82-scaling_params!$B$8)/(scaling_params!$C$8-scaling_params!$B$8)))+MAX(0,MIN(1,(R82-scaling_params!$B$9)/(scaling_params!$C$9-scaling_params!$B$9)))+MAX(0,MIN(1,(S82-scaling_params!$B$10)/(scaling_params!$C$10-scaling_params!$B$10))))/3</f>
        <v>0.8398232135</v>
      </c>
      <c r="AB82" s="15">
        <f>(MAX(0,MIN(1,(U82-scaling_params!$B$12)/(scaling_params!$C$12-scaling_params!$B$12)))+MAX(0,MIN(1,(V82-scaling_params!$B$13)/(scaling_params!$C$13-scaling_params!$B$13))))/2</f>
        <v>0.6368181818</v>
      </c>
      <c r="AC82" s="13">
        <f>(scaling_params!$G$2*X82+scaling_params!$G$3*Y82+scaling_params!$G$4*Z82+scaling_params!$G$5*AA82+scaling_params!$G$6*AB82)*100</f>
        <v>77.24304969</v>
      </c>
      <c r="AD82" s="11" t="s">
        <v>168</v>
      </c>
      <c r="AE82" s="11">
        <f t="shared" si="2"/>
        <v>0</v>
      </c>
    </row>
    <row r="83" ht="15.75" customHeight="1">
      <c r="A83" s="11" t="s">
        <v>216</v>
      </c>
      <c r="B83" s="11" t="s">
        <v>163</v>
      </c>
      <c r="C83" s="11" t="s">
        <v>164</v>
      </c>
      <c r="D83" s="11" t="s">
        <v>170</v>
      </c>
      <c r="E83" s="12">
        <v>2025.0</v>
      </c>
      <c r="F83" s="11" t="s">
        <v>171</v>
      </c>
      <c r="G83" s="11" t="s">
        <v>167</v>
      </c>
      <c r="H83" s="11">
        <v>1.0</v>
      </c>
      <c r="I83" s="13">
        <v>15.2</v>
      </c>
      <c r="J83" s="11">
        <v>0.0</v>
      </c>
      <c r="K83" s="13">
        <v>0.0</v>
      </c>
      <c r="L83" s="13">
        <v>8.3</v>
      </c>
      <c r="M83" s="11">
        <v>30.0</v>
      </c>
      <c r="N83" s="14">
        <v>0.86</v>
      </c>
      <c r="O83" s="13">
        <v>82.8</v>
      </c>
      <c r="P83" s="13">
        <v>4.9</v>
      </c>
      <c r="Q83" s="13">
        <v>8.3</v>
      </c>
      <c r="R83" s="13">
        <v>17.0</v>
      </c>
      <c r="S83" s="13">
        <v>4.8</v>
      </c>
      <c r="T83" s="13">
        <v>3.8</v>
      </c>
      <c r="U83" s="13">
        <v>5.1</v>
      </c>
      <c r="V83" s="13">
        <v>79.0</v>
      </c>
      <c r="W83" s="11" t="str">
        <f t="shared" si="1"/>
        <v>A-Strong|BBVA|Risk|2025</v>
      </c>
      <c r="X83" s="15">
        <f>(MAX(0,MIN(1,1-(K83-scaling_params!$B$2)/(scaling_params!$C$2-scaling_params!$B$2)))+MAX(0,MIN(1,(L83-scaling_params!$B$3)/(scaling_params!$C$3-scaling_params!$B$3))))/2</f>
        <v>0.8897058824</v>
      </c>
      <c r="Y83" s="15">
        <f>(MAX(0,MIN(1,(M83-scaling_params!$B$4)/(scaling_params!$C$4-scaling_params!$B$4)))+MAX(0,MIN(1,(N83-scaling_params!$B$5)/(scaling_params!$C$5-scaling_params!$B$5))))/2</f>
        <v>0.7291666667</v>
      </c>
      <c r="Z83" s="15">
        <f>(MAX(0,MIN(1,(O83-scaling_params!$B$6)/(scaling_params!$C$6-scaling_params!$B$6)))+MAX(0,MIN(1,1-(P83-scaling_params!$B$7)/(scaling_params!$C$7-scaling_params!$B$7)))+MAX(0,MIN(1,(T83-scaling_params!$B$11)/(scaling_params!$C$11-scaling_params!$B$11))))/3</f>
        <v>0.8857142857</v>
      </c>
      <c r="AA83" s="15">
        <f>(MAX(0,MIN(1,1-(Q83-scaling_params!$B$8)/(scaling_params!$C$8-scaling_params!$B$8)))+MAX(0,MIN(1,(R83-scaling_params!$B$9)/(scaling_params!$C$9-scaling_params!$B$9)))+MAX(0,MIN(1,(S83-scaling_params!$B$10)/(scaling_params!$C$10-scaling_params!$B$10))))/3</f>
        <v>0.9255398362</v>
      </c>
      <c r="AB83" s="15">
        <f>(MAX(0,MIN(1,(U83-scaling_params!$B$12)/(scaling_params!$C$12-scaling_params!$B$12)))+MAX(0,MIN(1,(V83-scaling_params!$B$13)/(scaling_params!$C$13-scaling_params!$B$13))))/2</f>
        <v>0.8236363636</v>
      </c>
      <c r="AC83" s="13">
        <f>(scaling_params!$G$2*X83+scaling_params!$G$3*Y83+scaling_params!$G$4*Z83+scaling_params!$G$5*AA83+scaling_params!$G$6*AB83)*100</f>
        <v>84.86620082</v>
      </c>
      <c r="AD83" s="11" t="s">
        <v>168</v>
      </c>
      <c r="AE83" s="11">
        <f t="shared" si="2"/>
        <v>0</v>
      </c>
    </row>
    <row r="84" ht="15.75" customHeight="1">
      <c r="A84" s="11" t="s">
        <v>217</v>
      </c>
      <c r="B84" s="11" t="s">
        <v>163</v>
      </c>
      <c r="C84" s="11" t="s">
        <v>164</v>
      </c>
      <c r="D84" s="11" t="s">
        <v>174</v>
      </c>
      <c r="E84" s="12">
        <v>2024.0</v>
      </c>
      <c r="F84" s="11" t="s">
        <v>166</v>
      </c>
      <c r="G84" s="11" t="s">
        <v>184</v>
      </c>
      <c r="H84" s="11">
        <v>1.0</v>
      </c>
      <c r="I84" s="13">
        <v>15.8</v>
      </c>
      <c r="J84" s="11">
        <v>0.0</v>
      </c>
      <c r="K84" s="13">
        <v>1.3</v>
      </c>
      <c r="L84" s="13">
        <v>7.3</v>
      </c>
      <c r="M84" s="11">
        <v>38.0</v>
      </c>
      <c r="N84" s="14">
        <v>0.9</v>
      </c>
      <c r="O84" s="13">
        <v>73.3</v>
      </c>
      <c r="P84" s="13">
        <v>4.6</v>
      </c>
      <c r="Q84" s="13">
        <v>12.9</v>
      </c>
      <c r="R84" s="13">
        <v>18.1</v>
      </c>
      <c r="S84" s="13">
        <v>4.8</v>
      </c>
      <c r="T84" s="13">
        <v>4.7</v>
      </c>
      <c r="U84" s="13">
        <v>2.7</v>
      </c>
      <c r="V84" s="13">
        <v>90.3</v>
      </c>
      <c r="W84" s="11" t="str">
        <f t="shared" si="1"/>
        <v>A-Strong|BBVA|Digital|2024</v>
      </c>
      <c r="X84" s="15">
        <f>(MAX(0,MIN(1,1-(K84-scaling_params!$B$2)/(scaling_params!$C$2-scaling_params!$B$2)))+MAX(0,MIN(1,(L84-scaling_params!$B$3)/(scaling_params!$C$3-scaling_params!$B$3))))/2</f>
        <v>0.7661764706</v>
      </c>
      <c r="Y84" s="15">
        <f>(MAX(0,MIN(1,(M84-scaling_params!$B$4)/(scaling_params!$C$4-scaling_params!$B$4)))+MAX(0,MIN(1,(N84-scaling_params!$B$5)/(scaling_params!$C$5-scaling_params!$B$5))))/2</f>
        <v>0.8172619048</v>
      </c>
      <c r="Z84" s="15">
        <f>(MAX(0,MIN(1,(O84-scaling_params!$B$6)/(scaling_params!$C$6-scaling_params!$B$6)))+MAX(0,MIN(1,1-(P84-scaling_params!$B$7)/(scaling_params!$C$7-scaling_params!$B$7)))+MAX(0,MIN(1,(T84-scaling_params!$B$11)/(scaling_params!$C$11-scaling_params!$B$11))))/3</f>
        <v>0.9136727959</v>
      </c>
      <c r="AA84" s="15">
        <f>(MAX(0,MIN(1,1-(Q84-scaling_params!$B$8)/(scaling_params!$C$8-scaling_params!$B$8)))+MAX(0,MIN(1,(R84-scaling_params!$B$9)/(scaling_params!$C$9-scaling_params!$B$9)))+MAX(0,MIN(1,(S84-scaling_params!$B$10)/(scaling_params!$C$10-scaling_params!$B$10))))/3</f>
        <v>0.9227109141</v>
      </c>
      <c r="AB84" s="15">
        <f>(MAX(0,MIN(1,(U84-scaling_params!$B$12)/(scaling_params!$C$12-scaling_params!$B$12)))+MAX(0,MIN(1,(V84-scaling_params!$B$13)/(scaling_params!$C$13-scaling_params!$B$13))))/2</f>
        <v>0.8513636364</v>
      </c>
      <c r="AC84" s="13">
        <f>(scaling_params!$G$2*X84+scaling_params!$G$3*Y84+scaling_params!$G$4*Z84+scaling_params!$G$5*AA84+scaling_params!$G$6*AB84)*100</f>
        <v>84.96791552</v>
      </c>
      <c r="AD84" s="11" t="s">
        <v>168</v>
      </c>
      <c r="AE84" s="11">
        <f t="shared" si="2"/>
        <v>0</v>
      </c>
    </row>
    <row r="85" ht="15.75" customHeight="1">
      <c r="A85" s="11" t="s">
        <v>217</v>
      </c>
      <c r="B85" s="11" t="s">
        <v>163</v>
      </c>
      <c r="C85" s="11" t="s">
        <v>164</v>
      </c>
      <c r="D85" s="11" t="s">
        <v>174</v>
      </c>
      <c r="E85" s="12">
        <v>2025.0</v>
      </c>
      <c r="F85" s="11" t="s">
        <v>166</v>
      </c>
      <c r="G85" s="11" t="s">
        <v>184</v>
      </c>
      <c r="H85" s="11">
        <v>1.0</v>
      </c>
      <c r="I85" s="13">
        <v>15.2</v>
      </c>
      <c r="J85" s="11">
        <v>0.0</v>
      </c>
      <c r="K85" s="13">
        <v>1.2</v>
      </c>
      <c r="L85" s="13">
        <v>8.0</v>
      </c>
      <c r="M85" s="11">
        <v>39.0</v>
      </c>
      <c r="N85" s="14">
        <v>0.9</v>
      </c>
      <c r="O85" s="13">
        <v>78.6</v>
      </c>
      <c r="P85" s="13">
        <v>4.2</v>
      </c>
      <c r="Q85" s="13">
        <v>12.7</v>
      </c>
      <c r="R85" s="13">
        <v>18.1</v>
      </c>
      <c r="S85" s="13">
        <v>4.9</v>
      </c>
      <c r="T85" s="13">
        <v>4.0</v>
      </c>
      <c r="U85" s="13">
        <v>3.7</v>
      </c>
      <c r="V85" s="13">
        <v>84.5</v>
      </c>
      <c r="W85" s="11" t="str">
        <f t="shared" si="1"/>
        <v>A-Strong|BBVA|Digital|2025</v>
      </c>
      <c r="X85" s="15">
        <f>(MAX(0,MIN(1,1-(K85-scaling_params!$B$2)/(scaling_params!$C$2-scaling_params!$B$2)))+MAX(0,MIN(1,(L85-scaling_params!$B$3)/(scaling_params!$C$3-scaling_params!$B$3))))/2</f>
        <v>0.8343137255</v>
      </c>
      <c r="Y85" s="15">
        <f>(MAX(0,MIN(1,(M85-scaling_params!$B$4)/(scaling_params!$C$4-scaling_params!$B$4)))+MAX(0,MIN(1,(N85-scaling_params!$B$5)/(scaling_params!$C$5-scaling_params!$B$5))))/2</f>
        <v>0.8220238095</v>
      </c>
      <c r="Z85" s="15">
        <f>(MAX(0,MIN(1,(O85-scaling_params!$B$6)/(scaling_params!$C$6-scaling_params!$B$6)))+MAX(0,MIN(1,1-(P85-scaling_params!$B$7)/(scaling_params!$C$7-scaling_params!$B$7)))+MAX(0,MIN(1,(T85-scaling_params!$B$11)/(scaling_params!$C$11-scaling_params!$B$11))))/3</f>
        <v>0.9047619048</v>
      </c>
      <c r="AA85" s="15">
        <f>(MAX(0,MIN(1,1-(Q85-scaling_params!$B$8)/(scaling_params!$C$8-scaling_params!$B$8)))+MAX(0,MIN(1,(R85-scaling_params!$B$9)/(scaling_params!$C$9-scaling_params!$B$9)))+MAX(0,MIN(1,(S85-scaling_params!$B$10)/(scaling_params!$C$10-scaling_params!$B$10))))/3</f>
        <v>0.9400905932</v>
      </c>
      <c r="AB85" s="15">
        <f>(MAX(0,MIN(1,(U85-scaling_params!$B$12)/(scaling_params!$C$12-scaling_params!$B$12)))+MAX(0,MIN(1,(V85-scaling_params!$B$13)/(scaling_params!$C$13-scaling_params!$B$13))))/2</f>
        <v>0.8736363636</v>
      </c>
      <c r="AC85" s="13">
        <f>(scaling_params!$G$2*X85+scaling_params!$G$3*Y85+scaling_params!$G$4*Z85+scaling_params!$G$5*AA85+scaling_params!$G$6*AB85)*100</f>
        <v>87.04034037</v>
      </c>
      <c r="AD85" s="11" t="s">
        <v>168</v>
      </c>
      <c r="AE85" s="11">
        <f t="shared" si="2"/>
        <v>0</v>
      </c>
    </row>
    <row r="86" ht="15.75" customHeight="1">
      <c r="A86" s="11" t="s">
        <v>218</v>
      </c>
      <c r="B86" s="11" t="s">
        <v>163</v>
      </c>
      <c r="C86" s="11" t="s">
        <v>164</v>
      </c>
      <c r="D86" s="11" t="s">
        <v>181</v>
      </c>
      <c r="E86" s="12">
        <v>2024.0</v>
      </c>
      <c r="F86" s="11" t="s">
        <v>171</v>
      </c>
      <c r="G86" s="11" t="s">
        <v>172</v>
      </c>
      <c r="H86" s="11">
        <v>4.0</v>
      </c>
      <c r="I86" s="13">
        <v>15.8</v>
      </c>
      <c r="J86" s="11">
        <v>0.0</v>
      </c>
      <c r="K86" s="13">
        <v>0.6</v>
      </c>
      <c r="L86" s="13">
        <v>9.0</v>
      </c>
      <c r="M86" s="11">
        <v>24.0</v>
      </c>
      <c r="N86" s="14">
        <v>0.92</v>
      </c>
      <c r="O86" s="13">
        <v>80.4</v>
      </c>
      <c r="P86" s="13">
        <v>5.5</v>
      </c>
      <c r="Q86" s="13">
        <v>9.4</v>
      </c>
      <c r="R86" s="13">
        <v>15.8</v>
      </c>
      <c r="S86" s="13">
        <v>4.3</v>
      </c>
      <c r="T86" s="13">
        <v>5.0</v>
      </c>
      <c r="U86" s="13">
        <v>3.6</v>
      </c>
      <c r="V86" s="13">
        <v>88.7</v>
      </c>
      <c r="W86" s="11" t="str">
        <f t="shared" si="1"/>
        <v>A-Strong|BBVA|Corporate|2024</v>
      </c>
      <c r="X86" s="15">
        <f>(MAX(0,MIN(1,1-(K86-scaling_params!$B$2)/(scaling_params!$C$2-scaling_params!$B$2)))+MAX(0,MIN(1,(L86-scaling_params!$B$3)/(scaling_params!$C$3-scaling_params!$B$3))))/2</f>
        <v>0.9411764706</v>
      </c>
      <c r="Y86" s="15">
        <f>(MAX(0,MIN(1,(M86-scaling_params!$B$4)/(scaling_params!$C$4-scaling_params!$B$4)))+MAX(0,MIN(1,(N86-scaling_params!$B$5)/(scaling_params!$C$5-scaling_params!$B$5))))/2</f>
        <v>0.7755952381</v>
      </c>
      <c r="Z86" s="15">
        <f>(MAX(0,MIN(1,(O86-scaling_params!$B$6)/(scaling_params!$C$6-scaling_params!$B$6)))+MAX(0,MIN(1,1-(P86-scaling_params!$B$7)/(scaling_params!$C$7-scaling_params!$B$7)))+MAX(0,MIN(1,(T86-scaling_params!$B$11)/(scaling_params!$C$11-scaling_params!$B$11))))/3</f>
        <v>1</v>
      </c>
      <c r="AA86" s="15">
        <f>(MAX(0,MIN(1,1-(Q86-scaling_params!$B$8)/(scaling_params!$C$8-scaling_params!$B$8)))+MAX(0,MIN(1,(R86-scaling_params!$B$9)/(scaling_params!$C$9-scaling_params!$B$9)))+MAX(0,MIN(1,(S86-scaling_params!$B$10)/(scaling_params!$C$10-scaling_params!$B$10))))/3</f>
        <v>0.825887317</v>
      </c>
      <c r="AB86" s="15">
        <f>(MAX(0,MIN(1,(U86-scaling_params!$B$12)/(scaling_params!$C$12-scaling_params!$B$12)))+MAX(0,MIN(1,(V86-scaling_params!$B$13)/(scaling_params!$C$13-scaling_params!$B$13))))/2</f>
        <v>0.9118181818</v>
      </c>
      <c r="AC86" s="13">
        <f>(scaling_params!$G$2*X86+scaling_params!$G$3*Y86+scaling_params!$G$4*Z86+scaling_params!$G$5*AA86+scaling_params!$G$6*AB86)*100</f>
        <v>89.13920648</v>
      </c>
      <c r="AD86" s="11" t="s">
        <v>168</v>
      </c>
      <c r="AE86" s="11">
        <f t="shared" si="2"/>
        <v>0</v>
      </c>
    </row>
    <row r="87" ht="15.75" customHeight="1">
      <c r="A87" s="11" t="s">
        <v>218</v>
      </c>
      <c r="B87" s="11" t="s">
        <v>163</v>
      </c>
      <c r="C87" s="11" t="s">
        <v>164</v>
      </c>
      <c r="D87" s="11" t="s">
        <v>181</v>
      </c>
      <c r="E87" s="12">
        <v>2025.0</v>
      </c>
      <c r="F87" s="11" t="s">
        <v>171</v>
      </c>
      <c r="G87" s="11" t="s">
        <v>172</v>
      </c>
      <c r="H87" s="11">
        <v>4.0</v>
      </c>
      <c r="I87" s="13">
        <v>15.2</v>
      </c>
      <c r="J87" s="11">
        <v>0.0</v>
      </c>
      <c r="K87" s="13">
        <v>1.4</v>
      </c>
      <c r="L87" s="13">
        <v>8.3</v>
      </c>
      <c r="M87" s="11">
        <v>29.0</v>
      </c>
      <c r="N87" s="14">
        <v>0.88</v>
      </c>
      <c r="O87" s="13">
        <v>83.2</v>
      </c>
      <c r="P87" s="13">
        <v>5.5</v>
      </c>
      <c r="Q87" s="13">
        <v>8.5</v>
      </c>
      <c r="R87" s="13">
        <v>18.9</v>
      </c>
      <c r="S87" s="13">
        <v>4.9</v>
      </c>
      <c r="T87" s="13">
        <v>4.7</v>
      </c>
      <c r="U87" s="13">
        <v>3.7</v>
      </c>
      <c r="V87" s="13">
        <v>85.7</v>
      </c>
      <c r="W87" s="11" t="str">
        <f t="shared" si="1"/>
        <v>A-Strong|BBVA|Corporate|2025</v>
      </c>
      <c r="X87" s="15">
        <f>(MAX(0,MIN(1,1-(K87-scaling_params!$B$2)/(scaling_params!$C$2-scaling_params!$B$2)))+MAX(0,MIN(1,(L87-scaling_params!$B$3)/(scaling_params!$C$3-scaling_params!$B$3))))/2</f>
        <v>0.8230392157</v>
      </c>
      <c r="Y87" s="15">
        <f>(MAX(0,MIN(1,(M87-scaling_params!$B$4)/(scaling_params!$C$4-scaling_params!$B$4)))+MAX(0,MIN(1,(N87-scaling_params!$B$5)/(scaling_params!$C$5-scaling_params!$B$5))))/2</f>
        <v>0.7494047619</v>
      </c>
      <c r="Z87" s="15">
        <f>(MAX(0,MIN(1,(O87-scaling_params!$B$6)/(scaling_params!$C$6-scaling_params!$B$6)))+MAX(0,MIN(1,1-(P87-scaling_params!$B$7)/(scaling_params!$C$7-scaling_params!$B$7)))+MAX(0,MIN(1,(T87-scaling_params!$B$11)/(scaling_params!$C$11-scaling_params!$B$11))))/3</f>
        <v>0.9714285714</v>
      </c>
      <c r="AA87" s="15">
        <f>(MAX(0,MIN(1,1-(Q87-scaling_params!$B$8)/(scaling_params!$C$8-scaling_params!$B$8)))+MAX(0,MIN(1,(R87-scaling_params!$B$9)/(scaling_params!$C$9-scaling_params!$B$9)))+MAX(0,MIN(1,(S87-scaling_params!$B$10)/(scaling_params!$C$10-scaling_params!$B$10))))/3</f>
        <v>0.9901960784</v>
      </c>
      <c r="AB87" s="15">
        <f>(MAX(0,MIN(1,(U87-scaling_params!$B$12)/(scaling_params!$C$12-scaling_params!$B$12)))+MAX(0,MIN(1,(V87-scaling_params!$B$13)/(scaling_params!$C$13-scaling_params!$B$13))))/2</f>
        <v>0.8845454545</v>
      </c>
      <c r="AC87" s="13">
        <f>(scaling_params!$G$2*X87+scaling_params!$G$3*Y87+scaling_params!$G$4*Z87+scaling_params!$G$5*AA87+scaling_params!$G$6*AB87)*100</f>
        <v>87.64609225</v>
      </c>
      <c r="AD87" s="11" t="s">
        <v>168</v>
      </c>
      <c r="AE87" s="11">
        <f t="shared" si="2"/>
        <v>0</v>
      </c>
    </row>
    <row r="88" ht="15.75" customHeight="1">
      <c r="A88" s="11" t="s">
        <v>219</v>
      </c>
      <c r="B88" s="11" t="s">
        <v>163</v>
      </c>
      <c r="C88" s="11" t="s">
        <v>164</v>
      </c>
      <c r="D88" s="11" t="s">
        <v>165</v>
      </c>
      <c r="E88" s="12">
        <v>2024.0</v>
      </c>
      <c r="F88" s="11" t="s">
        <v>166</v>
      </c>
      <c r="G88" s="11" t="s">
        <v>167</v>
      </c>
      <c r="H88" s="11">
        <v>2.0</v>
      </c>
      <c r="I88" s="13">
        <v>15.8</v>
      </c>
      <c r="J88" s="11">
        <v>0.0</v>
      </c>
      <c r="K88" s="13">
        <v>1.1</v>
      </c>
      <c r="L88" s="13">
        <v>6.8</v>
      </c>
      <c r="M88" s="11">
        <v>25.0</v>
      </c>
      <c r="N88" s="14">
        <v>0.89</v>
      </c>
      <c r="O88" s="13">
        <v>77.5</v>
      </c>
      <c r="P88" s="13">
        <v>5.8</v>
      </c>
      <c r="Q88" s="13">
        <v>9.9</v>
      </c>
      <c r="R88" s="13">
        <v>17.5</v>
      </c>
      <c r="S88" s="13">
        <v>4.5</v>
      </c>
      <c r="T88" s="13">
        <v>4.1</v>
      </c>
      <c r="U88" s="13">
        <v>2.8</v>
      </c>
      <c r="V88" s="13">
        <v>82.3</v>
      </c>
      <c r="W88" s="11" t="str">
        <f t="shared" si="1"/>
        <v>A-Strong|BBVA|Operations|2024</v>
      </c>
      <c r="X88" s="15">
        <f>(MAX(0,MIN(1,1-(K88-scaling_params!$B$2)/(scaling_params!$C$2-scaling_params!$B$2)))+MAX(0,MIN(1,(L88-scaling_params!$B$3)/(scaling_params!$C$3-scaling_params!$B$3))))/2</f>
        <v>0.762745098</v>
      </c>
      <c r="Y88" s="15">
        <f>(MAX(0,MIN(1,(M88-scaling_params!$B$4)/(scaling_params!$C$4-scaling_params!$B$4)))+MAX(0,MIN(1,(N88-scaling_params!$B$5)/(scaling_params!$C$5-scaling_params!$B$5))))/2</f>
        <v>0.7428571429</v>
      </c>
      <c r="Z88" s="15">
        <f>(MAX(0,MIN(1,(O88-scaling_params!$B$6)/(scaling_params!$C$6-scaling_params!$B$6)))+MAX(0,MIN(1,1-(P88-scaling_params!$B$7)/(scaling_params!$C$7-scaling_params!$B$7)))+MAX(0,MIN(1,(T88-scaling_params!$B$11)/(scaling_params!$C$11-scaling_params!$B$11))))/3</f>
        <v>0.8872586873</v>
      </c>
      <c r="AA88" s="15">
        <f>(MAX(0,MIN(1,1-(Q88-scaling_params!$B$8)/(scaling_params!$C$8-scaling_params!$B$8)))+MAX(0,MIN(1,(R88-scaling_params!$B$9)/(scaling_params!$C$9-scaling_params!$B$9)))+MAX(0,MIN(1,(S88-scaling_params!$B$10)/(scaling_params!$C$10-scaling_params!$B$10))))/3</f>
        <v>0.9172251179</v>
      </c>
      <c r="AB88" s="15">
        <f>(MAX(0,MIN(1,(U88-scaling_params!$B$12)/(scaling_params!$C$12-scaling_params!$B$12)))+MAX(0,MIN(1,(V88-scaling_params!$B$13)/(scaling_params!$C$13-scaling_params!$B$13))))/2</f>
        <v>0.8036363636</v>
      </c>
      <c r="AC88" s="13">
        <f>(scaling_params!$G$2*X88+scaling_params!$G$3*Y88+scaling_params!$G$4*Z88+scaling_params!$G$5*AA88+scaling_params!$G$6*AB88)*100</f>
        <v>81.85830298</v>
      </c>
      <c r="AD88" s="11" t="s">
        <v>168</v>
      </c>
      <c r="AE88" s="11">
        <f t="shared" si="2"/>
        <v>0</v>
      </c>
    </row>
    <row r="89" ht="15.75" customHeight="1">
      <c r="A89" s="11" t="s">
        <v>219</v>
      </c>
      <c r="B89" s="11" t="s">
        <v>163</v>
      </c>
      <c r="C89" s="11" t="s">
        <v>164</v>
      </c>
      <c r="D89" s="11" t="s">
        <v>165</v>
      </c>
      <c r="E89" s="12">
        <v>2025.0</v>
      </c>
      <c r="F89" s="11" t="s">
        <v>166</v>
      </c>
      <c r="G89" s="11" t="s">
        <v>167</v>
      </c>
      <c r="H89" s="11">
        <v>2.0</v>
      </c>
      <c r="I89" s="13">
        <v>15.2</v>
      </c>
      <c r="J89" s="11">
        <v>0.0</v>
      </c>
      <c r="K89" s="13">
        <v>0.0</v>
      </c>
      <c r="L89" s="13">
        <v>8.2</v>
      </c>
      <c r="M89" s="11">
        <v>34.0</v>
      </c>
      <c r="N89" s="14">
        <v>0.83</v>
      </c>
      <c r="O89" s="13">
        <v>83.2</v>
      </c>
      <c r="P89" s="13">
        <v>5.0</v>
      </c>
      <c r="Q89" s="13">
        <v>10.1</v>
      </c>
      <c r="R89" s="13">
        <v>16.7</v>
      </c>
      <c r="S89" s="13">
        <v>4.7</v>
      </c>
      <c r="T89" s="13">
        <v>3.9</v>
      </c>
      <c r="U89" s="13">
        <v>3.6</v>
      </c>
      <c r="V89" s="13">
        <v>87.9</v>
      </c>
      <c r="W89" s="11" t="str">
        <f t="shared" si="1"/>
        <v>A-Strong|BBVA|Operations|2025</v>
      </c>
      <c r="X89" s="15">
        <f>(MAX(0,MIN(1,1-(K89-scaling_params!$B$2)/(scaling_params!$C$2-scaling_params!$B$2)))+MAX(0,MIN(1,(L89-scaling_params!$B$3)/(scaling_params!$C$3-scaling_params!$B$3))))/2</f>
        <v>0.8823529412</v>
      </c>
      <c r="Y89" s="15">
        <f>(MAX(0,MIN(1,(M89-scaling_params!$B$4)/(scaling_params!$C$4-scaling_params!$B$4)))+MAX(0,MIN(1,(N89-scaling_params!$B$5)/(scaling_params!$C$5-scaling_params!$B$5))))/2</f>
        <v>0.7107142857</v>
      </c>
      <c r="Z89" s="15">
        <f>(MAX(0,MIN(1,(O89-scaling_params!$B$6)/(scaling_params!$C$6-scaling_params!$B$6)))+MAX(0,MIN(1,1-(P89-scaling_params!$B$7)/(scaling_params!$C$7-scaling_params!$B$7)))+MAX(0,MIN(1,(T89-scaling_params!$B$11)/(scaling_params!$C$11-scaling_params!$B$11))))/3</f>
        <v>0.8952380952</v>
      </c>
      <c r="AA89" s="15">
        <f>(MAX(0,MIN(1,1-(Q89-scaling_params!$B$8)/(scaling_params!$C$8-scaling_params!$B$8)))+MAX(0,MIN(1,(R89-scaling_params!$B$9)/(scaling_params!$C$9-scaling_params!$B$9)))+MAX(0,MIN(1,(S89-scaling_params!$B$10)/(scaling_params!$C$10-scaling_params!$B$10))))/3</f>
        <v>0.9030776868</v>
      </c>
      <c r="AB89" s="15">
        <f>(MAX(0,MIN(1,(U89-scaling_params!$B$12)/(scaling_params!$C$12-scaling_params!$B$12)))+MAX(0,MIN(1,(V89-scaling_params!$B$13)/(scaling_params!$C$13-scaling_params!$B$13))))/2</f>
        <v>0.9045454545</v>
      </c>
      <c r="AC89" s="13">
        <f>(scaling_params!$G$2*X89+scaling_params!$G$3*Y89+scaling_params!$G$4*Z89+scaling_params!$G$5*AA89+scaling_params!$G$6*AB89)*100</f>
        <v>85.04297872</v>
      </c>
      <c r="AD89" s="11" t="s">
        <v>168</v>
      </c>
      <c r="AE89" s="11">
        <f t="shared" si="2"/>
        <v>0</v>
      </c>
    </row>
    <row r="90" ht="15.75" customHeight="1">
      <c r="A90" s="11" t="s">
        <v>220</v>
      </c>
      <c r="B90" s="11" t="s">
        <v>163</v>
      </c>
      <c r="C90" s="11" t="s">
        <v>164</v>
      </c>
      <c r="D90" s="11" t="s">
        <v>165</v>
      </c>
      <c r="E90" s="12">
        <v>2024.0</v>
      </c>
      <c r="F90" s="11" t="s">
        <v>171</v>
      </c>
      <c r="G90" s="11" t="s">
        <v>184</v>
      </c>
      <c r="H90" s="11">
        <v>3.0</v>
      </c>
      <c r="I90" s="13">
        <v>15.8</v>
      </c>
      <c r="J90" s="11">
        <v>0.0</v>
      </c>
      <c r="K90" s="13">
        <v>1.1</v>
      </c>
      <c r="L90" s="13">
        <v>7.3</v>
      </c>
      <c r="M90" s="11">
        <v>31.0</v>
      </c>
      <c r="N90" s="14">
        <v>0.87</v>
      </c>
      <c r="O90" s="13">
        <v>77.5</v>
      </c>
      <c r="P90" s="13">
        <v>5.8</v>
      </c>
      <c r="Q90" s="13">
        <v>9.9</v>
      </c>
      <c r="R90" s="13">
        <v>17.5</v>
      </c>
      <c r="S90" s="13">
        <v>4.5</v>
      </c>
      <c r="T90" s="13">
        <v>4.7</v>
      </c>
      <c r="U90" s="13">
        <v>2.8</v>
      </c>
      <c r="V90" s="13">
        <v>79.4</v>
      </c>
      <c r="W90" s="11" t="str">
        <f t="shared" si="1"/>
        <v>A-Strong|BBVA|Operations|2024</v>
      </c>
      <c r="X90" s="15">
        <f>(MAX(0,MIN(1,1-(K90-scaling_params!$B$2)/(scaling_params!$C$2-scaling_params!$B$2)))+MAX(0,MIN(1,(L90-scaling_params!$B$3)/(scaling_params!$C$3-scaling_params!$B$3))))/2</f>
        <v>0.7995098039</v>
      </c>
      <c r="Y90" s="15">
        <f>(MAX(0,MIN(1,(M90-scaling_params!$B$4)/(scaling_params!$C$4-scaling_params!$B$4)))+MAX(0,MIN(1,(N90-scaling_params!$B$5)/(scaling_params!$C$5-scaling_params!$B$5))))/2</f>
        <v>0.7464285714</v>
      </c>
      <c r="Z90" s="15">
        <f>(MAX(0,MIN(1,(O90-scaling_params!$B$6)/(scaling_params!$C$6-scaling_params!$B$6)))+MAX(0,MIN(1,1-(P90-scaling_params!$B$7)/(scaling_params!$C$7-scaling_params!$B$7)))+MAX(0,MIN(1,(T90-scaling_params!$B$11)/(scaling_params!$C$11-scaling_params!$B$11))))/3</f>
        <v>0.9444015444</v>
      </c>
      <c r="AA90" s="15">
        <f>(MAX(0,MIN(1,1-(Q90-scaling_params!$B$8)/(scaling_params!$C$8-scaling_params!$B$8)))+MAX(0,MIN(1,(R90-scaling_params!$B$9)/(scaling_params!$C$9-scaling_params!$B$9)))+MAX(0,MIN(1,(S90-scaling_params!$B$10)/(scaling_params!$C$10-scaling_params!$B$10))))/3</f>
        <v>0.9172251179</v>
      </c>
      <c r="AB90" s="15">
        <f>(MAX(0,MIN(1,(U90-scaling_params!$B$12)/(scaling_params!$C$12-scaling_params!$B$12)))+MAX(0,MIN(1,(V90-scaling_params!$B$13)/(scaling_params!$C$13-scaling_params!$B$13))))/2</f>
        <v>0.7772727273</v>
      </c>
      <c r="AC90" s="13">
        <f>(scaling_params!$G$2*X90+scaling_params!$G$3*Y90+scaling_params!$G$4*Z90+scaling_params!$G$5*AA90+scaling_params!$G$6*AB90)*100</f>
        <v>83.83796837</v>
      </c>
      <c r="AD90" s="11" t="s">
        <v>168</v>
      </c>
      <c r="AE90" s="11">
        <f t="shared" si="2"/>
        <v>0</v>
      </c>
    </row>
    <row r="91" ht="15.75" customHeight="1">
      <c r="A91" s="11" t="s">
        <v>220</v>
      </c>
      <c r="B91" s="11" t="s">
        <v>163</v>
      </c>
      <c r="C91" s="11" t="s">
        <v>164</v>
      </c>
      <c r="D91" s="11" t="s">
        <v>165</v>
      </c>
      <c r="E91" s="12">
        <v>2025.0</v>
      </c>
      <c r="F91" s="11" t="s">
        <v>171</v>
      </c>
      <c r="G91" s="11" t="s">
        <v>184</v>
      </c>
      <c r="H91" s="11">
        <v>3.0</v>
      </c>
      <c r="I91" s="13">
        <v>15.2</v>
      </c>
      <c r="J91" s="11">
        <v>0.0</v>
      </c>
      <c r="K91" s="13">
        <v>0.0</v>
      </c>
      <c r="L91" s="13">
        <v>8.4</v>
      </c>
      <c r="M91" s="11">
        <v>46.0</v>
      </c>
      <c r="N91" s="14">
        <v>0.87</v>
      </c>
      <c r="O91" s="13">
        <v>83.2</v>
      </c>
      <c r="P91" s="13">
        <v>5.0</v>
      </c>
      <c r="Q91" s="13">
        <v>10.1</v>
      </c>
      <c r="R91" s="13">
        <v>16.7</v>
      </c>
      <c r="S91" s="13">
        <v>4.8</v>
      </c>
      <c r="T91" s="13">
        <v>4.2</v>
      </c>
      <c r="U91" s="13">
        <v>3.6</v>
      </c>
      <c r="V91" s="13">
        <v>81.5</v>
      </c>
      <c r="W91" s="11" t="str">
        <f t="shared" si="1"/>
        <v>A-Strong|BBVA|Operations|2025</v>
      </c>
      <c r="X91" s="15">
        <f>(MAX(0,MIN(1,1-(K91-scaling_params!$B$2)/(scaling_params!$C$2-scaling_params!$B$2)))+MAX(0,MIN(1,(L91-scaling_params!$B$3)/(scaling_params!$C$3-scaling_params!$B$3))))/2</f>
        <v>0.8970588235</v>
      </c>
      <c r="Y91" s="15">
        <f>(MAX(0,MIN(1,(M91-scaling_params!$B$4)/(scaling_params!$C$4-scaling_params!$B$4)))+MAX(0,MIN(1,(N91-scaling_params!$B$5)/(scaling_params!$C$5-scaling_params!$B$5))))/2</f>
        <v>0.8178571429</v>
      </c>
      <c r="Z91" s="15">
        <f>(MAX(0,MIN(1,(O91-scaling_params!$B$6)/(scaling_params!$C$6-scaling_params!$B$6)))+MAX(0,MIN(1,1-(P91-scaling_params!$B$7)/(scaling_params!$C$7-scaling_params!$B$7)))+MAX(0,MIN(1,(T91-scaling_params!$B$11)/(scaling_params!$C$11-scaling_params!$B$11))))/3</f>
        <v>0.9238095238</v>
      </c>
      <c r="AA91" s="15">
        <f>(MAX(0,MIN(1,1-(Q91-scaling_params!$B$8)/(scaling_params!$C$8-scaling_params!$B$8)))+MAX(0,MIN(1,(R91-scaling_params!$B$9)/(scaling_params!$C$9-scaling_params!$B$9)))+MAX(0,MIN(1,(S91-scaling_params!$B$10)/(scaling_params!$C$10-scaling_params!$B$10))))/3</f>
        <v>0.9128816083</v>
      </c>
      <c r="AB91" s="15">
        <f>(MAX(0,MIN(1,(U91-scaling_params!$B$12)/(scaling_params!$C$12-scaling_params!$B$12)))+MAX(0,MIN(1,(V91-scaling_params!$B$13)/(scaling_params!$C$13-scaling_params!$B$13))))/2</f>
        <v>0.8463636364</v>
      </c>
      <c r="AC91" s="13">
        <f>(scaling_params!$G$2*X91+scaling_params!$G$3*Y91+scaling_params!$G$4*Z91+scaling_params!$G$5*AA91+scaling_params!$G$6*AB91)*100</f>
        <v>88.06385624</v>
      </c>
      <c r="AD91" s="11" t="s">
        <v>168</v>
      </c>
      <c r="AE91" s="11">
        <f t="shared" si="2"/>
        <v>0</v>
      </c>
    </row>
    <row r="92" ht="15.75" customHeight="1">
      <c r="A92" s="11" t="s">
        <v>221</v>
      </c>
      <c r="B92" s="11" t="s">
        <v>163</v>
      </c>
      <c r="C92" s="11" t="s">
        <v>164</v>
      </c>
      <c r="D92" s="11" t="s">
        <v>170</v>
      </c>
      <c r="E92" s="12">
        <v>2024.0</v>
      </c>
      <c r="F92" s="11" t="s">
        <v>171</v>
      </c>
      <c r="G92" s="11" t="s">
        <v>175</v>
      </c>
      <c r="H92" s="11">
        <v>5.0</v>
      </c>
      <c r="I92" s="13">
        <v>15.8</v>
      </c>
      <c r="J92" s="11">
        <v>0.0</v>
      </c>
      <c r="K92" s="13">
        <v>0.2</v>
      </c>
      <c r="L92" s="13">
        <v>8.0</v>
      </c>
      <c r="M92" s="11">
        <v>55.0</v>
      </c>
      <c r="N92" s="14">
        <v>0.83</v>
      </c>
      <c r="O92" s="13">
        <v>82.1</v>
      </c>
      <c r="P92" s="13">
        <v>5.1</v>
      </c>
      <c r="Q92" s="13">
        <v>12.5</v>
      </c>
      <c r="R92" s="13">
        <v>18.1</v>
      </c>
      <c r="S92" s="13">
        <v>5.0</v>
      </c>
      <c r="T92" s="13">
        <v>4.9</v>
      </c>
      <c r="U92" s="13">
        <v>2.3</v>
      </c>
      <c r="V92" s="13">
        <v>84.2</v>
      </c>
      <c r="W92" s="11" t="str">
        <f t="shared" si="1"/>
        <v>A-Strong|BBVA|Risk|2024</v>
      </c>
      <c r="X92" s="15">
        <f>(MAX(0,MIN(1,1-(K92-scaling_params!$B$2)/(scaling_params!$C$2-scaling_params!$B$2)))+MAX(0,MIN(1,(L92-scaling_params!$B$3)/(scaling_params!$C$3-scaling_params!$B$3))))/2</f>
        <v>0.8676470588</v>
      </c>
      <c r="Y92" s="15">
        <f>(MAX(0,MIN(1,(M92-scaling_params!$B$4)/(scaling_params!$C$4-scaling_params!$B$4)))+MAX(0,MIN(1,(N92-scaling_params!$B$5)/(scaling_params!$C$5-scaling_params!$B$5))))/2</f>
        <v>0.8107142857</v>
      </c>
      <c r="Z92" s="15">
        <f>(MAX(0,MIN(1,(O92-scaling_params!$B$6)/(scaling_params!$C$6-scaling_params!$B$6)))+MAX(0,MIN(1,1-(P92-scaling_params!$B$7)/(scaling_params!$C$7-scaling_params!$B$7)))+MAX(0,MIN(1,(T92-scaling_params!$B$11)/(scaling_params!$C$11-scaling_params!$B$11))))/3</f>
        <v>0.9904761905</v>
      </c>
      <c r="AA92" s="15">
        <f>(MAX(0,MIN(1,1-(Q92-scaling_params!$B$8)/(scaling_params!$C$8-scaling_params!$B$8)))+MAX(0,MIN(1,(R92-scaling_params!$B$9)/(scaling_params!$C$9-scaling_params!$B$9)))+MAX(0,MIN(1,(S92-scaling_params!$B$10)/(scaling_params!$C$10-scaling_params!$B$10))))/3</f>
        <v>0.9574702723</v>
      </c>
      <c r="AB92" s="15">
        <f>(MAX(0,MIN(1,(U92-scaling_params!$B$12)/(scaling_params!$C$12-scaling_params!$B$12)))+MAX(0,MIN(1,(V92-scaling_params!$B$13)/(scaling_params!$C$13-scaling_params!$B$13))))/2</f>
        <v>0.6959090909</v>
      </c>
      <c r="AC92" s="13">
        <f>(scaling_params!$G$2*X92+scaling_params!$G$3*Y92+scaling_params!$G$4*Z92+scaling_params!$G$5*AA92+scaling_params!$G$6*AB92)*100</f>
        <v>87.78088614</v>
      </c>
      <c r="AD92" s="11" t="s">
        <v>168</v>
      </c>
      <c r="AE92" s="11">
        <f t="shared" si="2"/>
        <v>0</v>
      </c>
    </row>
    <row r="93" ht="15.75" customHeight="1">
      <c r="A93" s="11" t="s">
        <v>221</v>
      </c>
      <c r="B93" s="11" t="s">
        <v>163</v>
      </c>
      <c r="C93" s="11" t="s">
        <v>164</v>
      </c>
      <c r="D93" s="11" t="s">
        <v>170</v>
      </c>
      <c r="E93" s="12">
        <v>2025.0</v>
      </c>
      <c r="F93" s="11" t="s">
        <v>171</v>
      </c>
      <c r="G93" s="11" t="s">
        <v>175</v>
      </c>
      <c r="H93" s="11">
        <v>5.0</v>
      </c>
      <c r="I93" s="13">
        <v>15.2</v>
      </c>
      <c r="J93" s="11">
        <v>0.0</v>
      </c>
      <c r="K93" s="13">
        <v>0.0</v>
      </c>
      <c r="L93" s="13">
        <v>8.0</v>
      </c>
      <c r="M93" s="11">
        <v>33.0</v>
      </c>
      <c r="N93" s="14">
        <v>0.84</v>
      </c>
      <c r="O93" s="13">
        <v>82.8</v>
      </c>
      <c r="P93" s="13">
        <v>4.9</v>
      </c>
      <c r="Q93" s="13">
        <v>8.3</v>
      </c>
      <c r="R93" s="13">
        <v>17.0</v>
      </c>
      <c r="S93" s="13">
        <v>4.4</v>
      </c>
      <c r="T93" s="13">
        <v>4.3</v>
      </c>
      <c r="U93" s="13">
        <v>5.1</v>
      </c>
      <c r="V93" s="13">
        <v>82.5</v>
      </c>
      <c r="W93" s="11" t="str">
        <f t="shared" si="1"/>
        <v>A-Strong|BBVA|Risk|2025</v>
      </c>
      <c r="X93" s="15">
        <f>(MAX(0,MIN(1,1-(K93-scaling_params!$B$2)/(scaling_params!$C$2-scaling_params!$B$2)))+MAX(0,MIN(1,(L93-scaling_params!$B$3)/(scaling_params!$C$3-scaling_params!$B$3))))/2</f>
        <v>0.8676470588</v>
      </c>
      <c r="Y93" s="15">
        <f>(MAX(0,MIN(1,(M93-scaling_params!$B$4)/(scaling_params!$C$4-scaling_params!$B$4)))+MAX(0,MIN(1,(N93-scaling_params!$B$5)/(scaling_params!$C$5-scaling_params!$B$5))))/2</f>
        <v>0.718452381</v>
      </c>
      <c r="Z93" s="15">
        <f>(MAX(0,MIN(1,(O93-scaling_params!$B$6)/(scaling_params!$C$6-scaling_params!$B$6)))+MAX(0,MIN(1,1-(P93-scaling_params!$B$7)/(scaling_params!$C$7-scaling_params!$B$7)))+MAX(0,MIN(1,(T93-scaling_params!$B$11)/(scaling_params!$C$11-scaling_params!$B$11))))/3</f>
        <v>0.9333333333</v>
      </c>
      <c r="AA93" s="15">
        <f>(MAX(0,MIN(1,1-(Q93-scaling_params!$B$8)/(scaling_params!$C$8-scaling_params!$B$8)))+MAX(0,MIN(1,(R93-scaling_params!$B$9)/(scaling_params!$C$9-scaling_params!$B$9)))+MAX(0,MIN(1,(S93-scaling_params!$B$10)/(scaling_params!$C$10-scaling_params!$B$10))))/3</f>
        <v>0.8863241499</v>
      </c>
      <c r="AB93" s="15">
        <f>(MAX(0,MIN(1,(U93-scaling_params!$B$12)/(scaling_params!$C$12-scaling_params!$B$12)))+MAX(0,MIN(1,(V93-scaling_params!$B$13)/(scaling_params!$C$13-scaling_params!$B$13))))/2</f>
        <v>0.8554545455</v>
      </c>
      <c r="AC93" s="13">
        <f>(scaling_params!$G$2*X93+scaling_params!$G$3*Y93+scaling_params!$G$4*Z93+scaling_params!$G$5*AA93+scaling_params!$G$6*AB93)*100</f>
        <v>84.90033884</v>
      </c>
      <c r="AD93" s="11" t="s">
        <v>168</v>
      </c>
      <c r="AE93" s="11">
        <f t="shared" si="2"/>
        <v>0</v>
      </c>
    </row>
    <row r="94" ht="15.75" customHeight="1">
      <c r="A94" s="11" t="s">
        <v>222</v>
      </c>
      <c r="B94" s="11" t="s">
        <v>163</v>
      </c>
      <c r="C94" s="11" t="s">
        <v>164</v>
      </c>
      <c r="D94" s="11" t="s">
        <v>174</v>
      </c>
      <c r="E94" s="12">
        <v>2024.0</v>
      </c>
      <c r="F94" s="11" t="s">
        <v>171</v>
      </c>
      <c r="G94" s="11" t="s">
        <v>184</v>
      </c>
      <c r="H94" s="11">
        <v>5.0</v>
      </c>
      <c r="I94" s="13">
        <v>15.8</v>
      </c>
      <c r="J94" s="11">
        <v>0.0</v>
      </c>
      <c r="K94" s="13">
        <v>1.3</v>
      </c>
      <c r="L94" s="13">
        <v>6.7</v>
      </c>
      <c r="M94" s="11">
        <v>8.0</v>
      </c>
      <c r="N94" s="14">
        <v>0.83</v>
      </c>
      <c r="O94" s="13">
        <v>73.3</v>
      </c>
      <c r="P94" s="13">
        <v>4.6</v>
      </c>
      <c r="Q94" s="13">
        <v>12.9</v>
      </c>
      <c r="R94" s="13">
        <v>18.1</v>
      </c>
      <c r="S94" s="13">
        <v>3.9</v>
      </c>
      <c r="T94" s="13">
        <v>4.2</v>
      </c>
      <c r="U94" s="13">
        <v>2.7</v>
      </c>
      <c r="V94" s="13">
        <v>78.5</v>
      </c>
      <c r="W94" s="11" t="str">
        <f t="shared" si="1"/>
        <v>A-Strong|BBVA|Digital|2024</v>
      </c>
      <c r="X94" s="15">
        <f>(MAX(0,MIN(1,1-(K94-scaling_params!$B$2)/(scaling_params!$C$2-scaling_params!$B$2)))+MAX(0,MIN(1,(L94-scaling_params!$B$3)/(scaling_params!$C$3-scaling_params!$B$3))))/2</f>
        <v>0.7220588235</v>
      </c>
      <c r="Y94" s="15">
        <f>(MAX(0,MIN(1,(M94-scaling_params!$B$4)/(scaling_params!$C$4-scaling_params!$B$4)))+MAX(0,MIN(1,(N94-scaling_params!$B$5)/(scaling_params!$C$5-scaling_params!$B$5))))/2</f>
        <v>0.5869047619</v>
      </c>
      <c r="Z94" s="15">
        <f>(MAX(0,MIN(1,(O94-scaling_params!$B$6)/(scaling_params!$C$6-scaling_params!$B$6)))+MAX(0,MIN(1,1-(P94-scaling_params!$B$7)/(scaling_params!$C$7-scaling_params!$B$7)))+MAX(0,MIN(1,(T94-scaling_params!$B$11)/(scaling_params!$C$11-scaling_params!$B$11))))/3</f>
        <v>0.8660537482</v>
      </c>
      <c r="AA94" s="15">
        <f>(MAX(0,MIN(1,1-(Q94-scaling_params!$B$8)/(scaling_params!$C$8-scaling_params!$B$8)))+MAX(0,MIN(1,(R94-scaling_params!$B$9)/(scaling_params!$C$9-scaling_params!$B$9)))+MAX(0,MIN(1,(S94-scaling_params!$B$10)/(scaling_params!$C$10-scaling_params!$B$10))))/3</f>
        <v>0.8344756199</v>
      </c>
      <c r="AB94" s="15">
        <f>(MAX(0,MIN(1,(U94-scaling_params!$B$12)/(scaling_params!$C$12-scaling_params!$B$12)))+MAX(0,MIN(1,(V94-scaling_params!$B$13)/(scaling_params!$C$13-scaling_params!$B$13))))/2</f>
        <v>0.7440909091</v>
      </c>
      <c r="AC94" s="13">
        <f>(scaling_params!$G$2*X94+scaling_params!$G$3*Y94+scaling_params!$G$4*Z94+scaling_params!$G$5*AA94+scaling_params!$G$6*AB94)*100</f>
        <v>74.57995098</v>
      </c>
      <c r="AD94" s="11" t="s">
        <v>168</v>
      </c>
      <c r="AE94" s="11">
        <f t="shared" si="2"/>
        <v>0</v>
      </c>
    </row>
    <row r="95" ht="15.75" customHeight="1">
      <c r="A95" s="11" t="s">
        <v>222</v>
      </c>
      <c r="B95" s="11" t="s">
        <v>163</v>
      </c>
      <c r="C95" s="11" t="s">
        <v>164</v>
      </c>
      <c r="D95" s="11" t="s">
        <v>174</v>
      </c>
      <c r="E95" s="12">
        <v>2025.0</v>
      </c>
      <c r="F95" s="11" t="s">
        <v>171</v>
      </c>
      <c r="G95" s="11" t="s">
        <v>184</v>
      </c>
      <c r="H95" s="11">
        <v>5.0</v>
      </c>
      <c r="I95" s="13">
        <v>15.2</v>
      </c>
      <c r="J95" s="11">
        <v>0.0</v>
      </c>
      <c r="K95" s="13">
        <v>1.2</v>
      </c>
      <c r="L95" s="13">
        <v>6.9</v>
      </c>
      <c r="M95" s="11">
        <v>32.0</v>
      </c>
      <c r="N95" s="14">
        <v>0.9</v>
      </c>
      <c r="O95" s="13">
        <v>78.6</v>
      </c>
      <c r="P95" s="13">
        <v>4.2</v>
      </c>
      <c r="Q95" s="13">
        <v>12.7</v>
      </c>
      <c r="R95" s="13">
        <v>18.1</v>
      </c>
      <c r="S95" s="13">
        <v>4.1</v>
      </c>
      <c r="T95" s="13">
        <v>4.1</v>
      </c>
      <c r="U95" s="13">
        <v>3.7</v>
      </c>
      <c r="V95" s="13">
        <v>72.8</v>
      </c>
      <c r="W95" s="11" t="str">
        <f t="shared" si="1"/>
        <v>A-Strong|BBVA|Digital|2025</v>
      </c>
      <c r="X95" s="15">
        <f>(MAX(0,MIN(1,1-(K95-scaling_params!$B$2)/(scaling_params!$C$2-scaling_params!$B$2)))+MAX(0,MIN(1,(L95-scaling_params!$B$3)/(scaling_params!$C$3-scaling_params!$B$3))))/2</f>
        <v>0.7534313725</v>
      </c>
      <c r="Y95" s="15">
        <f>(MAX(0,MIN(1,(M95-scaling_params!$B$4)/(scaling_params!$C$4-scaling_params!$B$4)))+MAX(0,MIN(1,(N95-scaling_params!$B$5)/(scaling_params!$C$5-scaling_params!$B$5))))/2</f>
        <v>0.7886904762</v>
      </c>
      <c r="Z95" s="15">
        <f>(MAX(0,MIN(1,(O95-scaling_params!$B$6)/(scaling_params!$C$6-scaling_params!$B$6)))+MAX(0,MIN(1,1-(P95-scaling_params!$B$7)/(scaling_params!$C$7-scaling_params!$B$7)))+MAX(0,MIN(1,(T95-scaling_params!$B$11)/(scaling_params!$C$11-scaling_params!$B$11))))/3</f>
        <v>0.9142857143</v>
      </c>
      <c r="AA95" s="15">
        <f>(MAX(0,MIN(1,1-(Q95-scaling_params!$B$8)/(scaling_params!$C$8-scaling_params!$B$8)))+MAX(0,MIN(1,(R95-scaling_params!$B$9)/(scaling_params!$C$9-scaling_params!$B$9)))+MAX(0,MIN(1,(S95-scaling_params!$B$10)/(scaling_params!$C$10-scaling_params!$B$10))))/3</f>
        <v>0.8616592207</v>
      </c>
      <c r="AB95" s="15">
        <f>(MAX(0,MIN(1,(U95-scaling_params!$B$12)/(scaling_params!$C$12-scaling_params!$B$12)))+MAX(0,MIN(1,(V95-scaling_params!$B$13)/(scaling_params!$C$13-scaling_params!$B$13))))/2</f>
        <v>0.7672727273</v>
      </c>
      <c r="AC95" s="13">
        <f>(scaling_params!$G$2*X95+scaling_params!$G$3*Y95+scaling_params!$G$4*Z95+scaling_params!$G$5*AA95+scaling_params!$G$6*AB95)*100</f>
        <v>81.9445982</v>
      </c>
      <c r="AD95" s="11" t="s">
        <v>168</v>
      </c>
      <c r="AE95" s="11">
        <f t="shared" si="2"/>
        <v>0</v>
      </c>
    </row>
    <row r="96" ht="15.75" customHeight="1">
      <c r="A96" s="11" t="s">
        <v>223</v>
      </c>
      <c r="B96" s="11" t="s">
        <v>163</v>
      </c>
      <c r="C96" s="11" t="s">
        <v>164</v>
      </c>
      <c r="D96" s="11" t="s">
        <v>177</v>
      </c>
      <c r="E96" s="12">
        <v>2024.0</v>
      </c>
      <c r="F96" s="11" t="s">
        <v>166</v>
      </c>
      <c r="G96" s="11" t="s">
        <v>175</v>
      </c>
      <c r="H96" s="11">
        <v>4.0</v>
      </c>
      <c r="I96" s="13">
        <v>15.8</v>
      </c>
      <c r="J96" s="11">
        <v>0.0</v>
      </c>
      <c r="K96" s="13">
        <v>0.2</v>
      </c>
      <c r="L96" s="13">
        <v>6.2</v>
      </c>
      <c r="M96" s="11">
        <v>19.0</v>
      </c>
      <c r="N96" s="14">
        <v>0.83</v>
      </c>
      <c r="O96" s="13">
        <v>76.2</v>
      </c>
      <c r="P96" s="13">
        <v>4.6</v>
      </c>
      <c r="Q96" s="13">
        <v>11.9</v>
      </c>
      <c r="R96" s="13">
        <v>17.6</v>
      </c>
      <c r="S96" s="13">
        <v>4.4</v>
      </c>
      <c r="T96" s="13">
        <v>4.9</v>
      </c>
      <c r="U96" s="13">
        <v>3.5</v>
      </c>
      <c r="V96" s="13">
        <v>81.1</v>
      </c>
      <c r="W96" s="11" t="str">
        <f t="shared" si="1"/>
        <v>A-Strong|BBVA|Retail|2024</v>
      </c>
      <c r="X96" s="15">
        <f>(MAX(0,MIN(1,1-(K96-scaling_params!$B$2)/(scaling_params!$C$2-scaling_params!$B$2)))+MAX(0,MIN(1,(L96-scaling_params!$B$3)/(scaling_params!$C$3-scaling_params!$B$3))))/2</f>
        <v>0.7352941176</v>
      </c>
      <c r="Y96" s="15">
        <f>(MAX(0,MIN(1,(M96-scaling_params!$B$4)/(scaling_params!$C$4-scaling_params!$B$4)))+MAX(0,MIN(1,(N96-scaling_params!$B$5)/(scaling_params!$C$5-scaling_params!$B$5))))/2</f>
        <v>0.6392857143</v>
      </c>
      <c r="Z96" s="15">
        <f>(MAX(0,MIN(1,(O96-scaling_params!$B$6)/(scaling_params!$C$6-scaling_params!$B$6)))+MAX(0,MIN(1,1-(P96-scaling_params!$B$7)/(scaling_params!$C$7-scaling_params!$B$7)))+MAX(0,MIN(1,(T96-scaling_params!$B$11)/(scaling_params!$C$11-scaling_params!$B$11))))/3</f>
        <v>0.9805752004</v>
      </c>
      <c r="AA96" s="15">
        <f>(MAX(0,MIN(1,1-(Q96-scaling_params!$B$8)/(scaling_params!$C$8-scaling_params!$B$8)))+MAX(0,MIN(1,(R96-scaling_params!$B$9)/(scaling_params!$C$9-scaling_params!$B$9)))+MAX(0,MIN(1,(S96-scaling_params!$B$10)/(scaling_params!$C$10-scaling_params!$B$10))))/3</f>
        <v>0.9002769692</v>
      </c>
      <c r="AB96" s="15">
        <f>(MAX(0,MIN(1,(U96-scaling_params!$B$12)/(scaling_params!$C$12-scaling_params!$B$12)))+MAX(0,MIN(1,(V96-scaling_params!$B$13)/(scaling_params!$C$13-scaling_params!$B$13))))/2</f>
        <v>0.8427272727</v>
      </c>
      <c r="AC96" s="13">
        <f>(scaling_params!$G$2*X96+scaling_params!$G$3*Y96+scaling_params!$G$4*Z96+scaling_params!$G$5*AA96+scaling_params!$G$6*AB96)*100</f>
        <v>81.13519974</v>
      </c>
      <c r="AD96" s="11" t="s">
        <v>168</v>
      </c>
      <c r="AE96" s="11">
        <f t="shared" si="2"/>
        <v>0</v>
      </c>
    </row>
    <row r="97" ht="15.75" customHeight="1">
      <c r="A97" s="11" t="s">
        <v>223</v>
      </c>
      <c r="B97" s="11" t="s">
        <v>163</v>
      </c>
      <c r="C97" s="11" t="s">
        <v>164</v>
      </c>
      <c r="D97" s="11" t="s">
        <v>177</v>
      </c>
      <c r="E97" s="12">
        <v>2025.0</v>
      </c>
      <c r="F97" s="11" t="s">
        <v>166</v>
      </c>
      <c r="G97" s="11" t="s">
        <v>175</v>
      </c>
      <c r="H97" s="11">
        <v>4.0</v>
      </c>
      <c r="I97" s="13">
        <v>15.2</v>
      </c>
      <c r="J97" s="11">
        <v>1.0</v>
      </c>
      <c r="K97" s="13">
        <v>1.2</v>
      </c>
      <c r="L97" s="13">
        <v>6.6</v>
      </c>
      <c r="M97" s="11">
        <v>22.0</v>
      </c>
      <c r="N97" s="14">
        <v>0.82</v>
      </c>
      <c r="O97" s="13">
        <v>79.5</v>
      </c>
      <c r="P97" s="13">
        <v>6.5</v>
      </c>
      <c r="Q97" s="13">
        <v>9.6</v>
      </c>
      <c r="R97" s="13">
        <v>16.3</v>
      </c>
      <c r="S97" s="13">
        <v>4.5</v>
      </c>
      <c r="T97" s="13">
        <v>4.2</v>
      </c>
      <c r="U97" s="13">
        <v>3.5</v>
      </c>
      <c r="V97" s="13">
        <v>81.7</v>
      </c>
      <c r="W97" s="11" t="str">
        <f t="shared" si="1"/>
        <v>A-Strong|BBVA|Retail|2025</v>
      </c>
      <c r="X97" s="15">
        <f>(MAX(0,MIN(1,1-(K97-scaling_params!$B$2)/(scaling_params!$C$2-scaling_params!$B$2)))+MAX(0,MIN(1,(L97-scaling_params!$B$3)/(scaling_params!$C$3-scaling_params!$B$3))))/2</f>
        <v>0.731372549</v>
      </c>
      <c r="Y97" s="15">
        <f>(MAX(0,MIN(1,(M97-scaling_params!$B$4)/(scaling_params!$C$4-scaling_params!$B$4)))+MAX(0,MIN(1,(N97-scaling_params!$B$5)/(scaling_params!$C$5-scaling_params!$B$5))))/2</f>
        <v>0.6410714286</v>
      </c>
      <c r="Z97" s="15">
        <f>(MAX(0,MIN(1,(O97-scaling_params!$B$6)/(scaling_params!$C$6-scaling_params!$B$6)))+MAX(0,MIN(1,1-(P97-scaling_params!$B$7)/(scaling_params!$C$7-scaling_params!$B$7)))+MAX(0,MIN(1,(T97-scaling_params!$B$11)/(scaling_params!$C$11-scaling_params!$B$11))))/3</f>
        <v>0.8337194337</v>
      </c>
      <c r="AA97" s="15">
        <f>(MAX(0,MIN(1,1-(Q97-scaling_params!$B$8)/(scaling_params!$C$8-scaling_params!$B$8)))+MAX(0,MIN(1,(R97-scaling_params!$B$9)/(scaling_params!$C$9-scaling_params!$B$9)))+MAX(0,MIN(1,(S97-scaling_params!$B$10)/(scaling_params!$C$10-scaling_params!$B$10))))/3</f>
        <v>0.8665922065</v>
      </c>
      <c r="AB97" s="15">
        <f>(MAX(0,MIN(1,(U97-scaling_params!$B$12)/(scaling_params!$C$12-scaling_params!$B$12)))+MAX(0,MIN(1,(V97-scaling_params!$B$13)/(scaling_params!$C$13-scaling_params!$B$13))))/2</f>
        <v>0.8481818182</v>
      </c>
      <c r="AC97" s="13">
        <f>(scaling_params!$G$2*X97+scaling_params!$G$3*Y97+scaling_params!$G$4*Z97+scaling_params!$G$5*AA97+scaling_params!$G$6*AB97)*100</f>
        <v>77.10540845</v>
      </c>
      <c r="AD97" s="11" t="s">
        <v>168</v>
      </c>
      <c r="AE97" s="11">
        <f t="shared" si="2"/>
        <v>0</v>
      </c>
    </row>
    <row r="98" ht="15.75" customHeight="1">
      <c r="A98" s="11" t="s">
        <v>224</v>
      </c>
      <c r="B98" s="11" t="s">
        <v>163</v>
      </c>
      <c r="C98" s="11" t="s">
        <v>164</v>
      </c>
      <c r="D98" s="11" t="s">
        <v>177</v>
      </c>
      <c r="E98" s="12">
        <v>2024.0</v>
      </c>
      <c r="F98" s="11" t="s">
        <v>166</v>
      </c>
      <c r="G98" s="11" t="s">
        <v>167</v>
      </c>
      <c r="H98" s="11">
        <v>3.0</v>
      </c>
      <c r="I98" s="13">
        <v>15.8</v>
      </c>
      <c r="J98" s="11">
        <v>0.0</v>
      </c>
      <c r="K98" s="13">
        <v>0.2</v>
      </c>
      <c r="L98" s="13">
        <v>8.8</v>
      </c>
      <c r="M98" s="11">
        <v>40.0</v>
      </c>
      <c r="N98" s="14">
        <v>0.91</v>
      </c>
      <c r="O98" s="13">
        <v>76.2</v>
      </c>
      <c r="P98" s="13">
        <v>4.6</v>
      </c>
      <c r="Q98" s="13">
        <v>11.9</v>
      </c>
      <c r="R98" s="13">
        <v>17.6</v>
      </c>
      <c r="S98" s="13">
        <v>4.9</v>
      </c>
      <c r="T98" s="13">
        <v>5.0</v>
      </c>
      <c r="U98" s="13">
        <v>3.5</v>
      </c>
      <c r="V98" s="13">
        <v>85.4</v>
      </c>
      <c r="W98" s="11" t="str">
        <f t="shared" si="1"/>
        <v>A-Strong|BBVA|Retail|2024</v>
      </c>
      <c r="X98" s="15">
        <f>(MAX(0,MIN(1,1-(K98-scaling_params!$B$2)/(scaling_params!$C$2-scaling_params!$B$2)))+MAX(0,MIN(1,(L98-scaling_params!$B$3)/(scaling_params!$C$3-scaling_params!$B$3))))/2</f>
        <v>0.9264705882</v>
      </c>
      <c r="Y98" s="15">
        <f>(MAX(0,MIN(1,(M98-scaling_params!$B$4)/(scaling_params!$C$4-scaling_params!$B$4)))+MAX(0,MIN(1,(N98-scaling_params!$B$5)/(scaling_params!$C$5-scaling_params!$B$5))))/2</f>
        <v>0.8392857143</v>
      </c>
      <c r="Z98" s="15">
        <f>(MAX(0,MIN(1,(O98-scaling_params!$B$6)/(scaling_params!$C$6-scaling_params!$B$6)))+MAX(0,MIN(1,1-(P98-scaling_params!$B$7)/(scaling_params!$C$7-scaling_params!$B$7)))+MAX(0,MIN(1,(T98-scaling_params!$B$11)/(scaling_params!$C$11-scaling_params!$B$11))))/3</f>
        <v>0.9900990099</v>
      </c>
      <c r="AA98" s="15">
        <f>(MAX(0,MIN(1,1-(Q98-scaling_params!$B$8)/(scaling_params!$C$8-scaling_params!$B$8)))+MAX(0,MIN(1,(R98-scaling_params!$B$9)/(scaling_params!$C$9-scaling_params!$B$9)))+MAX(0,MIN(1,(S98-scaling_params!$B$10)/(scaling_params!$C$10-scaling_params!$B$10))))/3</f>
        <v>0.9492965771</v>
      </c>
      <c r="AB98" s="15">
        <f>(MAX(0,MIN(1,(U98-scaling_params!$B$12)/(scaling_params!$C$12-scaling_params!$B$12)))+MAX(0,MIN(1,(V98-scaling_params!$B$13)/(scaling_params!$C$13-scaling_params!$B$13))))/2</f>
        <v>0.8818181818</v>
      </c>
      <c r="AC98" s="13">
        <f>(scaling_params!$G$2*X98+scaling_params!$G$3*Y98+scaling_params!$G$4*Z98+scaling_params!$G$5*AA98+scaling_params!$G$6*AB98)*100</f>
        <v>91.87567414</v>
      </c>
      <c r="AD98" s="11" t="s">
        <v>168</v>
      </c>
      <c r="AE98" s="11">
        <f t="shared" si="2"/>
        <v>0</v>
      </c>
    </row>
    <row r="99" ht="15.75" customHeight="1">
      <c r="A99" s="11" t="s">
        <v>224</v>
      </c>
      <c r="B99" s="11" t="s">
        <v>163</v>
      </c>
      <c r="C99" s="11" t="s">
        <v>164</v>
      </c>
      <c r="D99" s="11" t="s">
        <v>177</v>
      </c>
      <c r="E99" s="12">
        <v>2025.0</v>
      </c>
      <c r="F99" s="11" t="s">
        <v>166</v>
      </c>
      <c r="G99" s="11" t="s">
        <v>167</v>
      </c>
      <c r="H99" s="11">
        <v>3.0</v>
      </c>
      <c r="I99" s="13">
        <v>15.2</v>
      </c>
      <c r="J99" s="11">
        <v>0.0</v>
      </c>
      <c r="K99" s="13">
        <v>1.2</v>
      </c>
      <c r="L99" s="13">
        <v>8.1</v>
      </c>
      <c r="M99" s="11">
        <v>27.0</v>
      </c>
      <c r="N99" s="14">
        <v>0.97</v>
      </c>
      <c r="O99" s="13">
        <v>79.5</v>
      </c>
      <c r="P99" s="13">
        <v>6.5</v>
      </c>
      <c r="Q99" s="13">
        <v>9.6</v>
      </c>
      <c r="R99" s="13">
        <v>16.3</v>
      </c>
      <c r="S99" s="13">
        <v>4.7</v>
      </c>
      <c r="T99" s="13">
        <v>5.0</v>
      </c>
      <c r="U99" s="13">
        <v>3.5</v>
      </c>
      <c r="V99" s="13">
        <v>91.4</v>
      </c>
      <c r="W99" s="11" t="str">
        <f t="shared" si="1"/>
        <v>A-Strong|BBVA|Retail|2025</v>
      </c>
      <c r="X99" s="15">
        <f>(MAX(0,MIN(1,1-(K99-scaling_params!$B$2)/(scaling_params!$C$2-scaling_params!$B$2)))+MAX(0,MIN(1,(L99-scaling_params!$B$3)/(scaling_params!$C$3-scaling_params!$B$3))))/2</f>
        <v>0.8416666667</v>
      </c>
      <c r="Y99" s="15">
        <f>(MAX(0,MIN(1,(M99-scaling_params!$B$4)/(scaling_params!$C$4-scaling_params!$B$4)))+MAX(0,MIN(1,(N99-scaling_params!$B$5)/(scaling_params!$C$5-scaling_params!$B$5))))/2</f>
        <v>0.8523809524</v>
      </c>
      <c r="Z99" s="15">
        <f>(MAX(0,MIN(1,(O99-scaling_params!$B$6)/(scaling_params!$C$6-scaling_params!$B$6)))+MAX(0,MIN(1,1-(P99-scaling_params!$B$7)/(scaling_params!$C$7-scaling_params!$B$7)))+MAX(0,MIN(1,(T99-scaling_params!$B$11)/(scaling_params!$C$11-scaling_params!$B$11))))/3</f>
        <v>0.9099099099</v>
      </c>
      <c r="AA99" s="15">
        <f>(MAX(0,MIN(1,1-(Q99-scaling_params!$B$8)/(scaling_params!$C$8-scaling_params!$B$8)))+MAX(0,MIN(1,(R99-scaling_params!$B$9)/(scaling_params!$C$9-scaling_params!$B$9)))+MAX(0,MIN(1,(S99-scaling_params!$B$10)/(scaling_params!$C$10-scaling_params!$B$10))))/3</f>
        <v>0.8862000496</v>
      </c>
      <c r="AB99" s="15">
        <f>(MAX(0,MIN(1,(U99-scaling_params!$B$12)/(scaling_params!$C$12-scaling_params!$B$12)))+MAX(0,MIN(1,(V99-scaling_params!$B$13)/(scaling_params!$C$13-scaling_params!$B$13))))/2</f>
        <v>0.9363636364</v>
      </c>
      <c r="AC99" s="13">
        <f>(scaling_params!$G$2*X99+scaling_params!$G$3*Y99+scaling_params!$G$4*Z99+scaling_params!$G$5*AA99+scaling_params!$G$6*AB99)*100</f>
        <v>87.83921371</v>
      </c>
      <c r="AD99" s="11" t="s">
        <v>168</v>
      </c>
      <c r="AE99" s="11">
        <f t="shared" si="2"/>
        <v>0</v>
      </c>
    </row>
    <row r="100" ht="15.75" customHeight="1">
      <c r="A100" s="11" t="s">
        <v>225</v>
      </c>
      <c r="B100" s="11" t="s">
        <v>163</v>
      </c>
      <c r="C100" s="11" t="s">
        <v>164</v>
      </c>
      <c r="D100" s="11" t="s">
        <v>165</v>
      </c>
      <c r="E100" s="12">
        <v>2024.0</v>
      </c>
      <c r="F100" s="11" t="s">
        <v>166</v>
      </c>
      <c r="G100" s="11" t="s">
        <v>172</v>
      </c>
      <c r="H100" s="11">
        <v>3.0</v>
      </c>
      <c r="I100" s="13">
        <v>15.8</v>
      </c>
      <c r="J100" s="11">
        <v>1.0</v>
      </c>
      <c r="K100" s="13">
        <v>1.1</v>
      </c>
      <c r="L100" s="13">
        <v>7.7</v>
      </c>
      <c r="M100" s="11">
        <v>39.0</v>
      </c>
      <c r="N100" s="14">
        <v>0.83</v>
      </c>
      <c r="O100" s="13">
        <v>77.5</v>
      </c>
      <c r="P100" s="13">
        <v>5.8</v>
      </c>
      <c r="Q100" s="13">
        <v>9.9</v>
      </c>
      <c r="R100" s="13">
        <v>17.5</v>
      </c>
      <c r="S100" s="13">
        <v>3.7</v>
      </c>
      <c r="T100" s="13">
        <v>5.0</v>
      </c>
      <c r="U100" s="13">
        <v>2.8</v>
      </c>
      <c r="V100" s="13">
        <v>80.4</v>
      </c>
      <c r="W100" s="11" t="str">
        <f t="shared" si="1"/>
        <v>A-Strong|BBVA|Operations|2024</v>
      </c>
      <c r="X100" s="15">
        <f>(MAX(0,MIN(1,1-(K100-scaling_params!$B$2)/(scaling_params!$C$2-scaling_params!$B$2)))+MAX(0,MIN(1,(L100-scaling_params!$B$3)/(scaling_params!$C$3-scaling_params!$B$3))))/2</f>
        <v>0.8289215686</v>
      </c>
      <c r="Y100" s="15">
        <f>(MAX(0,MIN(1,(M100-scaling_params!$B$4)/(scaling_params!$C$4-scaling_params!$B$4)))+MAX(0,MIN(1,(N100-scaling_params!$B$5)/(scaling_params!$C$5-scaling_params!$B$5))))/2</f>
        <v>0.7345238095</v>
      </c>
      <c r="Z100" s="15">
        <f>(MAX(0,MIN(1,(O100-scaling_params!$B$6)/(scaling_params!$C$6-scaling_params!$B$6)))+MAX(0,MIN(1,1-(P100-scaling_params!$B$7)/(scaling_params!$C$7-scaling_params!$B$7)))+MAX(0,MIN(1,(T100-scaling_params!$B$11)/(scaling_params!$C$11-scaling_params!$B$11))))/3</f>
        <v>0.972972973</v>
      </c>
      <c r="AA100" s="15">
        <f>(MAX(0,MIN(1,1-(Q100-scaling_params!$B$8)/(scaling_params!$C$8-scaling_params!$B$8)))+MAX(0,MIN(1,(R100-scaling_params!$B$9)/(scaling_params!$C$9-scaling_params!$B$9)))+MAX(0,MIN(1,(S100-scaling_params!$B$10)/(scaling_params!$C$10-scaling_params!$B$10))))/3</f>
        <v>0.8387937453</v>
      </c>
      <c r="AB100" s="15">
        <f>(MAX(0,MIN(1,(U100-scaling_params!$B$12)/(scaling_params!$C$12-scaling_params!$B$12)))+MAX(0,MIN(1,(V100-scaling_params!$B$13)/(scaling_params!$C$13-scaling_params!$B$13))))/2</f>
        <v>0.7863636364</v>
      </c>
      <c r="AC100" s="13">
        <f>(scaling_params!$G$2*X100+scaling_params!$G$3*Y100+scaling_params!$G$4*Z100+scaling_params!$G$5*AA100+scaling_params!$G$6*AB100)*100</f>
        <v>83.64769208</v>
      </c>
      <c r="AD100" s="11" t="s">
        <v>168</v>
      </c>
      <c r="AE100" s="11">
        <f t="shared" si="2"/>
        <v>0</v>
      </c>
    </row>
    <row r="101" ht="15.75" customHeight="1">
      <c r="A101" s="11" t="s">
        <v>225</v>
      </c>
      <c r="B101" s="11" t="s">
        <v>163</v>
      </c>
      <c r="C101" s="11" t="s">
        <v>164</v>
      </c>
      <c r="D101" s="11" t="s">
        <v>165</v>
      </c>
      <c r="E101" s="12">
        <v>2025.0</v>
      </c>
      <c r="F101" s="11" t="s">
        <v>166</v>
      </c>
      <c r="G101" s="11" t="s">
        <v>172</v>
      </c>
      <c r="H101" s="11">
        <v>3.0</v>
      </c>
      <c r="I101" s="13">
        <v>15.2</v>
      </c>
      <c r="J101" s="11">
        <v>0.0</v>
      </c>
      <c r="K101" s="13">
        <v>0.0</v>
      </c>
      <c r="L101" s="13">
        <v>8.7</v>
      </c>
      <c r="M101" s="11">
        <v>52.0</v>
      </c>
      <c r="N101" s="14">
        <v>0.85</v>
      </c>
      <c r="O101" s="13">
        <v>83.2</v>
      </c>
      <c r="P101" s="13">
        <v>5.0</v>
      </c>
      <c r="Q101" s="13">
        <v>10.1</v>
      </c>
      <c r="R101" s="13">
        <v>16.7</v>
      </c>
      <c r="S101" s="13">
        <v>4.4</v>
      </c>
      <c r="T101" s="13">
        <v>4.4</v>
      </c>
      <c r="U101" s="13">
        <v>3.6</v>
      </c>
      <c r="V101" s="13">
        <v>77.0</v>
      </c>
      <c r="W101" s="11" t="str">
        <f t="shared" si="1"/>
        <v>A-Strong|BBVA|Operations|2025</v>
      </c>
      <c r="X101" s="15">
        <f>(MAX(0,MIN(1,1-(K101-scaling_params!$B$2)/(scaling_params!$C$2-scaling_params!$B$2)))+MAX(0,MIN(1,(L101-scaling_params!$B$3)/(scaling_params!$C$3-scaling_params!$B$3))))/2</f>
        <v>0.9191176471</v>
      </c>
      <c r="Y101" s="15">
        <f>(MAX(0,MIN(1,(M101-scaling_params!$B$4)/(scaling_params!$C$4-scaling_params!$B$4)))+MAX(0,MIN(1,(N101-scaling_params!$B$5)/(scaling_params!$C$5-scaling_params!$B$5))))/2</f>
        <v>0.8214285714</v>
      </c>
      <c r="Z101" s="15">
        <f>(MAX(0,MIN(1,(O101-scaling_params!$B$6)/(scaling_params!$C$6-scaling_params!$B$6)))+MAX(0,MIN(1,1-(P101-scaling_params!$B$7)/(scaling_params!$C$7-scaling_params!$B$7)))+MAX(0,MIN(1,(T101-scaling_params!$B$11)/(scaling_params!$C$11-scaling_params!$B$11))))/3</f>
        <v>0.9428571429</v>
      </c>
      <c r="AA101" s="15">
        <f>(MAX(0,MIN(1,1-(Q101-scaling_params!$B$8)/(scaling_params!$C$8-scaling_params!$B$8)))+MAX(0,MIN(1,(R101-scaling_params!$B$9)/(scaling_params!$C$9-scaling_params!$B$9)))+MAX(0,MIN(1,(S101-scaling_params!$B$10)/(scaling_params!$C$10-scaling_params!$B$10))))/3</f>
        <v>0.8736659221</v>
      </c>
      <c r="AB101" s="15">
        <f>(MAX(0,MIN(1,(U101-scaling_params!$B$12)/(scaling_params!$C$12-scaling_params!$B$12)))+MAX(0,MIN(1,(V101-scaling_params!$B$13)/(scaling_params!$C$13-scaling_params!$B$13))))/2</f>
        <v>0.8054545455</v>
      </c>
      <c r="AC101" s="13">
        <f>(scaling_params!$G$2*X101+scaling_params!$G$3*Y101+scaling_params!$G$4*Z101+scaling_params!$G$5*AA101+scaling_params!$G$6*AB101)*100</f>
        <v>87.94086286</v>
      </c>
      <c r="AD101" s="11" t="s">
        <v>168</v>
      </c>
      <c r="AE101" s="11">
        <f t="shared" si="2"/>
        <v>0</v>
      </c>
    </row>
    <row r="102" ht="15.75" customHeight="1">
      <c r="A102" s="11" t="s">
        <v>226</v>
      </c>
      <c r="B102" s="11" t="s">
        <v>163</v>
      </c>
      <c r="C102" s="11" t="s">
        <v>164</v>
      </c>
      <c r="D102" s="11" t="s">
        <v>181</v>
      </c>
      <c r="E102" s="12">
        <v>2024.0</v>
      </c>
      <c r="F102" s="11" t="s">
        <v>171</v>
      </c>
      <c r="G102" s="11" t="s">
        <v>172</v>
      </c>
      <c r="H102" s="11">
        <v>5.0</v>
      </c>
      <c r="I102" s="13">
        <v>15.8</v>
      </c>
      <c r="J102" s="11">
        <v>0.0</v>
      </c>
      <c r="K102" s="13">
        <v>0.6</v>
      </c>
      <c r="L102" s="13">
        <v>9.1</v>
      </c>
      <c r="M102" s="11">
        <v>37.0</v>
      </c>
      <c r="N102" s="14">
        <v>0.8</v>
      </c>
      <c r="O102" s="13">
        <v>80.4</v>
      </c>
      <c r="P102" s="13">
        <v>5.5</v>
      </c>
      <c r="Q102" s="13">
        <v>9.4</v>
      </c>
      <c r="R102" s="13">
        <v>15.8</v>
      </c>
      <c r="S102" s="13">
        <v>4.6</v>
      </c>
      <c r="T102" s="13">
        <v>4.5</v>
      </c>
      <c r="U102" s="13">
        <v>3.6</v>
      </c>
      <c r="V102" s="13">
        <v>83.7</v>
      </c>
      <c r="W102" s="11" t="str">
        <f t="shared" si="1"/>
        <v>A-Strong|BBVA|Corporate|2024</v>
      </c>
      <c r="X102" s="15">
        <f>(MAX(0,MIN(1,1-(K102-scaling_params!$B$2)/(scaling_params!$C$2-scaling_params!$B$2)))+MAX(0,MIN(1,(L102-scaling_params!$B$3)/(scaling_params!$C$3-scaling_params!$B$3))))/2</f>
        <v>0.9485294118</v>
      </c>
      <c r="Y102" s="15">
        <f>(MAX(0,MIN(1,(M102-scaling_params!$B$4)/(scaling_params!$C$4-scaling_params!$B$4)))+MAX(0,MIN(1,(N102-scaling_params!$B$5)/(scaling_params!$C$5-scaling_params!$B$5))))/2</f>
        <v>0.6875</v>
      </c>
      <c r="Z102" s="15">
        <f>(MAX(0,MIN(1,(O102-scaling_params!$B$6)/(scaling_params!$C$6-scaling_params!$B$6)))+MAX(0,MIN(1,1-(P102-scaling_params!$B$7)/(scaling_params!$C$7-scaling_params!$B$7)))+MAX(0,MIN(1,(T102-scaling_params!$B$11)/(scaling_params!$C$11-scaling_params!$B$11))))/3</f>
        <v>0.9523809524</v>
      </c>
      <c r="AA102" s="15">
        <f>(MAX(0,MIN(1,1-(Q102-scaling_params!$B$8)/(scaling_params!$C$8-scaling_params!$B$8)))+MAX(0,MIN(1,(R102-scaling_params!$B$9)/(scaling_params!$C$9-scaling_params!$B$9)))+MAX(0,MIN(1,(S102-scaling_params!$B$10)/(scaling_params!$C$10-scaling_params!$B$10))))/3</f>
        <v>0.8552990817</v>
      </c>
      <c r="AB102" s="15">
        <f>(MAX(0,MIN(1,(U102-scaling_params!$B$12)/(scaling_params!$C$12-scaling_params!$B$12)))+MAX(0,MIN(1,(V102-scaling_params!$B$13)/(scaling_params!$C$13-scaling_params!$B$13))))/2</f>
        <v>0.8663636364</v>
      </c>
      <c r="AC102" s="13">
        <f>(scaling_params!$G$2*X102+scaling_params!$G$3*Y102+scaling_params!$G$4*Z102+scaling_params!$G$5*AA102+scaling_params!$G$6*AB102)*100</f>
        <v>86.1039983</v>
      </c>
      <c r="AD102" s="11" t="s">
        <v>168</v>
      </c>
      <c r="AE102" s="11">
        <f t="shared" si="2"/>
        <v>0</v>
      </c>
    </row>
    <row r="103" ht="15.75" customHeight="1">
      <c r="A103" s="11" t="s">
        <v>226</v>
      </c>
      <c r="B103" s="11" t="s">
        <v>163</v>
      </c>
      <c r="C103" s="11" t="s">
        <v>164</v>
      </c>
      <c r="D103" s="11" t="s">
        <v>181</v>
      </c>
      <c r="E103" s="12">
        <v>2025.0</v>
      </c>
      <c r="F103" s="11" t="s">
        <v>171</v>
      </c>
      <c r="G103" s="11" t="s">
        <v>172</v>
      </c>
      <c r="H103" s="11">
        <v>5.0</v>
      </c>
      <c r="I103" s="13">
        <v>15.2</v>
      </c>
      <c r="J103" s="11">
        <v>0.0</v>
      </c>
      <c r="K103" s="13">
        <v>1.4</v>
      </c>
      <c r="L103" s="13">
        <v>7.8</v>
      </c>
      <c r="M103" s="11">
        <v>22.0</v>
      </c>
      <c r="N103" s="14">
        <v>0.82</v>
      </c>
      <c r="O103" s="13">
        <v>83.2</v>
      </c>
      <c r="P103" s="13">
        <v>5.5</v>
      </c>
      <c r="Q103" s="13">
        <v>8.5</v>
      </c>
      <c r="R103" s="13">
        <v>18.9</v>
      </c>
      <c r="S103" s="13">
        <v>5.0</v>
      </c>
      <c r="T103" s="13">
        <v>4.7</v>
      </c>
      <c r="U103" s="13">
        <v>3.7</v>
      </c>
      <c r="V103" s="13">
        <v>82.4</v>
      </c>
      <c r="W103" s="11" t="str">
        <f t="shared" si="1"/>
        <v>A-Strong|BBVA|Corporate|2025</v>
      </c>
      <c r="X103" s="15">
        <f>(MAX(0,MIN(1,1-(K103-scaling_params!$B$2)/(scaling_params!$C$2-scaling_params!$B$2)))+MAX(0,MIN(1,(L103-scaling_params!$B$3)/(scaling_params!$C$3-scaling_params!$B$3))))/2</f>
        <v>0.7862745098</v>
      </c>
      <c r="Y103" s="15">
        <f>(MAX(0,MIN(1,(M103-scaling_params!$B$4)/(scaling_params!$C$4-scaling_params!$B$4)))+MAX(0,MIN(1,(N103-scaling_params!$B$5)/(scaling_params!$C$5-scaling_params!$B$5))))/2</f>
        <v>0.6410714286</v>
      </c>
      <c r="Z103" s="15">
        <f>(MAX(0,MIN(1,(O103-scaling_params!$B$6)/(scaling_params!$C$6-scaling_params!$B$6)))+MAX(0,MIN(1,1-(P103-scaling_params!$B$7)/(scaling_params!$C$7-scaling_params!$B$7)))+MAX(0,MIN(1,(T103-scaling_params!$B$11)/(scaling_params!$C$11-scaling_params!$B$11))))/3</f>
        <v>0.9714285714</v>
      </c>
      <c r="AA103" s="15">
        <f>(MAX(0,MIN(1,1-(Q103-scaling_params!$B$8)/(scaling_params!$C$8-scaling_params!$B$8)))+MAX(0,MIN(1,(R103-scaling_params!$B$9)/(scaling_params!$C$9-scaling_params!$B$9)))+MAX(0,MIN(1,(S103-scaling_params!$B$10)/(scaling_params!$C$10-scaling_params!$B$10))))/3</f>
        <v>1</v>
      </c>
      <c r="AB103" s="15">
        <f>(MAX(0,MIN(1,(U103-scaling_params!$B$12)/(scaling_params!$C$12-scaling_params!$B$12)))+MAX(0,MIN(1,(V103-scaling_params!$B$13)/(scaling_params!$C$13-scaling_params!$B$13))))/2</f>
        <v>0.8545454545</v>
      </c>
      <c r="AC103" s="13">
        <f>(scaling_params!$G$2*X103+scaling_params!$G$3*Y103+scaling_params!$G$4*Z103+scaling_params!$G$5*AA103+scaling_params!$G$6*AB103)*100</f>
        <v>84.05483734</v>
      </c>
      <c r="AD103" s="11" t="s">
        <v>168</v>
      </c>
      <c r="AE103" s="11">
        <f t="shared" si="2"/>
        <v>0</v>
      </c>
    </row>
    <row r="104" ht="15.75" customHeight="1">
      <c r="A104" s="11" t="s">
        <v>227</v>
      </c>
      <c r="B104" s="11" t="s">
        <v>163</v>
      </c>
      <c r="C104" s="11" t="s">
        <v>164</v>
      </c>
      <c r="D104" s="11" t="s">
        <v>165</v>
      </c>
      <c r="E104" s="12">
        <v>2024.0</v>
      </c>
      <c r="F104" s="11" t="s">
        <v>171</v>
      </c>
      <c r="G104" s="11" t="s">
        <v>184</v>
      </c>
      <c r="H104" s="11">
        <v>3.0</v>
      </c>
      <c r="I104" s="13">
        <v>15.8</v>
      </c>
      <c r="J104" s="11">
        <v>0.0</v>
      </c>
      <c r="K104" s="13">
        <v>1.1</v>
      </c>
      <c r="L104" s="13">
        <v>7.4</v>
      </c>
      <c r="M104" s="11">
        <v>13.0</v>
      </c>
      <c r="N104" s="14">
        <v>0.79</v>
      </c>
      <c r="O104" s="13">
        <v>77.5</v>
      </c>
      <c r="P104" s="13">
        <v>5.8</v>
      </c>
      <c r="Q104" s="13">
        <v>9.9</v>
      </c>
      <c r="R104" s="13">
        <v>17.5</v>
      </c>
      <c r="S104" s="13">
        <v>4.0</v>
      </c>
      <c r="T104" s="13">
        <v>4.1</v>
      </c>
      <c r="U104" s="13">
        <v>2.8</v>
      </c>
      <c r="V104" s="13">
        <v>77.3</v>
      </c>
      <c r="W104" s="11" t="str">
        <f t="shared" si="1"/>
        <v>A-Strong|BBVA|Operations|2024</v>
      </c>
      <c r="X104" s="15">
        <f>(MAX(0,MIN(1,1-(K104-scaling_params!$B$2)/(scaling_params!$C$2-scaling_params!$B$2)))+MAX(0,MIN(1,(L104-scaling_params!$B$3)/(scaling_params!$C$3-scaling_params!$B$3))))/2</f>
        <v>0.8068627451</v>
      </c>
      <c r="Y104" s="15">
        <f>(MAX(0,MIN(1,(M104-scaling_params!$B$4)/(scaling_params!$C$4-scaling_params!$B$4)))+MAX(0,MIN(1,(N104-scaling_params!$B$5)/(scaling_params!$C$5-scaling_params!$B$5))))/2</f>
        <v>0.5607142857</v>
      </c>
      <c r="Z104" s="15">
        <f>(MAX(0,MIN(1,(O104-scaling_params!$B$6)/(scaling_params!$C$6-scaling_params!$B$6)))+MAX(0,MIN(1,1-(P104-scaling_params!$B$7)/(scaling_params!$C$7-scaling_params!$B$7)))+MAX(0,MIN(1,(T104-scaling_params!$B$11)/(scaling_params!$C$11-scaling_params!$B$11))))/3</f>
        <v>0.8872586873</v>
      </c>
      <c r="AA104" s="15">
        <f>(MAX(0,MIN(1,1-(Q104-scaling_params!$B$8)/(scaling_params!$C$8-scaling_params!$B$8)))+MAX(0,MIN(1,(R104-scaling_params!$B$9)/(scaling_params!$C$9-scaling_params!$B$9)))+MAX(0,MIN(1,(S104-scaling_params!$B$10)/(scaling_params!$C$10-scaling_params!$B$10))))/3</f>
        <v>0.8682055101</v>
      </c>
      <c r="AB104" s="15">
        <f>(MAX(0,MIN(1,(U104-scaling_params!$B$12)/(scaling_params!$C$12-scaling_params!$B$12)))+MAX(0,MIN(1,(V104-scaling_params!$B$13)/(scaling_params!$C$13-scaling_params!$B$13))))/2</f>
        <v>0.7581818182</v>
      </c>
      <c r="AC104" s="13">
        <f>(scaling_params!$G$2*X104+scaling_params!$G$3*Y104+scaling_params!$G$4*Z104+scaling_params!$G$5*AA104+scaling_params!$G$6*AB104)*100</f>
        <v>77.21560181</v>
      </c>
      <c r="AD104" s="11" t="s">
        <v>168</v>
      </c>
      <c r="AE104" s="11">
        <f t="shared" si="2"/>
        <v>0</v>
      </c>
    </row>
    <row r="105" ht="15.75" customHeight="1">
      <c r="A105" s="11" t="s">
        <v>227</v>
      </c>
      <c r="B105" s="11" t="s">
        <v>163</v>
      </c>
      <c r="C105" s="11" t="s">
        <v>164</v>
      </c>
      <c r="D105" s="11" t="s">
        <v>165</v>
      </c>
      <c r="E105" s="12">
        <v>2025.0</v>
      </c>
      <c r="F105" s="11" t="s">
        <v>171</v>
      </c>
      <c r="G105" s="11" t="s">
        <v>184</v>
      </c>
      <c r="H105" s="11">
        <v>3.0</v>
      </c>
      <c r="I105" s="13">
        <v>15.2</v>
      </c>
      <c r="J105" s="11">
        <v>0.0</v>
      </c>
      <c r="K105" s="13">
        <v>0.0</v>
      </c>
      <c r="L105" s="13">
        <v>7.0</v>
      </c>
      <c r="M105" s="11">
        <v>18.0</v>
      </c>
      <c r="N105" s="14">
        <v>0.8</v>
      </c>
      <c r="O105" s="13">
        <v>83.2</v>
      </c>
      <c r="P105" s="13">
        <v>5.0</v>
      </c>
      <c r="Q105" s="13">
        <v>10.1</v>
      </c>
      <c r="R105" s="13">
        <v>16.7</v>
      </c>
      <c r="S105" s="13">
        <v>4.0</v>
      </c>
      <c r="T105" s="13">
        <v>4.3</v>
      </c>
      <c r="U105" s="13">
        <v>3.6</v>
      </c>
      <c r="V105" s="13">
        <v>78.3</v>
      </c>
      <c r="W105" s="11" t="str">
        <f t="shared" si="1"/>
        <v>A-Strong|BBVA|Operations|2025</v>
      </c>
      <c r="X105" s="15">
        <f>(MAX(0,MIN(1,1-(K105-scaling_params!$B$2)/(scaling_params!$C$2-scaling_params!$B$2)))+MAX(0,MIN(1,(L105-scaling_params!$B$3)/(scaling_params!$C$3-scaling_params!$B$3))))/2</f>
        <v>0.7941176471</v>
      </c>
      <c r="Y105" s="15">
        <f>(MAX(0,MIN(1,(M105-scaling_params!$B$4)/(scaling_params!$C$4-scaling_params!$B$4)))+MAX(0,MIN(1,(N105-scaling_params!$B$5)/(scaling_params!$C$5-scaling_params!$B$5))))/2</f>
        <v>0.5970238095</v>
      </c>
      <c r="Z105" s="15">
        <f>(MAX(0,MIN(1,(O105-scaling_params!$B$6)/(scaling_params!$C$6-scaling_params!$B$6)))+MAX(0,MIN(1,1-(P105-scaling_params!$B$7)/(scaling_params!$C$7-scaling_params!$B$7)))+MAX(0,MIN(1,(T105-scaling_params!$B$11)/(scaling_params!$C$11-scaling_params!$B$11))))/3</f>
        <v>0.9333333333</v>
      </c>
      <c r="AA105" s="15">
        <f>(MAX(0,MIN(1,1-(Q105-scaling_params!$B$8)/(scaling_params!$C$8-scaling_params!$B$8)))+MAX(0,MIN(1,(R105-scaling_params!$B$9)/(scaling_params!$C$9-scaling_params!$B$9)))+MAX(0,MIN(1,(S105-scaling_params!$B$10)/(scaling_params!$C$10-scaling_params!$B$10))))/3</f>
        <v>0.8344502358</v>
      </c>
      <c r="AB105" s="15">
        <f>(MAX(0,MIN(1,(U105-scaling_params!$B$12)/(scaling_params!$C$12-scaling_params!$B$12)))+MAX(0,MIN(1,(V105-scaling_params!$B$13)/(scaling_params!$C$13-scaling_params!$B$13))))/2</f>
        <v>0.8172727273</v>
      </c>
      <c r="AC105" s="13">
        <f>(scaling_params!$G$2*X105+scaling_params!$G$3*Y105+scaling_params!$G$4*Z105+scaling_params!$G$5*AA105+scaling_params!$G$6*AB105)*100</f>
        <v>78.95529989</v>
      </c>
      <c r="AD105" s="11" t="s">
        <v>168</v>
      </c>
      <c r="AE105" s="11">
        <f t="shared" si="2"/>
        <v>0</v>
      </c>
    </row>
    <row r="106" ht="15.75" customHeight="1">
      <c r="A106" s="11" t="s">
        <v>228</v>
      </c>
      <c r="B106" s="11" t="s">
        <v>163</v>
      </c>
      <c r="C106" s="11" t="s">
        <v>164</v>
      </c>
      <c r="D106" s="11" t="s">
        <v>174</v>
      </c>
      <c r="E106" s="12">
        <v>2024.0</v>
      </c>
      <c r="F106" s="11" t="s">
        <v>171</v>
      </c>
      <c r="G106" s="11" t="s">
        <v>167</v>
      </c>
      <c r="H106" s="11">
        <v>4.0</v>
      </c>
      <c r="I106" s="13">
        <v>15.8</v>
      </c>
      <c r="J106" s="11">
        <v>0.0</v>
      </c>
      <c r="K106" s="13">
        <v>1.3</v>
      </c>
      <c r="L106" s="13">
        <v>6.5</v>
      </c>
      <c r="M106" s="11">
        <v>28.0</v>
      </c>
      <c r="N106" s="14">
        <v>0.83</v>
      </c>
      <c r="O106" s="13">
        <v>73.3</v>
      </c>
      <c r="P106" s="13">
        <v>4.6</v>
      </c>
      <c r="Q106" s="13">
        <v>12.9</v>
      </c>
      <c r="R106" s="13">
        <v>18.1</v>
      </c>
      <c r="S106" s="13">
        <v>4.2</v>
      </c>
      <c r="T106" s="13">
        <v>3.5</v>
      </c>
      <c r="U106" s="13">
        <v>2.7</v>
      </c>
      <c r="V106" s="13">
        <v>71.3</v>
      </c>
      <c r="W106" s="11" t="str">
        <f t="shared" si="1"/>
        <v>A-Strong|BBVA|Digital|2024</v>
      </c>
      <c r="X106" s="15">
        <f>(MAX(0,MIN(1,1-(K106-scaling_params!$B$2)/(scaling_params!$C$2-scaling_params!$B$2)))+MAX(0,MIN(1,(L106-scaling_params!$B$3)/(scaling_params!$C$3-scaling_params!$B$3))))/2</f>
        <v>0.7073529412</v>
      </c>
      <c r="Y106" s="15">
        <f>(MAX(0,MIN(1,(M106-scaling_params!$B$4)/(scaling_params!$C$4-scaling_params!$B$4)))+MAX(0,MIN(1,(N106-scaling_params!$B$5)/(scaling_params!$C$5-scaling_params!$B$5))))/2</f>
        <v>0.6821428571</v>
      </c>
      <c r="Z106" s="15">
        <f>(MAX(0,MIN(1,(O106-scaling_params!$B$6)/(scaling_params!$C$6-scaling_params!$B$6)))+MAX(0,MIN(1,1-(P106-scaling_params!$B$7)/(scaling_params!$C$7-scaling_params!$B$7)))+MAX(0,MIN(1,(T106-scaling_params!$B$11)/(scaling_params!$C$11-scaling_params!$B$11))))/3</f>
        <v>0.7993870816</v>
      </c>
      <c r="AA106" s="15">
        <f>(MAX(0,MIN(1,1-(Q106-scaling_params!$B$8)/(scaling_params!$C$8-scaling_params!$B$8)))+MAX(0,MIN(1,(R106-scaling_params!$B$9)/(scaling_params!$C$9-scaling_params!$B$9)))+MAX(0,MIN(1,(S106-scaling_params!$B$10)/(scaling_params!$C$10-scaling_params!$B$10))))/3</f>
        <v>0.8638873846</v>
      </c>
      <c r="AB106" s="15">
        <f>(MAX(0,MIN(1,(U106-scaling_params!$B$12)/(scaling_params!$C$12-scaling_params!$B$12)))+MAX(0,MIN(1,(V106-scaling_params!$B$13)/(scaling_params!$C$13-scaling_params!$B$13))))/2</f>
        <v>0.6786363636</v>
      </c>
      <c r="AC106" s="13">
        <f>(scaling_params!$G$2*X106+scaling_params!$G$3*Y106+scaling_params!$G$4*Z106+scaling_params!$G$5*AA106+scaling_params!$G$6*AB106)*100</f>
        <v>74.65107474</v>
      </c>
      <c r="AD106" s="11" t="s">
        <v>168</v>
      </c>
      <c r="AE106" s="11">
        <f t="shared" si="2"/>
        <v>0</v>
      </c>
    </row>
    <row r="107" ht="15.75" customHeight="1">
      <c r="A107" s="11" t="s">
        <v>228</v>
      </c>
      <c r="B107" s="11" t="s">
        <v>163</v>
      </c>
      <c r="C107" s="11" t="s">
        <v>164</v>
      </c>
      <c r="D107" s="11" t="s">
        <v>174</v>
      </c>
      <c r="E107" s="12">
        <v>2025.0</v>
      </c>
      <c r="F107" s="11" t="s">
        <v>171</v>
      </c>
      <c r="G107" s="11" t="s">
        <v>167</v>
      </c>
      <c r="H107" s="11">
        <v>4.0</v>
      </c>
      <c r="I107" s="13">
        <v>15.2</v>
      </c>
      <c r="J107" s="11">
        <v>0.0</v>
      </c>
      <c r="K107" s="13">
        <v>1.2</v>
      </c>
      <c r="L107" s="13">
        <v>7.5</v>
      </c>
      <c r="M107" s="11">
        <v>19.0</v>
      </c>
      <c r="N107" s="14">
        <v>0.86</v>
      </c>
      <c r="O107" s="13">
        <v>78.6</v>
      </c>
      <c r="P107" s="13">
        <v>4.2</v>
      </c>
      <c r="Q107" s="13">
        <v>12.7</v>
      </c>
      <c r="R107" s="13">
        <v>18.1</v>
      </c>
      <c r="S107" s="13">
        <v>4.4</v>
      </c>
      <c r="T107" s="13">
        <v>3.6</v>
      </c>
      <c r="U107" s="13">
        <v>3.7</v>
      </c>
      <c r="V107" s="13">
        <v>85.7</v>
      </c>
      <c r="W107" s="11" t="str">
        <f t="shared" si="1"/>
        <v>A-Strong|BBVA|Digital|2025</v>
      </c>
      <c r="X107" s="15">
        <f>(MAX(0,MIN(1,1-(K107-scaling_params!$B$2)/(scaling_params!$C$2-scaling_params!$B$2)))+MAX(0,MIN(1,(L107-scaling_params!$B$3)/(scaling_params!$C$3-scaling_params!$B$3))))/2</f>
        <v>0.7975490196</v>
      </c>
      <c r="Y107" s="15">
        <f>(MAX(0,MIN(1,(M107-scaling_params!$B$4)/(scaling_params!$C$4-scaling_params!$B$4)))+MAX(0,MIN(1,(N107-scaling_params!$B$5)/(scaling_params!$C$5-scaling_params!$B$5))))/2</f>
        <v>0.6767857143</v>
      </c>
      <c r="Z107" s="15">
        <f>(MAX(0,MIN(1,(O107-scaling_params!$B$6)/(scaling_params!$C$6-scaling_params!$B$6)))+MAX(0,MIN(1,1-(P107-scaling_params!$B$7)/(scaling_params!$C$7-scaling_params!$B$7)))+MAX(0,MIN(1,(T107-scaling_params!$B$11)/(scaling_params!$C$11-scaling_params!$B$11))))/3</f>
        <v>0.8666666667</v>
      </c>
      <c r="AA107" s="15">
        <f>(MAX(0,MIN(1,1-(Q107-scaling_params!$B$8)/(scaling_params!$C$8-scaling_params!$B$8)))+MAX(0,MIN(1,(R107-scaling_params!$B$9)/(scaling_params!$C$9-scaling_params!$B$9)))+MAX(0,MIN(1,(S107-scaling_params!$B$10)/(scaling_params!$C$10-scaling_params!$B$10))))/3</f>
        <v>0.8910709854</v>
      </c>
      <c r="AB107" s="15">
        <f>(MAX(0,MIN(1,(U107-scaling_params!$B$12)/(scaling_params!$C$12-scaling_params!$B$12)))+MAX(0,MIN(1,(V107-scaling_params!$B$13)/(scaling_params!$C$13-scaling_params!$B$13))))/2</f>
        <v>0.8845454545</v>
      </c>
      <c r="AC107" s="13">
        <f>(scaling_params!$G$2*X107+scaling_params!$G$3*Y107+scaling_params!$G$4*Z107+scaling_params!$G$5*AA107+scaling_params!$G$6*AB107)*100</f>
        <v>81.13401862</v>
      </c>
      <c r="AD107" s="11" t="s">
        <v>168</v>
      </c>
      <c r="AE107" s="11">
        <f t="shared" si="2"/>
        <v>0</v>
      </c>
    </row>
    <row r="108" ht="15.75" customHeight="1">
      <c r="A108" s="11" t="s">
        <v>229</v>
      </c>
      <c r="B108" s="11" t="s">
        <v>163</v>
      </c>
      <c r="C108" s="11" t="s">
        <v>164</v>
      </c>
      <c r="D108" s="11" t="s">
        <v>170</v>
      </c>
      <c r="E108" s="12">
        <v>2024.0</v>
      </c>
      <c r="F108" s="11" t="s">
        <v>166</v>
      </c>
      <c r="G108" s="11" t="s">
        <v>184</v>
      </c>
      <c r="H108" s="11">
        <v>2.0</v>
      </c>
      <c r="I108" s="13">
        <v>15.8</v>
      </c>
      <c r="J108" s="11">
        <v>0.0</v>
      </c>
      <c r="K108" s="13">
        <v>0.2</v>
      </c>
      <c r="L108" s="13">
        <v>8.4</v>
      </c>
      <c r="M108" s="11">
        <v>48.0</v>
      </c>
      <c r="N108" s="14">
        <v>0.88</v>
      </c>
      <c r="O108" s="13">
        <v>82.1</v>
      </c>
      <c r="P108" s="13">
        <v>5.1</v>
      </c>
      <c r="Q108" s="13">
        <v>12.5</v>
      </c>
      <c r="R108" s="13">
        <v>18.1</v>
      </c>
      <c r="S108" s="13">
        <v>4.7</v>
      </c>
      <c r="T108" s="13">
        <v>5.0</v>
      </c>
      <c r="U108" s="13">
        <v>2.3</v>
      </c>
      <c r="V108" s="13">
        <v>88.4</v>
      </c>
      <c r="W108" s="11" t="str">
        <f t="shared" si="1"/>
        <v>A-Strong|BBVA|Risk|2024</v>
      </c>
      <c r="X108" s="15">
        <f>(MAX(0,MIN(1,1-(K108-scaling_params!$B$2)/(scaling_params!$C$2-scaling_params!$B$2)))+MAX(0,MIN(1,(L108-scaling_params!$B$3)/(scaling_params!$C$3-scaling_params!$B$3))))/2</f>
        <v>0.8970588235</v>
      </c>
      <c r="Y108" s="15">
        <f>(MAX(0,MIN(1,(M108-scaling_params!$B$4)/(scaling_params!$C$4-scaling_params!$B$4)))+MAX(0,MIN(1,(N108-scaling_params!$B$5)/(scaling_params!$C$5-scaling_params!$B$5))))/2</f>
        <v>0.8398809524</v>
      </c>
      <c r="Z108" s="15">
        <f>(MAX(0,MIN(1,(O108-scaling_params!$B$6)/(scaling_params!$C$6-scaling_params!$B$6)))+MAX(0,MIN(1,1-(P108-scaling_params!$B$7)/(scaling_params!$C$7-scaling_params!$B$7)))+MAX(0,MIN(1,(T108-scaling_params!$B$11)/(scaling_params!$C$11-scaling_params!$B$11))))/3</f>
        <v>1</v>
      </c>
      <c r="AA108" s="15">
        <f>(MAX(0,MIN(1,1-(Q108-scaling_params!$B$8)/(scaling_params!$C$8-scaling_params!$B$8)))+MAX(0,MIN(1,(R108-scaling_params!$B$9)/(scaling_params!$C$9-scaling_params!$B$9)))+MAX(0,MIN(1,(S108-scaling_params!$B$10)/(scaling_params!$C$10-scaling_params!$B$10))))/3</f>
        <v>0.9280585076</v>
      </c>
      <c r="AB108" s="15">
        <f>(MAX(0,MIN(1,(U108-scaling_params!$B$12)/(scaling_params!$C$12-scaling_params!$B$12)))+MAX(0,MIN(1,(V108-scaling_params!$B$13)/(scaling_params!$C$13-scaling_params!$B$13))))/2</f>
        <v>0.7340909091</v>
      </c>
      <c r="AC108" s="13">
        <f>(scaling_params!$G$2*X108+scaling_params!$G$3*Y108+scaling_params!$G$4*Z108+scaling_params!$G$5*AA108+scaling_params!$G$6*AB108)*100</f>
        <v>89.3141872</v>
      </c>
      <c r="AD108" s="11" t="s">
        <v>168</v>
      </c>
      <c r="AE108" s="11">
        <f t="shared" si="2"/>
        <v>0</v>
      </c>
    </row>
    <row r="109" ht="15.75" customHeight="1">
      <c r="A109" s="11" t="s">
        <v>229</v>
      </c>
      <c r="B109" s="11" t="s">
        <v>163</v>
      </c>
      <c r="C109" s="11" t="s">
        <v>164</v>
      </c>
      <c r="D109" s="11" t="s">
        <v>170</v>
      </c>
      <c r="E109" s="12">
        <v>2025.0</v>
      </c>
      <c r="F109" s="11" t="s">
        <v>166</v>
      </c>
      <c r="G109" s="11" t="s">
        <v>184</v>
      </c>
      <c r="H109" s="11">
        <v>2.0</v>
      </c>
      <c r="I109" s="13">
        <v>15.2</v>
      </c>
      <c r="J109" s="11">
        <v>0.0</v>
      </c>
      <c r="K109" s="13">
        <v>0.0</v>
      </c>
      <c r="L109" s="13">
        <v>7.8</v>
      </c>
      <c r="M109" s="11">
        <v>64.0</v>
      </c>
      <c r="N109" s="14">
        <v>0.89</v>
      </c>
      <c r="O109" s="13">
        <v>82.8</v>
      </c>
      <c r="P109" s="13">
        <v>4.9</v>
      </c>
      <c r="Q109" s="13">
        <v>8.3</v>
      </c>
      <c r="R109" s="13">
        <v>17.0</v>
      </c>
      <c r="S109" s="13">
        <v>5.0</v>
      </c>
      <c r="T109" s="13">
        <v>5.0</v>
      </c>
      <c r="U109" s="13">
        <v>5.1</v>
      </c>
      <c r="V109" s="13">
        <v>91.7</v>
      </c>
      <c r="W109" s="11" t="str">
        <f t="shared" si="1"/>
        <v>A-Strong|BBVA|Risk|2025</v>
      </c>
      <c r="X109" s="15">
        <f>(MAX(0,MIN(1,1-(K109-scaling_params!$B$2)/(scaling_params!$C$2-scaling_params!$B$2)))+MAX(0,MIN(1,(L109-scaling_params!$B$3)/(scaling_params!$C$3-scaling_params!$B$3))))/2</f>
        <v>0.8529411765</v>
      </c>
      <c r="Y109" s="15">
        <f>(MAX(0,MIN(1,(M109-scaling_params!$B$4)/(scaling_params!$C$4-scaling_params!$B$4)))+MAX(0,MIN(1,(N109-scaling_params!$B$5)/(scaling_params!$C$5-scaling_params!$B$5))))/2</f>
        <v>0.9</v>
      </c>
      <c r="Z109" s="15">
        <f>(MAX(0,MIN(1,(O109-scaling_params!$B$6)/(scaling_params!$C$6-scaling_params!$B$6)))+MAX(0,MIN(1,1-(P109-scaling_params!$B$7)/(scaling_params!$C$7-scaling_params!$B$7)))+MAX(0,MIN(1,(T109-scaling_params!$B$11)/(scaling_params!$C$11-scaling_params!$B$11))))/3</f>
        <v>1</v>
      </c>
      <c r="AA109" s="15">
        <f>(MAX(0,MIN(1,1-(Q109-scaling_params!$B$8)/(scaling_params!$C$8-scaling_params!$B$8)))+MAX(0,MIN(1,(R109-scaling_params!$B$9)/(scaling_params!$C$9-scaling_params!$B$9)))+MAX(0,MIN(1,(S109-scaling_params!$B$10)/(scaling_params!$C$10-scaling_params!$B$10))))/3</f>
        <v>0.9451476793</v>
      </c>
      <c r="AB109" s="15">
        <f>(MAX(0,MIN(1,(U109-scaling_params!$B$12)/(scaling_params!$C$12-scaling_params!$B$12)))+MAX(0,MIN(1,(V109-scaling_params!$B$13)/(scaling_params!$C$13-scaling_params!$B$13))))/2</f>
        <v>0.9390909091</v>
      </c>
      <c r="AC109" s="13">
        <f>(scaling_params!$G$2*X109+scaling_params!$G$3*Y109+scaling_params!$G$4*Z109+scaling_params!$G$5*AA109+scaling_params!$G$6*AB109)*100</f>
        <v>92.40998953</v>
      </c>
      <c r="AD109" s="11" t="s">
        <v>168</v>
      </c>
      <c r="AE109" s="11">
        <f t="shared" si="2"/>
        <v>0</v>
      </c>
    </row>
    <row r="110" ht="15.75" customHeight="1">
      <c r="A110" s="11" t="s">
        <v>230</v>
      </c>
      <c r="B110" s="11" t="s">
        <v>163</v>
      </c>
      <c r="C110" s="11" t="s">
        <v>164</v>
      </c>
      <c r="D110" s="11" t="s">
        <v>165</v>
      </c>
      <c r="E110" s="12">
        <v>2024.0</v>
      </c>
      <c r="F110" s="11" t="s">
        <v>166</v>
      </c>
      <c r="G110" s="11" t="s">
        <v>167</v>
      </c>
      <c r="H110" s="11">
        <v>1.0</v>
      </c>
      <c r="I110" s="13">
        <v>15.8</v>
      </c>
      <c r="J110" s="11">
        <v>0.0</v>
      </c>
      <c r="K110" s="13">
        <v>1.1</v>
      </c>
      <c r="L110" s="13">
        <v>7.7</v>
      </c>
      <c r="M110" s="11">
        <v>21.0</v>
      </c>
      <c r="N110" s="14">
        <v>0.87</v>
      </c>
      <c r="O110" s="13">
        <v>77.5</v>
      </c>
      <c r="P110" s="13">
        <v>5.8</v>
      </c>
      <c r="Q110" s="13">
        <v>9.9</v>
      </c>
      <c r="R110" s="13">
        <v>17.5</v>
      </c>
      <c r="S110" s="13">
        <v>4.4</v>
      </c>
      <c r="T110" s="13">
        <v>4.1</v>
      </c>
      <c r="U110" s="13">
        <v>2.8</v>
      </c>
      <c r="V110" s="13">
        <v>73.4</v>
      </c>
      <c r="W110" s="11" t="str">
        <f t="shared" si="1"/>
        <v>A-Strong|BBVA|Operations|2024</v>
      </c>
      <c r="X110" s="15">
        <f>(MAX(0,MIN(1,1-(K110-scaling_params!$B$2)/(scaling_params!$C$2-scaling_params!$B$2)))+MAX(0,MIN(1,(L110-scaling_params!$B$3)/(scaling_params!$C$3-scaling_params!$B$3))))/2</f>
        <v>0.8289215686</v>
      </c>
      <c r="Y110" s="15">
        <f>(MAX(0,MIN(1,(M110-scaling_params!$B$4)/(scaling_params!$C$4-scaling_params!$B$4)))+MAX(0,MIN(1,(N110-scaling_params!$B$5)/(scaling_params!$C$5-scaling_params!$B$5))))/2</f>
        <v>0.6988095238</v>
      </c>
      <c r="Z110" s="15">
        <f>(MAX(0,MIN(1,(O110-scaling_params!$B$6)/(scaling_params!$C$6-scaling_params!$B$6)))+MAX(0,MIN(1,1-(P110-scaling_params!$B$7)/(scaling_params!$C$7-scaling_params!$B$7)))+MAX(0,MIN(1,(T110-scaling_params!$B$11)/(scaling_params!$C$11-scaling_params!$B$11))))/3</f>
        <v>0.8872586873</v>
      </c>
      <c r="AA110" s="15">
        <f>(MAX(0,MIN(1,1-(Q110-scaling_params!$B$8)/(scaling_params!$C$8-scaling_params!$B$8)))+MAX(0,MIN(1,(R110-scaling_params!$B$9)/(scaling_params!$C$9-scaling_params!$B$9)))+MAX(0,MIN(1,(S110-scaling_params!$B$10)/(scaling_params!$C$10-scaling_params!$B$10))))/3</f>
        <v>0.9074211963</v>
      </c>
      <c r="AB110" s="15">
        <f>(MAX(0,MIN(1,(U110-scaling_params!$B$12)/(scaling_params!$C$12-scaling_params!$B$12)))+MAX(0,MIN(1,(V110-scaling_params!$B$13)/(scaling_params!$C$13-scaling_params!$B$13))))/2</f>
        <v>0.7227272727</v>
      </c>
      <c r="AC110" s="13">
        <f>(scaling_params!$G$2*X110+scaling_params!$G$3*Y110+scaling_params!$G$4*Z110+scaling_params!$G$5*AA110+scaling_params!$G$6*AB110)*100</f>
        <v>81.2510547</v>
      </c>
      <c r="AD110" s="11" t="s">
        <v>168</v>
      </c>
      <c r="AE110" s="11">
        <f t="shared" si="2"/>
        <v>0</v>
      </c>
    </row>
    <row r="111" ht="15.75" customHeight="1">
      <c r="A111" s="11" t="s">
        <v>230</v>
      </c>
      <c r="B111" s="11" t="s">
        <v>163</v>
      </c>
      <c r="C111" s="11" t="s">
        <v>164</v>
      </c>
      <c r="D111" s="11" t="s">
        <v>165</v>
      </c>
      <c r="E111" s="12">
        <v>2025.0</v>
      </c>
      <c r="F111" s="11" t="s">
        <v>166</v>
      </c>
      <c r="G111" s="11" t="s">
        <v>167</v>
      </c>
      <c r="H111" s="11">
        <v>1.0</v>
      </c>
      <c r="I111" s="13">
        <v>15.2</v>
      </c>
      <c r="J111" s="11">
        <v>0.0</v>
      </c>
      <c r="K111" s="13">
        <v>0.0</v>
      </c>
      <c r="L111" s="13">
        <v>8.0</v>
      </c>
      <c r="M111" s="11">
        <v>18.0</v>
      </c>
      <c r="N111" s="14">
        <v>0.89</v>
      </c>
      <c r="O111" s="13">
        <v>83.2</v>
      </c>
      <c r="P111" s="13">
        <v>5.0</v>
      </c>
      <c r="Q111" s="13">
        <v>10.1</v>
      </c>
      <c r="R111" s="13">
        <v>16.7</v>
      </c>
      <c r="S111" s="13">
        <v>4.4</v>
      </c>
      <c r="T111" s="13">
        <v>4.3</v>
      </c>
      <c r="U111" s="13">
        <v>3.6</v>
      </c>
      <c r="V111" s="13">
        <v>85.0</v>
      </c>
      <c r="W111" s="11" t="str">
        <f t="shared" si="1"/>
        <v>A-Strong|BBVA|Operations|2025</v>
      </c>
      <c r="X111" s="15">
        <f>(MAX(0,MIN(1,1-(K111-scaling_params!$B$2)/(scaling_params!$C$2-scaling_params!$B$2)))+MAX(0,MIN(1,(L111-scaling_params!$B$3)/(scaling_params!$C$3-scaling_params!$B$3))))/2</f>
        <v>0.8676470588</v>
      </c>
      <c r="Y111" s="15">
        <f>(MAX(0,MIN(1,(M111-scaling_params!$B$4)/(scaling_params!$C$4-scaling_params!$B$4)))+MAX(0,MIN(1,(N111-scaling_params!$B$5)/(scaling_params!$C$5-scaling_params!$B$5))))/2</f>
        <v>0.7095238095</v>
      </c>
      <c r="Z111" s="15">
        <f>(MAX(0,MIN(1,(O111-scaling_params!$B$6)/(scaling_params!$C$6-scaling_params!$B$6)))+MAX(0,MIN(1,1-(P111-scaling_params!$B$7)/(scaling_params!$C$7-scaling_params!$B$7)))+MAX(0,MIN(1,(T111-scaling_params!$B$11)/(scaling_params!$C$11-scaling_params!$B$11))))/3</f>
        <v>0.9333333333</v>
      </c>
      <c r="AA111" s="15">
        <f>(MAX(0,MIN(1,1-(Q111-scaling_params!$B$8)/(scaling_params!$C$8-scaling_params!$B$8)))+MAX(0,MIN(1,(R111-scaling_params!$B$9)/(scaling_params!$C$9-scaling_params!$B$9)))+MAX(0,MIN(1,(S111-scaling_params!$B$10)/(scaling_params!$C$10-scaling_params!$B$10))))/3</f>
        <v>0.8736659221</v>
      </c>
      <c r="AB111" s="15">
        <f>(MAX(0,MIN(1,(U111-scaling_params!$B$12)/(scaling_params!$C$12-scaling_params!$B$12)))+MAX(0,MIN(1,(V111-scaling_params!$B$13)/(scaling_params!$C$13-scaling_params!$B$13))))/2</f>
        <v>0.8781818182</v>
      </c>
      <c r="AC111" s="13">
        <f>(scaling_params!$G$2*X111+scaling_params!$G$3*Y111+scaling_params!$G$4*Z111+scaling_params!$G$5*AA111+scaling_params!$G$6*AB111)*100</f>
        <v>84.73591442</v>
      </c>
      <c r="AD111" s="11" t="s">
        <v>168</v>
      </c>
      <c r="AE111" s="11">
        <f t="shared" si="2"/>
        <v>0</v>
      </c>
    </row>
    <row r="112" ht="15.75" customHeight="1">
      <c r="A112" s="11" t="s">
        <v>231</v>
      </c>
      <c r="B112" s="11" t="s">
        <v>163</v>
      </c>
      <c r="C112" s="11" t="s">
        <v>164</v>
      </c>
      <c r="D112" s="11" t="s">
        <v>170</v>
      </c>
      <c r="E112" s="12">
        <v>2024.0</v>
      </c>
      <c r="F112" s="11" t="s">
        <v>171</v>
      </c>
      <c r="G112" s="11" t="s">
        <v>167</v>
      </c>
      <c r="H112" s="11">
        <v>2.0</v>
      </c>
      <c r="I112" s="13">
        <v>15.8</v>
      </c>
      <c r="J112" s="11">
        <v>0.0</v>
      </c>
      <c r="K112" s="13">
        <v>0.2</v>
      </c>
      <c r="L112" s="13">
        <v>8.4</v>
      </c>
      <c r="M112" s="11">
        <v>33.0</v>
      </c>
      <c r="N112" s="14">
        <v>0.82</v>
      </c>
      <c r="O112" s="13">
        <v>82.1</v>
      </c>
      <c r="P112" s="13">
        <v>5.1</v>
      </c>
      <c r="Q112" s="13">
        <v>12.5</v>
      </c>
      <c r="R112" s="13">
        <v>18.1</v>
      </c>
      <c r="S112" s="13">
        <v>4.8</v>
      </c>
      <c r="T112" s="13">
        <v>4.6</v>
      </c>
      <c r="U112" s="13">
        <v>2.3</v>
      </c>
      <c r="V112" s="13">
        <v>87.4</v>
      </c>
      <c r="W112" s="11" t="str">
        <f t="shared" si="1"/>
        <v>A-Strong|BBVA|Risk|2024</v>
      </c>
      <c r="X112" s="15">
        <f>(MAX(0,MIN(1,1-(K112-scaling_params!$B$2)/(scaling_params!$C$2-scaling_params!$B$2)))+MAX(0,MIN(1,(L112-scaling_params!$B$3)/(scaling_params!$C$3-scaling_params!$B$3))))/2</f>
        <v>0.8970588235</v>
      </c>
      <c r="Y112" s="15">
        <f>(MAX(0,MIN(1,(M112-scaling_params!$B$4)/(scaling_params!$C$4-scaling_params!$B$4)))+MAX(0,MIN(1,(N112-scaling_params!$B$5)/(scaling_params!$C$5-scaling_params!$B$5))))/2</f>
        <v>0.693452381</v>
      </c>
      <c r="Z112" s="15">
        <f>(MAX(0,MIN(1,(O112-scaling_params!$B$6)/(scaling_params!$C$6-scaling_params!$B$6)))+MAX(0,MIN(1,1-(P112-scaling_params!$B$7)/(scaling_params!$C$7-scaling_params!$B$7)))+MAX(0,MIN(1,(T112-scaling_params!$B$11)/(scaling_params!$C$11-scaling_params!$B$11))))/3</f>
        <v>0.9619047619</v>
      </c>
      <c r="AA112" s="15">
        <f>(MAX(0,MIN(1,1-(Q112-scaling_params!$B$8)/(scaling_params!$C$8-scaling_params!$B$8)))+MAX(0,MIN(1,(R112-scaling_params!$B$9)/(scaling_params!$C$9-scaling_params!$B$9)))+MAX(0,MIN(1,(S112-scaling_params!$B$10)/(scaling_params!$C$10-scaling_params!$B$10))))/3</f>
        <v>0.9378624292</v>
      </c>
      <c r="AB112" s="15">
        <f>(MAX(0,MIN(1,(U112-scaling_params!$B$12)/(scaling_params!$C$12-scaling_params!$B$12)))+MAX(0,MIN(1,(V112-scaling_params!$B$13)/(scaling_params!$C$13-scaling_params!$B$13))))/2</f>
        <v>0.725</v>
      </c>
      <c r="AC112" s="13">
        <f>(scaling_params!$G$2*X112+scaling_params!$G$3*Y112+scaling_params!$G$4*Z112+scaling_params!$G$5*AA112+scaling_params!$G$6*AB112)*100</f>
        <v>85.04315396</v>
      </c>
      <c r="AD112" s="11" t="s">
        <v>168</v>
      </c>
      <c r="AE112" s="11">
        <f t="shared" si="2"/>
        <v>0</v>
      </c>
    </row>
    <row r="113" ht="15.75" customHeight="1">
      <c r="A113" s="11" t="s">
        <v>231</v>
      </c>
      <c r="B113" s="11" t="s">
        <v>163</v>
      </c>
      <c r="C113" s="11" t="s">
        <v>164</v>
      </c>
      <c r="D113" s="11" t="s">
        <v>170</v>
      </c>
      <c r="E113" s="12">
        <v>2025.0</v>
      </c>
      <c r="F113" s="11" t="s">
        <v>171</v>
      </c>
      <c r="G113" s="11" t="s">
        <v>167</v>
      </c>
      <c r="H113" s="11">
        <v>2.0</v>
      </c>
      <c r="I113" s="13">
        <v>15.2</v>
      </c>
      <c r="J113" s="11">
        <v>0.0</v>
      </c>
      <c r="K113" s="13">
        <v>0.0</v>
      </c>
      <c r="L113" s="13">
        <v>8.4</v>
      </c>
      <c r="M113" s="11">
        <v>49.0</v>
      </c>
      <c r="N113" s="14">
        <v>0.92</v>
      </c>
      <c r="O113" s="13">
        <v>82.8</v>
      </c>
      <c r="P113" s="13">
        <v>4.9</v>
      </c>
      <c r="Q113" s="13">
        <v>8.3</v>
      </c>
      <c r="R113" s="13">
        <v>17.0</v>
      </c>
      <c r="S113" s="13">
        <v>5.0</v>
      </c>
      <c r="T113" s="13">
        <v>5.0</v>
      </c>
      <c r="U113" s="13">
        <v>5.1</v>
      </c>
      <c r="V113" s="13">
        <v>87.9</v>
      </c>
      <c r="W113" s="11" t="str">
        <f t="shared" si="1"/>
        <v>A-Strong|BBVA|Risk|2025</v>
      </c>
      <c r="X113" s="15">
        <f>(MAX(0,MIN(1,1-(K113-scaling_params!$B$2)/(scaling_params!$C$2-scaling_params!$B$2)))+MAX(0,MIN(1,(L113-scaling_params!$B$3)/(scaling_params!$C$3-scaling_params!$B$3))))/2</f>
        <v>0.8970588235</v>
      </c>
      <c r="Y113" s="15">
        <f>(MAX(0,MIN(1,(M113-scaling_params!$B$4)/(scaling_params!$C$4-scaling_params!$B$4)))+MAX(0,MIN(1,(N113-scaling_params!$B$5)/(scaling_params!$C$5-scaling_params!$B$5))))/2</f>
        <v>0.8946428571</v>
      </c>
      <c r="Z113" s="15">
        <f>(MAX(0,MIN(1,(O113-scaling_params!$B$6)/(scaling_params!$C$6-scaling_params!$B$6)))+MAX(0,MIN(1,1-(P113-scaling_params!$B$7)/(scaling_params!$C$7-scaling_params!$B$7)))+MAX(0,MIN(1,(T113-scaling_params!$B$11)/(scaling_params!$C$11-scaling_params!$B$11))))/3</f>
        <v>1</v>
      </c>
      <c r="AA113" s="15">
        <f>(MAX(0,MIN(1,1-(Q113-scaling_params!$B$8)/(scaling_params!$C$8-scaling_params!$B$8)))+MAX(0,MIN(1,(R113-scaling_params!$B$9)/(scaling_params!$C$9-scaling_params!$B$9)))+MAX(0,MIN(1,(S113-scaling_params!$B$10)/(scaling_params!$C$10-scaling_params!$B$10))))/3</f>
        <v>0.9451476793</v>
      </c>
      <c r="AB113" s="15">
        <f>(MAX(0,MIN(1,(U113-scaling_params!$B$12)/(scaling_params!$C$12-scaling_params!$B$12)))+MAX(0,MIN(1,(V113-scaling_params!$B$13)/(scaling_params!$C$13-scaling_params!$B$13))))/2</f>
        <v>0.9045454545</v>
      </c>
      <c r="AC113" s="13">
        <f>(scaling_params!$G$2*X113+scaling_params!$G$3*Y113+scaling_params!$G$4*Z113+scaling_params!$G$5*AA113+scaling_params!$G$6*AB113)*100</f>
        <v>92.91322502</v>
      </c>
      <c r="AD113" s="11" t="s">
        <v>168</v>
      </c>
      <c r="AE113" s="11">
        <f t="shared" si="2"/>
        <v>0</v>
      </c>
    </row>
    <row r="114" ht="15.75" customHeight="1">
      <c r="A114" s="11" t="s">
        <v>232</v>
      </c>
      <c r="B114" s="11" t="s">
        <v>163</v>
      </c>
      <c r="C114" s="11" t="s">
        <v>164</v>
      </c>
      <c r="D114" s="11" t="s">
        <v>181</v>
      </c>
      <c r="E114" s="12">
        <v>2024.0</v>
      </c>
      <c r="F114" s="11" t="s">
        <v>166</v>
      </c>
      <c r="G114" s="11" t="s">
        <v>167</v>
      </c>
      <c r="H114" s="11">
        <v>1.0</v>
      </c>
      <c r="I114" s="13">
        <v>15.8</v>
      </c>
      <c r="J114" s="11">
        <v>0.0</v>
      </c>
      <c r="K114" s="13">
        <v>0.6</v>
      </c>
      <c r="L114" s="13">
        <v>7.3</v>
      </c>
      <c r="M114" s="11">
        <v>17.0</v>
      </c>
      <c r="N114" s="14">
        <v>0.82</v>
      </c>
      <c r="O114" s="13">
        <v>80.4</v>
      </c>
      <c r="P114" s="13">
        <v>5.5</v>
      </c>
      <c r="Q114" s="13">
        <v>9.4</v>
      </c>
      <c r="R114" s="13">
        <v>15.8</v>
      </c>
      <c r="S114" s="13">
        <v>4.2</v>
      </c>
      <c r="T114" s="13">
        <v>4.1</v>
      </c>
      <c r="U114" s="13">
        <v>3.6</v>
      </c>
      <c r="V114" s="13">
        <v>80.0</v>
      </c>
      <c r="W114" s="11" t="str">
        <f t="shared" si="1"/>
        <v>A-Strong|BBVA|Corporate|2024</v>
      </c>
      <c r="X114" s="15">
        <f>(MAX(0,MIN(1,1-(K114-scaling_params!$B$2)/(scaling_params!$C$2-scaling_params!$B$2)))+MAX(0,MIN(1,(L114-scaling_params!$B$3)/(scaling_params!$C$3-scaling_params!$B$3))))/2</f>
        <v>0.8161764706</v>
      </c>
      <c r="Y114" s="15">
        <f>(MAX(0,MIN(1,(M114-scaling_params!$B$4)/(scaling_params!$C$4-scaling_params!$B$4)))+MAX(0,MIN(1,(N114-scaling_params!$B$5)/(scaling_params!$C$5-scaling_params!$B$5))))/2</f>
        <v>0.6172619048</v>
      </c>
      <c r="Z114" s="15">
        <f>(MAX(0,MIN(1,(O114-scaling_params!$B$6)/(scaling_params!$C$6-scaling_params!$B$6)))+MAX(0,MIN(1,1-(P114-scaling_params!$B$7)/(scaling_params!$C$7-scaling_params!$B$7)))+MAX(0,MIN(1,(T114-scaling_params!$B$11)/(scaling_params!$C$11-scaling_params!$B$11))))/3</f>
        <v>0.9142857143</v>
      </c>
      <c r="AA114" s="15">
        <f>(MAX(0,MIN(1,1-(Q114-scaling_params!$B$8)/(scaling_params!$C$8-scaling_params!$B$8)))+MAX(0,MIN(1,(R114-scaling_params!$B$9)/(scaling_params!$C$9-scaling_params!$B$9)))+MAX(0,MIN(1,(S114-scaling_params!$B$10)/(scaling_params!$C$10-scaling_params!$B$10))))/3</f>
        <v>0.8160833954</v>
      </c>
      <c r="AB114" s="15">
        <f>(MAX(0,MIN(1,(U114-scaling_params!$B$12)/(scaling_params!$C$12-scaling_params!$B$12)))+MAX(0,MIN(1,(V114-scaling_params!$B$13)/(scaling_params!$C$13-scaling_params!$B$13))))/2</f>
        <v>0.8327272727</v>
      </c>
      <c r="AC114" s="13">
        <f>(scaling_params!$G$2*X114+scaling_params!$G$3*Y114+scaling_params!$G$4*Z114+scaling_params!$G$5*AA114+scaling_params!$G$6*AB114)*100</f>
        <v>79.36076568</v>
      </c>
      <c r="AD114" s="11" t="s">
        <v>168</v>
      </c>
      <c r="AE114" s="11">
        <f t="shared" si="2"/>
        <v>0</v>
      </c>
    </row>
    <row r="115" ht="15.75" customHeight="1">
      <c r="A115" s="11" t="s">
        <v>232</v>
      </c>
      <c r="B115" s="11" t="s">
        <v>163</v>
      </c>
      <c r="C115" s="11" t="s">
        <v>164</v>
      </c>
      <c r="D115" s="11" t="s">
        <v>181</v>
      </c>
      <c r="E115" s="12">
        <v>2025.0</v>
      </c>
      <c r="F115" s="11" t="s">
        <v>166</v>
      </c>
      <c r="G115" s="11" t="s">
        <v>167</v>
      </c>
      <c r="H115" s="11">
        <v>1.0</v>
      </c>
      <c r="I115" s="13">
        <v>15.2</v>
      </c>
      <c r="J115" s="11">
        <v>0.0</v>
      </c>
      <c r="K115" s="13">
        <v>1.4</v>
      </c>
      <c r="L115" s="13">
        <v>6.2</v>
      </c>
      <c r="M115" s="11">
        <v>-5.0</v>
      </c>
      <c r="N115" s="14">
        <v>0.85</v>
      </c>
      <c r="O115" s="13">
        <v>83.2</v>
      </c>
      <c r="P115" s="13">
        <v>5.5</v>
      </c>
      <c r="Q115" s="13">
        <v>8.5</v>
      </c>
      <c r="R115" s="13">
        <v>18.9</v>
      </c>
      <c r="S115" s="13">
        <v>3.7</v>
      </c>
      <c r="T115" s="13">
        <v>3.7</v>
      </c>
      <c r="U115" s="13">
        <v>3.7</v>
      </c>
      <c r="V115" s="13">
        <v>72.9</v>
      </c>
      <c r="W115" s="11" t="str">
        <f t="shared" si="1"/>
        <v>A-Strong|BBVA|Corporate|2025</v>
      </c>
      <c r="X115" s="15">
        <f>(MAX(0,MIN(1,1-(K115-scaling_params!$B$2)/(scaling_params!$C$2-scaling_params!$B$2)))+MAX(0,MIN(1,(L115-scaling_params!$B$3)/(scaling_params!$C$3-scaling_params!$B$3))))/2</f>
        <v>0.668627451</v>
      </c>
      <c r="Y115" s="15">
        <f>(MAX(0,MIN(1,(M115-scaling_params!$B$4)/(scaling_params!$C$4-scaling_params!$B$4)))+MAX(0,MIN(1,(N115-scaling_params!$B$5)/(scaling_params!$C$5-scaling_params!$B$5))))/2</f>
        <v>0.55</v>
      </c>
      <c r="Z115" s="15">
        <f>(MAX(0,MIN(1,(O115-scaling_params!$B$6)/(scaling_params!$C$6-scaling_params!$B$6)))+MAX(0,MIN(1,1-(P115-scaling_params!$B$7)/(scaling_params!$C$7-scaling_params!$B$7)))+MAX(0,MIN(1,(T115-scaling_params!$B$11)/(scaling_params!$C$11-scaling_params!$B$11))))/3</f>
        <v>0.8761904762</v>
      </c>
      <c r="AA115" s="15">
        <f>(MAX(0,MIN(1,1-(Q115-scaling_params!$B$8)/(scaling_params!$C$8-scaling_params!$B$8)))+MAX(0,MIN(1,(R115-scaling_params!$B$9)/(scaling_params!$C$9-scaling_params!$B$9)))+MAX(0,MIN(1,(S115-scaling_params!$B$10)/(scaling_params!$C$10-scaling_params!$B$10))))/3</f>
        <v>0.8725490196</v>
      </c>
      <c r="AB115" s="15">
        <f>(MAX(0,MIN(1,(U115-scaling_params!$B$12)/(scaling_params!$C$12-scaling_params!$B$12)))+MAX(0,MIN(1,(V115-scaling_params!$B$13)/(scaling_params!$C$13-scaling_params!$B$13))))/2</f>
        <v>0.7681818182</v>
      </c>
      <c r="AC115" s="13">
        <f>(scaling_params!$G$2*X115+scaling_params!$G$3*Y115+scaling_params!$G$4*Z115+scaling_params!$G$5*AA115+scaling_params!$G$6*AB115)*100</f>
        <v>73.64962949</v>
      </c>
      <c r="AD115" s="11" t="s">
        <v>168</v>
      </c>
      <c r="AE115" s="11">
        <f t="shared" si="2"/>
        <v>0</v>
      </c>
    </row>
    <row r="116" ht="15.75" customHeight="1">
      <c r="A116" s="11" t="s">
        <v>233</v>
      </c>
      <c r="B116" s="11" t="s">
        <v>163</v>
      </c>
      <c r="C116" s="11" t="s">
        <v>164</v>
      </c>
      <c r="D116" s="11" t="s">
        <v>170</v>
      </c>
      <c r="E116" s="12">
        <v>2024.0</v>
      </c>
      <c r="F116" s="11" t="s">
        <v>166</v>
      </c>
      <c r="G116" s="11" t="s">
        <v>172</v>
      </c>
      <c r="H116" s="11">
        <v>3.0</v>
      </c>
      <c r="I116" s="13">
        <v>15.8</v>
      </c>
      <c r="J116" s="11">
        <v>0.0</v>
      </c>
      <c r="K116" s="13">
        <v>0.2</v>
      </c>
      <c r="L116" s="13">
        <v>7.2</v>
      </c>
      <c r="M116" s="11">
        <v>1.0</v>
      </c>
      <c r="N116" s="14">
        <v>0.92</v>
      </c>
      <c r="O116" s="13">
        <v>82.1</v>
      </c>
      <c r="P116" s="13">
        <v>5.1</v>
      </c>
      <c r="Q116" s="13">
        <v>12.5</v>
      </c>
      <c r="R116" s="13">
        <v>18.1</v>
      </c>
      <c r="S116" s="13">
        <v>4.3</v>
      </c>
      <c r="T116" s="13">
        <v>4.1</v>
      </c>
      <c r="U116" s="13">
        <v>2.3</v>
      </c>
      <c r="V116" s="13">
        <v>80.3</v>
      </c>
      <c r="W116" s="11" t="str">
        <f t="shared" si="1"/>
        <v>A-Strong|BBVA|Risk|2024</v>
      </c>
      <c r="X116" s="15">
        <f>(MAX(0,MIN(1,1-(K116-scaling_params!$B$2)/(scaling_params!$C$2-scaling_params!$B$2)))+MAX(0,MIN(1,(L116-scaling_params!$B$3)/(scaling_params!$C$3-scaling_params!$B$3))))/2</f>
        <v>0.8088235294</v>
      </c>
      <c r="Y116" s="15">
        <f>(MAX(0,MIN(1,(M116-scaling_params!$B$4)/(scaling_params!$C$4-scaling_params!$B$4)))+MAX(0,MIN(1,(N116-scaling_params!$B$5)/(scaling_params!$C$5-scaling_params!$B$5))))/2</f>
        <v>0.6660714286</v>
      </c>
      <c r="Z116" s="15">
        <f>(MAX(0,MIN(1,(O116-scaling_params!$B$6)/(scaling_params!$C$6-scaling_params!$B$6)))+MAX(0,MIN(1,1-(P116-scaling_params!$B$7)/(scaling_params!$C$7-scaling_params!$B$7)))+MAX(0,MIN(1,(T116-scaling_params!$B$11)/(scaling_params!$C$11-scaling_params!$B$11))))/3</f>
        <v>0.9142857143</v>
      </c>
      <c r="AA116" s="15">
        <f>(MAX(0,MIN(1,1-(Q116-scaling_params!$B$8)/(scaling_params!$C$8-scaling_params!$B$8)))+MAX(0,MIN(1,(R116-scaling_params!$B$9)/(scaling_params!$C$9-scaling_params!$B$9)))+MAX(0,MIN(1,(S116-scaling_params!$B$10)/(scaling_params!$C$10-scaling_params!$B$10))))/3</f>
        <v>0.8888428214</v>
      </c>
      <c r="AB116" s="15">
        <f>(MAX(0,MIN(1,(U116-scaling_params!$B$12)/(scaling_params!$C$12-scaling_params!$B$12)))+MAX(0,MIN(1,(V116-scaling_params!$B$13)/(scaling_params!$C$13-scaling_params!$B$13))))/2</f>
        <v>0.6604545455</v>
      </c>
      <c r="AC116" s="13">
        <f>(scaling_params!$G$2*X116+scaling_params!$G$3*Y116+scaling_params!$G$4*Z116+scaling_params!$G$5*AA116+scaling_params!$G$6*AB116)*100</f>
        <v>79.58274309</v>
      </c>
      <c r="AD116" s="11" t="s">
        <v>168</v>
      </c>
      <c r="AE116" s="11">
        <f t="shared" si="2"/>
        <v>0</v>
      </c>
    </row>
    <row r="117" ht="15.75" customHeight="1">
      <c r="A117" s="11" t="s">
        <v>233</v>
      </c>
      <c r="B117" s="11" t="s">
        <v>163</v>
      </c>
      <c r="C117" s="11" t="s">
        <v>164</v>
      </c>
      <c r="D117" s="11" t="s">
        <v>170</v>
      </c>
      <c r="E117" s="12">
        <v>2025.0</v>
      </c>
      <c r="F117" s="11" t="s">
        <v>166</v>
      </c>
      <c r="G117" s="11" t="s">
        <v>172</v>
      </c>
      <c r="H117" s="11">
        <v>3.0</v>
      </c>
      <c r="I117" s="13">
        <v>15.2</v>
      </c>
      <c r="J117" s="11">
        <v>0.0</v>
      </c>
      <c r="K117" s="13">
        <v>0.0</v>
      </c>
      <c r="L117" s="13">
        <v>7.9</v>
      </c>
      <c r="M117" s="11">
        <v>0.0</v>
      </c>
      <c r="N117" s="14">
        <v>0.87</v>
      </c>
      <c r="O117" s="13">
        <v>82.8</v>
      </c>
      <c r="P117" s="13">
        <v>4.9</v>
      </c>
      <c r="Q117" s="13">
        <v>8.3</v>
      </c>
      <c r="R117" s="13">
        <v>17.0</v>
      </c>
      <c r="S117" s="13">
        <v>4.4</v>
      </c>
      <c r="T117" s="13">
        <v>3.9</v>
      </c>
      <c r="U117" s="13">
        <v>5.1</v>
      </c>
      <c r="V117" s="13">
        <v>76.3</v>
      </c>
      <c r="W117" s="11" t="str">
        <f t="shared" si="1"/>
        <v>A-Strong|BBVA|Risk|2025</v>
      </c>
      <c r="X117" s="15">
        <f>(MAX(0,MIN(1,1-(K117-scaling_params!$B$2)/(scaling_params!$C$2-scaling_params!$B$2)))+MAX(0,MIN(1,(L117-scaling_params!$B$3)/(scaling_params!$C$3-scaling_params!$B$3))))/2</f>
        <v>0.8602941176</v>
      </c>
      <c r="Y117" s="15">
        <f>(MAX(0,MIN(1,(M117-scaling_params!$B$4)/(scaling_params!$C$4-scaling_params!$B$4)))+MAX(0,MIN(1,(N117-scaling_params!$B$5)/(scaling_params!$C$5-scaling_params!$B$5))))/2</f>
        <v>0.5988095238</v>
      </c>
      <c r="Z117" s="15">
        <f>(MAX(0,MIN(1,(O117-scaling_params!$B$6)/(scaling_params!$C$6-scaling_params!$B$6)))+MAX(0,MIN(1,1-(P117-scaling_params!$B$7)/(scaling_params!$C$7-scaling_params!$B$7)))+MAX(0,MIN(1,(T117-scaling_params!$B$11)/(scaling_params!$C$11-scaling_params!$B$11))))/3</f>
        <v>0.8952380952</v>
      </c>
      <c r="AA117" s="15">
        <f>(MAX(0,MIN(1,1-(Q117-scaling_params!$B$8)/(scaling_params!$C$8-scaling_params!$B$8)))+MAX(0,MIN(1,(R117-scaling_params!$B$9)/(scaling_params!$C$9-scaling_params!$B$9)))+MAX(0,MIN(1,(S117-scaling_params!$B$10)/(scaling_params!$C$10-scaling_params!$B$10))))/3</f>
        <v>0.8863241499</v>
      </c>
      <c r="AB117" s="15">
        <f>(MAX(0,MIN(1,(U117-scaling_params!$B$12)/(scaling_params!$C$12-scaling_params!$B$12)))+MAX(0,MIN(1,(V117-scaling_params!$B$13)/(scaling_params!$C$13-scaling_params!$B$13))))/2</f>
        <v>0.7990909091</v>
      </c>
      <c r="AC117" s="13">
        <f>(scaling_params!$G$2*X117+scaling_params!$G$3*Y117+scaling_params!$G$4*Z117+scaling_params!$G$5*AA117+scaling_params!$G$6*AB117)*100</f>
        <v>80.35560858</v>
      </c>
      <c r="AD117" s="11" t="s">
        <v>168</v>
      </c>
      <c r="AE117" s="11">
        <f t="shared" si="2"/>
        <v>0</v>
      </c>
    </row>
    <row r="118" ht="15.75" customHeight="1">
      <c r="A118" s="11" t="s">
        <v>234</v>
      </c>
      <c r="B118" s="11" t="s">
        <v>163</v>
      </c>
      <c r="C118" s="11" t="s">
        <v>164</v>
      </c>
      <c r="D118" s="11" t="s">
        <v>181</v>
      </c>
      <c r="E118" s="12">
        <v>2024.0</v>
      </c>
      <c r="F118" s="11" t="s">
        <v>171</v>
      </c>
      <c r="G118" s="11" t="s">
        <v>184</v>
      </c>
      <c r="H118" s="11">
        <v>3.0</v>
      </c>
      <c r="I118" s="13">
        <v>15.8</v>
      </c>
      <c r="J118" s="11">
        <v>0.0</v>
      </c>
      <c r="K118" s="13">
        <v>0.6</v>
      </c>
      <c r="L118" s="13">
        <v>7.9</v>
      </c>
      <c r="M118" s="11">
        <v>21.0</v>
      </c>
      <c r="N118" s="14">
        <v>0.83</v>
      </c>
      <c r="O118" s="13">
        <v>80.4</v>
      </c>
      <c r="P118" s="13">
        <v>5.5</v>
      </c>
      <c r="Q118" s="13">
        <v>9.4</v>
      </c>
      <c r="R118" s="13">
        <v>15.8</v>
      </c>
      <c r="S118" s="13">
        <v>4.6</v>
      </c>
      <c r="T118" s="13">
        <v>3.2</v>
      </c>
      <c r="U118" s="13">
        <v>3.6</v>
      </c>
      <c r="V118" s="13">
        <v>77.5</v>
      </c>
      <c r="W118" s="11" t="str">
        <f t="shared" si="1"/>
        <v>A-Strong|BBVA|Corporate|2024</v>
      </c>
      <c r="X118" s="15">
        <f>(MAX(0,MIN(1,1-(K118-scaling_params!$B$2)/(scaling_params!$C$2-scaling_params!$B$2)))+MAX(0,MIN(1,(L118-scaling_params!$B$3)/(scaling_params!$C$3-scaling_params!$B$3))))/2</f>
        <v>0.8602941176</v>
      </c>
      <c r="Y118" s="15">
        <f>(MAX(0,MIN(1,(M118-scaling_params!$B$4)/(scaling_params!$C$4-scaling_params!$B$4)))+MAX(0,MIN(1,(N118-scaling_params!$B$5)/(scaling_params!$C$5-scaling_params!$B$5))))/2</f>
        <v>0.6488095238</v>
      </c>
      <c r="Z118" s="15">
        <f>(MAX(0,MIN(1,(O118-scaling_params!$B$6)/(scaling_params!$C$6-scaling_params!$B$6)))+MAX(0,MIN(1,1-(P118-scaling_params!$B$7)/(scaling_params!$C$7-scaling_params!$B$7)))+MAX(0,MIN(1,(T118-scaling_params!$B$11)/(scaling_params!$C$11-scaling_params!$B$11))))/3</f>
        <v>0.8285714286</v>
      </c>
      <c r="AA118" s="15">
        <f>(MAX(0,MIN(1,1-(Q118-scaling_params!$B$8)/(scaling_params!$C$8-scaling_params!$B$8)))+MAX(0,MIN(1,(R118-scaling_params!$B$9)/(scaling_params!$C$9-scaling_params!$B$9)))+MAX(0,MIN(1,(S118-scaling_params!$B$10)/(scaling_params!$C$10-scaling_params!$B$10))))/3</f>
        <v>0.8552990817</v>
      </c>
      <c r="AB118" s="15">
        <f>(MAX(0,MIN(1,(U118-scaling_params!$B$12)/(scaling_params!$C$12-scaling_params!$B$12)))+MAX(0,MIN(1,(V118-scaling_params!$B$13)/(scaling_params!$C$13-scaling_params!$B$13))))/2</f>
        <v>0.81</v>
      </c>
      <c r="AC118" s="13">
        <f>(scaling_params!$G$2*X118+scaling_params!$G$3*Y118+scaling_params!$G$4*Z118+scaling_params!$G$5*AA118+scaling_params!$G$6*AB118)*100</f>
        <v>79.54662798</v>
      </c>
      <c r="AD118" s="11" t="s">
        <v>168</v>
      </c>
      <c r="AE118" s="11">
        <f t="shared" si="2"/>
        <v>0</v>
      </c>
    </row>
    <row r="119" ht="15.75" customHeight="1">
      <c r="A119" s="11" t="s">
        <v>234</v>
      </c>
      <c r="B119" s="11" t="s">
        <v>163</v>
      </c>
      <c r="C119" s="11" t="s">
        <v>164</v>
      </c>
      <c r="D119" s="11" t="s">
        <v>181</v>
      </c>
      <c r="E119" s="12">
        <v>2025.0</v>
      </c>
      <c r="F119" s="11" t="s">
        <v>171</v>
      </c>
      <c r="G119" s="11" t="s">
        <v>184</v>
      </c>
      <c r="H119" s="11">
        <v>3.0</v>
      </c>
      <c r="I119" s="13">
        <v>15.2</v>
      </c>
      <c r="J119" s="11">
        <v>0.0</v>
      </c>
      <c r="K119" s="13">
        <v>1.4</v>
      </c>
      <c r="L119" s="13">
        <v>7.8</v>
      </c>
      <c r="M119" s="11">
        <v>58.0</v>
      </c>
      <c r="N119" s="14">
        <v>0.85</v>
      </c>
      <c r="O119" s="13">
        <v>83.2</v>
      </c>
      <c r="P119" s="13">
        <v>5.5</v>
      </c>
      <c r="Q119" s="13">
        <v>8.5</v>
      </c>
      <c r="R119" s="13">
        <v>18.9</v>
      </c>
      <c r="S119" s="13">
        <v>4.8</v>
      </c>
      <c r="T119" s="13">
        <v>5.0</v>
      </c>
      <c r="U119" s="13">
        <v>3.7</v>
      </c>
      <c r="V119" s="13">
        <v>86.1</v>
      </c>
      <c r="W119" s="11" t="str">
        <f t="shared" si="1"/>
        <v>A-Strong|BBVA|Corporate|2025</v>
      </c>
      <c r="X119" s="15">
        <f>(MAX(0,MIN(1,1-(K119-scaling_params!$B$2)/(scaling_params!$C$2-scaling_params!$B$2)))+MAX(0,MIN(1,(L119-scaling_params!$B$3)/(scaling_params!$C$3-scaling_params!$B$3))))/2</f>
        <v>0.7862745098</v>
      </c>
      <c r="Y119" s="15">
        <f>(MAX(0,MIN(1,(M119-scaling_params!$B$4)/(scaling_params!$C$4-scaling_params!$B$4)))+MAX(0,MIN(1,(N119-scaling_params!$B$5)/(scaling_params!$C$5-scaling_params!$B$5))))/2</f>
        <v>0.85</v>
      </c>
      <c r="Z119" s="15">
        <f>(MAX(0,MIN(1,(O119-scaling_params!$B$6)/(scaling_params!$C$6-scaling_params!$B$6)))+MAX(0,MIN(1,1-(P119-scaling_params!$B$7)/(scaling_params!$C$7-scaling_params!$B$7)))+MAX(0,MIN(1,(T119-scaling_params!$B$11)/(scaling_params!$C$11-scaling_params!$B$11))))/3</f>
        <v>1</v>
      </c>
      <c r="AA119" s="15">
        <f>(MAX(0,MIN(1,1-(Q119-scaling_params!$B$8)/(scaling_params!$C$8-scaling_params!$B$8)))+MAX(0,MIN(1,(R119-scaling_params!$B$9)/(scaling_params!$C$9-scaling_params!$B$9)))+MAX(0,MIN(1,(S119-scaling_params!$B$10)/(scaling_params!$C$10-scaling_params!$B$10))))/3</f>
        <v>0.9803921569</v>
      </c>
      <c r="AB119" s="15">
        <f>(MAX(0,MIN(1,(U119-scaling_params!$B$12)/(scaling_params!$C$12-scaling_params!$B$12)))+MAX(0,MIN(1,(V119-scaling_params!$B$13)/(scaling_params!$C$13-scaling_params!$B$13))))/2</f>
        <v>0.8881818182</v>
      </c>
      <c r="AC119" s="13">
        <f>(scaling_params!$G$2*X119+scaling_params!$G$3*Y119+scaling_params!$G$4*Z119+scaling_params!$G$5*AA119+scaling_params!$G$6*AB119)*100</f>
        <v>89.6878984</v>
      </c>
      <c r="AD119" s="11" t="s">
        <v>168</v>
      </c>
      <c r="AE119" s="11">
        <f t="shared" si="2"/>
        <v>0</v>
      </c>
    </row>
    <row r="120" ht="15.75" customHeight="1">
      <c r="A120" s="11" t="s">
        <v>235</v>
      </c>
      <c r="B120" s="11" t="s">
        <v>163</v>
      </c>
      <c r="C120" s="11" t="s">
        <v>164</v>
      </c>
      <c r="D120" s="11" t="s">
        <v>165</v>
      </c>
      <c r="E120" s="12">
        <v>2024.0</v>
      </c>
      <c r="F120" s="11" t="s">
        <v>166</v>
      </c>
      <c r="G120" s="11" t="s">
        <v>172</v>
      </c>
      <c r="H120" s="11">
        <v>5.0</v>
      </c>
      <c r="I120" s="13">
        <v>15.8</v>
      </c>
      <c r="J120" s="11">
        <v>0.0</v>
      </c>
      <c r="K120" s="13">
        <v>1.1</v>
      </c>
      <c r="L120" s="13">
        <v>7.7</v>
      </c>
      <c r="M120" s="11">
        <v>35.0</v>
      </c>
      <c r="N120" s="14">
        <v>0.87</v>
      </c>
      <c r="O120" s="13">
        <v>77.5</v>
      </c>
      <c r="P120" s="13">
        <v>5.8</v>
      </c>
      <c r="Q120" s="13">
        <v>9.9</v>
      </c>
      <c r="R120" s="13">
        <v>17.5</v>
      </c>
      <c r="S120" s="13">
        <v>4.1</v>
      </c>
      <c r="T120" s="13">
        <v>3.9</v>
      </c>
      <c r="U120" s="13">
        <v>2.8</v>
      </c>
      <c r="V120" s="13">
        <v>87.1</v>
      </c>
      <c r="W120" s="11" t="str">
        <f t="shared" si="1"/>
        <v>A-Strong|BBVA|Operations|2024</v>
      </c>
      <c r="X120" s="15">
        <f>(MAX(0,MIN(1,1-(K120-scaling_params!$B$2)/(scaling_params!$C$2-scaling_params!$B$2)))+MAX(0,MIN(1,(L120-scaling_params!$B$3)/(scaling_params!$C$3-scaling_params!$B$3))))/2</f>
        <v>0.8289215686</v>
      </c>
      <c r="Y120" s="15">
        <f>(MAX(0,MIN(1,(M120-scaling_params!$B$4)/(scaling_params!$C$4-scaling_params!$B$4)))+MAX(0,MIN(1,(N120-scaling_params!$B$5)/(scaling_params!$C$5-scaling_params!$B$5))))/2</f>
        <v>0.7654761905</v>
      </c>
      <c r="Z120" s="15">
        <f>(MAX(0,MIN(1,(O120-scaling_params!$B$6)/(scaling_params!$C$6-scaling_params!$B$6)))+MAX(0,MIN(1,1-(P120-scaling_params!$B$7)/(scaling_params!$C$7-scaling_params!$B$7)))+MAX(0,MIN(1,(T120-scaling_params!$B$11)/(scaling_params!$C$11-scaling_params!$B$11))))/3</f>
        <v>0.8682110682</v>
      </c>
      <c r="AA120" s="15">
        <f>(MAX(0,MIN(1,1-(Q120-scaling_params!$B$8)/(scaling_params!$C$8-scaling_params!$B$8)))+MAX(0,MIN(1,(R120-scaling_params!$B$9)/(scaling_params!$C$9-scaling_params!$B$9)))+MAX(0,MIN(1,(S120-scaling_params!$B$10)/(scaling_params!$C$10-scaling_params!$B$10))))/3</f>
        <v>0.8780094316</v>
      </c>
      <c r="AB120" s="15">
        <f>(MAX(0,MIN(1,(U120-scaling_params!$B$12)/(scaling_params!$C$12-scaling_params!$B$12)))+MAX(0,MIN(1,(V120-scaling_params!$B$13)/(scaling_params!$C$13-scaling_params!$B$13))))/2</f>
        <v>0.8472727273</v>
      </c>
      <c r="AC120" s="13">
        <f>(scaling_params!$G$2*X120+scaling_params!$G$3*Y120+scaling_params!$G$4*Z120+scaling_params!$G$5*AA120+scaling_params!$G$6*AB120)*100</f>
        <v>83.32209162</v>
      </c>
      <c r="AD120" s="11" t="s">
        <v>168</v>
      </c>
      <c r="AE120" s="11">
        <f t="shared" si="2"/>
        <v>0</v>
      </c>
    </row>
    <row r="121" ht="15.75" customHeight="1">
      <c r="A121" s="11" t="s">
        <v>235</v>
      </c>
      <c r="B121" s="11" t="s">
        <v>163</v>
      </c>
      <c r="C121" s="11" t="s">
        <v>164</v>
      </c>
      <c r="D121" s="11" t="s">
        <v>165</v>
      </c>
      <c r="E121" s="12">
        <v>2025.0</v>
      </c>
      <c r="F121" s="11" t="s">
        <v>166</v>
      </c>
      <c r="G121" s="11" t="s">
        <v>172</v>
      </c>
      <c r="H121" s="11">
        <v>5.0</v>
      </c>
      <c r="I121" s="13">
        <v>15.2</v>
      </c>
      <c r="J121" s="11">
        <v>0.0</v>
      </c>
      <c r="K121" s="13">
        <v>0.0</v>
      </c>
      <c r="L121" s="13">
        <v>7.6</v>
      </c>
      <c r="M121" s="11">
        <v>12.0</v>
      </c>
      <c r="N121" s="14">
        <v>0.74</v>
      </c>
      <c r="O121" s="13">
        <v>83.2</v>
      </c>
      <c r="P121" s="13">
        <v>5.0</v>
      </c>
      <c r="Q121" s="13">
        <v>10.1</v>
      </c>
      <c r="R121" s="13">
        <v>16.7</v>
      </c>
      <c r="S121" s="13">
        <v>3.6</v>
      </c>
      <c r="T121" s="13">
        <v>3.9</v>
      </c>
      <c r="U121" s="13">
        <v>3.6</v>
      </c>
      <c r="V121" s="13">
        <v>79.4</v>
      </c>
      <c r="W121" s="11" t="str">
        <f t="shared" si="1"/>
        <v>A-Strong|BBVA|Operations|2025</v>
      </c>
      <c r="X121" s="15">
        <f>(MAX(0,MIN(1,1-(K121-scaling_params!$B$2)/(scaling_params!$C$2-scaling_params!$B$2)))+MAX(0,MIN(1,(L121-scaling_params!$B$3)/(scaling_params!$C$3-scaling_params!$B$3))))/2</f>
        <v>0.8382352941</v>
      </c>
      <c r="Y121" s="15">
        <f>(MAX(0,MIN(1,(M121-scaling_params!$B$4)/(scaling_params!$C$4-scaling_params!$B$4)))+MAX(0,MIN(1,(N121-scaling_params!$B$5)/(scaling_params!$C$5-scaling_params!$B$5))))/2</f>
        <v>0.493452381</v>
      </c>
      <c r="Z121" s="15">
        <f>(MAX(0,MIN(1,(O121-scaling_params!$B$6)/(scaling_params!$C$6-scaling_params!$B$6)))+MAX(0,MIN(1,1-(P121-scaling_params!$B$7)/(scaling_params!$C$7-scaling_params!$B$7)))+MAX(0,MIN(1,(T121-scaling_params!$B$11)/(scaling_params!$C$11-scaling_params!$B$11))))/3</f>
        <v>0.8952380952</v>
      </c>
      <c r="AA121" s="15">
        <f>(MAX(0,MIN(1,1-(Q121-scaling_params!$B$8)/(scaling_params!$C$8-scaling_params!$B$8)))+MAX(0,MIN(1,(R121-scaling_params!$B$9)/(scaling_params!$C$9-scaling_params!$B$9)))+MAX(0,MIN(1,(S121-scaling_params!$B$10)/(scaling_params!$C$10-scaling_params!$B$10))))/3</f>
        <v>0.7952345495</v>
      </c>
      <c r="AB121" s="15">
        <f>(MAX(0,MIN(1,(U121-scaling_params!$B$12)/(scaling_params!$C$12-scaling_params!$B$12)))+MAX(0,MIN(1,(V121-scaling_params!$B$13)/(scaling_params!$C$13-scaling_params!$B$13))))/2</f>
        <v>0.8272727273</v>
      </c>
      <c r="AC121" s="13">
        <f>(scaling_params!$G$2*X121+scaling_params!$G$3*Y121+scaling_params!$G$4*Z121+scaling_params!$G$5*AA121+scaling_params!$G$6*AB121)*100</f>
        <v>76.09070186</v>
      </c>
      <c r="AD121" s="11" t="s">
        <v>168</v>
      </c>
      <c r="AE121" s="11">
        <f t="shared" si="2"/>
        <v>0</v>
      </c>
    </row>
    <row r="122" ht="15.75" customHeight="1">
      <c r="A122" s="11" t="s">
        <v>236</v>
      </c>
      <c r="B122" s="11" t="s">
        <v>163</v>
      </c>
      <c r="C122" s="11" t="s">
        <v>164</v>
      </c>
      <c r="D122" s="11" t="s">
        <v>181</v>
      </c>
      <c r="E122" s="12">
        <v>2024.0</v>
      </c>
      <c r="F122" s="11" t="s">
        <v>166</v>
      </c>
      <c r="G122" s="11" t="s">
        <v>167</v>
      </c>
      <c r="H122" s="11">
        <v>1.0</v>
      </c>
      <c r="I122" s="13">
        <v>15.8</v>
      </c>
      <c r="J122" s="11">
        <v>0.0</v>
      </c>
      <c r="K122" s="13">
        <v>0.6</v>
      </c>
      <c r="L122" s="13">
        <v>6.8</v>
      </c>
      <c r="M122" s="11">
        <v>37.0</v>
      </c>
      <c r="N122" s="14">
        <v>0.81</v>
      </c>
      <c r="O122" s="13">
        <v>80.4</v>
      </c>
      <c r="P122" s="13">
        <v>5.5</v>
      </c>
      <c r="Q122" s="13">
        <v>9.4</v>
      </c>
      <c r="R122" s="13">
        <v>15.8</v>
      </c>
      <c r="S122" s="13">
        <v>3.5</v>
      </c>
      <c r="T122" s="13">
        <v>3.9</v>
      </c>
      <c r="U122" s="13">
        <v>3.6</v>
      </c>
      <c r="V122" s="13">
        <v>77.2</v>
      </c>
      <c r="W122" s="11" t="str">
        <f t="shared" si="1"/>
        <v>A-Strong|BBVA|Corporate|2024</v>
      </c>
      <c r="X122" s="15">
        <f>(MAX(0,MIN(1,1-(K122-scaling_params!$B$2)/(scaling_params!$C$2-scaling_params!$B$2)))+MAX(0,MIN(1,(L122-scaling_params!$B$3)/(scaling_params!$C$3-scaling_params!$B$3))))/2</f>
        <v>0.7794117647</v>
      </c>
      <c r="Y122" s="15">
        <f>(MAX(0,MIN(1,(M122-scaling_params!$B$4)/(scaling_params!$C$4-scaling_params!$B$4)))+MAX(0,MIN(1,(N122-scaling_params!$B$5)/(scaling_params!$C$5-scaling_params!$B$5))))/2</f>
        <v>0.7</v>
      </c>
      <c r="Z122" s="15">
        <f>(MAX(0,MIN(1,(O122-scaling_params!$B$6)/(scaling_params!$C$6-scaling_params!$B$6)))+MAX(0,MIN(1,1-(P122-scaling_params!$B$7)/(scaling_params!$C$7-scaling_params!$B$7)))+MAX(0,MIN(1,(T122-scaling_params!$B$11)/(scaling_params!$C$11-scaling_params!$B$11))))/3</f>
        <v>0.8952380952</v>
      </c>
      <c r="AA122" s="15">
        <f>(MAX(0,MIN(1,1-(Q122-scaling_params!$B$8)/(scaling_params!$C$8-scaling_params!$B$8)))+MAX(0,MIN(1,(R122-scaling_params!$B$9)/(scaling_params!$C$9-scaling_params!$B$9)))+MAX(0,MIN(1,(S122-scaling_params!$B$10)/(scaling_params!$C$10-scaling_params!$B$10))))/3</f>
        <v>0.7474559444</v>
      </c>
      <c r="AB122" s="15">
        <f>(MAX(0,MIN(1,(U122-scaling_params!$B$12)/(scaling_params!$C$12-scaling_params!$B$12)))+MAX(0,MIN(1,(V122-scaling_params!$B$13)/(scaling_params!$C$13-scaling_params!$B$13))))/2</f>
        <v>0.8072727273</v>
      </c>
      <c r="AC122" s="13">
        <f>(scaling_params!$G$2*X122+scaling_params!$G$3*Y122+scaling_params!$G$4*Z122+scaling_params!$G$5*AA122+scaling_params!$G$6*AB122)*100</f>
        <v>78.48531451</v>
      </c>
      <c r="AD122" s="11" t="s">
        <v>168</v>
      </c>
      <c r="AE122" s="11">
        <f t="shared" si="2"/>
        <v>0</v>
      </c>
    </row>
    <row r="123" ht="15.75" customHeight="1">
      <c r="A123" s="11" t="s">
        <v>236</v>
      </c>
      <c r="B123" s="11" t="s">
        <v>163</v>
      </c>
      <c r="C123" s="11" t="s">
        <v>164</v>
      </c>
      <c r="D123" s="11" t="s">
        <v>181</v>
      </c>
      <c r="E123" s="12">
        <v>2025.0</v>
      </c>
      <c r="F123" s="11" t="s">
        <v>166</v>
      </c>
      <c r="G123" s="11" t="s">
        <v>167</v>
      </c>
      <c r="H123" s="11">
        <v>1.0</v>
      </c>
      <c r="I123" s="13">
        <v>15.2</v>
      </c>
      <c r="J123" s="11">
        <v>0.0</v>
      </c>
      <c r="K123" s="13">
        <v>1.4</v>
      </c>
      <c r="L123" s="13">
        <v>6.4</v>
      </c>
      <c r="M123" s="11">
        <v>25.0</v>
      </c>
      <c r="N123" s="14">
        <v>0.82</v>
      </c>
      <c r="O123" s="13">
        <v>83.2</v>
      </c>
      <c r="P123" s="13">
        <v>5.5</v>
      </c>
      <c r="Q123" s="13">
        <v>8.5</v>
      </c>
      <c r="R123" s="13">
        <v>18.9</v>
      </c>
      <c r="S123" s="13">
        <v>3.6</v>
      </c>
      <c r="T123" s="13">
        <v>4.0</v>
      </c>
      <c r="U123" s="13">
        <v>3.7</v>
      </c>
      <c r="V123" s="13">
        <v>73.7</v>
      </c>
      <c r="W123" s="11" t="str">
        <f t="shared" si="1"/>
        <v>A-Strong|BBVA|Corporate|2025</v>
      </c>
      <c r="X123" s="15">
        <f>(MAX(0,MIN(1,1-(K123-scaling_params!$B$2)/(scaling_params!$C$2-scaling_params!$B$2)))+MAX(0,MIN(1,(L123-scaling_params!$B$3)/(scaling_params!$C$3-scaling_params!$B$3))))/2</f>
        <v>0.6833333333</v>
      </c>
      <c r="Y123" s="15">
        <f>(MAX(0,MIN(1,(M123-scaling_params!$B$4)/(scaling_params!$C$4-scaling_params!$B$4)))+MAX(0,MIN(1,(N123-scaling_params!$B$5)/(scaling_params!$C$5-scaling_params!$B$5))))/2</f>
        <v>0.6553571429</v>
      </c>
      <c r="Z123" s="15">
        <f>(MAX(0,MIN(1,(O123-scaling_params!$B$6)/(scaling_params!$C$6-scaling_params!$B$6)))+MAX(0,MIN(1,1-(P123-scaling_params!$B$7)/(scaling_params!$C$7-scaling_params!$B$7)))+MAX(0,MIN(1,(T123-scaling_params!$B$11)/(scaling_params!$C$11-scaling_params!$B$11))))/3</f>
        <v>0.9047619048</v>
      </c>
      <c r="AA123" s="15">
        <f>(MAX(0,MIN(1,1-(Q123-scaling_params!$B$8)/(scaling_params!$C$8-scaling_params!$B$8)))+MAX(0,MIN(1,(R123-scaling_params!$B$9)/(scaling_params!$C$9-scaling_params!$B$9)))+MAX(0,MIN(1,(S123-scaling_params!$B$10)/(scaling_params!$C$10-scaling_params!$B$10))))/3</f>
        <v>0.862745098</v>
      </c>
      <c r="AB123" s="15">
        <f>(MAX(0,MIN(1,(U123-scaling_params!$B$12)/(scaling_params!$C$12-scaling_params!$B$12)))+MAX(0,MIN(1,(V123-scaling_params!$B$13)/(scaling_params!$C$13-scaling_params!$B$13))))/2</f>
        <v>0.7754545455</v>
      </c>
      <c r="AC123" s="13">
        <f>(scaling_params!$G$2*X123+scaling_params!$G$3*Y123+scaling_params!$G$4*Z123+scaling_params!$G$5*AA123+scaling_params!$G$6*AB123)*100</f>
        <v>77.05580831</v>
      </c>
      <c r="AD123" s="11" t="s">
        <v>168</v>
      </c>
      <c r="AE123" s="11">
        <f t="shared" si="2"/>
        <v>0</v>
      </c>
    </row>
    <row r="124" ht="15.75" customHeight="1">
      <c r="A124" s="11" t="s">
        <v>237</v>
      </c>
      <c r="B124" s="11" t="s">
        <v>163</v>
      </c>
      <c r="C124" s="11" t="s">
        <v>164</v>
      </c>
      <c r="D124" s="11" t="s">
        <v>170</v>
      </c>
      <c r="E124" s="12">
        <v>2024.0</v>
      </c>
      <c r="F124" s="11" t="s">
        <v>171</v>
      </c>
      <c r="G124" s="11" t="s">
        <v>184</v>
      </c>
      <c r="H124" s="11">
        <v>3.0</v>
      </c>
      <c r="I124" s="13">
        <v>15.8</v>
      </c>
      <c r="J124" s="11">
        <v>0.0</v>
      </c>
      <c r="K124" s="13">
        <v>0.2</v>
      </c>
      <c r="L124" s="13">
        <v>9.0</v>
      </c>
      <c r="M124" s="11">
        <v>27.0</v>
      </c>
      <c r="N124" s="14">
        <v>0.9</v>
      </c>
      <c r="O124" s="13">
        <v>82.1</v>
      </c>
      <c r="P124" s="13">
        <v>5.1</v>
      </c>
      <c r="Q124" s="13">
        <v>12.5</v>
      </c>
      <c r="R124" s="13">
        <v>18.1</v>
      </c>
      <c r="S124" s="13">
        <v>4.4</v>
      </c>
      <c r="T124" s="13">
        <v>4.8</v>
      </c>
      <c r="U124" s="13">
        <v>2.3</v>
      </c>
      <c r="V124" s="13">
        <v>90.2</v>
      </c>
      <c r="W124" s="11" t="str">
        <f t="shared" si="1"/>
        <v>A-Strong|BBVA|Risk|2024</v>
      </c>
      <c r="X124" s="15">
        <f>(MAX(0,MIN(1,1-(K124-scaling_params!$B$2)/(scaling_params!$C$2-scaling_params!$B$2)))+MAX(0,MIN(1,(L124-scaling_params!$B$3)/(scaling_params!$C$3-scaling_params!$B$3))))/2</f>
        <v>0.9411764706</v>
      </c>
      <c r="Y124" s="15">
        <f>(MAX(0,MIN(1,(M124-scaling_params!$B$4)/(scaling_params!$C$4-scaling_params!$B$4)))+MAX(0,MIN(1,(N124-scaling_params!$B$5)/(scaling_params!$C$5-scaling_params!$B$5))))/2</f>
        <v>0.7648809524</v>
      </c>
      <c r="Z124" s="15">
        <f>(MAX(0,MIN(1,(O124-scaling_params!$B$6)/(scaling_params!$C$6-scaling_params!$B$6)))+MAX(0,MIN(1,1-(P124-scaling_params!$B$7)/(scaling_params!$C$7-scaling_params!$B$7)))+MAX(0,MIN(1,(T124-scaling_params!$B$11)/(scaling_params!$C$11-scaling_params!$B$11))))/3</f>
        <v>0.980952381</v>
      </c>
      <c r="AA124" s="15">
        <f>(MAX(0,MIN(1,1-(Q124-scaling_params!$B$8)/(scaling_params!$C$8-scaling_params!$B$8)))+MAX(0,MIN(1,(R124-scaling_params!$B$9)/(scaling_params!$C$9-scaling_params!$B$9)))+MAX(0,MIN(1,(S124-scaling_params!$B$10)/(scaling_params!$C$10-scaling_params!$B$10))))/3</f>
        <v>0.8986467429</v>
      </c>
      <c r="AB124" s="15">
        <f>(MAX(0,MIN(1,(U124-scaling_params!$B$12)/(scaling_params!$C$12-scaling_params!$B$12)))+MAX(0,MIN(1,(V124-scaling_params!$B$13)/(scaling_params!$C$13-scaling_params!$B$13))))/2</f>
        <v>0.7504545455</v>
      </c>
      <c r="AC124" s="13">
        <f>(scaling_params!$G$2*X124+scaling_params!$G$3*Y124+scaling_params!$G$4*Z124+scaling_params!$G$5*AA124+scaling_params!$G$6*AB124)*100</f>
        <v>87.8162767</v>
      </c>
      <c r="AD124" s="11" t="s">
        <v>168</v>
      </c>
      <c r="AE124" s="11">
        <f t="shared" si="2"/>
        <v>0</v>
      </c>
    </row>
    <row r="125" ht="15.75" customHeight="1">
      <c r="A125" s="11" t="s">
        <v>237</v>
      </c>
      <c r="B125" s="11" t="s">
        <v>163</v>
      </c>
      <c r="C125" s="11" t="s">
        <v>164</v>
      </c>
      <c r="D125" s="11" t="s">
        <v>170</v>
      </c>
      <c r="E125" s="12">
        <v>2025.0</v>
      </c>
      <c r="F125" s="11" t="s">
        <v>171</v>
      </c>
      <c r="G125" s="11" t="s">
        <v>184</v>
      </c>
      <c r="H125" s="11">
        <v>3.0</v>
      </c>
      <c r="I125" s="13">
        <v>15.2</v>
      </c>
      <c r="J125" s="11">
        <v>0.0</v>
      </c>
      <c r="K125" s="13">
        <v>0.0</v>
      </c>
      <c r="L125" s="13">
        <v>9.4</v>
      </c>
      <c r="M125" s="11">
        <v>38.0</v>
      </c>
      <c r="N125" s="14">
        <v>0.93</v>
      </c>
      <c r="O125" s="13">
        <v>82.8</v>
      </c>
      <c r="P125" s="13">
        <v>4.9</v>
      </c>
      <c r="Q125" s="13">
        <v>8.3</v>
      </c>
      <c r="R125" s="13">
        <v>17.0</v>
      </c>
      <c r="S125" s="13">
        <v>5.0</v>
      </c>
      <c r="T125" s="13">
        <v>4.3</v>
      </c>
      <c r="U125" s="13">
        <v>5.1</v>
      </c>
      <c r="V125" s="13">
        <v>83.6</v>
      </c>
      <c r="W125" s="11" t="str">
        <f t="shared" si="1"/>
        <v>A-Strong|BBVA|Risk|2025</v>
      </c>
      <c r="X125" s="15">
        <f>(MAX(0,MIN(1,1-(K125-scaling_params!$B$2)/(scaling_params!$C$2-scaling_params!$B$2)))+MAX(0,MIN(1,(L125-scaling_params!$B$3)/(scaling_params!$C$3-scaling_params!$B$3))))/2</f>
        <v>0.9705882353</v>
      </c>
      <c r="Y125" s="15">
        <f>(MAX(0,MIN(1,(M125-scaling_params!$B$4)/(scaling_params!$C$4-scaling_params!$B$4)))+MAX(0,MIN(1,(N125-scaling_params!$B$5)/(scaling_params!$C$5-scaling_params!$B$5))))/2</f>
        <v>0.8547619048</v>
      </c>
      <c r="Z125" s="15">
        <f>(MAX(0,MIN(1,(O125-scaling_params!$B$6)/(scaling_params!$C$6-scaling_params!$B$6)))+MAX(0,MIN(1,1-(P125-scaling_params!$B$7)/(scaling_params!$C$7-scaling_params!$B$7)))+MAX(0,MIN(1,(T125-scaling_params!$B$11)/(scaling_params!$C$11-scaling_params!$B$11))))/3</f>
        <v>0.9333333333</v>
      </c>
      <c r="AA125" s="15">
        <f>(MAX(0,MIN(1,1-(Q125-scaling_params!$B$8)/(scaling_params!$C$8-scaling_params!$B$8)))+MAX(0,MIN(1,(R125-scaling_params!$B$9)/(scaling_params!$C$9-scaling_params!$B$9)))+MAX(0,MIN(1,(S125-scaling_params!$B$10)/(scaling_params!$C$10-scaling_params!$B$10))))/3</f>
        <v>0.9451476793</v>
      </c>
      <c r="AB125" s="15">
        <f>(MAX(0,MIN(1,(U125-scaling_params!$B$12)/(scaling_params!$C$12-scaling_params!$B$12)))+MAX(0,MIN(1,(V125-scaling_params!$B$13)/(scaling_params!$C$13-scaling_params!$B$13))))/2</f>
        <v>0.8654545455</v>
      </c>
      <c r="AC125" s="13">
        <f>(scaling_params!$G$2*X125+scaling_params!$G$3*Y125+scaling_params!$G$4*Z125+scaling_params!$G$5*AA125+scaling_params!$G$6*AB125)*100</f>
        <v>91.67602442</v>
      </c>
      <c r="AD125" s="11" t="s">
        <v>168</v>
      </c>
      <c r="AE125" s="11">
        <f t="shared" si="2"/>
        <v>0</v>
      </c>
    </row>
    <row r="126" ht="15.75" customHeight="1">
      <c r="A126" s="11" t="s">
        <v>238</v>
      </c>
      <c r="B126" s="11" t="s">
        <v>163</v>
      </c>
      <c r="C126" s="11" t="s">
        <v>164</v>
      </c>
      <c r="D126" s="11" t="s">
        <v>170</v>
      </c>
      <c r="E126" s="12">
        <v>2024.0</v>
      </c>
      <c r="F126" s="11" t="s">
        <v>171</v>
      </c>
      <c r="G126" s="11" t="s">
        <v>175</v>
      </c>
      <c r="H126" s="11">
        <v>4.0</v>
      </c>
      <c r="I126" s="13">
        <v>15.8</v>
      </c>
      <c r="J126" s="11">
        <v>0.0</v>
      </c>
      <c r="K126" s="13">
        <v>0.2</v>
      </c>
      <c r="L126" s="13">
        <v>8.9</v>
      </c>
      <c r="M126" s="11">
        <v>20.0</v>
      </c>
      <c r="N126" s="14">
        <v>0.83</v>
      </c>
      <c r="O126" s="13">
        <v>82.1</v>
      </c>
      <c r="P126" s="13">
        <v>5.1</v>
      </c>
      <c r="Q126" s="13">
        <v>12.5</v>
      </c>
      <c r="R126" s="13">
        <v>18.1</v>
      </c>
      <c r="S126" s="13">
        <v>5.0</v>
      </c>
      <c r="T126" s="13">
        <v>4.5</v>
      </c>
      <c r="U126" s="13">
        <v>2.3</v>
      </c>
      <c r="V126" s="13">
        <v>85.1</v>
      </c>
      <c r="W126" s="11" t="str">
        <f t="shared" si="1"/>
        <v>A-Strong|BBVA|Risk|2024</v>
      </c>
      <c r="X126" s="15">
        <f>(MAX(0,MIN(1,1-(K126-scaling_params!$B$2)/(scaling_params!$C$2-scaling_params!$B$2)))+MAX(0,MIN(1,(L126-scaling_params!$B$3)/(scaling_params!$C$3-scaling_params!$B$3))))/2</f>
        <v>0.9338235294</v>
      </c>
      <c r="Y126" s="15">
        <f>(MAX(0,MIN(1,(M126-scaling_params!$B$4)/(scaling_params!$C$4-scaling_params!$B$4)))+MAX(0,MIN(1,(N126-scaling_params!$B$5)/(scaling_params!$C$5-scaling_params!$B$5))))/2</f>
        <v>0.644047619</v>
      </c>
      <c r="Z126" s="15">
        <f>(MAX(0,MIN(1,(O126-scaling_params!$B$6)/(scaling_params!$C$6-scaling_params!$B$6)))+MAX(0,MIN(1,1-(P126-scaling_params!$B$7)/(scaling_params!$C$7-scaling_params!$B$7)))+MAX(0,MIN(1,(T126-scaling_params!$B$11)/(scaling_params!$C$11-scaling_params!$B$11))))/3</f>
        <v>0.9523809524</v>
      </c>
      <c r="AA126" s="15">
        <f>(MAX(0,MIN(1,1-(Q126-scaling_params!$B$8)/(scaling_params!$C$8-scaling_params!$B$8)))+MAX(0,MIN(1,(R126-scaling_params!$B$9)/(scaling_params!$C$9-scaling_params!$B$9)))+MAX(0,MIN(1,(S126-scaling_params!$B$10)/(scaling_params!$C$10-scaling_params!$B$10))))/3</f>
        <v>0.9574702723</v>
      </c>
      <c r="AB126" s="15">
        <f>(MAX(0,MIN(1,(U126-scaling_params!$B$12)/(scaling_params!$C$12-scaling_params!$B$12)))+MAX(0,MIN(1,(V126-scaling_params!$B$13)/(scaling_params!$C$13-scaling_params!$B$13))))/2</f>
        <v>0.7040909091</v>
      </c>
      <c r="AC126" s="13">
        <f>(scaling_params!$G$2*X126+scaling_params!$G$3*Y126+scaling_params!$G$4*Z126+scaling_params!$G$5*AA126+scaling_params!$G$6*AB126)*100</f>
        <v>84.62067389</v>
      </c>
      <c r="AD126" s="11" t="s">
        <v>168</v>
      </c>
      <c r="AE126" s="11">
        <f t="shared" si="2"/>
        <v>0</v>
      </c>
    </row>
    <row r="127" ht="15.75" customHeight="1">
      <c r="A127" s="11" t="s">
        <v>238</v>
      </c>
      <c r="B127" s="11" t="s">
        <v>163</v>
      </c>
      <c r="C127" s="11" t="s">
        <v>164</v>
      </c>
      <c r="D127" s="11" t="s">
        <v>170</v>
      </c>
      <c r="E127" s="12">
        <v>2025.0</v>
      </c>
      <c r="F127" s="11" t="s">
        <v>171</v>
      </c>
      <c r="G127" s="11" t="s">
        <v>175</v>
      </c>
      <c r="H127" s="11">
        <v>4.0</v>
      </c>
      <c r="I127" s="13">
        <v>15.2</v>
      </c>
      <c r="J127" s="11">
        <v>0.0</v>
      </c>
      <c r="K127" s="13">
        <v>0.0</v>
      </c>
      <c r="L127" s="13">
        <v>8.6</v>
      </c>
      <c r="M127" s="11">
        <v>56.0</v>
      </c>
      <c r="N127" s="14">
        <v>0.9</v>
      </c>
      <c r="O127" s="13">
        <v>82.8</v>
      </c>
      <c r="P127" s="13">
        <v>4.9</v>
      </c>
      <c r="Q127" s="13">
        <v>8.3</v>
      </c>
      <c r="R127" s="13">
        <v>17.0</v>
      </c>
      <c r="S127" s="13">
        <v>5.0</v>
      </c>
      <c r="T127" s="13">
        <v>4.7</v>
      </c>
      <c r="U127" s="13">
        <v>5.1</v>
      </c>
      <c r="V127" s="13">
        <v>81.8</v>
      </c>
      <c r="W127" s="11" t="str">
        <f t="shared" si="1"/>
        <v>A-Strong|BBVA|Risk|2025</v>
      </c>
      <c r="X127" s="15">
        <f>(MAX(0,MIN(1,1-(K127-scaling_params!$B$2)/(scaling_params!$C$2-scaling_params!$B$2)))+MAX(0,MIN(1,(L127-scaling_params!$B$3)/(scaling_params!$C$3-scaling_params!$B$3))))/2</f>
        <v>0.9117647059</v>
      </c>
      <c r="Y127" s="15">
        <f>(MAX(0,MIN(1,(M127-scaling_params!$B$4)/(scaling_params!$C$4-scaling_params!$B$4)))+MAX(0,MIN(1,(N127-scaling_params!$B$5)/(scaling_params!$C$5-scaling_params!$B$5))))/2</f>
        <v>0.9029761905</v>
      </c>
      <c r="Z127" s="15">
        <f>(MAX(0,MIN(1,(O127-scaling_params!$B$6)/(scaling_params!$C$6-scaling_params!$B$6)))+MAX(0,MIN(1,1-(P127-scaling_params!$B$7)/(scaling_params!$C$7-scaling_params!$B$7)))+MAX(0,MIN(1,(T127-scaling_params!$B$11)/(scaling_params!$C$11-scaling_params!$B$11))))/3</f>
        <v>0.9714285714</v>
      </c>
      <c r="AA127" s="15">
        <f>(MAX(0,MIN(1,1-(Q127-scaling_params!$B$8)/(scaling_params!$C$8-scaling_params!$B$8)))+MAX(0,MIN(1,(R127-scaling_params!$B$9)/(scaling_params!$C$9-scaling_params!$B$9)))+MAX(0,MIN(1,(S127-scaling_params!$B$10)/(scaling_params!$C$10-scaling_params!$B$10))))/3</f>
        <v>0.9451476793</v>
      </c>
      <c r="AB127" s="15">
        <f>(MAX(0,MIN(1,(U127-scaling_params!$B$12)/(scaling_params!$C$12-scaling_params!$B$12)))+MAX(0,MIN(1,(V127-scaling_params!$B$13)/(scaling_params!$C$13-scaling_params!$B$13))))/2</f>
        <v>0.8490909091</v>
      </c>
      <c r="AC127" s="13">
        <f>(scaling_params!$G$2*X127+scaling_params!$G$3*Y127+scaling_params!$G$4*Z127+scaling_params!$G$5*AA127+scaling_params!$G$6*AB127)*100</f>
        <v>92.12885438</v>
      </c>
      <c r="AD127" s="11" t="s">
        <v>168</v>
      </c>
      <c r="AE127" s="11">
        <f t="shared" si="2"/>
        <v>0</v>
      </c>
    </row>
    <row r="128" ht="15.75" customHeight="1">
      <c r="A128" s="11" t="s">
        <v>239</v>
      </c>
      <c r="B128" s="11" t="s">
        <v>163</v>
      </c>
      <c r="C128" s="11" t="s">
        <v>164</v>
      </c>
      <c r="D128" s="11" t="s">
        <v>177</v>
      </c>
      <c r="E128" s="12">
        <v>2024.0</v>
      </c>
      <c r="F128" s="11" t="s">
        <v>166</v>
      </c>
      <c r="G128" s="11" t="s">
        <v>172</v>
      </c>
      <c r="H128" s="11">
        <v>5.0</v>
      </c>
      <c r="I128" s="13">
        <v>15.8</v>
      </c>
      <c r="J128" s="11">
        <v>0.0</v>
      </c>
      <c r="K128" s="13">
        <v>0.2</v>
      </c>
      <c r="L128" s="13">
        <v>8.2</v>
      </c>
      <c r="M128" s="11">
        <v>33.0</v>
      </c>
      <c r="N128" s="14">
        <v>0.81</v>
      </c>
      <c r="O128" s="13">
        <v>76.2</v>
      </c>
      <c r="P128" s="13">
        <v>4.6</v>
      </c>
      <c r="Q128" s="13">
        <v>11.9</v>
      </c>
      <c r="R128" s="13">
        <v>17.6</v>
      </c>
      <c r="S128" s="13">
        <v>4.3</v>
      </c>
      <c r="T128" s="13">
        <v>4.3</v>
      </c>
      <c r="U128" s="13">
        <v>3.5</v>
      </c>
      <c r="V128" s="13">
        <v>75.3</v>
      </c>
      <c r="W128" s="11" t="str">
        <f t="shared" si="1"/>
        <v>A-Strong|BBVA|Retail|2024</v>
      </c>
      <c r="X128" s="15">
        <f>(MAX(0,MIN(1,1-(K128-scaling_params!$B$2)/(scaling_params!$C$2-scaling_params!$B$2)))+MAX(0,MIN(1,(L128-scaling_params!$B$3)/(scaling_params!$C$3-scaling_params!$B$3))))/2</f>
        <v>0.8823529412</v>
      </c>
      <c r="Y128" s="15">
        <f>(MAX(0,MIN(1,(M128-scaling_params!$B$4)/(scaling_params!$C$4-scaling_params!$B$4)))+MAX(0,MIN(1,(N128-scaling_params!$B$5)/(scaling_params!$C$5-scaling_params!$B$5))))/2</f>
        <v>0.680952381</v>
      </c>
      <c r="Z128" s="15">
        <f>(MAX(0,MIN(1,(O128-scaling_params!$B$6)/(scaling_params!$C$6-scaling_params!$B$6)))+MAX(0,MIN(1,1-(P128-scaling_params!$B$7)/(scaling_params!$C$7-scaling_params!$B$7)))+MAX(0,MIN(1,(T128-scaling_params!$B$11)/(scaling_params!$C$11-scaling_params!$B$11))))/3</f>
        <v>0.9234323432</v>
      </c>
      <c r="AA128" s="15">
        <f>(MAX(0,MIN(1,1-(Q128-scaling_params!$B$8)/(scaling_params!$C$8-scaling_params!$B$8)))+MAX(0,MIN(1,(R128-scaling_params!$B$9)/(scaling_params!$C$9-scaling_params!$B$9)))+MAX(0,MIN(1,(S128-scaling_params!$B$10)/(scaling_params!$C$10-scaling_params!$B$10))))/3</f>
        <v>0.8904730477</v>
      </c>
      <c r="AB128" s="15">
        <f>(MAX(0,MIN(1,(U128-scaling_params!$B$12)/(scaling_params!$C$12-scaling_params!$B$12)))+MAX(0,MIN(1,(V128-scaling_params!$B$13)/(scaling_params!$C$13-scaling_params!$B$13))))/2</f>
        <v>0.79</v>
      </c>
      <c r="AC128" s="13">
        <f>(scaling_params!$G$2*X128+scaling_params!$G$3*Y128+scaling_params!$G$4*Z128+scaling_params!$G$5*AA128+scaling_params!$G$6*AB128)*100</f>
        <v>83.43266078</v>
      </c>
      <c r="AD128" s="11" t="s">
        <v>168</v>
      </c>
      <c r="AE128" s="11">
        <f t="shared" si="2"/>
        <v>0</v>
      </c>
    </row>
    <row r="129" ht="15.75" customHeight="1">
      <c r="A129" s="11" t="s">
        <v>239</v>
      </c>
      <c r="B129" s="11" t="s">
        <v>163</v>
      </c>
      <c r="C129" s="11" t="s">
        <v>164</v>
      </c>
      <c r="D129" s="11" t="s">
        <v>177</v>
      </c>
      <c r="E129" s="12">
        <v>2025.0</v>
      </c>
      <c r="F129" s="11" t="s">
        <v>166</v>
      </c>
      <c r="G129" s="11" t="s">
        <v>172</v>
      </c>
      <c r="H129" s="11">
        <v>5.0</v>
      </c>
      <c r="I129" s="13">
        <v>15.2</v>
      </c>
      <c r="J129" s="11">
        <v>0.0</v>
      </c>
      <c r="K129" s="13">
        <v>1.2</v>
      </c>
      <c r="L129" s="13">
        <v>7.0</v>
      </c>
      <c r="M129" s="11">
        <v>-14.0</v>
      </c>
      <c r="N129" s="14">
        <v>0.81</v>
      </c>
      <c r="O129" s="13">
        <v>79.5</v>
      </c>
      <c r="P129" s="13">
        <v>6.5</v>
      </c>
      <c r="Q129" s="13">
        <v>9.6</v>
      </c>
      <c r="R129" s="13">
        <v>16.3</v>
      </c>
      <c r="S129" s="13">
        <v>4.1</v>
      </c>
      <c r="T129" s="13">
        <v>3.8</v>
      </c>
      <c r="U129" s="13">
        <v>3.5</v>
      </c>
      <c r="V129" s="13">
        <v>76.5</v>
      </c>
      <c r="W129" s="11" t="str">
        <f t="shared" si="1"/>
        <v>A-Strong|BBVA|Retail|2025</v>
      </c>
      <c r="X129" s="15">
        <f>(MAX(0,MIN(1,1-(K129-scaling_params!$B$2)/(scaling_params!$C$2-scaling_params!$B$2)))+MAX(0,MIN(1,(L129-scaling_params!$B$3)/(scaling_params!$C$3-scaling_params!$B$3))))/2</f>
        <v>0.7607843137</v>
      </c>
      <c r="Y129" s="15">
        <f>(MAX(0,MIN(1,(M129-scaling_params!$B$4)/(scaling_params!$C$4-scaling_params!$B$4)))+MAX(0,MIN(1,(N129-scaling_params!$B$5)/(scaling_params!$C$5-scaling_params!$B$5))))/2</f>
        <v>0.4571428571</v>
      </c>
      <c r="Z129" s="15">
        <f>(MAX(0,MIN(1,(O129-scaling_params!$B$6)/(scaling_params!$C$6-scaling_params!$B$6)))+MAX(0,MIN(1,1-(P129-scaling_params!$B$7)/(scaling_params!$C$7-scaling_params!$B$7)))+MAX(0,MIN(1,(T129-scaling_params!$B$11)/(scaling_params!$C$11-scaling_params!$B$11))))/3</f>
        <v>0.7956241956</v>
      </c>
      <c r="AA129" s="15">
        <f>(MAX(0,MIN(1,1-(Q129-scaling_params!$B$8)/(scaling_params!$C$8-scaling_params!$B$8)))+MAX(0,MIN(1,(R129-scaling_params!$B$9)/(scaling_params!$C$9-scaling_params!$B$9)))+MAX(0,MIN(1,(S129-scaling_params!$B$10)/(scaling_params!$C$10-scaling_params!$B$10))))/3</f>
        <v>0.8273765202</v>
      </c>
      <c r="AB129" s="15">
        <f>(MAX(0,MIN(1,(U129-scaling_params!$B$12)/(scaling_params!$C$12-scaling_params!$B$12)))+MAX(0,MIN(1,(V129-scaling_params!$B$13)/(scaling_params!$C$13-scaling_params!$B$13))))/2</f>
        <v>0.8009090909</v>
      </c>
      <c r="AC129" s="13">
        <f>(scaling_params!$G$2*X129+scaling_params!$G$3*Y129+scaling_params!$G$4*Z129+scaling_params!$G$5*AA129+scaling_params!$G$6*AB129)*100</f>
        <v>71.33101114</v>
      </c>
      <c r="AD129" s="11" t="s">
        <v>168</v>
      </c>
      <c r="AE129" s="11">
        <f t="shared" si="2"/>
        <v>0</v>
      </c>
    </row>
    <row r="130" ht="15.75" customHeight="1">
      <c r="A130" s="11" t="s">
        <v>240</v>
      </c>
      <c r="B130" s="11" t="s">
        <v>163</v>
      </c>
      <c r="C130" s="11" t="s">
        <v>164</v>
      </c>
      <c r="D130" s="11" t="s">
        <v>165</v>
      </c>
      <c r="E130" s="12">
        <v>2024.0</v>
      </c>
      <c r="F130" s="11" t="s">
        <v>171</v>
      </c>
      <c r="G130" s="11" t="s">
        <v>172</v>
      </c>
      <c r="H130" s="11">
        <v>3.0</v>
      </c>
      <c r="I130" s="13">
        <v>15.8</v>
      </c>
      <c r="J130" s="11">
        <v>0.0</v>
      </c>
      <c r="K130" s="13">
        <v>1.1</v>
      </c>
      <c r="L130" s="13">
        <v>7.2</v>
      </c>
      <c r="M130" s="11">
        <v>25.0</v>
      </c>
      <c r="N130" s="14">
        <v>0.93</v>
      </c>
      <c r="O130" s="13">
        <v>77.5</v>
      </c>
      <c r="P130" s="13">
        <v>5.8</v>
      </c>
      <c r="Q130" s="13">
        <v>9.9</v>
      </c>
      <c r="R130" s="13">
        <v>17.5</v>
      </c>
      <c r="S130" s="13">
        <v>3.9</v>
      </c>
      <c r="T130" s="13">
        <v>4.2</v>
      </c>
      <c r="U130" s="13">
        <v>2.8</v>
      </c>
      <c r="V130" s="13">
        <v>89.1</v>
      </c>
      <c r="W130" s="11" t="str">
        <f t="shared" si="1"/>
        <v>A-Strong|BBVA|Operations|2024</v>
      </c>
      <c r="X130" s="15">
        <f>(MAX(0,MIN(1,1-(K130-scaling_params!$B$2)/(scaling_params!$C$2-scaling_params!$B$2)))+MAX(0,MIN(1,(L130-scaling_params!$B$3)/(scaling_params!$C$3-scaling_params!$B$3))))/2</f>
        <v>0.7921568627</v>
      </c>
      <c r="Y130" s="15">
        <f>(MAX(0,MIN(1,(M130-scaling_params!$B$4)/(scaling_params!$C$4-scaling_params!$B$4)))+MAX(0,MIN(1,(N130-scaling_params!$B$5)/(scaling_params!$C$5-scaling_params!$B$5))))/2</f>
        <v>0.7928571429</v>
      </c>
      <c r="Z130" s="15">
        <f>(MAX(0,MIN(1,(O130-scaling_params!$B$6)/(scaling_params!$C$6-scaling_params!$B$6)))+MAX(0,MIN(1,1-(P130-scaling_params!$B$7)/(scaling_params!$C$7-scaling_params!$B$7)))+MAX(0,MIN(1,(T130-scaling_params!$B$11)/(scaling_params!$C$11-scaling_params!$B$11))))/3</f>
        <v>0.8967824968</v>
      </c>
      <c r="AA130" s="15">
        <f>(MAX(0,MIN(1,1-(Q130-scaling_params!$B$8)/(scaling_params!$C$8-scaling_params!$B$8)))+MAX(0,MIN(1,(R130-scaling_params!$B$9)/(scaling_params!$C$9-scaling_params!$B$9)))+MAX(0,MIN(1,(S130-scaling_params!$B$10)/(scaling_params!$C$10-scaling_params!$B$10))))/3</f>
        <v>0.8584015885</v>
      </c>
      <c r="AB130" s="15">
        <f>(MAX(0,MIN(1,(U130-scaling_params!$B$12)/(scaling_params!$C$12-scaling_params!$B$12)))+MAX(0,MIN(1,(V130-scaling_params!$B$13)/(scaling_params!$C$13-scaling_params!$B$13))))/2</f>
        <v>0.8654545455</v>
      </c>
      <c r="AC130" s="13">
        <f>(scaling_params!$G$2*X130+scaling_params!$G$3*Y130+scaling_params!$G$4*Z130+scaling_params!$G$5*AA130+scaling_params!$G$6*AB130)*100</f>
        <v>83.6424494</v>
      </c>
      <c r="AD130" s="11" t="s">
        <v>168</v>
      </c>
      <c r="AE130" s="11">
        <f t="shared" si="2"/>
        <v>0</v>
      </c>
    </row>
    <row r="131" ht="15.75" customHeight="1">
      <c r="A131" s="11" t="s">
        <v>240</v>
      </c>
      <c r="B131" s="11" t="s">
        <v>163</v>
      </c>
      <c r="C131" s="11" t="s">
        <v>164</v>
      </c>
      <c r="D131" s="11" t="s">
        <v>165</v>
      </c>
      <c r="E131" s="12">
        <v>2025.0</v>
      </c>
      <c r="F131" s="11" t="s">
        <v>171</v>
      </c>
      <c r="G131" s="11" t="s">
        <v>172</v>
      </c>
      <c r="H131" s="11">
        <v>3.0</v>
      </c>
      <c r="I131" s="13">
        <v>15.2</v>
      </c>
      <c r="J131" s="11">
        <v>0.0</v>
      </c>
      <c r="K131" s="13">
        <v>0.0</v>
      </c>
      <c r="L131" s="13">
        <v>7.6</v>
      </c>
      <c r="M131" s="11">
        <v>56.0</v>
      </c>
      <c r="N131" s="14">
        <v>0.89</v>
      </c>
      <c r="O131" s="13">
        <v>83.2</v>
      </c>
      <c r="P131" s="13">
        <v>5.0</v>
      </c>
      <c r="Q131" s="13">
        <v>10.1</v>
      </c>
      <c r="R131" s="13">
        <v>16.7</v>
      </c>
      <c r="S131" s="13">
        <v>4.9</v>
      </c>
      <c r="T131" s="13">
        <v>4.7</v>
      </c>
      <c r="U131" s="13">
        <v>3.6</v>
      </c>
      <c r="V131" s="13">
        <v>85.8</v>
      </c>
      <c r="W131" s="11" t="str">
        <f t="shared" si="1"/>
        <v>A-Strong|BBVA|Operations|2025</v>
      </c>
      <c r="X131" s="15">
        <f>(MAX(0,MIN(1,1-(K131-scaling_params!$B$2)/(scaling_params!$C$2-scaling_params!$B$2)))+MAX(0,MIN(1,(L131-scaling_params!$B$3)/(scaling_params!$C$3-scaling_params!$B$3))))/2</f>
        <v>0.8382352941</v>
      </c>
      <c r="Y131" s="15">
        <f>(MAX(0,MIN(1,(M131-scaling_params!$B$4)/(scaling_params!$C$4-scaling_params!$B$4)))+MAX(0,MIN(1,(N131-scaling_params!$B$5)/(scaling_params!$C$5-scaling_params!$B$5))))/2</f>
        <v>0.8904761905</v>
      </c>
      <c r="Z131" s="15">
        <f>(MAX(0,MIN(1,(O131-scaling_params!$B$6)/(scaling_params!$C$6-scaling_params!$B$6)))+MAX(0,MIN(1,1-(P131-scaling_params!$B$7)/(scaling_params!$C$7-scaling_params!$B$7)))+MAX(0,MIN(1,(T131-scaling_params!$B$11)/(scaling_params!$C$11-scaling_params!$B$11))))/3</f>
        <v>0.9714285714</v>
      </c>
      <c r="AA131" s="15">
        <f>(MAX(0,MIN(1,1-(Q131-scaling_params!$B$8)/(scaling_params!$C$8-scaling_params!$B$8)))+MAX(0,MIN(1,(R131-scaling_params!$B$9)/(scaling_params!$C$9-scaling_params!$B$9)))+MAX(0,MIN(1,(S131-scaling_params!$B$10)/(scaling_params!$C$10-scaling_params!$B$10))))/3</f>
        <v>0.9226855299</v>
      </c>
      <c r="AB131" s="15">
        <f>(MAX(0,MIN(1,(U131-scaling_params!$B$12)/(scaling_params!$C$12-scaling_params!$B$12)))+MAX(0,MIN(1,(V131-scaling_params!$B$13)/(scaling_params!$C$13-scaling_params!$B$13))))/2</f>
        <v>0.8854545455</v>
      </c>
      <c r="AC131" s="13">
        <f>(scaling_params!$G$2*X131+scaling_params!$G$3*Y131+scaling_params!$G$4*Z131+scaling_params!$G$5*AA131+scaling_params!$G$6*AB131)*100</f>
        <v>90.14092028</v>
      </c>
      <c r="AD131" s="11" t="s">
        <v>168</v>
      </c>
      <c r="AE131" s="11">
        <f t="shared" si="2"/>
        <v>0</v>
      </c>
    </row>
    <row r="132" ht="15.75" customHeight="1">
      <c r="A132" s="11" t="s">
        <v>241</v>
      </c>
      <c r="B132" s="11" t="s">
        <v>163</v>
      </c>
      <c r="C132" s="11" t="s">
        <v>164</v>
      </c>
      <c r="D132" s="11" t="s">
        <v>170</v>
      </c>
      <c r="E132" s="12">
        <v>2024.0</v>
      </c>
      <c r="F132" s="11" t="s">
        <v>166</v>
      </c>
      <c r="G132" s="11" t="s">
        <v>175</v>
      </c>
      <c r="H132" s="11">
        <v>5.0</v>
      </c>
      <c r="I132" s="13">
        <v>15.8</v>
      </c>
      <c r="J132" s="11">
        <v>0.0</v>
      </c>
      <c r="K132" s="13">
        <v>0.2</v>
      </c>
      <c r="L132" s="13">
        <v>6.4</v>
      </c>
      <c r="M132" s="11">
        <v>12.0</v>
      </c>
      <c r="N132" s="14">
        <v>0.84</v>
      </c>
      <c r="O132" s="13">
        <v>82.1</v>
      </c>
      <c r="P132" s="13">
        <v>5.1</v>
      </c>
      <c r="Q132" s="13">
        <v>12.5</v>
      </c>
      <c r="R132" s="13">
        <v>18.1</v>
      </c>
      <c r="S132" s="13">
        <v>4.5</v>
      </c>
      <c r="T132" s="13">
        <v>4.3</v>
      </c>
      <c r="U132" s="13">
        <v>2.3</v>
      </c>
      <c r="V132" s="13">
        <v>81.0</v>
      </c>
      <c r="W132" s="11" t="str">
        <f t="shared" si="1"/>
        <v>A-Strong|BBVA|Risk|2024</v>
      </c>
      <c r="X132" s="15">
        <f>(MAX(0,MIN(1,1-(K132-scaling_params!$B$2)/(scaling_params!$C$2-scaling_params!$B$2)))+MAX(0,MIN(1,(L132-scaling_params!$B$3)/(scaling_params!$C$3-scaling_params!$B$3))))/2</f>
        <v>0.75</v>
      </c>
      <c r="Y132" s="15">
        <f>(MAX(0,MIN(1,(M132-scaling_params!$B$4)/(scaling_params!$C$4-scaling_params!$B$4)))+MAX(0,MIN(1,(N132-scaling_params!$B$5)/(scaling_params!$C$5-scaling_params!$B$5))))/2</f>
        <v>0.618452381</v>
      </c>
      <c r="Z132" s="15">
        <f>(MAX(0,MIN(1,(O132-scaling_params!$B$6)/(scaling_params!$C$6-scaling_params!$B$6)))+MAX(0,MIN(1,1-(P132-scaling_params!$B$7)/(scaling_params!$C$7-scaling_params!$B$7)))+MAX(0,MIN(1,(T132-scaling_params!$B$11)/(scaling_params!$C$11-scaling_params!$B$11))))/3</f>
        <v>0.9333333333</v>
      </c>
      <c r="AA132" s="15">
        <f>(MAX(0,MIN(1,1-(Q132-scaling_params!$B$8)/(scaling_params!$C$8-scaling_params!$B$8)))+MAX(0,MIN(1,(R132-scaling_params!$B$9)/(scaling_params!$C$9-scaling_params!$B$9)))+MAX(0,MIN(1,(S132-scaling_params!$B$10)/(scaling_params!$C$10-scaling_params!$B$10))))/3</f>
        <v>0.9084506645</v>
      </c>
      <c r="AB132" s="15">
        <f>(MAX(0,MIN(1,(U132-scaling_params!$B$12)/(scaling_params!$C$12-scaling_params!$B$12)))+MAX(0,MIN(1,(V132-scaling_params!$B$13)/(scaling_params!$C$13-scaling_params!$B$13))))/2</f>
        <v>0.6668181818</v>
      </c>
      <c r="AC132" s="13">
        <f>(scaling_params!$G$2*X132+scaling_params!$G$3*Y132+scaling_params!$G$4*Z132+scaling_params!$G$5*AA132+scaling_params!$G$6*AB132)*100</f>
        <v>77.94915053</v>
      </c>
      <c r="AD132" s="11" t="s">
        <v>168</v>
      </c>
      <c r="AE132" s="11">
        <f t="shared" si="2"/>
        <v>0</v>
      </c>
    </row>
    <row r="133" ht="15.75" customHeight="1">
      <c r="A133" s="11" t="s">
        <v>241</v>
      </c>
      <c r="B133" s="11" t="s">
        <v>163</v>
      </c>
      <c r="C133" s="11" t="s">
        <v>164</v>
      </c>
      <c r="D133" s="11" t="s">
        <v>170</v>
      </c>
      <c r="E133" s="12">
        <v>2025.0</v>
      </c>
      <c r="F133" s="11" t="s">
        <v>166</v>
      </c>
      <c r="G133" s="11" t="s">
        <v>175</v>
      </c>
      <c r="H133" s="11">
        <v>5.0</v>
      </c>
      <c r="I133" s="13">
        <v>15.2</v>
      </c>
      <c r="J133" s="11">
        <v>1.0</v>
      </c>
      <c r="K133" s="13">
        <v>0.0</v>
      </c>
      <c r="L133" s="13">
        <v>7.3</v>
      </c>
      <c r="M133" s="11">
        <v>3.0</v>
      </c>
      <c r="N133" s="14">
        <v>0.79</v>
      </c>
      <c r="O133" s="13">
        <v>82.8</v>
      </c>
      <c r="P133" s="13">
        <v>4.9</v>
      </c>
      <c r="Q133" s="13">
        <v>8.3</v>
      </c>
      <c r="R133" s="13">
        <v>17.0</v>
      </c>
      <c r="S133" s="13">
        <v>3.9</v>
      </c>
      <c r="T133" s="13">
        <v>4.2</v>
      </c>
      <c r="U133" s="13">
        <v>5.1</v>
      </c>
      <c r="V133" s="13">
        <v>82.7</v>
      </c>
      <c r="W133" s="11" t="str">
        <f t="shared" si="1"/>
        <v>A-Strong|BBVA|Risk|2025</v>
      </c>
      <c r="X133" s="15">
        <f>(MAX(0,MIN(1,1-(K133-scaling_params!$B$2)/(scaling_params!$C$2-scaling_params!$B$2)))+MAX(0,MIN(1,(L133-scaling_params!$B$3)/(scaling_params!$C$3-scaling_params!$B$3))))/2</f>
        <v>0.8161764706</v>
      </c>
      <c r="Y133" s="15">
        <f>(MAX(0,MIN(1,(M133-scaling_params!$B$4)/(scaling_params!$C$4-scaling_params!$B$4)))+MAX(0,MIN(1,(N133-scaling_params!$B$5)/(scaling_params!$C$5-scaling_params!$B$5))))/2</f>
        <v>0.5130952381</v>
      </c>
      <c r="Z133" s="15">
        <f>(MAX(0,MIN(1,(O133-scaling_params!$B$6)/(scaling_params!$C$6-scaling_params!$B$6)))+MAX(0,MIN(1,1-(P133-scaling_params!$B$7)/(scaling_params!$C$7-scaling_params!$B$7)))+MAX(0,MIN(1,(T133-scaling_params!$B$11)/(scaling_params!$C$11-scaling_params!$B$11))))/3</f>
        <v>0.9238095238</v>
      </c>
      <c r="AA133" s="15">
        <f>(MAX(0,MIN(1,1-(Q133-scaling_params!$B$8)/(scaling_params!$C$8-scaling_params!$B$8)))+MAX(0,MIN(1,(R133-scaling_params!$B$9)/(scaling_params!$C$9-scaling_params!$B$9)))+MAX(0,MIN(1,(S133-scaling_params!$B$10)/(scaling_params!$C$10-scaling_params!$B$10))))/3</f>
        <v>0.8373045421</v>
      </c>
      <c r="AB133" s="15">
        <f>(MAX(0,MIN(1,(U133-scaling_params!$B$12)/(scaling_params!$C$12-scaling_params!$B$12)))+MAX(0,MIN(1,(V133-scaling_params!$B$13)/(scaling_params!$C$13-scaling_params!$B$13))))/2</f>
        <v>0.8572727273</v>
      </c>
      <c r="AC133" s="13">
        <f>(scaling_params!$G$2*X133+scaling_params!$G$3*Y133+scaling_params!$G$4*Z133+scaling_params!$G$5*AA133+scaling_params!$G$6*AB133)*100</f>
        <v>77.79978709</v>
      </c>
      <c r="AD133" s="11" t="s">
        <v>168</v>
      </c>
      <c r="AE133" s="11">
        <f t="shared" si="2"/>
        <v>0</v>
      </c>
    </row>
    <row r="134" ht="15.75" customHeight="1">
      <c r="A134" s="11" t="s">
        <v>242</v>
      </c>
      <c r="B134" s="11" t="s">
        <v>163</v>
      </c>
      <c r="C134" s="11" t="s">
        <v>164</v>
      </c>
      <c r="D134" s="11" t="s">
        <v>174</v>
      </c>
      <c r="E134" s="12">
        <v>2024.0</v>
      </c>
      <c r="F134" s="11" t="s">
        <v>166</v>
      </c>
      <c r="G134" s="11" t="s">
        <v>184</v>
      </c>
      <c r="H134" s="11">
        <v>1.0</v>
      </c>
      <c r="I134" s="13">
        <v>15.8</v>
      </c>
      <c r="J134" s="11">
        <v>0.0</v>
      </c>
      <c r="K134" s="13">
        <v>1.3</v>
      </c>
      <c r="L134" s="13">
        <v>6.2</v>
      </c>
      <c r="M134" s="11">
        <v>13.0</v>
      </c>
      <c r="N134" s="14">
        <v>0.86</v>
      </c>
      <c r="O134" s="13">
        <v>73.3</v>
      </c>
      <c r="P134" s="13">
        <v>4.6</v>
      </c>
      <c r="Q134" s="13">
        <v>12.9</v>
      </c>
      <c r="R134" s="13">
        <v>18.1</v>
      </c>
      <c r="S134" s="13">
        <v>4.1</v>
      </c>
      <c r="T134" s="13">
        <v>4.1</v>
      </c>
      <c r="U134" s="13">
        <v>2.7</v>
      </c>
      <c r="V134" s="13">
        <v>84.0</v>
      </c>
      <c r="W134" s="11" t="str">
        <f t="shared" si="1"/>
        <v>A-Strong|BBVA|Digital|2024</v>
      </c>
      <c r="X134" s="15">
        <f>(MAX(0,MIN(1,1-(K134-scaling_params!$B$2)/(scaling_params!$C$2-scaling_params!$B$2)))+MAX(0,MIN(1,(L134-scaling_params!$B$3)/(scaling_params!$C$3-scaling_params!$B$3))))/2</f>
        <v>0.6852941176</v>
      </c>
      <c r="Y134" s="15">
        <f>(MAX(0,MIN(1,(M134-scaling_params!$B$4)/(scaling_params!$C$4-scaling_params!$B$4)))+MAX(0,MIN(1,(N134-scaling_params!$B$5)/(scaling_params!$C$5-scaling_params!$B$5))))/2</f>
        <v>0.6482142857</v>
      </c>
      <c r="Z134" s="15">
        <f>(MAX(0,MIN(1,(O134-scaling_params!$B$6)/(scaling_params!$C$6-scaling_params!$B$6)))+MAX(0,MIN(1,1-(P134-scaling_params!$B$7)/(scaling_params!$C$7-scaling_params!$B$7)))+MAX(0,MIN(1,(T134-scaling_params!$B$11)/(scaling_params!$C$11-scaling_params!$B$11))))/3</f>
        <v>0.8565299387</v>
      </c>
      <c r="AA134" s="15">
        <f>(MAX(0,MIN(1,1-(Q134-scaling_params!$B$8)/(scaling_params!$C$8-scaling_params!$B$8)))+MAX(0,MIN(1,(R134-scaling_params!$B$9)/(scaling_params!$C$9-scaling_params!$B$9)))+MAX(0,MIN(1,(S134-scaling_params!$B$10)/(scaling_params!$C$10-scaling_params!$B$10))))/3</f>
        <v>0.8540834631</v>
      </c>
      <c r="AB134" s="15">
        <f>(MAX(0,MIN(1,(U134-scaling_params!$B$12)/(scaling_params!$C$12-scaling_params!$B$12)))+MAX(0,MIN(1,(V134-scaling_params!$B$13)/(scaling_params!$C$13-scaling_params!$B$13))))/2</f>
        <v>0.7940909091</v>
      </c>
      <c r="AC134" s="13">
        <f>(scaling_params!$G$2*X134+scaling_params!$G$3*Y134+scaling_params!$G$4*Z134+scaling_params!$G$5*AA134+scaling_params!$G$6*AB134)*100</f>
        <v>75.86804272</v>
      </c>
      <c r="AD134" s="11" t="s">
        <v>168</v>
      </c>
      <c r="AE134" s="11">
        <f t="shared" si="2"/>
        <v>0</v>
      </c>
    </row>
    <row r="135" ht="15.75" customHeight="1">
      <c r="A135" s="11" t="s">
        <v>242</v>
      </c>
      <c r="B135" s="11" t="s">
        <v>163</v>
      </c>
      <c r="C135" s="11" t="s">
        <v>164</v>
      </c>
      <c r="D135" s="11" t="s">
        <v>174</v>
      </c>
      <c r="E135" s="12">
        <v>2025.0</v>
      </c>
      <c r="F135" s="11" t="s">
        <v>166</v>
      </c>
      <c r="G135" s="11" t="s">
        <v>184</v>
      </c>
      <c r="H135" s="11">
        <v>1.0</v>
      </c>
      <c r="I135" s="13">
        <v>15.2</v>
      </c>
      <c r="J135" s="11">
        <v>0.0</v>
      </c>
      <c r="K135" s="13">
        <v>1.2</v>
      </c>
      <c r="L135" s="13">
        <v>6.7</v>
      </c>
      <c r="M135" s="11">
        <v>34.0</v>
      </c>
      <c r="N135" s="14">
        <v>0.86</v>
      </c>
      <c r="O135" s="13">
        <v>78.6</v>
      </c>
      <c r="P135" s="13">
        <v>4.2</v>
      </c>
      <c r="Q135" s="13">
        <v>12.7</v>
      </c>
      <c r="R135" s="13">
        <v>18.1</v>
      </c>
      <c r="S135" s="13">
        <v>4.1</v>
      </c>
      <c r="T135" s="13">
        <v>4.3</v>
      </c>
      <c r="U135" s="13">
        <v>3.7</v>
      </c>
      <c r="V135" s="13">
        <v>80.0</v>
      </c>
      <c r="W135" s="11" t="str">
        <f t="shared" si="1"/>
        <v>A-Strong|BBVA|Digital|2025</v>
      </c>
      <c r="X135" s="15">
        <f>(MAX(0,MIN(1,1-(K135-scaling_params!$B$2)/(scaling_params!$C$2-scaling_params!$B$2)))+MAX(0,MIN(1,(L135-scaling_params!$B$3)/(scaling_params!$C$3-scaling_params!$B$3))))/2</f>
        <v>0.7387254902</v>
      </c>
      <c r="Y135" s="15">
        <f>(MAX(0,MIN(1,(M135-scaling_params!$B$4)/(scaling_params!$C$4-scaling_params!$B$4)))+MAX(0,MIN(1,(N135-scaling_params!$B$5)/(scaling_params!$C$5-scaling_params!$B$5))))/2</f>
        <v>0.7482142857</v>
      </c>
      <c r="Z135" s="15">
        <f>(MAX(0,MIN(1,(O135-scaling_params!$B$6)/(scaling_params!$C$6-scaling_params!$B$6)))+MAX(0,MIN(1,1-(P135-scaling_params!$B$7)/(scaling_params!$C$7-scaling_params!$B$7)))+MAX(0,MIN(1,(T135-scaling_params!$B$11)/(scaling_params!$C$11-scaling_params!$B$11))))/3</f>
        <v>0.9333333333</v>
      </c>
      <c r="AA135" s="15">
        <f>(MAX(0,MIN(1,1-(Q135-scaling_params!$B$8)/(scaling_params!$C$8-scaling_params!$B$8)))+MAX(0,MIN(1,(R135-scaling_params!$B$9)/(scaling_params!$C$9-scaling_params!$B$9)))+MAX(0,MIN(1,(S135-scaling_params!$B$10)/(scaling_params!$C$10-scaling_params!$B$10))))/3</f>
        <v>0.8616592207</v>
      </c>
      <c r="AB135" s="15">
        <f>(MAX(0,MIN(1,(U135-scaling_params!$B$12)/(scaling_params!$C$12-scaling_params!$B$12)))+MAX(0,MIN(1,(V135-scaling_params!$B$13)/(scaling_params!$C$13-scaling_params!$B$13))))/2</f>
        <v>0.8327272727</v>
      </c>
      <c r="AC135" s="13">
        <f>(scaling_params!$G$2*X135+scaling_params!$G$3*Y135+scaling_params!$G$4*Z135+scaling_params!$G$5*AA135+scaling_params!$G$6*AB135)*100</f>
        <v>81.86780217</v>
      </c>
      <c r="AD135" s="11" t="s">
        <v>168</v>
      </c>
      <c r="AE135" s="11">
        <f t="shared" si="2"/>
        <v>0</v>
      </c>
    </row>
    <row r="136" ht="15.75" customHeight="1">
      <c r="A136" s="11" t="s">
        <v>243</v>
      </c>
      <c r="B136" s="11" t="s">
        <v>163</v>
      </c>
      <c r="C136" s="11" t="s">
        <v>164</v>
      </c>
      <c r="D136" s="11" t="s">
        <v>181</v>
      </c>
      <c r="E136" s="12">
        <v>2024.0</v>
      </c>
      <c r="F136" s="11" t="s">
        <v>166</v>
      </c>
      <c r="G136" s="11" t="s">
        <v>167</v>
      </c>
      <c r="H136" s="11">
        <v>1.0</v>
      </c>
      <c r="I136" s="13">
        <v>15.8</v>
      </c>
      <c r="J136" s="11">
        <v>0.0</v>
      </c>
      <c r="K136" s="13">
        <v>0.6</v>
      </c>
      <c r="L136" s="13">
        <v>8.4</v>
      </c>
      <c r="M136" s="11">
        <v>51.0</v>
      </c>
      <c r="N136" s="14">
        <v>0.84</v>
      </c>
      <c r="O136" s="13">
        <v>80.4</v>
      </c>
      <c r="P136" s="13">
        <v>5.5</v>
      </c>
      <c r="Q136" s="13">
        <v>9.4</v>
      </c>
      <c r="R136" s="13">
        <v>15.8</v>
      </c>
      <c r="S136" s="13">
        <v>4.7</v>
      </c>
      <c r="T136" s="13">
        <v>4.6</v>
      </c>
      <c r="U136" s="13">
        <v>3.6</v>
      </c>
      <c r="V136" s="13">
        <v>88.5</v>
      </c>
      <c r="W136" s="11" t="str">
        <f t="shared" si="1"/>
        <v>A-Strong|BBVA|Corporate|2024</v>
      </c>
      <c r="X136" s="15">
        <f>(MAX(0,MIN(1,1-(K136-scaling_params!$B$2)/(scaling_params!$C$2-scaling_params!$B$2)))+MAX(0,MIN(1,(L136-scaling_params!$B$3)/(scaling_params!$C$3-scaling_params!$B$3))))/2</f>
        <v>0.8970588235</v>
      </c>
      <c r="Y136" s="15">
        <f>(MAX(0,MIN(1,(M136-scaling_params!$B$4)/(scaling_params!$C$4-scaling_params!$B$4)))+MAX(0,MIN(1,(N136-scaling_params!$B$5)/(scaling_params!$C$5-scaling_params!$B$5))))/2</f>
        <v>0.8041666667</v>
      </c>
      <c r="Z136" s="15">
        <f>(MAX(0,MIN(1,(O136-scaling_params!$B$6)/(scaling_params!$C$6-scaling_params!$B$6)))+MAX(0,MIN(1,1-(P136-scaling_params!$B$7)/(scaling_params!$C$7-scaling_params!$B$7)))+MAX(0,MIN(1,(T136-scaling_params!$B$11)/(scaling_params!$C$11-scaling_params!$B$11))))/3</f>
        <v>0.9619047619</v>
      </c>
      <c r="AA136" s="15">
        <f>(MAX(0,MIN(1,1-(Q136-scaling_params!$B$8)/(scaling_params!$C$8-scaling_params!$B$8)))+MAX(0,MIN(1,(R136-scaling_params!$B$9)/(scaling_params!$C$9-scaling_params!$B$9)))+MAX(0,MIN(1,(S136-scaling_params!$B$10)/(scaling_params!$C$10-scaling_params!$B$10))))/3</f>
        <v>0.8651030032</v>
      </c>
      <c r="AB136" s="15">
        <f>(MAX(0,MIN(1,(U136-scaling_params!$B$12)/(scaling_params!$C$12-scaling_params!$B$12)))+MAX(0,MIN(1,(V136-scaling_params!$B$13)/(scaling_params!$C$13-scaling_params!$B$13))))/2</f>
        <v>0.91</v>
      </c>
      <c r="AC136" s="13">
        <f>(scaling_params!$G$2*X136+scaling_params!$G$3*Y136+scaling_params!$G$4*Z136+scaling_params!$G$5*AA136+scaling_params!$G$6*AB136)*100</f>
        <v>88.54737378</v>
      </c>
      <c r="AD136" s="11" t="s">
        <v>168</v>
      </c>
      <c r="AE136" s="11">
        <f t="shared" si="2"/>
        <v>0</v>
      </c>
    </row>
    <row r="137" ht="15.75" customHeight="1">
      <c r="A137" s="11" t="s">
        <v>243</v>
      </c>
      <c r="B137" s="11" t="s">
        <v>163</v>
      </c>
      <c r="C137" s="11" t="s">
        <v>164</v>
      </c>
      <c r="D137" s="11" t="s">
        <v>181</v>
      </c>
      <c r="E137" s="12">
        <v>2025.0</v>
      </c>
      <c r="F137" s="11" t="s">
        <v>166</v>
      </c>
      <c r="G137" s="11" t="s">
        <v>167</v>
      </c>
      <c r="H137" s="11">
        <v>1.0</v>
      </c>
      <c r="I137" s="13">
        <v>15.2</v>
      </c>
      <c r="J137" s="11">
        <v>0.0</v>
      </c>
      <c r="K137" s="13">
        <v>1.4</v>
      </c>
      <c r="L137" s="13">
        <v>8.2</v>
      </c>
      <c r="M137" s="11">
        <v>48.0</v>
      </c>
      <c r="N137" s="14">
        <v>0.94</v>
      </c>
      <c r="O137" s="13">
        <v>83.2</v>
      </c>
      <c r="P137" s="13">
        <v>5.5</v>
      </c>
      <c r="Q137" s="13">
        <v>8.5</v>
      </c>
      <c r="R137" s="13">
        <v>18.9</v>
      </c>
      <c r="S137" s="13">
        <v>5.0</v>
      </c>
      <c r="T137" s="13">
        <v>4.9</v>
      </c>
      <c r="U137" s="13">
        <v>3.7</v>
      </c>
      <c r="V137" s="13">
        <v>88.1</v>
      </c>
      <c r="W137" s="11" t="str">
        <f t="shared" si="1"/>
        <v>A-Strong|BBVA|Corporate|2025</v>
      </c>
      <c r="X137" s="15">
        <f>(MAX(0,MIN(1,1-(K137-scaling_params!$B$2)/(scaling_params!$C$2-scaling_params!$B$2)))+MAX(0,MIN(1,(L137-scaling_params!$B$3)/(scaling_params!$C$3-scaling_params!$B$3))))/2</f>
        <v>0.8156862745</v>
      </c>
      <c r="Y137" s="15">
        <f>(MAX(0,MIN(1,(M137-scaling_params!$B$4)/(scaling_params!$C$4-scaling_params!$B$4)))+MAX(0,MIN(1,(N137-scaling_params!$B$5)/(scaling_params!$C$5-scaling_params!$B$5))))/2</f>
        <v>0.9148809524</v>
      </c>
      <c r="Z137" s="15">
        <f>(MAX(0,MIN(1,(O137-scaling_params!$B$6)/(scaling_params!$C$6-scaling_params!$B$6)))+MAX(0,MIN(1,1-(P137-scaling_params!$B$7)/(scaling_params!$C$7-scaling_params!$B$7)))+MAX(0,MIN(1,(T137-scaling_params!$B$11)/(scaling_params!$C$11-scaling_params!$B$11))))/3</f>
        <v>0.9904761905</v>
      </c>
      <c r="AA137" s="15">
        <f>(MAX(0,MIN(1,1-(Q137-scaling_params!$B$8)/(scaling_params!$C$8-scaling_params!$B$8)))+MAX(0,MIN(1,(R137-scaling_params!$B$9)/(scaling_params!$C$9-scaling_params!$B$9)))+MAX(0,MIN(1,(S137-scaling_params!$B$10)/(scaling_params!$C$10-scaling_params!$B$10))))/3</f>
        <v>1</v>
      </c>
      <c r="AB137" s="15">
        <f>(MAX(0,MIN(1,(U137-scaling_params!$B$12)/(scaling_params!$C$12-scaling_params!$B$12)))+MAX(0,MIN(1,(V137-scaling_params!$B$13)/(scaling_params!$C$13-scaling_params!$B$13))))/2</f>
        <v>0.9063636364</v>
      </c>
      <c r="AC137" s="13">
        <f>(scaling_params!$G$2*X137+scaling_params!$G$3*Y137+scaling_params!$G$4*Z137+scaling_params!$G$5*AA137+scaling_params!$G$6*AB137)*100</f>
        <v>92.23961122</v>
      </c>
      <c r="AD137" s="11" t="s">
        <v>168</v>
      </c>
      <c r="AE137" s="11">
        <f t="shared" si="2"/>
        <v>0</v>
      </c>
    </row>
    <row r="138" ht="15.75" customHeight="1">
      <c r="A138" s="11" t="s">
        <v>244</v>
      </c>
      <c r="B138" s="11" t="s">
        <v>163</v>
      </c>
      <c r="C138" s="11" t="s">
        <v>164</v>
      </c>
      <c r="D138" s="11" t="s">
        <v>177</v>
      </c>
      <c r="E138" s="12">
        <v>2024.0</v>
      </c>
      <c r="F138" s="11" t="s">
        <v>166</v>
      </c>
      <c r="G138" s="11" t="s">
        <v>172</v>
      </c>
      <c r="H138" s="11">
        <v>4.0</v>
      </c>
      <c r="I138" s="13">
        <v>15.8</v>
      </c>
      <c r="J138" s="11">
        <v>0.0</v>
      </c>
      <c r="K138" s="13">
        <v>0.2</v>
      </c>
      <c r="L138" s="13">
        <v>7.1</v>
      </c>
      <c r="M138" s="11">
        <v>11.0</v>
      </c>
      <c r="N138" s="14">
        <v>0.78</v>
      </c>
      <c r="O138" s="13">
        <v>76.2</v>
      </c>
      <c r="P138" s="13">
        <v>4.6</v>
      </c>
      <c r="Q138" s="13">
        <v>11.9</v>
      </c>
      <c r="R138" s="13">
        <v>17.6</v>
      </c>
      <c r="S138" s="13">
        <v>3.5</v>
      </c>
      <c r="T138" s="13">
        <v>3.6</v>
      </c>
      <c r="U138" s="13">
        <v>3.5</v>
      </c>
      <c r="V138" s="13">
        <v>78.7</v>
      </c>
      <c r="W138" s="11" t="str">
        <f t="shared" si="1"/>
        <v>A-Strong|BBVA|Retail|2024</v>
      </c>
      <c r="X138" s="15">
        <f>(MAX(0,MIN(1,1-(K138-scaling_params!$B$2)/(scaling_params!$C$2-scaling_params!$B$2)))+MAX(0,MIN(1,(L138-scaling_params!$B$3)/(scaling_params!$C$3-scaling_params!$B$3))))/2</f>
        <v>0.8014705882</v>
      </c>
      <c r="Y138" s="15">
        <f>(MAX(0,MIN(1,(M138-scaling_params!$B$4)/(scaling_params!$C$4-scaling_params!$B$4)))+MAX(0,MIN(1,(N138-scaling_params!$B$5)/(scaling_params!$C$5-scaling_params!$B$5))))/2</f>
        <v>0.5386904762</v>
      </c>
      <c r="Z138" s="15">
        <f>(MAX(0,MIN(1,(O138-scaling_params!$B$6)/(scaling_params!$C$6-scaling_params!$B$6)))+MAX(0,MIN(1,1-(P138-scaling_params!$B$7)/(scaling_params!$C$7-scaling_params!$B$7)))+MAX(0,MIN(1,(T138-scaling_params!$B$11)/(scaling_params!$C$11-scaling_params!$B$11))))/3</f>
        <v>0.8567656766</v>
      </c>
      <c r="AA138" s="15">
        <f>(MAX(0,MIN(1,1-(Q138-scaling_params!$B$8)/(scaling_params!$C$8-scaling_params!$B$8)))+MAX(0,MIN(1,(R138-scaling_params!$B$9)/(scaling_params!$C$9-scaling_params!$B$9)))+MAX(0,MIN(1,(S138-scaling_params!$B$10)/(scaling_params!$C$10-scaling_params!$B$10))))/3</f>
        <v>0.8120416751</v>
      </c>
      <c r="AB138" s="15">
        <f>(MAX(0,MIN(1,(U138-scaling_params!$B$12)/(scaling_params!$C$12-scaling_params!$B$12)))+MAX(0,MIN(1,(V138-scaling_params!$B$13)/(scaling_params!$C$13-scaling_params!$B$13))))/2</f>
        <v>0.8209090909</v>
      </c>
      <c r="AC138" s="13">
        <f>(scaling_params!$G$2*X138+scaling_params!$G$3*Y138+scaling_params!$G$4*Z138+scaling_params!$G$5*AA138+scaling_params!$G$6*AB138)*100</f>
        <v>75.60643917</v>
      </c>
      <c r="AD138" s="11" t="s">
        <v>168</v>
      </c>
      <c r="AE138" s="11">
        <f t="shared" si="2"/>
        <v>0</v>
      </c>
    </row>
    <row r="139" ht="15.75" customHeight="1">
      <c r="A139" s="11" t="s">
        <v>244</v>
      </c>
      <c r="B139" s="11" t="s">
        <v>163</v>
      </c>
      <c r="C139" s="11" t="s">
        <v>164</v>
      </c>
      <c r="D139" s="11" t="s">
        <v>177</v>
      </c>
      <c r="E139" s="12">
        <v>2025.0</v>
      </c>
      <c r="F139" s="11" t="s">
        <v>166</v>
      </c>
      <c r="G139" s="11" t="s">
        <v>172</v>
      </c>
      <c r="H139" s="11">
        <v>4.0</v>
      </c>
      <c r="I139" s="13">
        <v>15.2</v>
      </c>
      <c r="J139" s="11">
        <v>0.0</v>
      </c>
      <c r="K139" s="13">
        <v>1.2</v>
      </c>
      <c r="L139" s="13">
        <v>6.9</v>
      </c>
      <c r="M139" s="11">
        <v>21.0</v>
      </c>
      <c r="N139" s="14">
        <v>0.87</v>
      </c>
      <c r="O139" s="13">
        <v>79.5</v>
      </c>
      <c r="P139" s="13">
        <v>6.5</v>
      </c>
      <c r="Q139" s="13">
        <v>9.6</v>
      </c>
      <c r="R139" s="13">
        <v>16.3</v>
      </c>
      <c r="S139" s="13">
        <v>4.1</v>
      </c>
      <c r="T139" s="13">
        <v>3.9</v>
      </c>
      <c r="U139" s="13">
        <v>3.5</v>
      </c>
      <c r="V139" s="13">
        <v>79.3</v>
      </c>
      <c r="W139" s="11" t="str">
        <f t="shared" si="1"/>
        <v>A-Strong|BBVA|Retail|2025</v>
      </c>
      <c r="X139" s="15">
        <f>(MAX(0,MIN(1,1-(K139-scaling_params!$B$2)/(scaling_params!$C$2-scaling_params!$B$2)))+MAX(0,MIN(1,(L139-scaling_params!$B$3)/(scaling_params!$C$3-scaling_params!$B$3))))/2</f>
        <v>0.7534313725</v>
      </c>
      <c r="Y139" s="15">
        <f>(MAX(0,MIN(1,(M139-scaling_params!$B$4)/(scaling_params!$C$4-scaling_params!$B$4)))+MAX(0,MIN(1,(N139-scaling_params!$B$5)/(scaling_params!$C$5-scaling_params!$B$5))))/2</f>
        <v>0.6988095238</v>
      </c>
      <c r="Z139" s="15">
        <f>(MAX(0,MIN(1,(O139-scaling_params!$B$6)/(scaling_params!$C$6-scaling_params!$B$6)))+MAX(0,MIN(1,1-(P139-scaling_params!$B$7)/(scaling_params!$C$7-scaling_params!$B$7)))+MAX(0,MIN(1,(T139-scaling_params!$B$11)/(scaling_params!$C$11-scaling_params!$B$11))))/3</f>
        <v>0.8051480051</v>
      </c>
      <c r="AA139" s="15">
        <f>(MAX(0,MIN(1,1-(Q139-scaling_params!$B$8)/(scaling_params!$C$8-scaling_params!$B$8)))+MAX(0,MIN(1,(R139-scaling_params!$B$9)/(scaling_params!$C$9-scaling_params!$B$9)))+MAX(0,MIN(1,(S139-scaling_params!$B$10)/(scaling_params!$C$10-scaling_params!$B$10))))/3</f>
        <v>0.8273765202</v>
      </c>
      <c r="AB139" s="15">
        <f>(MAX(0,MIN(1,(U139-scaling_params!$B$12)/(scaling_params!$C$12-scaling_params!$B$12)))+MAX(0,MIN(1,(V139-scaling_params!$B$13)/(scaling_params!$C$13-scaling_params!$B$13))))/2</f>
        <v>0.8263636364</v>
      </c>
      <c r="AC139" s="13">
        <f>(scaling_params!$G$2*X139+scaling_params!$G$3*Y139+scaling_params!$G$4*Z139+scaling_params!$G$5*AA139+scaling_params!$G$6*AB139)*100</f>
        <v>77.36155685</v>
      </c>
      <c r="AD139" s="11" t="s">
        <v>168</v>
      </c>
      <c r="AE139" s="11">
        <f t="shared" si="2"/>
        <v>0</v>
      </c>
    </row>
    <row r="140" ht="15.75" customHeight="1">
      <c r="A140" s="11" t="s">
        <v>245</v>
      </c>
      <c r="B140" s="11" t="s">
        <v>163</v>
      </c>
      <c r="C140" s="11" t="s">
        <v>164</v>
      </c>
      <c r="D140" s="11" t="s">
        <v>177</v>
      </c>
      <c r="E140" s="12">
        <v>2024.0</v>
      </c>
      <c r="F140" s="11" t="s">
        <v>166</v>
      </c>
      <c r="G140" s="11" t="s">
        <v>172</v>
      </c>
      <c r="H140" s="11">
        <v>4.0</v>
      </c>
      <c r="I140" s="13">
        <v>15.8</v>
      </c>
      <c r="J140" s="11">
        <v>0.0</v>
      </c>
      <c r="K140" s="13">
        <v>0.2</v>
      </c>
      <c r="L140" s="13">
        <v>6.3</v>
      </c>
      <c r="M140" s="11">
        <v>36.0</v>
      </c>
      <c r="N140" s="14">
        <v>0.79</v>
      </c>
      <c r="O140" s="13">
        <v>76.2</v>
      </c>
      <c r="P140" s="13">
        <v>4.6</v>
      </c>
      <c r="Q140" s="13">
        <v>11.9</v>
      </c>
      <c r="R140" s="13">
        <v>17.6</v>
      </c>
      <c r="S140" s="13">
        <v>4.1</v>
      </c>
      <c r="T140" s="13">
        <v>3.8</v>
      </c>
      <c r="U140" s="13">
        <v>3.5</v>
      </c>
      <c r="V140" s="13">
        <v>76.0</v>
      </c>
      <c r="W140" s="11" t="str">
        <f t="shared" si="1"/>
        <v>A-Strong|BBVA|Retail|2024</v>
      </c>
      <c r="X140" s="15">
        <f>(MAX(0,MIN(1,1-(K140-scaling_params!$B$2)/(scaling_params!$C$2-scaling_params!$B$2)))+MAX(0,MIN(1,(L140-scaling_params!$B$3)/(scaling_params!$C$3-scaling_params!$B$3))))/2</f>
        <v>0.7426470588</v>
      </c>
      <c r="Y140" s="15">
        <f>(MAX(0,MIN(1,(M140-scaling_params!$B$4)/(scaling_params!$C$4-scaling_params!$B$4)))+MAX(0,MIN(1,(N140-scaling_params!$B$5)/(scaling_params!$C$5-scaling_params!$B$5))))/2</f>
        <v>0.6702380952</v>
      </c>
      <c r="Z140" s="15">
        <f>(MAX(0,MIN(1,(O140-scaling_params!$B$6)/(scaling_params!$C$6-scaling_params!$B$6)))+MAX(0,MIN(1,1-(P140-scaling_params!$B$7)/(scaling_params!$C$7-scaling_params!$B$7)))+MAX(0,MIN(1,(T140-scaling_params!$B$11)/(scaling_params!$C$11-scaling_params!$B$11))))/3</f>
        <v>0.8758132956</v>
      </c>
      <c r="AA140" s="15">
        <f>(MAX(0,MIN(1,1-(Q140-scaling_params!$B$8)/(scaling_params!$C$8-scaling_params!$B$8)))+MAX(0,MIN(1,(R140-scaling_params!$B$9)/(scaling_params!$C$9-scaling_params!$B$9)))+MAX(0,MIN(1,(S140-scaling_params!$B$10)/(scaling_params!$C$10-scaling_params!$B$10))))/3</f>
        <v>0.8708652045</v>
      </c>
      <c r="AB140" s="15">
        <f>(MAX(0,MIN(1,(U140-scaling_params!$B$12)/(scaling_params!$C$12-scaling_params!$B$12)))+MAX(0,MIN(1,(V140-scaling_params!$B$13)/(scaling_params!$C$13-scaling_params!$B$13))))/2</f>
        <v>0.7963636364</v>
      </c>
      <c r="AC140" s="13">
        <f>(scaling_params!$G$2*X140+scaling_params!$G$3*Y140+scaling_params!$G$4*Z140+scaling_params!$G$5*AA140+scaling_params!$G$6*AB140)*100</f>
        <v>78.50873208</v>
      </c>
      <c r="AD140" s="11" t="s">
        <v>168</v>
      </c>
      <c r="AE140" s="11">
        <f t="shared" si="2"/>
        <v>0</v>
      </c>
    </row>
    <row r="141" ht="15.75" customHeight="1">
      <c r="A141" s="11" t="s">
        <v>245</v>
      </c>
      <c r="B141" s="11" t="s">
        <v>163</v>
      </c>
      <c r="C141" s="11" t="s">
        <v>164</v>
      </c>
      <c r="D141" s="11" t="s">
        <v>177</v>
      </c>
      <c r="E141" s="12">
        <v>2025.0</v>
      </c>
      <c r="F141" s="11" t="s">
        <v>166</v>
      </c>
      <c r="G141" s="11" t="s">
        <v>172</v>
      </c>
      <c r="H141" s="11">
        <v>4.0</v>
      </c>
      <c r="I141" s="13">
        <v>15.2</v>
      </c>
      <c r="J141" s="11">
        <v>0.0</v>
      </c>
      <c r="K141" s="13">
        <v>1.2</v>
      </c>
      <c r="L141" s="13">
        <v>7.1</v>
      </c>
      <c r="M141" s="11">
        <v>14.0</v>
      </c>
      <c r="N141" s="14">
        <v>0.81</v>
      </c>
      <c r="O141" s="13">
        <v>79.5</v>
      </c>
      <c r="P141" s="13">
        <v>6.5</v>
      </c>
      <c r="Q141" s="13">
        <v>9.6</v>
      </c>
      <c r="R141" s="13">
        <v>16.3</v>
      </c>
      <c r="S141" s="13">
        <v>3.9</v>
      </c>
      <c r="T141" s="13">
        <v>3.6</v>
      </c>
      <c r="U141" s="13">
        <v>3.5</v>
      </c>
      <c r="V141" s="13">
        <v>74.2</v>
      </c>
      <c r="W141" s="11" t="str">
        <f t="shared" si="1"/>
        <v>A-Strong|BBVA|Retail|2025</v>
      </c>
      <c r="X141" s="15">
        <f>(MAX(0,MIN(1,1-(K141-scaling_params!$B$2)/(scaling_params!$C$2-scaling_params!$B$2)))+MAX(0,MIN(1,(L141-scaling_params!$B$3)/(scaling_params!$C$3-scaling_params!$B$3))))/2</f>
        <v>0.7681372549</v>
      </c>
      <c r="Y141" s="15">
        <f>(MAX(0,MIN(1,(M141-scaling_params!$B$4)/(scaling_params!$C$4-scaling_params!$B$4)))+MAX(0,MIN(1,(N141-scaling_params!$B$5)/(scaling_params!$C$5-scaling_params!$B$5))))/2</f>
        <v>0.5904761905</v>
      </c>
      <c r="Z141" s="15">
        <f>(MAX(0,MIN(1,(O141-scaling_params!$B$6)/(scaling_params!$C$6-scaling_params!$B$6)))+MAX(0,MIN(1,1-(P141-scaling_params!$B$7)/(scaling_params!$C$7-scaling_params!$B$7)))+MAX(0,MIN(1,(T141-scaling_params!$B$11)/(scaling_params!$C$11-scaling_params!$B$11))))/3</f>
        <v>0.7765765766</v>
      </c>
      <c r="AA141" s="15">
        <f>(MAX(0,MIN(1,1-(Q141-scaling_params!$B$8)/(scaling_params!$C$8-scaling_params!$B$8)))+MAX(0,MIN(1,(R141-scaling_params!$B$9)/(scaling_params!$C$9-scaling_params!$B$9)))+MAX(0,MIN(1,(S141-scaling_params!$B$10)/(scaling_params!$C$10-scaling_params!$B$10))))/3</f>
        <v>0.8077686771</v>
      </c>
      <c r="AB141" s="15">
        <f>(MAX(0,MIN(1,(U141-scaling_params!$B$12)/(scaling_params!$C$12-scaling_params!$B$12)))+MAX(0,MIN(1,(V141-scaling_params!$B$13)/(scaling_params!$C$13-scaling_params!$B$13))))/2</f>
        <v>0.78</v>
      </c>
      <c r="AC141" s="13">
        <f>(scaling_params!$G$2*X141+scaling_params!$G$3*Y141+scaling_params!$G$4*Z141+scaling_params!$G$5*AA141+scaling_params!$G$6*AB141)*100</f>
        <v>73.59769423</v>
      </c>
      <c r="AD141" s="11" t="s">
        <v>168</v>
      </c>
      <c r="AE141" s="11">
        <f t="shared" si="2"/>
        <v>0</v>
      </c>
    </row>
    <row r="142" ht="15.75" customHeight="1">
      <c r="A142" s="11" t="s">
        <v>246</v>
      </c>
      <c r="B142" s="11" t="s">
        <v>163</v>
      </c>
      <c r="C142" s="11" t="s">
        <v>164</v>
      </c>
      <c r="D142" s="11" t="s">
        <v>165</v>
      </c>
      <c r="E142" s="12">
        <v>2024.0</v>
      </c>
      <c r="F142" s="11" t="s">
        <v>166</v>
      </c>
      <c r="G142" s="11" t="s">
        <v>175</v>
      </c>
      <c r="H142" s="11">
        <v>5.0</v>
      </c>
      <c r="I142" s="13">
        <v>15.8</v>
      </c>
      <c r="J142" s="11">
        <v>0.0</v>
      </c>
      <c r="K142" s="13">
        <v>1.1</v>
      </c>
      <c r="L142" s="13">
        <v>7.4</v>
      </c>
      <c r="M142" s="11">
        <v>33.0</v>
      </c>
      <c r="N142" s="14">
        <v>0.78</v>
      </c>
      <c r="O142" s="13">
        <v>77.5</v>
      </c>
      <c r="P142" s="13">
        <v>5.8</v>
      </c>
      <c r="Q142" s="13">
        <v>9.9</v>
      </c>
      <c r="R142" s="13">
        <v>17.5</v>
      </c>
      <c r="S142" s="13">
        <v>3.9</v>
      </c>
      <c r="T142" s="13">
        <v>4.3</v>
      </c>
      <c r="U142" s="13">
        <v>2.8</v>
      </c>
      <c r="V142" s="13">
        <v>75.8</v>
      </c>
      <c r="W142" s="11" t="str">
        <f t="shared" si="1"/>
        <v>A-Strong|BBVA|Operations|2024</v>
      </c>
      <c r="X142" s="15">
        <f>(MAX(0,MIN(1,1-(K142-scaling_params!$B$2)/(scaling_params!$C$2-scaling_params!$B$2)))+MAX(0,MIN(1,(L142-scaling_params!$B$3)/(scaling_params!$C$3-scaling_params!$B$3))))/2</f>
        <v>0.8068627451</v>
      </c>
      <c r="Y142" s="15">
        <f>(MAX(0,MIN(1,(M142-scaling_params!$B$4)/(scaling_params!$C$4-scaling_params!$B$4)))+MAX(0,MIN(1,(N142-scaling_params!$B$5)/(scaling_params!$C$5-scaling_params!$B$5))))/2</f>
        <v>0.643452381</v>
      </c>
      <c r="Z142" s="15">
        <f>(MAX(0,MIN(1,(O142-scaling_params!$B$6)/(scaling_params!$C$6-scaling_params!$B$6)))+MAX(0,MIN(1,1-(P142-scaling_params!$B$7)/(scaling_params!$C$7-scaling_params!$B$7)))+MAX(0,MIN(1,(T142-scaling_params!$B$11)/(scaling_params!$C$11-scaling_params!$B$11))))/3</f>
        <v>0.9063063063</v>
      </c>
      <c r="AA142" s="15">
        <f>(MAX(0,MIN(1,1-(Q142-scaling_params!$B$8)/(scaling_params!$C$8-scaling_params!$B$8)))+MAX(0,MIN(1,(R142-scaling_params!$B$9)/(scaling_params!$C$9-scaling_params!$B$9)))+MAX(0,MIN(1,(S142-scaling_params!$B$10)/(scaling_params!$C$10-scaling_params!$B$10))))/3</f>
        <v>0.8584015885</v>
      </c>
      <c r="AB142" s="15">
        <f>(MAX(0,MIN(1,(U142-scaling_params!$B$12)/(scaling_params!$C$12-scaling_params!$B$12)))+MAX(0,MIN(1,(V142-scaling_params!$B$13)/(scaling_params!$C$13-scaling_params!$B$13))))/2</f>
        <v>0.7445454545</v>
      </c>
      <c r="AC142" s="13">
        <f>(scaling_params!$G$2*X142+scaling_params!$G$3*Y142+scaling_params!$G$4*Z142+scaling_params!$G$5*AA142+scaling_params!$G$6*AB142)*100</f>
        <v>79.27410798</v>
      </c>
      <c r="AD142" s="11" t="s">
        <v>168</v>
      </c>
      <c r="AE142" s="11">
        <f t="shared" si="2"/>
        <v>0</v>
      </c>
    </row>
    <row r="143" ht="15.75" customHeight="1">
      <c r="A143" s="11" t="s">
        <v>246</v>
      </c>
      <c r="B143" s="11" t="s">
        <v>163</v>
      </c>
      <c r="C143" s="11" t="s">
        <v>164</v>
      </c>
      <c r="D143" s="11" t="s">
        <v>165</v>
      </c>
      <c r="E143" s="12">
        <v>2025.0</v>
      </c>
      <c r="F143" s="11" t="s">
        <v>166</v>
      </c>
      <c r="G143" s="11" t="s">
        <v>175</v>
      </c>
      <c r="H143" s="11">
        <v>5.0</v>
      </c>
      <c r="I143" s="13">
        <v>15.2</v>
      </c>
      <c r="J143" s="11">
        <v>0.0</v>
      </c>
      <c r="K143" s="13">
        <v>0.0</v>
      </c>
      <c r="L143" s="13">
        <v>7.2</v>
      </c>
      <c r="M143" s="11">
        <v>24.0</v>
      </c>
      <c r="N143" s="14">
        <v>0.84</v>
      </c>
      <c r="O143" s="13">
        <v>83.2</v>
      </c>
      <c r="P143" s="13">
        <v>5.0</v>
      </c>
      <c r="Q143" s="13">
        <v>10.1</v>
      </c>
      <c r="R143" s="13">
        <v>16.7</v>
      </c>
      <c r="S143" s="13">
        <v>4.2</v>
      </c>
      <c r="T143" s="13">
        <v>3.8</v>
      </c>
      <c r="U143" s="13">
        <v>3.6</v>
      </c>
      <c r="V143" s="13">
        <v>84.5</v>
      </c>
      <c r="W143" s="11" t="str">
        <f t="shared" si="1"/>
        <v>A-Strong|BBVA|Operations|2025</v>
      </c>
      <c r="X143" s="15">
        <f>(MAX(0,MIN(1,1-(K143-scaling_params!$B$2)/(scaling_params!$C$2-scaling_params!$B$2)))+MAX(0,MIN(1,(L143-scaling_params!$B$3)/(scaling_params!$C$3-scaling_params!$B$3))))/2</f>
        <v>0.8088235294</v>
      </c>
      <c r="Y143" s="15">
        <f>(MAX(0,MIN(1,(M143-scaling_params!$B$4)/(scaling_params!$C$4-scaling_params!$B$4)))+MAX(0,MIN(1,(N143-scaling_params!$B$5)/(scaling_params!$C$5-scaling_params!$B$5))))/2</f>
        <v>0.6755952381</v>
      </c>
      <c r="Z143" s="15">
        <f>(MAX(0,MIN(1,(O143-scaling_params!$B$6)/(scaling_params!$C$6-scaling_params!$B$6)))+MAX(0,MIN(1,1-(P143-scaling_params!$B$7)/(scaling_params!$C$7-scaling_params!$B$7)))+MAX(0,MIN(1,(T143-scaling_params!$B$11)/(scaling_params!$C$11-scaling_params!$B$11))))/3</f>
        <v>0.8857142857</v>
      </c>
      <c r="AA143" s="15">
        <f>(MAX(0,MIN(1,1-(Q143-scaling_params!$B$8)/(scaling_params!$C$8-scaling_params!$B$8)))+MAX(0,MIN(1,(R143-scaling_params!$B$9)/(scaling_params!$C$9-scaling_params!$B$9)))+MAX(0,MIN(1,(S143-scaling_params!$B$10)/(scaling_params!$C$10-scaling_params!$B$10))))/3</f>
        <v>0.8540580789</v>
      </c>
      <c r="AB143" s="15">
        <f>(MAX(0,MIN(1,(U143-scaling_params!$B$12)/(scaling_params!$C$12-scaling_params!$B$12)))+MAX(0,MIN(1,(V143-scaling_params!$B$13)/(scaling_params!$C$13-scaling_params!$B$13))))/2</f>
        <v>0.8736363636</v>
      </c>
      <c r="AC143" s="13">
        <f>(scaling_params!$G$2*X143+scaling_params!$G$3*Y143+scaling_params!$G$4*Z143+scaling_params!$G$5*AA143+scaling_params!$G$6*AB143)*100</f>
        <v>81.03845803</v>
      </c>
      <c r="AD143" s="11" t="s">
        <v>168</v>
      </c>
      <c r="AE143" s="11">
        <f t="shared" si="2"/>
        <v>0</v>
      </c>
    </row>
    <row r="144" ht="15.75" customHeight="1">
      <c r="A144" s="11" t="s">
        <v>247</v>
      </c>
      <c r="B144" s="11" t="s">
        <v>163</v>
      </c>
      <c r="C144" s="11" t="s">
        <v>164</v>
      </c>
      <c r="D144" s="11" t="s">
        <v>174</v>
      </c>
      <c r="E144" s="12">
        <v>2024.0</v>
      </c>
      <c r="F144" s="11" t="s">
        <v>166</v>
      </c>
      <c r="G144" s="11" t="s">
        <v>167</v>
      </c>
      <c r="H144" s="11">
        <v>4.0</v>
      </c>
      <c r="I144" s="13">
        <v>15.8</v>
      </c>
      <c r="J144" s="11">
        <v>1.0</v>
      </c>
      <c r="K144" s="13">
        <v>1.3</v>
      </c>
      <c r="L144" s="13">
        <v>6.2</v>
      </c>
      <c r="M144" s="11">
        <v>4.0</v>
      </c>
      <c r="N144" s="14">
        <v>0.75</v>
      </c>
      <c r="O144" s="13">
        <v>73.3</v>
      </c>
      <c r="P144" s="13">
        <v>4.6</v>
      </c>
      <c r="Q144" s="13">
        <v>12.9</v>
      </c>
      <c r="R144" s="13">
        <v>18.1</v>
      </c>
      <c r="S144" s="13">
        <v>3.6</v>
      </c>
      <c r="T144" s="13">
        <v>4.2</v>
      </c>
      <c r="U144" s="13">
        <v>2.7</v>
      </c>
      <c r="V144" s="13">
        <v>81.3</v>
      </c>
      <c r="W144" s="11" t="str">
        <f t="shared" si="1"/>
        <v>A-Strong|BBVA|Digital|2024</v>
      </c>
      <c r="X144" s="15">
        <f>(MAX(0,MIN(1,1-(K144-scaling_params!$B$2)/(scaling_params!$C$2-scaling_params!$B$2)))+MAX(0,MIN(1,(L144-scaling_params!$B$3)/(scaling_params!$C$3-scaling_params!$B$3))))/2</f>
        <v>0.6852941176</v>
      </c>
      <c r="Y144" s="15">
        <f>(MAX(0,MIN(1,(M144-scaling_params!$B$4)/(scaling_params!$C$4-scaling_params!$B$4)))+MAX(0,MIN(1,(N144-scaling_params!$B$5)/(scaling_params!$C$5-scaling_params!$B$5))))/2</f>
        <v>0.4678571429</v>
      </c>
      <c r="Z144" s="15">
        <f>(MAX(0,MIN(1,(O144-scaling_params!$B$6)/(scaling_params!$C$6-scaling_params!$B$6)))+MAX(0,MIN(1,1-(P144-scaling_params!$B$7)/(scaling_params!$C$7-scaling_params!$B$7)))+MAX(0,MIN(1,(T144-scaling_params!$B$11)/(scaling_params!$C$11-scaling_params!$B$11))))/3</f>
        <v>0.8660537482</v>
      </c>
      <c r="AA144" s="15">
        <f>(MAX(0,MIN(1,1-(Q144-scaling_params!$B$8)/(scaling_params!$C$8-scaling_params!$B$8)))+MAX(0,MIN(1,(R144-scaling_params!$B$9)/(scaling_params!$C$9-scaling_params!$B$9)))+MAX(0,MIN(1,(S144-scaling_params!$B$10)/(scaling_params!$C$10-scaling_params!$B$10))))/3</f>
        <v>0.8050638552</v>
      </c>
      <c r="AB144" s="15">
        <f>(MAX(0,MIN(1,(U144-scaling_params!$B$12)/(scaling_params!$C$12-scaling_params!$B$12)))+MAX(0,MIN(1,(V144-scaling_params!$B$13)/(scaling_params!$C$13-scaling_params!$B$13))))/2</f>
        <v>0.7695454545</v>
      </c>
      <c r="AC144" s="13">
        <f>(scaling_params!$G$2*X144+scaling_params!$G$3*Y144+scaling_params!$G$4*Z144+scaling_params!$G$5*AA144+scaling_params!$G$6*AB144)*100</f>
        <v>70.70107792</v>
      </c>
      <c r="AD144" s="11" t="s">
        <v>168</v>
      </c>
      <c r="AE144" s="11">
        <f t="shared" si="2"/>
        <v>0</v>
      </c>
    </row>
    <row r="145" ht="15.75" customHeight="1">
      <c r="A145" s="11" t="s">
        <v>247</v>
      </c>
      <c r="B145" s="11" t="s">
        <v>163</v>
      </c>
      <c r="C145" s="11" t="s">
        <v>164</v>
      </c>
      <c r="D145" s="11" t="s">
        <v>174</v>
      </c>
      <c r="E145" s="12">
        <v>2025.0</v>
      </c>
      <c r="F145" s="11" t="s">
        <v>166</v>
      </c>
      <c r="G145" s="11" t="s">
        <v>167</v>
      </c>
      <c r="H145" s="11">
        <v>4.0</v>
      </c>
      <c r="I145" s="13">
        <v>15.2</v>
      </c>
      <c r="J145" s="11">
        <v>0.0</v>
      </c>
      <c r="K145" s="13">
        <v>1.2</v>
      </c>
      <c r="L145" s="13">
        <v>7.2</v>
      </c>
      <c r="M145" s="11">
        <v>14.0</v>
      </c>
      <c r="N145" s="14">
        <v>0.75</v>
      </c>
      <c r="O145" s="13">
        <v>78.6</v>
      </c>
      <c r="P145" s="13">
        <v>4.2</v>
      </c>
      <c r="Q145" s="13">
        <v>12.7</v>
      </c>
      <c r="R145" s="13">
        <v>18.1</v>
      </c>
      <c r="S145" s="13">
        <v>4.5</v>
      </c>
      <c r="T145" s="13">
        <v>4.1</v>
      </c>
      <c r="U145" s="13">
        <v>3.7</v>
      </c>
      <c r="V145" s="13">
        <v>75.7</v>
      </c>
      <c r="W145" s="11" t="str">
        <f t="shared" si="1"/>
        <v>A-Strong|BBVA|Digital|2025</v>
      </c>
      <c r="X145" s="15">
        <f>(MAX(0,MIN(1,1-(K145-scaling_params!$B$2)/(scaling_params!$C$2-scaling_params!$B$2)))+MAX(0,MIN(1,(L145-scaling_params!$B$3)/(scaling_params!$C$3-scaling_params!$B$3))))/2</f>
        <v>0.7754901961</v>
      </c>
      <c r="Y145" s="15">
        <f>(MAX(0,MIN(1,(M145-scaling_params!$B$4)/(scaling_params!$C$4-scaling_params!$B$4)))+MAX(0,MIN(1,(N145-scaling_params!$B$5)/(scaling_params!$C$5-scaling_params!$B$5))))/2</f>
        <v>0.5154761905</v>
      </c>
      <c r="Z145" s="15">
        <f>(MAX(0,MIN(1,(O145-scaling_params!$B$6)/(scaling_params!$C$6-scaling_params!$B$6)))+MAX(0,MIN(1,1-(P145-scaling_params!$B$7)/(scaling_params!$C$7-scaling_params!$B$7)))+MAX(0,MIN(1,(T145-scaling_params!$B$11)/(scaling_params!$C$11-scaling_params!$B$11))))/3</f>
        <v>0.9142857143</v>
      </c>
      <c r="AA145" s="15">
        <f>(MAX(0,MIN(1,1-(Q145-scaling_params!$B$8)/(scaling_params!$C$8-scaling_params!$B$8)))+MAX(0,MIN(1,(R145-scaling_params!$B$9)/(scaling_params!$C$9-scaling_params!$B$9)))+MAX(0,MIN(1,(S145-scaling_params!$B$10)/(scaling_params!$C$10-scaling_params!$B$10))))/3</f>
        <v>0.9008749069</v>
      </c>
      <c r="AB145" s="15">
        <f>(MAX(0,MIN(1,(U145-scaling_params!$B$12)/(scaling_params!$C$12-scaling_params!$B$12)))+MAX(0,MIN(1,(V145-scaling_params!$B$13)/(scaling_params!$C$13-scaling_params!$B$13))))/2</f>
        <v>0.7936363636</v>
      </c>
      <c r="AC145" s="13">
        <f>(scaling_params!$G$2*X145+scaling_params!$G$3*Y145+scaling_params!$G$4*Z145+scaling_params!$G$5*AA145+scaling_params!$G$6*AB145)*100</f>
        <v>77.04373182</v>
      </c>
      <c r="AD145" s="11" t="s">
        <v>168</v>
      </c>
      <c r="AE145" s="11">
        <f t="shared" si="2"/>
        <v>0</v>
      </c>
    </row>
    <row r="146" ht="15.75" customHeight="1">
      <c r="A146" s="11" t="s">
        <v>248</v>
      </c>
      <c r="B146" s="11" t="s">
        <v>163</v>
      </c>
      <c r="C146" s="11" t="s">
        <v>164</v>
      </c>
      <c r="D146" s="11" t="s">
        <v>165</v>
      </c>
      <c r="E146" s="12">
        <v>2024.0</v>
      </c>
      <c r="F146" s="11" t="s">
        <v>166</v>
      </c>
      <c r="G146" s="11" t="s">
        <v>172</v>
      </c>
      <c r="H146" s="11">
        <v>5.0</v>
      </c>
      <c r="I146" s="13">
        <v>15.8</v>
      </c>
      <c r="J146" s="11">
        <v>0.0</v>
      </c>
      <c r="K146" s="13">
        <v>1.1</v>
      </c>
      <c r="L146" s="13">
        <v>8.8</v>
      </c>
      <c r="M146" s="11">
        <v>20.0</v>
      </c>
      <c r="N146" s="14">
        <v>0.96</v>
      </c>
      <c r="O146" s="13">
        <v>77.5</v>
      </c>
      <c r="P146" s="13">
        <v>5.8</v>
      </c>
      <c r="Q146" s="13">
        <v>9.9</v>
      </c>
      <c r="R146" s="13">
        <v>17.5</v>
      </c>
      <c r="S146" s="13">
        <v>5.0</v>
      </c>
      <c r="T146" s="13">
        <v>5.0</v>
      </c>
      <c r="U146" s="13">
        <v>2.8</v>
      </c>
      <c r="V146" s="13">
        <v>94.9</v>
      </c>
      <c r="W146" s="11" t="str">
        <f t="shared" si="1"/>
        <v>A-Strong|BBVA|Operations|2024</v>
      </c>
      <c r="X146" s="15">
        <f>(MAX(0,MIN(1,1-(K146-scaling_params!$B$2)/(scaling_params!$C$2-scaling_params!$B$2)))+MAX(0,MIN(1,(L146-scaling_params!$B$3)/(scaling_params!$C$3-scaling_params!$B$3))))/2</f>
        <v>0.9098039216</v>
      </c>
      <c r="Y146" s="15">
        <f>(MAX(0,MIN(1,(M146-scaling_params!$B$4)/(scaling_params!$C$4-scaling_params!$B$4)))+MAX(0,MIN(1,(N146-scaling_params!$B$5)/(scaling_params!$C$5-scaling_params!$B$5))))/2</f>
        <v>0.806547619</v>
      </c>
      <c r="Z146" s="15">
        <f>(MAX(0,MIN(1,(O146-scaling_params!$B$6)/(scaling_params!$C$6-scaling_params!$B$6)))+MAX(0,MIN(1,1-(P146-scaling_params!$B$7)/(scaling_params!$C$7-scaling_params!$B$7)))+MAX(0,MIN(1,(T146-scaling_params!$B$11)/(scaling_params!$C$11-scaling_params!$B$11))))/3</f>
        <v>0.972972973</v>
      </c>
      <c r="AA146" s="15">
        <f>(MAX(0,MIN(1,1-(Q146-scaling_params!$B$8)/(scaling_params!$C$8-scaling_params!$B$8)))+MAX(0,MIN(1,(R146-scaling_params!$B$9)/(scaling_params!$C$9-scaling_params!$B$9)))+MAX(0,MIN(1,(S146-scaling_params!$B$10)/(scaling_params!$C$10-scaling_params!$B$10))))/3</f>
        <v>0.9662447257</v>
      </c>
      <c r="AB146" s="15">
        <f>(MAX(0,MIN(1,(U146-scaling_params!$B$12)/(scaling_params!$C$12-scaling_params!$B$12)))+MAX(0,MIN(1,(V146-scaling_params!$B$13)/(scaling_params!$C$13-scaling_params!$B$13))))/2</f>
        <v>0.9181818182</v>
      </c>
      <c r="AC146" s="13">
        <f>(scaling_params!$G$2*X146+scaling_params!$G$3*Y146+scaling_params!$G$4*Z146+scaling_params!$G$5*AA146+scaling_params!$G$6*AB146)*100</f>
        <v>91.0395787</v>
      </c>
      <c r="AD146" s="11" t="s">
        <v>168</v>
      </c>
      <c r="AE146" s="11">
        <f t="shared" si="2"/>
        <v>0</v>
      </c>
    </row>
    <row r="147" ht="15.75" customHeight="1">
      <c r="A147" s="11" t="s">
        <v>248</v>
      </c>
      <c r="B147" s="11" t="s">
        <v>163</v>
      </c>
      <c r="C147" s="11" t="s">
        <v>164</v>
      </c>
      <c r="D147" s="11" t="s">
        <v>165</v>
      </c>
      <c r="E147" s="12">
        <v>2025.0</v>
      </c>
      <c r="F147" s="11" t="s">
        <v>166</v>
      </c>
      <c r="G147" s="11" t="s">
        <v>172</v>
      </c>
      <c r="H147" s="11">
        <v>5.0</v>
      </c>
      <c r="I147" s="13">
        <v>15.2</v>
      </c>
      <c r="J147" s="11">
        <v>0.0</v>
      </c>
      <c r="K147" s="13">
        <v>0.0</v>
      </c>
      <c r="L147" s="13">
        <v>10.0</v>
      </c>
      <c r="M147" s="11">
        <v>45.0</v>
      </c>
      <c r="N147" s="14">
        <v>0.94</v>
      </c>
      <c r="O147" s="13">
        <v>83.2</v>
      </c>
      <c r="P147" s="13">
        <v>5.0</v>
      </c>
      <c r="Q147" s="13">
        <v>10.1</v>
      </c>
      <c r="R147" s="13">
        <v>16.7</v>
      </c>
      <c r="S147" s="13">
        <v>4.8</v>
      </c>
      <c r="T147" s="13">
        <v>5.0</v>
      </c>
      <c r="U147" s="13">
        <v>3.6</v>
      </c>
      <c r="V147" s="13">
        <v>94.9</v>
      </c>
      <c r="W147" s="11" t="str">
        <f t="shared" si="1"/>
        <v>A-Strong|BBVA|Operations|2025</v>
      </c>
      <c r="X147" s="15">
        <f>(MAX(0,MIN(1,1-(K147-scaling_params!$B$2)/(scaling_params!$C$2-scaling_params!$B$2)))+MAX(0,MIN(1,(L147-scaling_params!$B$3)/(scaling_params!$C$3-scaling_params!$B$3))))/2</f>
        <v>1</v>
      </c>
      <c r="Y147" s="15">
        <f>(MAX(0,MIN(1,(M147-scaling_params!$B$4)/(scaling_params!$C$4-scaling_params!$B$4)))+MAX(0,MIN(1,(N147-scaling_params!$B$5)/(scaling_params!$C$5-scaling_params!$B$5))))/2</f>
        <v>0.9005952381</v>
      </c>
      <c r="Z147" s="15">
        <f>(MAX(0,MIN(1,(O147-scaling_params!$B$6)/(scaling_params!$C$6-scaling_params!$B$6)))+MAX(0,MIN(1,1-(P147-scaling_params!$B$7)/(scaling_params!$C$7-scaling_params!$B$7)))+MAX(0,MIN(1,(T147-scaling_params!$B$11)/(scaling_params!$C$11-scaling_params!$B$11))))/3</f>
        <v>1</v>
      </c>
      <c r="AA147" s="15">
        <f>(MAX(0,MIN(1,1-(Q147-scaling_params!$B$8)/(scaling_params!$C$8-scaling_params!$B$8)))+MAX(0,MIN(1,(R147-scaling_params!$B$9)/(scaling_params!$C$9-scaling_params!$B$9)))+MAX(0,MIN(1,(S147-scaling_params!$B$10)/(scaling_params!$C$10-scaling_params!$B$10))))/3</f>
        <v>0.9128816083</v>
      </c>
      <c r="AB147" s="15">
        <f>(MAX(0,MIN(1,(U147-scaling_params!$B$12)/(scaling_params!$C$12-scaling_params!$B$12)))+MAX(0,MIN(1,(V147-scaling_params!$B$13)/(scaling_params!$C$13-scaling_params!$B$13))))/2</f>
        <v>0.9681818182</v>
      </c>
      <c r="AC147" s="13">
        <f>(scaling_params!$G$2*X147+scaling_params!$G$3*Y147+scaling_params!$G$4*Z147+scaling_params!$G$5*AA147+scaling_params!$G$6*AB147)*100</f>
        <v>95.65524986</v>
      </c>
      <c r="AD147" s="11" t="s">
        <v>168</v>
      </c>
      <c r="AE147" s="11">
        <f t="shared" si="2"/>
        <v>0</v>
      </c>
    </row>
    <row r="148" ht="15.75" customHeight="1">
      <c r="A148" s="11" t="s">
        <v>249</v>
      </c>
      <c r="B148" s="11" t="s">
        <v>163</v>
      </c>
      <c r="C148" s="11" t="s">
        <v>164</v>
      </c>
      <c r="D148" s="11" t="s">
        <v>174</v>
      </c>
      <c r="E148" s="12">
        <v>2024.0</v>
      </c>
      <c r="F148" s="11" t="s">
        <v>171</v>
      </c>
      <c r="G148" s="11" t="s">
        <v>184</v>
      </c>
      <c r="H148" s="11">
        <v>2.0</v>
      </c>
      <c r="I148" s="13">
        <v>15.8</v>
      </c>
      <c r="J148" s="11">
        <v>0.0</v>
      </c>
      <c r="K148" s="13">
        <v>1.3</v>
      </c>
      <c r="L148" s="13">
        <v>9.1</v>
      </c>
      <c r="M148" s="11">
        <v>33.0</v>
      </c>
      <c r="N148" s="14">
        <v>0.96</v>
      </c>
      <c r="O148" s="13">
        <v>73.3</v>
      </c>
      <c r="P148" s="13">
        <v>4.6</v>
      </c>
      <c r="Q148" s="13">
        <v>12.9</v>
      </c>
      <c r="R148" s="13">
        <v>18.1</v>
      </c>
      <c r="S148" s="13">
        <v>4.6</v>
      </c>
      <c r="T148" s="13">
        <v>5.0</v>
      </c>
      <c r="U148" s="13">
        <v>2.7</v>
      </c>
      <c r="V148" s="13">
        <v>90.5</v>
      </c>
      <c r="W148" s="11" t="str">
        <f t="shared" si="1"/>
        <v>A-Strong|BBVA|Digital|2024</v>
      </c>
      <c r="X148" s="15">
        <f>(MAX(0,MIN(1,1-(K148-scaling_params!$B$2)/(scaling_params!$C$2-scaling_params!$B$2)))+MAX(0,MIN(1,(L148-scaling_params!$B$3)/(scaling_params!$C$3-scaling_params!$B$3))))/2</f>
        <v>0.8985294118</v>
      </c>
      <c r="Y148" s="15">
        <f>(MAX(0,MIN(1,(M148-scaling_params!$B$4)/(scaling_params!$C$4-scaling_params!$B$4)))+MAX(0,MIN(1,(N148-scaling_params!$B$5)/(scaling_params!$C$5-scaling_params!$B$5))))/2</f>
        <v>0.868452381</v>
      </c>
      <c r="Z148" s="15">
        <f>(MAX(0,MIN(1,(O148-scaling_params!$B$6)/(scaling_params!$C$6-scaling_params!$B$6)))+MAX(0,MIN(1,1-(P148-scaling_params!$B$7)/(scaling_params!$C$7-scaling_params!$B$7)))+MAX(0,MIN(1,(T148-scaling_params!$B$11)/(scaling_params!$C$11-scaling_params!$B$11))))/3</f>
        <v>0.9422442244</v>
      </c>
      <c r="AA148" s="15">
        <f>(MAX(0,MIN(1,1-(Q148-scaling_params!$B$8)/(scaling_params!$C$8-scaling_params!$B$8)))+MAX(0,MIN(1,(R148-scaling_params!$B$9)/(scaling_params!$C$9-scaling_params!$B$9)))+MAX(0,MIN(1,(S148-scaling_params!$B$10)/(scaling_params!$C$10-scaling_params!$B$10))))/3</f>
        <v>0.9031030709</v>
      </c>
      <c r="AB148" s="15">
        <f>(MAX(0,MIN(1,(U148-scaling_params!$B$12)/(scaling_params!$C$12-scaling_params!$B$12)))+MAX(0,MIN(1,(V148-scaling_params!$B$13)/(scaling_params!$C$13-scaling_params!$B$13))))/2</f>
        <v>0.8531818182</v>
      </c>
      <c r="AC148" s="13">
        <f>(scaling_params!$G$2*X148+scaling_params!$G$3*Y148+scaling_params!$G$4*Z148+scaling_params!$G$5*AA148+scaling_params!$G$6*AB148)*100</f>
        <v>89.62897091</v>
      </c>
      <c r="AD148" s="11" t="s">
        <v>168</v>
      </c>
      <c r="AE148" s="11">
        <f t="shared" si="2"/>
        <v>0</v>
      </c>
    </row>
    <row r="149" ht="15.75" customHeight="1">
      <c r="A149" s="11" t="s">
        <v>249</v>
      </c>
      <c r="B149" s="11" t="s">
        <v>163</v>
      </c>
      <c r="C149" s="11" t="s">
        <v>164</v>
      </c>
      <c r="D149" s="11" t="s">
        <v>174</v>
      </c>
      <c r="E149" s="12">
        <v>2025.0</v>
      </c>
      <c r="F149" s="11" t="s">
        <v>171</v>
      </c>
      <c r="G149" s="11" t="s">
        <v>184</v>
      </c>
      <c r="H149" s="11">
        <v>2.0</v>
      </c>
      <c r="I149" s="13">
        <v>15.2</v>
      </c>
      <c r="J149" s="11">
        <v>0.0</v>
      </c>
      <c r="K149" s="13">
        <v>1.2</v>
      </c>
      <c r="L149" s="13">
        <v>7.6</v>
      </c>
      <c r="M149" s="11">
        <v>33.0</v>
      </c>
      <c r="N149" s="14">
        <v>0.88</v>
      </c>
      <c r="O149" s="13">
        <v>78.6</v>
      </c>
      <c r="P149" s="13">
        <v>4.2</v>
      </c>
      <c r="Q149" s="13">
        <v>12.7</v>
      </c>
      <c r="R149" s="13">
        <v>18.1</v>
      </c>
      <c r="S149" s="13">
        <v>4.8</v>
      </c>
      <c r="T149" s="13">
        <v>4.2</v>
      </c>
      <c r="U149" s="13">
        <v>3.7</v>
      </c>
      <c r="V149" s="13">
        <v>88.1</v>
      </c>
      <c r="W149" s="11" t="str">
        <f t="shared" si="1"/>
        <v>A-Strong|BBVA|Digital|2025</v>
      </c>
      <c r="X149" s="15">
        <f>(MAX(0,MIN(1,1-(K149-scaling_params!$B$2)/(scaling_params!$C$2-scaling_params!$B$2)))+MAX(0,MIN(1,(L149-scaling_params!$B$3)/(scaling_params!$C$3-scaling_params!$B$3))))/2</f>
        <v>0.8049019608</v>
      </c>
      <c r="Y149" s="15">
        <f>(MAX(0,MIN(1,(M149-scaling_params!$B$4)/(scaling_params!$C$4-scaling_params!$B$4)))+MAX(0,MIN(1,(N149-scaling_params!$B$5)/(scaling_params!$C$5-scaling_params!$B$5))))/2</f>
        <v>0.768452381</v>
      </c>
      <c r="Z149" s="15">
        <f>(MAX(0,MIN(1,(O149-scaling_params!$B$6)/(scaling_params!$C$6-scaling_params!$B$6)))+MAX(0,MIN(1,1-(P149-scaling_params!$B$7)/(scaling_params!$C$7-scaling_params!$B$7)))+MAX(0,MIN(1,(T149-scaling_params!$B$11)/(scaling_params!$C$11-scaling_params!$B$11))))/3</f>
        <v>0.9238095238</v>
      </c>
      <c r="AA149" s="15">
        <f>(MAX(0,MIN(1,1-(Q149-scaling_params!$B$8)/(scaling_params!$C$8-scaling_params!$B$8)))+MAX(0,MIN(1,(R149-scaling_params!$B$9)/(scaling_params!$C$9-scaling_params!$B$9)))+MAX(0,MIN(1,(S149-scaling_params!$B$10)/(scaling_params!$C$10-scaling_params!$B$10))))/3</f>
        <v>0.9302866716</v>
      </c>
      <c r="AB149" s="15">
        <f>(MAX(0,MIN(1,(U149-scaling_params!$B$12)/(scaling_params!$C$12-scaling_params!$B$12)))+MAX(0,MIN(1,(V149-scaling_params!$B$13)/(scaling_params!$C$13-scaling_params!$B$13))))/2</f>
        <v>0.9063636364</v>
      </c>
      <c r="AC149" s="13">
        <f>(scaling_params!$G$2*X149+scaling_params!$G$3*Y149+scaling_params!$G$4*Z149+scaling_params!$G$5*AA149+scaling_params!$G$6*AB149)*100</f>
        <v>85.75148717</v>
      </c>
      <c r="AD149" s="11" t="s">
        <v>168</v>
      </c>
      <c r="AE149" s="11">
        <f t="shared" si="2"/>
        <v>0</v>
      </c>
    </row>
    <row r="150" ht="15.75" customHeight="1">
      <c r="A150" s="11" t="s">
        <v>250</v>
      </c>
      <c r="B150" s="11" t="s">
        <v>163</v>
      </c>
      <c r="C150" s="11" t="s">
        <v>164</v>
      </c>
      <c r="D150" s="11" t="s">
        <v>177</v>
      </c>
      <c r="E150" s="12">
        <v>2024.0</v>
      </c>
      <c r="F150" s="11" t="s">
        <v>166</v>
      </c>
      <c r="G150" s="11" t="s">
        <v>175</v>
      </c>
      <c r="H150" s="11">
        <v>3.0</v>
      </c>
      <c r="I150" s="13">
        <v>15.8</v>
      </c>
      <c r="J150" s="11">
        <v>0.0</v>
      </c>
      <c r="K150" s="13">
        <v>0.2</v>
      </c>
      <c r="L150" s="13">
        <v>9.2</v>
      </c>
      <c r="M150" s="11">
        <v>23.0</v>
      </c>
      <c r="N150" s="14">
        <v>0.86</v>
      </c>
      <c r="O150" s="13">
        <v>76.2</v>
      </c>
      <c r="P150" s="13">
        <v>4.6</v>
      </c>
      <c r="Q150" s="13">
        <v>11.9</v>
      </c>
      <c r="R150" s="13">
        <v>17.6</v>
      </c>
      <c r="S150" s="13">
        <v>4.4</v>
      </c>
      <c r="T150" s="13">
        <v>4.2</v>
      </c>
      <c r="U150" s="13">
        <v>3.5</v>
      </c>
      <c r="V150" s="13">
        <v>78.1</v>
      </c>
      <c r="W150" s="11" t="str">
        <f t="shared" si="1"/>
        <v>A-Strong|BBVA|Retail|2024</v>
      </c>
      <c r="X150" s="15">
        <f>(MAX(0,MIN(1,1-(K150-scaling_params!$B$2)/(scaling_params!$C$2-scaling_params!$B$2)))+MAX(0,MIN(1,(L150-scaling_params!$B$3)/(scaling_params!$C$3-scaling_params!$B$3))))/2</f>
        <v>0.9558823529</v>
      </c>
      <c r="Y150" s="15">
        <f>(MAX(0,MIN(1,(M150-scaling_params!$B$4)/(scaling_params!$C$4-scaling_params!$B$4)))+MAX(0,MIN(1,(N150-scaling_params!$B$5)/(scaling_params!$C$5-scaling_params!$B$5))))/2</f>
        <v>0.6958333333</v>
      </c>
      <c r="Z150" s="15">
        <f>(MAX(0,MIN(1,(O150-scaling_params!$B$6)/(scaling_params!$C$6-scaling_params!$B$6)))+MAX(0,MIN(1,1-(P150-scaling_params!$B$7)/(scaling_params!$C$7-scaling_params!$B$7)))+MAX(0,MIN(1,(T150-scaling_params!$B$11)/(scaling_params!$C$11-scaling_params!$B$11))))/3</f>
        <v>0.9139085337</v>
      </c>
      <c r="AA150" s="15">
        <f>(MAX(0,MIN(1,1-(Q150-scaling_params!$B$8)/(scaling_params!$C$8-scaling_params!$B$8)))+MAX(0,MIN(1,(R150-scaling_params!$B$9)/(scaling_params!$C$9-scaling_params!$B$9)))+MAX(0,MIN(1,(S150-scaling_params!$B$10)/(scaling_params!$C$10-scaling_params!$B$10))))/3</f>
        <v>0.9002769692</v>
      </c>
      <c r="AB150" s="15">
        <f>(MAX(0,MIN(1,(U150-scaling_params!$B$12)/(scaling_params!$C$12-scaling_params!$B$12)))+MAX(0,MIN(1,(V150-scaling_params!$B$13)/(scaling_params!$C$13-scaling_params!$B$13))))/2</f>
        <v>0.8154545455</v>
      </c>
      <c r="AC150" s="13">
        <f>(scaling_params!$G$2*X150+scaling_params!$G$3*Y150+scaling_params!$G$4*Z150+scaling_params!$G$5*AA150+scaling_params!$G$6*AB150)*100</f>
        <v>85.75940746</v>
      </c>
      <c r="AD150" s="11" t="s">
        <v>168</v>
      </c>
      <c r="AE150" s="11">
        <f t="shared" si="2"/>
        <v>0</v>
      </c>
    </row>
    <row r="151" ht="15.75" customHeight="1">
      <c r="A151" s="11" t="s">
        <v>250</v>
      </c>
      <c r="B151" s="11" t="s">
        <v>163</v>
      </c>
      <c r="C151" s="11" t="s">
        <v>164</v>
      </c>
      <c r="D151" s="11" t="s">
        <v>177</v>
      </c>
      <c r="E151" s="12">
        <v>2025.0</v>
      </c>
      <c r="F151" s="11" t="s">
        <v>166</v>
      </c>
      <c r="G151" s="11" t="s">
        <v>175</v>
      </c>
      <c r="H151" s="11">
        <v>3.0</v>
      </c>
      <c r="I151" s="13">
        <v>15.2</v>
      </c>
      <c r="J151" s="11">
        <v>0.0</v>
      </c>
      <c r="K151" s="13">
        <v>1.2</v>
      </c>
      <c r="L151" s="13">
        <v>8.4</v>
      </c>
      <c r="M151" s="11">
        <v>48.0</v>
      </c>
      <c r="N151" s="14">
        <v>0.91</v>
      </c>
      <c r="O151" s="13">
        <v>79.5</v>
      </c>
      <c r="P151" s="13">
        <v>6.5</v>
      </c>
      <c r="Q151" s="13">
        <v>9.6</v>
      </c>
      <c r="R151" s="13">
        <v>16.3</v>
      </c>
      <c r="S151" s="13">
        <v>4.3</v>
      </c>
      <c r="T151" s="13">
        <v>4.8</v>
      </c>
      <c r="U151" s="13">
        <v>3.5</v>
      </c>
      <c r="V151" s="13">
        <v>87.0</v>
      </c>
      <c r="W151" s="11" t="str">
        <f t="shared" si="1"/>
        <v>A-Strong|BBVA|Retail|2025</v>
      </c>
      <c r="X151" s="15">
        <f>(MAX(0,MIN(1,1-(K151-scaling_params!$B$2)/(scaling_params!$C$2-scaling_params!$B$2)))+MAX(0,MIN(1,(L151-scaling_params!$B$3)/(scaling_params!$C$3-scaling_params!$B$3))))/2</f>
        <v>0.8637254902</v>
      </c>
      <c r="Y151" s="15">
        <f>(MAX(0,MIN(1,(M151-scaling_params!$B$4)/(scaling_params!$C$4-scaling_params!$B$4)))+MAX(0,MIN(1,(N151-scaling_params!$B$5)/(scaling_params!$C$5-scaling_params!$B$5))))/2</f>
        <v>0.8773809524</v>
      </c>
      <c r="Z151" s="15">
        <f>(MAX(0,MIN(1,(O151-scaling_params!$B$6)/(scaling_params!$C$6-scaling_params!$B$6)))+MAX(0,MIN(1,1-(P151-scaling_params!$B$7)/(scaling_params!$C$7-scaling_params!$B$7)))+MAX(0,MIN(1,(T151-scaling_params!$B$11)/(scaling_params!$C$11-scaling_params!$B$11))))/3</f>
        <v>0.8908622909</v>
      </c>
      <c r="AA151" s="15">
        <f>(MAX(0,MIN(1,1-(Q151-scaling_params!$B$8)/(scaling_params!$C$8-scaling_params!$B$8)))+MAX(0,MIN(1,(R151-scaling_params!$B$9)/(scaling_params!$C$9-scaling_params!$B$9)))+MAX(0,MIN(1,(S151-scaling_params!$B$10)/(scaling_params!$C$10-scaling_params!$B$10))))/3</f>
        <v>0.8469843634</v>
      </c>
      <c r="AB151" s="15">
        <f>(MAX(0,MIN(1,(U151-scaling_params!$B$12)/(scaling_params!$C$12-scaling_params!$B$12)))+MAX(0,MIN(1,(V151-scaling_params!$B$13)/(scaling_params!$C$13-scaling_params!$B$13))))/2</f>
        <v>0.8963636364</v>
      </c>
      <c r="AC151" s="13">
        <f>(scaling_params!$G$2*X151+scaling_params!$G$3*Y151+scaling_params!$G$4*Z151+scaling_params!$G$5*AA151+scaling_params!$G$6*AB151)*100</f>
        <v>87.33528094</v>
      </c>
      <c r="AD151" s="11" t="s">
        <v>168</v>
      </c>
      <c r="AE151" s="11">
        <f t="shared" si="2"/>
        <v>0</v>
      </c>
    </row>
    <row r="152" ht="15.75" customHeight="1">
      <c r="A152" s="11" t="s">
        <v>251</v>
      </c>
      <c r="B152" s="11" t="s">
        <v>163</v>
      </c>
      <c r="C152" s="11" t="s">
        <v>164</v>
      </c>
      <c r="D152" s="11" t="s">
        <v>170</v>
      </c>
      <c r="E152" s="12">
        <v>2024.0</v>
      </c>
      <c r="F152" s="11" t="s">
        <v>171</v>
      </c>
      <c r="G152" s="11" t="s">
        <v>175</v>
      </c>
      <c r="H152" s="11">
        <v>1.0</v>
      </c>
      <c r="I152" s="13">
        <v>15.8</v>
      </c>
      <c r="J152" s="11">
        <v>0.0</v>
      </c>
      <c r="K152" s="13">
        <v>0.2</v>
      </c>
      <c r="L152" s="13">
        <v>9.0</v>
      </c>
      <c r="M152" s="11">
        <v>24.0</v>
      </c>
      <c r="N152" s="14">
        <v>0.84</v>
      </c>
      <c r="O152" s="13">
        <v>82.1</v>
      </c>
      <c r="P152" s="13">
        <v>5.1</v>
      </c>
      <c r="Q152" s="13">
        <v>12.5</v>
      </c>
      <c r="R152" s="13">
        <v>18.1</v>
      </c>
      <c r="S152" s="13">
        <v>4.7</v>
      </c>
      <c r="T152" s="13">
        <v>5.0</v>
      </c>
      <c r="U152" s="13">
        <v>2.3</v>
      </c>
      <c r="V152" s="13">
        <v>89.6</v>
      </c>
      <c r="W152" s="11" t="str">
        <f t="shared" si="1"/>
        <v>A-Strong|BBVA|Risk|2024</v>
      </c>
      <c r="X152" s="15">
        <f>(MAX(0,MIN(1,1-(K152-scaling_params!$B$2)/(scaling_params!$C$2-scaling_params!$B$2)))+MAX(0,MIN(1,(L152-scaling_params!$B$3)/(scaling_params!$C$3-scaling_params!$B$3))))/2</f>
        <v>0.9411764706</v>
      </c>
      <c r="Y152" s="15">
        <f>(MAX(0,MIN(1,(M152-scaling_params!$B$4)/(scaling_params!$C$4-scaling_params!$B$4)))+MAX(0,MIN(1,(N152-scaling_params!$B$5)/(scaling_params!$C$5-scaling_params!$B$5))))/2</f>
        <v>0.6755952381</v>
      </c>
      <c r="Z152" s="15">
        <f>(MAX(0,MIN(1,(O152-scaling_params!$B$6)/(scaling_params!$C$6-scaling_params!$B$6)))+MAX(0,MIN(1,1-(P152-scaling_params!$B$7)/(scaling_params!$C$7-scaling_params!$B$7)))+MAX(0,MIN(1,(T152-scaling_params!$B$11)/(scaling_params!$C$11-scaling_params!$B$11))))/3</f>
        <v>1</v>
      </c>
      <c r="AA152" s="15">
        <f>(MAX(0,MIN(1,1-(Q152-scaling_params!$B$8)/(scaling_params!$C$8-scaling_params!$B$8)))+MAX(0,MIN(1,(R152-scaling_params!$B$9)/(scaling_params!$C$9-scaling_params!$B$9)))+MAX(0,MIN(1,(S152-scaling_params!$B$10)/(scaling_params!$C$10-scaling_params!$B$10))))/3</f>
        <v>0.9280585076</v>
      </c>
      <c r="AB152" s="15">
        <f>(MAX(0,MIN(1,(U152-scaling_params!$B$12)/(scaling_params!$C$12-scaling_params!$B$12)))+MAX(0,MIN(1,(V152-scaling_params!$B$13)/(scaling_params!$C$13-scaling_params!$B$13))))/2</f>
        <v>0.745</v>
      </c>
      <c r="AC152" s="13">
        <f>(scaling_params!$G$2*X152+scaling_params!$G$3*Y152+scaling_params!$G$4*Z152+scaling_params!$G$5*AA152+scaling_params!$G$6*AB152)*100</f>
        <v>86.61896489</v>
      </c>
      <c r="AD152" s="11" t="s">
        <v>168</v>
      </c>
      <c r="AE152" s="11">
        <f t="shared" si="2"/>
        <v>0</v>
      </c>
    </row>
    <row r="153" ht="15.75" customHeight="1">
      <c r="A153" s="11" t="s">
        <v>251</v>
      </c>
      <c r="B153" s="11" t="s">
        <v>163</v>
      </c>
      <c r="C153" s="11" t="s">
        <v>164</v>
      </c>
      <c r="D153" s="11" t="s">
        <v>170</v>
      </c>
      <c r="E153" s="12">
        <v>2025.0</v>
      </c>
      <c r="F153" s="11" t="s">
        <v>171</v>
      </c>
      <c r="G153" s="11" t="s">
        <v>175</v>
      </c>
      <c r="H153" s="11">
        <v>1.0</v>
      </c>
      <c r="I153" s="13">
        <v>15.2</v>
      </c>
      <c r="J153" s="11">
        <v>1.0</v>
      </c>
      <c r="K153" s="13">
        <v>0.0</v>
      </c>
      <c r="L153" s="13">
        <v>8.1</v>
      </c>
      <c r="M153" s="11">
        <v>23.0</v>
      </c>
      <c r="N153" s="14">
        <v>0.81</v>
      </c>
      <c r="O153" s="13">
        <v>82.8</v>
      </c>
      <c r="P153" s="13">
        <v>4.9</v>
      </c>
      <c r="Q153" s="13">
        <v>8.3</v>
      </c>
      <c r="R153" s="13">
        <v>17.0</v>
      </c>
      <c r="S153" s="13">
        <v>4.8</v>
      </c>
      <c r="T153" s="13">
        <v>4.3</v>
      </c>
      <c r="U153" s="13">
        <v>5.1</v>
      </c>
      <c r="V153" s="13">
        <v>74.5</v>
      </c>
      <c r="W153" s="11" t="str">
        <f t="shared" si="1"/>
        <v>A-Strong|BBVA|Risk|2025</v>
      </c>
      <c r="X153" s="15">
        <f>(MAX(0,MIN(1,1-(K153-scaling_params!$B$2)/(scaling_params!$C$2-scaling_params!$B$2)))+MAX(0,MIN(1,(L153-scaling_params!$B$3)/(scaling_params!$C$3-scaling_params!$B$3))))/2</f>
        <v>0.875</v>
      </c>
      <c r="Y153" s="15">
        <f>(MAX(0,MIN(1,(M153-scaling_params!$B$4)/(scaling_params!$C$4-scaling_params!$B$4)))+MAX(0,MIN(1,(N153-scaling_params!$B$5)/(scaling_params!$C$5-scaling_params!$B$5))))/2</f>
        <v>0.6333333333</v>
      </c>
      <c r="Z153" s="15">
        <f>(MAX(0,MIN(1,(O153-scaling_params!$B$6)/(scaling_params!$C$6-scaling_params!$B$6)))+MAX(0,MIN(1,1-(P153-scaling_params!$B$7)/(scaling_params!$C$7-scaling_params!$B$7)))+MAX(0,MIN(1,(T153-scaling_params!$B$11)/(scaling_params!$C$11-scaling_params!$B$11))))/3</f>
        <v>0.9333333333</v>
      </c>
      <c r="AA153" s="15">
        <f>(MAX(0,MIN(1,1-(Q153-scaling_params!$B$8)/(scaling_params!$C$8-scaling_params!$B$8)))+MAX(0,MIN(1,(R153-scaling_params!$B$9)/(scaling_params!$C$9-scaling_params!$B$9)))+MAX(0,MIN(1,(S153-scaling_params!$B$10)/(scaling_params!$C$10-scaling_params!$B$10))))/3</f>
        <v>0.9255398362</v>
      </c>
      <c r="AB153" s="15">
        <f>(MAX(0,MIN(1,(U153-scaling_params!$B$12)/(scaling_params!$C$12-scaling_params!$B$12)))+MAX(0,MIN(1,(V153-scaling_params!$B$13)/(scaling_params!$C$13-scaling_params!$B$13))))/2</f>
        <v>0.7827272727</v>
      </c>
      <c r="AC153" s="13">
        <f>(scaling_params!$G$2*X153+scaling_params!$G$3*Y153+scaling_params!$G$4*Z153+scaling_params!$G$5*AA153+scaling_params!$G$6*AB153)*100</f>
        <v>82.9048496</v>
      </c>
      <c r="AD153" s="11" t="s">
        <v>168</v>
      </c>
      <c r="AE153" s="11">
        <f t="shared" si="2"/>
        <v>0</v>
      </c>
    </row>
    <row r="154" ht="15.75" customHeight="1">
      <c r="A154" s="11" t="s">
        <v>252</v>
      </c>
      <c r="B154" s="11" t="s">
        <v>163</v>
      </c>
      <c r="C154" s="11" t="s">
        <v>164</v>
      </c>
      <c r="D154" s="11" t="s">
        <v>174</v>
      </c>
      <c r="E154" s="12">
        <v>2024.0</v>
      </c>
      <c r="F154" s="11" t="s">
        <v>171</v>
      </c>
      <c r="G154" s="11" t="s">
        <v>175</v>
      </c>
      <c r="H154" s="11">
        <v>1.0</v>
      </c>
      <c r="I154" s="13">
        <v>15.8</v>
      </c>
      <c r="J154" s="11">
        <v>0.0</v>
      </c>
      <c r="K154" s="13">
        <v>1.3</v>
      </c>
      <c r="L154" s="13">
        <v>8.3</v>
      </c>
      <c r="M154" s="11">
        <v>33.0</v>
      </c>
      <c r="N154" s="14">
        <v>0.9</v>
      </c>
      <c r="O154" s="13">
        <v>73.3</v>
      </c>
      <c r="P154" s="13">
        <v>4.6</v>
      </c>
      <c r="Q154" s="13">
        <v>12.9</v>
      </c>
      <c r="R154" s="13">
        <v>18.1</v>
      </c>
      <c r="S154" s="13">
        <v>4.9</v>
      </c>
      <c r="T154" s="13">
        <v>4.3</v>
      </c>
      <c r="U154" s="13">
        <v>2.7</v>
      </c>
      <c r="V154" s="13">
        <v>72.4</v>
      </c>
      <c r="W154" s="11" t="str">
        <f t="shared" si="1"/>
        <v>A-Strong|BBVA|Digital|2024</v>
      </c>
      <c r="X154" s="15">
        <f>(MAX(0,MIN(1,1-(K154-scaling_params!$B$2)/(scaling_params!$C$2-scaling_params!$B$2)))+MAX(0,MIN(1,(L154-scaling_params!$B$3)/(scaling_params!$C$3-scaling_params!$B$3))))/2</f>
        <v>0.8397058824</v>
      </c>
      <c r="Y154" s="15">
        <f>(MAX(0,MIN(1,(M154-scaling_params!$B$4)/(scaling_params!$C$4-scaling_params!$B$4)))+MAX(0,MIN(1,(N154-scaling_params!$B$5)/(scaling_params!$C$5-scaling_params!$B$5))))/2</f>
        <v>0.793452381</v>
      </c>
      <c r="Z154" s="15">
        <f>(MAX(0,MIN(1,(O154-scaling_params!$B$6)/(scaling_params!$C$6-scaling_params!$B$6)))+MAX(0,MIN(1,1-(P154-scaling_params!$B$7)/(scaling_params!$C$7-scaling_params!$B$7)))+MAX(0,MIN(1,(T154-scaling_params!$B$11)/(scaling_params!$C$11-scaling_params!$B$11))))/3</f>
        <v>0.8755775578</v>
      </c>
      <c r="AA154" s="15">
        <f>(MAX(0,MIN(1,1-(Q154-scaling_params!$B$8)/(scaling_params!$C$8-scaling_params!$B$8)))+MAX(0,MIN(1,(R154-scaling_params!$B$9)/(scaling_params!$C$9-scaling_params!$B$9)))+MAX(0,MIN(1,(S154-scaling_params!$B$10)/(scaling_params!$C$10-scaling_params!$B$10))))/3</f>
        <v>0.9325148356</v>
      </c>
      <c r="AB154" s="15">
        <f>(MAX(0,MIN(1,(U154-scaling_params!$B$12)/(scaling_params!$C$12-scaling_params!$B$12)))+MAX(0,MIN(1,(V154-scaling_params!$B$13)/(scaling_params!$C$13-scaling_params!$B$13))))/2</f>
        <v>0.6886363636</v>
      </c>
      <c r="AC154" s="13">
        <f>(scaling_params!$G$2*X154+scaling_params!$G$3*Y154+scaling_params!$G$4*Z154+scaling_params!$G$5*AA154+scaling_params!$G$6*AB154)*100</f>
        <v>83.49346199</v>
      </c>
      <c r="AD154" s="11" t="s">
        <v>168</v>
      </c>
      <c r="AE154" s="11">
        <f t="shared" si="2"/>
        <v>0</v>
      </c>
    </row>
    <row r="155" ht="15.75" customHeight="1">
      <c r="A155" s="11" t="s">
        <v>252</v>
      </c>
      <c r="B155" s="11" t="s">
        <v>163</v>
      </c>
      <c r="C155" s="11" t="s">
        <v>164</v>
      </c>
      <c r="D155" s="11" t="s">
        <v>174</v>
      </c>
      <c r="E155" s="12">
        <v>2025.0</v>
      </c>
      <c r="F155" s="11" t="s">
        <v>171</v>
      </c>
      <c r="G155" s="11" t="s">
        <v>175</v>
      </c>
      <c r="H155" s="11">
        <v>1.0</v>
      </c>
      <c r="I155" s="13">
        <v>15.2</v>
      </c>
      <c r="J155" s="11">
        <v>0.0</v>
      </c>
      <c r="K155" s="13">
        <v>1.2</v>
      </c>
      <c r="L155" s="13">
        <v>8.8</v>
      </c>
      <c r="M155" s="11">
        <v>3.0</v>
      </c>
      <c r="N155" s="14">
        <v>0.84</v>
      </c>
      <c r="O155" s="13">
        <v>78.6</v>
      </c>
      <c r="P155" s="13">
        <v>4.2</v>
      </c>
      <c r="Q155" s="13">
        <v>12.7</v>
      </c>
      <c r="R155" s="13">
        <v>18.1</v>
      </c>
      <c r="S155" s="13">
        <v>3.3</v>
      </c>
      <c r="T155" s="13">
        <v>3.5</v>
      </c>
      <c r="U155" s="13">
        <v>3.7</v>
      </c>
      <c r="V155" s="13">
        <v>82.0</v>
      </c>
      <c r="W155" s="11" t="str">
        <f t="shared" si="1"/>
        <v>A-Strong|BBVA|Digital|2025</v>
      </c>
      <c r="X155" s="15">
        <f>(MAX(0,MIN(1,1-(K155-scaling_params!$B$2)/(scaling_params!$C$2-scaling_params!$B$2)))+MAX(0,MIN(1,(L155-scaling_params!$B$3)/(scaling_params!$C$3-scaling_params!$B$3))))/2</f>
        <v>0.8931372549</v>
      </c>
      <c r="Y155" s="15">
        <f>(MAX(0,MIN(1,(M155-scaling_params!$B$4)/(scaling_params!$C$4-scaling_params!$B$4)))+MAX(0,MIN(1,(N155-scaling_params!$B$5)/(scaling_params!$C$5-scaling_params!$B$5))))/2</f>
        <v>0.5755952381</v>
      </c>
      <c r="Z155" s="15">
        <f>(MAX(0,MIN(1,(O155-scaling_params!$B$6)/(scaling_params!$C$6-scaling_params!$B$6)))+MAX(0,MIN(1,1-(P155-scaling_params!$B$7)/(scaling_params!$C$7-scaling_params!$B$7)))+MAX(0,MIN(1,(T155-scaling_params!$B$11)/(scaling_params!$C$11-scaling_params!$B$11))))/3</f>
        <v>0.8571428571</v>
      </c>
      <c r="AA155" s="15">
        <f>(MAX(0,MIN(1,1-(Q155-scaling_params!$B$8)/(scaling_params!$C$8-scaling_params!$B$8)))+MAX(0,MIN(1,(R155-scaling_params!$B$9)/(scaling_params!$C$9-scaling_params!$B$9)))+MAX(0,MIN(1,(S155-scaling_params!$B$10)/(scaling_params!$C$10-scaling_params!$B$10))))/3</f>
        <v>0.7832278481</v>
      </c>
      <c r="AB155" s="15">
        <f>(MAX(0,MIN(1,(U155-scaling_params!$B$12)/(scaling_params!$C$12-scaling_params!$B$12)))+MAX(0,MIN(1,(V155-scaling_params!$B$13)/(scaling_params!$C$13-scaling_params!$B$13))))/2</f>
        <v>0.8509090909</v>
      </c>
      <c r="AC155" s="13">
        <f>(scaling_params!$G$2*X155+scaling_params!$G$3*Y155+scaling_params!$G$4*Z155+scaling_params!$G$5*AA155+scaling_params!$G$6*AB155)*100</f>
        <v>78.48360813</v>
      </c>
      <c r="AD155" s="11" t="s">
        <v>168</v>
      </c>
      <c r="AE155" s="11">
        <f t="shared" si="2"/>
        <v>0</v>
      </c>
    </row>
    <row r="156" ht="15.75" customHeight="1">
      <c r="A156" s="11" t="s">
        <v>253</v>
      </c>
      <c r="B156" s="11" t="s">
        <v>163</v>
      </c>
      <c r="C156" s="11" t="s">
        <v>164</v>
      </c>
      <c r="D156" s="11" t="s">
        <v>181</v>
      </c>
      <c r="E156" s="12">
        <v>2024.0</v>
      </c>
      <c r="F156" s="11" t="s">
        <v>171</v>
      </c>
      <c r="G156" s="11" t="s">
        <v>172</v>
      </c>
      <c r="H156" s="11">
        <v>5.0</v>
      </c>
      <c r="I156" s="13">
        <v>15.8</v>
      </c>
      <c r="J156" s="11">
        <v>0.0</v>
      </c>
      <c r="K156" s="13">
        <v>0.6</v>
      </c>
      <c r="L156" s="13">
        <v>7.5</v>
      </c>
      <c r="M156" s="11">
        <v>24.0</v>
      </c>
      <c r="N156" s="14">
        <v>0.89</v>
      </c>
      <c r="O156" s="13">
        <v>80.4</v>
      </c>
      <c r="P156" s="13">
        <v>5.5</v>
      </c>
      <c r="Q156" s="13">
        <v>9.4</v>
      </c>
      <c r="R156" s="13">
        <v>15.8</v>
      </c>
      <c r="S156" s="13">
        <v>4.9</v>
      </c>
      <c r="T156" s="13">
        <v>4.1</v>
      </c>
      <c r="U156" s="13">
        <v>3.6</v>
      </c>
      <c r="V156" s="13">
        <v>81.9</v>
      </c>
      <c r="W156" s="11" t="str">
        <f t="shared" si="1"/>
        <v>A-Strong|BBVA|Corporate|2024</v>
      </c>
      <c r="X156" s="15">
        <f>(MAX(0,MIN(1,1-(K156-scaling_params!$B$2)/(scaling_params!$C$2-scaling_params!$B$2)))+MAX(0,MIN(1,(L156-scaling_params!$B$3)/(scaling_params!$C$3-scaling_params!$B$3))))/2</f>
        <v>0.8308823529</v>
      </c>
      <c r="Y156" s="15">
        <f>(MAX(0,MIN(1,(M156-scaling_params!$B$4)/(scaling_params!$C$4-scaling_params!$B$4)))+MAX(0,MIN(1,(N156-scaling_params!$B$5)/(scaling_params!$C$5-scaling_params!$B$5))))/2</f>
        <v>0.7380952381</v>
      </c>
      <c r="Z156" s="15">
        <f>(MAX(0,MIN(1,(O156-scaling_params!$B$6)/(scaling_params!$C$6-scaling_params!$B$6)))+MAX(0,MIN(1,1-(P156-scaling_params!$B$7)/(scaling_params!$C$7-scaling_params!$B$7)))+MAX(0,MIN(1,(T156-scaling_params!$B$11)/(scaling_params!$C$11-scaling_params!$B$11))))/3</f>
        <v>0.9142857143</v>
      </c>
      <c r="AA156" s="15">
        <f>(MAX(0,MIN(1,1-(Q156-scaling_params!$B$8)/(scaling_params!$C$8-scaling_params!$B$8)))+MAX(0,MIN(1,(R156-scaling_params!$B$9)/(scaling_params!$C$9-scaling_params!$B$9)))+MAX(0,MIN(1,(S156-scaling_params!$B$10)/(scaling_params!$C$10-scaling_params!$B$10))))/3</f>
        <v>0.8847108464</v>
      </c>
      <c r="AB156" s="15">
        <f>(MAX(0,MIN(1,(U156-scaling_params!$B$12)/(scaling_params!$C$12-scaling_params!$B$12)))+MAX(0,MIN(1,(V156-scaling_params!$B$13)/(scaling_params!$C$13-scaling_params!$B$13))))/2</f>
        <v>0.85</v>
      </c>
      <c r="AC156" s="13">
        <f>(scaling_params!$G$2*X156+scaling_params!$G$3*Y156+scaling_params!$G$4*Z156+scaling_params!$G$5*AA156+scaling_params!$G$6*AB156)*100</f>
        <v>83.95759857</v>
      </c>
      <c r="AD156" s="11" t="s">
        <v>168</v>
      </c>
      <c r="AE156" s="11">
        <f t="shared" si="2"/>
        <v>0</v>
      </c>
    </row>
    <row r="157" ht="15.75" customHeight="1">
      <c r="A157" s="11" t="s">
        <v>253</v>
      </c>
      <c r="B157" s="11" t="s">
        <v>163</v>
      </c>
      <c r="C157" s="11" t="s">
        <v>164</v>
      </c>
      <c r="D157" s="11" t="s">
        <v>181</v>
      </c>
      <c r="E157" s="12">
        <v>2025.0</v>
      </c>
      <c r="F157" s="11" t="s">
        <v>171</v>
      </c>
      <c r="G157" s="11" t="s">
        <v>172</v>
      </c>
      <c r="H157" s="11">
        <v>5.0</v>
      </c>
      <c r="I157" s="13">
        <v>15.2</v>
      </c>
      <c r="J157" s="11">
        <v>0.0</v>
      </c>
      <c r="K157" s="13">
        <v>1.4</v>
      </c>
      <c r="L157" s="13">
        <v>9.3</v>
      </c>
      <c r="M157" s="11">
        <v>28.0</v>
      </c>
      <c r="N157" s="14">
        <v>0.91</v>
      </c>
      <c r="O157" s="13">
        <v>83.2</v>
      </c>
      <c r="P157" s="13">
        <v>5.5</v>
      </c>
      <c r="Q157" s="13">
        <v>8.5</v>
      </c>
      <c r="R157" s="13">
        <v>18.9</v>
      </c>
      <c r="S157" s="13">
        <v>5.0</v>
      </c>
      <c r="T157" s="13">
        <v>4.7</v>
      </c>
      <c r="U157" s="13">
        <v>3.7</v>
      </c>
      <c r="V157" s="13">
        <v>90.0</v>
      </c>
      <c r="W157" s="11" t="str">
        <f t="shared" si="1"/>
        <v>A-Strong|BBVA|Corporate|2025</v>
      </c>
      <c r="X157" s="15">
        <f>(MAX(0,MIN(1,1-(K157-scaling_params!$B$2)/(scaling_params!$C$2-scaling_params!$B$2)))+MAX(0,MIN(1,(L157-scaling_params!$B$3)/(scaling_params!$C$3-scaling_params!$B$3))))/2</f>
        <v>0.8965686275</v>
      </c>
      <c r="Y157" s="15">
        <f>(MAX(0,MIN(1,(M157-scaling_params!$B$4)/(scaling_params!$C$4-scaling_params!$B$4)))+MAX(0,MIN(1,(N157-scaling_params!$B$5)/(scaling_params!$C$5-scaling_params!$B$5))))/2</f>
        <v>0.7821428571</v>
      </c>
      <c r="Z157" s="15">
        <f>(MAX(0,MIN(1,(O157-scaling_params!$B$6)/(scaling_params!$C$6-scaling_params!$B$6)))+MAX(0,MIN(1,1-(P157-scaling_params!$B$7)/(scaling_params!$C$7-scaling_params!$B$7)))+MAX(0,MIN(1,(T157-scaling_params!$B$11)/(scaling_params!$C$11-scaling_params!$B$11))))/3</f>
        <v>0.9714285714</v>
      </c>
      <c r="AA157" s="15">
        <f>(MAX(0,MIN(1,1-(Q157-scaling_params!$B$8)/(scaling_params!$C$8-scaling_params!$B$8)))+MAX(0,MIN(1,(R157-scaling_params!$B$9)/(scaling_params!$C$9-scaling_params!$B$9)))+MAX(0,MIN(1,(S157-scaling_params!$B$10)/(scaling_params!$C$10-scaling_params!$B$10))))/3</f>
        <v>1</v>
      </c>
      <c r="AB157" s="15">
        <f>(MAX(0,MIN(1,(U157-scaling_params!$B$12)/(scaling_params!$C$12-scaling_params!$B$12)))+MAX(0,MIN(1,(V157-scaling_params!$B$13)/(scaling_params!$C$13-scaling_params!$B$13))))/2</f>
        <v>0.9236363636</v>
      </c>
      <c r="AC157" s="13">
        <f>(scaling_params!$G$2*X157+scaling_params!$G$3*Y157+scaling_params!$G$4*Z157+scaling_params!$G$5*AA157+scaling_params!$G$6*AB157)*100</f>
        <v>90.77720041</v>
      </c>
      <c r="AD157" s="11" t="s">
        <v>168</v>
      </c>
      <c r="AE157" s="11">
        <f t="shared" si="2"/>
        <v>0</v>
      </c>
    </row>
    <row r="158" ht="15.75" customHeight="1">
      <c r="A158" s="11" t="s">
        <v>254</v>
      </c>
      <c r="B158" s="11" t="s">
        <v>163</v>
      </c>
      <c r="C158" s="11" t="s">
        <v>164</v>
      </c>
      <c r="D158" s="11" t="s">
        <v>174</v>
      </c>
      <c r="E158" s="12">
        <v>2024.0</v>
      </c>
      <c r="F158" s="11" t="s">
        <v>166</v>
      </c>
      <c r="G158" s="11" t="s">
        <v>172</v>
      </c>
      <c r="H158" s="11">
        <v>5.0</v>
      </c>
      <c r="I158" s="13">
        <v>15.8</v>
      </c>
      <c r="J158" s="11">
        <v>0.0</v>
      </c>
      <c r="K158" s="13">
        <v>1.3</v>
      </c>
      <c r="L158" s="13">
        <v>7.3</v>
      </c>
      <c r="M158" s="11">
        <v>17.0</v>
      </c>
      <c r="N158" s="14">
        <v>0.78</v>
      </c>
      <c r="O158" s="13">
        <v>73.3</v>
      </c>
      <c r="P158" s="13">
        <v>4.6</v>
      </c>
      <c r="Q158" s="13">
        <v>12.9</v>
      </c>
      <c r="R158" s="13">
        <v>18.1</v>
      </c>
      <c r="S158" s="13">
        <v>3.7</v>
      </c>
      <c r="T158" s="13">
        <v>3.6</v>
      </c>
      <c r="U158" s="13">
        <v>2.7</v>
      </c>
      <c r="V158" s="13">
        <v>81.7</v>
      </c>
      <c r="W158" s="11" t="str">
        <f t="shared" si="1"/>
        <v>A-Strong|BBVA|Digital|2024</v>
      </c>
      <c r="X158" s="15">
        <f>(MAX(0,MIN(1,1-(K158-scaling_params!$B$2)/(scaling_params!$C$2-scaling_params!$B$2)))+MAX(0,MIN(1,(L158-scaling_params!$B$3)/(scaling_params!$C$3-scaling_params!$B$3))))/2</f>
        <v>0.7661764706</v>
      </c>
      <c r="Y158" s="15">
        <f>(MAX(0,MIN(1,(M158-scaling_params!$B$4)/(scaling_params!$C$4-scaling_params!$B$4)))+MAX(0,MIN(1,(N158-scaling_params!$B$5)/(scaling_params!$C$5-scaling_params!$B$5))))/2</f>
        <v>0.5672619048</v>
      </c>
      <c r="Z158" s="15">
        <f>(MAX(0,MIN(1,(O158-scaling_params!$B$6)/(scaling_params!$C$6-scaling_params!$B$6)))+MAX(0,MIN(1,1-(P158-scaling_params!$B$7)/(scaling_params!$C$7-scaling_params!$B$7)))+MAX(0,MIN(1,(T158-scaling_params!$B$11)/(scaling_params!$C$11-scaling_params!$B$11))))/3</f>
        <v>0.8089108911</v>
      </c>
      <c r="AA158" s="15">
        <f>(MAX(0,MIN(1,1-(Q158-scaling_params!$B$8)/(scaling_params!$C$8-scaling_params!$B$8)))+MAX(0,MIN(1,(R158-scaling_params!$B$9)/(scaling_params!$C$9-scaling_params!$B$9)))+MAX(0,MIN(1,(S158-scaling_params!$B$10)/(scaling_params!$C$10-scaling_params!$B$10))))/3</f>
        <v>0.8148677768</v>
      </c>
      <c r="AB158" s="15">
        <f>(MAX(0,MIN(1,(U158-scaling_params!$B$12)/(scaling_params!$C$12-scaling_params!$B$12)))+MAX(0,MIN(1,(V158-scaling_params!$B$13)/(scaling_params!$C$13-scaling_params!$B$13))))/2</f>
        <v>0.7731818182</v>
      </c>
      <c r="AC158" s="13">
        <f>(scaling_params!$G$2*X158+scaling_params!$G$3*Y158+scaling_params!$G$4*Z158+scaling_params!$G$5*AA158+scaling_params!$G$6*AB158)*100</f>
        <v>73.81042609</v>
      </c>
      <c r="AD158" s="11" t="s">
        <v>168</v>
      </c>
      <c r="AE158" s="11">
        <f t="shared" si="2"/>
        <v>0</v>
      </c>
    </row>
    <row r="159" ht="15.75" customHeight="1">
      <c r="A159" s="11" t="s">
        <v>254</v>
      </c>
      <c r="B159" s="11" t="s">
        <v>163</v>
      </c>
      <c r="C159" s="11" t="s">
        <v>164</v>
      </c>
      <c r="D159" s="11" t="s">
        <v>174</v>
      </c>
      <c r="E159" s="12">
        <v>2025.0</v>
      </c>
      <c r="F159" s="11" t="s">
        <v>166</v>
      </c>
      <c r="G159" s="11" t="s">
        <v>172</v>
      </c>
      <c r="H159" s="11">
        <v>5.0</v>
      </c>
      <c r="I159" s="13">
        <v>15.2</v>
      </c>
      <c r="J159" s="11">
        <v>0.0</v>
      </c>
      <c r="K159" s="13">
        <v>1.2</v>
      </c>
      <c r="L159" s="13">
        <v>6.6</v>
      </c>
      <c r="M159" s="11">
        <v>20.0</v>
      </c>
      <c r="N159" s="14">
        <v>0.71</v>
      </c>
      <c r="O159" s="13">
        <v>78.6</v>
      </c>
      <c r="P159" s="13">
        <v>4.2</v>
      </c>
      <c r="Q159" s="13">
        <v>12.7</v>
      </c>
      <c r="R159" s="13">
        <v>18.1</v>
      </c>
      <c r="S159" s="13">
        <v>3.9</v>
      </c>
      <c r="T159" s="13">
        <v>4.2</v>
      </c>
      <c r="U159" s="13">
        <v>3.7</v>
      </c>
      <c r="V159" s="13">
        <v>79.1</v>
      </c>
      <c r="W159" s="11" t="str">
        <f t="shared" si="1"/>
        <v>A-Strong|BBVA|Digital|2025</v>
      </c>
      <c r="X159" s="15">
        <f>(MAX(0,MIN(1,1-(K159-scaling_params!$B$2)/(scaling_params!$C$2-scaling_params!$B$2)))+MAX(0,MIN(1,(L159-scaling_params!$B$3)/(scaling_params!$C$3-scaling_params!$B$3))))/2</f>
        <v>0.731372549</v>
      </c>
      <c r="Y159" s="15">
        <f>(MAX(0,MIN(1,(M159-scaling_params!$B$4)/(scaling_params!$C$4-scaling_params!$B$4)))+MAX(0,MIN(1,(N159-scaling_params!$B$5)/(scaling_params!$C$5-scaling_params!$B$5))))/2</f>
        <v>0.494047619</v>
      </c>
      <c r="Z159" s="15">
        <f>(MAX(0,MIN(1,(O159-scaling_params!$B$6)/(scaling_params!$C$6-scaling_params!$B$6)))+MAX(0,MIN(1,1-(P159-scaling_params!$B$7)/(scaling_params!$C$7-scaling_params!$B$7)))+MAX(0,MIN(1,(T159-scaling_params!$B$11)/(scaling_params!$C$11-scaling_params!$B$11))))/3</f>
        <v>0.9238095238</v>
      </c>
      <c r="AA159" s="15">
        <f>(MAX(0,MIN(1,1-(Q159-scaling_params!$B$8)/(scaling_params!$C$8-scaling_params!$B$8)))+MAX(0,MIN(1,(R159-scaling_params!$B$9)/(scaling_params!$C$9-scaling_params!$B$9)))+MAX(0,MIN(1,(S159-scaling_params!$B$10)/(scaling_params!$C$10-scaling_params!$B$10))))/3</f>
        <v>0.8420513775</v>
      </c>
      <c r="AB159" s="15">
        <f>(MAX(0,MIN(1,(U159-scaling_params!$B$12)/(scaling_params!$C$12-scaling_params!$B$12)))+MAX(0,MIN(1,(V159-scaling_params!$B$13)/(scaling_params!$C$13-scaling_params!$B$13))))/2</f>
        <v>0.8245454545</v>
      </c>
      <c r="AC159" s="13">
        <f>(scaling_params!$G$2*X159+scaling_params!$G$3*Y159+scaling_params!$G$4*Z159+scaling_params!$G$5*AA159+scaling_params!$G$6*AB159)*100</f>
        <v>75.05663837</v>
      </c>
      <c r="AD159" s="11" t="s">
        <v>168</v>
      </c>
      <c r="AE159" s="11">
        <f t="shared" si="2"/>
        <v>0</v>
      </c>
    </row>
    <row r="160" ht="15.75" customHeight="1">
      <c r="A160" s="11" t="s">
        <v>255</v>
      </c>
      <c r="B160" s="11" t="s">
        <v>163</v>
      </c>
      <c r="C160" s="11" t="s">
        <v>164</v>
      </c>
      <c r="D160" s="11" t="s">
        <v>181</v>
      </c>
      <c r="E160" s="12">
        <v>2024.0</v>
      </c>
      <c r="F160" s="11" t="s">
        <v>166</v>
      </c>
      <c r="G160" s="11" t="s">
        <v>172</v>
      </c>
      <c r="H160" s="11">
        <v>5.0</v>
      </c>
      <c r="I160" s="13">
        <v>15.8</v>
      </c>
      <c r="J160" s="11">
        <v>0.0</v>
      </c>
      <c r="K160" s="13">
        <v>0.6</v>
      </c>
      <c r="L160" s="13">
        <v>6.7</v>
      </c>
      <c r="M160" s="11">
        <v>16.0</v>
      </c>
      <c r="N160" s="14">
        <v>0.83</v>
      </c>
      <c r="O160" s="13">
        <v>80.4</v>
      </c>
      <c r="P160" s="13">
        <v>5.5</v>
      </c>
      <c r="Q160" s="13">
        <v>9.4</v>
      </c>
      <c r="R160" s="13">
        <v>15.8</v>
      </c>
      <c r="S160" s="13">
        <v>3.7</v>
      </c>
      <c r="T160" s="13">
        <v>3.6</v>
      </c>
      <c r="U160" s="13">
        <v>3.6</v>
      </c>
      <c r="V160" s="13">
        <v>78.5</v>
      </c>
      <c r="W160" s="11" t="str">
        <f t="shared" si="1"/>
        <v>A-Strong|BBVA|Corporate|2024</v>
      </c>
      <c r="X160" s="15">
        <f>(MAX(0,MIN(1,1-(K160-scaling_params!$B$2)/(scaling_params!$C$2-scaling_params!$B$2)))+MAX(0,MIN(1,(L160-scaling_params!$B$3)/(scaling_params!$C$3-scaling_params!$B$3))))/2</f>
        <v>0.7720588235</v>
      </c>
      <c r="Y160" s="15">
        <f>(MAX(0,MIN(1,(M160-scaling_params!$B$4)/(scaling_params!$C$4-scaling_params!$B$4)))+MAX(0,MIN(1,(N160-scaling_params!$B$5)/(scaling_params!$C$5-scaling_params!$B$5))))/2</f>
        <v>0.625</v>
      </c>
      <c r="Z160" s="15">
        <f>(MAX(0,MIN(1,(O160-scaling_params!$B$6)/(scaling_params!$C$6-scaling_params!$B$6)))+MAX(0,MIN(1,1-(P160-scaling_params!$B$7)/(scaling_params!$C$7-scaling_params!$B$7)))+MAX(0,MIN(1,(T160-scaling_params!$B$11)/(scaling_params!$C$11-scaling_params!$B$11))))/3</f>
        <v>0.8666666667</v>
      </c>
      <c r="AA160" s="15">
        <f>(MAX(0,MIN(1,1-(Q160-scaling_params!$B$8)/(scaling_params!$C$8-scaling_params!$B$8)))+MAX(0,MIN(1,(R160-scaling_params!$B$9)/(scaling_params!$C$9-scaling_params!$B$9)))+MAX(0,MIN(1,(S160-scaling_params!$B$10)/(scaling_params!$C$10-scaling_params!$B$10))))/3</f>
        <v>0.7670637875</v>
      </c>
      <c r="AB160" s="15">
        <f>(MAX(0,MIN(1,(U160-scaling_params!$B$12)/(scaling_params!$C$12-scaling_params!$B$12)))+MAX(0,MIN(1,(V160-scaling_params!$B$13)/(scaling_params!$C$13-scaling_params!$B$13))))/2</f>
        <v>0.8190909091</v>
      </c>
      <c r="AC160" s="13">
        <f>(scaling_params!$G$2*X160+scaling_params!$G$3*Y160+scaling_params!$G$4*Z160+scaling_params!$G$5*AA160+scaling_params!$G$6*AB160)*100</f>
        <v>76.36314441</v>
      </c>
      <c r="AD160" s="11" t="s">
        <v>168</v>
      </c>
      <c r="AE160" s="11">
        <f t="shared" si="2"/>
        <v>0</v>
      </c>
    </row>
    <row r="161" ht="15.75" customHeight="1">
      <c r="A161" s="11" t="s">
        <v>255</v>
      </c>
      <c r="B161" s="11" t="s">
        <v>163</v>
      </c>
      <c r="C161" s="11" t="s">
        <v>164</v>
      </c>
      <c r="D161" s="11" t="s">
        <v>181</v>
      </c>
      <c r="E161" s="12">
        <v>2025.0</v>
      </c>
      <c r="F161" s="11" t="s">
        <v>166</v>
      </c>
      <c r="G161" s="11" t="s">
        <v>172</v>
      </c>
      <c r="H161" s="11">
        <v>5.0</v>
      </c>
      <c r="I161" s="13">
        <v>15.2</v>
      </c>
      <c r="J161" s="11">
        <v>0.0</v>
      </c>
      <c r="K161" s="13">
        <v>1.4</v>
      </c>
      <c r="L161" s="13">
        <v>8.4</v>
      </c>
      <c r="M161" s="11">
        <v>14.0</v>
      </c>
      <c r="N161" s="14">
        <v>0.81</v>
      </c>
      <c r="O161" s="13">
        <v>83.2</v>
      </c>
      <c r="P161" s="13">
        <v>5.5</v>
      </c>
      <c r="Q161" s="13">
        <v>8.5</v>
      </c>
      <c r="R161" s="13">
        <v>18.9</v>
      </c>
      <c r="S161" s="13">
        <v>4.9</v>
      </c>
      <c r="T161" s="13">
        <v>3.7</v>
      </c>
      <c r="U161" s="13">
        <v>3.7</v>
      </c>
      <c r="V161" s="13">
        <v>81.4</v>
      </c>
      <c r="W161" s="11" t="str">
        <f t="shared" si="1"/>
        <v>A-Strong|BBVA|Corporate|2025</v>
      </c>
      <c r="X161" s="15">
        <f>(MAX(0,MIN(1,1-(K161-scaling_params!$B$2)/(scaling_params!$C$2-scaling_params!$B$2)))+MAX(0,MIN(1,(L161-scaling_params!$B$3)/(scaling_params!$C$3-scaling_params!$B$3))))/2</f>
        <v>0.8303921569</v>
      </c>
      <c r="Y161" s="15">
        <f>(MAX(0,MIN(1,(M161-scaling_params!$B$4)/(scaling_params!$C$4-scaling_params!$B$4)))+MAX(0,MIN(1,(N161-scaling_params!$B$5)/(scaling_params!$C$5-scaling_params!$B$5))))/2</f>
        <v>0.5904761905</v>
      </c>
      <c r="Z161" s="15">
        <f>(MAX(0,MIN(1,(O161-scaling_params!$B$6)/(scaling_params!$C$6-scaling_params!$B$6)))+MAX(0,MIN(1,1-(P161-scaling_params!$B$7)/(scaling_params!$C$7-scaling_params!$B$7)))+MAX(0,MIN(1,(T161-scaling_params!$B$11)/(scaling_params!$C$11-scaling_params!$B$11))))/3</f>
        <v>0.8761904762</v>
      </c>
      <c r="AA161" s="15">
        <f>(MAX(0,MIN(1,1-(Q161-scaling_params!$B$8)/(scaling_params!$C$8-scaling_params!$B$8)))+MAX(0,MIN(1,(R161-scaling_params!$B$9)/(scaling_params!$C$9-scaling_params!$B$9)))+MAX(0,MIN(1,(S161-scaling_params!$B$10)/(scaling_params!$C$10-scaling_params!$B$10))))/3</f>
        <v>0.9901960784</v>
      </c>
      <c r="AB161" s="15">
        <f>(MAX(0,MIN(1,(U161-scaling_params!$B$12)/(scaling_params!$C$12-scaling_params!$B$12)))+MAX(0,MIN(1,(V161-scaling_params!$B$13)/(scaling_params!$C$13-scaling_params!$B$13))))/2</f>
        <v>0.8454545455</v>
      </c>
      <c r="AC161" s="13">
        <f>(scaling_params!$G$2*X161+scaling_params!$G$3*Y161+scaling_params!$G$4*Z161+scaling_params!$G$5*AA161+scaling_params!$G$6*AB161)*100</f>
        <v>81.38469697</v>
      </c>
      <c r="AD161" s="11" t="s">
        <v>168</v>
      </c>
      <c r="AE161" s="11">
        <f t="shared" si="2"/>
        <v>0</v>
      </c>
    </row>
    <row r="162" ht="15.75" customHeight="1">
      <c r="A162" s="11" t="s">
        <v>256</v>
      </c>
      <c r="B162" s="11" t="s">
        <v>163</v>
      </c>
      <c r="C162" s="11" t="s">
        <v>164</v>
      </c>
      <c r="D162" s="11" t="s">
        <v>170</v>
      </c>
      <c r="E162" s="12">
        <v>2024.0</v>
      </c>
      <c r="F162" s="11" t="s">
        <v>171</v>
      </c>
      <c r="G162" s="11" t="s">
        <v>167</v>
      </c>
      <c r="H162" s="11">
        <v>2.0</v>
      </c>
      <c r="I162" s="13">
        <v>15.8</v>
      </c>
      <c r="J162" s="11">
        <v>0.0</v>
      </c>
      <c r="K162" s="13">
        <v>0.2</v>
      </c>
      <c r="L162" s="13">
        <v>9.6</v>
      </c>
      <c r="M162" s="11">
        <v>34.0</v>
      </c>
      <c r="N162" s="14">
        <v>0.86</v>
      </c>
      <c r="O162" s="13">
        <v>82.1</v>
      </c>
      <c r="P162" s="13">
        <v>5.1</v>
      </c>
      <c r="Q162" s="13">
        <v>12.5</v>
      </c>
      <c r="R162" s="13">
        <v>18.1</v>
      </c>
      <c r="S162" s="13">
        <v>4.5</v>
      </c>
      <c r="T162" s="13">
        <v>4.6</v>
      </c>
      <c r="U162" s="13">
        <v>2.3</v>
      </c>
      <c r="V162" s="13">
        <v>94.5</v>
      </c>
      <c r="W162" s="11" t="str">
        <f t="shared" si="1"/>
        <v>A-Strong|BBVA|Risk|2024</v>
      </c>
      <c r="X162" s="15">
        <f>(MAX(0,MIN(1,1-(K162-scaling_params!$B$2)/(scaling_params!$C$2-scaling_params!$B$2)))+MAX(0,MIN(1,(L162-scaling_params!$B$3)/(scaling_params!$C$3-scaling_params!$B$3))))/2</f>
        <v>0.9852941176</v>
      </c>
      <c r="Y162" s="15">
        <f>(MAX(0,MIN(1,(M162-scaling_params!$B$4)/(scaling_params!$C$4-scaling_params!$B$4)))+MAX(0,MIN(1,(N162-scaling_params!$B$5)/(scaling_params!$C$5-scaling_params!$B$5))))/2</f>
        <v>0.7482142857</v>
      </c>
      <c r="Z162" s="15">
        <f>(MAX(0,MIN(1,(O162-scaling_params!$B$6)/(scaling_params!$C$6-scaling_params!$B$6)))+MAX(0,MIN(1,1-(P162-scaling_params!$B$7)/(scaling_params!$C$7-scaling_params!$B$7)))+MAX(0,MIN(1,(T162-scaling_params!$B$11)/(scaling_params!$C$11-scaling_params!$B$11))))/3</f>
        <v>0.9619047619</v>
      </c>
      <c r="AA162" s="15">
        <f>(MAX(0,MIN(1,1-(Q162-scaling_params!$B$8)/(scaling_params!$C$8-scaling_params!$B$8)))+MAX(0,MIN(1,(R162-scaling_params!$B$9)/(scaling_params!$C$9-scaling_params!$B$9)))+MAX(0,MIN(1,(S162-scaling_params!$B$10)/(scaling_params!$C$10-scaling_params!$B$10))))/3</f>
        <v>0.9084506645</v>
      </c>
      <c r="AB162" s="15">
        <f>(MAX(0,MIN(1,(U162-scaling_params!$B$12)/(scaling_params!$C$12-scaling_params!$B$12)))+MAX(0,MIN(1,(V162-scaling_params!$B$13)/(scaling_params!$C$13-scaling_params!$B$13))))/2</f>
        <v>0.7895454545</v>
      </c>
      <c r="AC162" s="13">
        <f>(scaling_params!$G$2*X162+scaling_params!$G$3*Y162+scaling_params!$G$4*Z162+scaling_params!$G$5*AA162+scaling_params!$G$6*AB162)*100</f>
        <v>88.64757744</v>
      </c>
      <c r="AD162" s="11" t="s">
        <v>168</v>
      </c>
      <c r="AE162" s="11">
        <f t="shared" si="2"/>
        <v>0</v>
      </c>
    </row>
    <row r="163" ht="15.75" customHeight="1">
      <c r="A163" s="11" t="s">
        <v>256</v>
      </c>
      <c r="B163" s="11" t="s">
        <v>163</v>
      </c>
      <c r="C163" s="11" t="s">
        <v>164</v>
      </c>
      <c r="D163" s="11" t="s">
        <v>170</v>
      </c>
      <c r="E163" s="12">
        <v>2025.0</v>
      </c>
      <c r="F163" s="11" t="s">
        <v>171</v>
      </c>
      <c r="G163" s="11" t="s">
        <v>167</v>
      </c>
      <c r="H163" s="11">
        <v>2.0</v>
      </c>
      <c r="I163" s="13">
        <v>15.2</v>
      </c>
      <c r="J163" s="11">
        <v>0.0</v>
      </c>
      <c r="K163" s="13">
        <v>0.0</v>
      </c>
      <c r="L163" s="13">
        <v>8.6</v>
      </c>
      <c r="M163" s="11">
        <v>55.0</v>
      </c>
      <c r="N163" s="14">
        <v>0.95</v>
      </c>
      <c r="O163" s="13">
        <v>82.8</v>
      </c>
      <c r="P163" s="13">
        <v>4.9</v>
      </c>
      <c r="Q163" s="13">
        <v>8.3</v>
      </c>
      <c r="R163" s="13">
        <v>17.0</v>
      </c>
      <c r="S163" s="13">
        <v>4.9</v>
      </c>
      <c r="T163" s="13">
        <v>5.0</v>
      </c>
      <c r="U163" s="13">
        <v>5.1</v>
      </c>
      <c r="V163" s="13">
        <v>86.4</v>
      </c>
      <c r="W163" s="11" t="str">
        <f t="shared" si="1"/>
        <v>A-Strong|BBVA|Risk|2025</v>
      </c>
      <c r="X163" s="15">
        <f>(MAX(0,MIN(1,1-(K163-scaling_params!$B$2)/(scaling_params!$C$2-scaling_params!$B$2)))+MAX(0,MIN(1,(L163-scaling_params!$B$3)/(scaling_params!$C$3-scaling_params!$B$3))))/2</f>
        <v>0.9117647059</v>
      </c>
      <c r="Y163" s="15">
        <f>(MAX(0,MIN(1,(M163-scaling_params!$B$4)/(scaling_params!$C$4-scaling_params!$B$4)))+MAX(0,MIN(1,(N163-scaling_params!$B$5)/(scaling_params!$C$5-scaling_params!$B$5))))/2</f>
        <v>0.9607142857</v>
      </c>
      <c r="Z163" s="15">
        <f>(MAX(0,MIN(1,(O163-scaling_params!$B$6)/(scaling_params!$C$6-scaling_params!$B$6)))+MAX(0,MIN(1,1-(P163-scaling_params!$B$7)/(scaling_params!$C$7-scaling_params!$B$7)))+MAX(0,MIN(1,(T163-scaling_params!$B$11)/(scaling_params!$C$11-scaling_params!$B$11))))/3</f>
        <v>1</v>
      </c>
      <c r="AA163" s="15">
        <f>(MAX(0,MIN(1,1-(Q163-scaling_params!$B$8)/(scaling_params!$C$8-scaling_params!$B$8)))+MAX(0,MIN(1,(R163-scaling_params!$B$9)/(scaling_params!$C$9-scaling_params!$B$9)))+MAX(0,MIN(1,(S163-scaling_params!$B$10)/(scaling_params!$C$10-scaling_params!$B$10))))/3</f>
        <v>0.9353437578</v>
      </c>
      <c r="AB163" s="15">
        <f>(MAX(0,MIN(1,(U163-scaling_params!$B$12)/(scaling_params!$C$12-scaling_params!$B$12)))+MAX(0,MIN(1,(V163-scaling_params!$B$13)/(scaling_params!$C$13-scaling_params!$B$13))))/2</f>
        <v>0.8909090909</v>
      </c>
      <c r="AC163" s="13">
        <f>(scaling_params!$G$2*X163+scaling_params!$G$3*Y163+scaling_params!$G$4*Z163+scaling_params!$G$5*AA163+scaling_params!$G$6*AB163)*100</f>
        <v>94.47803371</v>
      </c>
      <c r="AD163" s="11" t="s">
        <v>168</v>
      </c>
      <c r="AE163" s="11">
        <f t="shared" si="2"/>
        <v>0</v>
      </c>
    </row>
    <row r="164" ht="15.75" customHeight="1">
      <c r="A164" s="11" t="s">
        <v>257</v>
      </c>
      <c r="B164" s="11" t="s">
        <v>163</v>
      </c>
      <c r="C164" s="11" t="s">
        <v>164</v>
      </c>
      <c r="D164" s="11" t="s">
        <v>165</v>
      </c>
      <c r="E164" s="12">
        <v>2024.0</v>
      </c>
      <c r="F164" s="11" t="s">
        <v>166</v>
      </c>
      <c r="G164" s="11" t="s">
        <v>175</v>
      </c>
      <c r="H164" s="11">
        <v>4.0</v>
      </c>
      <c r="I164" s="13">
        <v>15.8</v>
      </c>
      <c r="J164" s="11">
        <v>1.0</v>
      </c>
      <c r="K164" s="13">
        <v>1.1</v>
      </c>
      <c r="L164" s="13">
        <v>7.1</v>
      </c>
      <c r="M164" s="11">
        <v>6.0</v>
      </c>
      <c r="N164" s="14">
        <v>0.82</v>
      </c>
      <c r="O164" s="13">
        <v>77.5</v>
      </c>
      <c r="P164" s="13">
        <v>5.8</v>
      </c>
      <c r="Q164" s="13">
        <v>9.9</v>
      </c>
      <c r="R164" s="13">
        <v>17.5</v>
      </c>
      <c r="S164" s="13">
        <v>3.2</v>
      </c>
      <c r="T164" s="13">
        <v>3.2</v>
      </c>
      <c r="U164" s="13">
        <v>2.8</v>
      </c>
      <c r="V164" s="13">
        <v>66.3</v>
      </c>
      <c r="W164" s="11" t="str">
        <f t="shared" si="1"/>
        <v>A-Strong|BBVA|Operations|2024</v>
      </c>
      <c r="X164" s="15">
        <f>(MAX(0,MIN(1,1-(K164-scaling_params!$B$2)/(scaling_params!$C$2-scaling_params!$B$2)))+MAX(0,MIN(1,(L164-scaling_params!$B$3)/(scaling_params!$C$3-scaling_params!$B$3))))/2</f>
        <v>0.7848039216</v>
      </c>
      <c r="Y164" s="15">
        <f>(MAX(0,MIN(1,(M164-scaling_params!$B$4)/(scaling_params!$C$4-scaling_params!$B$4)))+MAX(0,MIN(1,(N164-scaling_params!$B$5)/(scaling_params!$C$5-scaling_params!$B$5))))/2</f>
        <v>0.5648809524</v>
      </c>
      <c r="Z164" s="15">
        <f>(MAX(0,MIN(1,(O164-scaling_params!$B$6)/(scaling_params!$C$6-scaling_params!$B$6)))+MAX(0,MIN(1,1-(P164-scaling_params!$B$7)/(scaling_params!$C$7-scaling_params!$B$7)))+MAX(0,MIN(1,(T164-scaling_params!$B$11)/(scaling_params!$C$11-scaling_params!$B$11))))/3</f>
        <v>0.8015444015</v>
      </c>
      <c r="AA164" s="15">
        <f>(MAX(0,MIN(1,1-(Q164-scaling_params!$B$8)/(scaling_params!$C$8-scaling_params!$B$8)))+MAX(0,MIN(1,(R164-scaling_params!$B$9)/(scaling_params!$C$9-scaling_params!$B$9)))+MAX(0,MIN(1,(S164-scaling_params!$B$10)/(scaling_params!$C$10-scaling_params!$B$10))))/3</f>
        <v>0.7897741375</v>
      </c>
      <c r="AB164" s="15">
        <f>(MAX(0,MIN(1,(U164-scaling_params!$B$12)/(scaling_params!$C$12-scaling_params!$B$12)))+MAX(0,MIN(1,(V164-scaling_params!$B$13)/(scaling_params!$C$13-scaling_params!$B$13))))/2</f>
        <v>0.6581818182</v>
      </c>
      <c r="AC164" s="13">
        <f>(scaling_params!$G$2*X164+scaling_params!$G$3*Y164+scaling_params!$G$4*Z164+scaling_params!$G$5*AA164+scaling_params!$G$6*AB164)*100</f>
        <v>72.22045825</v>
      </c>
      <c r="AD164" s="11" t="s">
        <v>168</v>
      </c>
      <c r="AE164" s="11">
        <f t="shared" si="2"/>
        <v>0</v>
      </c>
    </row>
    <row r="165" ht="15.75" customHeight="1">
      <c r="A165" s="11" t="s">
        <v>257</v>
      </c>
      <c r="B165" s="11" t="s">
        <v>163</v>
      </c>
      <c r="C165" s="11" t="s">
        <v>164</v>
      </c>
      <c r="D165" s="11" t="s">
        <v>165</v>
      </c>
      <c r="E165" s="12">
        <v>2025.0</v>
      </c>
      <c r="F165" s="11" t="s">
        <v>166</v>
      </c>
      <c r="G165" s="11" t="s">
        <v>175</v>
      </c>
      <c r="H165" s="11">
        <v>4.0</v>
      </c>
      <c r="I165" s="13">
        <v>15.2</v>
      </c>
      <c r="J165" s="11">
        <v>0.0</v>
      </c>
      <c r="K165" s="13">
        <v>0.0</v>
      </c>
      <c r="L165" s="13">
        <v>5.8</v>
      </c>
      <c r="M165" s="11">
        <v>6.0</v>
      </c>
      <c r="N165" s="14">
        <v>0.71</v>
      </c>
      <c r="O165" s="13">
        <v>83.2</v>
      </c>
      <c r="P165" s="13">
        <v>5.0</v>
      </c>
      <c r="Q165" s="13">
        <v>10.1</v>
      </c>
      <c r="R165" s="13">
        <v>16.7</v>
      </c>
      <c r="S165" s="13">
        <v>3.8</v>
      </c>
      <c r="T165" s="13">
        <v>3.9</v>
      </c>
      <c r="U165" s="13">
        <v>3.6</v>
      </c>
      <c r="V165" s="13">
        <v>75.9</v>
      </c>
      <c r="W165" s="11" t="str">
        <f t="shared" si="1"/>
        <v>A-Strong|BBVA|Operations|2025</v>
      </c>
      <c r="X165" s="15">
        <f>(MAX(0,MIN(1,1-(K165-scaling_params!$B$2)/(scaling_params!$C$2-scaling_params!$B$2)))+MAX(0,MIN(1,(L165-scaling_params!$B$3)/(scaling_params!$C$3-scaling_params!$B$3))))/2</f>
        <v>0.7058823529</v>
      </c>
      <c r="Y165" s="15">
        <f>(MAX(0,MIN(1,(M165-scaling_params!$B$4)/(scaling_params!$C$4-scaling_params!$B$4)))+MAX(0,MIN(1,(N165-scaling_params!$B$5)/(scaling_params!$C$5-scaling_params!$B$5))))/2</f>
        <v>0.4273809524</v>
      </c>
      <c r="Z165" s="15">
        <f>(MAX(0,MIN(1,(O165-scaling_params!$B$6)/(scaling_params!$C$6-scaling_params!$B$6)))+MAX(0,MIN(1,1-(P165-scaling_params!$B$7)/(scaling_params!$C$7-scaling_params!$B$7)))+MAX(0,MIN(1,(T165-scaling_params!$B$11)/(scaling_params!$C$11-scaling_params!$B$11))))/3</f>
        <v>0.8952380952</v>
      </c>
      <c r="AA165" s="15">
        <f>(MAX(0,MIN(1,1-(Q165-scaling_params!$B$8)/(scaling_params!$C$8-scaling_params!$B$8)))+MAX(0,MIN(1,(R165-scaling_params!$B$9)/(scaling_params!$C$9-scaling_params!$B$9)))+MAX(0,MIN(1,(S165-scaling_params!$B$10)/(scaling_params!$C$10-scaling_params!$B$10))))/3</f>
        <v>0.8148423927</v>
      </c>
      <c r="AB165" s="15">
        <f>(MAX(0,MIN(1,(U165-scaling_params!$B$12)/(scaling_params!$C$12-scaling_params!$B$12)))+MAX(0,MIN(1,(V165-scaling_params!$B$13)/(scaling_params!$C$13-scaling_params!$B$13))))/2</f>
        <v>0.7954545455</v>
      </c>
      <c r="AC165" s="13">
        <f>(scaling_params!$G$2*X165+scaling_params!$G$3*Y165+scaling_params!$G$4*Z165+scaling_params!$G$5*AA165+scaling_params!$G$6*AB165)*100</f>
        <v>71.39737266</v>
      </c>
      <c r="AD165" s="11" t="s">
        <v>168</v>
      </c>
      <c r="AE165" s="11">
        <f t="shared" si="2"/>
        <v>0</v>
      </c>
    </row>
    <row r="166" ht="15.75" customHeight="1">
      <c r="A166" s="11" t="s">
        <v>258</v>
      </c>
      <c r="B166" s="11" t="s">
        <v>163</v>
      </c>
      <c r="C166" s="11" t="s">
        <v>164</v>
      </c>
      <c r="D166" s="11" t="s">
        <v>170</v>
      </c>
      <c r="E166" s="12">
        <v>2024.0</v>
      </c>
      <c r="F166" s="11" t="s">
        <v>166</v>
      </c>
      <c r="G166" s="11" t="s">
        <v>175</v>
      </c>
      <c r="H166" s="11">
        <v>4.0</v>
      </c>
      <c r="I166" s="13">
        <v>15.8</v>
      </c>
      <c r="J166" s="11">
        <v>0.0</v>
      </c>
      <c r="K166" s="13">
        <v>0.2</v>
      </c>
      <c r="L166" s="13">
        <v>9.3</v>
      </c>
      <c r="M166" s="11">
        <v>18.0</v>
      </c>
      <c r="N166" s="14">
        <v>0.89</v>
      </c>
      <c r="O166" s="13">
        <v>82.1</v>
      </c>
      <c r="P166" s="13">
        <v>5.1</v>
      </c>
      <c r="Q166" s="13">
        <v>12.5</v>
      </c>
      <c r="R166" s="13">
        <v>18.1</v>
      </c>
      <c r="S166" s="13">
        <v>4.8</v>
      </c>
      <c r="T166" s="13">
        <v>4.4</v>
      </c>
      <c r="U166" s="13">
        <v>2.3</v>
      </c>
      <c r="V166" s="13">
        <v>89.3</v>
      </c>
      <c r="W166" s="11" t="str">
        <f t="shared" si="1"/>
        <v>A-Strong|BBVA|Risk|2024</v>
      </c>
      <c r="X166" s="15">
        <f>(MAX(0,MIN(1,1-(K166-scaling_params!$B$2)/(scaling_params!$C$2-scaling_params!$B$2)))+MAX(0,MIN(1,(L166-scaling_params!$B$3)/(scaling_params!$C$3-scaling_params!$B$3))))/2</f>
        <v>0.9632352941</v>
      </c>
      <c r="Y166" s="15">
        <f>(MAX(0,MIN(1,(M166-scaling_params!$B$4)/(scaling_params!$C$4-scaling_params!$B$4)))+MAX(0,MIN(1,(N166-scaling_params!$B$5)/(scaling_params!$C$5-scaling_params!$B$5))))/2</f>
        <v>0.7095238095</v>
      </c>
      <c r="Z166" s="15">
        <f>(MAX(0,MIN(1,(O166-scaling_params!$B$6)/(scaling_params!$C$6-scaling_params!$B$6)))+MAX(0,MIN(1,1-(P166-scaling_params!$B$7)/(scaling_params!$C$7-scaling_params!$B$7)))+MAX(0,MIN(1,(T166-scaling_params!$B$11)/(scaling_params!$C$11-scaling_params!$B$11))))/3</f>
        <v>0.9428571429</v>
      </c>
      <c r="AA166" s="15">
        <f>(MAX(0,MIN(1,1-(Q166-scaling_params!$B$8)/(scaling_params!$C$8-scaling_params!$B$8)))+MAX(0,MIN(1,(R166-scaling_params!$B$9)/(scaling_params!$C$9-scaling_params!$B$9)))+MAX(0,MIN(1,(S166-scaling_params!$B$10)/(scaling_params!$C$10-scaling_params!$B$10))))/3</f>
        <v>0.9378624292</v>
      </c>
      <c r="AB166" s="15">
        <f>(MAX(0,MIN(1,(U166-scaling_params!$B$12)/(scaling_params!$C$12-scaling_params!$B$12)))+MAX(0,MIN(1,(V166-scaling_params!$B$13)/(scaling_params!$C$13-scaling_params!$B$13))))/2</f>
        <v>0.7422727273</v>
      </c>
      <c r="AC166" s="13">
        <f>(scaling_params!$G$2*X166+scaling_params!$G$3*Y166+scaling_params!$G$4*Z166+scaling_params!$G$5*AA166+scaling_params!$G$6*AB166)*100</f>
        <v>86.73217873</v>
      </c>
      <c r="AD166" s="11" t="s">
        <v>168</v>
      </c>
      <c r="AE166" s="11">
        <f t="shared" si="2"/>
        <v>0</v>
      </c>
    </row>
    <row r="167" ht="15.75" customHeight="1">
      <c r="A167" s="11" t="s">
        <v>258</v>
      </c>
      <c r="B167" s="11" t="s">
        <v>163</v>
      </c>
      <c r="C167" s="11" t="s">
        <v>164</v>
      </c>
      <c r="D167" s="11" t="s">
        <v>170</v>
      </c>
      <c r="E167" s="12">
        <v>2025.0</v>
      </c>
      <c r="F167" s="11" t="s">
        <v>166</v>
      </c>
      <c r="G167" s="11" t="s">
        <v>175</v>
      </c>
      <c r="H167" s="11">
        <v>4.0</v>
      </c>
      <c r="I167" s="13">
        <v>15.2</v>
      </c>
      <c r="J167" s="11">
        <v>0.0</v>
      </c>
      <c r="K167" s="13">
        <v>0.0</v>
      </c>
      <c r="L167" s="13">
        <v>9.5</v>
      </c>
      <c r="M167" s="11">
        <v>57.0</v>
      </c>
      <c r="N167" s="14">
        <v>0.88</v>
      </c>
      <c r="O167" s="13">
        <v>82.8</v>
      </c>
      <c r="P167" s="13">
        <v>4.9</v>
      </c>
      <c r="Q167" s="13">
        <v>8.3</v>
      </c>
      <c r="R167" s="13">
        <v>17.0</v>
      </c>
      <c r="S167" s="13">
        <v>5.0</v>
      </c>
      <c r="T167" s="13">
        <v>4.7</v>
      </c>
      <c r="U167" s="13">
        <v>5.1</v>
      </c>
      <c r="V167" s="13">
        <v>91.6</v>
      </c>
      <c r="W167" s="11" t="str">
        <f t="shared" si="1"/>
        <v>A-Strong|BBVA|Risk|2025</v>
      </c>
      <c r="X167" s="15">
        <f>(MAX(0,MIN(1,1-(K167-scaling_params!$B$2)/(scaling_params!$C$2-scaling_params!$B$2)))+MAX(0,MIN(1,(L167-scaling_params!$B$3)/(scaling_params!$C$3-scaling_params!$B$3))))/2</f>
        <v>0.9779411765</v>
      </c>
      <c r="Y167" s="15">
        <f>(MAX(0,MIN(1,(M167-scaling_params!$B$4)/(scaling_params!$C$4-scaling_params!$B$4)))+MAX(0,MIN(1,(N167-scaling_params!$B$5)/(scaling_params!$C$5-scaling_params!$B$5))))/2</f>
        <v>0.8827380952</v>
      </c>
      <c r="Z167" s="15">
        <f>(MAX(0,MIN(1,(O167-scaling_params!$B$6)/(scaling_params!$C$6-scaling_params!$B$6)))+MAX(0,MIN(1,1-(P167-scaling_params!$B$7)/(scaling_params!$C$7-scaling_params!$B$7)))+MAX(0,MIN(1,(T167-scaling_params!$B$11)/(scaling_params!$C$11-scaling_params!$B$11))))/3</f>
        <v>0.9714285714</v>
      </c>
      <c r="AA167" s="15">
        <f>(MAX(0,MIN(1,1-(Q167-scaling_params!$B$8)/(scaling_params!$C$8-scaling_params!$B$8)))+MAX(0,MIN(1,(R167-scaling_params!$B$9)/(scaling_params!$C$9-scaling_params!$B$9)))+MAX(0,MIN(1,(S167-scaling_params!$B$10)/(scaling_params!$C$10-scaling_params!$B$10))))/3</f>
        <v>0.9451476793</v>
      </c>
      <c r="AB167" s="15">
        <f>(MAX(0,MIN(1,(U167-scaling_params!$B$12)/(scaling_params!$C$12-scaling_params!$B$12)))+MAX(0,MIN(1,(V167-scaling_params!$B$13)/(scaling_params!$C$13-scaling_params!$B$13))))/2</f>
        <v>0.9381818182</v>
      </c>
      <c r="AC167" s="13">
        <f>(scaling_params!$G$2*X167+scaling_params!$G$3*Y167+scaling_params!$G$4*Z167+scaling_params!$G$5*AA167+scaling_params!$G$6*AB167)*100</f>
        <v>94.25967892</v>
      </c>
      <c r="AD167" s="11" t="s">
        <v>168</v>
      </c>
      <c r="AE167" s="11">
        <f t="shared" si="2"/>
        <v>0</v>
      </c>
    </row>
    <row r="168" ht="15.75" customHeight="1">
      <c r="A168" s="11" t="s">
        <v>259</v>
      </c>
      <c r="B168" s="11" t="s">
        <v>163</v>
      </c>
      <c r="C168" s="11" t="s">
        <v>164</v>
      </c>
      <c r="D168" s="11" t="s">
        <v>165</v>
      </c>
      <c r="E168" s="12">
        <v>2024.0</v>
      </c>
      <c r="F168" s="11" t="s">
        <v>171</v>
      </c>
      <c r="G168" s="11" t="s">
        <v>172</v>
      </c>
      <c r="H168" s="11">
        <v>3.0</v>
      </c>
      <c r="I168" s="13">
        <v>15.8</v>
      </c>
      <c r="J168" s="11">
        <v>0.0</v>
      </c>
      <c r="K168" s="13">
        <v>1.1</v>
      </c>
      <c r="L168" s="13">
        <v>8.5</v>
      </c>
      <c r="M168" s="11">
        <v>38.0</v>
      </c>
      <c r="N168" s="14">
        <v>0.9</v>
      </c>
      <c r="O168" s="13">
        <v>77.5</v>
      </c>
      <c r="P168" s="13">
        <v>5.8</v>
      </c>
      <c r="Q168" s="13">
        <v>9.9</v>
      </c>
      <c r="R168" s="13">
        <v>17.5</v>
      </c>
      <c r="S168" s="13">
        <v>4.7</v>
      </c>
      <c r="T168" s="13">
        <v>4.2</v>
      </c>
      <c r="U168" s="13">
        <v>2.8</v>
      </c>
      <c r="V168" s="13">
        <v>94.8</v>
      </c>
      <c r="W168" s="11" t="str">
        <f t="shared" si="1"/>
        <v>A-Strong|BBVA|Operations|2024</v>
      </c>
      <c r="X168" s="15">
        <f>(MAX(0,MIN(1,1-(K168-scaling_params!$B$2)/(scaling_params!$C$2-scaling_params!$B$2)))+MAX(0,MIN(1,(L168-scaling_params!$B$3)/(scaling_params!$C$3-scaling_params!$B$3))))/2</f>
        <v>0.887745098</v>
      </c>
      <c r="Y168" s="15">
        <f>(MAX(0,MIN(1,(M168-scaling_params!$B$4)/(scaling_params!$C$4-scaling_params!$B$4)))+MAX(0,MIN(1,(N168-scaling_params!$B$5)/(scaling_params!$C$5-scaling_params!$B$5))))/2</f>
        <v>0.8172619048</v>
      </c>
      <c r="Z168" s="15">
        <f>(MAX(0,MIN(1,(O168-scaling_params!$B$6)/(scaling_params!$C$6-scaling_params!$B$6)))+MAX(0,MIN(1,1-(P168-scaling_params!$B$7)/(scaling_params!$C$7-scaling_params!$B$7)))+MAX(0,MIN(1,(T168-scaling_params!$B$11)/(scaling_params!$C$11-scaling_params!$B$11))))/3</f>
        <v>0.8967824968</v>
      </c>
      <c r="AA168" s="15">
        <f>(MAX(0,MIN(1,1-(Q168-scaling_params!$B$8)/(scaling_params!$C$8-scaling_params!$B$8)))+MAX(0,MIN(1,(R168-scaling_params!$B$9)/(scaling_params!$C$9-scaling_params!$B$9)))+MAX(0,MIN(1,(S168-scaling_params!$B$10)/(scaling_params!$C$10-scaling_params!$B$10))))/3</f>
        <v>0.936832961</v>
      </c>
      <c r="AB168" s="15">
        <f>(MAX(0,MIN(1,(U168-scaling_params!$B$12)/(scaling_params!$C$12-scaling_params!$B$12)))+MAX(0,MIN(1,(V168-scaling_params!$B$13)/(scaling_params!$C$13-scaling_params!$B$13))))/2</f>
        <v>0.9172727273</v>
      </c>
      <c r="AC168" s="13">
        <f>(scaling_params!$G$2*X168+scaling_params!$G$3*Y168+scaling_params!$G$4*Z168+scaling_params!$G$5*AA168+scaling_params!$G$6*AB168)*100</f>
        <v>88.45413154</v>
      </c>
      <c r="AD168" s="11" t="s">
        <v>168</v>
      </c>
      <c r="AE168" s="11">
        <f t="shared" si="2"/>
        <v>0</v>
      </c>
    </row>
    <row r="169" ht="15.75" customHeight="1">
      <c r="A169" s="11" t="s">
        <v>259</v>
      </c>
      <c r="B169" s="11" t="s">
        <v>163</v>
      </c>
      <c r="C169" s="11" t="s">
        <v>164</v>
      </c>
      <c r="D169" s="11" t="s">
        <v>165</v>
      </c>
      <c r="E169" s="12">
        <v>2025.0</v>
      </c>
      <c r="F169" s="11" t="s">
        <v>171</v>
      </c>
      <c r="G169" s="11" t="s">
        <v>172</v>
      </c>
      <c r="H169" s="11">
        <v>3.0</v>
      </c>
      <c r="I169" s="13">
        <v>15.2</v>
      </c>
      <c r="J169" s="11">
        <v>0.0</v>
      </c>
      <c r="K169" s="13">
        <v>0.0</v>
      </c>
      <c r="L169" s="13">
        <v>9.6</v>
      </c>
      <c r="M169" s="11">
        <v>49.0</v>
      </c>
      <c r="N169" s="14">
        <v>0.87</v>
      </c>
      <c r="O169" s="13">
        <v>83.2</v>
      </c>
      <c r="P169" s="13">
        <v>5.0</v>
      </c>
      <c r="Q169" s="13">
        <v>10.1</v>
      </c>
      <c r="R169" s="13">
        <v>16.7</v>
      </c>
      <c r="S169" s="13">
        <v>4.1</v>
      </c>
      <c r="T169" s="13">
        <v>4.3</v>
      </c>
      <c r="U169" s="13">
        <v>3.6</v>
      </c>
      <c r="V169" s="13">
        <v>90.8</v>
      </c>
      <c r="W169" s="11" t="str">
        <f t="shared" si="1"/>
        <v>A-Strong|BBVA|Operations|2025</v>
      </c>
      <c r="X169" s="15">
        <f>(MAX(0,MIN(1,1-(K169-scaling_params!$B$2)/(scaling_params!$C$2-scaling_params!$B$2)))+MAX(0,MIN(1,(L169-scaling_params!$B$3)/(scaling_params!$C$3-scaling_params!$B$3))))/2</f>
        <v>0.9852941176</v>
      </c>
      <c r="Y169" s="15">
        <f>(MAX(0,MIN(1,(M169-scaling_params!$B$4)/(scaling_params!$C$4-scaling_params!$B$4)))+MAX(0,MIN(1,(N169-scaling_params!$B$5)/(scaling_params!$C$5-scaling_params!$B$5))))/2</f>
        <v>0.8321428571</v>
      </c>
      <c r="Z169" s="15">
        <f>(MAX(0,MIN(1,(O169-scaling_params!$B$6)/(scaling_params!$C$6-scaling_params!$B$6)))+MAX(0,MIN(1,1-(P169-scaling_params!$B$7)/(scaling_params!$C$7-scaling_params!$B$7)))+MAX(0,MIN(1,(T169-scaling_params!$B$11)/(scaling_params!$C$11-scaling_params!$B$11))))/3</f>
        <v>0.9333333333</v>
      </c>
      <c r="AA169" s="15">
        <f>(MAX(0,MIN(1,1-(Q169-scaling_params!$B$8)/(scaling_params!$C$8-scaling_params!$B$8)))+MAX(0,MIN(1,(R169-scaling_params!$B$9)/(scaling_params!$C$9-scaling_params!$B$9)))+MAX(0,MIN(1,(S169-scaling_params!$B$10)/(scaling_params!$C$10-scaling_params!$B$10))))/3</f>
        <v>0.8442541574</v>
      </c>
      <c r="AB169" s="15">
        <f>(MAX(0,MIN(1,(U169-scaling_params!$B$12)/(scaling_params!$C$12-scaling_params!$B$12)))+MAX(0,MIN(1,(V169-scaling_params!$B$13)/(scaling_params!$C$13-scaling_params!$B$13))))/2</f>
        <v>0.9309090909</v>
      </c>
      <c r="AC169" s="13">
        <f>(scaling_params!$G$2*X169+scaling_params!$G$3*Y169+scaling_params!$G$4*Z169+scaling_params!$G$5*AA169+scaling_params!$G$6*AB169)*100</f>
        <v>90.48670268</v>
      </c>
      <c r="AD169" s="11" t="s">
        <v>168</v>
      </c>
      <c r="AE169" s="11">
        <f t="shared" si="2"/>
        <v>0</v>
      </c>
    </row>
    <row r="170" ht="15.75" customHeight="1">
      <c r="A170" s="11" t="s">
        <v>260</v>
      </c>
      <c r="B170" s="11" t="s">
        <v>163</v>
      </c>
      <c r="C170" s="11" t="s">
        <v>164</v>
      </c>
      <c r="D170" s="11" t="s">
        <v>181</v>
      </c>
      <c r="E170" s="12">
        <v>2024.0</v>
      </c>
      <c r="F170" s="11" t="s">
        <v>171</v>
      </c>
      <c r="G170" s="11" t="s">
        <v>184</v>
      </c>
      <c r="H170" s="11">
        <v>1.0</v>
      </c>
      <c r="I170" s="13">
        <v>15.8</v>
      </c>
      <c r="J170" s="11">
        <v>0.0</v>
      </c>
      <c r="K170" s="13">
        <v>0.6</v>
      </c>
      <c r="L170" s="13">
        <v>7.1</v>
      </c>
      <c r="M170" s="11">
        <v>23.0</v>
      </c>
      <c r="N170" s="14">
        <v>0.78</v>
      </c>
      <c r="O170" s="13">
        <v>80.4</v>
      </c>
      <c r="P170" s="13">
        <v>5.5</v>
      </c>
      <c r="Q170" s="13">
        <v>9.4</v>
      </c>
      <c r="R170" s="13">
        <v>15.8</v>
      </c>
      <c r="S170" s="13">
        <v>4.0</v>
      </c>
      <c r="T170" s="13">
        <v>3.5</v>
      </c>
      <c r="U170" s="13">
        <v>3.6</v>
      </c>
      <c r="V170" s="13">
        <v>74.3</v>
      </c>
      <c r="W170" s="11" t="str">
        <f t="shared" si="1"/>
        <v>A-Strong|BBVA|Corporate|2024</v>
      </c>
      <c r="X170" s="15">
        <f>(MAX(0,MIN(1,1-(K170-scaling_params!$B$2)/(scaling_params!$C$2-scaling_params!$B$2)))+MAX(0,MIN(1,(L170-scaling_params!$B$3)/(scaling_params!$C$3-scaling_params!$B$3))))/2</f>
        <v>0.8014705882</v>
      </c>
      <c r="Y170" s="15">
        <f>(MAX(0,MIN(1,(M170-scaling_params!$B$4)/(scaling_params!$C$4-scaling_params!$B$4)))+MAX(0,MIN(1,(N170-scaling_params!$B$5)/(scaling_params!$C$5-scaling_params!$B$5))))/2</f>
        <v>0.5958333333</v>
      </c>
      <c r="Z170" s="15">
        <f>(MAX(0,MIN(1,(O170-scaling_params!$B$6)/(scaling_params!$C$6-scaling_params!$B$6)))+MAX(0,MIN(1,1-(P170-scaling_params!$B$7)/(scaling_params!$C$7-scaling_params!$B$7)))+MAX(0,MIN(1,(T170-scaling_params!$B$11)/(scaling_params!$C$11-scaling_params!$B$11))))/3</f>
        <v>0.8571428571</v>
      </c>
      <c r="AA170" s="15">
        <f>(MAX(0,MIN(1,1-(Q170-scaling_params!$B$8)/(scaling_params!$C$8-scaling_params!$B$8)))+MAX(0,MIN(1,(R170-scaling_params!$B$9)/(scaling_params!$C$9-scaling_params!$B$9)))+MAX(0,MIN(1,(S170-scaling_params!$B$10)/(scaling_params!$C$10-scaling_params!$B$10))))/3</f>
        <v>0.7964755522</v>
      </c>
      <c r="AB170" s="15">
        <f>(MAX(0,MIN(1,(U170-scaling_params!$B$12)/(scaling_params!$C$12-scaling_params!$B$12)))+MAX(0,MIN(1,(V170-scaling_params!$B$13)/(scaling_params!$C$13-scaling_params!$B$13))))/2</f>
        <v>0.7809090909</v>
      </c>
      <c r="AC170" s="13">
        <f>(scaling_params!$G$2*X170+scaling_params!$G$3*Y170+scaling_params!$G$4*Z170+scaling_params!$G$5*AA170+scaling_params!$G$6*AB170)*100</f>
        <v>76.21219629</v>
      </c>
      <c r="AD170" s="11" t="s">
        <v>168</v>
      </c>
      <c r="AE170" s="11">
        <f t="shared" si="2"/>
        <v>0</v>
      </c>
    </row>
    <row r="171" ht="15.75" customHeight="1">
      <c r="A171" s="11" t="s">
        <v>260</v>
      </c>
      <c r="B171" s="11" t="s">
        <v>163</v>
      </c>
      <c r="C171" s="11" t="s">
        <v>164</v>
      </c>
      <c r="D171" s="11" t="s">
        <v>181</v>
      </c>
      <c r="E171" s="12">
        <v>2025.0</v>
      </c>
      <c r="F171" s="11" t="s">
        <v>171</v>
      </c>
      <c r="G171" s="11" t="s">
        <v>184</v>
      </c>
      <c r="H171" s="11">
        <v>1.0</v>
      </c>
      <c r="I171" s="13">
        <v>15.2</v>
      </c>
      <c r="J171" s="11">
        <v>0.0</v>
      </c>
      <c r="K171" s="13">
        <v>1.4</v>
      </c>
      <c r="L171" s="13">
        <v>6.8</v>
      </c>
      <c r="M171" s="11">
        <v>10.0</v>
      </c>
      <c r="N171" s="14">
        <v>0.85</v>
      </c>
      <c r="O171" s="13">
        <v>83.2</v>
      </c>
      <c r="P171" s="13">
        <v>5.5</v>
      </c>
      <c r="Q171" s="13">
        <v>8.5</v>
      </c>
      <c r="R171" s="13">
        <v>18.9</v>
      </c>
      <c r="S171" s="13">
        <v>3.9</v>
      </c>
      <c r="T171" s="13">
        <v>3.9</v>
      </c>
      <c r="U171" s="13">
        <v>3.7</v>
      </c>
      <c r="V171" s="13">
        <v>76.0</v>
      </c>
      <c r="W171" s="11" t="str">
        <f t="shared" si="1"/>
        <v>A-Strong|BBVA|Corporate|2025</v>
      </c>
      <c r="X171" s="15">
        <f>(MAX(0,MIN(1,1-(K171-scaling_params!$B$2)/(scaling_params!$C$2-scaling_params!$B$2)))+MAX(0,MIN(1,(L171-scaling_params!$B$3)/(scaling_params!$C$3-scaling_params!$B$3))))/2</f>
        <v>0.712745098</v>
      </c>
      <c r="Y171" s="15">
        <f>(MAX(0,MIN(1,(M171-scaling_params!$B$4)/(scaling_params!$C$4-scaling_params!$B$4)))+MAX(0,MIN(1,(N171-scaling_params!$B$5)/(scaling_params!$C$5-scaling_params!$B$5))))/2</f>
        <v>0.6214285714</v>
      </c>
      <c r="Z171" s="15">
        <f>(MAX(0,MIN(1,(O171-scaling_params!$B$6)/(scaling_params!$C$6-scaling_params!$B$6)))+MAX(0,MIN(1,1-(P171-scaling_params!$B$7)/(scaling_params!$C$7-scaling_params!$B$7)))+MAX(0,MIN(1,(T171-scaling_params!$B$11)/(scaling_params!$C$11-scaling_params!$B$11))))/3</f>
        <v>0.8952380952</v>
      </c>
      <c r="AA171" s="15">
        <f>(MAX(0,MIN(1,1-(Q171-scaling_params!$B$8)/(scaling_params!$C$8-scaling_params!$B$8)))+MAX(0,MIN(1,(R171-scaling_params!$B$9)/(scaling_params!$C$9-scaling_params!$B$9)))+MAX(0,MIN(1,(S171-scaling_params!$B$10)/(scaling_params!$C$10-scaling_params!$B$10))))/3</f>
        <v>0.8921568627</v>
      </c>
      <c r="AB171" s="15">
        <f>(MAX(0,MIN(1,(U171-scaling_params!$B$12)/(scaling_params!$C$12-scaling_params!$B$12)))+MAX(0,MIN(1,(V171-scaling_params!$B$13)/(scaling_params!$C$13-scaling_params!$B$13))))/2</f>
        <v>0.7963636364</v>
      </c>
      <c r="AC171" s="13">
        <f>(scaling_params!$G$2*X171+scaling_params!$G$3*Y171+scaling_params!$G$4*Z171+scaling_params!$G$5*AA171+scaling_params!$G$6*AB171)*100</f>
        <v>77.49022816</v>
      </c>
      <c r="AD171" s="11" t="s">
        <v>168</v>
      </c>
      <c r="AE171" s="11">
        <f t="shared" si="2"/>
        <v>0</v>
      </c>
    </row>
    <row r="172" ht="15.75" customHeight="1">
      <c r="A172" s="11" t="s">
        <v>261</v>
      </c>
      <c r="B172" s="11" t="s">
        <v>163</v>
      </c>
      <c r="C172" s="11" t="s">
        <v>164</v>
      </c>
      <c r="D172" s="11" t="s">
        <v>170</v>
      </c>
      <c r="E172" s="12">
        <v>2024.0</v>
      </c>
      <c r="F172" s="11" t="s">
        <v>171</v>
      </c>
      <c r="G172" s="11" t="s">
        <v>175</v>
      </c>
      <c r="H172" s="11">
        <v>5.0</v>
      </c>
      <c r="I172" s="13">
        <v>15.8</v>
      </c>
      <c r="J172" s="11">
        <v>0.0</v>
      </c>
      <c r="K172" s="13">
        <v>0.2</v>
      </c>
      <c r="L172" s="13">
        <v>7.3</v>
      </c>
      <c r="M172" s="11">
        <v>30.0</v>
      </c>
      <c r="N172" s="14">
        <v>0.9</v>
      </c>
      <c r="O172" s="13">
        <v>82.1</v>
      </c>
      <c r="P172" s="13">
        <v>5.1</v>
      </c>
      <c r="Q172" s="13">
        <v>12.5</v>
      </c>
      <c r="R172" s="13">
        <v>18.1</v>
      </c>
      <c r="S172" s="13">
        <v>3.9</v>
      </c>
      <c r="T172" s="13">
        <v>3.8</v>
      </c>
      <c r="U172" s="13">
        <v>2.3</v>
      </c>
      <c r="V172" s="13">
        <v>88.7</v>
      </c>
      <c r="W172" s="11" t="str">
        <f t="shared" si="1"/>
        <v>A-Strong|BBVA|Risk|2024</v>
      </c>
      <c r="X172" s="15">
        <f>(MAX(0,MIN(1,1-(K172-scaling_params!$B$2)/(scaling_params!$C$2-scaling_params!$B$2)))+MAX(0,MIN(1,(L172-scaling_params!$B$3)/(scaling_params!$C$3-scaling_params!$B$3))))/2</f>
        <v>0.8161764706</v>
      </c>
      <c r="Y172" s="15">
        <f>(MAX(0,MIN(1,(M172-scaling_params!$B$4)/(scaling_params!$C$4-scaling_params!$B$4)))+MAX(0,MIN(1,(N172-scaling_params!$B$5)/(scaling_params!$C$5-scaling_params!$B$5))))/2</f>
        <v>0.7791666667</v>
      </c>
      <c r="Z172" s="15">
        <f>(MAX(0,MIN(1,(O172-scaling_params!$B$6)/(scaling_params!$C$6-scaling_params!$B$6)))+MAX(0,MIN(1,1-(P172-scaling_params!$B$7)/(scaling_params!$C$7-scaling_params!$B$7)))+MAX(0,MIN(1,(T172-scaling_params!$B$11)/(scaling_params!$C$11-scaling_params!$B$11))))/3</f>
        <v>0.8857142857</v>
      </c>
      <c r="AA172" s="15">
        <f>(MAX(0,MIN(1,1-(Q172-scaling_params!$B$8)/(scaling_params!$C$8-scaling_params!$B$8)))+MAX(0,MIN(1,(R172-scaling_params!$B$9)/(scaling_params!$C$9-scaling_params!$B$9)))+MAX(0,MIN(1,(S172-scaling_params!$B$10)/(scaling_params!$C$10-scaling_params!$B$10))))/3</f>
        <v>0.8496271351</v>
      </c>
      <c r="AB172" s="15">
        <f>(MAX(0,MIN(1,(U172-scaling_params!$B$12)/(scaling_params!$C$12-scaling_params!$B$12)))+MAX(0,MIN(1,(V172-scaling_params!$B$13)/(scaling_params!$C$13-scaling_params!$B$13))))/2</f>
        <v>0.7368181818</v>
      </c>
      <c r="AC172" s="13">
        <f>(scaling_params!$G$2*X172+scaling_params!$G$3*Y172+scaling_params!$G$4*Z172+scaling_params!$G$5*AA172+scaling_params!$G$6*AB172)*100</f>
        <v>81.95274156</v>
      </c>
      <c r="AD172" s="11" t="s">
        <v>168</v>
      </c>
      <c r="AE172" s="11">
        <f t="shared" si="2"/>
        <v>0</v>
      </c>
    </row>
    <row r="173" ht="15.75" customHeight="1">
      <c r="A173" s="11" t="s">
        <v>261</v>
      </c>
      <c r="B173" s="11" t="s">
        <v>163</v>
      </c>
      <c r="C173" s="11" t="s">
        <v>164</v>
      </c>
      <c r="D173" s="11" t="s">
        <v>170</v>
      </c>
      <c r="E173" s="12">
        <v>2025.0</v>
      </c>
      <c r="F173" s="11" t="s">
        <v>171</v>
      </c>
      <c r="G173" s="11" t="s">
        <v>175</v>
      </c>
      <c r="H173" s="11">
        <v>5.0</v>
      </c>
      <c r="I173" s="13">
        <v>15.2</v>
      </c>
      <c r="J173" s="11">
        <v>0.0</v>
      </c>
      <c r="K173" s="13">
        <v>0.0</v>
      </c>
      <c r="L173" s="13">
        <v>8.2</v>
      </c>
      <c r="M173" s="11">
        <v>56.0</v>
      </c>
      <c r="N173" s="14">
        <v>0.83</v>
      </c>
      <c r="O173" s="13">
        <v>82.8</v>
      </c>
      <c r="P173" s="13">
        <v>4.9</v>
      </c>
      <c r="Q173" s="13">
        <v>8.3</v>
      </c>
      <c r="R173" s="13">
        <v>17.0</v>
      </c>
      <c r="S173" s="13">
        <v>5.0</v>
      </c>
      <c r="T173" s="13">
        <v>4.7</v>
      </c>
      <c r="U173" s="13">
        <v>5.1</v>
      </c>
      <c r="V173" s="13">
        <v>89.9</v>
      </c>
      <c r="W173" s="11" t="str">
        <f t="shared" si="1"/>
        <v>A-Strong|BBVA|Risk|2025</v>
      </c>
      <c r="X173" s="15">
        <f>(MAX(0,MIN(1,1-(K173-scaling_params!$B$2)/(scaling_params!$C$2-scaling_params!$B$2)))+MAX(0,MIN(1,(L173-scaling_params!$B$3)/(scaling_params!$C$3-scaling_params!$B$3))))/2</f>
        <v>0.8823529412</v>
      </c>
      <c r="Y173" s="15">
        <f>(MAX(0,MIN(1,(M173-scaling_params!$B$4)/(scaling_params!$C$4-scaling_params!$B$4)))+MAX(0,MIN(1,(N173-scaling_params!$B$5)/(scaling_params!$C$5-scaling_params!$B$5))))/2</f>
        <v>0.8154761905</v>
      </c>
      <c r="Z173" s="15">
        <f>(MAX(0,MIN(1,(O173-scaling_params!$B$6)/(scaling_params!$C$6-scaling_params!$B$6)))+MAX(0,MIN(1,1-(P173-scaling_params!$B$7)/(scaling_params!$C$7-scaling_params!$B$7)))+MAX(0,MIN(1,(T173-scaling_params!$B$11)/(scaling_params!$C$11-scaling_params!$B$11))))/3</f>
        <v>0.9714285714</v>
      </c>
      <c r="AA173" s="15">
        <f>(MAX(0,MIN(1,1-(Q173-scaling_params!$B$8)/(scaling_params!$C$8-scaling_params!$B$8)))+MAX(0,MIN(1,(R173-scaling_params!$B$9)/(scaling_params!$C$9-scaling_params!$B$9)))+MAX(0,MIN(1,(S173-scaling_params!$B$10)/(scaling_params!$C$10-scaling_params!$B$10))))/3</f>
        <v>0.9451476793</v>
      </c>
      <c r="AB173" s="15">
        <f>(MAX(0,MIN(1,(U173-scaling_params!$B$12)/(scaling_params!$C$12-scaling_params!$B$12)))+MAX(0,MIN(1,(V173-scaling_params!$B$13)/(scaling_params!$C$13-scaling_params!$B$13))))/2</f>
        <v>0.9227272727</v>
      </c>
      <c r="AC173" s="13">
        <f>(scaling_params!$G$2*X173+scaling_params!$G$3*Y173+scaling_params!$G$4*Z173+scaling_params!$G$5*AA173+scaling_params!$G$6*AB173)*100</f>
        <v>90.250337</v>
      </c>
      <c r="AD173" s="11" t="s">
        <v>168</v>
      </c>
      <c r="AE173" s="11">
        <f t="shared" si="2"/>
        <v>0</v>
      </c>
    </row>
    <row r="174" ht="15.75" customHeight="1">
      <c r="A174" s="11" t="s">
        <v>262</v>
      </c>
      <c r="B174" s="11" t="s">
        <v>163</v>
      </c>
      <c r="C174" s="11" t="s">
        <v>164</v>
      </c>
      <c r="D174" s="11" t="s">
        <v>174</v>
      </c>
      <c r="E174" s="12">
        <v>2024.0</v>
      </c>
      <c r="F174" s="11" t="s">
        <v>171</v>
      </c>
      <c r="G174" s="11" t="s">
        <v>172</v>
      </c>
      <c r="H174" s="11">
        <v>4.0</v>
      </c>
      <c r="I174" s="13">
        <v>15.8</v>
      </c>
      <c r="J174" s="11">
        <v>0.0</v>
      </c>
      <c r="K174" s="13">
        <v>1.3</v>
      </c>
      <c r="L174" s="13">
        <v>6.2</v>
      </c>
      <c r="M174" s="11">
        <v>38.0</v>
      </c>
      <c r="N174" s="14">
        <v>0.87</v>
      </c>
      <c r="O174" s="13">
        <v>73.3</v>
      </c>
      <c r="P174" s="13">
        <v>4.6</v>
      </c>
      <c r="Q174" s="13">
        <v>12.9</v>
      </c>
      <c r="R174" s="13">
        <v>18.1</v>
      </c>
      <c r="S174" s="13">
        <v>4.7</v>
      </c>
      <c r="T174" s="13">
        <v>4.4</v>
      </c>
      <c r="U174" s="13">
        <v>2.7</v>
      </c>
      <c r="V174" s="13">
        <v>78.1</v>
      </c>
      <c r="W174" s="11" t="str">
        <f t="shared" si="1"/>
        <v>A-Strong|BBVA|Digital|2024</v>
      </c>
      <c r="X174" s="15">
        <f>(MAX(0,MIN(1,1-(K174-scaling_params!$B$2)/(scaling_params!$C$2-scaling_params!$B$2)))+MAX(0,MIN(1,(L174-scaling_params!$B$3)/(scaling_params!$C$3-scaling_params!$B$3))))/2</f>
        <v>0.6852941176</v>
      </c>
      <c r="Y174" s="15">
        <f>(MAX(0,MIN(1,(M174-scaling_params!$B$4)/(scaling_params!$C$4-scaling_params!$B$4)))+MAX(0,MIN(1,(N174-scaling_params!$B$5)/(scaling_params!$C$5-scaling_params!$B$5))))/2</f>
        <v>0.7797619048</v>
      </c>
      <c r="Z174" s="15">
        <f>(MAX(0,MIN(1,(O174-scaling_params!$B$6)/(scaling_params!$C$6-scaling_params!$B$6)))+MAX(0,MIN(1,1-(P174-scaling_params!$B$7)/(scaling_params!$C$7-scaling_params!$B$7)))+MAX(0,MIN(1,(T174-scaling_params!$B$11)/(scaling_params!$C$11-scaling_params!$B$11))))/3</f>
        <v>0.8851013673</v>
      </c>
      <c r="AA174" s="15">
        <f>(MAX(0,MIN(1,1-(Q174-scaling_params!$B$8)/(scaling_params!$C$8-scaling_params!$B$8)))+MAX(0,MIN(1,(R174-scaling_params!$B$9)/(scaling_params!$C$9-scaling_params!$B$9)))+MAX(0,MIN(1,(S174-scaling_params!$B$10)/(scaling_params!$C$10-scaling_params!$B$10))))/3</f>
        <v>0.9129069925</v>
      </c>
      <c r="AB174" s="15">
        <f>(MAX(0,MIN(1,(U174-scaling_params!$B$12)/(scaling_params!$C$12-scaling_params!$B$12)))+MAX(0,MIN(1,(V174-scaling_params!$B$13)/(scaling_params!$C$13-scaling_params!$B$13))))/2</f>
        <v>0.7404545455</v>
      </c>
      <c r="AC174" s="13">
        <f>(scaling_params!$G$2*X174+scaling_params!$G$3*Y174+scaling_params!$G$4*Z174+scaling_params!$G$5*AA174+scaling_params!$G$6*AB174)*100</f>
        <v>80.03322536</v>
      </c>
      <c r="AD174" s="11" t="s">
        <v>168</v>
      </c>
      <c r="AE174" s="11">
        <f t="shared" si="2"/>
        <v>0</v>
      </c>
    </row>
    <row r="175" ht="15.75" customHeight="1">
      <c r="A175" s="11" t="s">
        <v>262</v>
      </c>
      <c r="B175" s="11" t="s">
        <v>163</v>
      </c>
      <c r="C175" s="11" t="s">
        <v>164</v>
      </c>
      <c r="D175" s="11" t="s">
        <v>174</v>
      </c>
      <c r="E175" s="12">
        <v>2025.0</v>
      </c>
      <c r="F175" s="11" t="s">
        <v>171</v>
      </c>
      <c r="G175" s="11" t="s">
        <v>172</v>
      </c>
      <c r="H175" s="11">
        <v>4.0</v>
      </c>
      <c r="I175" s="13">
        <v>15.2</v>
      </c>
      <c r="J175" s="11">
        <v>0.0</v>
      </c>
      <c r="K175" s="13">
        <v>1.2</v>
      </c>
      <c r="L175" s="13">
        <v>8.6</v>
      </c>
      <c r="M175" s="11">
        <v>27.0</v>
      </c>
      <c r="N175" s="14">
        <v>0.86</v>
      </c>
      <c r="O175" s="13">
        <v>78.6</v>
      </c>
      <c r="P175" s="13">
        <v>4.2</v>
      </c>
      <c r="Q175" s="13">
        <v>12.7</v>
      </c>
      <c r="R175" s="13">
        <v>18.1</v>
      </c>
      <c r="S175" s="13">
        <v>4.1</v>
      </c>
      <c r="T175" s="13">
        <v>4.5</v>
      </c>
      <c r="U175" s="13">
        <v>3.7</v>
      </c>
      <c r="V175" s="13">
        <v>78.8</v>
      </c>
      <c r="W175" s="11" t="str">
        <f t="shared" si="1"/>
        <v>A-Strong|BBVA|Digital|2025</v>
      </c>
      <c r="X175" s="15">
        <f>(MAX(0,MIN(1,1-(K175-scaling_params!$B$2)/(scaling_params!$C$2-scaling_params!$B$2)))+MAX(0,MIN(1,(L175-scaling_params!$B$3)/(scaling_params!$C$3-scaling_params!$B$3))))/2</f>
        <v>0.8784313725</v>
      </c>
      <c r="Y175" s="15">
        <f>(MAX(0,MIN(1,(M175-scaling_params!$B$4)/(scaling_params!$C$4-scaling_params!$B$4)))+MAX(0,MIN(1,(N175-scaling_params!$B$5)/(scaling_params!$C$5-scaling_params!$B$5))))/2</f>
        <v>0.7148809524</v>
      </c>
      <c r="Z175" s="15">
        <f>(MAX(0,MIN(1,(O175-scaling_params!$B$6)/(scaling_params!$C$6-scaling_params!$B$6)))+MAX(0,MIN(1,1-(P175-scaling_params!$B$7)/(scaling_params!$C$7-scaling_params!$B$7)))+MAX(0,MIN(1,(T175-scaling_params!$B$11)/(scaling_params!$C$11-scaling_params!$B$11))))/3</f>
        <v>0.9523809524</v>
      </c>
      <c r="AA175" s="15">
        <f>(MAX(0,MIN(1,1-(Q175-scaling_params!$B$8)/(scaling_params!$C$8-scaling_params!$B$8)))+MAX(0,MIN(1,(R175-scaling_params!$B$9)/(scaling_params!$C$9-scaling_params!$B$9)))+MAX(0,MIN(1,(S175-scaling_params!$B$10)/(scaling_params!$C$10-scaling_params!$B$10))))/3</f>
        <v>0.8616592207</v>
      </c>
      <c r="AB175" s="15">
        <f>(MAX(0,MIN(1,(U175-scaling_params!$B$12)/(scaling_params!$C$12-scaling_params!$B$12)))+MAX(0,MIN(1,(V175-scaling_params!$B$13)/(scaling_params!$C$13-scaling_params!$B$13))))/2</f>
        <v>0.8218181818</v>
      </c>
      <c r="AC175" s="13">
        <f>(scaling_params!$G$2*X175+scaling_params!$G$3*Y175+scaling_params!$G$4*Z175+scaling_params!$G$5*AA175+scaling_params!$G$6*AB175)*100</f>
        <v>84.68644885</v>
      </c>
      <c r="AD175" s="11" t="s">
        <v>168</v>
      </c>
      <c r="AE175" s="11">
        <f t="shared" si="2"/>
        <v>0</v>
      </c>
    </row>
    <row r="176" ht="15.75" customHeight="1">
      <c r="A176" s="11" t="s">
        <v>263</v>
      </c>
      <c r="B176" s="11" t="s">
        <v>163</v>
      </c>
      <c r="C176" s="11" t="s">
        <v>164</v>
      </c>
      <c r="D176" s="11" t="s">
        <v>170</v>
      </c>
      <c r="E176" s="12">
        <v>2024.0</v>
      </c>
      <c r="F176" s="11" t="s">
        <v>166</v>
      </c>
      <c r="G176" s="11" t="s">
        <v>184</v>
      </c>
      <c r="H176" s="11">
        <v>5.0</v>
      </c>
      <c r="I176" s="13">
        <v>15.8</v>
      </c>
      <c r="J176" s="11">
        <v>0.0</v>
      </c>
      <c r="K176" s="13">
        <v>0.2</v>
      </c>
      <c r="L176" s="13">
        <v>7.5</v>
      </c>
      <c r="M176" s="11">
        <v>27.0</v>
      </c>
      <c r="N176" s="14">
        <v>0.86</v>
      </c>
      <c r="O176" s="13">
        <v>82.1</v>
      </c>
      <c r="P176" s="13">
        <v>5.1</v>
      </c>
      <c r="Q176" s="13">
        <v>12.5</v>
      </c>
      <c r="R176" s="13">
        <v>18.1</v>
      </c>
      <c r="S176" s="13">
        <v>4.5</v>
      </c>
      <c r="T176" s="13">
        <v>4.3</v>
      </c>
      <c r="U176" s="13">
        <v>2.3</v>
      </c>
      <c r="V176" s="13">
        <v>81.2</v>
      </c>
      <c r="W176" s="11" t="str">
        <f t="shared" si="1"/>
        <v>A-Strong|BBVA|Risk|2024</v>
      </c>
      <c r="X176" s="15">
        <f>(MAX(0,MIN(1,1-(K176-scaling_params!$B$2)/(scaling_params!$C$2-scaling_params!$B$2)))+MAX(0,MIN(1,(L176-scaling_params!$B$3)/(scaling_params!$C$3-scaling_params!$B$3))))/2</f>
        <v>0.8308823529</v>
      </c>
      <c r="Y176" s="15">
        <f>(MAX(0,MIN(1,(M176-scaling_params!$B$4)/(scaling_params!$C$4-scaling_params!$B$4)))+MAX(0,MIN(1,(N176-scaling_params!$B$5)/(scaling_params!$C$5-scaling_params!$B$5))))/2</f>
        <v>0.7148809524</v>
      </c>
      <c r="Z176" s="15">
        <f>(MAX(0,MIN(1,(O176-scaling_params!$B$6)/(scaling_params!$C$6-scaling_params!$B$6)))+MAX(0,MIN(1,1-(P176-scaling_params!$B$7)/(scaling_params!$C$7-scaling_params!$B$7)))+MAX(0,MIN(1,(T176-scaling_params!$B$11)/(scaling_params!$C$11-scaling_params!$B$11))))/3</f>
        <v>0.9333333333</v>
      </c>
      <c r="AA176" s="15">
        <f>(MAX(0,MIN(1,1-(Q176-scaling_params!$B$8)/(scaling_params!$C$8-scaling_params!$B$8)))+MAX(0,MIN(1,(R176-scaling_params!$B$9)/(scaling_params!$C$9-scaling_params!$B$9)))+MAX(0,MIN(1,(S176-scaling_params!$B$10)/(scaling_params!$C$10-scaling_params!$B$10))))/3</f>
        <v>0.9084506645</v>
      </c>
      <c r="AB176" s="15">
        <f>(MAX(0,MIN(1,(U176-scaling_params!$B$12)/(scaling_params!$C$12-scaling_params!$B$12)))+MAX(0,MIN(1,(V176-scaling_params!$B$13)/(scaling_params!$C$13-scaling_params!$B$13))))/2</f>
        <v>0.6686363636</v>
      </c>
      <c r="AC176" s="13">
        <f>(scaling_params!$G$2*X176+scaling_params!$G$3*Y176+scaling_params!$G$4*Z176+scaling_params!$G$5*AA176+scaling_params!$G$6*AB176)*100</f>
        <v>82.13741179</v>
      </c>
      <c r="AD176" s="11" t="s">
        <v>168</v>
      </c>
      <c r="AE176" s="11">
        <f t="shared" si="2"/>
        <v>0</v>
      </c>
    </row>
    <row r="177" ht="15.75" customHeight="1">
      <c r="A177" s="11" t="s">
        <v>263</v>
      </c>
      <c r="B177" s="11" t="s">
        <v>163</v>
      </c>
      <c r="C177" s="11" t="s">
        <v>164</v>
      </c>
      <c r="D177" s="11" t="s">
        <v>170</v>
      </c>
      <c r="E177" s="12">
        <v>2025.0</v>
      </c>
      <c r="F177" s="11" t="s">
        <v>166</v>
      </c>
      <c r="G177" s="11" t="s">
        <v>184</v>
      </c>
      <c r="H177" s="11">
        <v>5.0</v>
      </c>
      <c r="I177" s="13">
        <v>15.2</v>
      </c>
      <c r="J177" s="11">
        <v>0.0</v>
      </c>
      <c r="K177" s="13">
        <v>0.0</v>
      </c>
      <c r="L177" s="13">
        <v>9.3</v>
      </c>
      <c r="M177" s="11">
        <v>35.0</v>
      </c>
      <c r="N177" s="14">
        <v>0.88</v>
      </c>
      <c r="O177" s="13">
        <v>82.8</v>
      </c>
      <c r="P177" s="13">
        <v>4.9</v>
      </c>
      <c r="Q177" s="13">
        <v>8.3</v>
      </c>
      <c r="R177" s="13">
        <v>17.0</v>
      </c>
      <c r="S177" s="13">
        <v>4.6</v>
      </c>
      <c r="T177" s="13">
        <v>4.5</v>
      </c>
      <c r="U177" s="13">
        <v>5.1</v>
      </c>
      <c r="V177" s="13">
        <v>83.7</v>
      </c>
      <c r="W177" s="11" t="str">
        <f t="shared" si="1"/>
        <v>A-Strong|BBVA|Risk|2025</v>
      </c>
      <c r="X177" s="15">
        <f>(MAX(0,MIN(1,1-(K177-scaling_params!$B$2)/(scaling_params!$C$2-scaling_params!$B$2)))+MAX(0,MIN(1,(L177-scaling_params!$B$3)/(scaling_params!$C$3-scaling_params!$B$3))))/2</f>
        <v>0.9632352941</v>
      </c>
      <c r="Y177" s="15">
        <f>(MAX(0,MIN(1,(M177-scaling_params!$B$4)/(scaling_params!$C$4-scaling_params!$B$4)))+MAX(0,MIN(1,(N177-scaling_params!$B$5)/(scaling_params!$C$5-scaling_params!$B$5))))/2</f>
        <v>0.7779761905</v>
      </c>
      <c r="Z177" s="15">
        <f>(MAX(0,MIN(1,(O177-scaling_params!$B$6)/(scaling_params!$C$6-scaling_params!$B$6)))+MAX(0,MIN(1,1-(P177-scaling_params!$B$7)/(scaling_params!$C$7-scaling_params!$B$7)))+MAX(0,MIN(1,(T177-scaling_params!$B$11)/(scaling_params!$C$11-scaling_params!$B$11))))/3</f>
        <v>0.9523809524</v>
      </c>
      <c r="AA177" s="15">
        <f>(MAX(0,MIN(1,1-(Q177-scaling_params!$B$8)/(scaling_params!$C$8-scaling_params!$B$8)))+MAX(0,MIN(1,(R177-scaling_params!$B$9)/(scaling_params!$C$9-scaling_params!$B$9)))+MAX(0,MIN(1,(S177-scaling_params!$B$10)/(scaling_params!$C$10-scaling_params!$B$10))))/3</f>
        <v>0.9059319931</v>
      </c>
      <c r="AB177" s="15">
        <f>(MAX(0,MIN(1,(U177-scaling_params!$B$12)/(scaling_params!$C$12-scaling_params!$B$12)))+MAX(0,MIN(1,(V177-scaling_params!$B$13)/(scaling_params!$C$13-scaling_params!$B$13))))/2</f>
        <v>0.8663636364</v>
      </c>
      <c r="AC177" s="13">
        <f>(scaling_params!$G$2*X177+scaling_params!$G$3*Y177+scaling_params!$G$4*Z177+scaling_params!$G$5*AA177+scaling_params!$G$6*AB177)*100</f>
        <v>89.46691626</v>
      </c>
      <c r="AD177" s="11" t="s">
        <v>168</v>
      </c>
      <c r="AE177" s="11">
        <f t="shared" si="2"/>
        <v>0</v>
      </c>
    </row>
    <row r="178" ht="15.75" customHeight="1">
      <c r="A178" s="11" t="s">
        <v>264</v>
      </c>
      <c r="B178" s="11" t="s">
        <v>163</v>
      </c>
      <c r="C178" s="11" t="s">
        <v>164</v>
      </c>
      <c r="D178" s="11" t="s">
        <v>174</v>
      </c>
      <c r="E178" s="12">
        <v>2024.0</v>
      </c>
      <c r="F178" s="11" t="s">
        <v>171</v>
      </c>
      <c r="G178" s="11" t="s">
        <v>184</v>
      </c>
      <c r="H178" s="11">
        <v>3.0</v>
      </c>
      <c r="I178" s="13">
        <v>15.8</v>
      </c>
      <c r="J178" s="11">
        <v>0.0</v>
      </c>
      <c r="K178" s="13">
        <v>1.3</v>
      </c>
      <c r="L178" s="13">
        <v>6.9</v>
      </c>
      <c r="M178" s="11">
        <v>14.0</v>
      </c>
      <c r="N178" s="14">
        <v>0.9</v>
      </c>
      <c r="O178" s="13">
        <v>73.3</v>
      </c>
      <c r="P178" s="13">
        <v>4.6</v>
      </c>
      <c r="Q178" s="13">
        <v>12.9</v>
      </c>
      <c r="R178" s="13">
        <v>18.1</v>
      </c>
      <c r="S178" s="13">
        <v>4.6</v>
      </c>
      <c r="T178" s="13">
        <v>3.7</v>
      </c>
      <c r="U178" s="13">
        <v>2.7</v>
      </c>
      <c r="V178" s="13">
        <v>78.2</v>
      </c>
      <c r="W178" s="11" t="str">
        <f t="shared" si="1"/>
        <v>A-Strong|BBVA|Digital|2024</v>
      </c>
      <c r="X178" s="15">
        <f>(MAX(0,MIN(1,1-(K178-scaling_params!$B$2)/(scaling_params!$C$2-scaling_params!$B$2)))+MAX(0,MIN(1,(L178-scaling_params!$B$3)/(scaling_params!$C$3-scaling_params!$B$3))))/2</f>
        <v>0.7367647059</v>
      </c>
      <c r="Y178" s="15">
        <f>(MAX(0,MIN(1,(M178-scaling_params!$B$4)/(scaling_params!$C$4-scaling_params!$B$4)))+MAX(0,MIN(1,(N178-scaling_params!$B$5)/(scaling_params!$C$5-scaling_params!$B$5))))/2</f>
        <v>0.7029761905</v>
      </c>
      <c r="Z178" s="15">
        <f>(MAX(0,MIN(1,(O178-scaling_params!$B$6)/(scaling_params!$C$6-scaling_params!$B$6)))+MAX(0,MIN(1,1-(P178-scaling_params!$B$7)/(scaling_params!$C$7-scaling_params!$B$7)))+MAX(0,MIN(1,(T178-scaling_params!$B$11)/(scaling_params!$C$11-scaling_params!$B$11))))/3</f>
        <v>0.8184347006</v>
      </c>
      <c r="AA178" s="15">
        <f>(MAX(0,MIN(1,1-(Q178-scaling_params!$B$8)/(scaling_params!$C$8-scaling_params!$B$8)))+MAX(0,MIN(1,(R178-scaling_params!$B$9)/(scaling_params!$C$9-scaling_params!$B$9)))+MAX(0,MIN(1,(S178-scaling_params!$B$10)/(scaling_params!$C$10-scaling_params!$B$10))))/3</f>
        <v>0.9031030709</v>
      </c>
      <c r="AB178" s="15">
        <f>(MAX(0,MIN(1,(U178-scaling_params!$B$12)/(scaling_params!$C$12-scaling_params!$B$12)))+MAX(0,MIN(1,(V178-scaling_params!$B$13)/(scaling_params!$C$13-scaling_params!$B$13))))/2</f>
        <v>0.7413636364</v>
      </c>
      <c r="AC178" s="13">
        <f>(scaling_params!$G$2*X178+scaling_params!$G$3*Y178+scaling_params!$G$4*Z178+scaling_params!$G$5*AA178+scaling_params!$G$6*AB178)*100</f>
        <v>77.70983149</v>
      </c>
      <c r="AD178" s="11" t="s">
        <v>168</v>
      </c>
      <c r="AE178" s="11">
        <f t="shared" si="2"/>
        <v>0</v>
      </c>
    </row>
    <row r="179" ht="15.75" customHeight="1">
      <c r="A179" s="11" t="s">
        <v>264</v>
      </c>
      <c r="B179" s="11" t="s">
        <v>163</v>
      </c>
      <c r="C179" s="11" t="s">
        <v>164</v>
      </c>
      <c r="D179" s="11" t="s">
        <v>174</v>
      </c>
      <c r="E179" s="12">
        <v>2025.0</v>
      </c>
      <c r="F179" s="11" t="s">
        <v>171</v>
      </c>
      <c r="G179" s="11" t="s">
        <v>184</v>
      </c>
      <c r="H179" s="11">
        <v>3.0</v>
      </c>
      <c r="I179" s="13">
        <v>15.2</v>
      </c>
      <c r="J179" s="11">
        <v>0.0</v>
      </c>
      <c r="K179" s="13">
        <v>1.2</v>
      </c>
      <c r="L179" s="13">
        <v>7.6</v>
      </c>
      <c r="M179" s="11">
        <v>21.0</v>
      </c>
      <c r="N179" s="14">
        <v>0.85</v>
      </c>
      <c r="O179" s="13">
        <v>78.6</v>
      </c>
      <c r="P179" s="13">
        <v>4.2</v>
      </c>
      <c r="Q179" s="13">
        <v>12.7</v>
      </c>
      <c r="R179" s="13">
        <v>18.1</v>
      </c>
      <c r="S179" s="13">
        <v>4.9</v>
      </c>
      <c r="T179" s="13">
        <v>4.9</v>
      </c>
      <c r="U179" s="13">
        <v>3.7</v>
      </c>
      <c r="V179" s="13">
        <v>80.3</v>
      </c>
      <c r="W179" s="11" t="str">
        <f t="shared" si="1"/>
        <v>A-Strong|BBVA|Digital|2025</v>
      </c>
      <c r="X179" s="15">
        <f>(MAX(0,MIN(1,1-(K179-scaling_params!$B$2)/(scaling_params!$C$2-scaling_params!$B$2)))+MAX(0,MIN(1,(L179-scaling_params!$B$3)/(scaling_params!$C$3-scaling_params!$B$3))))/2</f>
        <v>0.8049019608</v>
      </c>
      <c r="Y179" s="15">
        <f>(MAX(0,MIN(1,(M179-scaling_params!$B$4)/(scaling_params!$C$4-scaling_params!$B$4)))+MAX(0,MIN(1,(N179-scaling_params!$B$5)/(scaling_params!$C$5-scaling_params!$B$5))))/2</f>
        <v>0.6738095238</v>
      </c>
      <c r="Z179" s="15">
        <f>(MAX(0,MIN(1,(O179-scaling_params!$B$6)/(scaling_params!$C$6-scaling_params!$B$6)))+MAX(0,MIN(1,1-(P179-scaling_params!$B$7)/(scaling_params!$C$7-scaling_params!$B$7)))+MAX(0,MIN(1,(T179-scaling_params!$B$11)/(scaling_params!$C$11-scaling_params!$B$11))))/3</f>
        <v>0.9904761905</v>
      </c>
      <c r="AA179" s="15">
        <f>(MAX(0,MIN(1,1-(Q179-scaling_params!$B$8)/(scaling_params!$C$8-scaling_params!$B$8)))+MAX(0,MIN(1,(R179-scaling_params!$B$9)/(scaling_params!$C$9-scaling_params!$B$9)))+MAX(0,MIN(1,(S179-scaling_params!$B$10)/(scaling_params!$C$10-scaling_params!$B$10))))/3</f>
        <v>0.9400905932</v>
      </c>
      <c r="AB179" s="15">
        <f>(MAX(0,MIN(1,(U179-scaling_params!$B$12)/(scaling_params!$C$12-scaling_params!$B$12)))+MAX(0,MIN(1,(V179-scaling_params!$B$13)/(scaling_params!$C$13-scaling_params!$B$13))))/2</f>
        <v>0.8354545455</v>
      </c>
      <c r="AC179" s="13">
        <f>(scaling_params!$G$2*X179+scaling_params!$G$3*Y179+scaling_params!$G$4*Z179+scaling_params!$G$5*AA179+scaling_params!$G$6*AB179)*100</f>
        <v>84.42986844</v>
      </c>
      <c r="AD179" s="11" t="s">
        <v>168</v>
      </c>
      <c r="AE179" s="11">
        <f t="shared" si="2"/>
        <v>0</v>
      </c>
    </row>
    <row r="180" ht="15.75" customHeight="1">
      <c r="A180" s="11" t="s">
        <v>265</v>
      </c>
      <c r="B180" s="11" t="s">
        <v>163</v>
      </c>
      <c r="C180" s="11" t="s">
        <v>164</v>
      </c>
      <c r="D180" s="11" t="s">
        <v>174</v>
      </c>
      <c r="E180" s="12">
        <v>2024.0</v>
      </c>
      <c r="F180" s="11" t="s">
        <v>171</v>
      </c>
      <c r="G180" s="11" t="s">
        <v>172</v>
      </c>
      <c r="H180" s="11">
        <v>5.0</v>
      </c>
      <c r="I180" s="13">
        <v>15.8</v>
      </c>
      <c r="J180" s="11">
        <v>0.0</v>
      </c>
      <c r="K180" s="13">
        <v>1.3</v>
      </c>
      <c r="L180" s="13">
        <v>6.9</v>
      </c>
      <c r="M180" s="11">
        <v>20.0</v>
      </c>
      <c r="N180" s="14">
        <v>0.89</v>
      </c>
      <c r="O180" s="13">
        <v>73.3</v>
      </c>
      <c r="P180" s="13">
        <v>4.6</v>
      </c>
      <c r="Q180" s="13">
        <v>12.9</v>
      </c>
      <c r="R180" s="13">
        <v>18.1</v>
      </c>
      <c r="S180" s="13">
        <v>4.6</v>
      </c>
      <c r="T180" s="13">
        <v>3.6</v>
      </c>
      <c r="U180" s="13">
        <v>2.7</v>
      </c>
      <c r="V180" s="13">
        <v>77.2</v>
      </c>
      <c r="W180" s="11" t="str">
        <f t="shared" si="1"/>
        <v>A-Strong|BBVA|Digital|2024</v>
      </c>
      <c r="X180" s="15">
        <f>(MAX(0,MIN(1,1-(K180-scaling_params!$B$2)/(scaling_params!$C$2-scaling_params!$B$2)))+MAX(0,MIN(1,(L180-scaling_params!$B$3)/(scaling_params!$C$3-scaling_params!$B$3))))/2</f>
        <v>0.7367647059</v>
      </c>
      <c r="Y180" s="15">
        <f>(MAX(0,MIN(1,(M180-scaling_params!$B$4)/(scaling_params!$C$4-scaling_params!$B$4)))+MAX(0,MIN(1,(N180-scaling_params!$B$5)/(scaling_params!$C$5-scaling_params!$B$5))))/2</f>
        <v>0.719047619</v>
      </c>
      <c r="Z180" s="15">
        <f>(MAX(0,MIN(1,(O180-scaling_params!$B$6)/(scaling_params!$C$6-scaling_params!$B$6)))+MAX(0,MIN(1,1-(P180-scaling_params!$B$7)/(scaling_params!$C$7-scaling_params!$B$7)))+MAX(0,MIN(1,(T180-scaling_params!$B$11)/(scaling_params!$C$11-scaling_params!$B$11))))/3</f>
        <v>0.8089108911</v>
      </c>
      <c r="AA180" s="15">
        <f>(MAX(0,MIN(1,1-(Q180-scaling_params!$B$8)/(scaling_params!$C$8-scaling_params!$B$8)))+MAX(0,MIN(1,(R180-scaling_params!$B$9)/(scaling_params!$C$9-scaling_params!$B$9)))+MAX(0,MIN(1,(S180-scaling_params!$B$10)/(scaling_params!$C$10-scaling_params!$B$10))))/3</f>
        <v>0.9031030709</v>
      </c>
      <c r="AB180" s="15">
        <f>(MAX(0,MIN(1,(U180-scaling_params!$B$12)/(scaling_params!$C$12-scaling_params!$B$12)))+MAX(0,MIN(1,(V180-scaling_params!$B$13)/(scaling_params!$C$13-scaling_params!$B$13))))/2</f>
        <v>0.7322727273</v>
      </c>
      <c r="AC180" s="13">
        <f>(scaling_params!$G$2*X180+scaling_params!$G$3*Y180+scaling_params!$G$4*Z180+scaling_params!$G$5*AA180+scaling_params!$G$6*AB180)*100</f>
        <v>77.75642781</v>
      </c>
      <c r="AD180" s="11" t="s">
        <v>168</v>
      </c>
      <c r="AE180" s="11">
        <f t="shared" si="2"/>
        <v>0</v>
      </c>
    </row>
    <row r="181" ht="15.75" customHeight="1">
      <c r="A181" s="11" t="s">
        <v>265</v>
      </c>
      <c r="B181" s="11" t="s">
        <v>163</v>
      </c>
      <c r="C181" s="11" t="s">
        <v>164</v>
      </c>
      <c r="D181" s="11" t="s">
        <v>174</v>
      </c>
      <c r="E181" s="12">
        <v>2025.0</v>
      </c>
      <c r="F181" s="11" t="s">
        <v>171</v>
      </c>
      <c r="G181" s="11" t="s">
        <v>172</v>
      </c>
      <c r="H181" s="11">
        <v>5.0</v>
      </c>
      <c r="I181" s="13">
        <v>15.2</v>
      </c>
      <c r="J181" s="11">
        <v>0.0</v>
      </c>
      <c r="K181" s="13">
        <v>1.2</v>
      </c>
      <c r="L181" s="13">
        <v>7.8</v>
      </c>
      <c r="M181" s="11">
        <v>31.0</v>
      </c>
      <c r="N181" s="14">
        <v>0.9</v>
      </c>
      <c r="O181" s="13">
        <v>78.6</v>
      </c>
      <c r="P181" s="13">
        <v>4.2</v>
      </c>
      <c r="Q181" s="13">
        <v>12.7</v>
      </c>
      <c r="R181" s="13">
        <v>18.1</v>
      </c>
      <c r="S181" s="13">
        <v>4.1</v>
      </c>
      <c r="T181" s="13">
        <v>4.0</v>
      </c>
      <c r="U181" s="13">
        <v>3.7</v>
      </c>
      <c r="V181" s="13">
        <v>81.0</v>
      </c>
      <c r="W181" s="11" t="str">
        <f t="shared" si="1"/>
        <v>A-Strong|BBVA|Digital|2025</v>
      </c>
      <c r="X181" s="15">
        <f>(MAX(0,MIN(1,1-(K181-scaling_params!$B$2)/(scaling_params!$C$2-scaling_params!$B$2)))+MAX(0,MIN(1,(L181-scaling_params!$B$3)/(scaling_params!$C$3-scaling_params!$B$3))))/2</f>
        <v>0.8196078431</v>
      </c>
      <c r="Y181" s="15">
        <f>(MAX(0,MIN(1,(M181-scaling_params!$B$4)/(scaling_params!$C$4-scaling_params!$B$4)))+MAX(0,MIN(1,(N181-scaling_params!$B$5)/(scaling_params!$C$5-scaling_params!$B$5))))/2</f>
        <v>0.7839285714</v>
      </c>
      <c r="Z181" s="15">
        <f>(MAX(0,MIN(1,(O181-scaling_params!$B$6)/(scaling_params!$C$6-scaling_params!$B$6)))+MAX(0,MIN(1,1-(P181-scaling_params!$B$7)/(scaling_params!$C$7-scaling_params!$B$7)))+MAX(0,MIN(1,(T181-scaling_params!$B$11)/(scaling_params!$C$11-scaling_params!$B$11))))/3</f>
        <v>0.9047619048</v>
      </c>
      <c r="AA181" s="15">
        <f>(MAX(0,MIN(1,1-(Q181-scaling_params!$B$8)/(scaling_params!$C$8-scaling_params!$B$8)))+MAX(0,MIN(1,(R181-scaling_params!$B$9)/(scaling_params!$C$9-scaling_params!$B$9)))+MAX(0,MIN(1,(S181-scaling_params!$B$10)/(scaling_params!$C$10-scaling_params!$B$10))))/3</f>
        <v>0.8616592207</v>
      </c>
      <c r="AB181" s="15">
        <f>(MAX(0,MIN(1,(U181-scaling_params!$B$12)/(scaling_params!$C$12-scaling_params!$B$12)))+MAX(0,MIN(1,(V181-scaling_params!$B$13)/(scaling_params!$C$13-scaling_params!$B$13))))/2</f>
        <v>0.8418181818</v>
      </c>
      <c r="AC181" s="13">
        <f>(scaling_params!$G$2*X181+scaling_params!$G$3*Y181+scaling_params!$G$4*Z181+scaling_params!$G$5*AA181+scaling_params!$G$6*AB181)*100</f>
        <v>84.04366733</v>
      </c>
      <c r="AD181" s="11" t="s">
        <v>168</v>
      </c>
      <c r="AE181" s="11">
        <f t="shared" si="2"/>
        <v>0</v>
      </c>
    </row>
    <row r="182" ht="15.75" customHeight="1">
      <c r="A182" s="11" t="s">
        <v>266</v>
      </c>
      <c r="B182" s="11" t="s">
        <v>163</v>
      </c>
      <c r="C182" s="11" t="s">
        <v>267</v>
      </c>
      <c r="D182" s="11" t="s">
        <v>170</v>
      </c>
      <c r="E182" s="12">
        <v>2024.0</v>
      </c>
      <c r="F182" s="11" t="s">
        <v>171</v>
      </c>
      <c r="G182" s="11" t="s">
        <v>167</v>
      </c>
      <c r="H182" s="11">
        <v>2.0</v>
      </c>
      <c r="I182" s="13">
        <v>11.9</v>
      </c>
      <c r="J182" s="11">
        <v>1.0</v>
      </c>
      <c r="K182" s="13">
        <v>0.2</v>
      </c>
      <c r="L182" s="13">
        <v>8.3</v>
      </c>
      <c r="M182" s="11">
        <v>32.0</v>
      </c>
      <c r="N182" s="14">
        <v>0.89</v>
      </c>
      <c r="O182" s="13">
        <v>82.1</v>
      </c>
      <c r="P182" s="13">
        <v>5.1</v>
      </c>
      <c r="Q182" s="13">
        <v>12.5</v>
      </c>
      <c r="R182" s="13">
        <v>18.1</v>
      </c>
      <c r="S182" s="13">
        <v>4.1</v>
      </c>
      <c r="T182" s="13">
        <v>4.3</v>
      </c>
      <c r="U182" s="13">
        <v>2.3</v>
      </c>
      <c r="V182" s="13">
        <v>80.5</v>
      </c>
      <c r="W182" s="11" t="str">
        <f t="shared" si="1"/>
        <v>A-Strong|BBVA|Risk|2024</v>
      </c>
      <c r="X182" s="15">
        <f>(MAX(0,MIN(1,1-(K182-scaling_params!$B$2)/(scaling_params!$C$2-scaling_params!$B$2)))+MAX(0,MIN(1,(L182-scaling_params!$B$3)/(scaling_params!$C$3-scaling_params!$B$3))))/2</f>
        <v>0.8897058824</v>
      </c>
      <c r="Y182" s="15">
        <f>(MAX(0,MIN(1,(M182-scaling_params!$B$4)/(scaling_params!$C$4-scaling_params!$B$4)))+MAX(0,MIN(1,(N182-scaling_params!$B$5)/(scaling_params!$C$5-scaling_params!$B$5))))/2</f>
        <v>0.7761904762</v>
      </c>
      <c r="Z182" s="15">
        <f>(MAX(0,MIN(1,(O182-scaling_params!$B$6)/(scaling_params!$C$6-scaling_params!$B$6)))+MAX(0,MIN(1,1-(P182-scaling_params!$B$7)/(scaling_params!$C$7-scaling_params!$B$7)))+MAX(0,MIN(1,(T182-scaling_params!$B$11)/(scaling_params!$C$11-scaling_params!$B$11))))/3</f>
        <v>0.9333333333</v>
      </c>
      <c r="AA182" s="15">
        <f>(MAX(0,MIN(1,1-(Q182-scaling_params!$B$8)/(scaling_params!$C$8-scaling_params!$B$8)))+MAX(0,MIN(1,(R182-scaling_params!$B$9)/(scaling_params!$C$9-scaling_params!$B$9)))+MAX(0,MIN(1,(S182-scaling_params!$B$10)/(scaling_params!$C$10-scaling_params!$B$10))))/3</f>
        <v>0.8692349782</v>
      </c>
      <c r="AB182" s="15">
        <f>(MAX(0,MIN(1,(U182-scaling_params!$B$12)/(scaling_params!$C$12-scaling_params!$B$12)))+MAX(0,MIN(1,(V182-scaling_params!$B$13)/(scaling_params!$C$13-scaling_params!$B$13))))/2</f>
        <v>0.6622727273</v>
      </c>
      <c r="AC182" s="13">
        <f>(scaling_params!$G$2*X182+scaling_params!$G$3*Y182+scaling_params!$G$4*Z182+scaling_params!$G$5*AA182+scaling_params!$G$6*AB182)*100</f>
        <v>84.19525156</v>
      </c>
      <c r="AD182" s="11" t="s">
        <v>168</v>
      </c>
      <c r="AE182" s="11">
        <f t="shared" si="2"/>
        <v>0</v>
      </c>
    </row>
    <row r="183" ht="15.75" customHeight="1">
      <c r="A183" s="11" t="s">
        <v>266</v>
      </c>
      <c r="B183" s="11" t="s">
        <v>163</v>
      </c>
      <c r="C183" s="11" t="s">
        <v>267</v>
      </c>
      <c r="D183" s="11" t="s">
        <v>170</v>
      </c>
      <c r="E183" s="12">
        <v>2025.0</v>
      </c>
      <c r="F183" s="11" t="s">
        <v>171</v>
      </c>
      <c r="G183" s="11" t="s">
        <v>167</v>
      </c>
      <c r="H183" s="11">
        <v>2.0</v>
      </c>
      <c r="I183" s="13">
        <v>11.4</v>
      </c>
      <c r="J183" s="11">
        <v>0.0</v>
      </c>
      <c r="K183" s="13">
        <v>0.0</v>
      </c>
      <c r="L183" s="13">
        <v>8.0</v>
      </c>
      <c r="M183" s="11">
        <v>20.0</v>
      </c>
      <c r="N183" s="14">
        <v>0.84</v>
      </c>
      <c r="O183" s="13">
        <v>82.8</v>
      </c>
      <c r="P183" s="13">
        <v>4.9</v>
      </c>
      <c r="Q183" s="13">
        <v>8.3</v>
      </c>
      <c r="R183" s="13">
        <v>17.0</v>
      </c>
      <c r="S183" s="13">
        <v>4.9</v>
      </c>
      <c r="T183" s="13">
        <v>3.7</v>
      </c>
      <c r="U183" s="13">
        <v>5.1</v>
      </c>
      <c r="V183" s="13">
        <v>85.6</v>
      </c>
      <c r="W183" s="11" t="str">
        <f t="shared" si="1"/>
        <v>A-Strong|BBVA|Risk|2025</v>
      </c>
      <c r="X183" s="15">
        <f>(MAX(0,MIN(1,1-(K183-scaling_params!$B$2)/(scaling_params!$C$2-scaling_params!$B$2)))+MAX(0,MIN(1,(L183-scaling_params!$B$3)/(scaling_params!$C$3-scaling_params!$B$3))))/2</f>
        <v>0.8676470588</v>
      </c>
      <c r="Y183" s="15">
        <f>(MAX(0,MIN(1,(M183-scaling_params!$B$4)/(scaling_params!$C$4-scaling_params!$B$4)))+MAX(0,MIN(1,(N183-scaling_params!$B$5)/(scaling_params!$C$5-scaling_params!$B$5))))/2</f>
        <v>0.656547619</v>
      </c>
      <c r="Z183" s="15">
        <f>(MAX(0,MIN(1,(O183-scaling_params!$B$6)/(scaling_params!$C$6-scaling_params!$B$6)))+MAX(0,MIN(1,1-(P183-scaling_params!$B$7)/(scaling_params!$C$7-scaling_params!$B$7)))+MAX(0,MIN(1,(T183-scaling_params!$B$11)/(scaling_params!$C$11-scaling_params!$B$11))))/3</f>
        <v>0.8761904762</v>
      </c>
      <c r="AA183" s="15">
        <f>(MAX(0,MIN(1,1-(Q183-scaling_params!$B$8)/(scaling_params!$C$8-scaling_params!$B$8)))+MAX(0,MIN(1,(R183-scaling_params!$B$9)/(scaling_params!$C$9-scaling_params!$B$9)))+MAX(0,MIN(1,(S183-scaling_params!$B$10)/(scaling_params!$C$10-scaling_params!$B$10))))/3</f>
        <v>0.9353437578</v>
      </c>
      <c r="AB183" s="15">
        <f>(MAX(0,MIN(1,(U183-scaling_params!$B$12)/(scaling_params!$C$12-scaling_params!$B$12)))+MAX(0,MIN(1,(V183-scaling_params!$B$13)/(scaling_params!$C$13-scaling_params!$B$13))))/2</f>
        <v>0.8836363636</v>
      </c>
      <c r="AC183" s="13">
        <f>(scaling_params!$G$2*X183+scaling_params!$G$3*Y183+scaling_params!$G$4*Z183+scaling_params!$G$5*AA183+scaling_params!$G$6*AB183)*100</f>
        <v>83.29801035</v>
      </c>
      <c r="AD183" s="11" t="s">
        <v>168</v>
      </c>
      <c r="AE183" s="11">
        <f t="shared" si="2"/>
        <v>0</v>
      </c>
    </row>
    <row r="184" ht="15.75" customHeight="1">
      <c r="A184" s="11" t="s">
        <v>268</v>
      </c>
      <c r="B184" s="11" t="s">
        <v>163</v>
      </c>
      <c r="C184" s="11" t="s">
        <v>267</v>
      </c>
      <c r="D184" s="11" t="s">
        <v>181</v>
      </c>
      <c r="E184" s="12">
        <v>2024.0</v>
      </c>
      <c r="F184" s="11" t="s">
        <v>166</v>
      </c>
      <c r="G184" s="11" t="s">
        <v>184</v>
      </c>
      <c r="H184" s="11">
        <v>5.0</v>
      </c>
      <c r="I184" s="13">
        <v>11.9</v>
      </c>
      <c r="J184" s="11">
        <v>0.0</v>
      </c>
      <c r="K184" s="13">
        <v>0.6</v>
      </c>
      <c r="L184" s="13">
        <v>6.6</v>
      </c>
      <c r="M184" s="11">
        <v>-3.0</v>
      </c>
      <c r="N184" s="14">
        <v>0.76</v>
      </c>
      <c r="O184" s="13">
        <v>80.4</v>
      </c>
      <c r="P184" s="13">
        <v>5.5</v>
      </c>
      <c r="Q184" s="13">
        <v>9.4</v>
      </c>
      <c r="R184" s="13">
        <v>15.8</v>
      </c>
      <c r="S184" s="13">
        <v>3.0</v>
      </c>
      <c r="T184" s="13">
        <v>3.7</v>
      </c>
      <c r="U184" s="13">
        <v>3.6</v>
      </c>
      <c r="V184" s="13">
        <v>78.4</v>
      </c>
      <c r="W184" s="11" t="str">
        <f t="shared" si="1"/>
        <v>A-Strong|BBVA|Corporate|2024</v>
      </c>
      <c r="X184" s="15">
        <f>(MAX(0,MIN(1,1-(K184-scaling_params!$B$2)/(scaling_params!$C$2-scaling_params!$B$2)))+MAX(0,MIN(1,(L184-scaling_params!$B$3)/(scaling_params!$C$3-scaling_params!$B$3))))/2</f>
        <v>0.7647058824</v>
      </c>
      <c r="Y184" s="15">
        <f>(MAX(0,MIN(1,(M184-scaling_params!$B$4)/(scaling_params!$C$4-scaling_params!$B$4)))+MAX(0,MIN(1,(N184-scaling_params!$B$5)/(scaling_params!$C$5-scaling_params!$B$5))))/2</f>
        <v>0.4470238095</v>
      </c>
      <c r="Z184" s="15">
        <f>(MAX(0,MIN(1,(O184-scaling_params!$B$6)/(scaling_params!$C$6-scaling_params!$B$6)))+MAX(0,MIN(1,1-(P184-scaling_params!$B$7)/(scaling_params!$C$7-scaling_params!$B$7)))+MAX(0,MIN(1,(T184-scaling_params!$B$11)/(scaling_params!$C$11-scaling_params!$B$11))))/3</f>
        <v>0.8761904762</v>
      </c>
      <c r="AA184" s="15">
        <f>(MAX(0,MIN(1,1-(Q184-scaling_params!$B$8)/(scaling_params!$C$8-scaling_params!$B$8)))+MAX(0,MIN(1,(R184-scaling_params!$B$9)/(scaling_params!$C$9-scaling_params!$B$9)))+MAX(0,MIN(1,(S184-scaling_params!$B$10)/(scaling_params!$C$10-scaling_params!$B$10))))/3</f>
        <v>0.6984363366</v>
      </c>
      <c r="AB184" s="15">
        <f>(MAX(0,MIN(1,(U184-scaling_params!$B$12)/(scaling_params!$C$12-scaling_params!$B$12)))+MAX(0,MIN(1,(V184-scaling_params!$B$13)/(scaling_params!$C$13-scaling_params!$B$13))))/2</f>
        <v>0.8181818182</v>
      </c>
      <c r="AC184" s="13">
        <f>(scaling_params!$G$2*X184+scaling_params!$G$3*Y184+scaling_params!$G$4*Z184+scaling_params!$G$5*AA184+scaling_params!$G$6*AB184)*100</f>
        <v>71.01314893</v>
      </c>
      <c r="AD184" s="11" t="s">
        <v>168</v>
      </c>
      <c r="AE184" s="11">
        <f t="shared" si="2"/>
        <v>0</v>
      </c>
    </row>
    <row r="185" ht="15.75" customHeight="1">
      <c r="A185" s="11" t="s">
        <v>268</v>
      </c>
      <c r="B185" s="11" t="s">
        <v>163</v>
      </c>
      <c r="C185" s="11" t="s">
        <v>267</v>
      </c>
      <c r="D185" s="11" t="s">
        <v>181</v>
      </c>
      <c r="E185" s="12">
        <v>2025.0</v>
      </c>
      <c r="F185" s="11" t="s">
        <v>166</v>
      </c>
      <c r="G185" s="11" t="s">
        <v>184</v>
      </c>
      <c r="H185" s="11">
        <v>5.0</v>
      </c>
      <c r="I185" s="13">
        <v>11.4</v>
      </c>
      <c r="J185" s="11">
        <v>0.0</v>
      </c>
      <c r="K185" s="13">
        <v>1.4</v>
      </c>
      <c r="L185" s="13">
        <v>7.9</v>
      </c>
      <c r="M185" s="11">
        <v>25.0</v>
      </c>
      <c r="N185" s="14">
        <v>0.8</v>
      </c>
      <c r="O185" s="13">
        <v>83.2</v>
      </c>
      <c r="P185" s="13">
        <v>5.5</v>
      </c>
      <c r="Q185" s="13">
        <v>8.5</v>
      </c>
      <c r="R185" s="13">
        <v>18.9</v>
      </c>
      <c r="S185" s="13">
        <v>4.3</v>
      </c>
      <c r="T185" s="13">
        <v>4.6</v>
      </c>
      <c r="U185" s="13">
        <v>3.7</v>
      </c>
      <c r="V185" s="13">
        <v>76.8</v>
      </c>
      <c r="W185" s="11" t="str">
        <f t="shared" si="1"/>
        <v>A-Strong|BBVA|Corporate|2025</v>
      </c>
      <c r="X185" s="15">
        <f>(MAX(0,MIN(1,1-(K185-scaling_params!$B$2)/(scaling_params!$C$2-scaling_params!$B$2)))+MAX(0,MIN(1,(L185-scaling_params!$B$3)/(scaling_params!$C$3-scaling_params!$B$3))))/2</f>
        <v>0.793627451</v>
      </c>
      <c r="Y185" s="15">
        <f>(MAX(0,MIN(1,(M185-scaling_params!$B$4)/(scaling_params!$C$4-scaling_params!$B$4)))+MAX(0,MIN(1,(N185-scaling_params!$B$5)/(scaling_params!$C$5-scaling_params!$B$5))))/2</f>
        <v>0.6303571429</v>
      </c>
      <c r="Z185" s="15">
        <f>(MAX(0,MIN(1,(O185-scaling_params!$B$6)/(scaling_params!$C$6-scaling_params!$B$6)))+MAX(0,MIN(1,1-(P185-scaling_params!$B$7)/(scaling_params!$C$7-scaling_params!$B$7)))+MAX(0,MIN(1,(T185-scaling_params!$B$11)/(scaling_params!$C$11-scaling_params!$B$11))))/3</f>
        <v>0.9619047619</v>
      </c>
      <c r="AA185" s="15">
        <f>(MAX(0,MIN(1,1-(Q185-scaling_params!$B$8)/(scaling_params!$C$8-scaling_params!$B$8)))+MAX(0,MIN(1,(R185-scaling_params!$B$9)/(scaling_params!$C$9-scaling_params!$B$9)))+MAX(0,MIN(1,(S185-scaling_params!$B$10)/(scaling_params!$C$10-scaling_params!$B$10))))/3</f>
        <v>0.931372549</v>
      </c>
      <c r="AB185" s="15">
        <f>(MAX(0,MIN(1,(U185-scaling_params!$B$12)/(scaling_params!$C$12-scaling_params!$B$12)))+MAX(0,MIN(1,(V185-scaling_params!$B$13)/(scaling_params!$C$13-scaling_params!$B$13))))/2</f>
        <v>0.8036363636</v>
      </c>
      <c r="AC185" s="13">
        <f>(scaling_params!$G$2*X185+scaling_params!$G$3*Y185+scaling_params!$G$4*Z185+scaling_params!$G$5*AA185+scaling_params!$G$6*AB185)*100</f>
        <v>81.94346581</v>
      </c>
      <c r="AD185" s="11" t="s">
        <v>168</v>
      </c>
      <c r="AE185" s="11">
        <f t="shared" si="2"/>
        <v>0</v>
      </c>
    </row>
    <row r="186" ht="15.75" customHeight="1">
      <c r="A186" s="11" t="s">
        <v>269</v>
      </c>
      <c r="B186" s="11" t="s">
        <v>163</v>
      </c>
      <c r="C186" s="11" t="s">
        <v>267</v>
      </c>
      <c r="D186" s="11" t="s">
        <v>165</v>
      </c>
      <c r="E186" s="12">
        <v>2024.0</v>
      </c>
      <c r="F186" s="11" t="s">
        <v>166</v>
      </c>
      <c r="G186" s="11" t="s">
        <v>175</v>
      </c>
      <c r="H186" s="11">
        <v>5.0</v>
      </c>
      <c r="I186" s="13">
        <v>11.9</v>
      </c>
      <c r="J186" s="11">
        <v>0.0</v>
      </c>
      <c r="K186" s="13">
        <v>1.1</v>
      </c>
      <c r="L186" s="13">
        <v>6.3</v>
      </c>
      <c r="M186" s="11">
        <v>26.0</v>
      </c>
      <c r="N186" s="14">
        <v>0.81</v>
      </c>
      <c r="O186" s="13">
        <v>77.5</v>
      </c>
      <c r="P186" s="13">
        <v>5.8</v>
      </c>
      <c r="Q186" s="13">
        <v>9.9</v>
      </c>
      <c r="R186" s="13">
        <v>17.5</v>
      </c>
      <c r="S186" s="13">
        <v>3.7</v>
      </c>
      <c r="T186" s="13">
        <v>4.0</v>
      </c>
      <c r="U186" s="13">
        <v>2.8</v>
      </c>
      <c r="V186" s="13">
        <v>80.5</v>
      </c>
      <c r="W186" s="11" t="str">
        <f t="shared" si="1"/>
        <v>A-Strong|BBVA|Operations|2024</v>
      </c>
      <c r="X186" s="15">
        <f>(MAX(0,MIN(1,1-(K186-scaling_params!$B$2)/(scaling_params!$C$2-scaling_params!$B$2)))+MAX(0,MIN(1,(L186-scaling_params!$B$3)/(scaling_params!$C$3-scaling_params!$B$3))))/2</f>
        <v>0.7259803922</v>
      </c>
      <c r="Y186" s="15">
        <f>(MAX(0,MIN(1,(M186-scaling_params!$B$4)/(scaling_params!$C$4-scaling_params!$B$4)))+MAX(0,MIN(1,(N186-scaling_params!$B$5)/(scaling_params!$C$5-scaling_params!$B$5))))/2</f>
        <v>0.6476190476</v>
      </c>
      <c r="Z186" s="15">
        <f>(MAX(0,MIN(1,(O186-scaling_params!$B$6)/(scaling_params!$C$6-scaling_params!$B$6)))+MAX(0,MIN(1,1-(P186-scaling_params!$B$7)/(scaling_params!$C$7-scaling_params!$B$7)))+MAX(0,MIN(1,(T186-scaling_params!$B$11)/(scaling_params!$C$11-scaling_params!$B$11))))/3</f>
        <v>0.8777348777</v>
      </c>
      <c r="AA186" s="15">
        <f>(MAX(0,MIN(1,1-(Q186-scaling_params!$B$8)/(scaling_params!$C$8-scaling_params!$B$8)))+MAX(0,MIN(1,(R186-scaling_params!$B$9)/(scaling_params!$C$9-scaling_params!$B$9)))+MAX(0,MIN(1,(S186-scaling_params!$B$10)/(scaling_params!$C$10-scaling_params!$B$10))))/3</f>
        <v>0.8387937453</v>
      </c>
      <c r="AB186" s="15">
        <f>(MAX(0,MIN(1,(U186-scaling_params!$B$12)/(scaling_params!$C$12-scaling_params!$B$12)))+MAX(0,MIN(1,(V186-scaling_params!$B$13)/(scaling_params!$C$13-scaling_params!$B$13))))/2</f>
        <v>0.7872727273</v>
      </c>
      <c r="AC186" s="13">
        <f>(scaling_params!$G$2*X186+scaling_params!$G$3*Y186+scaling_params!$G$4*Z186+scaling_params!$G$5*AA186+scaling_params!$G$6*AB186)*100</f>
        <v>76.95894456</v>
      </c>
      <c r="AD186" s="11" t="s">
        <v>168</v>
      </c>
      <c r="AE186" s="11">
        <f t="shared" si="2"/>
        <v>0</v>
      </c>
    </row>
    <row r="187" ht="15.75" customHeight="1">
      <c r="A187" s="11" t="s">
        <v>269</v>
      </c>
      <c r="B187" s="11" t="s">
        <v>163</v>
      </c>
      <c r="C187" s="11" t="s">
        <v>267</v>
      </c>
      <c r="D187" s="11" t="s">
        <v>165</v>
      </c>
      <c r="E187" s="12">
        <v>2025.0</v>
      </c>
      <c r="F187" s="11" t="s">
        <v>166</v>
      </c>
      <c r="G187" s="11" t="s">
        <v>175</v>
      </c>
      <c r="H187" s="11">
        <v>5.0</v>
      </c>
      <c r="I187" s="13">
        <v>11.4</v>
      </c>
      <c r="J187" s="11">
        <v>0.0</v>
      </c>
      <c r="K187" s="13">
        <v>0.0</v>
      </c>
      <c r="L187" s="13">
        <v>7.2</v>
      </c>
      <c r="M187" s="11">
        <v>6.0</v>
      </c>
      <c r="N187" s="14">
        <v>0.76</v>
      </c>
      <c r="O187" s="13">
        <v>83.2</v>
      </c>
      <c r="P187" s="13">
        <v>5.0</v>
      </c>
      <c r="Q187" s="13">
        <v>10.1</v>
      </c>
      <c r="R187" s="13">
        <v>16.7</v>
      </c>
      <c r="S187" s="13">
        <v>4.1</v>
      </c>
      <c r="T187" s="13">
        <v>4.4</v>
      </c>
      <c r="U187" s="13">
        <v>3.6</v>
      </c>
      <c r="V187" s="13">
        <v>76.5</v>
      </c>
      <c r="W187" s="11" t="str">
        <f t="shared" si="1"/>
        <v>A-Strong|BBVA|Operations|2025</v>
      </c>
      <c r="X187" s="15">
        <f>(MAX(0,MIN(1,1-(K187-scaling_params!$B$2)/(scaling_params!$C$2-scaling_params!$B$2)))+MAX(0,MIN(1,(L187-scaling_params!$B$3)/(scaling_params!$C$3-scaling_params!$B$3))))/2</f>
        <v>0.8088235294</v>
      </c>
      <c r="Y187" s="15">
        <f>(MAX(0,MIN(1,(M187-scaling_params!$B$4)/(scaling_params!$C$4-scaling_params!$B$4)))+MAX(0,MIN(1,(N187-scaling_params!$B$5)/(scaling_params!$C$5-scaling_params!$B$5))))/2</f>
        <v>0.4898809524</v>
      </c>
      <c r="Z187" s="15">
        <f>(MAX(0,MIN(1,(O187-scaling_params!$B$6)/(scaling_params!$C$6-scaling_params!$B$6)))+MAX(0,MIN(1,1-(P187-scaling_params!$B$7)/(scaling_params!$C$7-scaling_params!$B$7)))+MAX(0,MIN(1,(T187-scaling_params!$B$11)/(scaling_params!$C$11-scaling_params!$B$11))))/3</f>
        <v>0.9428571429</v>
      </c>
      <c r="AA187" s="15">
        <f>(MAX(0,MIN(1,1-(Q187-scaling_params!$B$8)/(scaling_params!$C$8-scaling_params!$B$8)))+MAX(0,MIN(1,(R187-scaling_params!$B$9)/(scaling_params!$C$9-scaling_params!$B$9)))+MAX(0,MIN(1,(S187-scaling_params!$B$10)/(scaling_params!$C$10-scaling_params!$B$10))))/3</f>
        <v>0.8442541574</v>
      </c>
      <c r="AB187" s="15">
        <f>(MAX(0,MIN(1,(U187-scaling_params!$B$12)/(scaling_params!$C$12-scaling_params!$B$12)))+MAX(0,MIN(1,(V187-scaling_params!$B$13)/(scaling_params!$C$13-scaling_params!$B$13))))/2</f>
        <v>0.8009090909</v>
      </c>
      <c r="AC187" s="13">
        <f>(scaling_params!$G$2*X187+scaling_params!$G$3*Y187+scaling_params!$G$4*Z187+scaling_params!$G$5*AA187+scaling_params!$G$6*AB187)*100</f>
        <v>76.98629862</v>
      </c>
      <c r="AD187" s="11" t="s">
        <v>168</v>
      </c>
      <c r="AE187" s="11">
        <f t="shared" si="2"/>
        <v>0</v>
      </c>
    </row>
    <row r="188" ht="15.75" customHeight="1">
      <c r="A188" s="11" t="s">
        <v>270</v>
      </c>
      <c r="B188" s="11" t="s">
        <v>163</v>
      </c>
      <c r="C188" s="11" t="s">
        <v>267</v>
      </c>
      <c r="D188" s="11" t="s">
        <v>174</v>
      </c>
      <c r="E188" s="12">
        <v>2024.0</v>
      </c>
      <c r="F188" s="11" t="s">
        <v>171</v>
      </c>
      <c r="G188" s="11" t="s">
        <v>175</v>
      </c>
      <c r="H188" s="11">
        <v>5.0</v>
      </c>
      <c r="I188" s="13">
        <v>11.9</v>
      </c>
      <c r="J188" s="11">
        <v>0.0</v>
      </c>
      <c r="K188" s="13">
        <v>1.3</v>
      </c>
      <c r="L188" s="13">
        <v>7.9</v>
      </c>
      <c r="M188" s="11">
        <v>22.0</v>
      </c>
      <c r="N188" s="14">
        <v>0.87</v>
      </c>
      <c r="O188" s="13">
        <v>73.3</v>
      </c>
      <c r="P188" s="13">
        <v>4.6</v>
      </c>
      <c r="Q188" s="13">
        <v>12.9</v>
      </c>
      <c r="R188" s="13">
        <v>18.1</v>
      </c>
      <c r="S188" s="13">
        <v>4.5</v>
      </c>
      <c r="T188" s="13">
        <v>4.5</v>
      </c>
      <c r="U188" s="13">
        <v>2.7</v>
      </c>
      <c r="V188" s="13">
        <v>77.2</v>
      </c>
      <c r="W188" s="11" t="str">
        <f t="shared" si="1"/>
        <v>A-Strong|BBVA|Digital|2024</v>
      </c>
      <c r="X188" s="15">
        <f>(MAX(0,MIN(1,1-(K188-scaling_params!$B$2)/(scaling_params!$C$2-scaling_params!$B$2)))+MAX(0,MIN(1,(L188-scaling_params!$B$3)/(scaling_params!$C$3-scaling_params!$B$3))))/2</f>
        <v>0.8102941176</v>
      </c>
      <c r="Y188" s="15">
        <f>(MAX(0,MIN(1,(M188-scaling_params!$B$4)/(scaling_params!$C$4-scaling_params!$B$4)))+MAX(0,MIN(1,(N188-scaling_params!$B$5)/(scaling_params!$C$5-scaling_params!$B$5))))/2</f>
        <v>0.7035714286</v>
      </c>
      <c r="Z188" s="15">
        <f>(MAX(0,MIN(1,(O188-scaling_params!$B$6)/(scaling_params!$C$6-scaling_params!$B$6)))+MAX(0,MIN(1,1-(P188-scaling_params!$B$7)/(scaling_params!$C$7-scaling_params!$B$7)))+MAX(0,MIN(1,(T188-scaling_params!$B$11)/(scaling_params!$C$11-scaling_params!$B$11))))/3</f>
        <v>0.8946251768</v>
      </c>
      <c r="AA188" s="15">
        <f>(MAX(0,MIN(1,1-(Q188-scaling_params!$B$8)/(scaling_params!$C$8-scaling_params!$B$8)))+MAX(0,MIN(1,(R188-scaling_params!$B$9)/(scaling_params!$C$9-scaling_params!$B$9)))+MAX(0,MIN(1,(S188-scaling_params!$B$10)/(scaling_params!$C$10-scaling_params!$B$10))))/3</f>
        <v>0.8932991493</v>
      </c>
      <c r="AB188" s="15">
        <f>(MAX(0,MIN(1,(U188-scaling_params!$B$12)/(scaling_params!$C$12-scaling_params!$B$12)))+MAX(0,MIN(1,(V188-scaling_params!$B$13)/(scaling_params!$C$13-scaling_params!$B$13))))/2</f>
        <v>0.7322727273</v>
      </c>
      <c r="AC188" s="13">
        <f>(scaling_params!$G$2*X188+scaling_params!$G$3*Y188+scaling_params!$G$4*Z188+scaling_params!$G$5*AA188+scaling_params!$G$6*AB188)*100</f>
        <v>80.9624152</v>
      </c>
      <c r="AD188" s="11" t="s">
        <v>168</v>
      </c>
      <c r="AE188" s="11">
        <f t="shared" si="2"/>
        <v>0</v>
      </c>
    </row>
    <row r="189" ht="15.75" customHeight="1">
      <c r="A189" s="11" t="s">
        <v>270</v>
      </c>
      <c r="B189" s="11" t="s">
        <v>163</v>
      </c>
      <c r="C189" s="11" t="s">
        <v>267</v>
      </c>
      <c r="D189" s="11" t="s">
        <v>174</v>
      </c>
      <c r="E189" s="12">
        <v>2025.0</v>
      </c>
      <c r="F189" s="11" t="s">
        <v>171</v>
      </c>
      <c r="G189" s="11" t="s">
        <v>175</v>
      </c>
      <c r="H189" s="11">
        <v>5.0</v>
      </c>
      <c r="I189" s="13">
        <v>11.4</v>
      </c>
      <c r="J189" s="11">
        <v>0.0</v>
      </c>
      <c r="K189" s="13">
        <v>1.2</v>
      </c>
      <c r="L189" s="13">
        <v>8.8</v>
      </c>
      <c r="M189" s="11">
        <v>40.0</v>
      </c>
      <c r="N189" s="14">
        <v>0.86</v>
      </c>
      <c r="O189" s="13">
        <v>78.6</v>
      </c>
      <c r="P189" s="13">
        <v>4.2</v>
      </c>
      <c r="Q189" s="13">
        <v>12.7</v>
      </c>
      <c r="R189" s="13">
        <v>18.1</v>
      </c>
      <c r="S189" s="13">
        <v>5.0</v>
      </c>
      <c r="T189" s="13">
        <v>4.2</v>
      </c>
      <c r="U189" s="13">
        <v>3.7</v>
      </c>
      <c r="V189" s="13">
        <v>82.8</v>
      </c>
      <c r="W189" s="11" t="str">
        <f t="shared" si="1"/>
        <v>A-Strong|BBVA|Digital|2025</v>
      </c>
      <c r="X189" s="15">
        <f>(MAX(0,MIN(1,1-(K189-scaling_params!$B$2)/(scaling_params!$C$2-scaling_params!$B$2)))+MAX(0,MIN(1,(L189-scaling_params!$B$3)/(scaling_params!$C$3-scaling_params!$B$3))))/2</f>
        <v>0.8931372549</v>
      </c>
      <c r="Y189" s="15">
        <f>(MAX(0,MIN(1,(M189-scaling_params!$B$4)/(scaling_params!$C$4-scaling_params!$B$4)))+MAX(0,MIN(1,(N189-scaling_params!$B$5)/(scaling_params!$C$5-scaling_params!$B$5))))/2</f>
        <v>0.7767857143</v>
      </c>
      <c r="Z189" s="15">
        <f>(MAX(0,MIN(1,(O189-scaling_params!$B$6)/(scaling_params!$C$6-scaling_params!$B$6)))+MAX(0,MIN(1,1-(P189-scaling_params!$B$7)/(scaling_params!$C$7-scaling_params!$B$7)))+MAX(0,MIN(1,(T189-scaling_params!$B$11)/(scaling_params!$C$11-scaling_params!$B$11))))/3</f>
        <v>0.9238095238</v>
      </c>
      <c r="AA189" s="15">
        <f>(MAX(0,MIN(1,1-(Q189-scaling_params!$B$8)/(scaling_params!$C$8-scaling_params!$B$8)))+MAX(0,MIN(1,(R189-scaling_params!$B$9)/(scaling_params!$C$9-scaling_params!$B$9)))+MAX(0,MIN(1,(S189-scaling_params!$B$10)/(scaling_params!$C$10-scaling_params!$B$10))))/3</f>
        <v>0.9498945148</v>
      </c>
      <c r="AB189" s="15">
        <f>(MAX(0,MIN(1,(U189-scaling_params!$B$12)/(scaling_params!$C$12-scaling_params!$B$12)))+MAX(0,MIN(1,(V189-scaling_params!$B$13)/(scaling_params!$C$13-scaling_params!$B$13))))/2</f>
        <v>0.8581818182</v>
      </c>
      <c r="AC189" s="13">
        <f>(scaling_params!$G$2*X189+scaling_params!$G$3*Y189+scaling_params!$G$4*Z189+scaling_params!$G$5*AA189+scaling_params!$G$6*AB189)*100</f>
        <v>87.7974025</v>
      </c>
      <c r="AD189" s="11" t="s">
        <v>168</v>
      </c>
      <c r="AE189" s="11">
        <f t="shared" si="2"/>
        <v>0</v>
      </c>
    </row>
    <row r="190" ht="15.75" customHeight="1">
      <c r="A190" s="11" t="s">
        <v>271</v>
      </c>
      <c r="B190" s="11" t="s">
        <v>163</v>
      </c>
      <c r="C190" s="11" t="s">
        <v>267</v>
      </c>
      <c r="D190" s="11" t="s">
        <v>165</v>
      </c>
      <c r="E190" s="12">
        <v>2024.0</v>
      </c>
      <c r="F190" s="11" t="s">
        <v>171</v>
      </c>
      <c r="G190" s="11" t="s">
        <v>175</v>
      </c>
      <c r="H190" s="11">
        <v>4.0</v>
      </c>
      <c r="I190" s="13">
        <v>11.9</v>
      </c>
      <c r="J190" s="11">
        <v>0.0</v>
      </c>
      <c r="K190" s="13">
        <v>1.1</v>
      </c>
      <c r="L190" s="13">
        <v>6.5</v>
      </c>
      <c r="M190" s="11">
        <v>17.0</v>
      </c>
      <c r="N190" s="14">
        <v>0.81</v>
      </c>
      <c r="O190" s="13">
        <v>77.5</v>
      </c>
      <c r="P190" s="13">
        <v>5.8</v>
      </c>
      <c r="Q190" s="13">
        <v>9.9</v>
      </c>
      <c r="R190" s="13">
        <v>17.5</v>
      </c>
      <c r="S190" s="13">
        <v>4.3</v>
      </c>
      <c r="T190" s="13">
        <v>3.6</v>
      </c>
      <c r="U190" s="13">
        <v>2.8</v>
      </c>
      <c r="V190" s="13">
        <v>73.8</v>
      </c>
      <c r="W190" s="11" t="str">
        <f t="shared" si="1"/>
        <v>A-Strong|BBVA|Operations|2024</v>
      </c>
      <c r="X190" s="15">
        <f>(MAX(0,MIN(1,1-(K190-scaling_params!$B$2)/(scaling_params!$C$2-scaling_params!$B$2)))+MAX(0,MIN(1,(L190-scaling_params!$B$3)/(scaling_params!$C$3-scaling_params!$B$3))))/2</f>
        <v>0.7406862745</v>
      </c>
      <c r="Y190" s="15">
        <f>(MAX(0,MIN(1,(M190-scaling_params!$B$4)/(scaling_params!$C$4-scaling_params!$B$4)))+MAX(0,MIN(1,(N190-scaling_params!$B$5)/(scaling_params!$C$5-scaling_params!$B$5))))/2</f>
        <v>0.6047619048</v>
      </c>
      <c r="Z190" s="15">
        <f>(MAX(0,MIN(1,(O190-scaling_params!$B$6)/(scaling_params!$C$6-scaling_params!$B$6)))+MAX(0,MIN(1,1-(P190-scaling_params!$B$7)/(scaling_params!$C$7-scaling_params!$B$7)))+MAX(0,MIN(1,(T190-scaling_params!$B$11)/(scaling_params!$C$11-scaling_params!$B$11))))/3</f>
        <v>0.8396396396</v>
      </c>
      <c r="AA190" s="15">
        <f>(MAX(0,MIN(1,1-(Q190-scaling_params!$B$8)/(scaling_params!$C$8-scaling_params!$B$8)))+MAX(0,MIN(1,(R190-scaling_params!$B$9)/(scaling_params!$C$9-scaling_params!$B$9)))+MAX(0,MIN(1,(S190-scaling_params!$B$10)/(scaling_params!$C$10-scaling_params!$B$10))))/3</f>
        <v>0.8976172748</v>
      </c>
      <c r="AB190" s="15">
        <f>(MAX(0,MIN(1,(U190-scaling_params!$B$12)/(scaling_params!$C$12-scaling_params!$B$12)))+MAX(0,MIN(1,(V190-scaling_params!$B$13)/(scaling_params!$C$13-scaling_params!$B$13))))/2</f>
        <v>0.7263636364</v>
      </c>
      <c r="AC190" s="13">
        <f>(scaling_params!$G$2*X190+scaling_params!$G$3*Y190+scaling_params!$G$4*Z190+scaling_params!$G$5*AA190+scaling_params!$G$6*AB190)*100</f>
        <v>75.71871869</v>
      </c>
      <c r="AD190" s="11" t="s">
        <v>168</v>
      </c>
      <c r="AE190" s="11">
        <f t="shared" si="2"/>
        <v>0</v>
      </c>
    </row>
    <row r="191" ht="15.75" customHeight="1">
      <c r="A191" s="11" t="s">
        <v>271</v>
      </c>
      <c r="B191" s="11" t="s">
        <v>163</v>
      </c>
      <c r="C191" s="11" t="s">
        <v>267</v>
      </c>
      <c r="D191" s="11" t="s">
        <v>165</v>
      </c>
      <c r="E191" s="12">
        <v>2025.0</v>
      </c>
      <c r="F191" s="11" t="s">
        <v>171</v>
      </c>
      <c r="G191" s="11" t="s">
        <v>175</v>
      </c>
      <c r="H191" s="11">
        <v>4.0</v>
      </c>
      <c r="I191" s="13">
        <v>11.4</v>
      </c>
      <c r="J191" s="11">
        <v>0.0</v>
      </c>
      <c r="K191" s="13">
        <v>0.0</v>
      </c>
      <c r="L191" s="13">
        <v>8.1</v>
      </c>
      <c r="M191" s="11">
        <v>6.0</v>
      </c>
      <c r="N191" s="14">
        <v>0.87</v>
      </c>
      <c r="O191" s="13">
        <v>83.2</v>
      </c>
      <c r="P191" s="13">
        <v>5.0</v>
      </c>
      <c r="Q191" s="13">
        <v>10.1</v>
      </c>
      <c r="R191" s="13">
        <v>16.7</v>
      </c>
      <c r="S191" s="13">
        <v>3.6</v>
      </c>
      <c r="T191" s="13">
        <v>3.6</v>
      </c>
      <c r="U191" s="13">
        <v>3.6</v>
      </c>
      <c r="V191" s="13">
        <v>73.7</v>
      </c>
      <c r="W191" s="11" t="str">
        <f t="shared" si="1"/>
        <v>A-Strong|BBVA|Operations|2025</v>
      </c>
      <c r="X191" s="15">
        <f>(MAX(0,MIN(1,1-(K191-scaling_params!$B$2)/(scaling_params!$C$2-scaling_params!$B$2)))+MAX(0,MIN(1,(L191-scaling_params!$B$3)/(scaling_params!$C$3-scaling_params!$B$3))))/2</f>
        <v>0.875</v>
      </c>
      <c r="Y191" s="15">
        <f>(MAX(0,MIN(1,(M191-scaling_params!$B$4)/(scaling_params!$C$4-scaling_params!$B$4)))+MAX(0,MIN(1,(N191-scaling_params!$B$5)/(scaling_params!$C$5-scaling_params!$B$5))))/2</f>
        <v>0.6273809524</v>
      </c>
      <c r="Z191" s="15">
        <f>(MAX(0,MIN(1,(O191-scaling_params!$B$6)/(scaling_params!$C$6-scaling_params!$B$6)))+MAX(0,MIN(1,1-(P191-scaling_params!$B$7)/(scaling_params!$C$7-scaling_params!$B$7)))+MAX(0,MIN(1,(T191-scaling_params!$B$11)/(scaling_params!$C$11-scaling_params!$B$11))))/3</f>
        <v>0.8666666667</v>
      </c>
      <c r="AA191" s="15">
        <f>(MAX(0,MIN(1,1-(Q191-scaling_params!$B$8)/(scaling_params!$C$8-scaling_params!$B$8)))+MAX(0,MIN(1,(R191-scaling_params!$B$9)/(scaling_params!$C$9-scaling_params!$B$9)))+MAX(0,MIN(1,(S191-scaling_params!$B$10)/(scaling_params!$C$10-scaling_params!$B$10))))/3</f>
        <v>0.7952345495</v>
      </c>
      <c r="AB191" s="15">
        <f>(MAX(0,MIN(1,(U191-scaling_params!$B$12)/(scaling_params!$C$12-scaling_params!$B$12)))+MAX(0,MIN(1,(V191-scaling_params!$B$13)/(scaling_params!$C$13-scaling_params!$B$13))))/2</f>
        <v>0.7754545455</v>
      </c>
      <c r="AC191" s="13">
        <f>(scaling_params!$G$2*X191+scaling_params!$G$3*Y191+scaling_params!$G$4*Z191+scaling_params!$G$5*AA191+scaling_params!$G$6*AB191)*100</f>
        <v>78.81911076</v>
      </c>
      <c r="AD191" s="11" t="s">
        <v>168</v>
      </c>
      <c r="AE191" s="11">
        <f t="shared" si="2"/>
        <v>0</v>
      </c>
    </row>
    <row r="192" ht="15.75" customHeight="1">
      <c r="A192" s="11" t="s">
        <v>272</v>
      </c>
      <c r="B192" s="11" t="s">
        <v>163</v>
      </c>
      <c r="C192" s="11" t="s">
        <v>267</v>
      </c>
      <c r="D192" s="11" t="s">
        <v>170</v>
      </c>
      <c r="E192" s="12">
        <v>2024.0</v>
      </c>
      <c r="F192" s="11" t="s">
        <v>171</v>
      </c>
      <c r="G192" s="11" t="s">
        <v>184</v>
      </c>
      <c r="H192" s="11">
        <v>3.0</v>
      </c>
      <c r="I192" s="13">
        <v>11.9</v>
      </c>
      <c r="J192" s="11">
        <v>0.0</v>
      </c>
      <c r="K192" s="13">
        <v>0.2</v>
      </c>
      <c r="L192" s="13">
        <v>7.9</v>
      </c>
      <c r="M192" s="11">
        <v>14.0</v>
      </c>
      <c r="N192" s="14">
        <v>0.91</v>
      </c>
      <c r="O192" s="13">
        <v>82.1</v>
      </c>
      <c r="P192" s="13">
        <v>5.1</v>
      </c>
      <c r="Q192" s="13">
        <v>12.5</v>
      </c>
      <c r="R192" s="13">
        <v>18.1</v>
      </c>
      <c r="S192" s="13">
        <v>4.5</v>
      </c>
      <c r="T192" s="13">
        <v>4.3</v>
      </c>
      <c r="U192" s="13">
        <v>2.3</v>
      </c>
      <c r="V192" s="13">
        <v>93.0</v>
      </c>
      <c r="W192" s="11" t="str">
        <f t="shared" si="1"/>
        <v>A-Strong|BBVA|Risk|2024</v>
      </c>
      <c r="X192" s="15">
        <f>(MAX(0,MIN(1,1-(K192-scaling_params!$B$2)/(scaling_params!$C$2-scaling_params!$B$2)))+MAX(0,MIN(1,(L192-scaling_params!$B$3)/(scaling_params!$C$3-scaling_params!$B$3))))/2</f>
        <v>0.8602941176</v>
      </c>
      <c r="Y192" s="15">
        <f>(MAX(0,MIN(1,(M192-scaling_params!$B$4)/(scaling_params!$C$4-scaling_params!$B$4)))+MAX(0,MIN(1,(N192-scaling_params!$B$5)/(scaling_params!$C$5-scaling_params!$B$5))))/2</f>
        <v>0.7154761905</v>
      </c>
      <c r="Z192" s="15">
        <f>(MAX(0,MIN(1,(O192-scaling_params!$B$6)/(scaling_params!$C$6-scaling_params!$B$6)))+MAX(0,MIN(1,1-(P192-scaling_params!$B$7)/(scaling_params!$C$7-scaling_params!$B$7)))+MAX(0,MIN(1,(T192-scaling_params!$B$11)/(scaling_params!$C$11-scaling_params!$B$11))))/3</f>
        <v>0.9333333333</v>
      </c>
      <c r="AA192" s="15">
        <f>(MAX(0,MIN(1,1-(Q192-scaling_params!$B$8)/(scaling_params!$C$8-scaling_params!$B$8)))+MAX(0,MIN(1,(R192-scaling_params!$B$9)/(scaling_params!$C$9-scaling_params!$B$9)))+MAX(0,MIN(1,(S192-scaling_params!$B$10)/(scaling_params!$C$10-scaling_params!$B$10))))/3</f>
        <v>0.9084506645</v>
      </c>
      <c r="AB192" s="15">
        <f>(MAX(0,MIN(1,(U192-scaling_params!$B$12)/(scaling_params!$C$12-scaling_params!$B$12)))+MAX(0,MIN(1,(V192-scaling_params!$B$13)/(scaling_params!$C$13-scaling_params!$B$13))))/2</f>
        <v>0.7759090909</v>
      </c>
      <c r="AC192" s="13">
        <f>(scaling_params!$G$2*X192+scaling_params!$G$3*Y192+scaling_params!$G$4*Z192+scaling_params!$G$5*AA192+scaling_params!$G$6*AB192)*100</f>
        <v>84.10839454</v>
      </c>
      <c r="AD192" s="11" t="s">
        <v>168</v>
      </c>
      <c r="AE192" s="11">
        <f t="shared" si="2"/>
        <v>0</v>
      </c>
    </row>
    <row r="193" ht="15.75" customHeight="1">
      <c r="A193" s="11" t="s">
        <v>272</v>
      </c>
      <c r="B193" s="11" t="s">
        <v>163</v>
      </c>
      <c r="C193" s="11" t="s">
        <v>267</v>
      </c>
      <c r="D193" s="11" t="s">
        <v>170</v>
      </c>
      <c r="E193" s="12">
        <v>2025.0</v>
      </c>
      <c r="F193" s="11" t="s">
        <v>171</v>
      </c>
      <c r="G193" s="11" t="s">
        <v>184</v>
      </c>
      <c r="H193" s="11">
        <v>3.0</v>
      </c>
      <c r="I193" s="13">
        <v>11.4</v>
      </c>
      <c r="J193" s="11">
        <v>0.0</v>
      </c>
      <c r="K193" s="13">
        <v>0.0</v>
      </c>
      <c r="L193" s="13">
        <v>8.2</v>
      </c>
      <c r="M193" s="11">
        <v>-1.0</v>
      </c>
      <c r="N193" s="14">
        <v>0.91</v>
      </c>
      <c r="O193" s="13">
        <v>82.8</v>
      </c>
      <c r="P193" s="13">
        <v>4.9</v>
      </c>
      <c r="Q193" s="13">
        <v>8.3</v>
      </c>
      <c r="R193" s="13">
        <v>17.0</v>
      </c>
      <c r="S193" s="13">
        <v>5.0</v>
      </c>
      <c r="T193" s="13">
        <v>4.9</v>
      </c>
      <c r="U193" s="13">
        <v>5.1</v>
      </c>
      <c r="V193" s="13">
        <v>89.5</v>
      </c>
      <c r="W193" s="11" t="str">
        <f t="shared" si="1"/>
        <v>A-Strong|BBVA|Risk|2025</v>
      </c>
      <c r="X193" s="15">
        <f>(MAX(0,MIN(1,1-(K193-scaling_params!$B$2)/(scaling_params!$C$2-scaling_params!$B$2)))+MAX(0,MIN(1,(L193-scaling_params!$B$3)/(scaling_params!$C$3-scaling_params!$B$3))))/2</f>
        <v>0.8823529412</v>
      </c>
      <c r="Y193" s="15">
        <f>(MAX(0,MIN(1,(M193-scaling_params!$B$4)/(scaling_params!$C$4-scaling_params!$B$4)))+MAX(0,MIN(1,(N193-scaling_params!$B$5)/(scaling_params!$C$5-scaling_params!$B$5))))/2</f>
        <v>0.644047619</v>
      </c>
      <c r="Z193" s="15">
        <f>(MAX(0,MIN(1,(O193-scaling_params!$B$6)/(scaling_params!$C$6-scaling_params!$B$6)))+MAX(0,MIN(1,1-(P193-scaling_params!$B$7)/(scaling_params!$C$7-scaling_params!$B$7)))+MAX(0,MIN(1,(T193-scaling_params!$B$11)/(scaling_params!$C$11-scaling_params!$B$11))))/3</f>
        <v>0.9904761905</v>
      </c>
      <c r="AA193" s="15">
        <f>(MAX(0,MIN(1,1-(Q193-scaling_params!$B$8)/(scaling_params!$C$8-scaling_params!$B$8)))+MAX(0,MIN(1,(R193-scaling_params!$B$9)/(scaling_params!$C$9-scaling_params!$B$9)))+MAX(0,MIN(1,(S193-scaling_params!$B$10)/(scaling_params!$C$10-scaling_params!$B$10))))/3</f>
        <v>0.9451476793</v>
      </c>
      <c r="AB193" s="15">
        <f>(MAX(0,MIN(1,(U193-scaling_params!$B$12)/(scaling_params!$C$12-scaling_params!$B$12)))+MAX(0,MIN(1,(V193-scaling_params!$B$13)/(scaling_params!$C$13-scaling_params!$B$13))))/2</f>
        <v>0.9190909091</v>
      </c>
      <c r="AC193" s="13">
        <f>(scaling_params!$G$2*X193+scaling_params!$G$3*Y193+scaling_params!$G$4*Z193+scaling_params!$G$5*AA193+scaling_params!$G$6*AB193)*100</f>
        <v>86.62647552</v>
      </c>
      <c r="AD193" s="11" t="s">
        <v>168</v>
      </c>
      <c r="AE193" s="11">
        <f t="shared" si="2"/>
        <v>0</v>
      </c>
    </row>
    <row r="194" ht="15.75" customHeight="1">
      <c r="A194" s="11" t="s">
        <v>273</v>
      </c>
      <c r="B194" s="11" t="s">
        <v>163</v>
      </c>
      <c r="C194" s="11" t="s">
        <v>267</v>
      </c>
      <c r="D194" s="11" t="s">
        <v>165</v>
      </c>
      <c r="E194" s="12">
        <v>2024.0</v>
      </c>
      <c r="F194" s="11" t="s">
        <v>171</v>
      </c>
      <c r="G194" s="11" t="s">
        <v>184</v>
      </c>
      <c r="H194" s="11">
        <v>4.0</v>
      </c>
      <c r="I194" s="13">
        <v>11.9</v>
      </c>
      <c r="J194" s="11">
        <v>0.0</v>
      </c>
      <c r="K194" s="13">
        <v>1.1</v>
      </c>
      <c r="L194" s="13">
        <v>7.1</v>
      </c>
      <c r="M194" s="11">
        <v>32.0</v>
      </c>
      <c r="N194" s="14">
        <v>0.89</v>
      </c>
      <c r="O194" s="13">
        <v>77.5</v>
      </c>
      <c r="P194" s="13">
        <v>5.8</v>
      </c>
      <c r="Q194" s="13">
        <v>9.9</v>
      </c>
      <c r="R194" s="13">
        <v>17.5</v>
      </c>
      <c r="S194" s="13">
        <v>4.2</v>
      </c>
      <c r="T194" s="13">
        <v>4.3</v>
      </c>
      <c r="U194" s="13">
        <v>2.8</v>
      </c>
      <c r="V194" s="13">
        <v>84.4</v>
      </c>
      <c r="W194" s="11" t="str">
        <f t="shared" si="1"/>
        <v>A-Strong|BBVA|Operations|2024</v>
      </c>
      <c r="X194" s="15">
        <f>(MAX(0,MIN(1,1-(K194-scaling_params!$B$2)/(scaling_params!$C$2-scaling_params!$B$2)))+MAX(0,MIN(1,(L194-scaling_params!$B$3)/(scaling_params!$C$3-scaling_params!$B$3))))/2</f>
        <v>0.7848039216</v>
      </c>
      <c r="Y194" s="15">
        <f>(MAX(0,MIN(1,(M194-scaling_params!$B$4)/(scaling_params!$C$4-scaling_params!$B$4)))+MAX(0,MIN(1,(N194-scaling_params!$B$5)/(scaling_params!$C$5-scaling_params!$B$5))))/2</f>
        <v>0.7761904762</v>
      </c>
      <c r="Z194" s="15">
        <f>(MAX(0,MIN(1,(O194-scaling_params!$B$6)/(scaling_params!$C$6-scaling_params!$B$6)))+MAX(0,MIN(1,1-(P194-scaling_params!$B$7)/(scaling_params!$C$7-scaling_params!$B$7)))+MAX(0,MIN(1,(T194-scaling_params!$B$11)/(scaling_params!$C$11-scaling_params!$B$11))))/3</f>
        <v>0.9063063063</v>
      </c>
      <c r="AA194" s="15">
        <f>(MAX(0,MIN(1,1-(Q194-scaling_params!$B$8)/(scaling_params!$C$8-scaling_params!$B$8)))+MAX(0,MIN(1,(R194-scaling_params!$B$9)/(scaling_params!$C$9-scaling_params!$B$9)))+MAX(0,MIN(1,(S194-scaling_params!$B$10)/(scaling_params!$C$10-scaling_params!$B$10))))/3</f>
        <v>0.8878133532</v>
      </c>
      <c r="AB194" s="15">
        <f>(MAX(0,MIN(1,(U194-scaling_params!$B$12)/(scaling_params!$C$12-scaling_params!$B$12)))+MAX(0,MIN(1,(V194-scaling_params!$B$13)/(scaling_params!$C$13-scaling_params!$B$13))))/2</f>
        <v>0.8227272727</v>
      </c>
      <c r="AC194" s="13">
        <f>(scaling_params!$G$2*X194+scaling_params!$G$3*Y194+scaling_params!$G$4*Z194+scaling_params!$G$5*AA194+scaling_params!$G$6*AB194)*100</f>
        <v>83.31526338</v>
      </c>
      <c r="AD194" s="11" t="s">
        <v>168</v>
      </c>
      <c r="AE194" s="11">
        <f t="shared" si="2"/>
        <v>0</v>
      </c>
    </row>
    <row r="195" ht="15.75" customHeight="1">
      <c r="A195" s="11" t="s">
        <v>273</v>
      </c>
      <c r="B195" s="11" t="s">
        <v>163</v>
      </c>
      <c r="C195" s="11" t="s">
        <v>267</v>
      </c>
      <c r="D195" s="11" t="s">
        <v>165</v>
      </c>
      <c r="E195" s="12">
        <v>2025.0</v>
      </c>
      <c r="F195" s="11" t="s">
        <v>171</v>
      </c>
      <c r="G195" s="11" t="s">
        <v>184</v>
      </c>
      <c r="H195" s="11">
        <v>4.0</v>
      </c>
      <c r="I195" s="13">
        <v>11.4</v>
      </c>
      <c r="J195" s="11">
        <v>0.0</v>
      </c>
      <c r="K195" s="13">
        <v>0.0</v>
      </c>
      <c r="L195" s="13">
        <v>7.0</v>
      </c>
      <c r="M195" s="11">
        <v>19.0</v>
      </c>
      <c r="N195" s="14">
        <v>0.83</v>
      </c>
      <c r="O195" s="13">
        <v>83.2</v>
      </c>
      <c r="P195" s="13">
        <v>5.0</v>
      </c>
      <c r="Q195" s="13">
        <v>10.1</v>
      </c>
      <c r="R195" s="13">
        <v>16.7</v>
      </c>
      <c r="S195" s="13">
        <v>4.6</v>
      </c>
      <c r="T195" s="13">
        <v>4.2</v>
      </c>
      <c r="U195" s="13">
        <v>3.6</v>
      </c>
      <c r="V195" s="13">
        <v>83.3</v>
      </c>
      <c r="W195" s="11" t="str">
        <f t="shared" si="1"/>
        <v>A-Strong|BBVA|Operations|2025</v>
      </c>
      <c r="X195" s="15">
        <f>(MAX(0,MIN(1,1-(K195-scaling_params!$B$2)/(scaling_params!$C$2-scaling_params!$B$2)))+MAX(0,MIN(1,(L195-scaling_params!$B$3)/(scaling_params!$C$3-scaling_params!$B$3))))/2</f>
        <v>0.7941176471</v>
      </c>
      <c r="Y195" s="15">
        <f>(MAX(0,MIN(1,(M195-scaling_params!$B$4)/(scaling_params!$C$4-scaling_params!$B$4)))+MAX(0,MIN(1,(N195-scaling_params!$B$5)/(scaling_params!$C$5-scaling_params!$B$5))))/2</f>
        <v>0.6392857143</v>
      </c>
      <c r="Z195" s="15">
        <f>(MAX(0,MIN(1,(O195-scaling_params!$B$6)/(scaling_params!$C$6-scaling_params!$B$6)))+MAX(0,MIN(1,1-(P195-scaling_params!$B$7)/(scaling_params!$C$7-scaling_params!$B$7)))+MAX(0,MIN(1,(T195-scaling_params!$B$11)/(scaling_params!$C$11-scaling_params!$B$11))))/3</f>
        <v>0.9238095238</v>
      </c>
      <c r="AA195" s="15">
        <f>(MAX(0,MIN(1,1-(Q195-scaling_params!$B$8)/(scaling_params!$C$8-scaling_params!$B$8)))+MAX(0,MIN(1,(R195-scaling_params!$B$9)/(scaling_params!$C$9-scaling_params!$B$9)))+MAX(0,MIN(1,(S195-scaling_params!$B$10)/(scaling_params!$C$10-scaling_params!$B$10))))/3</f>
        <v>0.8932737652</v>
      </c>
      <c r="AB195" s="15">
        <f>(MAX(0,MIN(1,(U195-scaling_params!$B$12)/(scaling_params!$C$12-scaling_params!$B$12)))+MAX(0,MIN(1,(V195-scaling_params!$B$13)/(scaling_params!$C$13-scaling_params!$B$13))))/2</f>
        <v>0.8627272727</v>
      </c>
      <c r="AC195" s="13">
        <f>(scaling_params!$G$2*X195+scaling_params!$G$3*Y195+scaling_params!$G$4*Z195+scaling_params!$G$5*AA195+scaling_params!$G$6*AB195)*100</f>
        <v>81.29630289</v>
      </c>
      <c r="AD195" s="11" t="s">
        <v>168</v>
      </c>
      <c r="AE195" s="11">
        <f t="shared" si="2"/>
        <v>0</v>
      </c>
    </row>
    <row r="196" ht="15.75" customHeight="1">
      <c r="A196" s="11" t="s">
        <v>274</v>
      </c>
      <c r="B196" s="11" t="s">
        <v>163</v>
      </c>
      <c r="C196" s="11" t="s">
        <v>267</v>
      </c>
      <c r="D196" s="11" t="s">
        <v>170</v>
      </c>
      <c r="E196" s="12">
        <v>2024.0</v>
      </c>
      <c r="F196" s="11" t="s">
        <v>171</v>
      </c>
      <c r="G196" s="11" t="s">
        <v>172</v>
      </c>
      <c r="H196" s="11">
        <v>4.0</v>
      </c>
      <c r="I196" s="13">
        <v>11.9</v>
      </c>
      <c r="J196" s="11">
        <v>0.0</v>
      </c>
      <c r="K196" s="13">
        <v>0.2</v>
      </c>
      <c r="L196" s="13">
        <v>7.7</v>
      </c>
      <c r="M196" s="11">
        <v>14.0</v>
      </c>
      <c r="N196" s="14">
        <v>0.83</v>
      </c>
      <c r="O196" s="13">
        <v>82.1</v>
      </c>
      <c r="P196" s="13">
        <v>5.1</v>
      </c>
      <c r="Q196" s="13">
        <v>12.5</v>
      </c>
      <c r="R196" s="13">
        <v>18.1</v>
      </c>
      <c r="S196" s="13">
        <v>4.0</v>
      </c>
      <c r="T196" s="13">
        <v>3.7</v>
      </c>
      <c r="U196" s="13">
        <v>2.3</v>
      </c>
      <c r="V196" s="13">
        <v>75.4</v>
      </c>
      <c r="W196" s="11" t="str">
        <f t="shared" si="1"/>
        <v>A-Strong|BBVA|Risk|2024</v>
      </c>
      <c r="X196" s="15">
        <f>(MAX(0,MIN(1,1-(K196-scaling_params!$B$2)/(scaling_params!$C$2-scaling_params!$B$2)))+MAX(0,MIN(1,(L196-scaling_params!$B$3)/(scaling_params!$C$3-scaling_params!$B$3))))/2</f>
        <v>0.8455882353</v>
      </c>
      <c r="Y196" s="15">
        <f>(MAX(0,MIN(1,(M196-scaling_params!$B$4)/(scaling_params!$C$4-scaling_params!$B$4)))+MAX(0,MIN(1,(N196-scaling_params!$B$5)/(scaling_params!$C$5-scaling_params!$B$5))))/2</f>
        <v>0.6154761905</v>
      </c>
      <c r="Z196" s="15">
        <f>(MAX(0,MIN(1,(O196-scaling_params!$B$6)/(scaling_params!$C$6-scaling_params!$B$6)))+MAX(0,MIN(1,1-(P196-scaling_params!$B$7)/(scaling_params!$C$7-scaling_params!$B$7)))+MAX(0,MIN(1,(T196-scaling_params!$B$11)/(scaling_params!$C$11-scaling_params!$B$11))))/3</f>
        <v>0.8761904762</v>
      </c>
      <c r="AA196" s="15">
        <f>(MAX(0,MIN(1,1-(Q196-scaling_params!$B$8)/(scaling_params!$C$8-scaling_params!$B$8)))+MAX(0,MIN(1,(R196-scaling_params!$B$9)/(scaling_params!$C$9-scaling_params!$B$9)))+MAX(0,MIN(1,(S196-scaling_params!$B$10)/(scaling_params!$C$10-scaling_params!$B$10))))/3</f>
        <v>0.8594310567</v>
      </c>
      <c r="AB196" s="15">
        <f>(MAX(0,MIN(1,(U196-scaling_params!$B$12)/(scaling_params!$C$12-scaling_params!$B$12)))+MAX(0,MIN(1,(V196-scaling_params!$B$13)/(scaling_params!$C$13-scaling_params!$B$13))))/2</f>
        <v>0.6159090909</v>
      </c>
      <c r="AC196" s="13">
        <f>(scaling_params!$G$2*X196+scaling_params!$G$3*Y196+scaling_params!$G$4*Z196+scaling_params!$G$5*AA196+scaling_params!$G$6*AB196)*100</f>
        <v>77.31920407</v>
      </c>
      <c r="AD196" s="11" t="s">
        <v>168</v>
      </c>
      <c r="AE196" s="11">
        <f t="shared" si="2"/>
        <v>0</v>
      </c>
    </row>
    <row r="197" ht="15.75" customHeight="1">
      <c r="A197" s="11" t="s">
        <v>274</v>
      </c>
      <c r="B197" s="11" t="s">
        <v>163</v>
      </c>
      <c r="C197" s="11" t="s">
        <v>267</v>
      </c>
      <c r="D197" s="11" t="s">
        <v>170</v>
      </c>
      <c r="E197" s="12">
        <v>2025.0</v>
      </c>
      <c r="F197" s="11" t="s">
        <v>171</v>
      </c>
      <c r="G197" s="11" t="s">
        <v>172</v>
      </c>
      <c r="H197" s="11">
        <v>4.0</v>
      </c>
      <c r="I197" s="13">
        <v>11.4</v>
      </c>
      <c r="J197" s="11">
        <v>0.0</v>
      </c>
      <c r="K197" s="13">
        <v>0.0</v>
      </c>
      <c r="L197" s="13">
        <v>7.4</v>
      </c>
      <c r="M197" s="11">
        <v>22.0</v>
      </c>
      <c r="N197" s="14">
        <v>0.87</v>
      </c>
      <c r="O197" s="13">
        <v>82.8</v>
      </c>
      <c r="P197" s="13">
        <v>4.9</v>
      </c>
      <c r="Q197" s="13">
        <v>8.3</v>
      </c>
      <c r="R197" s="13">
        <v>17.0</v>
      </c>
      <c r="S197" s="13">
        <v>4.0</v>
      </c>
      <c r="T197" s="13">
        <v>4.4</v>
      </c>
      <c r="U197" s="13">
        <v>5.1</v>
      </c>
      <c r="V197" s="13">
        <v>86.8</v>
      </c>
      <c r="W197" s="11" t="str">
        <f t="shared" si="1"/>
        <v>A-Strong|BBVA|Risk|2025</v>
      </c>
      <c r="X197" s="15">
        <f>(MAX(0,MIN(1,1-(K197-scaling_params!$B$2)/(scaling_params!$C$2-scaling_params!$B$2)))+MAX(0,MIN(1,(L197-scaling_params!$B$3)/(scaling_params!$C$3-scaling_params!$B$3))))/2</f>
        <v>0.8235294118</v>
      </c>
      <c r="Y197" s="15">
        <f>(MAX(0,MIN(1,(M197-scaling_params!$B$4)/(scaling_params!$C$4-scaling_params!$B$4)))+MAX(0,MIN(1,(N197-scaling_params!$B$5)/(scaling_params!$C$5-scaling_params!$B$5))))/2</f>
        <v>0.7035714286</v>
      </c>
      <c r="Z197" s="15">
        <f>(MAX(0,MIN(1,(O197-scaling_params!$B$6)/(scaling_params!$C$6-scaling_params!$B$6)))+MAX(0,MIN(1,1-(P197-scaling_params!$B$7)/(scaling_params!$C$7-scaling_params!$B$7)))+MAX(0,MIN(1,(T197-scaling_params!$B$11)/(scaling_params!$C$11-scaling_params!$B$11))))/3</f>
        <v>0.9428571429</v>
      </c>
      <c r="AA197" s="15">
        <f>(MAX(0,MIN(1,1-(Q197-scaling_params!$B$8)/(scaling_params!$C$8-scaling_params!$B$8)))+MAX(0,MIN(1,(R197-scaling_params!$B$9)/(scaling_params!$C$9-scaling_params!$B$9)))+MAX(0,MIN(1,(S197-scaling_params!$B$10)/(scaling_params!$C$10-scaling_params!$B$10))))/3</f>
        <v>0.8471084636</v>
      </c>
      <c r="AB197" s="15">
        <f>(MAX(0,MIN(1,(U197-scaling_params!$B$12)/(scaling_params!$C$12-scaling_params!$B$12)))+MAX(0,MIN(1,(V197-scaling_params!$B$13)/(scaling_params!$C$13-scaling_params!$B$13))))/2</f>
        <v>0.8945454545</v>
      </c>
      <c r="AC197" s="13">
        <f>(scaling_params!$G$2*X197+scaling_params!$G$3*Y197+scaling_params!$G$4*Z197+scaling_params!$G$5*AA197+scaling_params!$G$6*AB197)*100</f>
        <v>83.50875793</v>
      </c>
      <c r="AD197" s="11" t="s">
        <v>168</v>
      </c>
      <c r="AE197" s="11">
        <f t="shared" si="2"/>
        <v>0</v>
      </c>
    </row>
    <row r="198" ht="15.75" customHeight="1">
      <c r="A198" s="11" t="s">
        <v>275</v>
      </c>
      <c r="B198" s="11" t="s">
        <v>163</v>
      </c>
      <c r="C198" s="11" t="s">
        <v>267</v>
      </c>
      <c r="D198" s="11" t="s">
        <v>177</v>
      </c>
      <c r="E198" s="12">
        <v>2024.0</v>
      </c>
      <c r="F198" s="11" t="s">
        <v>166</v>
      </c>
      <c r="G198" s="11" t="s">
        <v>184</v>
      </c>
      <c r="H198" s="11">
        <v>5.0</v>
      </c>
      <c r="I198" s="13">
        <v>11.9</v>
      </c>
      <c r="J198" s="11">
        <v>0.0</v>
      </c>
      <c r="K198" s="13">
        <v>0.2</v>
      </c>
      <c r="L198" s="13">
        <v>8.0</v>
      </c>
      <c r="M198" s="11">
        <v>48.0</v>
      </c>
      <c r="N198" s="14">
        <v>0.92</v>
      </c>
      <c r="O198" s="13">
        <v>76.2</v>
      </c>
      <c r="P198" s="13">
        <v>4.6</v>
      </c>
      <c r="Q198" s="13">
        <v>11.9</v>
      </c>
      <c r="R198" s="13">
        <v>17.6</v>
      </c>
      <c r="S198" s="13">
        <v>5.0</v>
      </c>
      <c r="T198" s="13">
        <v>4.8</v>
      </c>
      <c r="U198" s="13">
        <v>3.5</v>
      </c>
      <c r="V198" s="13">
        <v>84.4</v>
      </c>
      <c r="W198" s="11" t="str">
        <f t="shared" si="1"/>
        <v>A-Strong|BBVA|Retail|2024</v>
      </c>
      <c r="X198" s="15">
        <f>(MAX(0,MIN(1,1-(K198-scaling_params!$B$2)/(scaling_params!$C$2-scaling_params!$B$2)))+MAX(0,MIN(1,(L198-scaling_params!$B$3)/(scaling_params!$C$3-scaling_params!$B$3))))/2</f>
        <v>0.8676470588</v>
      </c>
      <c r="Y198" s="15">
        <f>(MAX(0,MIN(1,(M198-scaling_params!$B$4)/(scaling_params!$C$4-scaling_params!$B$4)))+MAX(0,MIN(1,(N198-scaling_params!$B$5)/(scaling_params!$C$5-scaling_params!$B$5))))/2</f>
        <v>0.8898809524</v>
      </c>
      <c r="Z198" s="15">
        <f>(MAX(0,MIN(1,(O198-scaling_params!$B$6)/(scaling_params!$C$6-scaling_params!$B$6)))+MAX(0,MIN(1,1-(P198-scaling_params!$B$7)/(scaling_params!$C$7-scaling_params!$B$7)))+MAX(0,MIN(1,(T198-scaling_params!$B$11)/(scaling_params!$C$11-scaling_params!$B$11))))/3</f>
        <v>0.9710513909</v>
      </c>
      <c r="AA198" s="15">
        <f>(MAX(0,MIN(1,1-(Q198-scaling_params!$B$8)/(scaling_params!$C$8-scaling_params!$B$8)))+MAX(0,MIN(1,(R198-scaling_params!$B$9)/(scaling_params!$C$9-scaling_params!$B$9)))+MAX(0,MIN(1,(S198-scaling_params!$B$10)/(scaling_params!$C$10-scaling_params!$B$10))))/3</f>
        <v>0.9591004987</v>
      </c>
      <c r="AB198" s="15">
        <f>(MAX(0,MIN(1,(U198-scaling_params!$B$12)/(scaling_params!$C$12-scaling_params!$B$12)))+MAX(0,MIN(1,(V198-scaling_params!$B$13)/(scaling_params!$C$13-scaling_params!$B$13))))/2</f>
        <v>0.8727272727</v>
      </c>
      <c r="AC198" s="13">
        <f>(scaling_params!$G$2*X198+scaling_params!$G$3*Y198+scaling_params!$G$4*Z198+scaling_params!$G$5*AA198+scaling_params!$G$6*AB198)*100</f>
        <v>91.29996654</v>
      </c>
      <c r="AD198" s="11" t="s">
        <v>168</v>
      </c>
      <c r="AE198" s="11">
        <f t="shared" si="2"/>
        <v>0</v>
      </c>
    </row>
    <row r="199" ht="15.75" customHeight="1">
      <c r="A199" s="11" t="s">
        <v>275</v>
      </c>
      <c r="B199" s="11" t="s">
        <v>163</v>
      </c>
      <c r="C199" s="11" t="s">
        <v>267</v>
      </c>
      <c r="D199" s="11" t="s">
        <v>177</v>
      </c>
      <c r="E199" s="12">
        <v>2025.0</v>
      </c>
      <c r="F199" s="11" t="s">
        <v>166</v>
      </c>
      <c r="G199" s="11" t="s">
        <v>184</v>
      </c>
      <c r="H199" s="11">
        <v>5.0</v>
      </c>
      <c r="I199" s="13">
        <v>11.4</v>
      </c>
      <c r="J199" s="11">
        <v>0.0</v>
      </c>
      <c r="K199" s="13">
        <v>1.2</v>
      </c>
      <c r="L199" s="13">
        <v>8.9</v>
      </c>
      <c r="M199" s="11">
        <v>10.0</v>
      </c>
      <c r="N199" s="14">
        <v>0.94</v>
      </c>
      <c r="O199" s="13">
        <v>79.5</v>
      </c>
      <c r="P199" s="13">
        <v>6.5</v>
      </c>
      <c r="Q199" s="13">
        <v>9.6</v>
      </c>
      <c r="R199" s="13">
        <v>16.3</v>
      </c>
      <c r="S199" s="13">
        <v>4.7</v>
      </c>
      <c r="T199" s="13">
        <v>4.7</v>
      </c>
      <c r="U199" s="13">
        <v>3.5</v>
      </c>
      <c r="V199" s="13">
        <v>86.7</v>
      </c>
      <c r="W199" s="11" t="str">
        <f t="shared" si="1"/>
        <v>A-Strong|BBVA|Retail|2025</v>
      </c>
      <c r="X199" s="15">
        <f>(MAX(0,MIN(1,1-(K199-scaling_params!$B$2)/(scaling_params!$C$2-scaling_params!$B$2)))+MAX(0,MIN(1,(L199-scaling_params!$B$3)/(scaling_params!$C$3-scaling_params!$B$3))))/2</f>
        <v>0.9004901961</v>
      </c>
      <c r="Y199" s="15">
        <f>(MAX(0,MIN(1,(M199-scaling_params!$B$4)/(scaling_params!$C$4-scaling_params!$B$4)))+MAX(0,MIN(1,(N199-scaling_params!$B$5)/(scaling_params!$C$5-scaling_params!$B$5))))/2</f>
        <v>0.7339285714</v>
      </c>
      <c r="Z199" s="15">
        <f>(MAX(0,MIN(1,(O199-scaling_params!$B$6)/(scaling_params!$C$6-scaling_params!$B$6)))+MAX(0,MIN(1,1-(P199-scaling_params!$B$7)/(scaling_params!$C$7-scaling_params!$B$7)))+MAX(0,MIN(1,(T199-scaling_params!$B$11)/(scaling_params!$C$11-scaling_params!$B$11))))/3</f>
        <v>0.8813384813</v>
      </c>
      <c r="AA199" s="15">
        <f>(MAX(0,MIN(1,1-(Q199-scaling_params!$B$8)/(scaling_params!$C$8-scaling_params!$B$8)))+MAX(0,MIN(1,(R199-scaling_params!$B$9)/(scaling_params!$C$9-scaling_params!$B$9)))+MAX(0,MIN(1,(S199-scaling_params!$B$10)/(scaling_params!$C$10-scaling_params!$B$10))))/3</f>
        <v>0.8862000496</v>
      </c>
      <c r="AB199" s="15">
        <f>(MAX(0,MIN(1,(U199-scaling_params!$B$12)/(scaling_params!$C$12-scaling_params!$B$12)))+MAX(0,MIN(1,(V199-scaling_params!$B$13)/(scaling_params!$C$13-scaling_params!$B$13))))/2</f>
        <v>0.8936363636</v>
      </c>
      <c r="AC199" s="13">
        <f>(scaling_params!$G$2*X199+scaling_params!$G$3*Y199+scaling_params!$G$4*Z199+scaling_params!$G$5*AA199+scaling_params!$G$6*AB199)*100</f>
        <v>85.26232531</v>
      </c>
      <c r="AD199" s="11" t="s">
        <v>168</v>
      </c>
      <c r="AE199" s="11">
        <f t="shared" si="2"/>
        <v>0</v>
      </c>
    </row>
    <row r="200" ht="15.75" customHeight="1">
      <c r="A200" s="11" t="s">
        <v>276</v>
      </c>
      <c r="B200" s="11" t="s">
        <v>163</v>
      </c>
      <c r="C200" s="11" t="s">
        <v>267</v>
      </c>
      <c r="D200" s="11" t="s">
        <v>170</v>
      </c>
      <c r="E200" s="12">
        <v>2024.0</v>
      </c>
      <c r="F200" s="11" t="s">
        <v>166</v>
      </c>
      <c r="G200" s="11" t="s">
        <v>184</v>
      </c>
      <c r="H200" s="11">
        <v>3.0</v>
      </c>
      <c r="I200" s="13">
        <v>11.9</v>
      </c>
      <c r="J200" s="11">
        <v>1.0</v>
      </c>
      <c r="K200" s="13">
        <v>0.2</v>
      </c>
      <c r="L200" s="13">
        <v>7.8</v>
      </c>
      <c r="M200" s="11">
        <v>19.0</v>
      </c>
      <c r="N200" s="14">
        <v>0.82</v>
      </c>
      <c r="O200" s="13">
        <v>82.1</v>
      </c>
      <c r="P200" s="13">
        <v>5.1</v>
      </c>
      <c r="Q200" s="13">
        <v>12.5</v>
      </c>
      <c r="R200" s="13">
        <v>18.1</v>
      </c>
      <c r="S200" s="13">
        <v>4.0</v>
      </c>
      <c r="T200" s="13">
        <v>4.4</v>
      </c>
      <c r="U200" s="13">
        <v>2.3</v>
      </c>
      <c r="V200" s="13">
        <v>78.1</v>
      </c>
      <c r="W200" s="11" t="str">
        <f t="shared" si="1"/>
        <v>A-Strong|BBVA|Risk|2024</v>
      </c>
      <c r="X200" s="15">
        <f>(MAX(0,MIN(1,1-(K200-scaling_params!$B$2)/(scaling_params!$C$2-scaling_params!$B$2)))+MAX(0,MIN(1,(L200-scaling_params!$B$3)/(scaling_params!$C$3-scaling_params!$B$3))))/2</f>
        <v>0.8529411765</v>
      </c>
      <c r="Y200" s="15">
        <f>(MAX(0,MIN(1,(M200-scaling_params!$B$4)/(scaling_params!$C$4-scaling_params!$B$4)))+MAX(0,MIN(1,(N200-scaling_params!$B$5)/(scaling_params!$C$5-scaling_params!$B$5))))/2</f>
        <v>0.6267857143</v>
      </c>
      <c r="Z200" s="15">
        <f>(MAX(0,MIN(1,(O200-scaling_params!$B$6)/(scaling_params!$C$6-scaling_params!$B$6)))+MAX(0,MIN(1,1-(P200-scaling_params!$B$7)/(scaling_params!$C$7-scaling_params!$B$7)))+MAX(0,MIN(1,(T200-scaling_params!$B$11)/(scaling_params!$C$11-scaling_params!$B$11))))/3</f>
        <v>0.9428571429</v>
      </c>
      <c r="AA200" s="15">
        <f>(MAX(0,MIN(1,1-(Q200-scaling_params!$B$8)/(scaling_params!$C$8-scaling_params!$B$8)))+MAX(0,MIN(1,(R200-scaling_params!$B$9)/(scaling_params!$C$9-scaling_params!$B$9)))+MAX(0,MIN(1,(S200-scaling_params!$B$10)/(scaling_params!$C$10-scaling_params!$B$10))))/3</f>
        <v>0.8594310567</v>
      </c>
      <c r="AB200" s="15">
        <f>(MAX(0,MIN(1,(U200-scaling_params!$B$12)/(scaling_params!$C$12-scaling_params!$B$12)))+MAX(0,MIN(1,(V200-scaling_params!$B$13)/(scaling_params!$C$13-scaling_params!$B$13))))/2</f>
        <v>0.6404545455</v>
      </c>
      <c r="AC200" s="13">
        <f>(scaling_params!$G$2*X200+scaling_params!$G$3*Y200+scaling_params!$G$4*Z200+scaling_params!$G$5*AA200+scaling_params!$G$6*AB200)*100</f>
        <v>79.61407502</v>
      </c>
      <c r="AD200" s="11" t="s">
        <v>168</v>
      </c>
      <c r="AE200" s="11">
        <f t="shared" si="2"/>
        <v>0</v>
      </c>
    </row>
    <row r="201" ht="15.75" customHeight="1">
      <c r="A201" s="11" t="s">
        <v>276</v>
      </c>
      <c r="B201" s="11" t="s">
        <v>163</v>
      </c>
      <c r="C201" s="11" t="s">
        <v>267</v>
      </c>
      <c r="D201" s="11" t="s">
        <v>170</v>
      </c>
      <c r="E201" s="12">
        <v>2025.0</v>
      </c>
      <c r="F201" s="11" t="s">
        <v>166</v>
      </c>
      <c r="G201" s="11" t="s">
        <v>184</v>
      </c>
      <c r="H201" s="11">
        <v>3.0</v>
      </c>
      <c r="I201" s="13">
        <v>11.4</v>
      </c>
      <c r="J201" s="11">
        <v>0.0</v>
      </c>
      <c r="K201" s="13">
        <v>0.0</v>
      </c>
      <c r="L201" s="13">
        <v>8.6</v>
      </c>
      <c r="M201" s="11">
        <v>35.0</v>
      </c>
      <c r="N201" s="14">
        <v>0.89</v>
      </c>
      <c r="O201" s="13">
        <v>82.8</v>
      </c>
      <c r="P201" s="13">
        <v>4.9</v>
      </c>
      <c r="Q201" s="13">
        <v>8.3</v>
      </c>
      <c r="R201" s="13">
        <v>17.0</v>
      </c>
      <c r="S201" s="13">
        <v>4.5</v>
      </c>
      <c r="T201" s="13">
        <v>4.8</v>
      </c>
      <c r="U201" s="13">
        <v>5.1</v>
      </c>
      <c r="V201" s="13">
        <v>85.5</v>
      </c>
      <c r="W201" s="11" t="str">
        <f t="shared" si="1"/>
        <v>A-Strong|BBVA|Risk|2025</v>
      </c>
      <c r="X201" s="15">
        <f>(MAX(0,MIN(1,1-(K201-scaling_params!$B$2)/(scaling_params!$C$2-scaling_params!$B$2)))+MAX(0,MIN(1,(L201-scaling_params!$B$3)/(scaling_params!$C$3-scaling_params!$B$3))))/2</f>
        <v>0.9117647059</v>
      </c>
      <c r="Y201" s="15">
        <f>(MAX(0,MIN(1,(M201-scaling_params!$B$4)/(scaling_params!$C$4-scaling_params!$B$4)))+MAX(0,MIN(1,(N201-scaling_params!$B$5)/(scaling_params!$C$5-scaling_params!$B$5))))/2</f>
        <v>0.7904761905</v>
      </c>
      <c r="Z201" s="15">
        <f>(MAX(0,MIN(1,(O201-scaling_params!$B$6)/(scaling_params!$C$6-scaling_params!$B$6)))+MAX(0,MIN(1,1-(P201-scaling_params!$B$7)/(scaling_params!$C$7-scaling_params!$B$7)))+MAX(0,MIN(1,(T201-scaling_params!$B$11)/(scaling_params!$C$11-scaling_params!$B$11))))/3</f>
        <v>0.980952381</v>
      </c>
      <c r="AA201" s="15">
        <f>(MAX(0,MIN(1,1-(Q201-scaling_params!$B$8)/(scaling_params!$C$8-scaling_params!$B$8)))+MAX(0,MIN(1,(R201-scaling_params!$B$9)/(scaling_params!$C$9-scaling_params!$B$9)))+MAX(0,MIN(1,(S201-scaling_params!$B$10)/(scaling_params!$C$10-scaling_params!$B$10))))/3</f>
        <v>0.8961280715</v>
      </c>
      <c r="AB201" s="15">
        <f>(MAX(0,MIN(1,(U201-scaling_params!$B$12)/(scaling_params!$C$12-scaling_params!$B$12)))+MAX(0,MIN(1,(V201-scaling_params!$B$13)/(scaling_params!$C$13-scaling_params!$B$13))))/2</f>
        <v>0.8827272727</v>
      </c>
      <c r="AC201" s="13">
        <f>(scaling_params!$G$2*X201+scaling_params!$G$3*Y201+scaling_params!$G$4*Z201+scaling_params!$G$5*AA201+scaling_params!$G$6*AB201)*100</f>
        <v>89.24307789</v>
      </c>
      <c r="AD201" s="11" t="s">
        <v>168</v>
      </c>
      <c r="AE201" s="11">
        <f t="shared" si="2"/>
        <v>0</v>
      </c>
    </row>
    <row r="202" ht="15.75" customHeight="1">
      <c r="A202" s="11" t="s">
        <v>277</v>
      </c>
      <c r="B202" s="11" t="s">
        <v>163</v>
      </c>
      <c r="C202" s="11" t="s">
        <v>267</v>
      </c>
      <c r="D202" s="11" t="s">
        <v>177</v>
      </c>
      <c r="E202" s="12">
        <v>2024.0</v>
      </c>
      <c r="F202" s="11" t="s">
        <v>171</v>
      </c>
      <c r="G202" s="11" t="s">
        <v>167</v>
      </c>
      <c r="H202" s="11">
        <v>2.0</v>
      </c>
      <c r="I202" s="13">
        <v>11.9</v>
      </c>
      <c r="J202" s="11">
        <v>0.0</v>
      </c>
      <c r="K202" s="13">
        <v>0.2</v>
      </c>
      <c r="L202" s="13">
        <v>8.2</v>
      </c>
      <c r="M202" s="11">
        <v>35.0</v>
      </c>
      <c r="N202" s="14">
        <v>0.93</v>
      </c>
      <c r="O202" s="13">
        <v>76.2</v>
      </c>
      <c r="P202" s="13">
        <v>4.6</v>
      </c>
      <c r="Q202" s="13">
        <v>11.9</v>
      </c>
      <c r="R202" s="13">
        <v>17.6</v>
      </c>
      <c r="S202" s="13">
        <v>4.9</v>
      </c>
      <c r="T202" s="13">
        <v>5.0</v>
      </c>
      <c r="U202" s="13">
        <v>3.5</v>
      </c>
      <c r="V202" s="13">
        <v>89.7</v>
      </c>
      <c r="W202" s="11" t="str">
        <f t="shared" si="1"/>
        <v>A-Strong|BBVA|Retail|2024</v>
      </c>
      <c r="X202" s="15">
        <f>(MAX(0,MIN(1,1-(K202-scaling_params!$B$2)/(scaling_params!$C$2-scaling_params!$B$2)))+MAX(0,MIN(1,(L202-scaling_params!$B$3)/(scaling_params!$C$3-scaling_params!$B$3))))/2</f>
        <v>0.8823529412</v>
      </c>
      <c r="Y202" s="15">
        <f>(MAX(0,MIN(1,(M202-scaling_params!$B$4)/(scaling_params!$C$4-scaling_params!$B$4)))+MAX(0,MIN(1,(N202-scaling_params!$B$5)/(scaling_params!$C$5-scaling_params!$B$5))))/2</f>
        <v>0.8404761905</v>
      </c>
      <c r="Z202" s="15">
        <f>(MAX(0,MIN(1,(O202-scaling_params!$B$6)/(scaling_params!$C$6-scaling_params!$B$6)))+MAX(0,MIN(1,1-(P202-scaling_params!$B$7)/(scaling_params!$C$7-scaling_params!$B$7)))+MAX(0,MIN(1,(T202-scaling_params!$B$11)/(scaling_params!$C$11-scaling_params!$B$11))))/3</f>
        <v>0.9900990099</v>
      </c>
      <c r="AA202" s="15">
        <f>(MAX(0,MIN(1,1-(Q202-scaling_params!$B$8)/(scaling_params!$C$8-scaling_params!$B$8)))+MAX(0,MIN(1,(R202-scaling_params!$B$9)/(scaling_params!$C$9-scaling_params!$B$9)))+MAX(0,MIN(1,(S202-scaling_params!$B$10)/(scaling_params!$C$10-scaling_params!$B$10))))/3</f>
        <v>0.9492965771</v>
      </c>
      <c r="AB202" s="15">
        <f>(MAX(0,MIN(1,(U202-scaling_params!$B$12)/(scaling_params!$C$12-scaling_params!$B$12)))+MAX(0,MIN(1,(V202-scaling_params!$B$13)/(scaling_params!$C$13-scaling_params!$B$13))))/2</f>
        <v>0.9209090909</v>
      </c>
      <c r="AC202" s="13">
        <f>(scaling_params!$G$2*X202+scaling_params!$G$3*Y202+scaling_params!$G$4*Z202+scaling_params!$G$5*AA202+scaling_params!$G$6*AB202)*100</f>
        <v>91.32815836</v>
      </c>
      <c r="AD202" s="11" t="s">
        <v>168</v>
      </c>
      <c r="AE202" s="11">
        <f t="shared" si="2"/>
        <v>0</v>
      </c>
    </row>
    <row r="203" ht="15.75" customHeight="1">
      <c r="A203" s="11" t="s">
        <v>277</v>
      </c>
      <c r="B203" s="11" t="s">
        <v>163</v>
      </c>
      <c r="C203" s="11" t="s">
        <v>267</v>
      </c>
      <c r="D203" s="11" t="s">
        <v>177</v>
      </c>
      <c r="E203" s="12">
        <v>2025.0</v>
      </c>
      <c r="F203" s="11" t="s">
        <v>171</v>
      </c>
      <c r="G203" s="11" t="s">
        <v>167</v>
      </c>
      <c r="H203" s="11">
        <v>2.0</v>
      </c>
      <c r="I203" s="13">
        <v>11.4</v>
      </c>
      <c r="J203" s="11">
        <v>0.0</v>
      </c>
      <c r="K203" s="13">
        <v>1.2</v>
      </c>
      <c r="L203" s="13">
        <v>9.5</v>
      </c>
      <c r="M203" s="11">
        <v>41.0</v>
      </c>
      <c r="N203" s="14">
        <v>0.9</v>
      </c>
      <c r="O203" s="13">
        <v>79.5</v>
      </c>
      <c r="P203" s="13">
        <v>6.5</v>
      </c>
      <c r="Q203" s="13">
        <v>9.6</v>
      </c>
      <c r="R203" s="13">
        <v>16.3</v>
      </c>
      <c r="S203" s="13">
        <v>4.9</v>
      </c>
      <c r="T203" s="13">
        <v>4.0</v>
      </c>
      <c r="U203" s="13">
        <v>3.5</v>
      </c>
      <c r="V203" s="13">
        <v>83.9</v>
      </c>
      <c r="W203" s="11" t="str">
        <f t="shared" si="1"/>
        <v>A-Strong|BBVA|Retail|2025</v>
      </c>
      <c r="X203" s="15">
        <f>(MAX(0,MIN(1,1-(K203-scaling_params!$B$2)/(scaling_params!$C$2-scaling_params!$B$2)))+MAX(0,MIN(1,(L203-scaling_params!$B$3)/(scaling_params!$C$3-scaling_params!$B$3))))/2</f>
        <v>0.9446078431</v>
      </c>
      <c r="Y203" s="15">
        <f>(MAX(0,MIN(1,(M203-scaling_params!$B$4)/(scaling_params!$C$4-scaling_params!$B$4)))+MAX(0,MIN(1,(N203-scaling_params!$B$5)/(scaling_params!$C$5-scaling_params!$B$5))))/2</f>
        <v>0.831547619</v>
      </c>
      <c r="Z203" s="15">
        <f>(MAX(0,MIN(1,(O203-scaling_params!$B$6)/(scaling_params!$C$6-scaling_params!$B$6)))+MAX(0,MIN(1,1-(P203-scaling_params!$B$7)/(scaling_params!$C$7-scaling_params!$B$7)))+MAX(0,MIN(1,(T203-scaling_params!$B$11)/(scaling_params!$C$11-scaling_params!$B$11))))/3</f>
        <v>0.8146718147</v>
      </c>
      <c r="AA203" s="15">
        <f>(MAX(0,MIN(1,1-(Q203-scaling_params!$B$8)/(scaling_params!$C$8-scaling_params!$B$8)))+MAX(0,MIN(1,(R203-scaling_params!$B$9)/(scaling_params!$C$9-scaling_params!$B$9)))+MAX(0,MIN(1,(S203-scaling_params!$B$10)/(scaling_params!$C$10-scaling_params!$B$10))))/3</f>
        <v>0.9058078928</v>
      </c>
      <c r="AB203" s="15">
        <f>(MAX(0,MIN(1,(U203-scaling_params!$B$12)/(scaling_params!$C$12-scaling_params!$B$12)))+MAX(0,MIN(1,(V203-scaling_params!$B$13)/(scaling_params!$C$13-scaling_params!$B$13))))/2</f>
        <v>0.8681818182</v>
      </c>
      <c r="AC203" s="13">
        <f>(scaling_params!$G$2*X203+scaling_params!$G$3*Y203+scaling_params!$G$4*Z203+scaling_params!$G$5*AA203+scaling_params!$G$6*AB203)*100</f>
        <v>87.07120537</v>
      </c>
      <c r="AD203" s="11" t="s">
        <v>168</v>
      </c>
      <c r="AE203" s="11">
        <f t="shared" si="2"/>
        <v>0</v>
      </c>
    </row>
    <row r="204" ht="15.75" customHeight="1">
      <c r="A204" s="11" t="s">
        <v>278</v>
      </c>
      <c r="B204" s="11" t="s">
        <v>163</v>
      </c>
      <c r="C204" s="11" t="s">
        <v>267</v>
      </c>
      <c r="D204" s="11" t="s">
        <v>174</v>
      </c>
      <c r="E204" s="12">
        <v>2024.0</v>
      </c>
      <c r="F204" s="11" t="s">
        <v>171</v>
      </c>
      <c r="G204" s="11" t="s">
        <v>175</v>
      </c>
      <c r="H204" s="11">
        <v>2.0</v>
      </c>
      <c r="I204" s="13">
        <v>11.9</v>
      </c>
      <c r="J204" s="11">
        <v>0.0</v>
      </c>
      <c r="K204" s="13">
        <v>1.3</v>
      </c>
      <c r="L204" s="13">
        <v>6.2</v>
      </c>
      <c r="M204" s="11">
        <v>16.0</v>
      </c>
      <c r="N204" s="14">
        <v>0.72</v>
      </c>
      <c r="O204" s="13">
        <v>73.3</v>
      </c>
      <c r="P204" s="13">
        <v>4.6</v>
      </c>
      <c r="Q204" s="13">
        <v>12.9</v>
      </c>
      <c r="R204" s="13">
        <v>18.1</v>
      </c>
      <c r="S204" s="13">
        <v>3.4</v>
      </c>
      <c r="T204" s="13">
        <v>3.4</v>
      </c>
      <c r="U204" s="13">
        <v>2.7</v>
      </c>
      <c r="V204" s="13">
        <v>64.5</v>
      </c>
      <c r="W204" s="11" t="str">
        <f t="shared" si="1"/>
        <v>A-Strong|BBVA|Digital|2024</v>
      </c>
      <c r="X204" s="15">
        <f>(MAX(0,MIN(1,1-(K204-scaling_params!$B$2)/(scaling_params!$C$2-scaling_params!$B$2)))+MAX(0,MIN(1,(L204-scaling_params!$B$3)/(scaling_params!$C$3-scaling_params!$B$3))))/2</f>
        <v>0.6852941176</v>
      </c>
      <c r="Y204" s="15">
        <f>(MAX(0,MIN(1,(M204-scaling_params!$B$4)/(scaling_params!$C$4-scaling_params!$B$4)))+MAX(0,MIN(1,(N204-scaling_params!$B$5)/(scaling_params!$C$5-scaling_params!$B$5))))/2</f>
        <v>0.4875</v>
      </c>
      <c r="Z204" s="15">
        <f>(MAX(0,MIN(1,(O204-scaling_params!$B$6)/(scaling_params!$C$6-scaling_params!$B$6)))+MAX(0,MIN(1,1-(P204-scaling_params!$B$7)/(scaling_params!$C$7-scaling_params!$B$7)))+MAX(0,MIN(1,(T204-scaling_params!$B$11)/(scaling_params!$C$11-scaling_params!$B$11))))/3</f>
        <v>0.789863272</v>
      </c>
      <c r="AA204" s="15">
        <f>(MAX(0,MIN(1,1-(Q204-scaling_params!$B$8)/(scaling_params!$C$8-scaling_params!$B$8)))+MAX(0,MIN(1,(R204-scaling_params!$B$9)/(scaling_params!$C$9-scaling_params!$B$9)))+MAX(0,MIN(1,(S204-scaling_params!$B$10)/(scaling_params!$C$10-scaling_params!$B$10))))/3</f>
        <v>0.7854560121</v>
      </c>
      <c r="AB204" s="15">
        <f>(MAX(0,MIN(1,(U204-scaling_params!$B$12)/(scaling_params!$C$12-scaling_params!$B$12)))+MAX(0,MIN(1,(V204-scaling_params!$B$13)/(scaling_params!$C$13-scaling_params!$B$13))))/2</f>
        <v>0.6168181818</v>
      </c>
      <c r="AC204" s="13">
        <f>(scaling_params!$G$2*X204+scaling_params!$G$3*Y204+scaling_params!$G$4*Z204+scaling_params!$G$5*AA204+scaling_params!$G$6*AB204)*100</f>
        <v>67.22492902</v>
      </c>
      <c r="AD204" s="11" t="s">
        <v>168</v>
      </c>
      <c r="AE204" s="11">
        <f t="shared" si="2"/>
        <v>0</v>
      </c>
    </row>
    <row r="205" ht="15.75" customHeight="1">
      <c r="A205" s="11" t="s">
        <v>278</v>
      </c>
      <c r="B205" s="11" t="s">
        <v>163</v>
      </c>
      <c r="C205" s="11" t="s">
        <v>267</v>
      </c>
      <c r="D205" s="11" t="s">
        <v>174</v>
      </c>
      <c r="E205" s="12">
        <v>2025.0</v>
      </c>
      <c r="F205" s="11" t="s">
        <v>171</v>
      </c>
      <c r="G205" s="11" t="s">
        <v>175</v>
      </c>
      <c r="H205" s="11">
        <v>2.0</v>
      </c>
      <c r="I205" s="13">
        <v>11.4</v>
      </c>
      <c r="J205" s="11">
        <v>1.0</v>
      </c>
      <c r="K205" s="13">
        <v>1.2</v>
      </c>
      <c r="L205" s="13">
        <v>5.7</v>
      </c>
      <c r="M205" s="11">
        <v>4.0</v>
      </c>
      <c r="N205" s="14">
        <v>0.73</v>
      </c>
      <c r="O205" s="13">
        <v>78.6</v>
      </c>
      <c r="P205" s="13">
        <v>4.2</v>
      </c>
      <c r="Q205" s="13">
        <v>12.7</v>
      </c>
      <c r="R205" s="13">
        <v>18.1</v>
      </c>
      <c r="S205" s="13">
        <v>3.6</v>
      </c>
      <c r="T205" s="13">
        <v>3.6</v>
      </c>
      <c r="U205" s="13">
        <v>3.7</v>
      </c>
      <c r="V205" s="13">
        <v>78.2</v>
      </c>
      <c r="W205" s="11" t="str">
        <f t="shared" si="1"/>
        <v>A-Strong|BBVA|Digital|2025</v>
      </c>
      <c r="X205" s="15">
        <f>(MAX(0,MIN(1,1-(K205-scaling_params!$B$2)/(scaling_params!$C$2-scaling_params!$B$2)))+MAX(0,MIN(1,(L205-scaling_params!$B$3)/(scaling_params!$C$3-scaling_params!$B$3))))/2</f>
        <v>0.6651960784</v>
      </c>
      <c r="Y205" s="15">
        <f>(MAX(0,MIN(1,(M205-scaling_params!$B$4)/(scaling_params!$C$4-scaling_params!$B$4)))+MAX(0,MIN(1,(N205-scaling_params!$B$5)/(scaling_params!$C$5-scaling_params!$B$5))))/2</f>
        <v>0.4428571429</v>
      </c>
      <c r="Z205" s="15">
        <f>(MAX(0,MIN(1,(O205-scaling_params!$B$6)/(scaling_params!$C$6-scaling_params!$B$6)))+MAX(0,MIN(1,1-(P205-scaling_params!$B$7)/(scaling_params!$C$7-scaling_params!$B$7)))+MAX(0,MIN(1,(T205-scaling_params!$B$11)/(scaling_params!$C$11-scaling_params!$B$11))))/3</f>
        <v>0.8666666667</v>
      </c>
      <c r="AA205" s="15">
        <f>(MAX(0,MIN(1,1-(Q205-scaling_params!$B$8)/(scaling_params!$C$8-scaling_params!$B$8)))+MAX(0,MIN(1,(R205-scaling_params!$B$9)/(scaling_params!$C$9-scaling_params!$B$9)))+MAX(0,MIN(1,(S205-scaling_params!$B$10)/(scaling_params!$C$10-scaling_params!$B$10))))/3</f>
        <v>0.8126396128</v>
      </c>
      <c r="AB205" s="15">
        <f>(MAX(0,MIN(1,(U205-scaling_params!$B$12)/(scaling_params!$C$12-scaling_params!$B$12)))+MAX(0,MIN(1,(V205-scaling_params!$B$13)/(scaling_params!$C$13-scaling_params!$B$13))))/2</f>
        <v>0.8163636364</v>
      </c>
      <c r="AC205" s="13">
        <f>(scaling_params!$G$2*X205+scaling_params!$G$3*Y205+scaling_params!$G$4*Z205+scaling_params!$G$5*AA205+scaling_params!$G$6*AB205)*100</f>
        <v>70.34146546</v>
      </c>
      <c r="AD205" s="11" t="s">
        <v>168</v>
      </c>
      <c r="AE205" s="11">
        <f t="shared" si="2"/>
        <v>0</v>
      </c>
    </row>
    <row r="206" ht="15.75" customHeight="1">
      <c r="A206" s="11" t="s">
        <v>279</v>
      </c>
      <c r="B206" s="11" t="s">
        <v>163</v>
      </c>
      <c r="C206" s="11" t="s">
        <v>267</v>
      </c>
      <c r="D206" s="11" t="s">
        <v>170</v>
      </c>
      <c r="E206" s="12">
        <v>2024.0</v>
      </c>
      <c r="F206" s="11" t="s">
        <v>166</v>
      </c>
      <c r="G206" s="11" t="s">
        <v>167</v>
      </c>
      <c r="H206" s="11">
        <v>2.0</v>
      </c>
      <c r="I206" s="13">
        <v>11.9</v>
      </c>
      <c r="J206" s="11">
        <v>0.0</v>
      </c>
      <c r="K206" s="13">
        <v>0.2</v>
      </c>
      <c r="L206" s="13">
        <v>8.6</v>
      </c>
      <c r="M206" s="11">
        <v>75.0</v>
      </c>
      <c r="N206" s="14">
        <v>0.83</v>
      </c>
      <c r="O206" s="13">
        <v>82.1</v>
      </c>
      <c r="P206" s="13">
        <v>5.1</v>
      </c>
      <c r="Q206" s="13">
        <v>12.5</v>
      </c>
      <c r="R206" s="13">
        <v>18.1</v>
      </c>
      <c r="S206" s="13">
        <v>4.9</v>
      </c>
      <c r="T206" s="13">
        <v>5.0</v>
      </c>
      <c r="U206" s="13">
        <v>2.3</v>
      </c>
      <c r="V206" s="13">
        <v>93.5</v>
      </c>
      <c r="W206" s="11" t="str">
        <f t="shared" si="1"/>
        <v>A-Strong|BBVA|Risk|2024</v>
      </c>
      <c r="X206" s="15">
        <f>(MAX(0,MIN(1,1-(K206-scaling_params!$B$2)/(scaling_params!$C$2-scaling_params!$B$2)))+MAX(0,MIN(1,(L206-scaling_params!$B$3)/(scaling_params!$C$3-scaling_params!$B$3))))/2</f>
        <v>0.9117647059</v>
      </c>
      <c r="Y206" s="15">
        <f>(MAX(0,MIN(1,(M206-scaling_params!$B$4)/(scaling_params!$C$4-scaling_params!$B$4)))+MAX(0,MIN(1,(N206-scaling_params!$B$5)/(scaling_params!$C$5-scaling_params!$B$5))))/2</f>
        <v>0.825</v>
      </c>
      <c r="Z206" s="15">
        <f>(MAX(0,MIN(1,(O206-scaling_params!$B$6)/(scaling_params!$C$6-scaling_params!$B$6)))+MAX(0,MIN(1,1-(P206-scaling_params!$B$7)/(scaling_params!$C$7-scaling_params!$B$7)))+MAX(0,MIN(1,(T206-scaling_params!$B$11)/(scaling_params!$C$11-scaling_params!$B$11))))/3</f>
        <v>1</v>
      </c>
      <c r="AA206" s="15">
        <f>(MAX(0,MIN(1,1-(Q206-scaling_params!$B$8)/(scaling_params!$C$8-scaling_params!$B$8)))+MAX(0,MIN(1,(R206-scaling_params!$B$9)/(scaling_params!$C$9-scaling_params!$B$9)))+MAX(0,MIN(1,(S206-scaling_params!$B$10)/(scaling_params!$C$10-scaling_params!$B$10))))/3</f>
        <v>0.9476663508</v>
      </c>
      <c r="AB206" s="15">
        <f>(MAX(0,MIN(1,(U206-scaling_params!$B$12)/(scaling_params!$C$12-scaling_params!$B$12)))+MAX(0,MIN(1,(V206-scaling_params!$B$13)/(scaling_params!$C$13-scaling_params!$B$13))))/2</f>
        <v>0.7804545455</v>
      </c>
      <c r="AC206" s="13">
        <f>(scaling_params!$G$2*X206+scaling_params!$G$3*Y206+scaling_params!$G$4*Z206+scaling_params!$G$5*AA206+scaling_params!$G$6*AB206)*100</f>
        <v>90.202262</v>
      </c>
      <c r="AD206" s="11" t="s">
        <v>168</v>
      </c>
      <c r="AE206" s="11">
        <f t="shared" si="2"/>
        <v>0</v>
      </c>
    </row>
    <row r="207" ht="15.75" customHeight="1">
      <c r="A207" s="11" t="s">
        <v>279</v>
      </c>
      <c r="B207" s="11" t="s">
        <v>163</v>
      </c>
      <c r="C207" s="11" t="s">
        <v>267</v>
      </c>
      <c r="D207" s="11" t="s">
        <v>170</v>
      </c>
      <c r="E207" s="12">
        <v>2025.0</v>
      </c>
      <c r="F207" s="11" t="s">
        <v>166</v>
      </c>
      <c r="G207" s="11" t="s">
        <v>167</v>
      </c>
      <c r="H207" s="11">
        <v>2.0</v>
      </c>
      <c r="I207" s="13">
        <v>11.4</v>
      </c>
      <c r="J207" s="11">
        <v>0.0</v>
      </c>
      <c r="K207" s="13">
        <v>0.0</v>
      </c>
      <c r="L207" s="13">
        <v>8.8</v>
      </c>
      <c r="M207" s="11">
        <v>72.0</v>
      </c>
      <c r="N207" s="14">
        <v>0.91</v>
      </c>
      <c r="O207" s="13">
        <v>82.8</v>
      </c>
      <c r="P207" s="13">
        <v>4.9</v>
      </c>
      <c r="Q207" s="13">
        <v>8.3</v>
      </c>
      <c r="R207" s="13">
        <v>17.0</v>
      </c>
      <c r="S207" s="13">
        <v>5.0</v>
      </c>
      <c r="T207" s="13">
        <v>5.0</v>
      </c>
      <c r="U207" s="13">
        <v>5.1</v>
      </c>
      <c r="V207" s="13">
        <v>97.3</v>
      </c>
      <c r="W207" s="11" t="str">
        <f t="shared" si="1"/>
        <v>A-Strong|BBVA|Risk|2025</v>
      </c>
      <c r="X207" s="15">
        <f>(MAX(0,MIN(1,1-(K207-scaling_params!$B$2)/(scaling_params!$C$2-scaling_params!$B$2)))+MAX(0,MIN(1,(L207-scaling_params!$B$3)/(scaling_params!$C$3-scaling_params!$B$3))))/2</f>
        <v>0.9264705882</v>
      </c>
      <c r="Y207" s="15">
        <f>(MAX(0,MIN(1,(M207-scaling_params!$B$4)/(scaling_params!$C$4-scaling_params!$B$4)))+MAX(0,MIN(1,(N207-scaling_params!$B$5)/(scaling_params!$C$5-scaling_params!$B$5))))/2</f>
        <v>0.925</v>
      </c>
      <c r="Z207" s="15">
        <f>(MAX(0,MIN(1,(O207-scaling_params!$B$6)/(scaling_params!$C$6-scaling_params!$B$6)))+MAX(0,MIN(1,1-(P207-scaling_params!$B$7)/(scaling_params!$C$7-scaling_params!$B$7)))+MAX(0,MIN(1,(T207-scaling_params!$B$11)/(scaling_params!$C$11-scaling_params!$B$11))))/3</f>
        <v>1</v>
      </c>
      <c r="AA207" s="15">
        <f>(MAX(0,MIN(1,1-(Q207-scaling_params!$B$8)/(scaling_params!$C$8-scaling_params!$B$8)))+MAX(0,MIN(1,(R207-scaling_params!$B$9)/(scaling_params!$C$9-scaling_params!$B$9)))+MAX(0,MIN(1,(S207-scaling_params!$B$10)/(scaling_params!$C$10-scaling_params!$B$10))))/3</f>
        <v>0.9451476793</v>
      </c>
      <c r="AB207" s="15">
        <f>(MAX(0,MIN(1,(U207-scaling_params!$B$12)/(scaling_params!$C$12-scaling_params!$B$12)))+MAX(0,MIN(1,(V207-scaling_params!$B$13)/(scaling_params!$C$13-scaling_params!$B$13))))/2</f>
        <v>0.99</v>
      </c>
      <c r="AC207" s="13">
        <f>(scaling_params!$G$2*X207+scaling_params!$G$3*Y207+scaling_params!$G$4*Z207+scaling_params!$G$5*AA207+scaling_params!$G$6*AB207)*100</f>
        <v>95.32615798</v>
      </c>
      <c r="AD207" s="11" t="s">
        <v>168</v>
      </c>
      <c r="AE207" s="11">
        <f t="shared" si="2"/>
        <v>0</v>
      </c>
    </row>
    <row r="208" ht="15.75" customHeight="1">
      <c r="A208" s="11" t="s">
        <v>280</v>
      </c>
      <c r="B208" s="11" t="s">
        <v>163</v>
      </c>
      <c r="C208" s="11" t="s">
        <v>267</v>
      </c>
      <c r="D208" s="11" t="s">
        <v>165</v>
      </c>
      <c r="E208" s="12">
        <v>2024.0</v>
      </c>
      <c r="F208" s="11" t="s">
        <v>171</v>
      </c>
      <c r="G208" s="11" t="s">
        <v>184</v>
      </c>
      <c r="H208" s="11">
        <v>4.0</v>
      </c>
      <c r="I208" s="13">
        <v>11.9</v>
      </c>
      <c r="J208" s="11">
        <v>0.0</v>
      </c>
      <c r="K208" s="13">
        <v>1.1</v>
      </c>
      <c r="L208" s="13">
        <v>7.2</v>
      </c>
      <c r="M208" s="11">
        <v>29.0</v>
      </c>
      <c r="N208" s="14">
        <v>0.89</v>
      </c>
      <c r="O208" s="13">
        <v>77.5</v>
      </c>
      <c r="P208" s="13">
        <v>5.8</v>
      </c>
      <c r="Q208" s="13">
        <v>9.9</v>
      </c>
      <c r="R208" s="13">
        <v>17.5</v>
      </c>
      <c r="S208" s="13">
        <v>4.3</v>
      </c>
      <c r="T208" s="13">
        <v>4.4</v>
      </c>
      <c r="U208" s="13">
        <v>2.8</v>
      </c>
      <c r="V208" s="13">
        <v>91.5</v>
      </c>
      <c r="W208" s="11" t="str">
        <f t="shared" si="1"/>
        <v>A-Strong|BBVA|Operations|2024</v>
      </c>
      <c r="X208" s="15">
        <f>(MAX(0,MIN(1,1-(K208-scaling_params!$B$2)/(scaling_params!$C$2-scaling_params!$B$2)))+MAX(0,MIN(1,(L208-scaling_params!$B$3)/(scaling_params!$C$3-scaling_params!$B$3))))/2</f>
        <v>0.7921568627</v>
      </c>
      <c r="Y208" s="15">
        <f>(MAX(0,MIN(1,(M208-scaling_params!$B$4)/(scaling_params!$C$4-scaling_params!$B$4)))+MAX(0,MIN(1,(N208-scaling_params!$B$5)/(scaling_params!$C$5-scaling_params!$B$5))))/2</f>
        <v>0.7619047619</v>
      </c>
      <c r="Z208" s="15">
        <f>(MAX(0,MIN(1,(O208-scaling_params!$B$6)/(scaling_params!$C$6-scaling_params!$B$6)))+MAX(0,MIN(1,1-(P208-scaling_params!$B$7)/(scaling_params!$C$7-scaling_params!$B$7)))+MAX(0,MIN(1,(T208-scaling_params!$B$11)/(scaling_params!$C$11-scaling_params!$B$11))))/3</f>
        <v>0.9158301158</v>
      </c>
      <c r="AA208" s="15">
        <f>(MAX(0,MIN(1,1-(Q208-scaling_params!$B$8)/(scaling_params!$C$8-scaling_params!$B$8)))+MAX(0,MIN(1,(R208-scaling_params!$B$9)/(scaling_params!$C$9-scaling_params!$B$9)))+MAX(0,MIN(1,(S208-scaling_params!$B$10)/(scaling_params!$C$10-scaling_params!$B$10))))/3</f>
        <v>0.8976172748</v>
      </c>
      <c r="AB208" s="15">
        <f>(MAX(0,MIN(1,(U208-scaling_params!$B$12)/(scaling_params!$C$12-scaling_params!$B$12)))+MAX(0,MIN(1,(V208-scaling_params!$B$13)/(scaling_params!$C$13-scaling_params!$B$13))))/2</f>
        <v>0.8872727273</v>
      </c>
      <c r="AC208" s="13">
        <f>(scaling_params!$G$2*X208+scaling_params!$G$3*Y208+scaling_params!$G$4*Z208+scaling_params!$G$5*AA208+scaling_params!$G$6*AB208)*100</f>
        <v>84.31033812</v>
      </c>
      <c r="AD208" s="11" t="s">
        <v>168</v>
      </c>
      <c r="AE208" s="11">
        <f t="shared" si="2"/>
        <v>0</v>
      </c>
    </row>
    <row r="209" ht="15.75" customHeight="1">
      <c r="A209" s="11" t="s">
        <v>280</v>
      </c>
      <c r="B209" s="11" t="s">
        <v>163</v>
      </c>
      <c r="C209" s="11" t="s">
        <v>267</v>
      </c>
      <c r="D209" s="11" t="s">
        <v>165</v>
      </c>
      <c r="E209" s="12">
        <v>2025.0</v>
      </c>
      <c r="F209" s="11" t="s">
        <v>171</v>
      </c>
      <c r="G209" s="11" t="s">
        <v>184</v>
      </c>
      <c r="H209" s="11">
        <v>4.0</v>
      </c>
      <c r="I209" s="13">
        <v>11.4</v>
      </c>
      <c r="J209" s="11">
        <v>0.0</v>
      </c>
      <c r="K209" s="13">
        <v>0.0</v>
      </c>
      <c r="L209" s="13">
        <v>9.9</v>
      </c>
      <c r="M209" s="11">
        <v>29.0</v>
      </c>
      <c r="N209" s="14">
        <v>0.9</v>
      </c>
      <c r="O209" s="13">
        <v>83.2</v>
      </c>
      <c r="P209" s="13">
        <v>5.0</v>
      </c>
      <c r="Q209" s="13">
        <v>10.1</v>
      </c>
      <c r="R209" s="13">
        <v>16.7</v>
      </c>
      <c r="S209" s="13">
        <v>5.0</v>
      </c>
      <c r="T209" s="13">
        <v>5.0</v>
      </c>
      <c r="U209" s="13">
        <v>3.6</v>
      </c>
      <c r="V209" s="13">
        <v>90.4</v>
      </c>
      <c r="W209" s="11" t="str">
        <f t="shared" si="1"/>
        <v>A-Strong|BBVA|Operations|2025</v>
      </c>
      <c r="X209" s="15">
        <f>(MAX(0,MIN(1,1-(K209-scaling_params!$B$2)/(scaling_params!$C$2-scaling_params!$B$2)))+MAX(0,MIN(1,(L209-scaling_params!$B$3)/(scaling_params!$C$3-scaling_params!$B$3))))/2</f>
        <v>1</v>
      </c>
      <c r="Y209" s="15">
        <f>(MAX(0,MIN(1,(M209-scaling_params!$B$4)/(scaling_params!$C$4-scaling_params!$B$4)))+MAX(0,MIN(1,(N209-scaling_params!$B$5)/(scaling_params!$C$5-scaling_params!$B$5))))/2</f>
        <v>0.7744047619</v>
      </c>
      <c r="Z209" s="15">
        <f>(MAX(0,MIN(1,(O209-scaling_params!$B$6)/(scaling_params!$C$6-scaling_params!$B$6)))+MAX(0,MIN(1,1-(P209-scaling_params!$B$7)/(scaling_params!$C$7-scaling_params!$B$7)))+MAX(0,MIN(1,(T209-scaling_params!$B$11)/(scaling_params!$C$11-scaling_params!$B$11))))/3</f>
        <v>1</v>
      </c>
      <c r="AA209" s="15">
        <f>(MAX(0,MIN(1,1-(Q209-scaling_params!$B$8)/(scaling_params!$C$8-scaling_params!$B$8)))+MAX(0,MIN(1,(R209-scaling_params!$B$9)/(scaling_params!$C$9-scaling_params!$B$9)))+MAX(0,MIN(1,(S209-scaling_params!$B$10)/(scaling_params!$C$10-scaling_params!$B$10))))/3</f>
        <v>0.9324894515</v>
      </c>
      <c r="AB209" s="15">
        <f>(MAX(0,MIN(1,(U209-scaling_params!$B$12)/(scaling_params!$C$12-scaling_params!$B$12)))+MAX(0,MIN(1,(V209-scaling_params!$B$13)/(scaling_params!$C$13-scaling_params!$B$13))))/2</f>
        <v>0.9272727273</v>
      </c>
      <c r="AC209" s="13">
        <f>(scaling_params!$G$2*X209+scaling_params!$G$3*Y209+scaling_params!$G$4*Z209+scaling_params!$G$5*AA209+scaling_params!$G$6*AB209)*100</f>
        <v>92.55214443</v>
      </c>
      <c r="AD209" s="11" t="s">
        <v>168</v>
      </c>
      <c r="AE209" s="11">
        <f t="shared" si="2"/>
        <v>0</v>
      </c>
    </row>
    <row r="210" ht="15.75" customHeight="1">
      <c r="A210" s="11" t="s">
        <v>281</v>
      </c>
      <c r="B210" s="11" t="s">
        <v>163</v>
      </c>
      <c r="C210" s="11" t="s">
        <v>267</v>
      </c>
      <c r="D210" s="11" t="s">
        <v>174</v>
      </c>
      <c r="E210" s="12">
        <v>2024.0</v>
      </c>
      <c r="F210" s="11" t="s">
        <v>166</v>
      </c>
      <c r="G210" s="11" t="s">
        <v>175</v>
      </c>
      <c r="H210" s="11">
        <v>2.0</v>
      </c>
      <c r="I210" s="13">
        <v>11.9</v>
      </c>
      <c r="J210" s="11">
        <v>0.0</v>
      </c>
      <c r="K210" s="13">
        <v>1.3</v>
      </c>
      <c r="L210" s="13">
        <v>9.8</v>
      </c>
      <c r="M210" s="11">
        <v>24.0</v>
      </c>
      <c r="N210" s="14">
        <v>0.81</v>
      </c>
      <c r="O210" s="13">
        <v>73.3</v>
      </c>
      <c r="P210" s="13">
        <v>4.6</v>
      </c>
      <c r="Q210" s="13">
        <v>12.9</v>
      </c>
      <c r="R210" s="13">
        <v>18.1</v>
      </c>
      <c r="S210" s="13">
        <v>4.4</v>
      </c>
      <c r="T210" s="13">
        <v>4.4</v>
      </c>
      <c r="U210" s="13">
        <v>2.7</v>
      </c>
      <c r="V210" s="13">
        <v>81.7</v>
      </c>
      <c r="W210" s="11" t="str">
        <f t="shared" si="1"/>
        <v>A-Strong|BBVA|Digital|2024</v>
      </c>
      <c r="X210" s="15">
        <f>(MAX(0,MIN(1,1-(K210-scaling_params!$B$2)/(scaling_params!$C$2-scaling_params!$B$2)))+MAX(0,MIN(1,(L210-scaling_params!$B$3)/(scaling_params!$C$3-scaling_params!$B$3))))/2</f>
        <v>0.95</v>
      </c>
      <c r="Y210" s="15">
        <f>(MAX(0,MIN(1,(M210-scaling_params!$B$4)/(scaling_params!$C$4-scaling_params!$B$4)))+MAX(0,MIN(1,(N210-scaling_params!$B$5)/(scaling_params!$C$5-scaling_params!$B$5))))/2</f>
        <v>0.6380952381</v>
      </c>
      <c r="Z210" s="15">
        <f>(MAX(0,MIN(1,(O210-scaling_params!$B$6)/(scaling_params!$C$6-scaling_params!$B$6)))+MAX(0,MIN(1,1-(P210-scaling_params!$B$7)/(scaling_params!$C$7-scaling_params!$B$7)))+MAX(0,MIN(1,(T210-scaling_params!$B$11)/(scaling_params!$C$11-scaling_params!$B$11))))/3</f>
        <v>0.8851013673</v>
      </c>
      <c r="AA210" s="15">
        <f>(MAX(0,MIN(1,1-(Q210-scaling_params!$B$8)/(scaling_params!$C$8-scaling_params!$B$8)))+MAX(0,MIN(1,(R210-scaling_params!$B$9)/(scaling_params!$C$9-scaling_params!$B$9)))+MAX(0,MIN(1,(S210-scaling_params!$B$10)/(scaling_params!$C$10-scaling_params!$B$10))))/3</f>
        <v>0.8834952278</v>
      </c>
      <c r="AB210" s="15">
        <f>(MAX(0,MIN(1,(U210-scaling_params!$B$12)/(scaling_params!$C$12-scaling_params!$B$12)))+MAX(0,MIN(1,(V210-scaling_params!$B$13)/(scaling_params!$C$13-scaling_params!$B$13))))/2</f>
        <v>0.7731818182</v>
      </c>
      <c r="AC210" s="13">
        <f>(scaling_params!$G$2*X210+scaling_params!$G$3*Y210+scaling_params!$G$4*Z210+scaling_params!$G$5*AA210+scaling_params!$G$6*AB210)*100</f>
        <v>82.79318169</v>
      </c>
      <c r="AD210" s="11" t="s">
        <v>168</v>
      </c>
      <c r="AE210" s="11">
        <f t="shared" si="2"/>
        <v>0</v>
      </c>
    </row>
    <row r="211" ht="15.75" customHeight="1">
      <c r="A211" s="11" t="s">
        <v>281</v>
      </c>
      <c r="B211" s="11" t="s">
        <v>163</v>
      </c>
      <c r="C211" s="11" t="s">
        <v>267</v>
      </c>
      <c r="D211" s="11" t="s">
        <v>174</v>
      </c>
      <c r="E211" s="12">
        <v>2025.0</v>
      </c>
      <c r="F211" s="11" t="s">
        <v>166</v>
      </c>
      <c r="G211" s="11" t="s">
        <v>175</v>
      </c>
      <c r="H211" s="11">
        <v>2.0</v>
      </c>
      <c r="I211" s="13">
        <v>11.4</v>
      </c>
      <c r="J211" s="11">
        <v>0.0</v>
      </c>
      <c r="K211" s="13">
        <v>1.2</v>
      </c>
      <c r="L211" s="13">
        <v>8.6</v>
      </c>
      <c r="M211" s="11">
        <v>40.0</v>
      </c>
      <c r="N211" s="14">
        <v>0.83</v>
      </c>
      <c r="O211" s="13">
        <v>78.6</v>
      </c>
      <c r="P211" s="13">
        <v>4.2</v>
      </c>
      <c r="Q211" s="13">
        <v>12.7</v>
      </c>
      <c r="R211" s="13">
        <v>18.1</v>
      </c>
      <c r="S211" s="13">
        <v>4.1</v>
      </c>
      <c r="T211" s="13">
        <v>4.3</v>
      </c>
      <c r="U211" s="13">
        <v>3.7</v>
      </c>
      <c r="V211" s="13">
        <v>76.6</v>
      </c>
      <c r="W211" s="11" t="str">
        <f t="shared" si="1"/>
        <v>A-Strong|BBVA|Digital|2025</v>
      </c>
      <c r="X211" s="15">
        <f>(MAX(0,MIN(1,1-(K211-scaling_params!$B$2)/(scaling_params!$C$2-scaling_params!$B$2)))+MAX(0,MIN(1,(L211-scaling_params!$B$3)/(scaling_params!$C$3-scaling_params!$B$3))))/2</f>
        <v>0.8784313725</v>
      </c>
      <c r="Y211" s="15">
        <f>(MAX(0,MIN(1,(M211-scaling_params!$B$4)/(scaling_params!$C$4-scaling_params!$B$4)))+MAX(0,MIN(1,(N211-scaling_params!$B$5)/(scaling_params!$C$5-scaling_params!$B$5))))/2</f>
        <v>0.7392857143</v>
      </c>
      <c r="Z211" s="15">
        <f>(MAX(0,MIN(1,(O211-scaling_params!$B$6)/(scaling_params!$C$6-scaling_params!$B$6)))+MAX(0,MIN(1,1-(P211-scaling_params!$B$7)/(scaling_params!$C$7-scaling_params!$B$7)))+MAX(0,MIN(1,(T211-scaling_params!$B$11)/(scaling_params!$C$11-scaling_params!$B$11))))/3</f>
        <v>0.9333333333</v>
      </c>
      <c r="AA211" s="15">
        <f>(MAX(0,MIN(1,1-(Q211-scaling_params!$B$8)/(scaling_params!$C$8-scaling_params!$B$8)))+MAX(0,MIN(1,(R211-scaling_params!$B$9)/(scaling_params!$C$9-scaling_params!$B$9)))+MAX(0,MIN(1,(S211-scaling_params!$B$10)/(scaling_params!$C$10-scaling_params!$B$10))))/3</f>
        <v>0.8616592207</v>
      </c>
      <c r="AB211" s="15">
        <f>(MAX(0,MIN(1,(U211-scaling_params!$B$12)/(scaling_params!$C$12-scaling_params!$B$12)))+MAX(0,MIN(1,(V211-scaling_params!$B$13)/(scaling_params!$C$13-scaling_params!$B$13))))/2</f>
        <v>0.8018181818</v>
      </c>
      <c r="AC211" s="13">
        <f>(scaling_params!$G$2*X211+scaling_params!$G$3*Y211+scaling_params!$G$4*Z211+scaling_params!$G$5*AA211+scaling_params!$G$6*AB211)*100</f>
        <v>84.5763417</v>
      </c>
      <c r="AD211" s="11" t="s">
        <v>168</v>
      </c>
      <c r="AE211" s="11">
        <f t="shared" si="2"/>
        <v>0</v>
      </c>
    </row>
    <row r="212" ht="15.75" customHeight="1">
      <c r="A212" s="11" t="s">
        <v>282</v>
      </c>
      <c r="B212" s="11" t="s">
        <v>163</v>
      </c>
      <c r="C212" s="11" t="s">
        <v>267</v>
      </c>
      <c r="D212" s="11" t="s">
        <v>170</v>
      </c>
      <c r="E212" s="12">
        <v>2024.0</v>
      </c>
      <c r="F212" s="11" t="s">
        <v>166</v>
      </c>
      <c r="G212" s="11" t="s">
        <v>167</v>
      </c>
      <c r="H212" s="11">
        <v>1.0</v>
      </c>
      <c r="I212" s="13">
        <v>11.9</v>
      </c>
      <c r="J212" s="11">
        <v>0.0</v>
      </c>
      <c r="K212" s="13">
        <v>0.2</v>
      </c>
      <c r="L212" s="13">
        <v>10.0</v>
      </c>
      <c r="M212" s="11">
        <v>43.0</v>
      </c>
      <c r="N212" s="14">
        <v>0.97</v>
      </c>
      <c r="O212" s="13">
        <v>82.1</v>
      </c>
      <c r="P212" s="13">
        <v>5.1</v>
      </c>
      <c r="Q212" s="13">
        <v>12.5</v>
      </c>
      <c r="R212" s="13">
        <v>18.1</v>
      </c>
      <c r="S212" s="13">
        <v>4.9</v>
      </c>
      <c r="T212" s="13">
        <v>5.0</v>
      </c>
      <c r="U212" s="13">
        <v>2.3</v>
      </c>
      <c r="V212" s="13">
        <v>98.3</v>
      </c>
      <c r="W212" s="11" t="str">
        <f t="shared" si="1"/>
        <v>A-Strong|BBVA|Risk|2024</v>
      </c>
      <c r="X212" s="15">
        <f>(MAX(0,MIN(1,1-(K212-scaling_params!$B$2)/(scaling_params!$C$2-scaling_params!$B$2)))+MAX(0,MIN(1,(L212-scaling_params!$B$3)/(scaling_params!$C$3-scaling_params!$B$3))))/2</f>
        <v>1</v>
      </c>
      <c r="Y212" s="15">
        <f>(MAX(0,MIN(1,(M212-scaling_params!$B$4)/(scaling_params!$C$4-scaling_params!$B$4)))+MAX(0,MIN(1,(N212-scaling_params!$B$5)/(scaling_params!$C$5-scaling_params!$B$5))))/2</f>
        <v>0.9285714286</v>
      </c>
      <c r="Z212" s="15">
        <f>(MAX(0,MIN(1,(O212-scaling_params!$B$6)/(scaling_params!$C$6-scaling_params!$B$6)))+MAX(0,MIN(1,1-(P212-scaling_params!$B$7)/(scaling_params!$C$7-scaling_params!$B$7)))+MAX(0,MIN(1,(T212-scaling_params!$B$11)/(scaling_params!$C$11-scaling_params!$B$11))))/3</f>
        <v>1</v>
      </c>
      <c r="AA212" s="15">
        <f>(MAX(0,MIN(1,1-(Q212-scaling_params!$B$8)/(scaling_params!$C$8-scaling_params!$B$8)))+MAX(0,MIN(1,(R212-scaling_params!$B$9)/(scaling_params!$C$9-scaling_params!$B$9)))+MAX(0,MIN(1,(S212-scaling_params!$B$10)/(scaling_params!$C$10-scaling_params!$B$10))))/3</f>
        <v>0.9476663508</v>
      </c>
      <c r="AB212" s="15">
        <f>(MAX(0,MIN(1,(U212-scaling_params!$B$12)/(scaling_params!$C$12-scaling_params!$B$12)))+MAX(0,MIN(1,(V212-scaling_params!$B$13)/(scaling_params!$C$13-scaling_params!$B$13))))/2</f>
        <v>0.8240909091</v>
      </c>
      <c r="AC212" s="13">
        <f>(scaling_params!$G$2*X212+scaling_params!$G$3*Y212+scaling_params!$G$4*Z212+scaling_params!$G$5*AA212+scaling_params!$G$6*AB212)*100</f>
        <v>95.22462907</v>
      </c>
      <c r="AD212" s="11" t="s">
        <v>168</v>
      </c>
      <c r="AE212" s="11">
        <f t="shared" si="2"/>
        <v>0</v>
      </c>
    </row>
    <row r="213" ht="15.75" customHeight="1">
      <c r="A213" s="11" t="s">
        <v>282</v>
      </c>
      <c r="B213" s="11" t="s">
        <v>163</v>
      </c>
      <c r="C213" s="11" t="s">
        <v>267</v>
      </c>
      <c r="D213" s="11" t="s">
        <v>170</v>
      </c>
      <c r="E213" s="12">
        <v>2025.0</v>
      </c>
      <c r="F213" s="11" t="s">
        <v>166</v>
      </c>
      <c r="G213" s="11" t="s">
        <v>167</v>
      </c>
      <c r="H213" s="11">
        <v>1.0</v>
      </c>
      <c r="I213" s="13">
        <v>11.4</v>
      </c>
      <c r="J213" s="11">
        <v>0.0</v>
      </c>
      <c r="K213" s="13">
        <v>0.0</v>
      </c>
      <c r="L213" s="13">
        <v>8.2</v>
      </c>
      <c r="M213" s="11">
        <v>41.0</v>
      </c>
      <c r="N213" s="14">
        <v>0.94</v>
      </c>
      <c r="O213" s="13">
        <v>82.8</v>
      </c>
      <c r="P213" s="13">
        <v>4.9</v>
      </c>
      <c r="Q213" s="13">
        <v>8.3</v>
      </c>
      <c r="R213" s="13">
        <v>17.0</v>
      </c>
      <c r="S213" s="13">
        <v>5.0</v>
      </c>
      <c r="T213" s="13">
        <v>5.0</v>
      </c>
      <c r="U213" s="13">
        <v>5.1</v>
      </c>
      <c r="V213" s="13">
        <v>99.3</v>
      </c>
      <c r="W213" s="11" t="str">
        <f t="shared" si="1"/>
        <v>A-Strong|BBVA|Risk|2025</v>
      </c>
      <c r="X213" s="15">
        <f>(MAX(0,MIN(1,1-(K213-scaling_params!$B$2)/(scaling_params!$C$2-scaling_params!$B$2)))+MAX(0,MIN(1,(L213-scaling_params!$B$3)/(scaling_params!$C$3-scaling_params!$B$3))))/2</f>
        <v>0.8823529412</v>
      </c>
      <c r="Y213" s="15">
        <f>(MAX(0,MIN(1,(M213-scaling_params!$B$4)/(scaling_params!$C$4-scaling_params!$B$4)))+MAX(0,MIN(1,(N213-scaling_params!$B$5)/(scaling_params!$C$5-scaling_params!$B$5))))/2</f>
        <v>0.881547619</v>
      </c>
      <c r="Z213" s="15">
        <f>(MAX(0,MIN(1,(O213-scaling_params!$B$6)/(scaling_params!$C$6-scaling_params!$B$6)))+MAX(0,MIN(1,1-(P213-scaling_params!$B$7)/(scaling_params!$C$7-scaling_params!$B$7)))+MAX(0,MIN(1,(T213-scaling_params!$B$11)/(scaling_params!$C$11-scaling_params!$B$11))))/3</f>
        <v>1</v>
      </c>
      <c r="AA213" s="15">
        <f>(MAX(0,MIN(1,1-(Q213-scaling_params!$B$8)/(scaling_params!$C$8-scaling_params!$B$8)))+MAX(0,MIN(1,(R213-scaling_params!$B$9)/(scaling_params!$C$9-scaling_params!$B$9)))+MAX(0,MIN(1,(S213-scaling_params!$B$10)/(scaling_params!$C$10-scaling_params!$B$10))))/3</f>
        <v>0.9451476793</v>
      </c>
      <c r="AB213" s="15">
        <f>(MAX(0,MIN(1,(U213-scaling_params!$B$12)/(scaling_params!$C$12-scaling_params!$B$12)))+MAX(0,MIN(1,(V213-scaling_params!$B$13)/(scaling_params!$C$13-scaling_params!$B$13))))/2</f>
        <v>1</v>
      </c>
      <c r="AC213" s="13">
        <f>(scaling_params!$G$2*X213+scaling_params!$G$3*Y213+scaling_params!$G$4*Z213+scaling_params!$G$5*AA213+scaling_params!$G$6*AB213)*100</f>
        <v>93.38626232</v>
      </c>
      <c r="AD213" s="11" t="s">
        <v>168</v>
      </c>
      <c r="AE213" s="11">
        <f t="shared" si="2"/>
        <v>0</v>
      </c>
    </row>
    <row r="214" ht="15.75" customHeight="1">
      <c r="A214" s="11" t="s">
        <v>283</v>
      </c>
      <c r="B214" s="11" t="s">
        <v>163</v>
      </c>
      <c r="C214" s="11" t="s">
        <v>267</v>
      </c>
      <c r="D214" s="11" t="s">
        <v>165</v>
      </c>
      <c r="E214" s="12">
        <v>2024.0</v>
      </c>
      <c r="F214" s="11" t="s">
        <v>166</v>
      </c>
      <c r="G214" s="11" t="s">
        <v>172</v>
      </c>
      <c r="H214" s="11">
        <v>5.0</v>
      </c>
      <c r="I214" s="13">
        <v>11.9</v>
      </c>
      <c r="J214" s="11">
        <v>0.0</v>
      </c>
      <c r="K214" s="13">
        <v>1.1</v>
      </c>
      <c r="L214" s="13">
        <v>7.7</v>
      </c>
      <c r="M214" s="11">
        <v>37.0</v>
      </c>
      <c r="N214" s="14">
        <v>0.81</v>
      </c>
      <c r="O214" s="13">
        <v>77.5</v>
      </c>
      <c r="P214" s="13">
        <v>5.8</v>
      </c>
      <c r="Q214" s="13">
        <v>9.9</v>
      </c>
      <c r="R214" s="13">
        <v>17.5</v>
      </c>
      <c r="S214" s="13">
        <v>4.6</v>
      </c>
      <c r="T214" s="13">
        <v>4.6</v>
      </c>
      <c r="U214" s="13">
        <v>2.8</v>
      </c>
      <c r="V214" s="13">
        <v>83.2</v>
      </c>
      <c r="W214" s="11" t="str">
        <f t="shared" si="1"/>
        <v>A-Strong|BBVA|Operations|2024</v>
      </c>
      <c r="X214" s="15">
        <f>(MAX(0,MIN(1,1-(K214-scaling_params!$B$2)/(scaling_params!$C$2-scaling_params!$B$2)))+MAX(0,MIN(1,(L214-scaling_params!$B$3)/(scaling_params!$C$3-scaling_params!$B$3))))/2</f>
        <v>0.8289215686</v>
      </c>
      <c r="Y214" s="15">
        <f>(MAX(0,MIN(1,(M214-scaling_params!$B$4)/(scaling_params!$C$4-scaling_params!$B$4)))+MAX(0,MIN(1,(N214-scaling_params!$B$5)/(scaling_params!$C$5-scaling_params!$B$5))))/2</f>
        <v>0.7</v>
      </c>
      <c r="Z214" s="15">
        <f>(MAX(0,MIN(1,(O214-scaling_params!$B$6)/(scaling_params!$C$6-scaling_params!$B$6)))+MAX(0,MIN(1,1-(P214-scaling_params!$B$7)/(scaling_params!$C$7-scaling_params!$B$7)))+MAX(0,MIN(1,(T214-scaling_params!$B$11)/(scaling_params!$C$11-scaling_params!$B$11))))/3</f>
        <v>0.9348777349</v>
      </c>
      <c r="AA214" s="15">
        <f>(MAX(0,MIN(1,1-(Q214-scaling_params!$B$8)/(scaling_params!$C$8-scaling_params!$B$8)))+MAX(0,MIN(1,(R214-scaling_params!$B$9)/(scaling_params!$C$9-scaling_params!$B$9)))+MAX(0,MIN(1,(S214-scaling_params!$B$10)/(scaling_params!$C$10-scaling_params!$B$10))))/3</f>
        <v>0.9270290395</v>
      </c>
      <c r="AB214" s="15">
        <f>(MAX(0,MIN(1,(U214-scaling_params!$B$12)/(scaling_params!$C$12-scaling_params!$B$12)))+MAX(0,MIN(1,(V214-scaling_params!$B$13)/(scaling_params!$C$13-scaling_params!$B$13))))/2</f>
        <v>0.8118181818</v>
      </c>
      <c r="AC214" s="13">
        <f>(scaling_params!$G$2*X214+scaling_params!$G$3*Y214+scaling_params!$G$4*Z214+scaling_params!$G$5*AA214+scaling_params!$G$6*AB214)*100</f>
        <v>83.79444927</v>
      </c>
      <c r="AD214" s="11" t="s">
        <v>168</v>
      </c>
      <c r="AE214" s="11">
        <f t="shared" si="2"/>
        <v>0</v>
      </c>
    </row>
    <row r="215" ht="15.75" customHeight="1">
      <c r="A215" s="11" t="s">
        <v>283</v>
      </c>
      <c r="B215" s="11" t="s">
        <v>163</v>
      </c>
      <c r="C215" s="11" t="s">
        <v>267</v>
      </c>
      <c r="D215" s="11" t="s">
        <v>165</v>
      </c>
      <c r="E215" s="12">
        <v>2025.0</v>
      </c>
      <c r="F215" s="11" t="s">
        <v>166</v>
      </c>
      <c r="G215" s="11" t="s">
        <v>172</v>
      </c>
      <c r="H215" s="11">
        <v>5.0</v>
      </c>
      <c r="I215" s="13">
        <v>11.4</v>
      </c>
      <c r="J215" s="11">
        <v>0.0</v>
      </c>
      <c r="K215" s="13">
        <v>0.0</v>
      </c>
      <c r="L215" s="13">
        <v>7.6</v>
      </c>
      <c r="M215" s="11">
        <v>17.0</v>
      </c>
      <c r="N215" s="14">
        <v>0.79</v>
      </c>
      <c r="O215" s="13">
        <v>83.2</v>
      </c>
      <c r="P215" s="13">
        <v>5.0</v>
      </c>
      <c r="Q215" s="13">
        <v>10.1</v>
      </c>
      <c r="R215" s="13">
        <v>16.7</v>
      </c>
      <c r="S215" s="13">
        <v>4.2</v>
      </c>
      <c r="T215" s="13">
        <v>4.6</v>
      </c>
      <c r="U215" s="13">
        <v>3.6</v>
      </c>
      <c r="V215" s="13">
        <v>85.3</v>
      </c>
      <c r="W215" s="11" t="str">
        <f t="shared" si="1"/>
        <v>A-Strong|BBVA|Operations|2025</v>
      </c>
      <c r="X215" s="15">
        <f>(MAX(0,MIN(1,1-(K215-scaling_params!$B$2)/(scaling_params!$C$2-scaling_params!$B$2)))+MAX(0,MIN(1,(L215-scaling_params!$B$3)/(scaling_params!$C$3-scaling_params!$B$3))))/2</f>
        <v>0.8382352941</v>
      </c>
      <c r="Y215" s="15">
        <f>(MAX(0,MIN(1,(M215-scaling_params!$B$4)/(scaling_params!$C$4-scaling_params!$B$4)))+MAX(0,MIN(1,(N215-scaling_params!$B$5)/(scaling_params!$C$5-scaling_params!$B$5))))/2</f>
        <v>0.5797619048</v>
      </c>
      <c r="Z215" s="15">
        <f>(MAX(0,MIN(1,(O215-scaling_params!$B$6)/(scaling_params!$C$6-scaling_params!$B$6)))+MAX(0,MIN(1,1-(P215-scaling_params!$B$7)/(scaling_params!$C$7-scaling_params!$B$7)))+MAX(0,MIN(1,(T215-scaling_params!$B$11)/(scaling_params!$C$11-scaling_params!$B$11))))/3</f>
        <v>0.9619047619</v>
      </c>
      <c r="AA215" s="15">
        <f>(MAX(0,MIN(1,1-(Q215-scaling_params!$B$8)/(scaling_params!$C$8-scaling_params!$B$8)))+MAX(0,MIN(1,(R215-scaling_params!$B$9)/(scaling_params!$C$9-scaling_params!$B$9)))+MAX(0,MIN(1,(S215-scaling_params!$B$10)/(scaling_params!$C$10-scaling_params!$B$10))))/3</f>
        <v>0.8540580789</v>
      </c>
      <c r="AB215" s="15">
        <f>(MAX(0,MIN(1,(U215-scaling_params!$B$12)/(scaling_params!$C$12-scaling_params!$B$12)))+MAX(0,MIN(1,(V215-scaling_params!$B$13)/(scaling_params!$C$13-scaling_params!$B$13))))/2</f>
        <v>0.8809090909</v>
      </c>
      <c r="AC215" s="13">
        <f>(scaling_params!$G$2*X215+scaling_params!$G$3*Y215+scaling_params!$G$4*Z215+scaling_params!$G$5*AA215+scaling_params!$G$6*AB215)*100</f>
        <v>81.35384554</v>
      </c>
      <c r="AD215" s="11" t="s">
        <v>168</v>
      </c>
      <c r="AE215" s="11">
        <f t="shared" si="2"/>
        <v>0</v>
      </c>
    </row>
    <row r="216" ht="15.75" customHeight="1">
      <c r="A216" s="11" t="s">
        <v>284</v>
      </c>
      <c r="B216" s="11" t="s">
        <v>163</v>
      </c>
      <c r="C216" s="11" t="s">
        <v>267</v>
      </c>
      <c r="D216" s="11" t="s">
        <v>174</v>
      </c>
      <c r="E216" s="12">
        <v>2024.0</v>
      </c>
      <c r="F216" s="11" t="s">
        <v>166</v>
      </c>
      <c r="G216" s="11" t="s">
        <v>175</v>
      </c>
      <c r="H216" s="11">
        <v>2.0</v>
      </c>
      <c r="I216" s="13">
        <v>11.9</v>
      </c>
      <c r="J216" s="11">
        <v>0.0</v>
      </c>
      <c r="K216" s="13">
        <v>1.3</v>
      </c>
      <c r="L216" s="13">
        <v>7.8</v>
      </c>
      <c r="M216" s="11">
        <v>21.0</v>
      </c>
      <c r="N216" s="14">
        <v>0.84</v>
      </c>
      <c r="O216" s="13">
        <v>73.3</v>
      </c>
      <c r="P216" s="13">
        <v>4.6</v>
      </c>
      <c r="Q216" s="13">
        <v>12.9</v>
      </c>
      <c r="R216" s="13">
        <v>18.1</v>
      </c>
      <c r="S216" s="13">
        <v>3.9</v>
      </c>
      <c r="T216" s="13">
        <v>3.6</v>
      </c>
      <c r="U216" s="13">
        <v>2.7</v>
      </c>
      <c r="V216" s="13">
        <v>67.4</v>
      </c>
      <c r="W216" s="11" t="str">
        <f t="shared" si="1"/>
        <v>A-Strong|BBVA|Digital|2024</v>
      </c>
      <c r="X216" s="15">
        <f>(MAX(0,MIN(1,1-(K216-scaling_params!$B$2)/(scaling_params!$C$2-scaling_params!$B$2)))+MAX(0,MIN(1,(L216-scaling_params!$B$3)/(scaling_params!$C$3-scaling_params!$B$3))))/2</f>
        <v>0.8029411765</v>
      </c>
      <c r="Y216" s="15">
        <f>(MAX(0,MIN(1,(M216-scaling_params!$B$4)/(scaling_params!$C$4-scaling_params!$B$4)))+MAX(0,MIN(1,(N216-scaling_params!$B$5)/(scaling_params!$C$5-scaling_params!$B$5))))/2</f>
        <v>0.6613095238</v>
      </c>
      <c r="Z216" s="15">
        <f>(MAX(0,MIN(1,(O216-scaling_params!$B$6)/(scaling_params!$C$6-scaling_params!$B$6)))+MAX(0,MIN(1,1-(P216-scaling_params!$B$7)/(scaling_params!$C$7-scaling_params!$B$7)))+MAX(0,MIN(1,(T216-scaling_params!$B$11)/(scaling_params!$C$11-scaling_params!$B$11))))/3</f>
        <v>0.8089108911</v>
      </c>
      <c r="AA216" s="15">
        <f>(MAX(0,MIN(1,1-(Q216-scaling_params!$B$8)/(scaling_params!$C$8-scaling_params!$B$8)))+MAX(0,MIN(1,(R216-scaling_params!$B$9)/(scaling_params!$C$9-scaling_params!$B$9)))+MAX(0,MIN(1,(S216-scaling_params!$B$10)/(scaling_params!$C$10-scaling_params!$B$10))))/3</f>
        <v>0.8344756199</v>
      </c>
      <c r="AB216" s="15">
        <f>(MAX(0,MIN(1,(U216-scaling_params!$B$12)/(scaling_params!$C$12-scaling_params!$B$12)))+MAX(0,MIN(1,(V216-scaling_params!$B$13)/(scaling_params!$C$13-scaling_params!$B$13))))/2</f>
        <v>0.6431818182</v>
      </c>
      <c r="AC216" s="13">
        <f>(scaling_params!$G$2*X216+scaling_params!$G$3*Y216+scaling_params!$G$4*Z216+scaling_params!$G$5*AA216+scaling_params!$G$6*AB216)*100</f>
        <v>75.69561376</v>
      </c>
      <c r="AD216" s="11" t="s">
        <v>168</v>
      </c>
      <c r="AE216" s="11">
        <f t="shared" si="2"/>
        <v>0</v>
      </c>
    </row>
    <row r="217" ht="15.75" customHeight="1">
      <c r="A217" s="11" t="s">
        <v>284</v>
      </c>
      <c r="B217" s="11" t="s">
        <v>163</v>
      </c>
      <c r="C217" s="11" t="s">
        <v>267</v>
      </c>
      <c r="D217" s="11" t="s">
        <v>174</v>
      </c>
      <c r="E217" s="12">
        <v>2025.0</v>
      </c>
      <c r="F217" s="11" t="s">
        <v>166</v>
      </c>
      <c r="G217" s="11" t="s">
        <v>175</v>
      </c>
      <c r="H217" s="11">
        <v>2.0</v>
      </c>
      <c r="I217" s="13">
        <v>11.4</v>
      </c>
      <c r="J217" s="11">
        <v>0.0</v>
      </c>
      <c r="K217" s="13">
        <v>1.2</v>
      </c>
      <c r="L217" s="13">
        <v>8.7</v>
      </c>
      <c r="M217" s="11">
        <v>38.0</v>
      </c>
      <c r="N217" s="14">
        <v>0.88</v>
      </c>
      <c r="O217" s="13">
        <v>78.6</v>
      </c>
      <c r="P217" s="13">
        <v>4.2</v>
      </c>
      <c r="Q217" s="13">
        <v>12.7</v>
      </c>
      <c r="R217" s="13">
        <v>18.1</v>
      </c>
      <c r="S217" s="13">
        <v>3.9</v>
      </c>
      <c r="T217" s="13">
        <v>4.2</v>
      </c>
      <c r="U217" s="13">
        <v>3.7</v>
      </c>
      <c r="V217" s="13">
        <v>82.7</v>
      </c>
      <c r="W217" s="11" t="str">
        <f t="shared" si="1"/>
        <v>A-Strong|BBVA|Digital|2025</v>
      </c>
      <c r="X217" s="15">
        <f>(MAX(0,MIN(1,1-(K217-scaling_params!$B$2)/(scaling_params!$C$2-scaling_params!$B$2)))+MAX(0,MIN(1,(L217-scaling_params!$B$3)/(scaling_params!$C$3-scaling_params!$B$3))))/2</f>
        <v>0.8857843137</v>
      </c>
      <c r="Y217" s="15">
        <f>(MAX(0,MIN(1,(M217-scaling_params!$B$4)/(scaling_params!$C$4-scaling_params!$B$4)))+MAX(0,MIN(1,(N217-scaling_params!$B$5)/(scaling_params!$C$5-scaling_params!$B$5))))/2</f>
        <v>0.7922619048</v>
      </c>
      <c r="Z217" s="15">
        <f>(MAX(0,MIN(1,(O217-scaling_params!$B$6)/(scaling_params!$C$6-scaling_params!$B$6)))+MAX(0,MIN(1,1-(P217-scaling_params!$B$7)/(scaling_params!$C$7-scaling_params!$B$7)))+MAX(0,MIN(1,(T217-scaling_params!$B$11)/(scaling_params!$C$11-scaling_params!$B$11))))/3</f>
        <v>0.9238095238</v>
      </c>
      <c r="AA217" s="15">
        <f>(MAX(0,MIN(1,1-(Q217-scaling_params!$B$8)/(scaling_params!$C$8-scaling_params!$B$8)))+MAX(0,MIN(1,(R217-scaling_params!$B$9)/(scaling_params!$C$9-scaling_params!$B$9)))+MAX(0,MIN(1,(S217-scaling_params!$B$10)/(scaling_params!$C$10-scaling_params!$B$10))))/3</f>
        <v>0.8420513775</v>
      </c>
      <c r="AB217" s="15">
        <f>(MAX(0,MIN(1,(U217-scaling_params!$B$12)/(scaling_params!$C$12-scaling_params!$B$12)))+MAX(0,MIN(1,(V217-scaling_params!$B$13)/(scaling_params!$C$13-scaling_params!$B$13))))/2</f>
        <v>0.8572727273</v>
      </c>
      <c r="AC217" s="13">
        <f>(scaling_params!$G$2*X217+scaling_params!$G$3*Y217+scaling_params!$G$4*Z217+scaling_params!$G$5*AA217+scaling_params!$G$6*AB217)*100</f>
        <v>86.07953237</v>
      </c>
      <c r="AD217" s="11" t="s">
        <v>168</v>
      </c>
      <c r="AE217" s="11">
        <f t="shared" si="2"/>
        <v>0</v>
      </c>
    </row>
    <row r="218" ht="15.75" customHeight="1">
      <c r="A218" s="11" t="s">
        <v>285</v>
      </c>
      <c r="B218" s="11" t="s">
        <v>163</v>
      </c>
      <c r="C218" s="11" t="s">
        <v>267</v>
      </c>
      <c r="D218" s="11" t="s">
        <v>177</v>
      </c>
      <c r="E218" s="12">
        <v>2024.0</v>
      </c>
      <c r="F218" s="11" t="s">
        <v>171</v>
      </c>
      <c r="G218" s="11" t="s">
        <v>184</v>
      </c>
      <c r="H218" s="11">
        <v>2.0</v>
      </c>
      <c r="I218" s="13">
        <v>11.9</v>
      </c>
      <c r="J218" s="11">
        <v>0.0</v>
      </c>
      <c r="K218" s="13">
        <v>0.2</v>
      </c>
      <c r="L218" s="13">
        <v>7.4</v>
      </c>
      <c r="M218" s="11">
        <v>19.0</v>
      </c>
      <c r="N218" s="14">
        <v>0.82</v>
      </c>
      <c r="O218" s="13">
        <v>76.2</v>
      </c>
      <c r="P218" s="13">
        <v>4.6</v>
      </c>
      <c r="Q218" s="13">
        <v>11.9</v>
      </c>
      <c r="R218" s="13">
        <v>17.6</v>
      </c>
      <c r="S218" s="13">
        <v>3.8</v>
      </c>
      <c r="T218" s="13">
        <v>3.7</v>
      </c>
      <c r="U218" s="13">
        <v>3.5</v>
      </c>
      <c r="V218" s="13">
        <v>74.0</v>
      </c>
      <c r="W218" s="11" t="str">
        <f t="shared" si="1"/>
        <v>A-Strong|BBVA|Retail|2024</v>
      </c>
      <c r="X218" s="15">
        <f>(MAX(0,MIN(1,1-(K218-scaling_params!$B$2)/(scaling_params!$C$2-scaling_params!$B$2)))+MAX(0,MIN(1,(L218-scaling_params!$B$3)/(scaling_params!$C$3-scaling_params!$B$3))))/2</f>
        <v>0.8235294118</v>
      </c>
      <c r="Y218" s="15">
        <f>(MAX(0,MIN(1,(M218-scaling_params!$B$4)/(scaling_params!$C$4-scaling_params!$B$4)))+MAX(0,MIN(1,(N218-scaling_params!$B$5)/(scaling_params!$C$5-scaling_params!$B$5))))/2</f>
        <v>0.6267857143</v>
      </c>
      <c r="Z218" s="15">
        <f>(MAX(0,MIN(1,(O218-scaling_params!$B$6)/(scaling_params!$C$6-scaling_params!$B$6)))+MAX(0,MIN(1,1-(P218-scaling_params!$B$7)/(scaling_params!$C$7-scaling_params!$B$7)))+MAX(0,MIN(1,(T218-scaling_params!$B$11)/(scaling_params!$C$11-scaling_params!$B$11))))/3</f>
        <v>0.8662894861</v>
      </c>
      <c r="AA218" s="15">
        <f>(MAX(0,MIN(1,1-(Q218-scaling_params!$B$8)/(scaling_params!$C$8-scaling_params!$B$8)))+MAX(0,MIN(1,(R218-scaling_params!$B$9)/(scaling_params!$C$9-scaling_params!$B$9)))+MAX(0,MIN(1,(S218-scaling_params!$B$10)/(scaling_params!$C$10-scaling_params!$B$10))))/3</f>
        <v>0.8414534398</v>
      </c>
      <c r="AB218" s="15">
        <f>(MAX(0,MIN(1,(U218-scaling_params!$B$12)/(scaling_params!$C$12-scaling_params!$B$12)))+MAX(0,MIN(1,(V218-scaling_params!$B$13)/(scaling_params!$C$13-scaling_params!$B$13))))/2</f>
        <v>0.7781818182</v>
      </c>
      <c r="AC218" s="13">
        <f>(scaling_params!$G$2*X218+scaling_params!$G$3*Y218+scaling_params!$G$4*Z218+scaling_params!$G$5*AA218+scaling_params!$G$6*AB218)*100</f>
        <v>78.43233438</v>
      </c>
      <c r="AD218" s="11" t="s">
        <v>168</v>
      </c>
      <c r="AE218" s="11">
        <f t="shared" si="2"/>
        <v>0</v>
      </c>
    </row>
    <row r="219" ht="15.75" customHeight="1">
      <c r="A219" s="11" t="s">
        <v>285</v>
      </c>
      <c r="B219" s="11" t="s">
        <v>163</v>
      </c>
      <c r="C219" s="11" t="s">
        <v>267</v>
      </c>
      <c r="D219" s="11" t="s">
        <v>177</v>
      </c>
      <c r="E219" s="12">
        <v>2025.0</v>
      </c>
      <c r="F219" s="11" t="s">
        <v>171</v>
      </c>
      <c r="G219" s="11" t="s">
        <v>184</v>
      </c>
      <c r="H219" s="11">
        <v>2.0</v>
      </c>
      <c r="I219" s="13">
        <v>11.4</v>
      </c>
      <c r="J219" s="11">
        <v>0.0</v>
      </c>
      <c r="K219" s="13">
        <v>1.2</v>
      </c>
      <c r="L219" s="13">
        <v>7.5</v>
      </c>
      <c r="M219" s="11">
        <v>-4.0</v>
      </c>
      <c r="N219" s="14">
        <v>0.83</v>
      </c>
      <c r="O219" s="13">
        <v>79.5</v>
      </c>
      <c r="P219" s="13">
        <v>6.5</v>
      </c>
      <c r="Q219" s="13">
        <v>9.6</v>
      </c>
      <c r="R219" s="13">
        <v>16.3</v>
      </c>
      <c r="S219" s="13">
        <v>3.8</v>
      </c>
      <c r="T219" s="13">
        <v>3.8</v>
      </c>
      <c r="U219" s="13">
        <v>3.5</v>
      </c>
      <c r="V219" s="13">
        <v>69.2</v>
      </c>
      <c r="W219" s="11" t="str">
        <f t="shared" si="1"/>
        <v>A-Strong|BBVA|Retail|2025</v>
      </c>
      <c r="X219" s="15">
        <f>(MAX(0,MIN(1,1-(K219-scaling_params!$B$2)/(scaling_params!$C$2-scaling_params!$B$2)))+MAX(0,MIN(1,(L219-scaling_params!$B$3)/(scaling_params!$C$3-scaling_params!$B$3))))/2</f>
        <v>0.7975490196</v>
      </c>
      <c r="Y219" s="15">
        <f>(MAX(0,MIN(1,(M219-scaling_params!$B$4)/(scaling_params!$C$4-scaling_params!$B$4)))+MAX(0,MIN(1,(N219-scaling_params!$B$5)/(scaling_params!$C$5-scaling_params!$B$5))))/2</f>
        <v>0.5297619048</v>
      </c>
      <c r="Z219" s="15">
        <f>(MAX(0,MIN(1,(O219-scaling_params!$B$6)/(scaling_params!$C$6-scaling_params!$B$6)))+MAX(0,MIN(1,1-(P219-scaling_params!$B$7)/(scaling_params!$C$7-scaling_params!$B$7)))+MAX(0,MIN(1,(T219-scaling_params!$B$11)/(scaling_params!$C$11-scaling_params!$B$11))))/3</f>
        <v>0.7956241956</v>
      </c>
      <c r="AA219" s="15">
        <f>(MAX(0,MIN(1,1-(Q219-scaling_params!$B$8)/(scaling_params!$C$8-scaling_params!$B$8)))+MAX(0,MIN(1,(R219-scaling_params!$B$9)/(scaling_params!$C$9-scaling_params!$B$9)))+MAX(0,MIN(1,(S219-scaling_params!$B$10)/(scaling_params!$C$10-scaling_params!$B$10))))/3</f>
        <v>0.7979647555</v>
      </c>
      <c r="AB219" s="15">
        <f>(MAX(0,MIN(1,(U219-scaling_params!$B$12)/(scaling_params!$C$12-scaling_params!$B$12)))+MAX(0,MIN(1,(V219-scaling_params!$B$13)/(scaling_params!$C$13-scaling_params!$B$13))))/2</f>
        <v>0.7345454545</v>
      </c>
      <c r="AC219" s="13">
        <f>(scaling_params!$G$2*X219+scaling_params!$G$3*Y219+scaling_params!$G$4*Z219+scaling_params!$G$5*AA219+scaling_params!$G$6*AB219)*100</f>
        <v>72.60079138</v>
      </c>
      <c r="AD219" s="11" t="s">
        <v>168</v>
      </c>
      <c r="AE219" s="11">
        <f t="shared" si="2"/>
        <v>0</v>
      </c>
    </row>
    <row r="220" ht="15.75" customHeight="1">
      <c r="A220" s="11" t="s">
        <v>286</v>
      </c>
      <c r="B220" s="11" t="s">
        <v>163</v>
      </c>
      <c r="C220" s="11" t="s">
        <v>267</v>
      </c>
      <c r="D220" s="11" t="s">
        <v>174</v>
      </c>
      <c r="E220" s="12">
        <v>2024.0</v>
      </c>
      <c r="F220" s="11" t="s">
        <v>166</v>
      </c>
      <c r="G220" s="11" t="s">
        <v>172</v>
      </c>
      <c r="H220" s="11">
        <v>5.0</v>
      </c>
      <c r="I220" s="13">
        <v>11.9</v>
      </c>
      <c r="J220" s="11">
        <v>0.0</v>
      </c>
      <c r="K220" s="13">
        <v>1.3</v>
      </c>
      <c r="L220" s="13">
        <v>6.6</v>
      </c>
      <c r="M220" s="11">
        <v>25.0</v>
      </c>
      <c r="N220" s="14">
        <v>0.92</v>
      </c>
      <c r="O220" s="13">
        <v>73.3</v>
      </c>
      <c r="P220" s="13">
        <v>4.6</v>
      </c>
      <c r="Q220" s="13">
        <v>12.9</v>
      </c>
      <c r="R220" s="13">
        <v>18.1</v>
      </c>
      <c r="S220" s="13">
        <v>4.1</v>
      </c>
      <c r="T220" s="13">
        <v>4.2</v>
      </c>
      <c r="U220" s="13">
        <v>2.7</v>
      </c>
      <c r="V220" s="13">
        <v>74.7</v>
      </c>
      <c r="W220" s="11" t="str">
        <f t="shared" si="1"/>
        <v>A-Strong|BBVA|Digital|2024</v>
      </c>
      <c r="X220" s="15">
        <f>(MAX(0,MIN(1,1-(K220-scaling_params!$B$2)/(scaling_params!$C$2-scaling_params!$B$2)))+MAX(0,MIN(1,(L220-scaling_params!$B$3)/(scaling_params!$C$3-scaling_params!$B$3))))/2</f>
        <v>0.7147058824</v>
      </c>
      <c r="Y220" s="15">
        <f>(MAX(0,MIN(1,(M220-scaling_params!$B$4)/(scaling_params!$C$4-scaling_params!$B$4)))+MAX(0,MIN(1,(N220-scaling_params!$B$5)/(scaling_params!$C$5-scaling_params!$B$5))))/2</f>
        <v>0.7803571429</v>
      </c>
      <c r="Z220" s="15">
        <f>(MAX(0,MIN(1,(O220-scaling_params!$B$6)/(scaling_params!$C$6-scaling_params!$B$6)))+MAX(0,MIN(1,1-(P220-scaling_params!$B$7)/(scaling_params!$C$7-scaling_params!$B$7)))+MAX(0,MIN(1,(T220-scaling_params!$B$11)/(scaling_params!$C$11-scaling_params!$B$11))))/3</f>
        <v>0.8660537482</v>
      </c>
      <c r="AA220" s="15">
        <f>(MAX(0,MIN(1,1-(Q220-scaling_params!$B$8)/(scaling_params!$C$8-scaling_params!$B$8)))+MAX(0,MIN(1,(R220-scaling_params!$B$9)/(scaling_params!$C$9-scaling_params!$B$9)))+MAX(0,MIN(1,(S220-scaling_params!$B$10)/(scaling_params!$C$10-scaling_params!$B$10))))/3</f>
        <v>0.8540834631</v>
      </c>
      <c r="AB220" s="15">
        <f>(MAX(0,MIN(1,(U220-scaling_params!$B$12)/(scaling_params!$C$12-scaling_params!$B$12)))+MAX(0,MIN(1,(V220-scaling_params!$B$13)/(scaling_params!$C$13-scaling_params!$B$13))))/2</f>
        <v>0.7095454545</v>
      </c>
      <c r="AC220" s="13">
        <f>(scaling_params!$G$2*X220+scaling_params!$G$3*Y220+scaling_params!$G$4*Z220+scaling_params!$G$5*AA220+scaling_params!$G$6*AB220)*100</f>
        <v>78.89074949</v>
      </c>
      <c r="AD220" s="11" t="s">
        <v>168</v>
      </c>
      <c r="AE220" s="11">
        <f t="shared" si="2"/>
        <v>0</v>
      </c>
    </row>
    <row r="221" ht="15.75" customHeight="1">
      <c r="A221" s="11" t="s">
        <v>286</v>
      </c>
      <c r="B221" s="11" t="s">
        <v>163</v>
      </c>
      <c r="C221" s="11" t="s">
        <v>267</v>
      </c>
      <c r="D221" s="11" t="s">
        <v>174</v>
      </c>
      <c r="E221" s="12">
        <v>2025.0</v>
      </c>
      <c r="F221" s="11" t="s">
        <v>166</v>
      </c>
      <c r="G221" s="11" t="s">
        <v>172</v>
      </c>
      <c r="H221" s="11">
        <v>5.0</v>
      </c>
      <c r="I221" s="13">
        <v>11.4</v>
      </c>
      <c r="J221" s="11">
        <v>0.0</v>
      </c>
      <c r="K221" s="13">
        <v>1.2</v>
      </c>
      <c r="L221" s="13">
        <v>7.5</v>
      </c>
      <c r="M221" s="11">
        <v>16.0</v>
      </c>
      <c r="N221" s="14">
        <v>0.84</v>
      </c>
      <c r="O221" s="13">
        <v>78.6</v>
      </c>
      <c r="P221" s="13">
        <v>4.2</v>
      </c>
      <c r="Q221" s="13">
        <v>12.7</v>
      </c>
      <c r="R221" s="13">
        <v>18.1</v>
      </c>
      <c r="S221" s="13">
        <v>5.0</v>
      </c>
      <c r="T221" s="13">
        <v>4.5</v>
      </c>
      <c r="U221" s="13">
        <v>3.7</v>
      </c>
      <c r="V221" s="13">
        <v>88.3</v>
      </c>
      <c r="W221" s="11" t="str">
        <f t="shared" si="1"/>
        <v>A-Strong|BBVA|Digital|2025</v>
      </c>
      <c r="X221" s="15">
        <f>(MAX(0,MIN(1,1-(K221-scaling_params!$B$2)/(scaling_params!$C$2-scaling_params!$B$2)))+MAX(0,MIN(1,(L221-scaling_params!$B$3)/(scaling_params!$C$3-scaling_params!$B$3))))/2</f>
        <v>0.7975490196</v>
      </c>
      <c r="Y221" s="15">
        <f>(MAX(0,MIN(1,(M221-scaling_params!$B$4)/(scaling_params!$C$4-scaling_params!$B$4)))+MAX(0,MIN(1,(N221-scaling_params!$B$5)/(scaling_params!$C$5-scaling_params!$B$5))))/2</f>
        <v>0.6375</v>
      </c>
      <c r="Z221" s="15">
        <f>(MAX(0,MIN(1,(O221-scaling_params!$B$6)/(scaling_params!$C$6-scaling_params!$B$6)))+MAX(0,MIN(1,1-(P221-scaling_params!$B$7)/(scaling_params!$C$7-scaling_params!$B$7)))+MAX(0,MIN(1,(T221-scaling_params!$B$11)/(scaling_params!$C$11-scaling_params!$B$11))))/3</f>
        <v>0.9523809524</v>
      </c>
      <c r="AA221" s="15">
        <f>(MAX(0,MIN(1,1-(Q221-scaling_params!$B$8)/(scaling_params!$C$8-scaling_params!$B$8)))+MAX(0,MIN(1,(R221-scaling_params!$B$9)/(scaling_params!$C$9-scaling_params!$B$9)))+MAX(0,MIN(1,(S221-scaling_params!$B$10)/(scaling_params!$C$10-scaling_params!$B$10))))/3</f>
        <v>0.9498945148</v>
      </c>
      <c r="AB221" s="15">
        <f>(MAX(0,MIN(1,(U221-scaling_params!$B$12)/(scaling_params!$C$12-scaling_params!$B$12)))+MAX(0,MIN(1,(V221-scaling_params!$B$13)/(scaling_params!$C$13-scaling_params!$B$13))))/2</f>
        <v>0.9081818182</v>
      </c>
      <c r="AC221" s="13">
        <f>(scaling_params!$G$2*X221+scaling_params!$G$3*Y221+scaling_params!$G$4*Z221+scaling_params!$G$5*AA221+scaling_params!$G$6*AB221)*100</f>
        <v>83.53929326</v>
      </c>
      <c r="AD221" s="11" t="s">
        <v>168</v>
      </c>
      <c r="AE221" s="11">
        <f t="shared" si="2"/>
        <v>0</v>
      </c>
    </row>
    <row r="222" ht="15.75" customHeight="1">
      <c r="A222" s="11" t="s">
        <v>287</v>
      </c>
      <c r="B222" s="11" t="s">
        <v>163</v>
      </c>
      <c r="C222" s="11" t="s">
        <v>267</v>
      </c>
      <c r="D222" s="11" t="s">
        <v>174</v>
      </c>
      <c r="E222" s="12">
        <v>2024.0</v>
      </c>
      <c r="F222" s="11" t="s">
        <v>171</v>
      </c>
      <c r="G222" s="11" t="s">
        <v>172</v>
      </c>
      <c r="H222" s="11">
        <v>5.0</v>
      </c>
      <c r="I222" s="13">
        <v>11.9</v>
      </c>
      <c r="J222" s="11">
        <v>0.0</v>
      </c>
      <c r="K222" s="13">
        <v>1.3</v>
      </c>
      <c r="L222" s="13">
        <v>7.2</v>
      </c>
      <c r="M222" s="11">
        <v>22.0</v>
      </c>
      <c r="N222" s="14">
        <v>0.9</v>
      </c>
      <c r="O222" s="13">
        <v>73.3</v>
      </c>
      <c r="P222" s="13">
        <v>4.6</v>
      </c>
      <c r="Q222" s="13">
        <v>12.9</v>
      </c>
      <c r="R222" s="13">
        <v>18.1</v>
      </c>
      <c r="S222" s="13">
        <v>4.3</v>
      </c>
      <c r="T222" s="13">
        <v>3.4</v>
      </c>
      <c r="U222" s="13">
        <v>2.7</v>
      </c>
      <c r="V222" s="13">
        <v>81.9</v>
      </c>
      <c r="W222" s="11" t="str">
        <f t="shared" si="1"/>
        <v>A-Strong|BBVA|Digital|2024</v>
      </c>
      <c r="X222" s="15">
        <f>(MAX(0,MIN(1,1-(K222-scaling_params!$B$2)/(scaling_params!$C$2-scaling_params!$B$2)))+MAX(0,MIN(1,(L222-scaling_params!$B$3)/(scaling_params!$C$3-scaling_params!$B$3))))/2</f>
        <v>0.7588235294</v>
      </c>
      <c r="Y222" s="15">
        <f>(MAX(0,MIN(1,(M222-scaling_params!$B$4)/(scaling_params!$C$4-scaling_params!$B$4)))+MAX(0,MIN(1,(N222-scaling_params!$B$5)/(scaling_params!$C$5-scaling_params!$B$5))))/2</f>
        <v>0.7410714286</v>
      </c>
      <c r="Z222" s="15">
        <f>(MAX(0,MIN(1,(O222-scaling_params!$B$6)/(scaling_params!$C$6-scaling_params!$B$6)))+MAX(0,MIN(1,1-(P222-scaling_params!$B$7)/(scaling_params!$C$7-scaling_params!$B$7)))+MAX(0,MIN(1,(T222-scaling_params!$B$11)/(scaling_params!$C$11-scaling_params!$B$11))))/3</f>
        <v>0.789863272</v>
      </c>
      <c r="AA222" s="15">
        <f>(MAX(0,MIN(1,1-(Q222-scaling_params!$B$8)/(scaling_params!$C$8-scaling_params!$B$8)))+MAX(0,MIN(1,(R222-scaling_params!$B$9)/(scaling_params!$C$9-scaling_params!$B$9)))+MAX(0,MIN(1,(S222-scaling_params!$B$10)/(scaling_params!$C$10-scaling_params!$B$10))))/3</f>
        <v>0.8736913062</v>
      </c>
      <c r="AB222" s="15">
        <f>(MAX(0,MIN(1,(U222-scaling_params!$B$12)/(scaling_params!$C$12-scaling_params!$B$12)))+MAX(0,MIN(1,(V222-scaling_params!$B$13)/(scaling_params!$C$13-scaling_params!$B$13))))/2</f>
        <v>0.775</v>
      </c>
      <c r="AC222" s="13">
        <f>(scaling_params!$G$2*X222+scaling_params!$G$3*Y222+scaling_params!$G$4*Z222+scaling_params!$G$5*AA222+scaling_params!$G$6*AB222)*100</f>
        <v>78.33128539</v>
      </c>
      <c r="AD222" s="11" t="s">
        <v>168</v>
      </c>
      <c r="AE222" s="11">
        <f t="shared" si="2"/>
        <v>0</v>
      </c>
    </row>
    <row r="223" ht="15.75" customHeight="1">
      <c r="A223" s="11" t="s">
        <v>287</v>
      </c>
      <c r="B223" s="11" t="s">
        <v>163</v>
      </c>
      <c r="C223" s="11" t="s">
        <v>267</v>
      </c>
      <c r="D223" s="11" t="s">
        <v>174</v>
      </c>
      <c r="E223" s="12">
        <v>2025.0</v>
      </c>
      <c r="F223" s="11" t="s">
        <v>171</v>
      </c>
      <c r="G223" s="11" t="s">
        <v>172</v>
      </c>
      <c r="H223" s="11">
        <v>5.0</v>
      </c>
      <c r="I223" s="13">
        <v>11.4</v>
      </c>
      <c r="J223" s="11">
        <v>0.0</v>
      </c>
      <c r="K223" s="13">
        <v>1.2</v>
      </c>
      <c r="L223" s="13">
        <v>8.5</v>
      </c>
      <c r="M223" s="11">
        <v>21.0</v>
      </c>
      <c r="N223" s="14">
        <v>0.86</v>
      </c>
      <c r="O223" s="13">
        <v>78.6</v>
      </c>
      <c r="P223" s="13">
        <v>4.2</v>
      </c>
      <c r="Q223" s="13">
        <v>12.7</v>
      </c>
      <c r="R223" s="13">
        <v>18.1</v>
      </c>
      <c r="S223" s="13">
        <v>4.7</v>
      </c>
      <c r="T223" s="13">
        <v>3.7</v>
      </c>
      <c r="U223" s="13">
        <v>3.7</v>
      </c>
      <c r="V223" s="13">
        <v>78.5</v>
      </c>
      <c r="W223" s="11" t="str">
        <f t="shared" si="1"/>
        <v>A-Strong|BBVA|Digital|2025</v>
      </c>
      <c r="X223" s="15">
        <f>(MAX(0,MIN(1,1-(K223-scaling_params!$B$2)/(scaling_params!$C$2-scaling_params!$B$2)))+MAX(0,MIN(1,(L223-scaling_params!$B$3)/(scaling_params!$C$3-scaling_params!$B$3))))/2</f>
        <v>0.8710784314</v>
      </c>
      <c r="Y223" s="15">
        <f>(MAX(0,MIN(1,(M223-scaling_params!$B$4)/(scaling_params!$C$4-scaling_params!$B$4)))+MAX(0,MIN(1,(N223-scaling_params!$B$5)/(scaling_params!$C$5-scaling_params!$B$5))))/2</f>
        <v>0.6863095238</v>
      </c>
      <c r="Z223" s="15">
        <f>(MAX(0,MIN(1,(O223-scaling_params!$B$6)/(scaling_params!$C$6-scaling_params!$B$6)))+MAX(0,MIN(1,1-(P223-scaling_params!$B$7)/(scaling_params!$C$7-scaling_params!$B$7)))+MAX(0,MIN(1,(T223-scaling_params!$B$11)/(scaling_params!$C$11-scaling_params!$B$11))))/3</f>
        <v>0.8761904762</v>
      </c>
      <c r="AA223" s="15">
        <f>(MAX(0,MIN(1,1-(Q223-scaling_params!$B$8)/(scaling_params!$C$8-scaling_params!$B$8)))+MAX(0,MIN(1,(R223-scaling_params!$B$9)/(scaling_params!$C$9-scaling_params!$B$9)))+MAX(0,MIN(1,(S223-scaling_params!$B$10)/(scaling_params!$C$10-scaling_params!$B$10))))/3</f>
        <v>0.9204827501</v>
      </c>
      <c r="AB223" s="15">
        <f>(MAX(0,MIN(1,(U223-scaling_params!$B$12)/(scaling_params!$C$12-scaling_params!$B$12)))+MAX(0,MIN(1,(V223-scaling_params!$B$13)/(scaling_params!$C$13-scaling_params!$B$13))))/2</f>
        <v>0.8190909091</v>
      </c>
      <c r="AC223" s="13">
        <f>(scaling_params!$G$2*X223+scaling_params!$G$3*Y223+scaling_params!$G$4*Z223+scaling_params!$G$5*AA223+scaling_params!$G$6*AB223)*100</f>
        <v>83.05486227</v>
      </c>
      <c r="AD223" s="11" t="s">
        <v>168</v>
      </c>
      <c r="AE223" s="11">
        <f t="shared" si="2"/>
        <v>0</v>
      </c>
    </row>
    <row r="224" ht="15.75" customHeight="1">
      <c r="A224" s="11" t="s">
        <v>288</v>
      </c>
      <c r="B224" s="11" t="s">
        <v>163</v>
      </c>
      <c r="C224" s="11" t="s">
        <v>267</v>
      </c>
      <c r="D224" s="11" t="s">
        <v>177</v>
      </c>
      <c r="E224" s="12">
        <v>2024.0</v>
      </c>
      <c r="F224" s="11" t="s">
        <v>171</v>
      </c>
      <c r="G224" s="11" t="s">
        <v>184</v>
      </c>
      <c r="H224" s="11">
        <v>3.0</v>
      </c>
      <c r="I224" s="13">
        <v>11.9</v>
      </c>
      <c r="J224" s="11">
        <v>0.0</v>
      </c>
      <c r="K224" s="13">
        <v>0.2</v>
      </c>
      <c r="L224" s="13">
        <v>9.0</v>
      </c>
      <c r="M224" s="11">
        <v>37.0</v>
      </c>
      <c r="N224" s="14">
        <v>0.98</v>
      </c>
      <c r="O224" s="13">
        <v>76.2</v>
      </c>
      <c r="P224" s="13">
        <v>4.6</v>
      </c>
      <c r="Q224" s="13">
        <v>11.9</v>
      </c>
      <c r="R224" s="13">
        <v>17.6</v>
      </c>
      <c r="S224" s="13">
        <v>5.0</v>
      </c>
      <c r="T224" s="13">
        <v>5.0</v>
      </c>
      <c r="U224" s="13">
        <v>3.5</v>
      </c>
      <c r="V224" s="13">
        <v>80.5</v>
      </c>
      <c r="W224" s="11" t="str">
        <f t="shared" si="1"/>
        <v>A-Strong|BBVA|Retail|2024</v>
      </c>
      <c r="X224" s="15">
        <f>(MAX(0,MIN(1,1-(K224-scaling_params!$B$2)/(scaling_params!$C$2-scaling_params!$B$2)))+MAX(0,MIN(1,(L224-scaling_params!$B$3)/(scaling_params!$C$3-scaling_params!$B$3))))/2</f>
        <v>0.9411764706</v>
      </c>
      <c r="Y224" s="15">
        <f>(MAX(0,MIN(1,(M224-scaling_params!$B$4)/(scaling_params!$C$4-scaling_params!$B$4)))+MAX(0,MIN(1,(N224-scaling_params!$B$5)/(scaling_params!$C$5-scaling_params!$B$5))))/2</f>
        <v>0.9</v>
      </c>
      <c r="Z224" s="15">
        <f>(MAX(0,MIN(1,(O224-scaling_params!$B$6)/(scaling_params!$C$6-scaling_params!$B$6)))+MAX(0,MIN(1,1-(P224-scaling_params!$B$7)/(scaling_params!$C$7-scaling_params!$B$7)))+MAX(0,MIN(1,(T224-scaling_params!$B$11)/(scaling_params!$C$11-scaling_params!$B$11))))/3</f>
        <v>0.9900990099</v>
      </c>
      <c r="AA224" s="15">
        <f>(MAX(0,MIN(1,1-(Q224-scaling_params!$B$8)/(scaling_params!$C$8-scaling_params!$B$8)))+MAX(0,MIN(1,(R224-scaling_params!$B$9)/(scaling_params!$C$9-scaling_params!$B$9)))+MAX(0,MIN(1,(S224-scaling_params!$B$10)/(scaling_params!$C$10-scaling_params!$B$10))))/3</f>
        <v>0.9591004987</v>
      </c>
      <c r="AB224" s="15">
        <f>(MAX(0,MIN(1,(U224-scaling_params!$B$12)/(scaling_params!$C$12-scaling_params!$B$12)))+MAX(0,MIN(1,(V224-scaling_params!$B$13)/(scaling_params!$C$13-scaling_params!$B$13))))/2</f>
        <v>0.8372727273</v>
      </c>
      <c r="AC224" s="13">
        <f>(scaling_params!$G$2*X224+scaling_params!$G$3*Y224+scaling_params!$G$4*Z224+scaling_params!$G$5*AA224+scaling_params!$G$6*AB224)*100</f>
        <v>93.29496075</v>
      </c>
      <c r="AD224" s="11" t="s">
        <v>168</v>
      </c>
      <c r="AE224" s="11">
        <f t="shared" si="2"/>
        <v>0</v>
      </c>
    </row>
    <row r="225" ht="15.75" customHeight="1">
      <c r="A225" s="11" t="s">
        <v>288</v>
      </c>
      <c r="B225" s="11" t="s">
        <v>163</v>
      </c>
      <c r="C225" s="11" t="s">
        <v>267</v>
      </c>
      <c r="D225" s="11" t="s">
        <v>177</v>
      </c>
      <c r="E225" s="12">
        <v>2025.0</v>
      </c>
      <c r="F225" s="11" t="s">
        <v>171</v>
      </c>
      <c r="G225" s="11" t="s">
        <v>184</v>
      </c>
      <c r="H225" s="11">
        <v>3.0</v>
      </c>
      <c r="I225" s="13">
        <v>11.4</v>
      </c>
      <c r="J225" s="11">
        <v>0.0</v>
      </c>
      <c r="K225" s="13">
        <v>1.2</v>
      </c>
      <c r="L225" s="13">
        <v>7.7</v>
      </c>
      <c r="M225" s="11">
        <v>33.0</v>
      </c>
      <c r="N225" s="14">
        <v>0.89</v>
      </c>
      <c r="O225" s="13">
        <v>79.5</v>
      </c>
      <c r="P225" s="13">
        <v>6.5</v>
      </c>
      <c r="Q225" s="13">
        <v>9.6</v>
      </c>
      <c r="R225" s="13">
        <v>16.3</v>
      </c>
      <c r="S225" s="13">
        <v>5.0</v>
      </c>
      <c r="T225" s="13">
        <v>4.6</v>
      </c>
      <c r="U225" s="13">
        <v>3.5</v>
      </c>
      <c r="V225" s="13">
        <v>80.0</v>
      </c>
      <c r="W225" s="11" t="str">
        <f t="shared" si="1"/>
        <v>A-Strong|BBVA|Retail|2025</v>
      </c>
      <c r="X225" s="15">
        <f>(MAX(0,MIN(1,1-(K225-scaling_params!$B$2)/(scaling_params!$C$2-scaling_params!$B$2)))+MAX(0,MIN(1,(L225-scaling_params!$B$3)/(scaling_params!$C$3-scaling_params!$B$3))))/2</f>
        <v>0.812254902</v>
      </c>
      <c r="Y225" s="15">
        <f>(MAX(0,MIN(1,(M225-scaling_params!$B$4)/(scaling_params!$C$4-scaling_params!$B$4)))+MAX(0,MIN(1,(N225-scaling_params!$B$5)/(scaling_params!$C$5-scaling_params!$B$5))))/2</f>
        <v>0.780952381</v>
      </c>
      <c r="Z225" s="15">
        <f>(MAX(0,MIN(1,(O225-scaling_params!$B$6)/(scaling_params!$C$6-scaling_params!$B$6)))+MAX(0,MIN(1,1-(P225-scaling_params!$B$7)/(scaling_params!$C$7-scaling_params!$B$7)))+MAX(0,MIN(1,(T225-scaling_params!$B$11)/(scaling_params!$C$11-scaling_params!$B$11))))/3</f>
        <v>0.8718146718</v>
      </c>
      <c r="AA225" s="15">
        <f>(MAX(0,MIN(1,1-(Q225-scaling_params!$B$8)/(scaling_params!$C$8-scaling_params!$B$8)))+MAX(0,MIN(1,(R225-scaling_params!$B$9)/(scaling_params!$C$9-scaling_params!$B$9)))+MAX(0,MIN(1,(S225-scaling_params!$B$10)/(scaling_params!$C$10-scaling_params!$B$10))))/3</f>
        <v>0.9156118143</v>
      </c>
      <c r="AB225" s="15">
        <f>(MAX(0,MIN(1,(U225-scaling_params!$B$12)/(scaling_params!$C$12-scaling_params!$B$12)))+MAX(0,MIN(1,(V225-scaling_params!$B$13)/(scaling_params!$C$13-scaling_params!$B$13))))/2</f>
        <v>0.8327272727</v>
      </c>
      <c r="AC225" s="13">
        <f>(scaling_params!$G$2*X225+scaling_params!$G$3*Y225+scaling_params!$G$4*Z225+scaling_params!$G$5*AA225+scaling_params!$G$6*AB225)*100</f>
        <v>83.86896569</v>
      </c>
      <c r="AD225" s="11" t="s">
        <v>168</v>
      </c>
      <c r="AE225" s="11">
        <f t="shared" si="2"/>
        <v>0</v>
      </c>
    </row>
    <row r="226" ht="15.75" customHeight="1">
      <c r="A226" s="11" t="s">
        <v>289</v>
      </c>
      <c r="B226" s="11" t="s">
        <v>163</v>
      </c>
      <c r="C226" s="11" t="s">
        <v>267</v>
      </c>
      <c r="D226" s="11" t="s">
        <v>174</v>
      </c>
      <c r="E226" s="12">
        <v>2024.0</v>
      </c>
      <c r="F226" s="11" t="s">
        <v>171</v>
      </c>
      <c r="G226" s="11" t="s">
        <v>172</v>
      </c>
      <c r="H226" s="11">
        <v>5.0</v>
      </c>
      <c r="I226" s="13">
        <v>11.9</v>
      </c>
      <c r="J226" s="11">
        <v>1.0</v>
      </c>
      <c r="K226" s="13">
        <v>1.3</v>
      </c>
      <c r="L226" s="13">
        <v>7.2</v>
      </c>
      <c r="M226" s="11">
        <v>53.0</v>
      </c>
      <c r="N226" s="14">
        <v>0.84</v>
      </c>
      <c r="O226" s="13">
        <v>73.3</v>
      </c>
      <c r="P226" s="13">
        <v>4.6</v>
      </c>
      <c r="Q226" s="13">
        <v>12.9</v>
      </c>
      <c r="R226" s="13">
        <v>18.1</v>
      </c>
      <c r="S226" s="13">
        <v>3.8</v>
      </c>
      <c r="T226" s="13">
        <v>3.7</v>
      </c>
      <c r="U226" s="13">
        <v>2.7</v>
      </c>
      <c r="V226" s="13">
        <v>74.2</v>
      </c>
      <c r="W226" s="11" t="str">
        <f t="shared" si="1"/>
        <v>A-Strong|BBVA|Digital|2024</v>
      </c>
      <c r="X226" s="15">
        <f>(MAX(0,MIN(1,1-(K226-scaling_params!$B$2)/(scaling_params!$C$2-scaling_params!$B$2)))+MAX(0,MIN(1,(L226-scaling_params!$B$3)/(scaling_params!$C$3-scaling_params!$B$3))))/2</f>
        <v>0.7588235294</v>
      </c>
      <c r="Y226" s="15">
        <f>(MAX(0,MIN(1,(M226-scaling_params!$B$4)/(scaling_params!$C$4-scaling_params!$B$4)))+MAX(0,MIN(1,(N226-scaling_params!$B$5)/(scaling_params!$C$5-scaling_params!$B$5))))/2</f>
        <v>0.8136904762</v>
      </c>
      <c r="Z226" s="15">
        <f>(MAX(0,MIN(1,(O226-scaling_params!$B$6)/(scaling_params!$C$6-scaling_params!$B$6)))+MAX(0,MIN(1,1-(P226-scaling_params!$B$7)/(scaling_params!$C$7-scaling_params!$B$7)))+MAX(0,MIN(1,(T226-scaling_params!$B$11)/(scaling_params!$C$11-scaling_params!$B$11))))/3</f>
        <v>0.8184347006</v>
      </c>
      <c r="AA226" s="15">
        <f>(MAX(0,MIN(1,1-(Q226-scaling_params!$B$8)/(scaling_params!$C$8-scaling_params!$B$8)))+MAX(0,MIN(1,(R226-scaling_params!$B$9)/(scaling_params!$C$9-scaling_params!$B$9)))+MAX(0,MIN(1,(S226-scaling_params!$B$10)/(scaling_params!$C$10-scaling_params!$B$10))))/3</f>
        <v>0.8246716984</v>
      </c>
      <c r="AB226" s="15">
        <f>(MAX(0,MIN(1,(U226-scaling_params!$B$12)/(scaling_params!$C$12-scaling_params!$B$12)))+MAX(0,MIN(1,(V226-scaling_params!$B$13)/(scaling_params!$C$13-scaling_params!$B$13))))/2</f>
        <v>0.705</v>
      </c>
      <c r="AC226" s="13">
        <f>(scaling_params!$G$2*X226+scaling_params!$G$3*Y226+scaling_params!$G$4*Z226+scaling_params!$G$5*AA226+scaling_params!$G$6*AB226)*100</f>
        <v>79.02051649</v>
      </c>
      <c r="AD226" s="11" t="s">
        <v>168</v>
      </c>
      <c r="AE226" s="11">
        <f t="shared" si="2"/>
        <v>0</v>
      </c>
    </row>
    <row r="227" ht="15.75" customHeight="1">
      <c r="A227" s="11" t="s">
        <v>289</v>
      </c>
      <c r="B227" s="11" t="s">
        <v>163</v>
      </c>
      <c r="C227" s="11" t="s">
        <v>267</v>
      </c>
      <c r="D227" s="11" t="s">
        <v>174</v>
      </c>
      <c r="E227" s="12">
        <v>2025.0</v>
      </c>
      <c r="F227" s="11" t="s">
        <v>171</v>
      </c>
      <c r="G227" s="11" t="s">
        <v>172</v>
      </c>
      <c r="H227" s="11">
        <v>5.0</v>
      </c>
      <c r="I227" s="13">
        <v>11.4</v>
      </c>
      <c r="J227" s="11">
        <v>0.0</v>
      </c>
      <c r="K227" s="13">
        <v>1.2</v>
      </c>
      <c r="L227" s="13">
        <v>7.6</v>
      </c>
      <c r="M227" s="11">
        <v>6.0</v>
      </c>
      <c r="N227" s="14">
        <v>0.81</v>
      </c>
      <c r="O227" s="13">
        <v>78.6</v>
      </c>
      <c r="P227" s="13">
        <v>4.2</v>
      </c>
      <c r="Q227" s="13">
        <v>12.7</v>
      </c>
      <c r="R227" s="13">
        <v>18.1</v>
      </c>
      <c r="S227" s="13">
        <v>4.4</v>
      </c>
      <c r="T227" s="13">
        <v>3.8</v>
      </c>
      <c r="U227" s="13">
        <v>3.7</v>
      </c>
      <c r="V227" s="13">
        <v>80.9</v>
      </c>
      <c r="W227" s="11" t="str">
        <f t="shared" si="1"/>
        <v>A-Strong|BBVA|Digital|2025</v>
      </c>
      <c r="X227" s="15">
        <f>(MAX(0,MIN(1,1-(K227-scaling_params!$B$2)/(scaling_params!$C$2-scaling_params!$B$2)))+MAX(0,MIN(1,(L227-scaling_params!$B$3)/(scaling_params!$C$3-scaling_params!$B$3))))/2</f>
        <v>0.8049019608</v>
      </c>
      <c r="Y227" s="15">
        <f>(MAX(0,MIN(1,(M227-scaling_params!$B$4)/(scaling_params!$C$4-scaling_params!$B$4)))+MAX(0,MIN(1,(N227-scaling_params!$B$5)/(scaling_params!$C$5-scaling_params!$B$5))))/2</f>
        <v>0.5523809524</v>
      </c>
      <c r="Z227" s="15">
        <f>(MAX(0,MIN(1,(O227-scaling_params!$B$6)/(scaling_params!$C$6-scaling_params!$B$6)))+MAX(0,MIN(1,1-(P227-scaling_params!$B$7)/(scaling_params!$C$7-scaling_params!$B$7)))+MAX(0,MIN(1,(T227-scaling_params!$B$11)/(scaling_params!$C$11-scaling_params!$B$11))))/3</f>
        <v>0.8857142857</v>
      </c>
      <c r="AA227" s="15">
        <f>(MAX(0,MIN(1,1-(Q227-scaling_params!$B$8)/(scaling_params!$C$8-scaling_params!$B$8)))+MAX(0,MIN(1,(R227-scaling_params!$B$9)/(scaling_params!$C$9-scaling_params!$B$9)))+MAX(0,MIN(1,(S227-scaling_params!$B$10)/(scaling_params!$C$10-scaling_params!$B$10))))/3</f>
        <v>0.8910709854</v>
      </c>
      <c r="AB227" s="15">
        <f>(MAX(0,MIN(1,(U227-scaling_params!$B$12)/(scaling_params!$C$12-scaling_params!$B$12)))+MAX(0,MIN(1,(V227-scaling_params!$B$13)/(scaling_params!$C$13-scaling_params!$B$13))))/2</f>
        <v>0.8409090909</v>
      </c>
      <c r="AC227" s="13">
        <f>(scaling_params!$G$2*X227+scaling_params!$G$3*Y227+scaling_params!$G$4*Z227+scaling_params!$G$5*AA227+scaling_params!$G$6*AB227)*100</f>
        <v>78.31601079</v>
      </c>
      <c r="AD227" s="11" t="s">
        <v>168</v>
      </c>
      <c r="AE227" s="11">
        <f t="shared" si="2"/>
        <v>0</v>
      </c>
    </row>
    <row r="228" ht="15.75" customHeight="1">
      <c r="A228" s="11" t="s">
        <v>290</v>
      </c>
      <c r="B228" s="11" t="s">
        <v>163</v>
      </c>
      <c r="C228" s="11" t="s">
        <v>267</v>
      </c>
      <c r="D228" s="11" t="s">
        <v>174</v>
      </c>
      <c r="E228" s="12">
        <v>2024.0</v>
      </c>
      <c r="F228" s="11" t="s">
        <v>166</v>
      </c>
      <c r="G228" s="11" t="s">
        <v>167</v>
      </c>
      <c r="H228" s="11">
        <v>3.0</v>
      </c>
      <c r="I228" s="13">
        <v>11.9</v>
      </c>
      <c r="J228" s="11">
        <v>0.0</v>
      </c>
      <c r="K228" s="13">
        <v>1.3</v>
      </c>
      <c r="L228" s="13">
        <v>6.9</v>
      </c>
      <c r="M228" s="11">
        <v>43.0</v>
      </c>
      <c r="N228" s="14">
        <v>0.86</v>
      </c>
      <c r="O228" s="13">
        <v>73.3</v>
      </c>
      <c r="P228" s="13">
        <v>4.6</v>
      </c>
      <c r="Q228" s="13">
        <v>12.9</v>
      </c>
      <c r="R228" s="13">
        <v>18.1</v>
      </c>
      <c r="S228" s="13">
        <v>3.7</v>
      </c>
      <c r="T228" s="13">
        <v>3.8</v>
      </c>
      <c r="U228" s="13">
        <v>2.7</v>
      </c>
      <c r="V228" s="13">
        <v>90.0</v>
      </c>
      <c r="W228" s="11" t="str">
        <f t="shared" si="1"/>
        <v>A-Strong|BBVA|Digital|2024</v>
      </c>
      <c r="X228" s="15">
        <f>(MAX(0,MIN(1,1-(K228-scaling_params!$B$2)/(scaling_params!$C$2-scaling_params!$B$2)))+MAX(0,MIN(1,(L228-scaling_params!$B$3)/(scaling_params!$C$3-scaling_params!$B$3))))/2</f>
        <v>0.7367647059</v>
      </c>
      <c r="Y228" s="15">
        <f>(MAX(0,MIN(1,(M228-scaling_params!$B$4)/(scaling_params!$C$4-scaling_params!$B$4)))+MAX(0,MIN(1,(N228-scaling_params!$B$5)/(scaling_params!$C$5-scaling_params!$B$5))))/2</f>
        <v>0.7910714286</v>
      </c>
      <c r="Z228" s="15">
        <f>(MAX(0,MIN(1,(O228-scaling_params!$B$6)/(scaling_params!$C$6-scaling_params!$B$6)))+MAX(0,MIN(1,1-(P228-scaling_params!$B$7)/(scaling_params!$C$7-scaling_params!$B$7)))+MAX(0,MIN(1,(T228-scaling_params!$B$11)/(scaling_params!$C$11-scaling_params!$B$11))))/3</f>
        <v>0.8279585101</v>
      </c>
      <c r="AA228" s="15">
        <f>(MAX(0,MIN(1,1-(Q228-scaling_params!$B$8)/(scaling_params!$C$8-scaling_params!$B$8)))+MAX(0,MIN(1,(R228-scaling_params!$B$9)/(scaling_params!$C$9-scaling_params!$B$9)))+MAX(0,MIN(1,(S228-scaling_params!$B$10)/(scaling_params!$C$10-scaling_params!$B$10))))/3</f>
        <v>0.8148677768</v>
      </c>
      <c r="AB228" s="15">
        <f>(MAX(0,MIN(1,(U228-scaling_params!$B$12)/(scaling_params!$C$12-scaling_params!$B$12)))+MAX(0,MIN(1,(V228-scaling_params!$B$13)/(scaling_params!$C$13-scaling_params!$B$13))))/2</f>
        <v>0.8486363636</v>
      </c>
      <c r="AC228" s="13">
        <f>(scaling_params!$G$2*X228+scaling_params!$G$3*Y228+scaling_params!$G$4*Z228+scaling_params!$G$5*AA228+scaling_params!$G$6*AB228)*100</f>
        <v>79.71675611</v>
      </c>
      <c r="AD228" s="11" t="s">
        <v>168</v>
      </c>
      <c r="AE228" s="11">
        <f t="shared" si="2"/>
        <v>0</v>
      </c>
    </row>
    <row r="229" ht="15.75" customHeight="1">
      <c r="A229" s="11" t="s">
        <v>290</v>
      </c>
      <c r="B229" s="11" t="s">
        <v>163</v>
      </c>
      <c r="C229" s="11" t="s">
        <v>267</v>
      </c>
      <c r="D229" s="11" t="s">
        <v>174</v>
      </c>
      <c r="E229" s="12">
        <v>2025.0</v>
      </c>
      <c r="F229" s="11" t="s">
        <v>166</v>
      </c>
      <c r="G229" s="11" t="s">
        <v>167</v>
      </c>
      <c r="H229" s="11">
        <v>3.0</v>
      </c>
      <c r="I229" s="13">
        <v>11.4</v>
      </c>
      <c r="J229" s="11">
        <v>0.0</v>
      </c>
      <c r="K229" s="13">
        <v>1.2</v>
      </c>
      <c r="L229" s="13">
        <v>8.4</v>
      </c>
      <c r="M229" s="11">
        <v>4.0</v>
      </c>
      <c r="N229" s="14">
        <v>0.9</v>
      </c>
      <c r="O229" s="13">
        <v>78.6</v>
      </c>
      <c r="P229" s="13">
        <v>4.2</v>
      </c>
      <c r="Q229" s="13">
        <v>12.7</v>
      </c>
      <c r="R229" s="13">
        <v>18.1</v>
      </c>
      <c r="S229" s="13">
        <v>4.2</v>
      </c>
      <c r="T229" s="13">
        <v>4.7</v>
      </c>
      <c r="U229" s="13">
        <v>3.7</v>
      </c>
      <c r="V229" s="13">
        <v>78.1</v>
      </c>
      <c r="W229" s="11" t="str">
        <f t="shared" si="1"/>
        <v>A-Strong|BBVA|Digital|2025</v>
      </c>
      <c r="X229" s="15">
        <f>(MAX(0,MIN(1,1-(K229-scaling_params!$B$2)/(scaling_params!$C$2-scaling_params!$B$2)))+MAX(0,MIN(1,(L229-scaling_params!$B$3)/(scaling_params!$C$3-scaling_params!$B$3))))/2</f>
        <v>0.8637254902</v>
      </c>
      <c r="Y229" s="15">
        <f>(MAX(0,MIN(1,(M229-scaling_params!$B$4)/(scaling_params!$C$4-scaling_params!$B$4)))+MAX(0,MIN(1,(N229-scaling_params!$B$5)/(scaling_params!$C$5-scaling_params!$B$5))))/2</f>
        <v>0.6553571429</v>
      </c>
      <c r="Z229" s="15">
        <f>(MAX(0,MIN(1,(O229-scaling_params!$B$6)/(scaling_params!$C$6-scaling_params!$B$6)))+MAX(0,MIN(1,1-(P229-scaling_params!$B$7)/(scaling_params!$C$7-scaling_params!$B$7)))+MAX(0,MIN(1,(T229-scaling_params!$B$11)/(scaling_params!$C$11-scaling_params!$B$11))))/3</f>
        <v>0.9714285714</v>
      </c>
      <c r="AA229" s="15">
        <f>(MAX(0,MIN(1,1-(Q229-scaling_params!$B$8)/(scaling_params!$C$8-scaling_params!$B$8)))+MAX(0,MIN(1,(R229-scaling_params!$B$9)/(scaling_params!$C$9-scaling_params!$B$9)))+MAX(0,MIN(1,(S229-scaling_params!$B$10)/(scaling_params!$C$10-scaling_params!$B$10))))/3</f>
        <v>0.8714631422</v>
      </c>
      <c r="AB229" s="15">
        <f>(MAX(0,MIN(1,(U229-scaling_params!$B$12)/(scaling_params!$C$12-scaling_params!$B$12)))+MAX(0,MIN(1,(V229-scaling_params!$B$13)/(scaling_params!$C$13-scaling_params!$B$13))))/2</f>
        <v>0.8154545455</v>
      </c>
      <c r="AC229" s="13">
        <f>(scaling_params!$G$2*X229+scaling_params!$G$3*Y229+scaling_params!$G$4*Z229+scaling_params!$G$5*AA229+scaling_params!$G$6*AB229)*100</f>
        <v>83.48712824</v>
      </c>
      <c r="AD229" s="11" t="s">
        <v>168</v>
      </c>
      <c r="AE229" s="11">
        <f t="shared" si="2"/>
        <v>0</v>
      </c>
    </row>
    <row r="230" ht="15.75" customHeight="1">
      <c r="A230" s="11" t="s">
        <v>291</v>
      </c>
      <c r="B230" s="11" t="s">
        <v>163</v>
      </c>
      <c r="C230" s="11" t="s">
        <v>267</v>
      </c>
      <c r="D230" s="11" t="s">
        <v>181</v>
      </c>
      <c r="E230" s="12">
        <v>2024.0</v>
      </c>
      <c r="F230" s="11" t="s">
        <v>171</v>
      </c>
      <c r="G230" s="11" t="s">
        <v>172</v>
      </c>
      <c r="H230" s="11">
        <v>4.0</v>
      </c>
      <c r="I230" s="13">
        <v>11.9</v>
      </c>
      <c r="J230" s="11">
        <v>0.0</v>
      </c>
      <c r="K230" s="13">
        <v>0.6</v>
      </c>
      <c r="L230" s="13">
        <v>10.0</v>
      </c>
      <c r="M230" s="11">
        <v>43.0</v>
      </c>
      <c r="N230" s="14">
        <v>0.9</v>
      </c>
      <c r="O230" s="13">
        <v>80.4</v>
      </c>
      <c r="P230" s="13">
        <v>5.5</v>
      </c>
      <c r="Q230" s="13">
        <v>9.4</v>
      </c>
      <c r="R230" s="13">
        <v>15.8</v>
      </c>
      <c r="S230" s="13">
        <v>5.0</v>
      </c>
      <c r="T230" s="13">
        <v>4.1</v>
      </c>
      <c r="U230" s="13">
        <v>3.6</v>
      </c>
      <c r="V230" s="13">
        <v>82.4</v>
      </c>
      <c r="W230" s="11" t="str">
        <f t="shared" si="1"/>
        <v>A-Strong|BBVA|Corporate|2024</v>
      </c>
      <c r="X230" s="15">
        <f>(MAX(0,MIN(1,1-(K230-scaling_params!$B$2)/(scaling_params!$C$2-scaling_params!$B$2)))+MAX(0,MIN(1,(L230-scaling_params!$B$3)/(scaling_params!$C$3-scaling_params!$B$3))))/2</f>
        <v>1</v>
      </c>
      <c r="Y230" s="15">
        <f>(MAX(0,MIN(1,(M230-scaling_params!$B$4)/(scaling_params!$C$4-scaling_params!$B$4)))+MAX(0,MIN(1,(N230-scaling_params!$B$5)/(scaling_params!$C$5-scaling_params!$B$5))))/2</f>
        <v>0.8410714286</v>
      </c>
      <c r="Z230" s="15">
        <f>(MAX(0,MIN(1,(O230-scaling_params!$B$6)/(scaling_params!$C$6-scaling_params!$B$6)))+MAX(0,MIN(1,1-(P230-scaling_params!$B$7)/(scaling_params!$C$7-scaling_params!$B$7)))+MAX(0,MIN(1,(T230-scaling_params!$B$11)/(scaling_params!$C$11-scaling_params!$B$11))))/3</f>
        <v>0.9142857143</v>
      </c>
      <c r="AA230" s="15">
        <f>(MAX(0,MIN(1,1-(Q230-scaling_params!$B$8)/(scaling_params!$C$8-scaling_params!$B$8)))+MAX(0,MIN(1,(R230-scaling_params!$B$9)/(scaling_params!$C$9-scaling_params!$B$9)))+MAX(0,MIN(1,(S230-scaling_params!$B$10)/(scaling_params!$C$10-scaling_params!$B$10))))/3</f>
        <v>0.8945147679</v>
      </c>
      <c r="AB230" s="15">
        <f>(MAX(0,MIN(1,(U230-scaling_params!$B$12)/(scaling_params!$C$12-scaling_params!$B$12)))+MAX(0,MIN(1,(V230-scaling_params!$B$13)/(scaling_params!$C$13-scaling_params!$B$13))))/2</f>
        <v>0.8545454545</v>
      </c>
      <c r="AC230" s="13">
        <f>(scaling_params!$G$2*X230+scaling_params!$G$3*Y230+scaling_params!$G$4*Z230+scaling_params!$G$5*AA230+scaling_params!$G$6*AB230)*100</f>
        <v>90.57798914</v>
      </c>
      <c r="AD230" s="11" t="s">
        <v>168</v>
      </c>
      <c r="AE230" s="11">
        <f t="shared" si="2"/>
        <v>0</v>
      </c>
    </row>
    <row r="231" ht="15.75" customHeight="1">
      <c r="A231" s="11" t="s">
        <v>291</v>
      </c>
      <c r="B231" s="11" t="s">
        <v>163</v>
      </c>
      <c r="C231" s="11" t="s">
        <v>267</v>
      </c>
      <c r="D231" s="11" t="s">
        <v>181</v>
      </c>
      <c r="E231" s="12">
        <v>2025.0</v>
      </c>
      <c r="F231" s="11" t="s">
        <v>171</v>
      </c>
      <c r="G231" s="11" t="s">
        <v>172</v>
      </c>
      <c r="H231" s="11">
        <v>4.0</v>
      </c>
      <c r="I231" s="13">
        <v>11.4</v>
      </c>
      <c r="J231" s="11">
        <v>0.0</v>
      </c>
      <c r="K231" s="13">
        <v>1.4</v>
      </c>
      <c r="L231" s="13">
        <v>8.7</v>
      </c>
      <c r="M231" s="11">
        <v>31.0</v>
      </c>
      <c r="N231" s="14">
        <v>0.89</v>
      </c>
      <c r="O231" s="13">
        <v>83.2</v>
      </c>
      <c r="P231" s="13">
        <v>5.5</v>
      </c>
      <c r="Q231" s="13">
        <v>8.5</v>
      </c>
      <c r="R231" s="13">
        <v>18.9</v>
      </c>
      <c r="S231" s="13">
        <v>4.7</v>
      </c>
      <c r="T231" s="13">
        <v>4.1</v>
      </c>
      <c r="U231" s="13">
        <v>3.7</v>
      </c>
      <c r="V231" s="13">
        <v>91.6</v>
      </c>
      <c r="W231" s="11" t="str">
        <f t="shared" si="1"/>
        <v>A-Strong|BBVA|Corporate|2025</v>
      </c>
      <c r="X231" s="15">
        <f>(MAX(0,MIN(1,1-(K231-scaling_params!$B$2)/(scaling_params!$C$2-scaling_params!$B$2)))+MAX(0,MIN(1,(L231-scaling_params!$B$3)/(scaling_params!$C$3-scaling_params!$B$3))))/2</f>
        <v>0.8524509804</v>
      </c>
      <c r="Y231" s="15">
        <f>(MAX(0,MIN(1,(M231-scaling_params!$B$4)/(scaling_params!$C$4-scaling_params!$B$4)))+MAX(0,MIN(1,(N231-scaling_params!$B$5)/(scaling_params!$C$5-scaling_params!$B$5))))/2</f>
        <v>0.7714285714</v>
      </c>
      <c r="Z231" s="15">
        <f>(MAX(0,MIN(1,(O231-scaling_params!$B$6)/(scaling_params!$C$6-scaling_params!$B$6)))+MAX(0,MIN(1,1-(P231-scaling_params!$B$7)/(scaling_params!$C$7-scaling_params!$B$7)))+MAX(0,MIN(1,(T231-scaling_params!$B$11)/(scaling_params!$C$11-scaling_params!$B$11))))/3</f>
        <v>0.9142857143</v>
      </c>
      <c r="AA231" s="15">
        <f>(MAX(0,MIN(1,1-(Q231-scaling_params!$B$8)/(scaling_params!$C$8-scaling_params!$B$8)))+MAX(0,MIN(1,(R231-scaling_params!$B$9)/(scaling_params!$C$9-scaling_params!$B$9)))+MAX(0,MIN(1,(S231-scaling_params!$B$10)/(scaling_params!$C$10-scaling_params!$B$10))))/3</f>
        <v>0.9705882353</v>
      </c>
      <c r="AB231" s="15">
        <f>(MAX(0,MIN(1,(U231-scaling_params!$B$12)/(scaling_params!$C$12-scaling_params!$B$12)))+MAX(0,MIN(1,(V231-scaling_params!$B$13)/(scaling_params!$C$13-scaling_params!$B$13))))/2</f>
        <v>0.9381818182</v>
      </c>
      <c r="AC231" s="13">
        <f>(scaling_params!$G$2*X231+scaling_params!$G$3*Y231+scaling_params!$G$4*Z231+scaling_params!$G$5*AA231+scaling_params!$G$6*AB231)*100</f>
        <v>87.79978215</v>
      </c>
      <c r="AD231" s="11" t="s">
        <v>168</v>
      </c>
      <c r="AE231" s="11">
        <f t="shared" si="2"/>
        <v>0</v>
      </c>
    </row>
    <row r="232" ht="15.75" customHeight="1">
      <c r="A232" s="11" t="s">
        <v>292</v>
      </c>
      <c r="B232" s="11" t="s">
        <v>163</v>
      </c>
      <c r="C232" s="11" t="s">
        <v>267</v>
      </c>
      <c r="D232" s="11" t="s">
        <v>181</v>
      </c>
      <c r="E232" s="12">
        <v>2024.0</v>
      </c>
      <c r="F232" s="11" t="s">
        <v>166</v>
      </c>
      <c r="G232" s="11" t="s">
        <v>184</v>
      </c>
      <c r="H232" s="11">
        <v>5.0</v>
      </c>
      <c r="I232" s="13">
        <v>11.9</v>
      </c>
      <c r="J232" s="11">
        <v>0.0</v>
      </c>
      <c r="K232" s="13">
        <v>0.6</v>
      </c>
      <c r="L232" s="13">
        <v>7.6</v>
      </c>
      <c r="M232" s="11">
        <v>47.0</v>
      </c>
      <c r="N232" s="14">
        <v>0.83</v>
      </c>
      <c r="O232" s="13">
        <v>80.4</v>
      </c>
      <c r="P232" s="13">
        <v>5.5</v>
      </c>
      <c r="Q232" s="13">
        <v>9.4</v>
      </c>
      <c r="R232" s="13">
        <v>15.8</v>
      </c>
      <c r="S232" s="13">
        <v>3.9</v>
      </c>
      <c r="T232" s="13">
        <v>3.9</v>
      </c>
      <c r="U232" s="13">
        <v>3.6</v>
      </c>
      <c r="V232" s="13">
        <v>81.5</v>
      </c>
      <c r="W232" s="11" t="str">
        <f t="shared" si="1"/>
        <v>A-Strong|BBVA|Corporate|2024</v>
      </c>
      <c r="X232" s="15">
        <f>(MAX(0,MIN(1,1-(K232-scaling_params!$B$2)/(scaling_params!$C$2-scaling_params!$B$2)))+MAX(0,MIN(1,(L232-scaling_params!$B$3)/(scaling_params!$C$3-scaling_params!$B$3))))/2</f>
        <v>0.8382352941</v>
      </c>
      <c r="Y232" s="15">
        <f>(MAX(0,MIN(1,(M232-scaling_params!$B$4)/(scaling_params!$C$4-scaling_params!$B$4)))+MAX(0,MIN(1,(N232-scaling_params!$B$5)/(scaling_params!$C$5-scaling_params!$B$5))))/2</f>
        <v>0.7726190476</v>
      </c>
      <c r="Z232" s="15">
        <f>(MAX(0,MIN(1,(O232-scaling_params!$B$6)/(scaling_params!$C$6-scaling_params!$B$6)))+MAX(0,MIN(1,1-(P232-scaling_params!$B$7)/(scaling_params!$C$7-scaling_params!$B$7)))+MAX(0,MIN(1,(T232-scaling_params!$B$11)/(scaling_params!$C$11-scaling_params!$B$11))))/3</f>
        <v>0.8952380952</v>
      </c>
      <c r="AA232" s="15">
        <f>(MAX(0,MIN(1,1-(Q232-scaling_params!$B$8)/(scaling_params!$C$8-scaling_params!$B$8)))+MAX(0,MIN(1,(R232-scaling_params!$B$9)/(scaling_params!$C$9-scaling_params!$B$9)))+MAX(0,MIN(1,(S232-scaling_params!$B$10)/(scaling_params!$C$10-scaling_params!$B$10))))/3</f>
        <v>0.7866716307</v>
      </c>
      <c r="AB232" s="15">
        <f>(MAX(0,MIN(1,(U232-scaling_params!$B$12)/(scaling_params!$C$12-scaling_params!$B$12)))+MAX(0,MIN(1,(V232-scaling_params!$B$13)/(scaling_params!$C$13-scaling_params!$B$13))))/2</f>
        <v>0.8463636364</v>
      </c>
      <c r="AC232" s="13">
        <f>(scaling_params!$G$2*X232+scaling_params!$G$3*Y232+scaling_params!$G$4*Z232+scaling_params!$G$5*AA232+scaling_params!$G$6*AB232)*100</f>
        <v>82.72568388</v>
      </c>
      <c r="AD232" s="11" t="s">
        <v>168</v>
      </c>
      <c r="AE232" s="11">
        <f t="shared" si="2"/>
        <v>0</v>
      </c>
    </row>
    <row r="233" ht="15.75" customHeight="1">
      <c r="A233" s="11" t="s">
        <v>292</v>
      </c>
      <c r="B233" s="11" t="s">
        <v>163</v>
      </c>
      <c r="C233" s="11" t="s">
        <v>267</v>
      </c>
      <c r="D233" s="11" t="s">
        <v>181</v>
      </c>
      <c r="E233" s="12">
        <v>2025.0</v>
      </c>
      <c r="F233" s="11" t="s">
        <v>166</v>
      </c>
      <c r="G233" s="11" t="s">
        <v>184</v>
      </c>
      <c r="H233" s="11">
        <v>5.0</v>
      </c>
      <c r="I233" s="13">
        <v>11.4</v>
      </c>
      <c r="J233" s="11">
        <v>0.0</v>
      </c>
      <c r="K233" s="13">
        <v>1.4</v>
      </c>
      <c r="L233" s="13">
        <v>7.6</v>
      </c>
      <c r="M233" s="11">
        <v>12.0</v>
      </c>
      <c r="N233" s="14">
        <v>0.88</v>
      </c>
      <c r="O233" s="13">
        <v>83.2</v>
      </c>
      <c r="P233" s="13">
        <v>5.5</v>
      </c>
      <c r="Q233" s="13">
        <v>8.5</v>
      </c>
      <c r="R233" s="13">
        <v>18.9</v>
      </c>
      <c r="S233" s="13">
        <v>4.8</v>
      </c>
      <c r="T233" s="13">
        <v>4.1</v>
      </c>
      <c r="U233" s="13">
        <v>3.7</v>
      </c>
      <c r="V233" s="13">
        <v>88.3</v>
      </c>
      <c r="W233" s="11" t="str">
        <f t="shared" si="1"/>
        <v>A-Strong|BBVA|Corporate|2025</v>
      </c>
      <c r="X233" s="15">
        <f>(MAX(0,MIN(1,1-(K233-scaling_params!$B$2)/(scaling_params!$C$2-scaling_params!$B$2)))+MAX(0,MIN(1,(L233-scaling_params!$B$3)/(scaling_params!$C$3-scaling_params!$B$3))))/2</f>
        <v>0.7715686275</v>
      </c>
      <c r="Y233" s="15">
        <f>(MAX(0,MIN(1,(M233-scaling_params!$B$4)/(scaling_params!$C$4-scaling_params!$B$4)))+MAX(0,MIN(1,(N233-scaling_params!$B$5)/(scaling_params!$C$5-scaling_params!$B$5))))/2</f>
        <v>0.668452381</v>
      </c>
      <c r="Z233" s="15">
        <f>(MAX(0,MIN(1,(O233-scaling_params!$B$6)/(scaling_params!$C$6-scaling_params!$B$6)))+MAX(0,MIN(1,1-(P233-scaling_params!$B$7)/(scaling_params!$C$7-scaling_params!$B$7)))+MAX(0,MIN(1,(T233-scaling_params!$B$11)/(scaling_params!$C$11-scaling_params!$B$11))))/3</f>
        <v>0.9142857143</v>
      </c>
      <c r="AA233" s="15">
        <f>(MAX(0,MIN(1,1-(Q233-scaling_params!$B$8)/(scaling_params!$C$8-scaling_params!$B$8)))+MAX(0,MIN(1,(R233-scaling_params!$B$9)/(scaling_params!$C$9-scaling_params!$B$9)))+MAX(0,MIN(1,(S233-scaling_params!$B$10)/(scaling_params!$C$10-scaling_params!$B$10))))/3</f>
        <v>0.9803921569</v>
      </c>
      <c r="AB233" s="15">
        <f>(MAX(0,MIN(1,(U233-scaling_params!$B$12)/(scaling_params!$C$12-scaling_params!$B$12)))+MAX(0,MIN(1,(V233-scaling_params!$B$13)/(scaling_params!$C$13-scaling_params!$B$13))))/2</f>
        <v>0.9081818182</v>
      </c>
      <c r="AC233" s="13">
        <f>(scaling_params!$G$2*X233+scaling_params!$G$3*Y233+scaling_params!$G$4*Z233+scaling_params!$G$5*AA233+scaling_params!$G$6*AB233)*100</f>
        <v>83.2976554</v>
      </c>
      <c r="AD233" s="11" t="s">
        <v>168</v>
      </c>
      <c r="AE233" s="11">
        <f t="shared" si="2"/>
        <v>0</v>
      </c>
    </row>
    <row r="234" ht="15.75" customHeight="1">
      <c r="A234" s="11" t="s">
        <v>293</v>
      </c>
      <c r="B234" s="11" t="s">
        <v>163</v>
      </c>
      <c r="C234" s="11" t="s">
        <v>267</v>
      </c>
      <c r="D234" s="11" t="s">
        <v>165</v>
      </c>
      <c r="E234" s="12">
        <v>2024.0</v>
      </c>
      <c r="F234" s="11" t="s">
        <v>166</v>
      </c>
      <c r="G234" s="11" t="s">
        <v>167</v>
      </c>
      <c r="H234" s="11">
        <v>1.0</v>
      </c>
      <c r="I234" s="13">
        <v>11.9</v>
      </c>
      <c r="J234" s="11">
        <v>0.0</v>
      </c>
      <c r="K234" s="13">
        <v>1.1</v>
      </c>
      <c r="L234" s="13">
        <v>9.5</v>
      </c>
      <c r="M234" s="11">
        <v>14.0</v>
      </c>
      <c r="N234" s="14">
        <v>0.97</v>
      </c>
      <c r="O234" s="13">
        <v>77.5</v>
      </c>
      <c r="P234" s="13">
        <v>5.8</v>
      </c>
      <c r="Q234" s="13">
        <v>9.9</v>
      </c>
      <c r="R234" s="13">
        <v>17.5</v>
      </c>
      <c r="S234" s="13">
        <v>3.9</v>
      </c>
      <c r="T234" s="13">
        <v>4.3</v>
      </c>
      <c r="U234" s="13">
        <v>2.8</v>
      </c>
      <c r="V234" s="13">
        <v>74.8</v>
      </c>
      <c r="W234" s="11" t="str">
        <f t="shared" si="1"/>
        <v>A-Strong|BBVA|Operations|2024</v>
      </c>
      <c r="X234" s="15">
        <f>(MAX(0,MIN(1,1-(K234-scaling_params!$B$2)/(scaling_params!$C$2-scaling_params!$B$2)))+MAX(0,MIN(1,(L234-scaling_params!$B$3)/(scaling_params!$C$3-scaling_params!$B$3))))/2</f>
        <v>0.9612745098</v>
      </c>
      <c r="Y234" s="15">
        <f>(MAX(0,MIN(1,(M234-scaling_params!$B$4)/(scaling_params!$C$4-scaling_params!$B$4)))+MAX(0,MIN(1,(N234-scaling_params!$B$5)/(scaling_params!$C$5-scaling_params!$B$5))))/2</f>
        <v>0.7904761905</v>
      </c>
      <c r="Z234" s="15">
        <f>(MAX(0,MIN(1,(O234-scaling_params!$B$6)/(scaling_params!$C$6-scaling_params!$B$6)))+MAX(0,MIN(1,1-(P234-scaling_params!$B$7)/(scaling_params!$C$7-scaling_params!$B$7)))+MAX(0,MIN(1,(T234-scaling_params!$B$11)/(scaling_params!$C$11-scaling_params!$B$11))))/3</f>
        <v>0.9063063063</v>
      </c>
      <c r="AA234" s="15">
        <f>(MAX(0,MIN(1,1-(Q234-scaling_params!$B$8)/(scaling_params!$C$8-scaling_params!$B$8)))+MAX(0,MIN(1,(R234-scaling_params!$B$9)/(scaling_params!$C$9-scaling_params!$B$9)))+MAX(0,MIN(1,(S234-scaling_params!$B$10)/(scaling_params!$C$10-scaling_params!$B$10))))/3</f>
        <v>0.8584015885</v>
      </c>
      <c r="AB234" s="15">
        <f>(MAX(0,MIN(1,(U234-scaling_params!$B$12)/(scaling_params!$C$12-scaling_params!$B$12)))+MAX(0,MIN(1,(V234-scaling_params!$B$13)/(scaling_params!$C$13-scaling_params!$B$13))))/2</f>
        <v>0.7354545455</v>
      </c>
      <c r="AC234" s="13">
        <f>(scaling_params!$G$2*X234+scaling_params!$G$3*Y234+scaling_params!$G$4*Z234+scaling_params!$G$5*AA234+scaling_params!$G$6*AB234)*100</f>
        <v>86.25057125</v>
      </c>
      <c r="AD234" s="11" t="s">
        <v>168</v>
      </c>
      <c r="AE234" s="11">
        <f t="shared" si="2"/>
        <v>0</v>
      </c>
    </row>
    <row r="235" ht="15.75" customHeight="1">
      <c r="A235" s="11" t="s">
        <v>293</v>
      </c>
      <c r="B235" s="11" t="s">
        <v>163</v>
      </c>
      <c r="C235" s="11" t="s">
        <v>267</v>
      </c>
      <c r="D235" s="11" t="s">
        <v>165</v>
      </c>
      <c r="E235" s="12">
        <v>2025.0</v>
      </c>
      <c r="F235" s="11" t="s">
        <v>166</v>
      </c>
      <c r="G235" s="11" t="s">
        <v>167</v>
      </c>
      <c r="H235" s="11">
        <v>1.0</v>
      </c>
      <c r="I235" s="13">
        <v>11.4</v>
      </c>
      <c r="J235" s="11">
        <v>0.0</v>
      </c>
      <c r="K235" s="13">
        <v>0.0</v>
      </c>
      <c r="L235" s="13">
        <v>8.7</v>
      </c>
      <c r="M235" s="11">
        <v>30.0</v>
      </c>
      <c r="N235" s="14">
        <v>0.9</v>
      </c>
      <c r="O235" s="13">
        <v>83.2</v>
      </c>
      <c r="P235" s="13">
        <v>5.0</v>
      </c>
      <c r="Q235" s="13">
        <v>10.1</v>
      </c>
      <c r="R235" s="13">
        <v>16.7</v>
      </c>
      <c r="S235" s="13">
        <v>4.4</v>
      </c>
      <c r="T235" s="13">
        <v>3.7</v>
      </c>
      <c r="U235" s="13">
        <v>3.6</v>
      </c>
      <c r="V235" s="13">
        <v>86.9</v>
      </c>
      <c r="W235" s="11" t="str">
        <f t="shared" si="1"/>
        <v>A-Strong|BBVA|Operations|2025</v>
      </c>
      <c r="X235" s="15">
        <f>(MAX(0,MIN(1,1-(K235-scaling_params!$B$2)/(scaling_params!$C$2-scaling_params!$B$2)))+MAX(0,MIN(1,(L235-scaling_params!$B$3)/(scaling_params!$C$3-scaling_params!$B$3))))/2</f>
        <v>0.9191176471</v>
      </c>
      <c r="Y235" s="15">
        <f>(MAX(0,MIN(1,(M235-scaling_params!$B$4)/(scaling_params!$C$4-scaling_params!$B$4)))+MAX(0,MIN(1,(N235-scaling_params!$B$5)/(scaling_params!$C$5-scaling_params!$B$5))))/2</f>
        <v>0.7791666667</v>
      </c>
      <c r="Z235" s="15">
        <f>(MAX(0,MIN(1,(O235-scaling_params!$B$6)/(scaling_params!$C$6-scaling_params!$B$6)))+MAX(0,MIN(1,1-(P235-scaling_params!$B$7)/(scaling_params!$C$7-scaling_params!$B$7)))+MAX(0,MIN(1,(T235-scaling_params!$B$11)/(scaling_params!$C$11-scaling_params!$B$11))))/3</f>
        <v>0.8761904762</v>
      </c>
      <c r="AA235" s="15">
        <f>(MAX(0,MIN(1,1-(Q235-scaling_params!$B$8)/(scaling_params!$C$8-scaling_params!$B$8)))+MAX(0,MIN(1,(R235-scaling_params!$B$9)/(scaling_params!$C$9-scaling_params!$B$9)))+MAX(0,MIN(1,(S235-scaling_params!$B$10)/(scaling_params!$C$10-scaling_params!$B$10))))/3</f>
        <v>0.8736659221</v>
      </c>
      <c r="AB235" s="15">
        <f>(MAX(0,MIN(1,(U235-scaling_params!$B$12)/(scaling_params!$C$12-scaling_params!$B$12)))+MAX(0,MIN(1,(V235-scaling_params!$B$13)/(scaling_params!$C$13-scaling_params!$B$13))))/2</f>
        <v>0.8954545455</v>
      </c>
      <c r="AC235" s="13">
        <f>(scaling_params!$G$2*X235+scaling_params!$G$3*Y235+scaling_params!$G$4*Z235+scaling_params!$G$5*AA235+scaling_params!$G$6*AB235)*100</f>
        <v>86.44304143</v>
      </c>
      <c r="AD235" s="11" t="s">
        <v>168</v>
      </c>
      <c r="AE235" s="11">
        <f t="shared" si="2"/>
        <v>0</v>
      </c>
    </row>
    <row r="236" ht="15.75" customHeight="1">
      <c r="A236" s="11" t="s">
        <v>294</v>
      </c>
      <c r="B236" s="11" t="s">
        <v>163</v>
      </c>
      <c r="C236" s="11" t="s">
        <v>267</v>
      </c>
      <c r="D236" s="11" t="s">
        <v>170</v>
      </c>
      <c r="E236" s="12">
        <v>2024.0</v>
      </c>
      <c r="F236" s="11" t="s">
        <v>171</v>
      </c>
      <c r="G236" s="11" t="s">
        <v>184</v>
      </c>
      <c r="H236" s="11">
        <v>4.0</v>
      </c>
      <c r="I236" s="13">
        <v>11.9</v>
      </c>
      <c r="J236" s="11">
        <v>0.0</v>
      </c>
      <c r="K236" s="13">
        <v>0.2</v>
      </c>
      <c r="L236" s="13">
        <v>7.8</v>
      </c>
      <c r="M236" s="11">
        <v>50.0</v>
      </c>
      <c r="N236" s="14">
        <v>0.84</v>
      </c>
      <c r="O236" s="13">
        <v>82.1</v>
      </c>
      <c r="P236" s="13">
        <v>5.1</v>
      </c>
      <c r="Q236" s="13">
        <v>12.5</v>
      </c>
      <c r="R236" s="13">
        <v>18.1</v>
      </c>
      <c r="S236" s="13">
        <v>4.4</v>
      </c>
      <c r="T236" s="13">
        <v>4.3</v>
      </c>
      <c r="U236" s="13">
        <v>2.3</v>
      </c>
      <c r="V236" s="13">
        <v>88.7</v>
      </c>
      <c r="W236" s="11" t="str">
        <f t="shared" si="1"/>
        <v>A-Strong|BBVA|Risk|2024</v>
      </c>
      <c r="X236" s="15">
        <f>(MAX(0,MIN(1,1-(K236-scaling_params!$B$2)/(scaling_params!$C$2-scaling_params!$B$2)))+MAX(0,MIN(1,(L236-scaling_params!$B$3)/(scaling_params!$C$3-scaling_params!$B$3))))/2</f>
        <v>0.8529411765</v>
      </c>
      <c r="Y236" s="15">
        <f>(MAX(0,MIN(1,(M236-scaling_params!$B$4)/(scaling_params!$C$4-scaling_params!$B$4)))+MAX(0,MIN(1,(N236-scaling_params!$B$5)/(scaling_params!$C$5-scaling_params!$B$5))))/2</f>
        <v>0.7994047619</v>
      </c>
      <c r="Z236" s="15">
        <f>(MAX(0,MIN(1,(O236-scaling_params!$B$6)/(scaling_params!$C$6-scaling_params!$B$6)))+MAX(0,MIN(1,1-(P236-scaling_params!$B$7)/(scaling_params!$C$7-scaling_params!$B$7)))+MAX(0,MIN(1,(T236-scaling_params!$B$11)/(scaling_params!$C$11-scaling_params!$B$11))))/3</f>
        <v>0.9333333333</v>
      </c>
      <c r="AA236" s="15">
        <f>(MAX(0,MIN(1,1-(Q236-scaling_params!$B$8)/(scaling_params!$C$8-scaling_params!$B$8)))+MAX(0,MIN(1,(R236-scaling_params!$B$9)/(scaling_params!$C$9-scaling_params!$B$9)))+MAX(0,MIN(1,(S236-scaling_params!$B$10)/(scaling_params!$C$10-scaling_params!$B$10))))/3</f>
        <v>0.8986467429</v>
      </c>
      <c r="AB236" s="15">
        <f>(MAX(0,MIN(1,(U236-scaling_params!$B$12)/(scaling_params!$C$12-scaling_params!$B$12)))+MAX(0,MIN(1,(V236-scaling_params!$B$13)/(scaling_params!$C$13-scaling_params!$B$13))))/2</f>
        <v>0.7368181818</v>
      </c>
      <c r="AC236" s="13">
        <f>(scaling_params!$G$2*X236+scaling_params!$G$3*Y236+scaling_params!$G$4*Z236+scaling_params!$G$5*AA236+scaling_params!$G$6*AB236)*100</f>
        <v>85.27410011</v>
      </c>
      <c r="AD236" s="11" t="s">
        <v>168</v>
      </c>
      <c r="AE236" s="11">
        <f t="shared" si="2"/>
        <v>0</v>
      </c>
    </row>
    <row r="237" ht="15.75" customHeight="1">
      <c r="A237" s="11" t="s">
        <v>294</v>
      </c>
      <c r="B237" s="11" t="s">
        <v>163</v>
      </c>
      <c r="C237" s="11" t="s">
        <v>267</v>
      </c>
      <c r="D237" s="11" t="s">
        <v>170</v>
      </c>
      <c r="E237" s="12">
        <v>2025.0</v>
      </c>
      <c r="F237" s="11" t="s">
        <v>171</v>
      </c>
      <c r="G237" s="11" t="s">
        <v>184</v>
      </c>
      <c r="H237" s="11">
        <v>4.0</v>
      </c>
      <c r="I237" s="13">
        <v>11.4</v>
      </c>
      <c r="J237" s="11">
        <v>0.0</v>
      </c>
      <c r="K237" s="13">
        <v>0.0</v>
      </c>
      <c r="L237" s="13">
        <v>9.9</v>
      </c>
      <c r="M237" s="11">
        <v>57.0</v>
      </c>
      <c r="N237" s="14">
        <v>0.95</v>
      </c>
      <c r="O237" s="13">
        <v>82.8</v>
      </c>
      <c r="P237" s="13">
        <v>4.9</v>
      </c>
      <c r="Q237" s="13">
        <v>8.3</v>
      </c>
      <c r="R237" s="13">
        <v>17.0</v>
      </c>
      <c r="S237" s="13">
        <v>4.9</v>
      </c>
      <c r="T237" s="13">
        <v>4.8</v>
      </c>
      <c r="U237" s="13">
        <v>5.1</v>
      </c>
      <c r="V237" s="13">
        <v>95.5</v>
      </c>
      <c r="W237" s="11" t="str">
        <f t="shared" si="1"/>
        <v>A-Strong|BBVA|Risk|2025</v>
      </c>
      <c r="X237" s="15">
        <f>(MAX(0,MIN(1,1-(K237-scaling_params!$B$2)/(scaling_params!$C$2-scaling_params!$B$2)))+MAX(0,MIN(1,(L237-scaling_params!$B$3)/(scaling_params!$C$3-scaling_params!$B$3))))/2</f>
        <v>1</v>
      </c>
      <c r="Y237" s="15">
        <f>(MAX(0,MIN(1,(M237-scaling_params!$B$4)/(scaling_params!$C$4-scaling_params!$B$4)))+MAX(0,MIN(1,(N237-scaling_params!$B$5)/(scaling_params!$C$5-scaling_params!$B$5))))/2</f>
        <v>0.9702380952</v>
      </c>
      <c r="Z237" s="15">
        <f>(MAX(0,MIN(1,(O237-scaling_params!$B$6)/(scaling_params!$C$6-scaling_params!$B$6)))+MAX(0,MIN(1,1-(P237-scaling_params!$B$7)/(scaling_params!$C$7-scaling_params!$B$7)))+MAX(0,MIN(1,(T237-scaling_params!$B$11)/(scaling_params!$C$11-scaling_params!$B$11))))/3</f>
        <v>0.980952381</v>
      </c>
      <c r="AA237" s="15">
        <f>(MAX(0,MIN(1,1-(Q237-scaling_params!$B$8)/(scaling_params!$C$8-scaling_params!$B$8)))+MAX(0,MIN(1,(R237-scaling_params!$B$9)/(scaling_params!$C$9-scaling_params!$B$9)))+MAX(0,MIN(1,(S237-scaling_params!$B$10)/(scaling_params!$C$10-scaling_params!$B$10))))/3</f>
        <v>0.9353437578</v>
      </c>
      <c r="AB237" s="15">
        <f>(MAX(0,MIN(1,(U237-scaling_params!$B$12)/(scaling_params!$C$12-scaling_params!$B$12)))+MAX(0,MIN(1,(V237-scaling_params!$B$13)/(scaling_params!$C$13-scaling_params!$B$13))))/2</f>
        <v>0.9736363636</v>
      </c>
      <c r="AC237" s="13">
        <f>(scaling_params!$G$2*X237+scaling_params!$G$3*Y237+scaling_params!$G$4*Z237+scaling_params!$G$5*AA237+scaling_params!$G$6*AB237)*100</f>
        <v>97.30393542</v>
      </c>
      <c r="AD237" s="11" t="s">
        <v>168</v>
      </c>
      <c r="AE237" s="11">
        <f t="shared" si="2"/>
        <v>0</v>
      </c>
    </row>
    <row r="238" ht="15.75" customHeight="1">
      <c r="A238" s="11" t="s">
        <v>295</v>
      </c>
      <c r="B238" s="11" t="s">
        <v>163</v>
      </c>
      <c r="C238" s="11" t="s">
        <v>267</v>
      </c>
      <c r="D238" s="11" t="s">
        <v>174</v>
      </c>
      <c r="E238" s="12">
        <v>2024.0</v>
      </c>
      <c r="F238" s="11" t="s">
        <v>171</v>
      </c>
      <c r="G238" s="11" t="s">
        <v>184</v>
      </c>
      <c r="H238" s="11">
        <v>4.0</v>
      </c>
      <c r="I238" s="13">
        <v>11.9</v>
      </c>
      <c r="J238" s="11">
        <v>0.0</v>
      </c>
      <c r="K238" s="13">
        <v>1.3</v>
      </c>
      <c r="L238" s="13">
        <v>8.5</v>
      </c>
      <c r="M238" s="11">
        <v>38.0</v>
      </c>
      <c r="N238" s="14">
        <v>0.85</v>
      </c>
      <c r="O238" s="13">
        <v>73.3</v>
      </c>
      <c r="P238" s="13">
        <v>4.6</v>
      </c>
      <c r="Q238" s="13">
        <v>12.9</v>
      </c>
      <c r="R238" s="13">
        <v>18.1</v>
      </c>
      <c r="S238" s="13">
        <v>5.0</v>
      </c>
      <c r="T238" s="13">
        <v>4.6</v>
      </c>
      <c r="U238" s="13">
        <v>2.7</v>
      </c>
      <c r="V238" s="13">
        <v>86.3</v>
      </c>
      <c r="W238" s="11" t="str">
        <f t="shared" si="1"/>
        <v>A-Strong|BBVA|Digital|2024</v>
      </c>
      <c r="X238" s="15">
        <f>(MAX(0,MIN(1,1-(K238-scaling_params!$B$2)/(scaling_params!$C$2-scaling_params!$B$2)))+MAX(0,MIN(1,(L238-scaling_params!$B$3)/(scaling_params!$C$3-scaling_params!$B$3))))/2</f>
        <v>0.8544117647</v>
      </c>
      <c r="Y238" s="15">
        <f>(MAX(0,MIN(1,(M238-scaling_params!$B$4)/(scaling_params!$C$4-scaling_params!$B$4)))+MAX(0,MIN(1,(N238-scaling_params!$B$5)/(scaling_params!$C$5-scaling_params!$B$5))))/2</f>
        <v>0.7547619048</v>
      </c>
      <c r="Z238" s="15">
        <f>(MAX(0,MIN(1,(O238-scaling_params!$B$6)/(scaling_params!$C$6-scaling_params!$B$6)))+MAX(0,MIN(1,1-(P238-scaling_params!$B$7)/(scaling_params!$C$7-scaling_params!$B$7)))+MAX(0,MIN(1,(T238-scaling_params!$B$11)/(scaling_params!$C$11-scaling_params!$B$11))))/3</f>
        <v>0.9041489863</v>
      </c>
      <c r="AA238" s="15">
        <f>(MAX(0,MIN(1,1-(Q238-scaling_params!$B$8)/(scaling_params!$C$8-scaling_params!$B$8)))+MAX(0,MIN(1,(R238-scaling_params!$B$9)/(scaling_params!$C$9-scaling_params!$B$9)))+MAX(0,MIN(1,(S238-scaling_params!$B$10)/(scaling_params!$C$10-scaling_params!$B$10))))/3</f>
        <v>0.9423187572</v>
      </c>
      <c r="AB238" s="15">
        <f>(MAX(0,MIN(1,(U238-scaling_params!$B$12)/(scaling_params!$C$12-scaling_params!$B$12)))+MAX(0,MIN(1,(V238-scaling_params!$B$13)/(scaling_params!$C$13-scaling_params!$B$13))))/2</f>
        <v>0.815</v>
      </c>
      <c r="AC238" s="13">
        <f>(scaling_params!$G$2*X238+scaling_params!$G$3*Y238+scaling_params!$G$4*Z238+scaling_params!$G$5*AA238+scaling_params!$G$6*AB238)*100</f>
        <v>85.26489254</v>
      </c>
      <c r="AD238" s="11" t="s">
        <v>168</v>
      </c>
      <c r="AE238" s="11">
        <f t="shared" si="2"/>
        <v>0</v>
      </c>
    </row>
    <row r="239" ht="15.75" customHeight="1">
      <c r="A239" s="11" t="s">
        <v>295</v>
      </c>
      <c r="B239" s="11" t="s">
        <v>163</v>
      </c>
      <c r="C239" s="11" t="s">
        <v>267</v>
      </c>
      <c r="D239" s="11" t="s">
        <v>174</v>
      </c>
      <c r="E239" s="12">
        <v>2025.0</v>
      </c>
      <c r="F239" s="11" t="s">
        <v>171</v>
      </c>
      <c r="G239" s="11" t="s">
        <v>184</v>
      </c>
      <c r="H239" s="11">
        <v>4.0</v>
      </c>
      <c r="I239" s="13">
        <v>11.4</v>
      </c>
      <c r="J239" s="11">
        <v>0.0</v>
      </c>
      <c r="K239" s="13">
        <v>1.2</v>
      </c>
      <c r="L239" s="13">
        <v>7.1</v>
      </c>
      <c r="M239" s="11">
        <v>19.0</v>
      </c>
      <c r="N239" s="14">
        <v>0.85</v>
      </c>
      <c r="O239" s="13">
        <v>78.6</v>
      </c>
      <c r="P239" s="13">
        <v>4.2</v>
      </c>
      <c r="Q239" s="13">
        <v>12.7</v>
      </c>
      <c r="R239" s="13">
        <v>18.1</v>
      </c>
      <c r="S239" s="13">
        <v>4.8</v>
      </c>
      <c r="T239" s="13">
        <v>4.0</v>
      </c>
      <c r="U239" s="13">
        <v>3.7</v>
      </c>
      <c r="V239" s="13">
        <v>83.3</v>
      </c>
      <c r="W239" s="11" t="str">
        <f t="shared" si="1"/>
        <v>A-Strong|BBVA|Digital|2025</v>
      </c>
      <c r="X239" s="15">
        <f>(MAX(0,MIN(1,1-(K239-scaling_params!$B$2)/(scaling_params!$C$2-scaling_params!$B$2)))+MAX(0,MIN(1,(L239-scaling_params!$B$3)/(scaling_params!$C$3-scaling_params!$B$3))))/2</f>
        <v>0.7681372549</v>
      </c>
      <c r="Y239" s="15">
        <f>(MAX(0,MIN(1,(M239-scaling_params!$B$4)/(scaling_params!$C$4-scaling_params!$B$4)))+MAX(0,MIN(1,(N239-scaling_params!$B$5)/(scaling_params!$C$5-scaling_params!$B$5))))/2</f>
        <v>0.6642857143</v>
      </c>
      <c r="Z239" s="15">
        <f>(MAX(0,MIN(1,(O239-scaling_params!$B$6)/(scaling_params!$C$6-scaling_params!$B$6)))+MAX(0,MIN(1,1-(P239-scaling_params!$B$7)/(scaling_params!$C$7-scaling_params!$B$7)))+MAX(0,MIN(1,(T239-scaling_params!$B$11)/(scaling_params!$C$11-scaling_params!$B$11))))/3</f>
        <v>0.9047619048</v>
      </c>
      <c r="AA239" s="15">
        <f>(MAX(0,MIN(1,1-(Q239-scaling_params!$B$8)/(scaling_params!$C$8-scaling_params!$B$8)))+MAX(0,MIN(1,(R239-scaling_params!$B$9)/(scaling_params!$C$9-scaling_params!$B$9)))+MAX(0,MIN(1,(S239-scaling_params!$B$10)/(scaling_params!$C$10-scaling_params!$B$10))))/3</f>
        <v>0.9302866716</v>
      </c>
      <c r="AB239" s="15">
        <f>(MAX(0,MIN(1,(U239-scaling_params!$B$12)/(scaling_params!$C$12-scaling_params!$B$12)))+MAX(0,MIN(1,(V239-scaling_params!$B$13)/(scaling_params!$C$13-scaling_params!$B$13))))/2</f>
        <v>0.8627272727</v>
      </c>
      <c r="AC239" s="13">
        <f>(scaling_params!$G$2*X239+scaling_params!$G$3*Y239+scaling_params!$G$4*Z239+scaling_params!$G$5*AA239+scaling_params!$G$6*AB239)*100</f>
        <v>81.47707178</v>
      </c>
      <c r="AD239" s="11" t="s">
        <v>168</v>
      </c>
      <c r="AE239" s="11">
        <f t="shared" si="2"/>
        <v>0</v>
      </c>
    </row>
    <row r="240" ht="15.75" customHeight="1">
      <c r="A240" s="11" t="s">
        <v>296</v>
      </c>
      <c r="B240" s="11" t="s">
        <v>163</v>
      </c>
      <c r="C240" s="11" t="s">
        <v>267</v>
      </c>
      <c r="D240" s="11" t="s">
        <v>165</v>
      </c>
      <c r="E240" s="12">
        <v>2024.0</v>
      </c>
      <c r="F240" s="11" t="s">
        <v>171</v>
      </c>
      <c r="G240" s="11" t="s">
        <v>167</v>
      </c>
      <c r="H240" s="11">
        <v>1.0</v>
      </c>
      <c r="I240" s="13">
        <v>11.9</v>
      </c>
      <c r="J240" s="11">
        <v>0.0</v>
      </c>
      <c r="K240" s="13">
        <v>1.1</v>
      </c>
      <c r="L240" s="13">
        <v>10.0</v>
      </c>
      <c r="M240" s="11">
        <v>49.0</v>
      </c>
      <c r="N240" s="14">
        <v>0.96</v>
      </c>
      <c r="O240" s="13">
        <v>77.5</v>
      </c>
      <c r="P240" s="13">
        <v>5.8</v>
      </c>
      <c r="Q240" s="13">
        <v>9.9</v>
      </c>
      <c r="R240" s="13">
        <v>17.5</v>
      </c>
      <c r="S240" s="13">
        <v>5.0</v>
      </c>
      <c r="T240" s="13">
        <v>5.0</v>
      </c>
      <c r="U240" s="13">
        <v>2.8</v>
      </c>
      <c r="V240" s="13">
        <v>87.9</v>
      </c>
      <c r="W240" s="11" t="str">
        <f t="shared" si="1"/>
        <v>A-Strong|BBVA|Operations|2024</v>
      </c>
      <c r="X240" s="15">
        <f>(MAX(0,MIN(1,1-(K240-scaling_params!$B$2)/(scaling_params!$C$2-scaling_params!$B$2)))+MAX(0,MIN(1,(L240-scaling_params!$B$3)/(scaling_params!$C$3-scaling_params!$B$3))))/2</f>
        <v>0.9833333333</v>
      </c>
      <c r="Y240" s="15">
        <f>(MAX(0,MIN(1,(M240-scaling_params!$B$4)/(scaling_params!$C$4-scaling_params!$B$4)))+MAX(0,MIN(1,(N240-scaling_params!$B$5)/(scaling_params!$C$5-scaling_params!$B$5))))/2</f>
        <v>0.9446428571</v>
      </c>
      <c r="Z240" s="15">
        <f>(MAX(0,MIN(1,(O240-scaling_params!$B$6)/(scaling_params!$C$6-scaling_params!$B$6)))+MAX(0,MIN(1,1-(P240-scaling_params!$B$7)/(scaling_params!$C$7-scaling_params!$B$7)))+MAX(0,MIN(1,(T240-scaling_params!$B$11)/(scaling_params!$C$11-scaling_params!$B$11))))/3</f>
        <v>0.972972973</v>
      </c>
      <c r="AA240" s="15">
        <f>(MAX(0,MIN(1,1-(Q240-scaling_params!$B$8)/(scaling_params!$C$8-scaling_params!$B$8)))+MAX(0,MIN(1,(R240-scaling_params!$B$9)/(scaling_params!$C$9-scaling_params!$B$9)))+MAX(0,MIN(1,(S240-scaling_params!$B$10)/(scaling_params!$C$10-scaling_params!$B$10))))/3</f>
        <v>0.9662447257</v>
      </c>
      <c r="AB240" s="15">
        <f>(MAX(0,MIN(1,(U240-scaling_params!$B$12)/(scaling_params!$C$12-scaling_params!$B$12)))+MAX(0,MIN(1,(V240-scaling_params!$B$13)/(scaling_params!$C$13-scaling_params!$B$13))))/2</f>
        <v>0.8545454545</v>
      </c>
      <c r="AC240" s="13">
        <f>(scaling_params!$G$2*X240+scaling_params!$G$3*Y240+scaling_params!$G$4*Z240+scaling_params!$G$5*AA240+scaling_params!$G$6*AB240)*100</f>
        <v>95.26184888</v>
      </c>
      <c r="AD240" s="11" t="s">
        <v>168</v>
      </c>
      <c r="AE240" s="11">
        <f t="shared" si="2"/>
        <v>0</v>
      </c>
    </row>
    <row r="241" ht="15.75" customHeight="1">
      <c r="A241" s="11" t="s">
        <v>296</v>
      </c>
      <c r="B241" s="11" t="s">
        <v>163</v>
      </c>
      <c r="C241" s="11" t="s">
        <v>267</v>
      </c>
      <c r="D241" s="11" t="s">
        <v>165</v>
      </c>
      <c r="E241" s="12">
        <v>2025.0</v>
      </c>
      <c r="F241" s="11" t="s">
        <v>171</v>
      </c>
      <c r="G241" s="11" t="s">
        <v>167</v>
      </c>
      <c r="H241" s="11">
        <v>1.0</v>
      </c>
      <c r="I241" s="13">
        <v>11.4</v>
      </c>
      <c r="J241" s="11">
        <v>0.0</v>
      </c>
      <c r="K241" s="13">
        <v>0.0</v>
      </c>
      <c r="L241" s="13">
        <v>9.5</v>
      </c>
      <c r="M241" s="11">
        <v>61.0</v>
      </c>
      <c r="N241" s="14">
        <v>1.0</v>
      </c>
      <c r="O241" s="13">
        <v>83.2</v>
      </c>
      <c r="P241" s="13">
        <v>5.0</v>
      </c>
      <c r="Q241" s="13">
        <v>10.1</v>
      </c>
      <c r="R241" s="13">
        <v>16.7</v>
      </c>
      <c r="S241" s="13">
        <v>5.0</v>
      </c>
      <c r="T241" s="13">
        <v>4.9</v>
      </c>
      <c r="U241" s="13">
        <v>3.6</v>
      </c>
      <c r="V241" s="13">
        <v>87.1</v>
      </c>
      <c r="W241" s="11" t="str">
        <f t="shared" si="1"/>
        <v>A-Strong|BBVA|Operations|2025</v>
      </c>
      <c r="X241" s="15">
        <f>(MAX(0,MIN(1,1-(K241-scaling_params!$B$2)/(scaling_params!$C$2-scaling_params!$B$2)))+MAX(0,MIN(1,(L241-scaling_params!$B$3)/(scaling_params!$C$3-scaling_params!$B$3))))/2</f>
        <v>0.9779411765</v>
      </c>
      <c r="Y241" s="15">
        <f>(MAX(0,MIN(1,(M241-scaling_params!$B$4)/(scaling_params!$C$4-scaling_params!$B$4)))+MAX(0,MIN(1,(N241-scaling_params!$B$5)/(scaling_params!$C$5-scaling_params!$B$5))))/2</f>
        <v>1</v>
      </c>
      <c r="Z241" s="15">
        <f>(MAX(0,MIN(1,(O241-scaling_params!$B$6)/(scaling_params!$C$6-scaling_params!$B$6)))+MAX(0,MIN(1,1-(P241-scaling_params!$B$7)/(scaling_params!$C$7-scaling_params!$B$7)))+MAX(0,MIN(1,(T241-scaling_params!$B$11)/(scaling_params!$C$11-scaling_params!$B$11))))/3</f>
        <v>0.9904761905</v>
      </c>
      <c r="AA241" s="15">
        <f>(MAX(0,MIN(1,1-(Q241-scaling_params!$B$8)/(scaling_params!$C$8-scaling_params!$B$8)))+MAX(0,MIN(1,(R241-scaling_params!$B$9)/(scaling_params!$C$9-scaling_params!$B$9)))+MAX(0,MIN(1,(S241-scaling_params!$B$10)/(scaling_params!$C$10-scaling_params!$B$10))))/3</f>
        <v>0.9324894515</v>
      </c>
      <c r="AB241" s="15">
        <f>(MAX(0,MIN(1,(U241-scaling_params!$B$12)/(scaling_params!$C$12-scaling_params!$B$12)))+MAX(0,MIN(1,(V241-scaling_params!$B$13)/(scaling_params!$C$13-scaling_params!$B$13))))/2</f>
        <v>0.8972727273</v>
      </c>
      <c r="AC241" s="13">
        <f>(scaling_params!$G$2*X241+scaling_params!$G$3*Y241+scaling_params!$G$4*Z241+scaling_params!$G$5*AA241+scaling_params!$G$6*AB241)*100</f>
        <v>96.75744065</v>
      </c>
      <c r="AD241" s="11" t="s">
        <v>168</v>
      </c>
      <c r="AE241" s="11">
        <f t="shared" si="2"/>
        <v>0</v>
      </c>
    </row>
    <row r="242" ht="15.75" customHeight="1">
      <c r="A242" s="11" t="s">
        <v>297</v>
      </c>
      <c r="B242" s="11" t="s">
        <v>163</v>
      </c>
      <c r="C242" s="11" t="s">
        <v>267</v>
      </c>
      <c r="D242" s="11" t="s">
        <v>181</v>
      </c>
      <c r="E242" s="12">
        <v>2024.0</v>
      </c>
      <c r="F242" s="11" t="s">
        <v>166</v>
      </c>
      <c r="G242" s="11" t="s">
        <v>172</v>
      </c>
      <c r="H242" s="11">
        <v>5.0</v>
      </c>
      <c r="I242" s="13">
        <v>11.9</v>
      </c>
      <c r="J242" s="11">
        <v>0.0</v>
      </c>
      <c r="K242" s="13">
        <v>0.6</v>
      </c>
      <c r="L242" s="13">
        <v>7.4</v>
      </c>
      <c r="M242" s="11">
        <v>21.0</v>
      </c>
      <c r="N242" s="14">
        <v>0.84</v>
      </c>
      <c r="O242" s="13">
        <v>80.4</v>
      </c>
      <c r="P242" s="13">
        <v>5.5</v>
      </c>
      <c r="Q242" s="13">
        <v>9.4</v>
      </c>
      <c r="R242" s="13">
        <v>15.8</v>
      </c>
      <c r="S242" s="13">
        <v>4.6</v>
      </c>
      <c r="T242" s="13">
        <v>4.6</v>
      </c>
      <c r="U242" s="13">
        <v>3.6</v>
      </c>
      <c r="V242" s="13">
        <v>85.9</v>
      </c>
      <c r="W242" s="11" t="str">
        <f t="shared" si="1"/>
        <v>A-Strong|BBVA|Corporate|2024</v>
      </c>
      <c r="X242" s="15">
        <f>(MAX(0,MIN(1,1-(K242-scaling_params!$B$2)/(scaling_params!$C$2-scaling_params!$B$2)))+MAX(0,MIN(1,(L242-scaling_params!$B$3)/(scaling_params!$C$3-scaling_params!$B$3))))/2</f>
        <v>0.8235294118</v>
      </c>
      <c r="Y242" s="15">
        <f>(MAX(0,MIN(1,(M242-scaling_params!$B$4)/(scaling_params!$C$4-scaling_params!$B$4)))+MAX(0,MIN(1,(N242-scaling_params!$B$5)/(scaling_params!$C$5-scaling_params!$B$5))))/2</f>
        <v>0.6613095238</v>
      </c>
      <c r="Z242" s="15">
        <f>(MAX(0,MIN(1,(O242-scaling_params!$B$6)/(scaling_params!$C$6-scaling_params!$B$6)))+MAX(0,MIN(1,1-(P242-scaling_params!$B$7)/(scaling_params!$C$7-scaling_params!$B$7)))+MAX(0,MIN(1,(T242-scaling_params!$B$11)/(scaling_params!$C$11-scaling_params!$B$11))))/3</f>
        <v>0.9619047619</v>
      </c>
      <c r="AA242" s="15">
        <f>(MAX(0,MIN(1,1-(Q242-scaling_params!$B$8)/(scaling_params!$C$8-scaling_params!$B$8)))+MAX(0,MIN(1,(R242-scaling_params!$B$9)/(scaling_params!$C$9-scaling_params!$B$9)))+MAX(0,MIN(1,(S242-scaling_params!$B$10)/(scaling_params!$C$10-scaling_params!$B$10))))/3</f>
        <v>0.8552990817</v>
      </c>
      <c r="AB242" s="15">
        <f>(MAX(0,MIN(1,(U242-scaling_params!$B$12)/(scaling_params!$C$12-scaling_params!$B$12)))+MAX(0,MIN(1,(V242-scaling_params!$B$13)/(scaling_params!$C$13-scaling_params!$B$13))))/2</f>
        <v>0.8863636364</v>
      </c>
      <c r="AC242" s="13">
        <f>(scaling_params!$G$2*X242+scaling_params!$G$3*Y242+scaling_params!$G$4*Z242+scaling_params!$G$5*AA242+scaling_params!$G$6*AB242)*100</f>
        <v>83.01083164</v>
      </c>
      <c r="AD242" s="11" t="s">
        <v>168</v>
      </c>
      <c r="AE242" s="11">
        <f t="shared" si="2"/>
        <v>0</v>
      </c>
    </row>
    <row r="243" ht="15.75" customHeight="1">
      <c r="A243" s="11" t="s">
        <v>297</v>
      </c>
      <c r="B243" s="11" t="s">
        <v>163</v>
      </c>
      <c r="C243" s="11" t="s">
        <v>267</v>
      </c>
      <c r="D243" s="11" t="s">
        <v>181</v>
      </c>
      <c r="E243" s="12">
        <v>2025.0</v>
      </c>
      <c r="F243" s="11" t="s">
        <v>166</v>
      </c>
      <c r="G243" s="11" t="s">
        <v>172</v>
      </c>
      <c r="H243" s="11">
        <v>5.0</v>
      </c>
      <c r="I243" s="13">
        <v>11.4</v>
      </c>
      <c r="J243" s="11">
        <v>0.0</v>
      </c>
      <c r="K243" s="13">
        <v>1.4</v>
      </c>
      <c r="L243" s="13">
        <v>8.6</v>
      </c>
      <c r="M243" s="11">
        <v>35.0</v>
      </c>
      <c r="N243" s="14">
        <v>0.92</v>
      </c>
      <c r="O243" s="13">
        <v>83.2</v>
      </c>
      <c r="P243" s="13">
        <v>5.5</v>
      </c>
      <c r="Q243" s="13">
        <v>8.5</v>
      </c>
      <c r="R243" s="13">
        <v>18.9</v>
      </c>
      <c r="S243" s="13">
        <v>4.8</v>
      </c>
      <c r="T243" s="13">
        <v>4.3</v>
      </c>
      <c r="U243" s="13">
        <v>3.7</v>
      </c>
      <c r="V243" s="13">
        <v>89.6</v>
      </c>
      <c r="W243" s="11" t="str">
        <f t="shared" si="1"/>
        <v>A-Strong|BBVA|Corporate|2025</v>
      </c>
      <c r="X243" s="15">
        <f>(MAX(0,MIN(1,1-(K243-scaling_params!$B$2)/(scaling_params!$C$2-scaling_params!$B$2)))+MAX(0,MIN(1,(L243-scaling_params!$B$3)/(scaling_params!$C$3-scaling_params!$B$3))))/2</f>
        <v>0.8450980392</v>
      </c>
      <c r="Y243" s="15">
        <f>(MAX(0,MIN(1,(M243-scaling_params!$B$4)/(scaling_params!$C$4-scaling_params!$B$4)))+MAX(0,MIN(1,(N243-scaling_params!$B$5)/(scaling_params!$C$5-scaling_params!$B$5))))/2</f>
        <v>0.8279761905</v>
      </c>
      <c r="Z243" s="15">
        <f>(MAX(0,MIN(1,(O243-scaling_params!$B$6)/(scaling_params!$C$6-scaling_params!$B$6)))+MAX(0,MIN(1,1-(P243-scaling_params!$B$7)/(scaling_params!$C$7-scaling_params!$B$7)))+MAX(0,MIN(1,(T243-scaling_params!$B$11)/(scaling_params!$C$11-scaling_params!$B$11))))/3</f>
        <v>0.9333333333</v>
      </c>
      <c r="AA243" s="15">
        <f>(MAX(0,MIN(1,1-(Q243-scaling_params!$B$8)/(scaling_params!$C$8-scaling_params!$B$8)))+MAX(0,MIN(1,(R243-scaling_params!$B$9)/(scaling_params!$C$9-scaling_params!$B$9)))+MAX(0,MIN(1,(S243-scaling_params!$B$10)/(scaling_params!$C$10-scaling_params!$B$10))))/3</f>
        <v>0.9803921569</v>
      </c>
      <c r="AB243" s="15">
        <f>(MAX(0,MIN(1,(U243-scaling_params!$B$12)/(scaling_params!$C$12-scaling_params!$B$12)))+MAX(0,MIN(1,(V243-scaling_params!$B$13)/(scaling_params!$C$13-scaling_params!$B$13))))/2</f>
        <v>0.92</v>
      </c>
      <c r="AC243" s="13">
        <f>(scaling_params!$G$2*X243+scaling_params!$G$3*Y243+scaling_params!$G$4*Z243+scaling_params!$G$5*AA243+scaling_params!$G$6*AB243)*100</f>
        <v>89.36147969</v>
      </c>
      <c r="AD243" s="11" t="s">
        <v>168</v>
      </c>
      <c r="AE243" s="11">
        <f t="shared" si="2"/>
        <v>0</v>
      </c>
    </row>
    <row r="244" ht="15.75" customHeight="1">
      <c r="A244" s="11" t="s">
        <v>298</v>
      </c>
      <c r="B244" s="11" t="s">
        <v>163</v>
      </c>
      <c r="C244" s="11" t="s">
        <v>267</v>
      </c>
      <c r="D244" s="11" t="s">
        <v>170</v>
      </c>
      <c r="E244" s="12">
        <v>2024.0</v>
      </c>
      <c r="F244" s="11" t="s">
        <v>166</v>
      </c>
      <c r="G244" s="11" t="s">
        <v>175</v>
      </c>
      <c r="H244" s="11">
        <v>4.0</v>
      </c>
      <c r="I244" s="13">
        <v>11.9</v>
      </c>
      <c r="J244" s="11">
        <v>1.0</v>
      </c>
      <c r="K244" s="13">
        <v>0.2</v>
      </c>
      <c r="L244" s="13">
        <v>8.7</v>
      </c>
      <c r="M244" s="11">
        <v>48.0</v>
      </c>
      <c r="N244" s="14">
        <v>0.92</v>
      </c>
      <c r="O244" s="13">
        <v>82.1</v>
      </c>
      <c r="P244" s="13">
        <v>5.1</v>
      </c>
      <c r="Q244" s="13">
        <v>12.5</v>
      </c>
      <c r="R244" s="13">
        <v>18.1</v>
      </c>
      <c r="S244" s="13">
        <v>4.9</v>
      </c>
      <c r="T244" s="13">
        <v>4.1</v>
      </c>
      <c r="U244" s="13">
        <v>2.3</v>
      </c>
      <c r="V244" s="13">
        <v>88.7</v>
      </c>
      <c r="W244" s="11" t="str">
        <f t="shared" si="1"/>
        <v>A-Strong|BBVA|Risk|2024</v>
      </c>
      <c r="X244" s="15">
        <f>(MAX(0,MIN(1,1-(K244-scaling_params!$B$2)/(scaling_params!$C$2-scaling_params!$B$2)))+MAX(0,MIN(1,(L244-scaling_params!$B$3)/(scaling_params!$C$3-scaling_params!$B$3))))/2</f>
        <v>0.9191176471</v>
      </c>
      <c r="Y244" s="15">
        <f>(MAX(0,MIN(1,(M244-scaling_params!$B$4)/(scaling_params!$C$4-scaling_params!$B$4)))+MAX(0,MIN(1,(N244-scaling_params!$B$5)/(scaling_params!$C$5-scaling_params!$B$5))))/2</f>
        <v>0.8898809524</v>
      </c>
      <c r="Z244" s="15">
        <f>(MAX(0,MIN(1,(O244-scaling_params!$B$6)/(scaling_params!$C$6-scaling_params!$B$6)))+MAX(0,MIN(1,1-(P244-scaling_params!$B$7)/(scaling_params!$C$7-scaling_params!$B$7)))+MAX(0,MIN(1,(T244-scaling_params!$B$11)/(scaling_params!$C$11-scaling_params!$B$11))))/3</f>
        <v>0.9142857143</v>
      </c>
      <c r="AA244" s="15">
        <f>(MAX(0,MIN(1,1-(Q244-scaling_params!$B$8)/(scaling_params!$C$8-scaling_params!$B$8)))+MAX(0,MIN(1,(R244-scaling_params!$B$9)/(scaling_params!$C$9-scaling_params!$B$9)))+MAX(0,MIN(1,(S244-scaling_params!$B$10)/(scaling_params!$C$10-scaling_params!$B$10))))/3</f>
        <v>0.9476663508</v>
      </c>
      <c r="AB244" s="15">
        <f>(MAX(0,MIN(1,(U244-scaling_params!$B$12)/(scaling_params!$C$12-scaling_params!$B$12)))+MAX(0,MIN(1,(V244-scaling_params!$B$13)/(scaling_params!$C$13-scaling_params!$B$13))))/2</f>
        <v>0.7368181818</v>
      </c>
      <c r="AC244" s="13">
        <f>(scaling_params!$G$2*X244+scaling_params!$G$3*Y244+scaling_params!$G$4*Z244+scaling_params!$G$5*AA244+scaling_params!$G$6*AB244)*100</f>
        <v>89.37056369</v>
      </c>
      <c r="AD244" s="11" t="s">
        <v>168</v>
      </c>
      <c r="AE244" s="11">
        <f t="shared" si="2"/>
        <v>0</v>
      </c>
    </row>
    <row r="245" ht="15.75" customHeight="1">
      <c r="A245" s="11" t="s">
        <v>298</v>
      </c>
      <c r="B245" s="11" t="s">
        <v>163</v>
      </c>
      <c r="C245" s="11" t="s">
        <v>267</v>
      </c>
      <c r="D245" s="11" t="s">
        <v>170</v>
      </c>
      <c r="E245" s="12">
        <v>2025.0</v>
      </c>
      <c r="F245" s="11" t="s">
        <v>166</v>
      </c>
      <c r="G245" s="11" t="s">
        <v>175</v>
      </c>
      <c r="H245" s="11">
        <v>4.0</v>
      </c>
      <c r="I245" s="13">
        <v>11.4</v>
      </c>
      <c r="J245" s="11">
        <v>0.0</v>
      </c>
      <c r="K245" s="13">
        <v>0.0</v>
      </c>
      <c r="L245" s="13">
        <v>8.2</v>
      </c>
      <c r="M245" s="11">
        <v>52.0</v>
      </c>
      <c r="N245" s="14">
        <v>0.88</v>
      </c>
      <c r="O245" s="13">
        <v>82.8</v>
      </c>
      <c r="P245" s="13">
        <v>4.9</v>
      </c>
      <c r="Q245" s="13">
        <v>8.3</v>
      </c>
      <c r="R245" s="13">
        <v>17.0</v>
      </c>
      <c r="S245" s="13">
        <v>4.7</v>
      </c>
      <c r="T245" s="13">
        <v>5.0</v>
      </c>
      <c r="U245" s="13">
        <v>5.1</v>
      </c>
      <c r="V245" s="13">
        <v>85.3</v>
      </c>
      <c r="W245" s="11" t="str">
        <f t="shared" si="1"/>
        <v>A-Strong|BBVA|Risk|2025</v>
      </c>
      <c r="X245" s="15">
        <f>(MAX(0,MIN(1,1-(K245-scaling_params!$B$2)/(scaling_params!$C$2-scaling_params!$B$2)))+MAX(0,MIN(1,(L245-scaling_params!$B$3)/(scaling_params!$C$3-scaling_params!$B$3))))/2</f>
        <v>0.8823529412</v>
      </c>
      <c r="Y245" s="15">
        <f>(MAX(0,MIN(1,(M245-scaling_params!$B$4)/(scaling_params!$C$4-scaling_params!$B$4)))+MAX(0,MIN(1,(N245-scaling_params!$B$5)/(scaling_params!$C$5-scaling_params!$B$5))))/2</f>
        <v>0.8589285714</v>
      </c>
      <c r="Z245" s="15">
        <f>(MAX(0,MIN(1,(O245-scaling_params!$B$6)/(scaling_params!$C$6-scaling_params!$B$6)))+MAX(0,MIN(1,1-(P245-scaling_params!$B$7)/(scaling_params!$C$7-scaling_params!$B$7)))+MAX(0,MIN(1,(T245-scaling_params!$B$11)/(scaling_params!$C$11-scaling_params!$B$11))))/3</f>
        <v>1</v>
      </c>
      <c r="AA245" s="15">
        <f>(MAX(0,MIN(1,1-(Q245-scaling_params!$B$8)/(scaling_params!$C$8-scaling_params!$B$8)))+MAX(0,MIN(1,(R245-scaling_params!$B$9)/(scaling_params!$C$9-scaling_params!$B$9)))+MAX(0,MIN(1,(S245-scaling_params!$B$10)/(scaling_params!$C$10-scaling_params!$B$10))))/3</f>
        <v>0.9157359146</v>
      </c>
      <c r="AB245" s="15">
        <f>(MAX(0,MIN(1,(U245-scaling_params!$B$12)/(scaling_params!$C$12-scaling_params!$B$12)))+MAX(0,MIN(1,(V245-scaling_params!$B$13)/(scaling_params!$C$13-scaling_params!$B$13))))/2</f>
        <v>0.8809090909</v>
      </c>
      <c r="AC245" s="13">
        <f>(scaling_params!$G$2*X245+scaling_params!$G$3*Y245+scaling_params!$G$4*Z245+scaling_params!$G$5*AA245+scaling_params!$G$6*AB245)*100</f>
        <v>90.93179492</v>
      </c>
      <c r="AD245" s="11" t="s">
        <v>168</v>
      </c>
      <c r="AE245" s="11">
        <f t="shared" si="2"/>
        <v>0</v>
      </c>
    </row>
    <row r="246" ht="15.75" customHeight="1">
      <c r="A246" s="11" t="s">
        <v>299</v>
      </c>
      <c r="B246" s="11" t="s">
        <v>163</v>
      </c>
      <c r="C246" s="11" t="s">
        <v>267</v>
      </c>
      <c r="D246" s="11" t="s">
        <v>177</v>
      </c>
      <c r="E246" s="12">
        <v>2024.0</v>
      </c>
      <c r="F246" s="11" t="s">
        <v>166</v>
      </c>
      <c r="G246" s="11" t="s">
        <v>167</v>
      </c>
      <c r="H246" s="11">
        <v>1.0</v>
      </c>
      <c r="I246" s="13">
        <v>11.9</v>
      </c>
      <c r="J246" s="11">
        <v>0.0</v>
      </c>
      <c r="K246" s="13">
        <v>0.2</v>
      </c>
      <c r="L246" s="13">
        <v>8.3</v>
      </c>
      <c r="M246" s="11">
        <v>36.0</v>
      </c>
      <c r="N246" s="14">
        <v>0.85</v>
      </c>
      <c r="O246" s="13">
        <v>76.2</v>
      </c>
      <c r="P246" s="13">
        <v>4.6</v>
      </c>
      <c r="Q246" s="13">
        <v>11.9</v>
      </c>
      <c r="R246" s="13">
        <v>17.6</v>
      </c>
      <c r="S246" s="13">
        <v>4.7</v>
      </c>
      <c r="T246" s="13">
        <v>5.0</v>
      </c>
      <c r="U246" s="13">
        <v>3.5</v>
      </c>
      <c r="V246" s="13">
        <v>82.8</v>
      </c>
      <c r="W246" s="11" t="str">
        <f t="shared" si="1"/>
        <v>A-Strong|BBVA|Retail|2024</v>
      </c>
      <c r="X246" s="15">
        <f>(MAX(0,MIN(1,1-(K246-scaling_params!$B$2)/(scaling_params!$C$2-scaling_params!$B$2)))+MAX(0,MIN(1,(L246-scaling_params!$B$3)/(scaling_params!$C$3-scaling_params!$B$3))))/2</f>
        <v>0.8897058824</v>
      </c>
      <c r="Y246" s="15">
        <f>(MAX(0,MIN(1,(M246-scaling_params!$B$4)/(scaling_params!$C$4-scaling_params!$B$4)))+MAX(0,MIN(1,(N246-scaling_params!$B$5)/(scaling_params!$C$5-scaling_params!$B$5))))/2</f>
        <v>0.7452380952</v>
      </c>
      <c r="Z246" s="15">
        <f>(MAX(0,MIN(1,(O246-scaling_params!$B$6)/(scaling_params!$C$6-scaling_params!$B$6)))+MAX(0,MIN(1,1-(P246-scaling_params!$B$7)/(scaling_params!$C$7-scaling_params!$B$7)))+MAX(0,MIN(1,(T246-scaling_params!$B$11)/(scaling_params!$C$11-scaling_params!$B$11))))/3</f>
        <v>0.9900990099</v>
      </c>
      <c r="AA246" s="15">
        <f>(MAX(0,MIN(1,1-(Q246-scaling_params!$B$8)/(scaling_params!$C$8-scaling_params!$B$8)))+MAX(0,MIN(1,(R246-scaling_params!$B$9)/(scaling_params!$C$9-scaling_params!$B$9)))+MAX(0,MIN(1,(S246-scaling_params!$B$10)/(scaling_params!$C$10-scaling_params!$B$10))))/3</f>
        <v>0.929688734</v>
      </c>
      <c r="AB246" s="15">
        <f>(MAX(0,MIN(1,(U246-scaling_params!$B$12)/(scaling_params!$C$12-scaling_params!$B$12)))+MAX(0,MIN(1,(V246-scaling_params!$B$13)/(scaling_params!$C$13-scaling_params!$B$13))))/2</f>
        <v>0.8581818182</v>
      </c>
      <c r="AC246" s="13">
        <f>(scaling_params!$G$2*X246+scaling_params!$G$3*Y246+scaling_params!$G$4*Z246+scaling_params!$G$5*AA246+scaling_params!$G$6*AB246)*100</f>
        <v>88.17757738</v>
      </c>
      <c r="AD246" s="11" t="s">
        <v>168</v>
      </c>
      <c r="AE246" s="11">
        <f t="shared" si="2"/>
        <v>0</v>
      </c>
    </row>
    <row r="247" ht="15.75" customHeight="1">
      <c r="A247" s="11" t="s">
        <v>299</v>
      </c>
      <c r="B247" s="11" t="s">
        <v>163</v>
      </c>
      <c r="C247" s="11" t="s">
        <v>267</v>
      </c>
      <c r="D247" s="11" t="s">
        <v>177</v>
      </c>
      <c r="E247" s="12">
        <v>2025.0</v>
      </c>
      <c r="F247" s="11" t="s">
        <v>166</v>
      </c>
      <c r="G247" s="11" t="s">
        <v>167</v>
      </c>
      <c r="H247" s="11">
        <v>1.0</v>
      </c>
      <c r="I247" s="13">
        <v>11.4</v>
      </c>
      <c r="J247" s="11">
        <v>0.0</v>
      </c>
      <c r="K247" s="13">
        <v>1.2</v>
      </c>
      <c r="L247" s="13">
        <v>8.7</v>
      </c>
      <c r="M247" s="11">
        <v>17.0</v>
      </c>
      <c r="N247" s="14">
        <v>0.94</v>
      </c>
      <c r="O247" s="13">
        <v>79.5</v>
      </c>
      <c r="P247" s="13">
        <v>6.5</v>
      </c>
      <c r="Q247" s="13">
        <v>9.6</v>
      </c>
      <c r="R247" s="13">
        <v>16.3</v>
      </c>
      <c r="S247" s="13">
        <v>5.0</v>
      </c>
      <c r="T247" s="13">
        <v>5.0</v>
      </c>
      <c r="U247" s="13">
        <v>3.5</v>
      </c>
      <c r="V247" s="13">
        <v>96.8</v>
      </c>
      <c r="W247" s="11" t="str">
        <f t="shared" si="1"/>
        <v>A-Strong|BBVA|Retail|2025</v>
      </c>
      <c r="X247" s="15">
        <f>(MAX(0,MIN(1,1-(K247-scaling_params!$B$2)/(scaling_params!$C$2-scaling_params!$B$2)))+MAX(0,MIN(1,(L247-scaling_params!$B$3)/(scaling_params!$C$3-scaling_params!$B$3))))/2</f>
        <v>0.8857843137</v>
      </c>
      <c r="Y247" s="15">
        <f>(MAX(0,MIN(1,(M247-scaling_params!$B$4)/(scaling_params!$C$4-scaling_params!$B$4)))+MAX(0,MIN(1,(N247-scaling_params!$B$5)/(scaling_params!$C$5-scaling_params!$B$5))))/2</f>
        <v>0.7672619048</v>
      </c>
      <c r="Z247" s="15">
        <f>(MAX(0,MIN(1,(O247-scaling_params!$B$6)/(scaling_params!$C$6-scaling_params!$B$6)))+MAX(0,MIN(1,1-(P247-scaling_params!$B$7)/(scaling_params!$C$7-scaling_params!$B$7)))+MAX(0,MIN(1,(T247-scaling_params!$B$11)/(scaling_params!$C$11-scaling_params!$B$11))))/3</f>
        <v>0.9099099099</v>
      </c>
      <c r="AA247" s="15">
        <f>(MAX(0,MIN(1,1-(Q247-scaling_params!$B$8)/(scaling_params!$C$8-scaling_params!$B$8)))+MAX(0,MIN(1,(R247-scaling_params!$B$9)/(scaling_params!$C$9-scaling_params!$B$9)))+MAX(0,MIN(1,(S247-scaling_params!$B$10)/(scaling_params!$C$10-scaling_params!$B$10))))/3</f>
        <v>0.9156118143</v>
      </c>
      <c r="AB247" s="15">
        <f>(MAX(0,MIN(1,(U247-scaling_params!$B$12)/(scaling_params!$C$12-scaling_params!$B$12)))+MAX(0,MIN(1,(V247-scaling_params!$B$13)/(scaling_params!$C$13-scaling_params!$B$13))))/2</f>
        <v>0.9854545455</v>
      </c>
      <c r="AC247" s="13">
        <f>(scaling_params!$G$2*X247+scaling_params!$G$3*Y247+scaling_params!$G$4*Z247+scaling_params!$G$5*AA247+scaling_params!$G$6*AB247)*100</f>
        <v>87.97260059</v>
      </c>
      <c r="AD247" s="11" t="s">
        <v>168</v>
      </c>
      <c r="AE247" s="11">
        <f t="shared" si="2"/>
        <v>0</v>
      </c>
    </row>
    <row r="248" ht="15.75" customHeight="1">
      <c r="A248" s="11" t="s">
        <v>300</v>
      </c>
      <c r="B248" s="11" t="s">
        <v>163</v>
      </c>
      <c r="C248" s="11" t="s">
        <v>267</v>
      </c>
      <c r="D248" s="11" t="s">
        <v>177</v>
      </c>
      <c r="E248" s="12">
        <v>2024.0</v>
      </c>
      <c r="F248" s="11" t="s">
        <v>171</v>
      </c>
      <c r="G248" s="11" t="s">
        <v>175</v>
      </c>
      <c r="H248" s="11">
        <v>4.0</v>
      </c>
      <c r="I248" s="13">
        <v>11.9</v>
      </c>
      <c r="J248" s="11">
        <v>0.0</v>
      </c>
      <c r="K248" s="13">
        <v>0.2</v>
      </c>
      <c r="L248" s="13">
        <v>6.6</v>
      </c>
      <c r="M248" s="11">
        <v>15.0</v>
      </c>
      <c r="N248" s="14">
        <v>0.84</v>
      </c>
      <c r="O248" s="13">
        <v>76.2</v>
      </c>
      <c r="P248" s="13">
        <v>4.6</v>
      </c>
      <c r="Q248" s="13">
        <v>11.9</v>
      </c>
      <c r="R248" s="13">
        <v>17.6</v>
      </c>
      <c r="S248" s="13">
        <v>4.5</v>
      </c>
      <c r="T248" s="13">
        <v>3.6</v>
      </c>
      <c r="U248" s="13">
        <v>3.5</v>
      </c>
      <c r="V248" s="13">
        <v>81.6</v>
      </c>
      <c r="W248" s="11" t="str">
        <f t="shared" si="1"/>
        <v>A-Strong|BBVA|Retail|2024</v>
      </c>
      <c r="X248" s="15">
        <f>(MAX(0,MIN(1,1-(K248-scaling_params!$B$2)/(scaling_params!$C$2-scaling_params!$B$2)))+MAX(0,MIN(1,(L248-scaling_params!$B$3)/(scaling_params!$C$3-scaling_params!$B$3))))/2</f>
        <v>0.7647058824</v>
      </c>
      <c r="Y248" s="15">
        <f>(MAX(0,MIN(1,(M248-scaling_params!$B$4)/(scaling_params!$C$4-scaling_params!$B$4)))+MAX(0,MIN(1,(N248-scaling_params!$B$5)/(scaling_params!$C$5-scaling_params!$B$5))))/2</f>
        <v>0.6327380952</v>
      </c>
      <c r="Z248" s="15">
        <f>(MAX(0,MIN(1,(O248-scaling_params!$B$6)/(scaling_params!$C$6-scaling_params!$B$6)))+MAX(0,MIN(1,1-(P248-scaling_params!$B$7)/(scaling_params!$C$7-scaling_params!$B$7)))+MAX(0,MIN(1,(T248-scaling_params!$B$11)/(scaling_params!$C$11-scaling_params!$B$11))))/3</f>
        <v>0.8567656766</v>
      </c>
      <c r="AA248" s="15">
        <f>(MAX(0,MIN(1,1-(Q248-scaling_params!$B$8)/(scaling_params!$C$8-scaling_params!$B$8)))+MAX(0,MIN(1,(R248-scaling_params!$B$9)/(scaling_params!$C$9-scaling_params!$B$9)))+MAX(0,MIN(1,(S248-scaling_params!$B$10)/(scaling_params!$C$10-scaling_params!$B$10))))/3</f>
        <v>0.9100808908</v>
      </c>
      <c r="AB248" s="15">
        <f>(MAX(0,MIN(1,(U248-scaling_params!$B$12)/(scaling_params!$C$12-scaling_params!$B$12)))+MAX(0,MIN(1,(V248-scaling_params!$B$13)/(scaling_params!$C$13-scaling_params!$B$13))))/2</f>
        <v>0.8472727273</v>
      </c>
      <c r="AC248" s="13">
        <f>(scaling_params!$G$2*X248+scaling_params!$G$3*Y248+scaling_params!$G$4*Z248+scaling_params!$G$5*AA248+scaling_params!$G$6*AB248)*100</f>
        <v>78.98916873</v>
      </c>
      <c r="AD248" s="11" t="s">
        <v>168</v>
      </c>
      <c r="AE248" s="11">
        <f t="shared" si="2"/>
        <v>0</v>
      </c>
    </row>
    <row r="249" ht="15.75" customHeight="1">
      <c r="A249" s="11" t="s">
        <v>300</v>
      </c>
      <c r="B249" s="11" t="s">
        <v>163</v>
      </c>
      <c r="C249" s="11" t="s">
        <v>267</v>
      </c>
      <c r="D249" s="11" t="s">
        <v>177</v>
      </c>
      <c r="E249" s="12">
        <v>2025.0</v>
      </c>
      <c r="F249" s="11" t="s">
        <v>171</v>
      </c>
      <c r="G249" s="11" t="s">
        <v>175</v>
      </c>
      <c r="H249" s="11">
        <v>4.0</v>
      </c>
      <c r="I249" s="13">
        <v>11.4</v>
      </c>
      <c r="J249" s="11">
        <v>0.0</v>
      </c>
      <c r="K249" s="13">
        <v>1.2</v>
      </c>
      <c r="L249" s="13">
        <v>7.8</v>
      </c>
      <c r="M249" s="11">
        <v>24.0</v>
      </c>
      <c r="N249" s="14">
        <v>0.84</v>
      </c>
      <c r="O249" s="13">
        <v>79.5</v>
      </c>
      <c r="P249" s="13">
        <v>6.5</v>
      </c>
      <c r="Q249" s="13">
        <v>9.6</v>
      </c>
      <c r="R249" s="13">
        <v>16.3</v>
      </c>
      <c r="S249" s="13">
        <v>4.6</v>
      </c>
      <c r="T249" s="13">
        <v>4.9</v>
      </c>
      <c r="U249" s="13">
        <v>3.5</v>
      </c>
      <c r="V249" s="13">
        <v>90.3</v>
      </c>
      <c r="W249" s="11" t="str">
        <f t="shared" si="1"/>
        <v>A-Strong|BBVA|Retail|2025</v>
      </c>
      <c r="X249" s="15">
        <f>(MAX(0,MIN(1,1-(K249-scaling_params!$B$2)/(scaling_params!$C$2-scaling_params!$B$2)))+MAX(0,MIN(1,(L249-scaling_params!$B$3)/(scaling_params!$C$3-scaling_params!$B$3))))/2</f>
        <v>0.8196078431</v>
      </c>
      <c r="Y249" s="15">
        <f>(MAX(0,MIN(1,(M249-scaling_params!$B$4)/(scaling_params!$C$4-scaling_params!$B$4)))+MAX(0,MIN(1,(N249-scaling_params!$B$5)/(scaling_params!$C$5-scaling_params!$B$5))))/2</f>
        <v>0.6755952381</v>
      </c>
      <c r="Z249" s="15">
        <f>(MAX(0,MIN(1,(O249-scaling_params!$B$6)/(scaling_params!$C$6-scaling_params!$B$6)))+MAX(0,MIN(1,1-(P249-scaling_params!$B$7)/(scaling_params!$C$7-scaling_params!$B$7)))+MAX(0,MIN(1,(T249-scaling_params!$B$11)/(scaling_params!$C$11-scaling_params!$B$11))))/3</f>
        <v>0.9003861004</v>
      </c>
      <c r="AA249" s="15">
        <f>(MAX(0,MIN(1,1-(Q249-scaling_params!$B$8)/(scaling_params!$C$8-scaling_params!$B$8)))+MAX(0,MIN(1,(R249-scaling_params!$B$9)/(scaling_params!$C$9-scaling_params!$B$9)))+MAX(0,MIN(1,(S249-scaling_params!$B$10)/(scaling_params!$C$10-scaling_params!$B$10))))/3</f>
        <v>0.8763961281</v>
      </c>
      <c r="AB249" s="15">
        <f>(MAX(0,MIN(1,(U249-scaling_params!$B$12)/(scaling_params!$C$12-scaling_params!$B$12)))+MAX(0,MIN(1,(V249-scaling_params!$B$13)/(scaling_params!$C$13-scaling_params!$B$13))))/2</f>
        <v>0.9263636364</v>
      </c>
      <c r="AC249" s="13">
        <f>(scaling_params!$G$2*X249+scaling_params!$G$3*Y249+scaling_params!$G$4*Z249+scaling_params!$G$5*AA249+scaling_params!$G$6*AB249)*100</f>
        <v>82.65200853</v>
      </c>
      <c r="AD249" s="11" t="s">
        <v>168</v>
      </c>
      <c r="AE249" s="11">
        <f t="shared" si="2"/>
        <v>0</v>
      </c>
    </row>
    <row r="250" ht="15.75" customHeight="1">
      <c r="A250" s="11" t="s">
        <v>301</v>
      </c>
      <c r="B250" s="11" t="s">
        <v>163</v>
      </c>
      <c r="C250" s="11" t="s">
        <v>267</v>
      </c>
      <c r="D250" s="11" t="s">
        <v>177</v>
      </c>
      <c r="E250" s="12">
        <v>2024.0</v>
      </c>
      <c r="F250" s="11" t="s">
        <v>171</v>
      </c>
      <c r="G250" s="11" t="s">
        <v>175</v>
      </c>
      <c r="H250" s="11">
        <v>4.0</v>
      </c>
      <c r="I250" s="13">
        <v>11.9</v>
      </c>
      <c r="J250" s="11">
        <v>0.0</v>
      </c>
      <c r="K250" s="13">
        <v>0.2</v>
      </c>
      <c r="L250" s="13">
        <v>7.4</v>
      </c>
      <c r="M250" s="11">
        <v>8.0</v>
      </c>
      <c r="N250" s="14">
        <v>0.83</v>
      </c>
      <c r="O250" s="13">
        <v>76.2</v>
      </c>
      <c r="P250" s="13">
        <v>4.6</v>
      </c>
      <c r="Q250" s="13">
        <v>11.9</v>
      </c>
      <c r="R250" s="13">
        <v>17.6</v>
      </c>
      <c r="S250" s="13">
        <v>4.4</v>
      </c>
      <c r="T250" s="13">
        <v>3.4</v>
      </c>
      <c r="U250" s="13">
        <v>3.5</v>
      </c>
      <c r="V250" s="13">
        <v>69.8</v>
      </c>
      <c r="W250" s="11" t="str">
        <f t="shared" si="1"/>
        <v>A-Strong|BBVA|Retail|2024</v>
      </c>
      <c r="X250" s="15">
        <f>(MAX(0,MIN(1,1-(K250-scaling_params!$B$2)/(scaling_params!$C$2-scaling_params!$B$2)))+MAX(0,MIN(1,(L250-scaling_params!$B$3)/(scaling_params!$C$3-scaling_params!$B$3))))/2</f>
        <v>0.8235294118</v>
      </c>
      <c r="Y250" s="15">
        <f>(MAX(0,MIN(1,(M250-scaling_params!$B$4)/(scaling_params!$C$4-scaling_params!$B$4)))+MAX(0,MIN(1,(N250-scaling_params!$B$5)/(scaling_params!$C$5-scaling_params!$B$5))))/2</f>
        <v>0.5869047619</v>
      </c>
      <c r="Z250" s="15">
        <f>(MAX(0,MIN(1,(O250-scaling_params!$B$6)/(scaling_params!$C$6-scaling_params!$B$6)))+MAX(0,MIN(1,1-(P250-scaling_params!$B$7)/(scaling_params!$C$7-scaling_params!$B$7)))+MAX(0,MIN(1,(T250-scaling_params!$B$11)/(scaling_params!$C$11-scaling_params!$B$11))))/3</f>
        <v>0.8377180575</v>
      </c>
      <c r="AA250" s="15">
        <f>(MAX(0,MIN(1,1-(Q250-scaling_params!$B$8)/(scaling_params!$C$8-scaling_params!$B$8)))+MAX(0,MIN(1,(R250-scaling_params!$B$9)/(scaling_params!$C$9-scaling_params!$B$9)))+MAX(0,MIN(1,(S250-scaling_params!$B$10)/(scaling_params!$C$10-scaling_params!$B$10))))/3</f>
        <v>0.9002769692</v>
      </c>
      <c r="AB250" s="15">
        <f>(MAX(0,MIN(1,(U250-scaling_params!$B$12)/(scaling_params!$C$12-scaling_params!$B$12)))+MAX(0,MIN(1,(V250-scaling_params!$B$13)/(scaling_params!$C$13-scaling_params!$B$13))))/2</f>
        <v>0.74</v>
      </c>
      <c r="AC250" s="13">
        <f>(scaling_params!$G$2*X250+scaling_params!$G$3*Y250+scaling_params!$G$4*Z250+scaling_params!$G$5*AA250+scaling_params!$G$6*AB250)*100</f>
        <v>77.40845209</v>
      </c>
      <c r="AD250" s="11" t="s">
        <v>168</v>
      </c>
      <c r="AE250" s="11">
        <f t="shared" si="2"/>
        <v>0</v>
      </c>
    </row>
    <row r="251" ht="15.75" customHeight="1">
      <c r="A251" s="11" t="s">
        <v>301</v>
      </c>
      <c r="B251" s="11" t="s">
        <v>163</v>
      </c>
      <c r="C251" s="11" t="s">
        <v>267</v>
      </c>
      <c r="D251" s="11" t="s">
        <v>177</v>
      </c>
      <c r="E251" s="12">
        <v>2025.0</v>
      </c>
      <c r="F251" s="11" t="s">
        <v>171</v>
      </c>
      <c r="G251" s="11" t="s">
        <v>175</v>
      </c>
      <c r="H251" s="11">
        <v>4.0</v>
      </c>
      <c r="I251" s="13">
        <v>11.4</v>
      </c>
      <c r="J251" s="11">
        <v>0.0</v>
      </c>
      <c r="K251" s="13">
        <v>1.2</v>
      </c>
      <c r="L251" s="13">
        <v>7.6</v>
      </c>
      <c r="M251" s="11">
        <v>39.0</v>
      </c>
      <c r="N251" s="14">
        <v>0.81</v>
      </c>
      <c r="O251" s="13">
        <v>79.5</v>
      </c>
      <c r="P251" s="13">
        <v>6.5</v>
      </c>
      <c r="Q251" s="13">
        <v>9.6</v>
      </c>
      <c r="R251" s="13">
        <v>16.3</v>
      </c>
      <c r="S251" s="13">
        <v>4.3</v>
      </c>
      <c r="T251" s="13">
        <v>4.4</v>
      </c>
      <c r="U251" s="13">
        <v>3.5</v>
      </c>
      <c r="V251" s="13">
        <v>81.8</v>
      </c>
      <c r="W251" s="11" t="str">
        <f t="shared" si="1"/>
        <v>A-Strong|BBVA|Retail|2025</v>
      </c>
      <c r="X251" s="15">
        <f>(MAX(0,MIN(1,1-(K251-scaling_params!$B$2)/(scaling_params!$C$2-scaling_params!$B$2)))+MAX(0,MIN(1,(L251-scaling_params!$B$3)/(scaling_params!$C$3-scaling_params!$B$3))))/2</f>
        <v>0.8049019608</v>
      </c>
      <c r="Y251" s="15">
        <f>(MAX(0,MIN(1,(M251-scaling_params!$B$4)/(scaling_params!$C$4-scaling_params!$B$4)))+MAX(0,MIN(1,(N251-scaling_params!$B$5)/(scaling_params!$C$5-scaling_params!$B$5))))/2</f>
        <v>0.7095238095</v>
      </c>
      <c r="Z251" s="15">
        <f>(MAX(0,MIN(1,(O251-scaling_params!$B$6)/(scaling_params!$C$6-scaling_params!$B$6)))+MAX(0,MIN(1,1-(P251-scaling_params!$B$7)/(scaling_params!$C$7-scaling_params!$B$7)))+MAX(0,MIN(1,(T251-scaling_params!$B$11)/(scaling_params!$C$11-scaling_params!$B$11))))/3</f>
        <v>0.8527670528</v>
      </c>
      <c r="AA251" s="15">
        <f>(MAX(0,MIN(1,1-(Q251-scaling_params!$B$8)/(scaling_params!$C$8-scaling_params!$B$8)))+MAX(0,MIN(1,(R251-scaling_params!$B$9)/(scaling_params!$C$9-scaling_params!$B$9)))+MAX(0,MIN(1,(S251-scaling_params!$B$10)/(scaling_params!$C$10-scaling_params!$B$10))))/3</f>
        <v>0.8469843634</v>
      </c>
      <c r="AB251" s="15">
        <f>(MAX(0,MIN(1,(U251-scaling_params!$B$12)/(scaling_params!$C$12-scaling_params!$B$12)))+MAX(0,MIN(1,(V251-scaling_params!$B$13)/(scaling_params!$C$13-scaling_params!$B$13))))/2</f>
        <v>0.8490909091</v>
      </c>
      <c r="AC251" s="13">
        <f>(scaling_params!$G$2*X251+scaling_params!$G$3*Y251+scaling_params!$G$4*Z251+scaling_params!$G$5*AA251+scaling_params!$G$6*AB251)*100</f>
        <v>80.55522886</v>
      </c>
      <c r="AD251" s="11" t="s">
        <v>168</v>
      </c>
      <c r="AE251" s="11">
        <f t="shared" si="2"/>
        <v>0</v>
      </c>
    </row>
    <row r="252" ht="15.75" customHeight="1">
      <c r="A252" s="11" t="s">
        <v>302</v>
      </c>
      <c r="B252" s="11" t="s">
        <v>163</v>
      </c>
      <c r="C252" s="11" t="s">
        <v>267</v>
      </c>
      <c r="D252" s="11" t="s">
        <v>177</v>
      </c>
      <c r="E252" s="12">
        <v>2024.0</v>
      </c>
      <c r="F252" s="11" t="s">
        <v>171</v>
      </c>
      <c r="G252" s="11" t="s">
        <v>167</v>
      </c>
      <c r="H252" s="11">
        <v>1.0</v>
      </c>
      <c r="I252" s="13">
        <v>11.9</v>
      </c>
      <c r="J252" s="11">
        <v>0.0</v>
      </c>
      <c r="K252" s="13">
        <v>0.2</v>
      </c>
      <c r="L252" s="13">
        <v>7.8</v>
      </c>
      <c r="M252" s="11">
        <v>0.0</v>
      </c>
      <c r="N252" s="14">
        <v>0.89</v>
      </c>
      <c r="O252" s="13">
        <v>76.2</v>
      </c>
      <c r="P252" s="13">
        <v>4.6</v>
      </c>
      <c r="Q252" s="13">
        <v>11.9</v>
      </c>
      <c r="R252" s="13">
        <v>17.6</v>
      </c>
      <c r="S252" s="13">
        <v>4.4</v>
      </c>
      <c r="T252" s="13">
        <v>4.0</v>
      </c>
      <c r="U252" s="13">
        <v>3.5</v>
      </c>
      <c r="V252" s="13">
        <v>86.7</v>
      </c>
      <c r="W252" s="11" t="str">
        <f t="shared" si="1"/>
        <v>A-Strong|BBVA|Retail|2024</v>
      </c>
      <c r="X252" s="15">
        <f>(MAX(0,MIN(1,1-(K252-scaling_params!$B$2)/(scaling_params!$C$2-scaling_params!$B$2)))+MAX(0,MIN(1,(L252-scaling_params!$B$3)/(scaling_params!$C$3-scaling_params!$B$3))))/2</f>
        <v>0.8529411765</v>
      </c>
      <c r="Y252" s="15">
        <f>(MAX(0,MIN(1,(M252-scaling_params!$B$4)/(scaling_params!$C$4-scaling_params!$B$4)))+MAX(0,MIN(1,(N252-scaling_params!$B$5)/(scaling_params!$C$5-scaling_params!$B$5))))/2</f>
        <v>0.6238095238</v>
      </c>
      <c r="Z252" s="15">
        <f>(MAX(0,MIN(1,(O252-scaling_params!$B$6)/(scaling_params!$C$6-scaling_params!$B$6)))+MAX(0,MIN(1,1-(P252-scaling_params!$B$7)/(scaling_params!$C$7-scaling_params!$B$7)))+MAX(0,MIN(1,(T252-scaling_params!$B$11)/(scaling_params!$C$11-scaling_params!$B$11))))/3</f>
        <v>0.8948609147</v>
      </c>
      <c r="AA252" s="15">
        <f>(MAX(0,MIN(1,1-(Q252-scaling_params!$B$8)/(scaling_params!$C$8-scaling_params!$B$8)))+MAX(0,MIN(1,(R252-scaling_params!$B$9)/(scaling_params!$C$9-scaling_params!$B$9)))+MAX(0,MIN(1,(S252-scaling_params!$B$10)/(scaling_params!$C$10-scaling_params!$B$10))))/3</f>
        <v>0.9002769692</v>
      </c>
      <c r="AB252" s="15">
        <f>(MAX(0,MIN(1,(U252-scaling_params!$B$12)/(scaling_params!$C$12-scaling_params!$B$12)))+MAX(0,MIN(1,(V252-scaling_params!$B$13)/(scaling_params!$C$13-scaling_params!$B$13))))/2</f>
        <v>0.8936363636</v>
      </c>
      <c r="AC252" s="13">
        <f>(scaling_params!$G$2*X252+scaling_params!$G$3*Y252+scaling_params!$G$4*Z252+scaling_params!$G$5*AA252+scaling_params!$G$6*AB252)*100</f>
        <v>82.1226567</v>
      </c>
      <c r="AD252" s="11" t="s">
        <v>168</v>
      </c>
      <c r="AE252" s="11">
        <f t="shared" si="2"/>
        <v>0</v>
      </c>
    </row>
    <row r="253" ht="15.75" customHeight="1">
      <c r="A253" s="11" t="s">
        <v>302</v>
      </c>
      <c r="B253" s="11" t="s">
        <v>163</v>
      </c>
      <c r="C253" s="11" t="s">
        <v>267</v>
      </c>
      <c r="D253" s="11" t="s">
        <v>177</v>
      </c>
      <c r="E253" s="12">
        <v>2025.0</v>
      </c>
      <c r="F253" s="11" t="s">
        <v>171</v>
      </c>
      <c r="G253" s="11" t="s">
        <v>167</v>
      </c>
      <c r="H253" s="11">
        <v>1.0</v>
      </c>
      <c r="I253" s="13">
        <v>11.4</v>
      </c>
      <c r="J253" s="11">
        <v>0.0</v>
      </c>
      <c r="K253" s="13">
        <v>1.2</v>
      </c>
      <c r="L253" s="13">
        <v>7.4</v>
      </c>
      <c r="M253" s="11">
        <v>24.0</v>
      </c>
      <c r="N253" s="14">
        <v>0.89</v>
      </c>
      <c r="O253" s="13">
        <v>79.5</v>
      </c>
      <c r="P253" s="13">
        <v>6.5</v>
      </c>
      <c r="Q253" s="13">
        <v>9.6</v>
      </c>
      <c r="R253" s="13">
        <v>16.3</v>
      </c>
      <c r="S253" s="13">
        <v>5.0</v>
      </c>
      <c r="T253" s="13">
        <v>4.3</v>
      </c>
      <c r="U253" s="13">
        <v>3.5</v>
      </c>
      <c r="V253" s="13">
        <v>84.9</v>
      </c>
      <c r="W253" s="11" t="str">
        <f t="shared" si="1"/>
        <v>A-Strong|BBVA|Retail|2025</v>
      </c>
      <c r="X253" s="15">
        <f>(MAX(0,MIN(1,1-(K253-scaling_params!$B$2)/(scaling_params!$C$2-scaling_params!$B$2)))+MAX(0,MIN(1,(L253-scaling_params!$B$3)/(scaling_params!$C$3-scaling_params!$B$3))))/2</f>
        <v>0.7901960784</v>
      </c>
      <c r="Y253" s="15">
        <f>(MAX(0,MIN(1,(M253-scaling_params!$B$4)/(scaling_params!$C$4-scaling_params!$B$4)))+MAX(0,MIN(1,(N253-scaling_params!$B$5)/(scaling_params!$C$5-scaling_params!$B$5))))/2</f>
        <v>0.7380952381</v>
      </c>
      <c r="Z253" s="15">
        <f>(MAX(0,MIN(1,(O253-scaling_params!$B$6)/(scaling_params!$C$6-scaling_params!$B$6)))+MAX(0,MIN(1,1-(P253-scaling_params!$B$7)/(scaling_params!$C$7-scaling_params!$B$7)))+MAX(0,MIN(1,(T253-scaling_params!$B$11)/(scaling_params!$C$11-scaling_params!$B$11))))/3</f>
        <v>0.8432432432</v>
      </c>
      <c r="AA253" s="15">
        <f>(MAX(0,MIN(1,1-(Q253-scaling_params!$B$8)/(scaling_params!$C$8-scaling_params!$B$8)))+MAX(0,MIN(1,(R253-scaling_params!$B$9)/(scaling_params!$C$9-scaling_params!$B$9)))+MAX(0,MIN(1,(S253-scaling_params!$B$10)/(scaling_params!$C$10-scaling_params!$B$10))))/3</f>
        <v>0.9156118143</v>
      </c>
      <c r="AB253" s="15">
        <f>(MAX(0,MIN(1,(U253-scaling_params!$B$12)/(scaling_params!$C$12-scaling_params!$B$12)))+MAX(0,MIN(1,(V253-scaling_params!$B$13)/(scaling_params!$C$13-scaling_params!$B$13))))/2</f>
        <v>0.8772727273</v>
      </c>
      <c r="AC253" s="13">
        <f>(scaling_params!$G$2*X253+scaling_params!$G$3*Y253+scaling_params!$G$4*Z253+scaling_params!$G$5*AA253+scaling_params!$G$6*AB253)*100</f>
        <v>82.19764827</v>
      </c>
      <c r="AD253" s="11" t="s">
        <v>168</v>
      </c>
      <c r="AE253" s="11">
        <f t="shared" si="2"/>
        <v>0</v>
      </c>
    </row>
    <row r="254" ht="15.75" customHeight="1">
      <c r="A254" s="11" t="s">
        <v>303</v>
      </c>
      <c r="B254" s="11" t="s">
        <v>163</v>
      </c>
      <c r="C254" s="11" t="s">
        <v>267</v>
      </c>
      <c r="D254" s="11" t="s">
        <v>181</v>
      </c>
      <c r="E254" s="12">
        <v>2024.0</v>
      </c>
      <c r="F254" s="11" t="s">
        <v>171</v>
      </c>
      <c r="G254" s="11" t="s">
        <v>184</v>
      </c>
      <c r="H254" s="11">
        <v>4.0</v>
      </c>
      <c r="I254" s="13">
        <v>11.9</v>
      </c>
      <c r="J254" s="11">
        <v>0.0</v>
      </c>
      <c r="K254" s="13">
        <v>0.6</v>
      </c>
      <c r="L254" s="13">
        <v>9.0</v>
      </c>
      <c r="M254" s="11">
        <v>34.0</v>
      </c>
      <c r="N254" s="14">
        <v>0.88</v>
      </c>
      <c r="O254" s="13">
        <v>80.4</v>
      </c>
      <c r="P254" s="13">
        <v>5.5</v>
      </c>
      <c r="Q254" s="13">
        <v>9.4</v>
      </c>
      <c r="R254" s="13">
        <v>15.8</v>
      </c>
      <c r="S254" s="13">
        <v>4.7</v>
      </c>
      <c r="T254" s="13">
        <v>5.0</v>
      </c>
      <c r="U254" s="13">
        <v>3.6</v>
      </c>
      <c r="V254" s="13">
        <v>83.4</v>
      </c>
      <c r="W254" s="11" t="str">
        <f t="shared" si="1"/>
        <v>A-Strong|BBVA|Corporate|2024</v>
      </c>
      <c r="X254" s="15">
        <f>(MAX(0,MIN(1,1-(K254-scaling_params!$B$2)/(scaling_params!$C$2-scaling_params!$B$2)))+MAX(0,MIN(1,(L254-scaling_params!$B$3)/(scaling_params!$C$3-scaling_params!$B$3))))/2</f>
        <v>0.9411764706</v>
      </c>
      <c r="Y254" s="15">
        <f>(MAX(0,MIN(1,(M254-scaling_params!$B$4)/(scaling_params!$C$4-scaling_params!$B$4)))+MAX(0,MIN(1,(N254-scaling_params!$B$5)/(scaling_params!$C$5-scaling_params!$B$5))))/2</f>
        <v>0.7732142857</v>
      </c>
      <c r="Z254" s="15">
        <f>(MAX(0,MIN(1,(O254-scaling_params!$B$6)/(scaling_params!$C$6-scaling_params!$B$6)))+MAX(0,MIN(1,1-(P254-scaling_params!$B$7)/(scaling_params!$C$7-scaling_params!$B$7)))+MAX(0,MIN(1,(T254-scaling_params!$B$11)/(scaling_params!$C$11-scaling_params!$B$11))))/3</f>
        <v>1</v>
      </c>
      <c r="AA254" s="15">
        <f>(MAX(0,MIN(1,1-(Q254-scaling_params!$B$8)/(scaling_params!$C$8-scaling_params!$B$8)))+MAX(0,MIN(1,(R254-scaling_params!$B$9)/(scaling_params!$C$9-scaling_params!$B$9)))+MAX(0,MIN(1,(S254-scaling_params!$B$10)/(scaling_params!$C$10-scaling_params!$B$10))))/3</f>
        <v>0.8651030032</v>
      </c>
      <c r="AB254" s="15">
        <f>(MAX(0,MIN(1,(U254-scaling_params!$B$12)/(scaling_params!$C$12-scaling_params!$B$12)))+MAX(0,MIN(1,(V254-scaling_params!$B$13)/(scaling_params!$C$13-scaling_params!$B$13))))/2</f>
        <v>0.8636363636</v>
      </c>
      <c r="AC254" s="13">
        <f>(scaling_params!$G$2*X254+scaling_params!$G$3*Y254+scaling_params!$G$4*Z254+scaling_params!$G$5*AA254+scaling_params!$G$6*AB254)*100</f>
        <v>89.20490472</v>
      </c>
      <c r="AD254" s="11" t="s">
        <v>168</v>
      </c>
      <c r="AE254" s="11">
        <f t="shared" si="2"/>
        <v>0</v>
      </c>
    </row>
    <row r="255" ht="15.75" customHeight="1">
      <c r="A255" s="11" t="s">
        <v>303</v>
      </c>
      <c r="B255" s="11" t="s">
        <v>163</v>
      </c>
      <c r="C255" s="11" t="s">
        <v>267</v>
      </c>
      <c r="D255" s="11" t="s">
        <v>181</v>
      </c>
      <c r="E255" s="12">
        <v>2025.0</v>
      </c>
      <c r="F255" s="11" t="s">
        <v>171</v>
      </c>
      <c r="G255" s="11" t="s">
        <v>184</v>
      </c>
      <c r="H255" s="11">
        <v>4.0</v>
      </c>
      <c r="I255" s="13">
        <v>11.4</v>
      </c>
      <c r="J255" s="11">
        <v>0.0</v>
      </c>
      <c r="K255" s="13">
        <v>1.4</v>
      </c>
      <c r="L255" s="13">
        <v>8.2</v>
      </c>
      <c r="M255" s="11">
        <v>29.0</v>
      </c>
      <c r="N255" s="14">
        <v>0.94</v>
      </c>
      <c r="O255" s="13">
        <v>83.2</v>
      </c>
      <c r="P255" s="13">
        <v>5.5</v>
      </c>
      <c r="Q255" s="13">
        <v>8.5</v>
      </c>
      <c r="R255" s="13">
        <v>18.9</v>
      </c>
      <c r="S255" s="13">
        <v>4.4</v>
      </c>
      <c r="T255" s="13">
        <v>4.5</v>
      </c>
      <c r="U255" s="13">
        <v>3.7</v>
      </c>
      <c r="V255" s="13">
        <v>88.0</v>
      </c>
      <c r="W255" s="11" t="str">
        <f t="shared" si="1"/>
        <v>A-Strong|BBVA|Corporate|2025</v>
      </c>
      <c r="X255" s="15">
        <f>(MAX(0,MIN(1,1-(K255-scaling_params!$B$2)/(scaling_params!$C$2-scaling_params!$B$2)))+MAX(0,MIN(1,(L255-scaling_params!$B$3)/(scaling_params!$C$3-scaling_params!$B$3))))/2</f>
        <v>0.8156862745</v>
      </c>
      <c r="Y255" s="15">
        <f>(MAX(0,MIN(1,(M255-scaling_params!$B$4)/(scaling_params!$C$4-scaling_params!$B$4)))+MAX(0,MIN(1,(N255-scaling_params!$B$5)/(scaling_params!$C$5-scaling_params!$B$5))))/2</f>
        <v>0.8244047619</v>
      </c>
      <c r="Z255" s="15">
        <f>(MAX(0,MIN(1,(O255-scaling_params!$B$6)/(scaling_params!$C$6-scaling_params!$B$6)))+MAX(0,MIN(1,1-(P255-scaling_params!$B$7)/(scaling_params!$C$7-scaling_params!$B$7)))+MAX(0,MIN(1,(T255-scaling_params!$B$11)/(scaling_params!$C$11-scaling_params!$B$11))))/3</f>
        <v>0.9523809524</v>
      </c>
      <c r="AA255" s="15">
        <f>(MAX(0,MIN(1,1-(Q255-scaling_params!$B$8)/(scaling_params!$C$8-scaling_params!$B$8)))+MAX(0,MIN(1,(R255-scaling_params!$B$9)/(scaling_params!$C$9-scaling_params!$B$9)))+MAX(0,MIN(1,(S255-scaling_params!$B$10)/(scaling_params!$C$10-scaling_params!$B$10))))/3</f>
        <v>0.9411764706</v>
      </c>
      <c r="AB255" s="15">
        <f>(MAX(0,MIN(1,(U255-scaling_params!$B$12)/(scaling_params!$C$12-scaling_params!$B$12)))+MAX(0,MIN(1,(V255-scaling_params!$B$13)/(scaling_params!$C$13-scaling_params!$B$13))))/2</f>
        <v>0.9054545455</v>
      </c>
      <c r="AC255" s="13">
        <f>(scaling_params!$G$2*X255+scaling_params!$G$3*Y255+scaling_params!$G$4*Z255+scaling_params!$G$5*AA255+scaling_params!$G$6*AB255)*100</f>
        <v>88.17216126</v>
      </c>
      <c r="AD255" s="11" t="s">
        <v>168</v>
      </c>
      <c r="AE255" s="11">
        <f t="shared" si="2"/>
        <v>0</v>
      </c>
    </row>
    <row r="256" ht="15.75" customHeight="1">
      <c r="A256" s="11" t="s">
        <v>304</v>
      </c>
      <c r="B256" s="11" t="s">
        <v>163</v>
      </c>
      <c r="C256" s="11" t="s">
        <v>267</v>
      </c>
      <c r="D256" s="11" t="s">
        <v>165</v>
      </c>
      <c r="E256" s="12">
        <v>2024.0</v>
      </c>
      <c r="F256" s="11" t="s">
        <v>166</v>
      </c>
      <c r="G256" s="11" t="s">
        <v>167</v>
      </c>
      <c r="H256" s="11">
        <v>4.0</v>
      </c>
      <c r="I256" s="13">
        <v>11.9</v>
      </c>
      <c r="J256" s="11">
        <v>0.0</v>
      </c>
      <c r="K256" s="13">
        <v>1.1</v>
      </c>
      <c r="L256" s="13">
        <v>9.9</v>
      </c>
      <c r="M256" s="11">
        <v>35.0</v>
      </c>
      <c r="N256" s="14">
        <v>0.86</v>
      </c>
      <c r="O256" s="13">
        <v>77.5</v>
      </c>
      <c r="P256" s="13">
        <v>5.8</v>
      </c>
      <c r="Q256" s="13">
        <v>9.9</v>
      </c>
      <c r="R256" s="13">
        <v>17.5</v>
      </c>
      <c r="S256" s="13">
        <v>5.0</v>
      </c>
      <c r="T256" s="13">
        <v>4.8</v>
      </c>
      <c r="U256" s="13">
        <v>2.8</v>
      </c>
      <c r="V256" s="13">
        <v>81.0</v>
      </c>
      <c r="W256" s="11" t="str">
        <f t="shared" si="1"/>
        <v>A-Strong|BBVA|Operations|2024</v>
      </c>
      <c r="X256" s="15">
        <f>(MAX(0,MIN(1,1-(K256-scaling_params!$B$2)/(scaling_params!$C$2-scaling_params!$B$2)))+MAX(0,MIN(1,(L256-scaling_params!$B$3)/(scaling_params!$C$3-scaling_params!$B$3))))/2</f>
        <v>0.9833333333</v>
      </c>
      <c r="Y256" s="15">
        <f>(MAX(0,MIN(1,(M256-scaling_params!$B$4)/(scaling_params!$C$4-scaling_params!$B$4)))+MAX(0,MIN(1,(N256-scaling_params!$B$5)/(scaling_params!$C$5-scaling_params!$B$5))))/2</f>
        <v>0.7529761905</v>
      </c>
      <c r="Z256" s="15">
        <f>(MAX(0,MIN(1,(O256-scaling_params!$B$6)/(scaling_params!$C$6-scaling_params!$B$6)))+MAX(0,MIN(1,1-(P256-scaling_params!$B$7)/(scaling_params!$C$7-scaling_params!$B$7)))+MAX(0,MIN(1,(T256-scaling_params!$B$11)/(scaling_params!$C$11-scaling_params!$B$11))))/3</f>
        <v>0.9539253539</v>
      </c>
      <c r="AA256" s="15">
        <f>(MAX(0,MIN(1,1-(Q256-scaling_params!$B$8)/(scaling_params!$C$8-scaling_params!$B$8)))+MAX(0,MIN(1,(R256-scaling_params!$B$9)/(scaling_params!$C$9-scaling_params!$B$9)))+MAX(0,MIN(1,(S256-scaling_params!$B$10)/(scaling_params!$C$10-scaling_params!$B$10))))/3</f>
        <v>0.9662447257</v>
      </c>
      <c r="AB256" s="15">
        <f>(MAX(0,MIN(1,(U256-scaling_params!$B$12)/(scaling_params!$C$12-scaling_params!$B$12)))+MAX(0,MIN(1,(V256-scaling_params!$B$13)/(scaling_params!$C$13-scaling_params!$B$13))))/2</f>
        <v>0.7918181818</v>
      </c>
      <c r="AC256" s="13">
        <f>(scaling_params!$G$2*X256+scaling_params!$G$3*Y256+scaling_params!$G$4*Z256+scaling_params!$G$5*AA256+scaling_params!$G$6*AB256)*100</f>
        <v>89.56988135</v>
      </c>
      <c r="AD256" s="11" t="s">
        <v>168</v>
      </c>
      <c r="AE256" s="11">
        <f t="shared" si="2"/>
        <v>0</v>
      </c>
    </row>
    <row r="257" ht="15.75" customHeight="1">
      <c r="A257" s="11" t="s">
        <v>304</v>
      </c>
      <c r="B257" s="11" t="s">
        <v>163</v>
      </c>
      <c r="C257" s="11" t="s">
        <v>267</v>
      </c>
      <c r="D257" s="11" t="s">
        <v>165</v>
      </c>
      <c r="E257" s="12">
        <v>2025.0</v>
      </c>
      <c r="F257" s="11" t="s">
        <v>166</v>
      </c>
      <c r="G257" s="11" t="s">
        <v>167</v>
      </c>
      <c r="H257" s="11">
        <v>4.0</v>
      </c>
      <c r="I257" s="13">
        <v>11.4</v>
      </c>
      <c r="J257" s="11">
        <v>0.0</v>
      </c>
      <c r="K257" s="13">
        <v>0.0</v>
      </c>
      <c r="L257" s="13">
        <v>9.0</v>
      </c>
      <c r="M257" s="11">
        <v>33.0</v>
      </c>
      <c r="N257" s="14">
        <v>0.91</v>
      </c>
      <c r="O257" s="13">
        <v>83.2</v>
      </c>
      <c r="P257" s="13">
        <v>5.0</v>
      </c>
      <c r="Q257" s="13">
        <v>10.1</v>
      </c>
      <c r="R257" s="13">
        <v>16.7</v>
      </c>
      <c r="S257" s="13">
        <v>4.2</v>
      </c>
      <c r="T257" s="13">
        <v>4.1</v>
      </c>
      <c r="U257" s="13">
        <v>3.6</v>
      </c>
      <c r="V257" s="13">
        <v>82.4</v>
      </c>
      <c r="W257" s="11" t="str">
        <f t="shared" si="1"/>
        <v>A-Strong|BBVA|Operations|2025</v>
      </c>
      <c r="X257" s="15">
        <f>(MAX(0,MIN(1,1-(K257-scaling_params!$B$2)/(scaling_params!$C$2-scaling_params!$B$2)))+MAX(0,MIN(1,(L257-scaling_params!$B$3)/(scaling_params!$C$3-scaling_params!$B$3))))/2</f>
        <v>0.9411764706</v>
      </c>
      <c r="Y257" s="15">
        <f>(MAX(0,MIN(1,(M257-scaling_params!$B$4)/(scaling_params!$C$4-scaling_params!$B$4)))+MAX(0,MIN(1,(N257-scaling_params!$B$5)/(scaling_params!$C$5-scaling_params!$B$5))))/2</f>
        <v>0.805952381</v>
      </c>
      <c r="Z257" s="15">
        <f>(MAX(0,MIN(1,(O257-scaling_params!$B$6)/(scaling_params!$C$6-scaling_params!$B$6)))+MAX(0,MIN(1,1-(P257-scaling_params!$B$7)/(scaling_params!$C$7-scaling_params!$B$7)))+MAX(0,MIN(1,(T257-scaling_params!$B$11)/(scaling_params!$C$11-scaling_params!$B$11))))/3</f>
        <v>0.9142857143</v>
      </c>
      <c r="AA257" s="15">
        <f>(MAX(0,MIN(1,1-(Q257-scaling_params!$B$8)/(scaling_params!$C$8-scaling_params!$B$8)))+MAX(0,MIN(1,(R257-scaling_params!$B$9)/(scaling_params!$C$9-scaling_params!$B$9)))+MAX(0,MIN(1,(S257-scaling_params!$B$10)/(scaling_params!$C$10-scaling_params!$B$10))))/3</f>
        <v>0.8540580789</v>
      </c>
      <c r="AB257" s="15">
        <f>(MAX(0,MIN(1,(U257-scaling_params!$B$12)/(scaling_params!$C$12-scaling_params!$B$12)))+MAX(0,MIN(1,(V257-scaling_params!$B$13)/(scaling_params!$C$13-scaling_params!$B$13))))/2</f>
        <v>0.8545454545</v>
      </c>
      <c r="AC257" s="13">
        <f>(scaling_params!$G$2*X257+scaling_params!$G$3*Y257+scaling_params!$G$4*Z257+scaling_params!$G$5*AA257+scaling_params!$G$6*AB257)*100</f>
        <v>87.65830085</v>
      </c>
      <c r="AD257" s="11" t="s">
        <v>168</v>
      </c>
      <c r="AE257" s="11">
        <f t="shared" si="2"/>
        <v>0</v>
      </c>
    </row>
    <row r="258" ht="15.75" customHeight="1">
      <c r="A258" s="11" t="s">
        <v>305</v>
      </c>
      <c r="B258" s="11" t="s">
        <v>163</v>
      </c>
      <c r="C258" s="11" t="s">
        <v>267</v>
      </c>
      <c r="D258" s="11" t="s">
        <v>174</v>
      </c>
      <c r="E258" s="12">
        <v>2024.0</v>
      </c>
      <c r="F258" s="11" t="s">
        <v>171</v>
      </c>
      <c r="G258" s="11" t="s">
        <v>167</v>
      </c>
      <c r="H258" s="11">
        <v>1.0</v>
      </c>
      <c r="I258" s="13">
        <v>11.9</v>
      </c>
      <c r="J258" s="11">
        <v>0.0</v>
      </c>
      <c r="K258" s="13">
        <v>1.3</v>
      </c>
      <c r="L258" s="13">
        <v>7.2</v>
      </c>
      <c r="M258" s="11">
        <v>27.0</v>
      </c>
      <c r="N258" s="14">
        <v>0.86</v>
      </c>
      <c r="O258" s="13">
        <v>73.3</v>
      </c>
      <c r="P258" s="13">
        <v>4.6</v>
      </c>
      <c r="Q258" s="13">
        <v>12.9</v>
      </c>
      <c r="R258" s="13">
        <v>18.1</v>
      </c>
      <c r="S258" s="13">
        <v>3.8</v>
      </c>
      <c r="T258" s="13">
        <v>4.0</v>
      </c>
      <c r="U258" s="13">
        <v>2.7</v>
      </c>
      <c r="V258" s="13">
        <v>68.3</v>
      </c>
      <c r="W258" s="11" t="str">
        <f t="shared" si="1"/>
        <v>A-Strong|BBVA|Digital|2024</v>
      </c>
      <c r="X258" s="15">
        <f>(MAX(0,MIN(1,1-(K258-scaling_params!$B$2)/(scaling_params!$C$2-scaling_params!$B$2)))+MAX(0,MIN(1,(L258-scaling_params!$B$3)/(scaling_params!$C$3-scaling_params!$B$3))))/2</f>
        <v>0.7588235294</v>
      </c>
      <c r="Y258" s="15">
        <f>(MAX(0,MIN(1,(M258-scaling_params!$B$4)/(scaling_params!$C$4-scaling_params!$B$4)))+MAX(0,MIN(1,(N258-scaling_params!$B$5)/(scaling_params!$C$5-scaling_params!$B$5))))/2</f>
        <v>0.7148809524</v>
      </c>
      <c r="Z258" s="15">
        <f>(MAX(0,MIN(1,(O258-scaling_params!$B$6)/(scaling_params!$C$6-scaling_params!$B$6)))+MAX(0,MIN(1,1-(P258-scaling_params!$B$7)/(scaling_params!$C$7-scaling_params!$B$7)))+MAX(0,MIN(1,(T258-scaling_params!$B$11)/(scaling_params!$C$11-scaling_params!$B$11))))/3</f>
        <v>0.8470061292</v>
      </c>
      <c r="AA258" s="15">
        <f>(MAX(0,MIN(1,1-(Q258-scaling_params!$B$8)/(scaling_params!$C$8-scaling_params!$B$8)))+MAX(0,MIN(1,(R258-scaling_params!$B$9)/(scaling_params!$C$9-scaling_params!$B$9)))+MAX(0,MIN(1,(S258-scaling_params!$B$10)/(scaling_params!$C$10-scaling_params!$B$10))))/3</f>
        <v>0.8246716984</v>
      </c>
      <c r="AB258" s="15">
        <f>(MAX(0,MIN(1,(U258-scaling_params!$B$12)/(scaling_params!$C$12-scaling_params!$B$12)))+MAX(0,MIN(1,(V258-scaling_params!$B$13)/(scaling_params!$C$13-scaling_params!$B$13))))/2</f>
        <v>0.6513636364</v>
      </c>
      <c r="AC258" s="13">
        <f>(scaling_params!$G$2*X258+scaling_params!$G$3*Y258+scaling_params!$G$4*Z258+scaling_params!$G$5*AA258+scaling_params!$G$6*AB258)*100</f>
        <v>76.73701216</v>
      </c>
      <c r="AD258" s="11" t="s">
        <v>168</v>
      </c>
      <c r="AE258" s="11">
        <f t="shared" si="2"/>
        <v>0</v>
      </c>
    </row>
    <row r="259" ht="15.75" customHeight="1">
      <c r="A259" s="11" t="s">
        <v>305</v>
      </c>
      <c r="B259" s="11" t="s">
        <v>163</v>
      </c>
      <c r="C259" s="11" t="s">
        <v>267</v>
      </c>
      <c r="D259" s="11" t="s">
        <v>174</v>
      </c>
      <c r="E259" s="12">
        <v>2025.0</v>
      </c>
      <c r="F259" s="11" t="s">
        <v>171</v>
      </c>
      <c r="G259" s="11" t="s">
        <v>167</v>
      </c>
      <c r="H259" s="11">
        <v>1.0</v>
      </c>
      <c r="I259" s="13">
        <v>11.4</v>
      </c>
      <c r="J259" s="11">
        <v>0.0</v>
      </c>
      <c r="K259" s="13">
        <v>1.2</v>
      </c>
      <c r="L259" s="13">
        <v>8.5</v>
      </c>
      <c r="M259" s="11">
        <v>14.0</v>
      </c>
      <c r="N259" s="14">
        <v>0.83</v>
      </c>
      <c r="O259" s="13">
        <v>78.6</v>
      </c>
      <c r="P259" s="13">
        <v>4.2</v>
      </c>
      <c r="Q259" s="13">
        <v>12.7</v>
      </c>
      <c r="R259" s="13">
        <v>18.1</v>
      </c>
      <c r="S259" s="13">
        <v>3.6</v>
      </c>
      <c r="T259" s="13">
        <v>3.4</v>
      </c>
      <c r="U259" s="13">
        <v>3.7</v>
      </c>
      <c r="V259" s="13">
        <v>73.2</v>
      </c>
      <c r="W259" s="11" t="str">
        <f t="shared" si="1"/>
        <v>A-Strong|BBVA|Digital|2025</v>
      </c>
      <c r="X259" s="15">
        <f>(MAX(0,MIN(1,1-(K259-scaling_params!$B$2)/(scaling_params!$C$2-scaling_params!$B$2)))+MAX(0,MIN(1,(L259-scaling_params!$B$3)/(scaling_params!$C$3-scaling_params!$B$3))))/2</f>
        <v>0.8710784314</v>
      </c>
      <c r="Y259" s="15">
        <f>(MAX(0,MIN(1,(M259-scaling_params!$B$4)/(scaling_params!$C$4-scaling_params!$B$4)))+MAX(0,MIN(1,(N259-scaling_params!$B$5)/(scaling_params!$C$5-scaling_params!$B$5))))/2</f>
        <v>0.6154761905</v>
      </c>
      <c r="Z259" s="15">
        <f>(MAX(0,MIN(1,(O259-scaling_params!$B$6)/(scaling_params!$C$6-scaling_params!$B$6)))+MAX(0,MIN(1,1-(P259-scaling_params!$B$7)/(scaling_params!$C$7-scaling_params!$B$7)))+MAX(0,MIN(1,(T259-scaling_params!$B$11)/(scaling_params!$C$11-scaling_params!$B$11))))/3</f>
        <v>0.8476190476</v>
      </c>
      <c r="AA259" s="15">
        <f>(MAX(0,MIN(1,1-(Q259-scaling_params!$B$8)/(scaling_params!$C$8-scaling_params!$B$8)))+MAX(0,MIN(1,(R259-scaling_params!$B$9)/(scaling_params!$C$9-scaling_params!$B$9)))+MAX(0,MIN(1,(S259-scaling_params!$B$10)/(scaling_params!$C$10-scaling_params!$B$10))))/3</f>
        <v>0.8126396128</v>
      </c>
      <c r="AB259" s="15">
        <f>(MAX(0,MIN(1,(U259-scaling_params!$B$12)/(scaling_params!$C$12-scaling_params!$B$12)))+MAX(0,MIN(1,(V259-scaling_params!$B$13)/(scaling_params!$C$13-scaling_params!$B$13))))/2</f>
        <v>0.7709090909</v>
      </c>
      <c r="AC259" s="13">
        <f>(scaling_params!$G$2*X259+scaling_params!$G$3*Y259+scaling_params!$G$4*Z259+scaling_params!$G$5*AA259+scaling_params!$G$6*AB259)*100</f>
        <v>78.25226569</v>
      </c>
      <c r="AD259" s="11" t="s">
        <v>168</v>
      </c>
      <c r="AE259" s="11">
        <f t="shared" si="2"/>
        <v>0</v>
      </c>
    </row>
    <row r="260" ht="15.75" customHeight="1">
      <c r="A260" s="11" t="s">
        <v>306</v>
      </c>
      <c r="B260" s="11" t="s">
        <v>163</v>
      </c>
      <c r="C260" s="11" t="s">
        <v>267</v>
      </c>
      <c r="D260" s="11" t="s">
        <v>170</v>
      </c>
      <c r="E260" s="12">
        <v>2024.0</v>
      </c>
      <c r="F260" s="11" t="s">
        <v>166</v>
      </c>
      <c r="G260" s="11" t="s">
        <v>172</v>
      </c>
      <c r="H260" s="11">
        <v>5.0</v>
      </c>
      <c r="I260" s="13">
        <v>11.9</v>
      </c>
      <c r="J260" s="11">
        <v>0.0</v>
      </c>
      <c r="K260" s="13">
        <v>0.2</v>
      </c>
      <c r="L260" s="13">
        <v>7.3</v>
      </c>
      <c r="M260" s="11">
        <v>26.0</v>
      </c>
      <c r="N260" s="14">
        <v>0.88</v>
      </c>
      <c r="O260" s="13">
        <v>82.1</v>
      </c>
      <c r="P260" s="13">
        <v>5.1</v>
      </c>
      <c r="Q260" s="13">
        <v>12.5</v>
      </c>
      <c r="R260" s="13">
        <v>18.1</v>
      </c>
      <c r="S260" s="13">
        <v>5.0</v>
      </c>
      <c r="T260" s="13">
        <v>4.0</v>
      </c>
      <c r="U260" s="13">
        <v>2.3</v>
      </c>
      <c r="V260" s="13">
        <v>88.5</v>
      </c>
      <c r="W260" s="11" t="str">
        <f t="shared" si="1"/>
        <v>A-Strong|BBVA|Risk|2024</v>
      </c>
      <c r="X260" s="15">
        <f>(MAX(0,MIN(1,1-(K260-scaling_params!$B$2)/(scaling_params!$C$2-scaling_params!$B$2)))+MAX(0,MIN(1,(L260-scaling_params!$B$3)/(scaling_params!$C$3-scaling_params!$B$3))))/2</f>
        <v>0.8161764706</v>
      </c>
      <c r="Y260" s="15">
        <f>(MAX(0,MIN(1,(M260-scaling_params!$B$4)/(scaling_params!$C$4-scaling_params!$B$4)))+MAX(0,MIN(1,(N260-scaling_params!$B$5)/(scaling_params!$C$5-scaling_params!$B$5))))/2</f>
        <v>0.7351190476</v>
      </c>
      <c r="Z260" s="15">
        <f>(MAX(0,MIN(1,(O260-scaling_params!$B$6)/(scaling_params!$C$6-scaling_params!$B$6)))+MAX(0,MIN(1,1-(P260-scaling_params!$B$7)/(scaling_params!$C$7-scaling_params!$B$7)))+MAX(0,MIN(1,(T260-scaling_params!$B$11)/(scaling_params!$C$11-scaling_params!$B$11))))/3</f>
        <v>0.9047619048</v>
      </c>
      <c r="AA260" s="15">
        <f>(MAX(0,MIN(1,1-(Q260-scaling_params!$B$8)/(scaling_params!$C$8-scaling_params!$B$8)))+MAX(0,MIN(1,(R260-scaling_params!$B$9)/(scaling_params!$C$9-scaling_params!$B$9)))+MAX(0,MIN(1,(S260-scaling_params!$B$10)/(scaling_params!$C$10-scaling_params!$B$10))))/3</f>
        <v>0.9574702723</v>
      </c>
      <c r="AB260" s="15">
        <f>(MAX(0,MIN(1,(U260-scaling_params!$B$12)/(scaling_params!$C$12-scaling_params!$B$12)))+MAX(0,MIN(1,(V260-scaling_params!$B$13)/(scaling_params!$C$13-scaling_params!$B$13))))/2</f>
        <v>0.735</v>
      </c>
      <c r="AC260" s="13">
        <f>(scaling_params!$G$2*X260+scaling_params!$G$3*Y260+scaling_params!$G$4*Z260+scaling_params!$G$5*AA260+scaling_params!$G$6*AB260)*100</f>
        <v>83.24182623</v>
      </c>
      <c r="AD260" s="11" t="s">
        <v>168</v>
      </c>
      <c r="AE260" s="11">
        <f t="shared" si="2"/>
        <v>0</v>
      </c>
    </row>
    <row r="261" ht="15.75" customHeight="1">
      <c r="A261" s="11" t="s">
        <v>306</v>
      </c>
      <c r="B261" s="11" t="s">
        <v>163</v>
      </c>
      <c r="C261" s="11" t="s">
        <v>267</v>
      </c>
      <c r="D261" s="11" t="s">
        <v>170</v>
      </c>
      <c r="E261" s="12">
        <v>2025.0</v>
      </c>
      <c r="F261" s="11" t="s">
        <v>166</v>
      </c>
      <c r="G261" s="11" t="s">
        <v>172</v>
      </c>
      <c r="H261" s="11">
        <v>5.0</v>
      </c>
      <c r="I261" s="13">
        <v>11.4</v>
      </c>
      <c r="J261" s="11">
        <v>0.0</v>
      </c>
      <c r="K261" s="13">
        <v>0.0</v>
      </c>
      <c r="L261" s="13">
        <v>7.2</v>
      </c>
      <c r="M261" s="11">
        <v>54.0</v>
      </c>
      <c r="N261" s="14">
        <v>0.96</v>
      </c>
      <c r="O261" s="13">
        <v>82.8</v>
      </c>
      <c r="P261" s="13">
        <v>4.9</v>
      </c>
      <c r="Q261" s="13">
        <v>8.3</v>
      </c>
      <c r="R261" s="13">
        <v>17.0</v>
      </c>
      <c r="S261" s="13">
        <v>5.0</v>
      </c>
      <c r="T261" s="13">
        <v>4.8</v>
      </c>
      <c r="U261" s="13">
        <v>5.1</v>
      </c>
      <c r="V261" s="13">
        <v>88.8</v>
      </c>
      <c r="W261" s="11" t="str">
        <f t="shared" si="1"/>
        <v>A-Strong|BBVA|Risk|2025</v>
      </c>
      <c r="X261" s="15">
        <f>(MAX(0,MIN(1,1-(K261-scaling_params!$B$2)/(scaling_params!$C$2-scaling_params!$B$2)))+MAX(0,MIN(1,(L261-scaling_params!$B$3)/(scaling_params!$C$3-scaling_params!$B$3))))/2</f>
        <v>0.8088235294</v>
      </c>
      <c r="Y261" s="15">
        <f>(MAX(0,MIN(1,(M261-scaling_params!$B$4)/(scaling_params!$C$4-scaling_params!$B$4)))+MAX(0,MIN(1,(N261-scaling_params!$B$5)/(scaling_params!$C$5-scaling_params!$B$5))))/2</f>
        <v>0.968452381</v>
      </c>
      <c r="Z261" s="15">
        <f>(MAX(0,MIN(1,(O261-scaling_params!$B$6)/(scaling_params!$C$6-scaling_params!$B$6)))+MAX(0,MIN(1,1-(P261-scaling_params!$B$7)/(scaling_params!$C$7-scaling_params!$B$7)))+MAX(0,MIN(1,(T261-scaling_params!$B$11)/(scaling_params!$C$11-scaling_params!$B$11))))/3</f>
        <v>0.980952381</v>
      </c>
      <c r="AA261" s="15">
        <f>(MAX(0,MIN(1,1-(Q261-scaling_params!$B$8)/(scaling_params!$C$8-scaling_params!$B$8)))+MAX(0,MIN(1,(R261-scaling_params!$B$9)/(scaling_params!$C$9-scaling_params!$B$9)))+MAX(0,MIN(1,(S261-scaling_params!$B$10)/(scaling_params!$C$10-scaling_params!$B$10))))/3</f>
        <v>0.9451476793</v>
      </c>
      <c r="AB261" s="15">
        <f>(MAX(0,MIN(1,(U261-scaling_params!$B$12)/(scaling_params!$C$12-scaling_params!$B$12)))+MAX(0,MIN(1,(V261-scaling_params!$B$13)/(scaling_params!$C$13-scaling_params!$B$13))))/2</f>
        <v>0.9127272727</v>
      </c>
      <c r="AC261" s="13">
        <f>(scaling_params!$G$2*X261+scaling_params!$G$3*Y261+scaling_params!$G$4*Z261+scaling_params!$G$5*AA261+scaling_params!$G$6*AB261)*100</f>
        <v>92.22314582</v>
      </c>
      <c r="AD261" s="11" t="s">
        <v>168</v>
      </c>
      <c r="AE261" s="11">
        <f t="shared" si="2"/>
        <v>0</v>
      </c>
    </row>
    <row r="262" ht="15.75" customHeight="1">
      <c r="A262" s="11" t="s">
        <v>307</v>
      </c>
      <c r="B262" s="11" t="s">
        <v>163</v>
      </c>
      <c r="C262" s="11" t="s">
        <v>267</v>
      </c>
      <c r="D262" s="11" t="s">
        <v>181</v>
      </c>
      <c r="E262" s="12">
        <v>2024.0</v>
      </c>
      <c r="F262" s="11" t="s">
        <v>166</v>
      </c>
      <c r="G262" s="11" t="s">
        <v>172</v>
      </c>
      <c r="H262" s="11">
        <v>2.0</v>
      </c>
      <c r="I262" s="13">
        <v>11.9</v>
      </c>
      <c r="J262" s="11">
        <v>1.0</v>
      </c>
      <c r="K262" s="13">
        <v>0.6</v>
      </c>
      <c r="L262" s="13">
        <v>5.9</v>
      </c>
      <c r="M262" s="11">
        <v>11.0</v>
      </c>
      <c r="N262" s="14">
        <v>0.84</v>
      </c>
      <c r="O262" s="13">
        <v>80.4</v>
      </c>
      <c r="P262" s="13">
        <v>5.5</v>
      </c>
      <c r="Q262" s="13">
        <v>9.4</v>
      </c>
      <c r="R262" s="13">
        <v>15.8</v>
      </c>
      <c r="S262" s="13">
        <v>3.7</v>
      </c>
      <c r="T262" s="13">
        <v>3.0</v>
      </c>
      <c r="U262" s="13">
        <v>3.6</v>
      </c>
      <c r="V262" s="13">
        <v>79.4</v>
      </c>
      <c r="W262" s="11" t="str">
        <f t="shared" si="1"/>
        <v>A-Strong|BBVA|Corporate|2024</v>
      </c>
      <c r="X262" s="15">
        <f>(MAX(0,MIN(1,1-(K262-scaling_params!$B$2)/(scaling_params!$C$2-scaling_params!$B$2)))+MAX(0,MIN(1,(L262-scaling_params!$B$3)/(scaling_params!$C$3-scaling_params!$B$3))))/2</f>
        <v>0.7132352941</v>
      </c>
      <c r="Y262" s="15">
        <f>(MAX(0,MIN(1,(M262-scaling_params!$B$4)/(scaling_params!$C$4-scaling_params!$B$4)))+MAX(0,MIN(1,(N262-scaling_params!$B$5)/(scaling_params!$C$5-scaling_params!$B$5))))/2</f>
        <v>0.6136904762</v>
      </c>
      <c r="Z262" s="15">
        <f>(MAX(0,MIN(1,(O262-scaling_params!$B$6)/(scaling_params!$C$6-scaling_params!$B$6)))+MAX(0,MIN(1,1-(P262-scaling_params!$B$7)/(scaling_params!$C$7-scaling_params!$B$7)))+MAX(0,MIN(1,(T262-scaling_params!$B$11)/(scaling_params!$C$11-scaling_params!$B$11))))/3</f>
        <v>0.8095238095</v>
      </c>
      <c r="AA262" s="15">
        <f>(MAX(0,MIN(1,1-(Q262-scaling_params!$B$8)/(scaling_params!$C$8-scaling_params!$B$8)))+MAX(0,MIN(1,(R262-scaling_params!$B$9)/(scaling_params!$C$9-scaling_params!$B$9)))+MAX(0,MIN(1,(S262-scaling_params!$B$10)/(scaling_params!$C$10-scaling_params!$B$10))))/3</f>
        <v>0.7670637875</v>
      </c>
      <c r="AB262" s="15">
        <f>(MAX(0,MIN(1,(U262-scaling_params!$B$12)/(scaling_params!$C$12-scaling_params!$B$12)))+MAX(0,MIN(1,(V262-scaling_params!$B$13)/(scaling_params!$C$13-scaling_params!$B$13))))/2</f>
        <v>0.8272727273</v>
      </c>
      <c r="AC262" s="13">
        <f>(scaling_params!$G$2*X262+scaling_params!$G$3*Y262+scaling_params!$G$4*Z262+scaling_params!$G$5*AA262+scaling_params!$G$6*AB262)*100</f>
        <v>73.46870597</v>
      </c>
      <c r="AD262" s="11" t="s">
        <v>168</v>
      </c>
      <c r="AE262" s="11">
        <f t="shared" si="2"/>
        <v>0</v>
      </c>
    </row>
    <row r="263" ht="15.75" customHeight="1">
      <c r="A263" s="11" t="s">
        <v>307</v>
      </c>
      <c r="B263" s="11" t="s">
        <v>163</v>
      </c>
      <c r="C263" s="11" t="s">
        <v>267</v>
      </c>
      <c r="D263" s="11" t="s">
        <v>181</v>
      </c>
      <c r="E263" s="12">
        <v>2025.0</v>
      </c>
      <c r="F263" s="11" t="s">
        <v>166</v>
      </c>
      <c r="G263" s="11" t="s">
        <v>172</v>
      </c>
      <c r="H263" s="11">
        <v>2.0</v>
      </c>
      <c r="I263" s="13">
        <v>11.4</v>
      </c>
      <c r="J263" s="11">
        <v>0.0</v>
      </c>
      <c r="K263" s="13">
        <v>1.4</v>
      </c>
      <c r="L263" s="13">
        <v>6.3</v>
      </c>
      <c r="M263" s="11">
        <v>13.0</v>
      </c>
      <c r="N263" s="14">
        <v>0.77</v>
      </c>
      <c r="O263" s="13">
        <v>83.2</v>
      </c>
      <c r="P263" s="13">
        <v>5.5</v>
      </c>
      <c r="Q263" s="13">
        <v>8.5</v>
      </c>
      <c r="R263" s="13">
        <v>18.9</v>
      </c>
      <c r="S263" s="13">
        <v>4.2</v>
      </c>
      <c r="T263" s="13">
        <v>3.5</v>
      </c>
      <c r="U263" s="13">
        <v>3.7</v>
      </c>
      <c r="V263" s="13">
        <v>68.1</v>
      </c>
      <c r="W263" s="11" t="str">
        <f t="shared" si="1"/>
        <v>A-Strong|BBVA|Corporate|2025</v>
      </c>
      <c r="X263" s="15">
        <f>(MAX(0,MIN(1,1-(K263-scaling_params!$B$2)/(scaling_params!$C$2-scaling_params!$B$2)))+MAX(0,MIN(1,(L263-scaling_params!$B$3)/(scaling_params!$C$3-scaling_params!$B$3))))/2</f>
        <v>0.6759803922</v>
      </c>
      <c r="Y263" s="15">
        <f>(MAX(0,MIN(1,(M263-scaling_params!$B$4)/(scaling_params!$C$4-scaling_params!$B$4)))+MAX(0,MIN(1,(N263-scaling_params!$B$5)/(scaling_params!$C$5-scaling_params!$B$5))))/2</f>
        <v>0.5357142857</v>
      </c>
      <c r="Z263" s="15">
        <f>(MAX(0,MIN(1,(O263-scaling_params!$B$6)/(scaling_params!$C$6-scaling_params!$B$6)))+MAX(0,MIN(1,1-(P263-scaling_params!$B$7)/(scaling_params!$C$7-scaling_params!$B$7)))+MAX(0,MIN(1,(T263-scaling_params!$B$11)/(scaling_params!$C$11-scaling_params!$B$11))))/3</f>
        <v>0.8571428571</v>
      </c>
      <c r="AA263" s="15">
        <f>(MAX(0,MIN(1,1-(Q263-scaling_params!$B$8)/(scaling_params!$C$8-scaling_params!$B$8)))+MAX(0,MIN(1,(R263-scaling_params!$B$9)/(scaling_params!$C$9-scaling_params!$B$9)))+MAX(0,MIN(1,(S263-scaling_params!$B$10)/(scaling_params!$C$10-scaling_params!$B$10))))/3</f>
        <v>0.9215686275</v>
      </c>
      <c r="AB263" s="15">
        <f>(MAX(0,MIN(1,(U263-scaling_params!$B$12)/(scaling_params!$C$12-scaling_params!$B$12)))+MAX(0,MIN(1,(V263-scaling_params!$B$13)/(scaling_params!$C$13-scaling_params!$B$13))))/2</f>
        <v>0.7245454545</v>
      </c>
      <c r="AC263" s="13">
        <f>(scaling_params!$G$2*X263+scaling_params!$G$3*Y263+scaling_params!$G$4*Z263+scaling_params!$G$5*AA263+scaling_params!$G$6*AB263)*100</f>
        <v>73.38692628</v>
      </c>
      <c r="AD263" s="11" t="s">
        <v>168</v>
      </c>
      <c r="AE263" s="11">
        <f t="shared" si="2"/>
        <v>0</v>
      </c>
    </row>
    <row r="264" ht="15.75" customHeight="1">
      <c r="A264" s="11" t="s">
        <v>308</v>
      </c>
      <c r="B264" s="11" t="s">
        <v>163</v>
      </c>
      <c r="C264" s="11" t="s">
        <v>267</v>
      </c>
      <c r="D264" s="11" t="s">
        <v>181</v>
      </c>
      <c r="E264" s="12">
        <v>2024.0</v>
      </c>
      <c r="F264" s="11" t="s">
        <v>166</v>
      </c>
      <c r="G264" s="11" t="s">
        <v>184</v>
      </c>
      <c r="H264" s="11">
        <v>5.0</v>
      </c>
      <c r="I264" s="13">
        <v>11.9</v>
      </c>
      <c r="J264" s="11">
        <v>0.0</v>
      </c>
      <c r="K264" s="13">
        <v>0.6</v>
      </c>
      <c r="L264" s="13">
        <v>7.6</v>
      </c>
      <c r="M264" s="11">
        <v>10.0</v>
      </c>
      <c r="N264" s="14">
        <v>0.94</v>
      </c>
      <c r="O264" s="13">
        <v>80.4</v>
      </c>
      <c r="P264" s="13">
        <v>5.5</v>
      </c>
      <c r="Q264" s="13">
        <v>9.4</v>
      </c>
      <c r="R264" s="13">
        <v>15.8</v>
      </c>
      <c r="S264" s="13">
        <v>4.5</v>
      </c>
      <c r="T264" s="13">
        <v>4.7</v>
      </c>
      <c r="U264" s="13">
        <v>3.6</v>
      </c>
      <c r="V264" s="13">
        <v>81.0</v>
      </c>
      <c r="W264" s="11" t="str">
        <f t="shared" si="1"/>
        <v>A-Strong|BBVA|Corporate|2024</v>
      </c>
      <c r="X264" s="15">
        <f>(MAX(0,MIN(1,1-(K264-scaling_params!$B$2)/(scaling_params!$C$2-scaling_params!$B$2)))+MAX(0,MIN(1,(L264-scaling_params!$B$3)/(scaling_params!$C$3-scaling_params!$B$3))))/2</f>
        <v>0.8382352941</v>
      </c>
      <c r="Y264" s="15">
        <f>(MAX(0,MIN(1,(M264-scaling_params!$B$4)/(scaling_params!$C$4-scaling_params!$B$4)))+MAX(0,MIN(1,(N264-scaling_params!$B$5)/(scaling_params!$C$5-scaling_params!$B$5))))/2</f>
        <v>0.7339285714</v>
      </c>
      <c r="Z264" s="15">
        <f>(MAX(0,MIN(1,(O264-scaling_params!$B$6)/(scaling_params!$C$6-scaling_params!$B$6)))+MAX(0,MIN(1,1-(P264-scaling_params!$B$7)/(scaling_params!$C$7-scaling_params!$B$7)))+MAX(0,MIN(1,(T264-scaling_params!$B$11)/(scaling_params!$C$11-scaling_params!$B$11))))/3</f>
        <v>0.9714285714</v>
      </c>
      <c r="AA264" s="15">
        <f>(MAX(0,MIN(1,1-(Q264-scaling_params!$B$8)/(scaling_params!$C$8-scaling_params!$B$8)))+MAX(0,MIN(1,(R264-scaling_params!$B$9)/(scaling_params!$C$9-scaling_params!$B$9)))+MAX(0,MIN(1,(S264-scaling_params!$B$10)/(scaling_params!$C$10-scaling_params!$B$10))))/3</f>
        <v>0.8454951601</v>
      </c>
      <c r="AB264" s="15">
        <f>(MAX(0,MIN(1,(U264-scaling_params!$B$12)/(scaling_params!$C$12-scaling_params!$B$12)))+MAX(0,MIN(1,(V264-scaling_params!$B$13)/(scaling_params!$C$13-scaling_params!$B$13))))/2</f>
        <v>0.8418181818</v>
      </c>
      <c r="AC264" s="13">
        <f>(scaling_params!$G$2*X264+scaling_params!$G$3*Y264+scaling_params!$G$4*Z264+scaling_params!$G$5*AA264+scaling_params!$G$6*AB264)*100</f>
        <v>84.58859163</v>
      </c>
      <c r="AD264" s="11" t="s">
        <v>168</v>
      </c>
      <c r="AE264" s="11">
        <f t="shared" si="2"/>
        <v>0</v>
      </c>
    </row>
    <row r="265" ht="15.75" customHeight="1">
      <c r="A265" s="11" t="s">
        <v>308</v>
      </c>
      <c r="B265" s="11" t="s">
        <v>163</v>
      </c>
      <c r="C265" s="11" t="s">
        <v>267</v>
      </c>
      <c r="D265" s="11" t="s">
        <v>181</v>
      </c>
      <c r="E265" s="12">
        <v>2025.0</v>
      </c>
      <c r="F265" s="11" t="s">
        <v>166</v>
      </c>
      <c r="G265" s="11" t="s">
        <v>184</v>
      </c>
      <c r="H265" s="11">
        <v>5.0</v>
      </c>
      <c r="I265" s="13">
        <v>11.4</v>
      </c>
      <c r="J265" s="11">
        <v>0.0</v>
      </c>
      <c r="K265" s="13">
        <v>1.4</v>
      </c>
      <c r="L265" s="13">
        <v>9.8</v>
      </c>
      <c r="M265" s="11">
        <v>55.0</v>
      </c>
      <c r="N265" s="14">
        <v>0.9</v>
      </c>
      <c r="O265" s="13">
        <v>83.2</v>
      </c>
      <c r="P265" s="13">
        <v>5.5</v>
      </c>
      <c r="Q265" s="13">
        <v>8.5</v>
      </c>
      <c r="R265" s="13">
        <v>18.9</v>
      </c>
      <c r="S265" s="13">
        <v>5.0</v>
      </c>
      <c r="T265" s="13">
        <v>4.7</v>
      </c>
      <c r="U265" s="13">
        <v>3.7</v>
      </c>
      <c r="V265" s="13">
        <v>93.6</v>
      </c>
      <c r="W265" s="11" t="str">
        <f t="shared" si="1"/>
        <v>A-Strong|BBVA|Corporate|2025</v>
      </c>
      <c r="X265" s="15">
        <f>(MAX(0,MIN(1,1-(K265-scaling_params!$B$2)/(scaling_params!$C$2-scaling_params!$B$2)))+MAX(0,MIN(1,(L265-scaling_params!$B$3)/(scaling_params!$C$3-scaling_params!$B$3))))/2</f>
        <v>0.9333333333</v>
      </c>
      <c r="Y265" s="15">
        <f>(MAX(0,MIN(1,(M265-scaling_params!$B$4)/(scaling_params!$C$4-scaling_params!$B$4)))+MAX(0,MIN(1,(N265-scaling_params!$B$5)/(scaling_params!$C$5-scaling_params!$B$5))))/2</f>
        <v>0.8982142857</v>
      </c>
      <c r="Z265" s="15">
        <f>(MAX(0,MIN(1,(O265-scaling_params!$B$6)/(scaling_params!$C$6-scaling_params!$B$6)))+MAX(0,MIN(1,1-(P265-scaling_params!$B$7)/(scaling_params!$C$7-scaling_params!$B$7)))+MAX(0,MIN(1,(T265-scaling_params!$B$11)/(scaling_params!$C$11-scaling_params!$B$11))))/3</f>
        <v>0.9714285714</v>
      </c>
      <c r="AA265" s="15">
        <f>(MAX(0,MIN(1,1-(Q265-scaling_params!$B$8)/(scaling_params!$C$8-scaling_params!$B$8)))+MAX(0,MIN(1,(R265-scaling_params!$B$9)/(scaling_params!$C$9-scaling_params!$B$9)))+MAX(0,MIN(1,(S265-scaling_params!$B$10)/(scaling_params!$C$10-scaling_params!$B$10))))/3</f>
        <v>1</v>
      </c>
      <c r="AB265" s="15">
        <f>(MAX(0,MIN(1,(U265-scaling_params!$B$12)/(scaling_params!$C$12-scaling_params!$B$12)))+MAX(0,MIN(1,(V265-scaling_params!$B$13)/(scaling_params!$C$13-scaling_params!$B$13))))/2</f>
        <v>0.9563636364</v>
      </c>
      <c r="AC265" s="13">
        <f>(scaling_params!$G$2*X265+scaling_params!$G$3*Y265+scaling_params!$G$4*Z265+scaling_params!$G$5*AA265+scaling_params!$G$6*AB265)*100</f>
        <v>94.75503139</v>
      </c>
      <c r="AD265" s="11" t="s">
        <v>168</v>
      </c>
      <c r="AE265" s="11">
        <f t="shared" si="2"/>
        <v>0</v>
      </c>
    </row>
    <row r="266" ht="15.75" customHeight="1">
      <c r="A266" s="11" t="s">
        <v>309</v>
      </c>
      <c r="B266" s="11" t="s">
        <v>163</v>
      </c>
      <c r="C266" s="11" t="s">
        <v>267</v>
      </c>
      <c r="D266" s="11" t="s">
        <v>165</v>
      </c>
      <c r="E266" s="12">
        <v>2024.0</v>
      </c>
      <c r="F266" s="11" t="s">
        <v>166</v>
      </c>
      <c r="G266" s="11" t="s">
        <v>172</v>
      </c>
      <c r="H266" s="11">
        <v>3.0</v>
      </c>
      <c r="I266" s="13">
        <v>11.9</v>
      </c>
      <c r="J266" s="11">
        <v>0.0</v>
      </c>
      <c r="K266" s="13">
        <v>1.1</v>
      </c>
      <c r="L266" s="13">
        <v>8.3</v>
      </c>
      <c r="M266" s="11">
        <v>20.0</v>
      </c>
      <c r="N266" s="14">
        <v>0.8</v>
      </c>
      <c r="O266" s="13">
        <v>77.5</v>
      </c>
      <c r="P266" s="13">
        <v>5.8</v>
      </c>
      <c r="Q266" s="13">
        <v>9.9</v>
      </c>
      <c r="R266" s="13">
        <v>17.5</v>
      </c>
      <c r="S266" s="13">
        <v>4.8</v>
      </c>
      <c r="T266" s="13">
        <v>3.9</v>
      </c>
      <c r="U266" s="13">
        <v>2.8</v>
      </c>
      <c r="V266" s="13">
        <v>86.3</v>
      </c>
      <c r="W266" s="11" t="str">
        <f t="shared" si="1"/>
        <v>A-Strong|BBVA|Operations|2024</v>
      </c>
      <c r="X266" s="15">
        <f>(MAX(0,MIN(1,1-(K266-scaling_params!$B$2)/(scaling_params!$C$2-scaling_params!$B$2)))+MAX(0,MIN(1,(L266-scaling_params!$B$3)/(scaling_params!$C$3-scaling_params!$B$3))))/2</f>
        <v>0.8730392157</v>
      </c>
      <c r="Y266" s="15">
        <f>(MAX(0,MIN(1,(M266-scaling_params!$B$4)/(scaling_params!$C$4-scaling_params!$B$4)))+MAX(0,MIN(1,(N266-scaling_params!$B$5)/(scaling_params!$C$5-scaling_params!$B$5))))/2</f>
        <v>0.606547619</v>
      </c>
      <c r="Z266" s="15">
        <f>(MAX(0,MIN(1,(O266-scaling_params!$B$6)/(scaling_params!$C$6-scaling_params!$B$6)))+MAX(0,MIN(1,1-(P266-scaling_params!$B$7)/(scaling_params!$C$7-scaling_params!$B$7)))+MAX(0,MIN(1,(T266-scaling_params!$B$11)/(scaling_params!$C$11-scaling_params!$B$11))))/3</f>
        <v>0.8682110682</v>
      </c>
      <c r="AA266" s="15">
        <f>(MAX(0,MIN(1,1-(Q266-scaling_params!$B$8)/(scaling_params!$C$8-scaling_params!$B$8)))+MAX(0,MIN(1,(R266-scaling_params!$B$9)/(scaling_params!$C$9-scaling_params!$B$9)))+MAX(0,MIN(1,(S266-scaling_params!$B$10)/(scaling_params!$C$10-scaling_params!$B$10))))/3</f>
        <v>0.9466368826</v>
      </c>
      <c r="AB266" s="15">
        <f>(MAX(0,MIN(1,(U266-scaling_params!$B$12)/(scaling_params!$C$12-scaling_params!$B$12)))+MAX(0,MIN(1,(V266-scaling_params!$B$13)/(scaling_params!$C$13-scaling_params!$B$13))))/2</f>
        <v>0.84</v>
      </c>
      <c r="AC266" s="13">
        <f>(scaling_params!$G$2*X266+scaling_params!$G$3*Y266+scaling_params!$G$4*Z266+scaling_params!$G$5*AA266+scaling_params!$G$6*AB266)*100</f>
        <v>81.74605985</v>
      </c>
      <c r="AD266" s="11" t="s">
        <v>168</v>
      </c>
      <c r="AE266" s="11">
        <f t="shared" si="2"/>
        <v>0</v>
      </c>
    </row>
    <row r="267" ht="15.75" customHeight="1">
      <c r="A267" s="11" t="s">
        <v>309</v>
      </c>
      <c r="B267" s="11" t="s">
        <v>163</v>
      </c>
      <c r="C267" s="11" t="s">
        <v>267</v>
      </c>
      <c r="D267" s="11" t="s">
        <v>165</v>
      </c>
      <c r="E267" s="12">
        <v>2025.0</v>
      </c>
      <c r="F267" s="11" t="s">
        <v>166</v>
      </c>
      <c r="G267" s="11" t="s">
        <v>172</v>
      </c>
      <c r="H267" s="11">
        <v>3.0</v>
      </c>
      <c r="I267" s="13">
        <v>11.4</v>
      </c>
      <c r="J267" s="11">
        <v>0.0</v>
      </c>
      <c r="K267" s="13">
        <v>0.0</v>
      </c>
      <c r="L267" s="13">
        <v>8.1</v>
      </c>
      <c r="M267" s="11">
        <v>31.0</v>
      </c>
      <c r="N267" s="14">
        <v>0.89</v>
      </c>
      <c r="O267" s="13">
        <v>83.2</v>
      </c>
      <c r="P267" s="13">
        <v>5.0</v>
      </c>
      <c r="Q267" s="13">
        <v>10.1</v>
      </c>
      <c r="R267" s="13">
        <v>16.7</v>
      </c>
      <c r="S267" s="13">
        <v>4.8</v>
      </c>
      <c r="T267" s="13">
        <v>4.0</v>
      </c>
      <c r="U267" s="13">
        <v>3.6</v>
      </c>
      <c r="V267" s="13">
        <v>84.2</v>
      </c>
      <c r="W267" s="11" t="str">
        <f t="shared" si="1"/>
        <v>A-Strong|BBVA|Operations|2025</v>
      </c>
      <c r="X267" s="15">
        <f>(MAX(0,MIN(1,1-(K267-scaling_params!$B$2)/(scaling_params!$C$2-scaling_params!$B$2)))+MAX(0,MIN(1,(L267-scaling_params!$B$3)/(scaling_params!$C$3-scaling_params!$B$3))))/2</f>
        <v>0.875</v>
      </c>
      <c r="Y267" s="15">
        <f>(MAX(0,MIN(1,(M267-scaling_params!$B$4)/(scaling_params!$C$4-scaling_params!$B$4)))+MAX(0,MIN(1,(N267-scaling_params!$B$5)/(scaling_params!$C$5-scaling_params!$B$5))))/2</f>
        <v>0.7714285714</v>
      </c>
      <c r="Z267" s="15">
        <f>(MAX(0,MIN(1,(O267-scaling_params!$B$6)/(scaling_params!$C$6-scaling_params!$B$6)))+MAX(0,MIN(1,1-(P267-scaling_params!$B$7)/(scaling_params!$C$7-scaling_params!$B$7)))+MAX(0,MIN(1,(T267-scaling_params!$B$11)/(scaling_params!$C$11-scaling_params!$B$11))))/3</f>
        <v>0.9047619048</v>
      </c>
      <c r="AA267" s="15">
        <f>(MAX(0,MIN(1,1-(Q267-scaling_params!$B$8)/(scaling_params!$C$8-scaling_params!$B$8)))+MAX(0,MIN(1,(R267-scaling_params!$B$9)/(scaling_params!$C$9-scaling_params!$B$9)))+MAX(0,MIN(1,(S267-scaling_params!$B$10)/(scaling_params!$C$10-scaling_params!$B$10))))/3</f>
        <v>0.9128816083</v>
      </c>
      <c r="AB267" s="15">
        <f>(MAX(0,MIN(1,(U267-scaling_params!$B$12)/(scaling_params!$C$12-scaling_params!$B$12)))+MAX(0,MIN(1,(V267-scaling_params!$B$13)/(scaling_params!$C$13-scaling_params!$B$13))))/2</f>
        <v>0.8709090909</v>
      </c>
      <c r="AC267" s="13">
        <f>(scaling_params!$G$2*X267+scaling_params!$G$3*Y267+scaling_params!$G$4*Z267+scaling_params!$G$5*AA267+scaling_params!$G$6*AB267)*100</f>
        <v>86.29641977</v>
      </c>
      <c r="AD267" s="11" t="s">
        <v>168</v>
      </c>
      <c r="AE267" s="11">
        <f t="shared" si="2"/>
        <v>0</v>
      </c>
    </row>
    <row r="268" ht="15.75" customHeight="1">
      <c r="A268" s="11" t="s">
        <v>310</v>
      </c>
      <c r="B268" s="11" t="s">
        <v>163</v>
      </c>
      <c r="C268" s="11" t="s">
        <v>267</v>
      </c>
      <c r="D268" s="11" t="s">
        <v>165</v>
      </c>
      <c r="E268" s="12">
        <v>2024.0</v>
      </c>
      <c r="F268" s="11" t="s">
        <v>166</v>
      </c>
      <c r="G268" s="11" t="s">
        <v>167</v>
      </c>
      <c r="H268" s="11">
        <v>1.0</v>
      </c>
      <c r="I268" s="13">
        <v>11.9</v>
      </c>
      <c r="J268" s="11">
        <v>0.0</v>
      </c>
      <c r="K268" s="13">
        <v>1.1</v>
      </c>
      <c r="L268" s="13">
        <v>10.0</v>
      </c>
      <c r="M268" s="11">
        <v>31.0</v>
      </c>
      <c r="N268" s="14">
        <v>0.86</v>
      </c>
      <c r="O268" s="13">
        <v>77.5</v>
      </c>
      <c r="P268" s="13">
        <v>5.8</v>
      </c>
      <c r="Q268" s="13">
        <v>9.9</v>
      </c>
      <c r="R268" s="13">
        <v>17.5</v>
      </c>
      <c r="S268" s="13">
        <v>5.0</v>
      </c>
      <c r="T268" s="13">
        <v>5.0</v>
      </c>
      <c r="U268" s="13">
        <v>2.8</v>
      </c>
      <c r="V268" s="13">
        <v>95.0</v>
      </c>
      <c r="W268" s="11" t="str">
        <f t="shared" si="1"/>
        <v>A-Strong|BBVA|Operations|2024</v>
      </c>
      <c r="X268" s="15">
        <f>(MAX(0,MIN(1,1-(K268-scaling_params!$B$2)/(scaling_params!$C$2-scaling_params!$B$2)))+MAX(0,MIN(1,(L268-scaling_params!$B$3)/(scaling_params!$C$3-scaling_params!$B$3))))/2</f>
        <v>0.9833333333</v>
      </c>
      <c r="Y268" s="15">
        <f>(MAX(0,MIN(1,(M268-scaling_params!$B$4)/(scaling_params!$C$4-scaling_params!$B$4)))+MAX(0,MIN(1,(N268-scaling_params!$B$5)/(scaling_params!$C$5-scaling_params!$B$5))))/2</f>
        <v>0.7339285714</v>
      </c>
      <c r="Z268" s="15">
        <f>(MAX(0,MIN(1,(O268-scaling_params!$B$6)/(scaling_params!$C$6-scaling_params!$B$6)))+MAX(0,MIN(1,1-(P268-scaling_params!$B$7)/(scaling_params!$C$7-scaling_params!$B$7)))+MAX(0,MIN(1,(T268-scaling_params!$B$11)/(scaling_params!$C$11-scaling_params!$B$11))))/3</f>
        <v>0.972972973</v>
      </c>
      <c r="AA268" s="15">
        <f>(MAX(0,MIN(1,1-(Q268-scaling_params!$B$8)/(scaling_params!$C$8-scaling_params!$B$8)))+MAX(0,MIN(1,(R268-scaling_params!$B$9)/(scaling_params!$C$9-scaling_params!$B$9)))+MAX(0,MIN(1,(S268-scaling_params!$B$10)/(scaling_params!$C$10-scaling_params!$B$10))))/3</f>
        <v>0.9662447257</v>
      </c>
      <c r="AB268" s="15">
        <f>(MAX(0,MIN(1,(U268-scaling_params!$B$12)/(scaling_params!$C$12-scaling_params!$B$12)))+MAX(0,MIN(1,(V268-scaling_params!$B$13)/(scaling_params!$C$13-scaling_params!$B$13))))/2</f>
        <v>0.9190909091</v>
      </c>
      <c r="AC268" s="13">
        <f>(scaling_params!$G$2*X268+scaling_params!$G$3*Y268+scaling_params!$G$4*Z268+scaling_params!$G$5*AA268+scaling_params!$G$6*AB268)*100</f>
        <v>91.07169953</v>
      </c>
      <c r="AD268" s="11" t="s">
        <v>168</v>
      </c>
      <c r="AE268" s="11">
        <f t="shared" si="2"/>
        <v>0</v>
      </c>
    </row>
    <row r="269" ht="15.75" customHeight="1">
      <c r="A269" s="11" t="s">
        <v>310</v>
      </c>
      <c r="B269" s="11" t="s">
        <v>163</v>
      </c>
      <c r="C269" s="11" t="s">
        <v>267</v>
      </c>
      <c r="D269" s="11" t="s">
        <v>165</v>
      </c>
      <c r="E269" s="12">
        <v>2025.0</v>
      </c>
      <c r="F269" s="11" t="s">
        <v>166</v>
      </c>
      <c r="G269" s="11" t="s">
        <v>167</v>
      </c>
      <c r="H269" s="11">
        <v>1.0</v>
      </c>
      <c r="I269" s="13">
        <v>11.4</v>
      </c>
      <c r="J269" s="11">
        <v>0.0</v>
      </c>
      <c r="K269" s="13">
        <v>0.0</v>
      </c>
      <c r="L269" s="13">
        <v>8.6</v>
      </c>
      <c r="M269" s="11">
        <v>50.0</v>
      </c>
      <c r="N269" s="14">
        <v>0.94</v>
      </c>
      <c r="O269" s="13">
        <v>83.2</v>
      </c>
      <c r="P269" s="13">
        <v>5.0</v>
      </c>
      <c r="Q269" s="13">
        <v>10.1</v>
      </c>
      <c r="R269" s="13">
        <v>16.7</v>
      </c>
      <c r="S269" s="13">
        <v>5.0</v>
      </c>
      <c r="T269" s="13">
        <v>4.7</v>
      </c>
      <c r="U269" s="13">
        <v>3.6</v>
      </c>
      <c r="V269" s="13">
        <v>92.5</v>
      </c>
      <c r="W269" s="11" t="str">
        <f t="shared" si="1"/>
        <v>A-Strong|BBVA|Operations|2025</v>
      </c>
      <c r="X269" s="15">
        <f>(MAX(0,MIN(1,1-(K269-scaling_params!$B$2)/(scaling_params!$C$2-scaling_params!$B$2)))+MAX(0,MIN(1,(L269-scaling_params!$B$3)/(scaling_params!$C$3-scaling_params!$B$3))))/2</f>
        <v>0.9117647059</v>
      </c>
      <c r="Y269" s="15">
        <f>(MAX(0,MIN(1,(M269-scaling_params!$B$4)/(scaling_params!$C$4-scaling_params!$B$4)))+MAX(0,MIN(1,(N269-scaling_params!$B$5)/(scaling_params!$C$5-scaling_params!$B$5))))/2</f>
        <v>0.9244047619</v>
      </c>
      <c r="Z269" s="15">
        <f>(MAX(0,MIN(1,(O269-scaling_params!$B$6)/(scaling_params!$C$6-scaling_params!$B$6)))+MAX(0,MIN(1,1-(P269-scaling_params!$B$7)/(scaling_params!$C$7-scaling_params!$B$7)))+MAX(0,MIN(1,(T269-scaling_params!$B$11)/(scaling_params!$C$11-scaling_params!$B$11))))/3</f>
        <v>0.9714285714</v>
      </c>
      <c r="AA269" s="15">
        <f>(MAX(0,MIN(1,1-(Q269-scaling_params!$B$8)/(scaling_params!$C$8-scaling_params!$B$8)))+MAX(0,MIN(1,(R269-scaling_params!$B$9)/(scaling_params!$C$9-scaling_params!$B$9)))+MAX(0,MIN(1,(S269-scaling_params!$B$10)/(scaling_params!$C$10-scaling_params!$B$10))))/3</f>
        <v>0.9324894515</v>
      </c>
      <c r="AB269" s="15">
        <f>(MAX(0,MIN(1,(U269-scaling_params!$B$12)/(scaling_params!$C$12-scaling_params!$B$12)))+MAX(0,MIN(1,(V269-scaling_params!$B$13)/(scaling_params!$C$13-scaling_params!$B$13))))/2</f>
        <v>0.9463636364</v>
      </c>
      <c r="AC269" s="13">
        <f>(scaling_params!$G$2*X269+scaling_params!$G$3*Y269+scaling_params!$G$4*Z269+scaling_params!$G$5*AA269+scaling_params!$G$6*AB269)*100</f>
        <v>93.55745918</v>
      </c>
      <c r="AD269" s="11" t="s">
        <v>168</v>
      </c>
      <c r="AE269" s="11">
        <f t="shared" si="2"/>
        <v>0</v>
      </c>
    </row>
    <row r="270" ht="15.75" customHeight="1">
      <c r="A270" s="11" t="s">
        <v>311</v>
      </c>
      <c r="B270" s="11" t="s">
        <v>163</v>
      </c>
      <c r="C270" s="11" t="s">
        <v>267</v>
      </c>
      <c r="D270" s="11" t="s">
        <v>165</v>
      </c>
      <c r="E270" s="12">
        <v>2024.0</v>
      </c>
      <c r="F270" s="11" t="s">
        <v>171</v>
      </c>
      <c r="G270" s="11" t="s">
        <v>184</v>
      </c>
      <c r="H270" s="11">
        <v>2.0</v>
      </c>
      <c r="I270" s="13">
        <v>11.9</v>
      </c>
      <c r="J270" s="11">
        <v>0.0</v>
      </c>
      <c r="K270" s="13">
        <v>1.1</v>
      </c>
      <c r="L270" s="13">
        <v>8.6</v>
      </c>
      <c r="M270" s="11">
        <v>33.0</v>
      </c>
      <c r="N270" s="14">
        <v>0.92</v>
      </c>
      <c r="O270" s="13">
        <v>77.5</v>
      </c>
      <c r="P270" s="13">
        <v>5.8</v>
      </c>
      <c r="Q270" s="13">
        <v>9.9</v>
      </c>
      <c r="R270" s="13">
        <v>17.5</v>
      </c>
      <c r="S270" s="13">
        <v>4.8</v>
      </c>
      <c r="T270" s="13">
        <v>4.2</v>
      </c>
      <c r="U270" s="13">
        <v>2.8</v>
      </c>
      <c r="V270" s="13">
        <v>92.5</v>
      </c>
      <c r="W270" s="11" t="str">
        <f t="shared" si="1"/>
        <v>A-Strong|BBVA|Operations|2024</v>
      </c>
      <c r="X270" s="15">
        <f>(MAX(0,MIN(1,1-(K270-scaling_params!$B$2)/(scaling_params!$C$2-scaling_params!$B$2)))+MAX(0,MIN(1,(L270-scaling_params!$B$3)/(scaling_params!$C$3-scaling_params!$B$3))))/2</f>
        <v>0.8950980392</v>
      </c>
      <c r="Y270" s="15">
        <f>(MAX(0,MIN(1,(M270-scaling_params!$B$4)/(scaling_params!$C$4-scaling_params!$B$4)))+MAX(0,MIN(1,(N270-scaling_params!$B$5)/(scaling_params!$C$5-scaling_params!$B$5))))/2</f>
        <v>0.818452381</v>
      </c>
      <c r="Z270" s="15">
        <f>(MAX(0,MIN(1,(O270-scaling_params!$B$6)/(scaling_params!$C$6-scaling_params!$B$6)))+MAX(0,MIN(1,1-(P270-scaling_params!$B$7)/(scaling_params!$C$7-scaling_params!$B$7)))+MAX(0,MIN(1,(T270-scaling_params!$B$11)/(scaling_params!$C$11-scaling_params!$B$11))))/3</f>
        <v>0.8967824968</v>
      </c>
      <c r="AA270" s="15">
        <f>(MAX(0,MIN(1,1-(Q270-scaling_params!$B$8)/(scaling_params!$C$8-scaling_params!$B$8)))+MAX(0,MIN(1,(R270-scaling_params!$B$9)/(scaling_params!$C$9-scaling_params!$B$9)))+MAX(0,MIN(1,(S270-scaling_params!$B$10)/(scaling_params!$C$10-scaling_params!$B$10))))/3</f>
        <v>0.9466368826</v>
      </c>
      <c r="AB270" s="15">
        <f>(MAX(0,MIN(1,(U270-scaling_params!$B$12)/(scaling_params!$C$12-scaling_params!$B$12)))+MAX(0,MIN(1,(V270-scaling_params!$B$13)/(scaling_params!$C$13-scaling_params!$B$13))))/2</f>
        <v>0.8963636364</v>
      </c>
      <c r="AC270" s="13">
        <f>(scaling_params!$G$2*X270+scaling_params!$G$3*Y270+scaling_params!$G$4*Z270+scaling_params!$G$5*AA270+scaling_params!$G$6*AB270)*100</f>
        <v>88.58072359</v>
      </c>
      <c r="AD270" s="11" t="s">
        <v>168</v>
      </c>
      <c r="AE270" s="11">
        <f t="shared" si="2"/>
        <v>0</v>
      </c>
    </row>
    <row r="271" ht="15.75" customHeight="1">
      <c r="A271" s="11" t="s">
        <v>311</v>
      </c>
      <c r="B271" s="11" t="s">
        <v>163</v>
      </c>
      <c r="C271" s="11" t="s">
        <v>267</v>
      </c>
      <c r="D271" s="11" t="s">
        <v>165</v>
      </c>
      <c r="E271" s="12">
        <v>2025.0</v>
      </c>
      <c r="F271" s="11" t="s">
        <v>171</v>
      </c>
      <c r="G271" s="11" t="s">
        <v>184</v>
      </c>
      <c r="H271" s="11">
        <v>2.0</v>
      </c>
      <c r="I271" s="13">
        <v>11.4</v>
      </c>
      <c r="J271" s="11">
        <v>0.0</v>
      </c>
      <c r="K271" s="13">
        <v>0.0</v>
      </c>
      <c r="L271" s="13">
        <v>7.7</v>
      </c>
      <c r="M271" s="11">
        <v>33.0</v>
      </c>
      <c r="N271" s="14">
        <v>0.9</v>
      </c>
      <c r="O271" s="13">
        <v>83.2</v>
      </c>
      <c r="P271" s="13">
        <v>5.0</v>
      </c>
      <c r="Q271" s="13">
        <v>10.1</v>
      </c>
      <c r="R271" s="13">
        <v>16.7</v>
      </c>
      <c r="S271" s="13">
        <v>5.0</v>
      </c>
      <c r="T271" s="13">
        <v>4.9</v>
      </c>
      <c r="U271" s="13">
        <v>3.6</v>
      </c>
      <c r="V271" s="13">
        <v>96.2</v>
      </c>
      <c r="W271" s="11" t="str">
        <f t="shared" si="1"/>
        <v>A-Strong|BBVA|Operations|2025</v>
      </c>
      <c r="X271" s="15">
        <f>(MAX(0,MIN(1,1-(K271-scaling_params!$B$2)/(scaling_params!$C$2-scaling_params!$B$2)))+MAX(0,MIN(1,(L271-scaling_params!$B$3)/(scaling_params!$C$3-scaling_params!$B$3))))/2</f>
        <v>0.8455882353</v>
      </c>
      <c r="Y271" s="15">
        <f>(MAX(0,MIN(1,(M271-scaling_params!$B$4)/(scaling_params!$C$4-scaling_params!$B$4)))+MAX(0,MIN(1,(N271-scaling_params!$B$5)/(scaling_params!$C$5-scaling_params!$B$5))))/2</f>
        <v>0.793452381</v>
      </c>
      <c r="Z271" s="15">
        <f>(MAX(0,MIN(1,(O271-scaling_params!$B$6)/(scaling_params!$C$6-scaling_params!$B$6)))+MAX(0,MIN(1,1-(P271-scaling_params!$B$7)/(scaling_params!$C$7-scaling_params!$B$7)))+MAX(0,MIN(1,(T271-scaling_params!$B$11)/(scaling_params!$C$11-scaling_params!$B$11))))/3</f>
        <v>0.9904761905</v>
      </c>
      <c r="AA271" s="15">
        <f>(MAX(0,MIN(1,1-(Q271-scaling_params!$B$8)/(scaling_params!$C$8-scaling_params!$B$8)))+MAX(0,MIN(1,(R271-scaling_params!$B$9)/(scaling_params!$C$9-scaling_params!$B$9)))+MAX(0,MIN(1,(S271-scaling_params!$B$10)/(scaling_params!$C$10-scaling_params!$B$10))))/3</f>
        <v>0.9324894515</v>
      </c>
      <c r="AB271" s="15">
        <f>(MAX(0,MIN(1,(U271-scaling_params!$B$12)/(scaling_params!$C$12-scaling_params!$B$12)))+MAX(0,MIN(1,(V271-scaling_params!$B$13)/(scaling_params!$C$13-scaling_params!$B$13))))/2</f>
        <v>0.98</v>
      </c>
      <c r="AC271" s="13">
        <f>(scaling_params!$G$2*X271+scaling_params!$G$3*Y271+scaling_params!$G$4*Z271+scaling_params!$G$5*AA271+scaling_params!$G$6*AB271)*100</f>
        <v>89.7694593</v>
      </c>
      <c r="AD271" s="11" t="s">
        <v>168</v>
      </c>
      <c r="AE271" s="11">
        <f t="shared" si="2"/>
        <v>0</v>
      </c>
    </row>
    <row r="272" ht="15.75" customHeight="1">
      <c r="A272" s="11" t="s">
        <v>312</v>
      </c>
      <c r="B272" s="11" t="s">
        <v>163</v>
      </c>
      <c r="C272" s="11" t="s">
        <v>267</v>
      </c>
      <c r="D272" s="11" t="s">
        <v>170</v>
      </c>
      <c r="E272" s="12">
        <v>2024.0</v>
      </c>
      <c r="F272" s="11" t="s">
        <v>166</v>
      </c>
      <c r="G272" s="11" t="s">
        <v>172</v>
      </c>
      <c r="H272" s="11">
        <v>2.0</v>
      </c>
      <c r="I272" s="13">
        <v>11.9</v>
      </c>
      <c r="J272" s="11">
        <v>0.0</v>
      </c>
      <c r="K272" s="13">
        <v>0.2</v>
      </c>
      <c r="L272" s="13">
        <v>9.1</v>
      </c>
      <c r="M272" s="11">
        <v>56.0</v>
      </c>
      <c r="N272" s="14">
        <v>0.87</v>
      </c>
      <c r="O272" s="13">
        <v>82.1</v>
      </c>
      <c r="P272" s="13">
        <v>5.1</v>
      </c>
      <c r="Q272" s="13">
        <v>12.5</v>
      </c>
      <c r="R272" s="13">
        <v>18.1</v>
      </c>
      <c r="S272" s="13">
        <v>5.0</v>
      </c>
      <c r="T272" s="13">
        <v>5.0</v>
      </c>
      <c r="U272" s="13">
        <v>2.3</v>
      </c>
      <c r="V272" s="13">
        <v>99.3</v>
      </c>
      <c r="W272" s="11" t="str">
        <f t="shared" si="1"/>
        <v>A-Strong|BBVA|Risk|2024</v>
      </c>
      <c r="X272" s="15">
        <f>(MAX(0,MIN(1,1-(K272-scaling_params!$B$2)/(scaling_params!$C$2-scaling_params!$B$2)))+MAX(0,MIN(1,(L272-scaling_params!$B$3)/(scaling_params!$C$3-scaling_params!$B$3))))/2</f>
        <v>0.9485294118</v>
      </c>
      <c r="Y272" s="15">
        <f>(MAX(0,MIN(1,(M272-scaling_params!$B$4)/(scaling_params!$C$4-scaling_params!$B$4)))+MAX(0,MIN(1,(N272-scaling_params!$B$5)/(scaling_params!$C$5-scaling_params!$B$5))))/2</f>
        <v>0.8654761905</v>
      </c>
      <c r="Z272" s="15">
        <f>(MAX(0,MIN(1,(O272-scaling_params!$B$6)/(scaling_params!$C$6-scaling_params!$B$6)))+MAX(0,MIN(1,1-(P272-scaling_params!$B$7)/(scaling_params!$C$7-scaling_params!$B$7)))+MAX(0,MIN(1,(T272-scaling_params!$B$11)/(scaling_params!$C$11-scaling_params!$B$11))))/3</f>
        <v>1</v>
      </c>
      <c r="AA272" s="15">
        <f>(MAX(0,MIN(1,1-(Q272-scaling_params!$B$8)/(scaling_params!$C$8-scaling_params!$B$8)))+MAX(0,MIN(1,(R272-scaling_params!$B$9)/(scaling_params!$C$9-scaling_params!$B$9)))+MAX(0,MIN(1,(S272-scaling_params!$B$10)/(scaling_params!$C$10-scaling_params!$B$10))))/3</f>
        <v>0.9574702723</v>
      </c>
      <c r="AB272" s="15">
        <f>(MAX(0,MIN(1,(U272-scaling_params!$B$12)/(scaling_params!$C$12-scaling_params!$B$12)))+MAX(0,MIN(1,(V272-scaling_params!$B$13)/(scaling_params!$C$13-scaling_params!$B$13))))/2</f>
        <v>0.825</v>
      </c>
      <c r="AC272" s="13">
        <f>(scaling_params!$G$2*X272+scaling_params!$G$3*Y272+scaling_params!$G$4*Z272+scaling_params!$G$5*AA272+scaling_params!$G$6*AB272)*100</f>
        <v>92.71560845</v>
      </c>
      <c r="AD272" s="11" t="s">
        <v>168</v>
      </c>
      <c r="AE272" s="11">
        <f t="shared" si="2"/>
        <v>0</v>
      </c>
    </row>
    <row r="273" ht="15.75" customHeight="1">
      <c r="A273" s="11" t="s">
        <v>312</v>
      </c>
      <c r="B273" s="11" t="s">
        <v>163</v>
      </c>
      <c r="C273" s="11" t="s">
        <v>267</v>
      </c>
      <c r="D273" s="11" t="s">
        <v>170</v>
      </c>
      <c r="E273" s="12">
        <v>2025.0</v>
      </c>
      <c r="F273" s="11" t="s">
        <v>166</v>
      </c>
      <c r="G273" s="11" t="s">
        <v>172</v>
      </c>
      <c r="H273" s="11">
        <v>2.0</v>
      </c>
      <c r="I273" s="13">
        <v>11.4</v>
      </c>
      <c r="J273" s="11">
        <v>0.0</v>
      </c>
      <c r="K273" s="13">
        <v>0.0</v>
      </c>
      <c r="L273" s="13">
        <v>9.1</v>
      </c>
      <c r="M273" s="11">
        <v>47.0</v>
      </c>
      <c r="N273" s="14">
        <v>0.95</v>
      </c>
      <c r="O273" s="13">
        <v>82.8</v>
      </c>
      <c r="P273" s="13">
        <v>4.9</v>
      </c>
      <c r="Q273" s="13">
        <v>8.3</v>
      </c>
      <c r="R273" s="13">
        <v>17.0</v>
      </c>
      <c r="S273" s="13">
        <v>5.0</v>
      </c>
      <c r="T273" s="13">
        <v>5.0</v>
      </c>
      <c r="U273" s="13">
        <v>5.1</v>
      </c>
      <c r="V273" s="13">
        <v>93.3</v>
      </c>
      <c r="W273" s="11" t="str">
        <f t="shared" si="1"/>
        <v>A-Strong|BBVA|Risk|2025</v>
      </c>
      <c r="X273" s="15">
        <f>(MAX(0,MIN(1,1-(K273-scaling_params!$B$2)/(scaling_params!$C$2-scaling_params!$B$2)))+MAX(0,MIN(1,(L273-scaling_params!$B$3)/(scaling_params!$C$3-scaling_params!$B$3))))/2</f>
        <v>0.9485294118</v>
      </c>
      <c r="Y273" s="15">
        <f>(MAX(0,MIN(1,(M273-scaling_params!$B$4)/(scaling_params!$C$4-scaling_params!$B$4)))+MAX(0,MIN(1,(N273-scaling_params!$B$5)/(scaling_params!$C$5-scaling_params!$B$5))))/2</f>
        <v>0.9226190476</v>
      </c>
      <c r="Z273" s="15">
        <f>(MAX(0,MIN(1,(O273-scaling_params!$B$6)/(scaling_params!$C$6-scaling_params!$B$6)))+MAX(0,MIN(1,1-(P273-scaling_params!$B$7)/(scaling_params!$C$7-scaling_params!$B$7)))+MAX(0,MIN(1,(T273-scaling_params!$B$11)/(scaling_params!$C$11-scaling_params!$B$11))))/3</f>
        <v>1</v>
      </c>
      <c r="AA273" s="15">
        <f>(MAX(0,MIN(1,1-(Q273-scaling_params!$B$8)/(scaling_params!$C$8-scaling_params!$B$8)))+MAX(0,MIN(1,(R273-scaling_params!$B$9)/(scaling_params!$C$9-scaling_params!$B$9)))+MAX(0,MIN(1,(S273-scaling_params!$B$10)/(scaling_params!$C$10-scaling_params!$B$10))))/3</f>
        <v>0.9451476793</v>
      </c>
      <c r="AB273" s="15">
        <f>(MAX(0,MIN(1,(U273-scaling_params!$B$12)/(scaling_params!$C$12-scaling_params!$B$12)))+MAX(0,MIN(1,(V273-scaling_params!$B$13)/(scaling_params!$C$13-scaling_params!$B$13))))/2</f>
        <v>0.9536363636</v>
      </c>
      <c r="AC273" s="13">
        <f>(scaling_params!$G$2*X273+scaling_params!$G$3*Y273+scaling_params!$G$4*Z273+scaling_params!$G$5*AA273+scaling_params!$G$6*AB273)*100</f>
        <v>95.35949704</v>
      </c>
      <c r="AD273" s="11" t="s">
        <v>168</v>
      </c>
      <c r="AE273" s="11">
        <f t="shared" si="2"/>
        <v>0</v>
      </c>
    </row>
    <row r="274" ht="15.75" customHeight="1">
      <c r="A274" s="11" t="s">
        <v>313</v>
      </c>
      <c r="B274" s="11" t="s">
        <v>163</v>
      </c>
      <c r="C274" s="11" t="s">
        <v>267</v>
      </c>
      <c r="D274" s="11" t="s">
        <v>170</v>
      </c>
      <c r="E274" s="12">
        <v>2024.0</v>
      </c>
      <c r="F274" s="11" t="s">
        <v>171</v>
      </c>
      <c r="G274" s="11" t="s">
        <v>172</v>
      </c>
      <c r="H274" s="11">
        <v>2.0</v>
      </c>
      <c r="I274" s="13">
        <v>11.9</v>
      </c>
      <c r="J274" s="11">
        <v>0.0</v>
      </c>
      <c r="K274" s="13">
        <v>0.2</v>
      </c>
      <c r="L274" s="13">
        <v>8.2</v>
      </c>
      <c r="M274" s="11">
        <v>26.0</v>
      </c>
      <c r="N274" s="14">
        <v>0.86</v>
      </c>
      <c r="O274" s="13">
        <v>82.1</v>
      </c>
      <c r="P274" s="13">
        <v>5.1</v>
      </c>
      <c r="Q274" s="13">
        <v>12.5</v>
      </c>
      <c r="R274" s="13">
        <v>18.1</v>
      </c>
      <c r="S274" s="13">
        <v>4.9</v>
      </c>
      <c r="T274" s="13">
        <v>4.4</v>
      </c>
      <c r="U274" s="13">
        <v>2.3</v>
      </c>
      <c r="V274" s="13">
        <v>93.8</v>
      </c>
      <c r="W274" s="11" t="str">
        <f t="shared" si="1"/>
        <v>A-Strong|BBVA|Risk|2024</v>
      </c>
      <c r="X274" s="15">
        <f>(MAX(0,MIN(1,1-(K274-scaling_params!$B$2)/(scaling_params!$C$2-scaling_params!$B$2)))+MAX(0,MIN(1,(L274-scaling_params!$B$3)/(scaling_params!$C$3-scaling_params!$B$3))))/2</f>
        <v>0.8823529412</v>
      </c>
      <c r="Y274" s="15">
        <f>(MAX(0,MIN(1,(M274-scaling_params!$B$4)/(scaling_params!$C$4-scaling_params!$B$4)))+MAX(0,MIN(1,(N274-scaling_params!$B$5)/(scaling_params!$C$5-scaling_params!$B$5))))/2</f>
        <v>0.7101190476</v>
      </c>
      <c r="Z274" s="15">
        <f>(MAX(0,MIN(1,(O274-scaling_params!$B$6)/(scaling_params!$C$6-scaling_params!$B$6)))+MAX(0,MIN(1,1-(P274-scaling_params!$B$7)/(scaling_params!$C$7-scaling_params!$B$7)))+MAX(0,MIN(1,(T274-scaling_params!$B$11)/(scaling_params!$C$11-scaling_params!$B$11))))/3</f>
        <v>0.9428571429</v>
      </c>
      <c r="AA274" s="15">
        <f>(MAX(0,MIN(1,1-(Q274-scaling_params!$B$8)/(scaling_params!$C$8-scaling_params!$B$8)))+MAX(0,MIN(1,(R274-scaling_params!$B$9)/(scaling_params!$C$9-scaling_params!$B$9)))+MAX(0,MIN(1,(S274-scaling_params!$B$10)/(scaling_params!$C$10-scaling_params!$B$10))))/3</f>
        <v>0.9476663508</v>
      </c>
      <c r="AB274" s="15">
        <f>(MAX(0,MIN(1,(U274-scaling_params!$B$12)/(scaling_params!$C$12-scaling_params!$B$12)))+MAX(0,MIN(1,(V274-scaling_params!$B$13)/(scaling_params!$C$13-scaling_params!$B$13))))/2</f>
        <v>0.7831818182</v>
      </c>
      <c r="AC274" s="13">
        <f>(scaling_params!$G$2*X274+scaling_params!$G$3*Y274+scaling_params!$G$4*Z274+scaling_params!$G$5*AA274+scaling_params!$G$6*AB274)*100</f>
        <v>85.50070782</v>
      </c>
      <c r="AD274" s="11" t="s">
        <v>168</v>
      </c>
      <c r="AE274" s="11">
        <f t="shared" si="2"/>
        <v>0</v>
      </c>
    </row>
    <row r="275" ht="15.75" customHeight="1">
      <c r="A275" s="11" t="s">
        <v>313</v>
      </c>
      <c r="B275" s="11" t="s">
        <v>163</v>
      </c>
      <c r="C275" s="11" t="s">
        <v>267</v>
      </c>
      <c r="D275" s="11" t="s">
        <v>170</v>
      </c>
      <c r="E275" s="12">
        <v>2025.0</v>
      </c>
      <c r="F275" s="11" t="s">
        <v>171</v>
      </c>
      <c r="G275" s="11" t="s">
        <v>172</v>
      </c>
      <c r="H275" s="11">
        <v>2.0</v>
      </c>
      <c r="I275" s="13">
        <v>11.4</v>
      </c>
      <c r="J275" s="11">
        <v>0.0</v>
      </c>
      <c r="K275" s="13">
        <v>0.0</v>
      </c>
      <c r="L275" s="13">
        <v>7.7</v>
      </c>
      <c r="M275" s="11">
        <v>20.0</v>
      </c>
      <c r="N275" s="14">
        <v>0.92</v>
      </c>
      <c r="O275" s="13">
        <v>82.8</v>
      </c>
      <c r="P275" s="13">
        <v>4.9</v>
      </c>
      <c r="Q275" s="13">
        <v>8.3</v>
      </c>
      <c r="R275" s="13">
        <v>17.0</v>
      </c>
      <c r="S275" s="13">
        <v>5.0</v>
      </c>
      <c r="T275" s="13">
        <v>4.5</v>
      </c>
      <c r="U275" s="13">
        <v>5.1</v>
      </c>
      <c r="V275" s="13">
        <v>81.5</v>
      </c>
      <c r="W275" s="11" t="str">
        <f t="shared" si="1"/>
        <v>A-Strong|BBVA|Risk|2025</v>
      </c>
      <c r="X275" s="15">
        <f>(MAX(0,MIN(1,1-(K275-scaling_params!$B$2)/(scaling_params!$C$2-scaling_params!$B$2)))+MAX(0,MIN(1,(L275-scaling_params!$B$3)/(scaling_params!$C$3-scaling_params!$B$3))))/2</f>
        <v>0.8455882353</v>
      </c>
      <c r="Y275" s="15">
        <f>(MAX(0,MIN(1,(M275-scaling_params!$B$4)/(scaling_params!$C$4-scaling_params!$B$4)))+MAX(0,MIN(1,(N275-scaling_params!$B$5)/(scaling_params!$C$5-scaling_params!$B$5))))/2</f>
        <v>0.756547619</v>
      </c>
      <c r="Z275" s="15">
        <f>(MAX(0,MIN(1,(O275-scaling_params!$B$6)/(scaling_params!$C$6-scaling_params!$B$6)))+MAX(0,MIN(1,1-(P275-scaling_params!$B$7)/(scaling_params!$C$7-scaling_params!$B$7)))+MAX(0,MIN(1,(T275-scaling_params!$B$11)/(scaling_params!$C$11-scaling_params!$B$11))))/3</f>
        <v>0.9523809524</v>
      </c>
      <c r="AA275" s="15">
        <f>(MAX(0,MIN(1,1-(Q275-scaling_params!$B$8)/(scaling_params!$C$8-scaling_params!$B$8)))+MAX(0,MIN(1,(R275-scaling_params!$B$9)/(scaling_params!$C$9-scaling_params!$B$9)))+MAX(0,MIN(1,(S275-scaling_params!$B$10)/(scaling_params!$C$10-scaling_params!$B$10))))/3</f>
        <v>0.9451476793</v>
      </c>
      <c r="AB275" s="15">
        <f>(MAX(0,MIN(1,(U275-scaling_params!$B$12)/(scaling_params!$C$12-scaling_params!$B$12)))+MAX(0,MIN(1,(V275-scaling_params!$B$13)/(scaling_params!$C$13-scaling_params!$B$13))))/2</f>
        <v>0.8463636364</v>
      </c>
      <c r="AC275" s="13">
        <f>(scaling_params!$G$2*X275+scaling_params!$G$3*Y275+scaling_params!$G$4*Z275+scaling_params!$G$5*AA275+scaling_params!$G$6*AB275)*100</f>
        <v>86.65283502</v>
      </c>
      <c r="AD275" s="11" t="s">
        <v>168</v>
      </c>
      <c r="AE275" s="11">
        <f t="shared" si="2"/>
        <v>0</v>
      </c>
    </row>
    <row r="276" ht="15.75" customHeight="1">
      <c r="A276" s="11" t="s">
        <v>314</v>
      </c>
      <c r="B276" s="11" t="s">
        <v>163</v>
      </c>
      <c r="C276" s="11" t="s">
        <v>267</v>
      </c>
      <c r="D276" s="11" t="s">
        <v>181</v>
      </c>
      <c r="E276" s="12">
        <v>2024.0</v>
      </c>
      <c r="F276" s="11" t="s">
        <v>171</v>
      </c>
      <c r="G276" s="11" t="s">
        <v>172</v>
      </c>
      <c r="H276" s="11">
        <v>5.0</v>
      </c>
      <c r="I276" s="13">
        <v>11.9</v>
      </c>
      <c r="J276" s="11">
        <v>0.0</v>
      </c>
      <c r="K276" s="13">
        <v>0.6</v>
      </c>
      <c r="L276" s="13">
        <v>7.6</v>
      </c>
      <c r="M276" s="11">
        <v>23.0</v>
      </c>
      <c r="N276" s="14">
        <v>0.88</v>
      </c>
      <c r="O276" s="13">
        <v>80.4</v>
      </c>
      <c r="P276" s="13">
        <v>5.5</v>
      </c>
      <c r="Q276" s="13">
        <v>9.4</v>
      </c>
      <c r="R276" s="13">
        <v>15.8</v>
      </c>
      <c r="S276" s="13">
        <v>4.3</v>
      </c>
      <c r="T276" s="13">
        <v>3.6</v>
      </c>
      <c r="U276" s="13">
        <v>3.6</v>
      </c>
      <c r="V276" s="13">
        <v>75.5</v>
      </c>
      <c r="W276" s="11" t="str">
        <f t="shared" si="1"/>
        <v>A-Strong|BBVA|Corporate|2024</v>
      </c>
      <c r="X276" s="15">
        <f>(MAX(0,MIN(1,1-(K276-scaling_params!$B$2)/(scaling_params!$C$2-scaling_params!$B$2)))+MAX(0,MIN(1,(L276-scaling_params!$B$3)/(scaling_params!$C$3-scaling_params!$B$3))))/2</f>
        <v>0.8382352941</v>
      </c>
      <c r="Y276" s="15">
        <f>(MAX(0,MIN(1,(M276-scaling_params!$B$4)/(scaling_params!$C$4-scaling_params!$B$4)))+MAX(0,MIN(1,(N276-scaling_params!$B$5)/(scaling_params!$C$5-scaling_params!$B$5))))/2</f>
        <v>0.7208333333</v>
      </c>
      <c r="Z276" s="15">
        <f>(MAX(0,MIN(1,(O276-scaling_params!$B$6)/(scaling_params!$C$6-scaling_params!$B$6)))+MAX(0,MIN(1,1-(P276-scaling_params!$B$7)/(scaling_params!$C$7-scaling_params!$B$7)))+MAX(0,MIN(1,(T276-scaling_params!$B$11)/(scaling_params!$C$11-scaling_params!$B$11))))/3</f>
        <v>0.8666666667</v>
      </c>
      <c r="AA276" s="15">
        <f>(MAX(0,MIN(1,1-(Q276-scaling_params!$B$8)/(scaling_params!$C$8-scaling_params!$B$8)))+MAX(0,MIN(1,(R276-scaling_params!$B$9)/(scaling_params!$C$9-scaling_params!$B$9)))+MAX(0,MIN(1,(S276-scaling_params!$B$10)/(scaling_params!$C$10-scaling_params!$B$10))))/3</f>
        <v>0.825887317</v>
      </c>
      <c r="AB276" s="15">
        <f>(MAX(0,MIN(1,(U276-scaling_params!$B$12)/(scaling_params!$C$12-scaling_params!$B$12)))+MAX(0,MIN(1,(V276-scaling_params!$B$13)/(scaling_params!$C$13-scaling_params!$B$13))))/2</f>
        <v>0.7918181818</v>
      </c>
      <c r="AC276" s="13">
        <f>(scaling_params!$G$2*X276+scaling_params!$G$3*Y276+scaling_params!$G$4*Z276+scaling_params!$G$5*AA276+scaling_params!$G$6*AB276)*100</f>
        <v>80.88385074</v>
      </c>
      <c r="AD276" s="11" t="s">
        <v>168</v>
      </c>
      <c r="AE276" s="11">
        <f t="shared" si="2"/>
        <v>0</v>
      </c>
    </row>
    <row r="277" ht="15.75" customHeight="1">
      <c r="A277" s="11" t="s">
        <v>314</v>
      </c>
      <c r="B277" s="11" t="s">
        <v>163</v>
      </c>
      <c r="C277" s="11" t="s">
        <v>267</v>
      </c>
      <c r="D277" s="11" t="s">
        <v>181</v>
      </c>
      <c r="E277" s="12">
        <v>2025.0</v>
      </c>
      <c r="F277" s="11" t="s">
        <v>171</v>
      </c>
      <c r="G277" s="11" t="s">
        <v>172</v>
      </c>
      <c r="H277" s="11">
        <v>5.0</v>
      </c>
      <c r="I277" s="13">
        <v>11.4</v>
      </c>
      <c r="J277" s="11">
        <v>0.0</v>
      </c>
      <c r="K277" s="13">
        <v>1.4</v>
      </c>
      <c r="L277" s="13">
        <v>8.6</v>
      </c>
      <c r="M277" s="11">
        <v>46.0</v>
      </c>
      <c r="N277" s="14">
        <v>0.95</v>
      </c>
      <c r="O277" s="13">
        <v>83.2</v>
      </c>
      <c r="P277" s="13">
        <v>5.5</v>
      </c>
      <c r="Q277" s="13">
        <v>8.5</v>
      </c>
      <c r="R277" s="13">
        <v>18.9</v>
      </c>
      <c r="S277" s="13">
        <v>4.3</v>
      </c>
      <c r="T277" s="13">
        <v>4.9</v>
      </c>
      <c r="U277" s="13">
        <v>3.7</v>
      </c>
      <c r="V277" s="13">
        <v>83.7</v>
      </c>
      <c r="W277" s="11" t="str">
        <f t="shared" si="1"/>
        <v>A-Strong|BBVA|Corporate|2025</v>
      </c>
      <c r="X277" s="15">
        <f>(MAX(0,MIN(1,1-(K277-scaling_params!$B$2)/(scaling_params!$C$2-scaling_params!$B$2)))+MAX(0,MIN(1,(L277-scaling_params!$B$3)/(scaling_params!$C$3-scaling_params!$B$3))))/2</f>
        <v>0.8450980392</v>
      </c>
      <c r="Y277" s="15">
        <f>(MAX(0,MIN(1,(M277-scaling_params!$B$4)/(scaling_params!$C$4-scaling_params!$B$4)))+MAX(0,MIN(1,(N277-scaling_params!$B$5)/(scaling_params!$C$5-scaling_params!$B$5))))/2</f>
        <v>0.9178571429</v>
      </c>
      <c r="Z277" s="15">
        <f>(MAX(0,MIN(1,(O277-scaling_params!$B$6)/(scaling_params!$C$6-scaling_params!$B$6)))+MAX(0,MIN(1,1-(P277-scaling_params!$B$7)/(scaling_params!$C$7-scaling_params!$B$7)))+MAX(0,MIN(1,(T277-scaling_params!$B$11)/(scaling_params!$C$11-scaling_params!$B$11))))/3</f>
        <v>0.9904761905</v>
      </c>
      <c r="AA277" s="15">
        <f>(MAX(0,MIN(1,1-(Q277-scaling_params!$B$8)/(scaling_params!$C$8-scaling_params!$B$8)))+MAX(0,MIN(1,(R277-scaling_params!$B$9)/(scaling_params!$C$9-scaling_params!$B$9)))+MAX(0,MIN(1,(S277-scaling_params!$B$10)/(scaling_params!$C$10-scaling_params!$B$10))))/3</f>
        <v>0.931372549</v>
      </c>
      <c r="AB277" s="15">
        <f>(MAX(0,MIN(1,(U277-scaling_params!$B$12)/(scaling_params!$C$12-scaling_params!$B$12)))+MAX(0,MIN(1,(V277-scaling_params!$B$13)/(scaling_params!$C$13-scaling_params!$B$13))))/2</f>
        <v>0.8663636364</v>
      </c>
      <c r="AC277" s="13">
        <f>(scaling_params!$G$2*X277+scaling_params!$G$3*Y277+scaling_params!$G$4*Z277+scaling_params!$G$5*AA277+scaling_params!$G$6*AB277)*100</f>
        <v>91.32088503</v>
      </c>
      <c r="AD277" s="11" t="s">
        <v>168</v>
      </c>
      <c r="AE277" s="11">
        <f t="shared" si="2"/>
        <v>0</v>
      </c>
    </row>
    <row r="278" ht="15.75" customHeight="1">
      <c r="A278" s="11" t="s">
        <v>315</v>
      </c>
      <c r="B278" s="11" t="s">
        <v>163</v>
      </c>
      <c r="C278" s="11" t="s">
        <v>267</v>
      </c>
      <c r="D278" s="11" t="s">
        <v>165</v>
      </c>
      <c r="E278" s="12">
        <v>2024.0</v>
      </c>
      <c r="F278" s="11" t="s">
        <v>171</v>
      </c>
      <c r="G278" s="11" t="s">
        <v>184</v>
      </c>
      <c r="H278" s="11">
        <v>5.0</v>
      </c>
      <c r="I278" s="13">
        <v>11.9</v>
      </c>
      <c r="J278" s="11">
        <v>0.0</v>
      </c>
      <c r="K278" s="13">
        <v>1.1</v>
      </c>
      <c r="L278" s="13">
        <v>6.1</v>
      </c>
      <c r="M278" s="11">
        <v>21.0</v>
      </c>
      <c r="N278" s="14">
        <v>0.87</v>
      </c>
      <c r="O278" s="13">
        <v>77.5</v>
      </c>
      <c r="P278" s="13">
        <v>5.8</v>
      </c>
      <c r="Q278" s="13">
        <v>9.9</v>
      </c>
      <c r="R278" s="13">
        <v>17.5</v>
      </c>
      <c r="S278" s="13">
        <v>4.4</v>
      </c>
      <c r="T278" s="13">
        <v>4.4</v>
      </c>
      <c r="U278" s="13">
        <v>2.8</v>
      </c>
      <c r="V278" s="13">
        <v>84.3</v>
      </c>
      <c r="W278" s="11" t="str">
        <f t="shared" si="1"/>
        <v>A-Strong|BBVA|Operations|2024</v>
      </c>
      <c r="X278" s="15">
        <f>(MAX(0,MIN(1,1-(K278-scaling_params!$B$2)/(scaling_params!$C$2-scaling_params!$B$2)))+MAX(0,MIN(1,(L278-scaling_params!$B$3)/(scaling_params!$C$3-scaling_params!$B$3))))/2</f>
        <v>0.7112745098</v>
      </c>
      <c r="Y278" s="15">
        <f>(MAX(0,MIN(1,(M278-scaling_params!$B$4)/(scaling_params!$C$4-scaling_params!$B$4)))+MAX(0,MIN(1,(N278-scaling_params!$B$5)/(scaling_params!$C$5-scaling_params!$B$5))))/2</f>
        <v>0.6988095238</v>
      </c>
      <c r="Z278" s="15">
        <f>(MAX(0,MIN(1,(O278-scaling_params!$B$6)/(scaling_params!$C$6-scaling_params!$B$6)))+MAX(0,MIN(1,1-(P278-scaling_params!$B$7)/(scaling_params!$C$7-scaling_params!$B$7)))+MAX(0,MIN(1,(T278-scaling_params!$B$11)/(scaling_params!$C$11-scaling_params!$B$11))))/3</f>
        <v>0.9158301158</v>
      </c>
      <c r="AA278" s="15">
        <f>(MAX(0,MIN(1,1-(Q278-scaling_params!$B$8)/(scaling_params!$C$8-scaling_params!$B$8)))+MAX(0,MIN(1,(R278-scaling_params!$B$9)/(scaling_params!$C$9-scaling_params!$B$9)))+MAX(0,MIN(1,(S278-scaling_params!$B$10)/(scaling_params!$C$10-scaling_params!$B$10))))/3</f>
        <v>0.9074211963</v>
      </c>
      <c r="AB278" s="15">
        <f>(MAX(0,MIN(1,(U278-scaling_params!$B$12)/(scaling_params!$C$12-scaling_params!$B$12)))+MAX(0,MIN(1,(V278-scaling_params!$B$13)/(scaling_params!$C$13-scaling_params!$B$13))))/2</f>
        <v>0.8218181818</v>
      </c>
      <c r="AC278" s="13">
        <f>(scaling_params!$G$2*X278+scaling_params!$G$3*Y278+scaling_params!$G$4*Z278+scaling_params!$G$5*AA278+scaling_params!$G$6*AB278)*100</f>
        <v>80.32705011</v>
      </c>
      <c r="AD278" s="11" t="s">
        <v>168</v>
      </c>
      <c r="AE278" s="11">
        <f t="shared" si="2"/>
        <v>0</v>
      </c>
    </row>
    <row r="279" ht="15.75" customHeight="1">
      <c r="A279" s="11" t="s">
        <v>315</v>
      </c>
      <c r="B279" s="11" t="s">
        <v>163</v>
      </c>
      <c r="C279" s="11" t="s">
        <v>267</v>
      </c>
      <c r="D279" s="11" t="s">
        <v>165</v>
      </c>
      <c r="E279" s="12">
        <v>2025.0</v>
      </c>
      <c r="F279" s="11" t="s">
        <v>171</v>
      </c>
      <c r="G279" s="11" t="s">
        <v>184</v>
      </c>
      <c r="H279" s="11">
        <v>5.0</v>
      </c>
      <c r="I279" s="13">
        <v>11.4</v>
      </c>
      <c r="J279" s="11">
        <v>0.0</v>
      </c>
      <c r="K279" s="13">
        <v>0.0</v>
      </c>
      <c r="L279" s="13">
        <v>7.7</v>
      </c>
      <c r="M279" s="11">
        <v>24.0</v>
      </c>
      <c r="N279" s="14">
        <v>0.82</v>
      </c>
      <c r="O279" s="13">
        <v>83.2</v>
      </c>
      <c r="P279" s="13">
        <v>5.0</v>
      </c>
      <c r="Q279" s="13">
        <v>10.1</v>
      </c>
      <c r="R279" s="13">
        <v>16.7</v>
      </c>
      <c r="S279" s="13">
        <v>4.9</v>
      </c>
      <c r="T279" s="13">
        <v>4.1</v>
      </c>
      <c r="U279" s="13">
        <v>3.6</v>
      </c>
      <c r="V279" s="13">
        <v>70.1</v>
      </c>
      <c r="W279" s="11" t="str">
        <f t="shared" si="1"/>
        <v>A-Strong|BBVA|Operations|2025</v>
      </c>
      <c r="X279" s="15">
        <f>(MAX(0,MIN(1,1-(K279-scaling_params!$B$2)/(scaling_params!$C$2-scaling_params!$B$2)))+MAX(0,MIN(1,(L279-scaling_params!$B$3)/(scaling_params!$C$3-scaling_params!$B$3))))/2</f>
        <v>0.8455882353</v>
      </c>
      <c r="Y279" s="15">
        <f>(MAX(0,MIN(1,(M279-scaling_params!$B$4)/(scaling_params!$C$4-scaling_params!$B$4)))+MAX(0,MIN(1,(N279-scaling_params!$B$5)/(scaling_params!$C$5-scaling_params!$B$5))))/2</f>
        <v>0.6505952381</v>
      </c>
      <c r="Z279" s="15">
        <f>(MAX(0,MIN(1,(O279-scaling_params!$B$6)/(scaling_params!$C$6-scaling_params!$B$6)))+MAX(0,MIN(1,1-(P279-scaling_params!$B$7)/(scaling_params!$C$7-scaling_params!$B$7)))+MAX(0,MIN(1,(T279-scaling_params!$B$11)/(scaling_params!$C$11-scaling_params!$B$11))))/3</f>
        <v>0.9142857143</v>
      </c>
      <c r="AA279" s="15">
        <f>(MAX(0,MIN(1,1-(Q279-scaling_params!$B$8)/(scaling_params!$C$8-scaling_params!$B$8)))+MAX(0,MIN(1,(R279-scaling_params!$B$9)/(scaling_params!$C$9-scaling_params!$B$9)))+MAX(0,MIN(1,(S279-scaling_params!$B$10)/(scaling_params!$C$10-scaling_params!$B$10))))/3</f>
        <v>0.9226855299</v>
      </c>
      <c r="AB279" s="15">
        <f>(MAX(0,MIN(1,(U279-scaling_params!$B$12)/(scaling_params!$C$12-scaling_params!$B$12)))+MAX(0,MIN(1,(V279-scaling_params!$B$13)/(scaling_params!$C$13-scaling_params!$B$13))))/2</f>
        <v>0.7427272727</v>
      </c>
      <c r="AC279" s="13">
        <f>(scaling_params!$G$2*X279+scaling_params!$G$3*Y279+scaling_params!$G$4*Z279+scaling_params!$G$5*AA279+scaling_params!$G$6*AB279)*100</f>
        <v>81.64947305</v>
      </c>
      <c r="AD279" s="11" t="s">
        <v>168</v>
      </c>
      <c r="AE279" s="11">
        <f t="shared" si="2"/>
        <v>0</v>
      </c>
    </row>
    <row r="280" ht="15.75" customHeight="1">
      <c r="A280" s="11" t="s">
        <v>316</v>
      </c>
      <c r="B280" s="11" t="s">
        <v>163</v>
      </c>
      <c r="C280" s="11" t="s">
        <v>267</v>
      </c>
      <c r="D280" s="11" t="s">
        <v>165</v>
      </c>
      <c r="E280" s="12">
        <v>2024.0</v>
      </c>
      <c r="F280" s="11" t="s">
        <v>166</v>
      </c>
      <c r="G280" s="11" t="s">
        <v>172</v>
      </c>
      <c r="H280" s="11">
        <v>5.0</v>
      </c>
      <c r="I280" s="13">
        <v>11.9</v>
      </c>
      <c r="J280" s="11">
        <v>0.0</v>
      </c>
      <c r="K280" s="13">
        <v>1.1</v>
      </c>
      <c r="L280" s="13">
        <v>8.7</v>
      </c>
      <c r="M280" s="11">
        <v>29.0</v>
      </c>
      <c r="N280" s="14">
        <v>0.86</v>
      </c>
      <c r="O280" s="13">
        <v>77.5</v>
      </c>
      <c r="P280" s="13">
        <v>5.8</v>
      </c>
      <c r="Q280" s="13">
        <v>9.9</v>
      </c>
      <c r="R280" s="13">
        <v>17.5</v>
      </c>
      <c r="S280" s="13">
        <v>3.9</v>
      </c>
      <c r="T280" s="13">
        <v>4.8</v>
      </c>
      <c r="U280" s="13">
        <v>2.8</v>
      </c>
      <c r="V280" s="13">
        <v>80.5</v>
      </c>
      <c r="W280" s="11" t="str">
        <f t="shared" si="1"/>
        <v>A-Strong|BBVA|Operations|2024</v>
      </c>
      <c r="X280" s="15">
        <f>(MAX(0,MIN(1,1-(K280-scaling_params!$B$2)/(scaling_params!$C$2-scaling_params!$B$2)))+MAX(0,MIN(1,(L280-scaling_params!$B$3)/(scaling_params!$C$3-scaling_params!$B$3))))/2</f>
        <v>0.9024509804</v>
      </c>
      <c r="Y280" s="15">
        <f>(MAX(0,MIN(1,(M280-scaling_params!$B$4)/(scaling_params!$C$4-scaling_params!$B$4)))+MAX(0,MIN(1,(N280-scaling_params!$B$5)/(scaling_params!$C$5-scaling_params!$B$5))))/2</f>
        <v>0.7244047619</v>
      </c>
      <c r="Z280" s="15">
        <f>(MAX(0,MIN(1,(O280-scaling_params!$B$6)/(scaling_params!$C$6-scaling_params!$B$6)))+MAX(0,MIN(1,1-(P280-scaling_params!$B$7)/(scaling_params!$C$7-scaling_params!$B$7)))+MAX(0,MIN(1,(T280-scaling_params!$B$11)/(scaling_params!$C$11-scaling_params!$B$11))))/3</f>
        <v>0.9539253539</v>
      </c>
      <c r="AA280" s="15">
        <f>(MAX(0,MIN(1,1-(Q280-scaling_params!$B$8)/(scaling_params!$C$8-scaling_params!$B$8)))+MAX(0,MIN(1,(R280-scaling_params!$B$9)/(scaling_params!$C$9-scaling_params!$B$9)))+MAX(0,MIN(1,(S280-scaling_params!$B$10)/(scaling_params!$C$10-scaling_params!$B$10))))/3</f>
        <v>0.8584015885</v>
      </c>
      <c r="AB280" s="15">
        <f>(MAX(0,MIN(1,(U280-scaling_params!$B$12)/(scaling_params!$C$12-scaling_params!$B$12)))+MAX(0,MIN(1,(V280-scaling_params!$B$13)/(scaling_params!$C$13-scaling_params!$B$13))))/2</f>
        <v>0.7872727273</v>
      </c>
      <c r="AC280" s="13">
        <f>(scaling_params!$G$2*X280+scaling_params!$G$3*Y280+scaling_params!$G$4*Z280+scaling_params!$G$5*AA280+scaling_params!$G$6*AB280)*100</f>
        <v>85.0460419</v>
      </c>
      <c r="AD280" s="11" t="s">
        <v>168</v>
      </c>
      <c r="AE280" s="11">
        <f t="shared" si="2"/>
        <v>0</v>
      </c>
    </row>
    <row r="281" ht="15.75" customHeight="1">
      <c r="A281" s="11" t="s">
        <v>316</v>
      </c>
      <c r="B281" s="11" t="s">
        <v>163</v>
      </c>
      <c r="C281" s="11" t="s">
        <v>267</v>
      </c>
      <c r="D281" s="11" t="s">
        <v>165</v>
      </c>
      <c r="E281" s="12">
        <v>2025.0</v>
      </c>
      <c r="F281" s="11" t="s">
        <v>166</v>
      </c>
      <c r="G281" s="11" t="s">
        <v>172</v>
      </c>
      <c r="H281" s="11">
        <v>5.0</v>
      </c>
      <c r="I281" s="13">
        <v>11.4</v>
      </c>
      <c r="J281" s="11">
        <v>0.0</v>
      </c>
      <c r="K281" s="13">
        <v>0.0</v>
      </c>
      <c r="L281" s="13">
        <v>8.8</v>
      </c>
      <c r="M281" s="11">
        <v>34.0</v>
      </c>
      <c r="N281" s="14">
        <v>0.91</v>
      </c>
      <c r="O281" s="13">
        <v>83.2</v>
      </c>
      <c r="P281" s="13">
        <v>5.0</v>
      </c>
      <c r="Q281" s="13">
        <v>10.1</v>
      </c>
      <c r="R281" s="13">
        <v>16.7</v>
      </c>
      <c r="S281" s="13">
        <v>4.8</v>
      </c>
      <c r="T281" s="13">
        <v>4.6</v>
      </c>
      <c r="U281" s="13">
        <v>3.6</v>
      </c>
      <c r="V281" s="13">
        <v>86.4</v>
      </c>
      <c r="W281" s="11" t="str">
        <f t="shared" si="1"/>
        <v>A-Strong|BBVA|Operations|2025</v>
      </c>
      <c r="X281" s="15">
        <f>(MAX(0,MIN(1,1-(K281-scaling_params!$B$2)/(scaling_params!$C$2-scaling_params!$B$2)))+MAX(0,MIN(1,(L281-scaling_params!$B$3)/(scaling_params!$C$3-scaling_params!$B$3))))/2</f>
        <v>0.9264705882</v>
      </c>
      <c r="Y281" s="15">
        <f>(MAX(0,MIN(1,(M281-scaling_params!$B$4)/(scaling_params!$C$4-scaling_params!$B$4)))+MAX(0,MIN(1,(N281-scaling_params!$B$5)/(scaling_params!$C$5-scaling_params!$B$5))))/2</f>
        <v>0.8107142857</v>
      </c>
      <c r="Z281" s="15">
        <f>(MAX(0,MIN(1,(O281-scaling_params!$B$6)/(scaling_params!$C$6-scaling_params!$B$6)))+MAX(0,MIN(1,1-(P281-scaling_params!$B$7)/(scaling_params!$C$7-scaling_params!$B$7)))+MAX(0,MIN(1,(T281-scaling_params!$B$11)/(scaling_params!$C$11-scaling_params!$B$11))))/3</f>
        <v>0.9619047619</v>
      </c>
      <c r="AA281" s="15">
        <f>(MAX(0,MIN(1,1-(Q281-scaling_params!$B$8)/(scaling_params!$C$8-scaling_params!$B$8)))+MAX(0,MIN(1,(R281-scaling_params!$B$9)/(scaling_params!$C$9-scaling_params!$B$9)))+MAX(0,MIN(1,(S281-scaling_params!$B$10)/(scaling_params!$C$10-scaling_params!$B$10))))/3</f>
        <v>0.9128816083</v>
      </c>
      <c r="AB281" s="15">
        <f>(MAX(0,MIN(1,(U281-scaling_params!$B$12)/(scaling_params!$C$12-scaling_params!$B$12)))+MAX(0,MIN(1,(V281-scaling_params!$B$13)/(scaling_params!$C$13-scaling_params!$B$13))))/2</f>
        <v>0.8909090909</v>
      </c>
      <c r="AC281" s="13">
        <f>(scaling_params!$G$2*X281+scaling_params!$G$3*Y281+scaling_params!$G$4*Z281+scaling_params!$G$5*AA281+scaling_params!$G$6*AB281)*100</f>
        <v>90.00805002</v>
      </c>
      <c r="AD281" s="11" t="s">
        <v>168</v>
      </c>
      <c r="AE281" s="11">
        <f t="shared" si="2"/>
        <v>0</v>
      </c>
    </row>
    <row r="282" ht="15.75" customHeight="1">
      <c r="A282" s="11" t="s">
        <v>317</v>
      </c>
      <c r="B282" s="11" t="s">
        <v>163</v>
      </c>
      <c r="C282" s="11" t="s">
        <v>267</v>
      </c>
      <c r="D282" s="11" t="s">
        <v>181</v>
      </c>
      <c r="E282" s="12">
        <v>2024.0</v>
      </c>
      <c r="F282" s="11" t="s">
        <v>166</v>
      </c>
      <c r="G282" s="11" t="s">
        <v>172</v>
      </c>
      <c r="H282" s="11">
        <v>2.0</v>
      </c>
      <c r="I282" s="13">
        <v>11.9</v>
      </c>
      <c r="J282" s="11">
        <v>0.0</v>
      </c>
      <c r="K282" s="13">
        <v>0.6</v>
      </c>
      <c r="L282" s="13">
        <v>8.1</v>
      </c>
      <c r="M282" s="11">
        <v>37.0</v>
      </c>
      <c r="N282" s="14">
        <v>0.85</v>
      </c>
      <c r="O282" s="13">
        <v>80.4</v>
      </c>
      <c r="P282" s="13">
        <v>5.5</v>
      </c>
      <c r="Q282" s="13">
        <v>9.4</v>
      </c>
      <c r="R282" s="13">
        <v>15.8</v>
      </c>
      <c r="S282" s="13">
        <v>5.0</v>
      </c>
      <c r="T282" s="13">
        <v>5.0</v>
      </c>
      <c r="U282" s="13">
        <v>3.6</v>
      </c>
      <c r="V282" s="13">
        <v>81.3</v>
      </c>
      <c r="W282" s="11" t="str">
        <f t="shared" si="1"/>
        <v>A-Strong|BBVA|Corporate|2024</v>
      </c>
      <c r="X282" s="15">
        <f>(MAX(0,MIN(1,1-(K282-scaling_params!$B$2)/(scaling_params!$C$2-scaling_params!$B$2)))+MAX(0,MIN(1,(L282-scaling_params!$B$3)/(scaling_params!$C$3-scaling_params!$B$3))))/2</f>
        <v>0.875</v>
      </c>
      <c r="Y282" s="15">
        <f>(MAX(0,MIN(1,(M282-scaling_params!$B$4)/(scaling_params!$C$4-scaling_params!$B$4)))+MAX(0,MIN(1,(N282-scaling_params!$B$5)/(scaling_params!$C$5-scaling_params!$B$5))))/2</f>
        <v>0.75</v>
      </c>
      <c r="Z282" s="15">
        <f>(MAX(0,MIN(1,(O282-scaling_params!$B$6)/(scaling_params!$C$6-scaling_params!$B$6)))+MAX(0,MIN(1,1-(P282-scaling_params!$B$7)/(scaling_params!$C$7-scaling_params!$B$7)))+MAX(0,MIN(1,(T282-scaling_params!$B$11)/(scaling_params!$C$11-scaling_params!$B$11))))/3</f>
        <v>1</v>
      </c>
      <c r="AA282" s="15">
        <f>(MAX(0,MIN(1,1-(Q282-scaling_params!$B$8)/(scaling_params!$C$8-scaling_params!$B$8)))+MAX(0,MIN(1,(R282-scaling_params!$B$9)/(scaling_params!$C$9-scaling_params!$B$9)))+MAX(0,MIN(1,(S282-scaling_params!$B$10)/(scaling_params!$C$10-scaling_params!$B$10))))/3</f>
        <v>0.8945147679</v>
      </c>
      <c r="AB282" s="15">
        <f>(MAX(0,MIN(1,(U282-scaling_params!$B$12)/(scaling_params!$C$12-scaling_params!$B$12)))+MAX(0,MIN(1,(V282-scaling_params!$B$13)/(scaling_params!$C$13-scaling_params!$B$13))))/2</f>
        <v>0.8445454545</v>
      </c>
      <c r="AC282" s="13">
        <f>(scaling_params!$G$2*X282+scaling_params!$G$3*Y282+scaling_params!$G$4*Z282+scaling_params!$G$5*AA282+scaling_params!$G$6*AB282)*100</f>
        <v>87.39659628</v>
      </c>
      <c r="AD282" s="11" t="s">
        <v>168</v>
      </c>
      <c r="AE282" s="11">
        <f t="shared" si="2"/>
        <v>0</v>
      </c>
    </row>
    <row r="283" ht="15.75" customHeight="1">
      <c r="A283" s="11" t="s">
        <v>317</v>
      </c>
      <c r="B283" s="11" t="s">
        <v>163</v>
      </c>
      <c r="C283" s="11" t="s">
        <v>267</v>
      </c>
      <c r="D283" s="11" t="s">
        <v>181</v>
      </c>
      <c r="E283" s="12">
        <v>2025.0</v>
      </c>
      <c r="F283" s="11" t="s">
        <v>166</v>
      </c>
      <c r="G283" s="11" t="s">
        <v>172</v>
      </c>
      <c r="H283" s="11">
        <v>2.0</v>
      </c>
      <c r="I283" s="13">
        <v>11.4</v>
      </c>
      <c r="J283" s="11">
        <v>0.0</v>
      </c>
      <c r="K283" s="13">
        <v>1.4</v>
      </c>
      <c r="L283" s="13">
        <v>8.2</v>
      </c>
      <c r="M283" s="11">
        <v>36.0</v>
      </c>
      <c r="N283" s="14">
        <v>0.95</v>
      </c>
      <c r="O283" s="13">
        <v>83.2</v>
      </c>
      <c r="P283" s="13">
        <v>5.5</v>
      </c>
      <c r="Q283" s="13">
        <v>8.5</v>
      </c>
      <c r="R283" s="13">
        <v>18.9</v>
      </c>
      <c r="S283" s="13">
        <v>4.6</v>
      </c>
      <c r="T283" s="13">
        <v>5.0</v>
      </c>
      <c r="U283" s="13">
        <v>3.7</v>
      </c>
      <c r="V283" s="13">
        <v>89.4</v>
      </c>
      <c r="W283" s="11" t="str">
        <f t="shared" si="1"/>
        <v>A-Strong|BBVA|Corporate|2025</v>
      </c>
      <c r="X283" s="15">
        <f>(MAX(0,MIN(1,1-(K283-scaling_params!$B$2)/(scaling_params!$C$2-scaling_params!$B$2)))+MAX(0,MIN(1,(L283-scaling_params!$B$3)/(scaling_params!$C$3-scaling_params!$B$3))))/2</f>
        <v>0.8156862745</v>
      </c>
      <c r="Y283" s="15">
        <f>(MAX(0,MIN(1,(M283-scaling_params!$B$4)/(scaling_params!$C$4-scaling_params!$B$4)))+MAX(0,MIN(1,(N283-scaling_params!$B$5)/(scaling_params!$C$5-scaling_params!$B$5))))/2</f>
        <v>0.8702380952</v>
      </c>
      <c r="Z283" s="15">
        <f>(MAX(0,MIN(1,(O283-scaling_params!$B$6)/(scaling_params!$C$6-scaling_params!$B$6)))+MAX(0,MIN(1,1-(P283-scaling_params!$B$7)/(scaling_params!$C$7-scaling_params!$B$7)))+MAX(0,MIN(1,(T283-scaling_params!$B$11)/(scaling_params!$C$11-scaling_params!$B$11))))/3</f>
        <v>1</v>
      </c>
      <c r="AA283" s="15">
        <f>(MAX(0,MIN(1,1-(Q283-scaling_params!$B$8)/(scaling_params!$C$8-scaling_params!$B$8)))+MAX(0,MIN(1,(R283-scaling_params!$B$9)/(scaling_params!$C$9-scaling_params!$B$9)))+MAX(0,MIN(1,(S283-scaling_params!$B$10)/(scaling_params!$C$10-scaling_params!$B$10))))/3</f>
        <v>0.9607843137</v>
      </c>
      <c r="AB283" s="15">
        <f>(MAX(0,MIN(1,(U283-scaling_params!$B$12)/(scaling_params!$C$12-scaling_params!$B$12)))+MAX(0,MIN(1,(V283-scaling_params!$B$13)/(scaling_params!$C$13-scaling_params!$B$13))))/2</f>
        <v>0.9181818182</v>
      </c>
      <c r="AC283" s="13">
        <f>(scaling_params!$G$2*X283+scaling_params!$G$3*Y283+scaling_params!$G$4*Z283+scaling_params!$G$5*AA283+scaling_params!$G$6*AB283)*100</f>
        <v>90.86357207</v>
      </c>
      <c r="AD283" s="11" t="s">
        <v>168</v>
      </c>
      <c r="AE283" s="11">
        <f t="shared" si="2"/>
        <v>0</v>
      </c>
    </row>
    <row r="284" ht="15.75" customHeight="1">
      <c r="A284" s="11" t="s">
        <v>318</v>
      </c>
      <c r="B284" s="11" t="s">
        <v>163</v>
      </c>
      <c r="C284" s="11" t="s">
        <v>267</v>
      </c>
      <c r="D284" s="11" t="s">
        <v>165</v>
      </c>
      <c r="E284" s="12">
        <v>2024.0</v>
      </c>
      <c r="F284" s="11" t="s">
        <v>171</v>
      </c>
      <c r="G284" s="11" t="s">
        <v>167</v>
      </c>
      <c r="H284" s="11">
        <v>1.0</v>
      </c>
      <c r="I284" s="13">
        <v>11.9</v>
      </c>
      <c r="J284" s="11">
        <v>0.0</v>
      </c>
      <c r="K284" s="13">
        <v>1.1</v>
      </c>
      <c r="L284" s="13">
        <v>8.4</v>
      </c>
      <c r="M284" s="11">
        <v>44.0</v>
      </c>
      <c r="N284" s="14">
        <v>0.9</v>
      </c>
      <c r="O284" s="13">
        <v>77.5</v>
      </c>
      <c r="P284" s="13">
        <v>5.8</v>
      </c>
      <c r="Q284" s="13">
        <v>9.9</v>
      </c>
      <c r="R284" s="13">
        <v>17.5</v>
      </c>
      <c r="S284" s="13">
        <v>4.6</v>
      </c>
      <c r="T284" s="13">
        <v>4.5</v>
      </c>
      <c r="U284" s="13">
        <v>2.8</v>
      </c>
      <c r="V284" s="13">
        <v>83.8</v>
      </c>
      <c r="W284" s="11" t="str">
        <f t="shared" si="1"/>
        <v>A-Strong|BBVA|Operations|2024</v>
      </c>
      <c r="X284" s="15">
        <f>(MAX(0,MIN(1,1-(K284-scaling_params!$B$2)/(scaling_params!$C$2-scaling_params!$B$2)))+MAX(0,MIN(1,(L284-scaling_params!$B$3)/(scaling_params!$C$3-scaling_params!$B$3))))/2</f>
        <v>0.8803921569</v>
      </c>
      <c r="Y284" s="15">
        <f>(MAX(0,MIN(1,(M284-scaling_params!$B$4)/(scaling_params!$C$4-scaling_params!$B$4)))+MAX(0,MIN(1,(N284-scaling_params!$B$5)/(scaling_params!$C$5-scaling_params!$B$5))))/2</f>
        <v>0.8458333333</v>
      </c>
      <c r="Z284" s="15">
        <f>(MAX(0,MIN(1,(O284-scaling_params!$B$6)/(scaling_params!$C$6-scaling_params!$B$6)))+MAX(0,MIN(1,1-(P284-scaling_params!$B$7)/(scaling_params!$C$7-scaling_params!$B$7)))+MAX(0,MIN(1,(T284-scaling_params!$B$11)/(scaling_params!$C$11-scaling_params!$B$11))))/3</f>
        <v>0.9253539254</v>
      </c>
      <c r="AA284" s="15">
        <f>(MAX(0,MIN(1,1-(Q284-scaling_params!$B$8)/(scaling_params!$C$8-scaling_params!$B$8)))+MAX(0,MIN(1,(R284-scaling_params!$B$9)/(scaling_params!$C$9-scaling_params!$B$9)))+MAX(0,MIN(1,(S284-scaling_params!$B$10)/(scaling_params!$C$10-scaling_params!$B$10))))/3</f>
        <v>0.9270290395</v>
      </c>
      <c r="AB284" s="15">
        <f>(MAX(0,MIN(1,(U284-scaling_params!$B$12)/(scaling_params!$C$12-scaling_params!$B$12)))+MAX(0,MIN(1,(V284-scaling_params!$B$13)/(scaling_params!$C$13-scaling_params!$B$13))))/2</f>
        <v>0.8172727273</v>
      </c>
      <c r="AC284" s="13">
        <f>(scaling_params!$G$2*X284+scaling_params!$G$3*Y284+scaling_params!$G$4*Z284+scaling_params!$G$5*AA284+scaling_params!$G$6*AB284)*100</f>
        <v>88.27164554</v>
      </c>
      <c r="AD284" s="11" t="s">
        <v>168</v>
      </c>
      <c r="AE284" s="11">
        <f t="shared" si="2"/>
        <v>0</v>
      </c>
    </row>
    <row r="285" ht="15.75" customHeight="1">
      <c r="A285" s="11" t="s">
        <v>318</v>
      </c>
      <c r="B285" s="11" t="s">
        <v>163</v>
      </c>
      <c r="C285" s="11" t="s">
        <v>267</v>
      </c>
      <c r="D285" s="11" t="s">
        <v>165</v>
      </c>
      <c r="E285" s="12">
        <v>2025.0</v>
      </c>
      <c r="F285" s="11" t="s">
        <v>171</v>
      </c>
      <c r="G285" s="11" t="s">
        <v>167</v>
      </c>
      <c r="H285" s="11">
        <v>1.0</v>
      </c>
      <c r="I285" s="13">
        <v>11.4</v>
      </c>
      <c r="J285" s="11">
        <v>0.0</v>
      </c>
      <c r="K285" s="13">
        <v>0.0</v>
      </c>
      <c r="L285" s="13">
        <v>8.0</v>
      </c>
      <c r="M285" s="11">
        <v>39.0</v>
      </c>
      <c r="N285" s="14">
        <v>0.9</v>
      </c>
      <c r="O285" s="13">
        <v>83.2</v>
      </c>
      <c r="P285" s="13">
        <v>5.0</v>
      </c>
      <c r="Q285" s="13">
        <v>10.1</v>
      </c>
      <c r="R285" s="13">
        <v>16.7</v>
      </c>
      <c r="S285" s="13">
        <v>4.8</v>
      </c>
      <c r="T285" s="13">
        <v>4.7</v>
      </c>
      <c r="U285" s="13">
        <v>3.6</v>
      </c>
      <c r="V285" s="13">
        <v>83.1</v>
      </c>
      <c r="W285" s="11" t="str">
        <f t="shared" si="1"/>
        <v>A-Strong|BBVA|Operations|2025</v>
      </c>
      <c r="X285" s="15">
        <f>(MAX(0,MIN(1,1-(K285-scaling_params!$B$2)/(scaling_params!$C$2-scaling_params!$B$2)))+MAX(0,MIN(1,(L285-scaling_params!$B$3)/(scaling_params!$C$3-scaling_params!$B$3))))/2</f>
        <v>0.8676470588</v>
      </c>
      <c r="Y285" s="15">
        <f>(MAX(0,MIN(1,(M285-scaling_params!$B$4)/(scaling_params!$C$4-scaling_params!$B$4)))+MAX(0,MIN(1,(N285-scaling_params!$B$5)/(scaling_params!$C$5-scaling_params!$B$5))))/2</f>
        <v>0.8220238095</v>
      </c>
      <c r="Z285" s="15">
        <f>(MAX(0,MIN(1,(O285-scaling_params!$B$6)/(scaling_params!$C$6-scaling_params!$B$6)))+MAX(0,MIN(1,1-(P285-scaling_params!$B$7)/(scaling_params!$C$7-scaling_params!$B$7)))+MAX(0,MIN(1,(T285-scaling_params!$B$11)/(scaling_params!$C$11-scaling_params!$B$11))))/3</f>
        <v>0.9714285714</v>
      </c>
      <c r="AA285" s="15">
        <f>(MAX(0,MIN(1,1-(Q285-scaling_params!$B$8)/(scaling_params!$C$8-scaling_params!$B$8)))+MAX(0,MIN(1,(R285-scaling_params!$B$9)/(scaling_params!$C$9-scaling_params!$B$9)))+MAX(0,MIN(1,(S285-scaling_params!$B$10)/(scaling_params!$C$10-scaling_params!$B$10))))/3</f>
        <v>0.9128816083</v>
      </c>
      <c r="AB285" s="15">
        <f>(MAX(0,MIN(1,(U285-scaling_params!$B$12)/(scaling_params!$C$12-scaling_params!$B$12)))+MAX(0,MIN(1,(V285-scaling_params!$B$13)/(scaling_params!$C$13-scaling_params!$B$13))))/2</f>
        <v>0.8609090909</v>
      </c>
      <c r="AC285" s="13">
        <f>(scaling_params!$G$2*X285+scaling_params!$G$3*Y285+scaling_params!$G$4*Z285+scaling_params!$G$5*AA285+scaling_params!$G$6*AB285)*100</f>
        <v>88.76128041</v>
      </c>
      <c r="AD285" s="11" t="s">
        <v>168</v>
      </c>
      <c r="AE285" s="11">
        <f t="shared" si="2"/>
        <v>0</v>
      </c>
    </row>
    <row r="286" ht="15.75" customHeight="1">
      <c r="A286" s="11" t="s">
        <v>319</v>
      </c>
      <c r="B286" s="11" t="s">
        <v>163</v>
      </c>
      <c r="C286" s="11" t="s">
        <v>267</v>
      </c>
      <c r="D286" s="11" t="s">
        <v>170</v>
      </c>
      <c r="E286" s="12">
        <v>2024.0</v>
      </c>
      <c r="F286" s="11" t="s">
        <v>171</v>
      </c>
      <c r="G286" s="11" t="s">
        <v>172</v>
      </c>
      <c r="H286" s="11">
        <v>2.0</v>
      </c>
      <c r="I286" s="13">
        <v>11.9</v>
      </c>
      <c r="J286" s="11">
        <v>0.0</v>
      </c>
      <c r="K286" s="13">
        <v>0.2</v>
      </c>
      <c r="L286" s="13">
        <v>8.0</v>
      </c>
      <c r="M286" s="11">
        <v>29.0</v>
      </c>
      <c r="N286" s="14">
        <v>0.89</v>
      </c>
      <c r="O286" s="13">
        <v>82.1</v>
      </c>
      <c r="P286" s="13">
        <v>5.1</v>
      </c>
      <c r="Q286" s="13">
        <v>12.5</v>
      </c>
      <c r="R286" s="13">
        <v>18.1</v>
      </c>
      <c r="S286" s="13">
        <v>4.5</v>
      </c>
      <c r="T286" s="13">
        <v>5.0</v>
      </c>
      <c r="U286" s="13">
        <v>2.3</v>
      </c>
      <c r="V286" s="13">
        <v>85.3</v>
      </c>
      <c r="W286" s="11" t="str">
        <f t="shared" si="1"/>
        <v>A-Strong|BBVA|Risk|2024</v>
      </c>
      <c r="X286" s="15">
        <f>(MAX(0,MIN(1,1-(K286-scaling_params!$B$2)/(scaling_params!$C$2-scaling_params!$B$2)))+MAX(0,MIN(1,(L286-scaling_params!$B$3)/(scaling_params!$C$3-scaling_params!$B$3))))/2</f>
        <v>0.8676470588</v>
      </c>
      <c r="Y286" s="15">
        <f>(MAX(0,MIN(1,(M286-scaling_params!$B$4)/(scaling_params!$C$4-scaling_params!$B$4)))+MAX(0,MIN(1,(N286-scaling_params!$B$5)/(scaling_params!$C$5-scaling_params!$B$5))))/2</f>
        <v>0.7619047619</v>
      </c>
      <c r="Z286" s="15">
        <f>(MAX(0,MIN(1,(O286-scaling_params!$B$6)/(scaling_params!$C$6-scaling_params!$B$6)))+MAX(0,MIN(1,1-(P286-scaling_params!$B$7)/(scaling_params!$C$7-scaling_params!$B$7)))+MAX(0,MIN(1,(T286-scaling_params!$B$11)/(scaling_params!$C$11-scaling_params!$B$11))))/3</f>
        <v>1</v>
      </c>
      <c r="AA286" s="15">
        <f>(MAX(0,MIN(1,1-(Q286-scaling_params!$B$8)/(scaling_params!$C$8-scaling_params!$B$8)))+MAX(0,MIN(1,(R286-scaling_params!$B$9)/(scaling_params!$C$9-scaling_params!$B$9)))+MAX(0,MIN(1,(S286-scaling_params!$B$10)/(scaling_params!$C$10-scaling_params!$B$10))))/3</f>
        <v>0.9084506645</v>
      </c>
      <c r="AB286" s="15">
        <f>(MAX(0,MIN(1,(U286-scaling_params!$B$12)/(scaling_params!$C$12-scaling_params!$B$12)))+MAX(0,MIN(1,(V286-scaling_params!$B$13)/(scaling_params!$C$13-scaling_params!$B$13))))/2</f>
        <v>0.7059090909</v>
      </c>
      <c r="AC286" s="13">
        <f>(scaling_params!$G$2*X286+scaling_params!$G$3*Y286+scaling_params!$G$4*Z286+scaling_params!$G$5*AA286+scaling_params!$G$6*AB286)*100</f>
        <v>86.11292676</v>
      </c>
      <c r="AD286" s="11" t="s">
        <v>168</v>
      </c>
      <c r="AE286" s="11">
        <f t="shared" si="2"/>
        <v>0</v>
      </c>
    </row>
    <row r="287" ht="15.75" customHeight="1">
      <c r="A287" s="11" t="s">
        <v>319</v>
      </c>
      <c r="B287" s="11" t="s">
        <v>163</v>
      </c>
      <c r="C287" s="11" t="s">
        <v>267</v>
      </c>
      <c r="D287" s="11" t="s">
        <v>170</v>
      </c>
      <c r="E287" s="12">
        <v>2025.0</v>
      </c>
      <c r="F287" s="11" t="s">
        <v>171</v>
      </c>
      <c r="G287" s="11" t="s">
        <v>172</v>
      </c>
      <c r="H287" s="11">
        <v>2.0</v>
      </c>
      <c r="I287" s="13">
        <v>11.4</v>
      </c>
      <c r="J287" s="11">
        <v>0.0</v>
      </c>
      <c r="K287" s="13">
        <v>0.0</v>
      </c>
      <c r="L287" s="13">
        <v>7.0</v>
      </c>
      <c r="M287" s="11">
        <v>33.0</v>
      </c>
      <c r="N287" s="14">
        <v>0.81</v>
      </c>
      <c r="O287" s="13">
        <v>82.8</v>
      </c>
      <c r="P287" s="13">
        <v>4.9</v>
      </c>
      <c r="Q287" s="13">
        <v>8.3</v>
      </c>
      <c r="R287" s="13">
        <v>17.0</v>
      </c>
      <c r="S287" s="13">
        <v>4.6</v>
      </c>
      <c r="T287" s="13">
        <v>4.6</v>
      </c>
      <c r="U287" s="13">
        <v>5.1</v>
      </c>
      <c r="V287" s="13">
        <v>86.4</v>
      </c>
      <c r="W287" s="11" t="str">
        <f t="shared" si="1"/>
        <v>A-Strong|BBVA|Risk|2025</v>
      </c>
      <c r="X287" s="15">
        <f>(MAX(0,MIN(1,1-(K287-scaling_params!$B$2)/(scaling_params!$C$2-scaling_params!$B$2)))+MAX(0,MIN(1,(L287-scaling_params!$B$3)/(scaling_params!$C$3-scaling_params!$B$3))))/2</f>
        <v>0.7941176471</v>
      </c>
      <c r="Y287" s="15">
        <f>(MAX(0,MIN(1,(M287-scaling_params!$B$4)/(scaling_params!$C$4-scaling_params!$B$4)))+MAX(0,MIN(1,(N287-scaling_params!$B$5)/(scaling_params!$C$5-scaling_params!$B$5))))/2</f>
        <v>0.680952381</v>
      </c>
      <c r="Z287" s="15">
        <f>(MAX(0,MIN(1,(O287-scaling_params!$B$6)/(scaling_params!$C$6-scaling_params!$B$6)))+MAX(0,MIN(1,1-(P287-scaling_params!$B$7)/(scaling_params!$C$7-scaling_params!$B$7)))+MAX(0,MIN(1,(T287-scaling_params!$B$11)/(scaling_params!$C$11-scaling_params!$B$11))))/3</f>
        <v>0.9619047619</v>
      </c>
      <c r="AA287" s="15">
        <f>(MAX(0,MIN(1,1-(Q287-scaling_params!$B$8)/(scaling_params!$C$8-scaling_params!$B$8)))+MAX(0,MIN(1,(R287-scaling_params!$B$9)/(scaling_params!$C$9-scaling_params!$B$9)))+MAX(0,MIN(1,(S287-scaling_params!$B$10)/(scaling_params!$C$10-scaling_params!$B$10))))/3</f>
        <v>0.9059319931</v>
      </c>
      <c r="AB287" s="15">
        <f>(MAX(0,MIN(1,(U287-scaling_params!$B$12)/(scaling_params!$C$12-scaling_params!$B$12)))+MAX(0,MIN(1,(V287-scaling_params!$B$13)/(scaling_params!$C$13-scaling_params!$B$13))))/2</f>
        <v>0.8909090909</v>
      </c>
      <c r="AC287" s="13">
        <f>(scaling_params!$G$2*X287+scaling_params!$G$3*Y287+scaling_params!$G$4*Z287+scaling_params!$G$5*AA287+scaling_params!$G$6*AB287)*100</f>
        <v>83.72603791</v>
      </c>
      <c r="AD287" s="11" t="s">
        <v>168</v>
      </c>
      <c r="AE287" s="11">
        <f t="shared" si="2"/>
        <v>0</v>
      </c>
    </row>
    <row r="288" ht="15.75" customHeight="1">
      <c r="A288" s="11" t="s">
        <v>320</v>
      </c>
      <c r="B288" s="11" t="s">
        <v>163</v>
      </c>
      <c r="C288" s="11" t="s">
        <v>267</v>
      </c>
      <c r="D288" s="11" t="s">
        <v>174</v>
      </c>
      <c r="E288" s="12">
        <v>2024.0</v>
      </c>
      <c r="F288" s="11" t="s">
        <v>171</v>
      </c>
      <c r="G288" s="11" t="s">
        <v>172</v>
      </c>
      <c r="H288" s="11">
        <v>5.0</v>
      </c>
      <c r="I288" s="13">
        <v>11.9</v>
      </c>
      <c r="J288" s="11">
        <v>0.0</v>
      </c>
      <c r="K288" s="13">
        <v>1.3</v>
      </c>
      <c r="L288" s="13">
        <v>8.0</v>
      </c>
      <c r="M288" s="11">
        <v>20.0</v>
      </c>
      <c r="N288" s="14">
        <v>0.83</v>
      </c>
      <c r="O288" s="13">
        <v>73.3</v>
      </c>
      <c r="P288" s="13">
        <v>4.6</v>
      </c>
      <c r="Q288" s="13">
        <v>12.9</v>
      </c>
      <c r="R288" s="13">
        <v>18.1</v>
      </c>
      <c r="S288" s="13">
        <v>4.4</v>
      </c>
      <c r="T288" s="13">
        <v>3.8</v>
      </c>
      <c r="U288" s="13">
        <v>2.7</v>
      </c>
      <c r="V288" s="13">
        <v>83.3</v>
      </c>
      <c r="W288" s="11" t="str">
        <f t="shared" si="1"/>
        <v>A-Strong|BBVA|Digital|2024</v>
      </c>
      <c r="X288" s="15">
        <f>(MAX(0,MIN(1,1-(K288-scaling_params!$B$2)/(scaling_params!$C$2-scaling_params!$B$2)))+MAX(0,MIN(1,(L288-scaling_params!$B$3)/(scaling_params!$C$3-scaling_params!$B$3))))/2</f>
        <v>0.8176470588</v>
      </c>
      <c r="Y288" s="15">
        <f>(MAX(0,MIN(1,(M288-scaling_params!$B$4)/(scaling_params!$C$4-scaling_params!$B$4)))+MAX(0,MIN(1,(N288-scaling_params!$B$5)/(scaling_params!$C$5-scaling_params!$B$5))))/2</f>
        <v>0.644047619</v>
      </c>
      <c r="Z288" s="15">
        <f>(MAX(0,MIN(1,(O288-scaling_params!$B$6)/(scaling_params!$C$6-scaling_params!$B$6)))+MAX(0,MIN(1,1-(P288-scaling_params!$B$7)/(scaling_params!$C$7-scaling_params!$B$7)))+MAX(0,MIN(1,(T288-scaling_params!$B$11)/(scaling_params!$C$11-scaling_params!$B$11))))/3</f>
        <v>0.8279585101</v>
      </c>
      <c r="AA288" s="15">
        <f>(MAX(0,MIN(1,1-(Q288-scaling_params!$B$8)/(scaling_params!$C$8-scaling_params!$B$8)))+MAX(0,MIN(1,(R288-scaling_params!$B$9)/(scaling_params!$C$9-scaling_params!$B$9)))+MAX(0,MIN(1,(S288-scaling_params!$B$10)/(scaling_params!$C$10-scaling_params!$B$10))))/3</f>
        <v>0.8834952278</v>
      </c>
      <c r="AB288" s="15">
        <f>(MAX(0,MIN(1,(U288-scaling_params!$B$12)/(scaling_params!$C$12-scaling_params!$B$12)))+MAX(0,MIN(1,(V288-scaling_params!$B$13)/(scaling_params!$C$13-scaling_params!$B$13))))/2</f>
        <v>0.7877272727</v>
      </c>
      <c r="AC288" s="13">
        <f>(scaling_params!$G$2*X288+scaling_params!$G$3*Y288+scaling_params!$G$4*Z288+scaling_params!$G$5*AA288+scaling_params!$G$6*AB288)*100</f>
        <v>78.65154775</v>
      </c>
      <c r="AD288" s="11" t="s">
        <v>168</v>
      </c>
      <c r="AE288" s="11">
        <f t="shared" si="2"/>
        <v>0</v>
      </c>
    </row>
    <row r="289" ht="15.75" customHeight="1">
      <c r="A289" s="11" t="s">
        <v>320</v>
      </c>
      <c r="B289" s="11" t="s">
        <v>163</v>
      </c>
      <c r="C289" s="11" t="s">
        <v>267</v>
      </c>
      <c r="D289" s="11" t="s">
        <v>174</v>
      </c>
      <c r="E289" s="12">
        <v>2025.0</v>
      </c>
      <c r="F289" s="11" t="s">
        <v>171</v>
      </c>
      <c r="G289" s="11" t="s">
        <v>172</v>
      </c>
      <c r="H289" s="11">
        <v>5.0</v>
      </c>
      <c r="I289" s="13">
        <v>11.4</v>
      </c>
      <c r="J289" s="11">
        <v>1.0</v>
      </c>
      <c r="K289" s="13">
        <v>1.2</v>
      </c>
      <c r="L289" s="13">
        <v>8.4</v>
      </c>
      <c r="M289" s="11">
        <v>35.0</v>
      </c>
      <c r="N289" s="14">
        <v>0.84</v>
      </c>
      <c r="O289" s="13">
        <v>78.6</v>
      </c>
      <c r="P289" s="13">
        <v>4.2</v>
      </c>
      <c r="Q289" s="13">
        <v>12.7</v>
      </c>
      <c r="R289" s="13">
        <v>18.1</v>
      </c>
      <c r="S289" s="13">
        <v>3.9</v>
      </c>
      <c r="T289" s="13">
        <v>4.3</v>
      </c>
      <c r="U289" s="13">
        <v>3.7</v>
      </c>
      <c r="V289" s="13">
        <v>76.2</v>
      </c>
      <c r="W289" s="11" t="str">
        <f t="shared" si="1"/>
        <v>A-Strong|BBVA|Digital|2025</v>
      </c>
      <c r="X289" s="15">
        <f>(MAX(0,MIN(1,1-(K289-scaling_params!$B$2)/(scaling_params!$C$2-scaling_params!$B$2)))+MAX(0,MIN(1,(L289-scaling_params!$B$3)/(scaling_params!$C$3-scaling_params!$B$3))))/2</f>
        <v>0.8637254902</v>
      </c>
      <c r="Y289" s="15">
        <f>(MAX(0,MIN(1,(M289-scaling_params!$B$4)/(scaling_params!$C$4-scaling_params!$B$4)))+MAX(0,MIN(1,(N289-scaling_params!$B$5)/(scaling_params!$C$5-scaling_params!$B$5))))/2</f>
        <v>0.7279761905</v>
      </c>
      <c r="Z289" s="15">
        <f>(MAX(0,MIN(1,(O289-scaling_params!$B$6)/(scaling_params!$C$6-scaling_params!$B$6)))+MAX(0,MIN(1,1-(P289-scaling_params!$B$7)/(scaling_params!$C$7-scaling_params!$B$7)))+MAX(0,MIN(1,(T289-scaling_params!$B$11)/(scaling_params!$C$11-scaling_params!$B$11))))/3</f>
        <v>0.9333333333</v>
      </c>
      <c r="AA289" s="15">
        <f>(MAX(0,MIN(1,1-(Q289-scaling_params!$B$8)/(scaling_params!$C$8-scaling_params!$B$8)))+MAX(0,MIN(1,(R289-scaling_params!$B$9)/(scaling_params!$C$9-scaling_params!$B$9)))+MAX(0,MIN(1,(S289-scaling_params!$B$10)/(scaling_params!$C$10-scaling_params!$B$10))))/3</f>
        <v>0.8420513775</v>
      </c>
      <c r="AB289" s="15">
        <f>(MAX(0,MIN(1,(U289-scaling_params!$B$12)/(scaling_params!$C$12-scaling_params!$B$12)))+MAX(0,MIN(1,(V289-scaling_params!$B$13)/(scaling_params!$C$13-scaling_params!$B$13))))/2</f>
        <v>0.7981818182</v>
      </c>
      <c r="AC289" s="13">
        <f>(scaling_params!$G$2*X289+scaling_params!$G$3*Y289+scaling_params!$G$4*Z289+scaling_params!$G$5*AA289+scaling_params!$G$6*AB289)*100</f>
        <v>83.57697253</v>
      </c>
      <c r="AD289" s="11" t="s">
        <v>168</v>
      </c>
      <c r="AE289" s="11">
        <f t="shared" si="2"/>
        <v>0</v>
      </c>
    </row>
    <row r="290" ht="15.75" customHeight="1">
      <c r="A290" s="11" t="s">
        <v>321</v>
      </c>
      <c r="B290" s="11" t="s">
        <v>163</v>
      </c>
      <c r="C290" s="11" t="s">
        <v>267</v>
      </c>
      <c r="D290" s="11" t="s">
        <v>165</v>
      </c>
      <c r="E290" s="12">
        <v>2024.0</v>
      </c>
      <c r="F290" s="11" t="s">
        <v>166</v>
      </c>
      <c r="G290" s="11" t="s">
        <v>167</v>
      </c>
      <c r="H290" s="11">
        <v>3.0</v>
      </c>
      <c r="I290" s="13">
        <v>11.9</v>
      </c>
      <c r="J290" s="11">
        <v>0.0</v>
      </c>
      <c r="K290" s="13">
        <v>1.1</v>
      </c>
      <c r="L290" s="13">
        <v>9.8</v>
      </c>
      <c r="M290" s="11">
        <v>35.0</v>
      </c>
      <c r="N290" s="14">
        <v>0.83</v>
      </c>
      <c r="O290" s="13">
        <v>77.5</v>
      </c>
      <c r="P290" s="13">
        <v>5.8</v>
      </c>
      <c r="Q290" s="13">
        <v>9.9</v>
      </c>
      <c r="R290" s="13">
        <v>17.5</v>
      </c>
      <c r="S290" s="13">
        <v>5.0</v>
      </c>
      <c r="T290" s="13">
        <v>5.0</v>
      </c>
      <c r="U290" s="13">
        <v>2.8</v>
      </c>
      <c r="V290" s="13">
        <v>85.6</v>
      </c>
      <c r="W290" s="11" t="str">
        <f t="shared" si="1"/>
        <v>A-Strong|BBVA|Operations|2024</v>
      </c>
      <c r="X290" s="15">
        <f>(MAX(0,MIN(1,1-(K290-scaling_params!$B$2)/(scaling_params!$C$2-scaling_params!$B$2)))+MAX(0,MIN(1,(L290-scaling_params!$B$3)/(scaling_params!$C$3-scaling_params!$B$3))))/2</f>
        <v>0.9833333333</v>
      </c>
      <c r="Y290" s="15">
        <f>(MAX(0,MIN(1,(M290-scaling_params!$B$4)/(scaling_params!$C$4-scaling_params!$B$4)))+MAX(0,MIN(1,(N290-scaling_params!$B$5)/(scaling_params!$C$5-scaling_params!$B$5))))/2</f>
        <v>0.7154761905</v>
      </c>
      <c r="Z290" s="15">
        <f>(MAX(0,MIN(1,(O290-scaling_params!$B$6)/(scaling_params!$C$6-scaling_params!$B$6)))+MAX(0,MIN(1,1-(P290-scaling_params!$B$7)/(scaling_params!$C$7-scaling_params!$B$7)))+MAX(0,MIN(1,(T290-scaling_params!$B$11)/(scaling_params!$C$11-scaling_params!$B$11))))/3</f>
        <v>0.972972973</v>
      </c>
      <c r="AA290" s="15">
        <f>(MAX(0,MIN(1,1-(Q290-scaling_params!$B$8)/(scaling_params!$C$8-scaling_params!$B$8)))+MAX(0,MIN(1,(R290-scaling_params!$B$9)/(scaling_params!$C$9-scaling_params!$B$9)))+MAX(0,MIN(1,(S290-scaling_params!$B$10)/(scaling_params!$C$10-scaling_params!$B$10))))/3</f>
        <v>0.9662447257</v>
      </c>
      <c r="AB290" s="15">
        <f>(MAX(0,MIN(1,(U290-scaling_params!$B$12)/(scaling_params!$C$12-scaling_params!$B$12)))+MAX(0,MIN(1,(V290-scaling_params!$B$13)/(scaling_params!$C$13-scaling_params!$B$13))))/2</f>
        <v>0.8336363636</v>
      </c>
      <c r="AC290" s="13">
        <f>(scaling_params!$G$2*X290+scaling_params!$G$3*Y290+scaling_params!$G$4*Z290+scaling_params!$G$5*AA290+scaling_params!$G$6*AB290)*100</f>
        <v>89.62970494</v>
      </c>
      <c r="AD290" s="11" t="s">
        <v>168</v>
      </c>
      <c r="AE290" s="11">
        <f t="shared" si="2"/>
        <v>0</v>
      </c>
    </row>
    <row r="291" ht="15.75" customHeight="1">
      <c r="A291" s="11" t="s">
        <v>321</v>
      </c>
      <c r="B291" s="11" t="s">
        <v>163</v>
      </c>
      <c r="C291" s="11" t="s">
        <v>267</v>
      </c>
      <c r="D291" s="11" t="s">
        <v>165</v>
      </c>
      <c r="E291" s="12">
        <v>2025.0</v>
      </c>
      <c r="F291" s="11" t="s">
        <v>166</v>
      </c>
      <c r="G291" s="11" t="s">
        <v>167</v>
      </c>
      <c r="H291" s="11">
        <v>3.0</v>
      </c>
      <c r="I291" s="13">
        <v>11.4</v>
      </c>
      <c r="J291" s="11">
        <v>0.0</v>
      </c>
      <c r="K291" s="13">
        <v>0.0</v>
      </c>
      <c r="L291" s="13">
        <v>9.0</v>
      </c>
      <c r="M291" s="11">
        <v>32.0</v>
      </c>
      <c r="N291" s="14">
        <v>0.85</v>
      </c>
      <c r="O291" s="13">
        <v>83.2</v>
      </c>
      <c r="P291" s="13">
        <v>5.0</v>
      </c>
      <c r="Q291" s="13">
        <v>10.1</v>
      </c>
      <c r="R291" s="13">
        <v>16.7</v>
      </c>
      <c r="S291" s="13">
        <v>4.9</v>
      </c>
      <c r="T291" s="13">
        <v>4.7</v>
      </c>
      <c r="U291" s="13">
        <v>3.6</v>
      </c>
      <c r="V291" s="13">
        <v>80.8</v>
      </c>
      <c r="W291" s="11" t="str">
        <f t="shared" si="1"/>
        <v>A-Strong|BBVA|Operations|2025</v>
      </c>
      <c r="X291" s="15">
        <f>(MAX(0,MIN(1,1-(K291-scaling_params!$B$2)/(scaling_params!$C$2-scaling_params!$B$2)))+MAX(0,MIN(1,(L291-scaling_params!$B$3)/(scaling_params!$C$3-scaling_params!$B$3))))/2</f>
        <v>0.9411764706</v>
      </c>
      <c r="Y291" s="15">
        <f>(MAX(0,MIN(1,(M291-scaling_params!$B$4)/(scaling_params!$C$4-scaling_params!$B$4)))+MAX(0,MIN(1,(N291-scaling_params!$B$5)/(scaling_params!$C$5-scaling_params!$B$5))))/2</f>
        <v>0.7261904762</v>
      </c>
      <c r="Z291" s="15">
        <f>(MAX(0,MIN(1,(O291-scaling_params!$B$6)/(scaling_params!$C$6-scaling_params!$B$6)))+MAX(0,MIN(1,1-(P291-scaling_params!$B$7)/(scaling_params!$C$7-scaling_params!$B$7)))+MAX(0,MIN(1,(T291-scaling_params!$B$11)/(scaling_params!$C$11-scaling_params!$B$11))))/3</f>
        <v>0.9714285714</v>
      </c>
      <c r="AA291" s="15">
        <f>(MAX(0,MIN(1,1-(Q291-scaling_params!$B$8)/(scaling_params!$C$8-scaling_params!$B$8)))+MAX(0,MIN(1,(R291-scaling_params!$B$9)/(scaling_params!$C$9-scaling_params!$B$9)))+MAX(0,MIN(1,(S291-scaling_params!$B$10)/(scaling_params!$C$10-scaling_params!$B$10))))/3</f>
        <v>0.9226855299</v>
      </c>
      <c r="AB291" s="15">
        <f>(MAX(0,MIN(1,(U291-scaling_params!$B$12)/(scaling_params!$C$12-scaling_params!$B$12)))+MAX(0,MIN(1,(V291-scaling_params!$B$13)/(scaling_params!$C$13-scaling_params!$B$13))))/2</f>
        <v>0.84</v>
      </c>
      <c r="AC291" s="13">
        <f>(scaling_params!$G$2*X291+scaling_params!$G$3*Y291+scaling_params!$G$4*Z291+scaling_params!$G$5*AA291+scaling_params!$G$6*AB291)*100</f>
        <v>88.16296</v>
      </c>
      <c r="AD291" s="11" t="s">
        <v>168</v>
      </c>
      <c r="AE291" s="11">
        <f t="shared" si="2"/>
        <v>0</v>
      </c>
    </row>
    <row r="292" ht="15.75" customHeight="1">
      <c r="A292" s="11" t="s">
        <v>322</v>
      </c>
      <c r="B292" s="11" t="s">
        <v>163</v>
      </c>
      <c r="C292" s="11" t="s">
        <v>267</v>
      </c>
      <c r="D292" s="11" t="s">
        <v>165</v>
      </c>
      <c r="E292" s="12">
        <v>2024.0</v>
      </c>
      <c r="F292" s="11" t="s">
        <v>166</v>
      </c>
      <c r="G292" s="11" t="s">
        <v>175</v>
      </c>
      <c r="H292" s="11">
        <v>4.0</v>
      </c>
      <c r="I292" s="13">
        <v>11.9</v>
      </c>
      <c r="J292" s="11">
        <v>0.0</v>
      </c>
      <c r="K292" s="13">
        <v>1.1</v>
      </c>
      <c r="L292" s="13">
        <v>9.8</v>
      </c>
      <c r="M292" s="11">
        <v>42.0</v>
      </c>
      <c r="N292" s="14">
        <v>0.91</v>
      </c>
      <c r="O292" s="13">
        <v>77.5</v>
      </c>
      <c r="P292" s="13">
        <v>5.8</v>
      </c>
      <c r="Q292" s="13">
        <v>9.9</v>
      </c>
      <c r="R292" s="13">
        <v>17.5</v>
      </c>
      <c r="S292" s="13">
        <v>5.0</v>
      </c>
      <c r="T292" s="13">
        <v>5.0</v>
      </c>
      <c r="U292" s="13">
        <v>2.8</v>
      </c>
      <c r="V292" s="13">
        <v>84.3</v>
      </c>
      <c r="W292" s="11" t="str">
        <f t="shared" si="1"/>
        <v>A-Strong|BBVA|Operations|2024</v>
      </c>
      <c r="X292" s="15">
        <f>(MAX(0,MIN(1,1-(K292-scaling_params!$B$2)/(scaling_params!$C$2-scaling_params!$B$2)))+MAX(0,MIN(1,(L292-scaling_params!$B$3)/(scaling_params!$C$3-scaling_params!$B$3))))/2</f>
        <v>0.9833333333</v>
      </c>
      <c r="Y292" s="15">
        <f>(MAX(0,MIN(1,(M292-scaling_params!$B$4)/(scaling_params!$C$4-scaling_params!$B$4)))+MAX(0,MIN(1,(N292-scaling_params!$B$5)/(scaling_params!$C$5-scaling_params!$B$5))))/2</f>
        <v>0.8488095238</v>
      </c>
      <c r="Z292" s="15">
        <f>(MAX(0,MIN(1,(O292-scaling_params!$B$6)/(scaling_params!$C$6-scaling_params!$B$6)))+MAX(0,MIN(1,1-(P292-scaling_params!$B$7)/(scaling_params!$C$7-scaling_params!$B$7)))+MAX(0,MIN(1,(T292-scaling_params!$B$11)/(scaling_params!$C$11-scaling_params!$B$11))))/3</f>
        <v>0.972972973</v>
      </c>
      <c r="AA292" s="15">
        <f>(MAX(0,MIN(1,1-(Q292-scaling_params!$B$8)/(scaling_params!$C$8-scaling_params!$B$8)))+MAX(0,MIN(1,(R292-scaling_params!$B$9)/(scaling_params!$C$9-scaling_params!$B$9)))+MAX(0,MIN(1,(S292-scaling_params!$B$10)/(scaling_params!$C$10-scaling_params!$B$10))))/3</f>
        <v>0.9662447257</v>
      </c>
      <c r="AB292" s="15">
        <f>(MAX(0,MIN(1,(U292-scaling_params!$B$12)/(scaling_params!$C$12-scaling_params!$B$12)))+MAX(0,MIN(1,(V292-scaling_params!$B$13)/(scaling_params!$C$13-scaling_params!$B$13))))/2</f>
        <v>0.8218181818</v>
      </c>
      <c r="AC292" s="13">
        <f>(scaling_params!$G$2*X292+scaling_params!$G$3*Y292+scaling_params!$G$4*Z292+scaling_params!$G$5*AA292+scaling_params!$G$6*AB292)*100</f>
        <v>92.62358373</v>
      </c>
      <c r="AD292" s="11" t="s">
        <v>168</v>
      </c>
      <c r="AE292" s="11">
        <f t="shared" si="2"/>
        <v>0</v>
      </c>
    </row>
    <row r="293" ht="15.75" customHeight="1">
      <c r="A293" s="11" t="s">
        <v>322</v>
      </c>
      <c r="B293" s="11" t="s">
        <v>163</v>
      </c>
      <c r="C293" s="11" t="s">
        <v>267</v>
      </c>
      <c r="D293" s="11" t="s">
        <v>165</v>
      </c>
      <c r="E293" s="12">
        <v>2025.0</v>
      </c>
      <c r="F293" s="11" t="s">
        <v>166</v>
      </c>
      <c r="G293" s="11" t="s">
        <v>175</v>
      </c>
      <c r="H293" s="11">
        <v>4.0</v>
      </c>
      <c r="I293" s="13">
        <v>11.4</v>
      </c>
      <c r="J293" s="11">
        <v>0.0</v>
      </c>
      <c r="K293" s="13">
        <v>0.0</v>
      </c>
      <c r="L293" s="13">
        <v>9.7</v>
      </c>
      <c r="M293" s="11">
        <v>40.0</v>
      </c>
      <c r="N293" s="14">
        <v>0.85</v>
      </c>
      <c r="O293" s="13">
        <v>83.2</v>
      </c>
      <c r="P293" s="13">
        <v>5.0</v>
      </c>
      <c r="Q293" s="13">
        <v>10.1</v>
      </c>
      <c r="R293" s="13">
        <v>16.7</v>
      </c>
      <c r="S293" s="13">
        <v>5.0</v>
      </c>
      <c r="T293" s="13">
        <v>5.0</v>
      </c>
      <c r="U293" s="13">
        <v>3.6</v>
      </c>
      <c r="V293" s="13">
        <v>92.8</v>
      </c>
      <c r="W293" s="11" t="str">
        <f t="shared" si="1"/>
        <v>A-Strong|BBVA|Operations|2025</v>
      </c>
      <c r="X293" s="15">
        <f>(MAX(0,MIN(1,1-(K293-scaling_params!$B$2)/(scaling_params!$C$2-scaling_params!$B$2)))+MAX(0,MIN(1,(L293-scaling_params!$B$3)/(scaling_params!$C$3-scaling_params!$B$3))))/2</f>
        <v>0.9926470588</v>
      </c>
      <c r="Y293" s="15">
        <f>(MAX(0,MIN(1,(M293-scaling_params!$B$4)/(scaling_params!$C$4-scaling_params!$B$4)))+MAX(0,MIN(1,(N293-scaling_params!$B$5)/(scaling_params!$C$5-scaling_params!$B$5))))/2</f>
        <v>0.7642857143</v>
      </c>
      <c r="Z293" s="15">
        <f>(MAX(0,MIN(1,(O293-scaling_params!$B$6)/(scaling_params!$C$6-scaling_params!$B$6)))+MAX(0,MIN(1,1-(P293-scaling_params!$B$7)/(scaling_params!$C$7-scaling_params!$B$7)))+MAX(0,MIN(1,(T293-scaling_params!$B$11)/(scaling_params!$C$11-scaling_params!$B$11))))/3</f>
        <v>1</v>
      </c>
      <c r="AA293" s="15">
        <f>(MAX(0,MIN(1,1-(Q293-scaling_params!$B$8)/(scaling_params!$C$8-scaling_params!$B$8)))+MAX(0,MIN(1,(R293-scaling_params!$B$9)/(scaling_params!$C$9-scaling_params!$B$9)))+MAX(0,MIN(1,(S293-scaling_params!$B$10)/(scaling_params!$C$10-scaling_params!$B$10))))/3</f>
        <v>0.9324894515</v>
      </c>
      <c r="AB293" s="15">
        <f>(MAX(0,MIN(1,(U293-scaling_params!$B$12)/(scaling_params!$C$12-scaling_params!$B$12)))+MAX(0,MIN(1,(V293-scaling_params!$B$13)/(scaling_params!$C$13-scaling_params!$B$13))))/2</f>
        <v>0.9490909091</v>
      </c>
      <c r="AC293" s="13">
        <f>(scaling_params!$G$2*X293+scaling_params!$G$3*Y293+scaling_params!$G$4*Z293+scaling_params!$G$5*AA293+scaling_params!$G$6*AB293)*100</f>
        <v>92.39900724</v>
      </c>
      <c r="AD293" s="11" t="s">
        <v>168</v>
      </c>
      <c r="AE293" s="11">
        <f t="shared" si="2"/>
        <v>0</v>
      </c>
    </row>
    <row r="294" ht="15.75" customHeight="1">
      <c r="A294" s="11" t="s">
        <v>323</v>
      </c>
      <c r="B294" s="11" t="s">
        <v>163</v>
      </c>
      <c r="C294" s="11" t="s">
        <v>267</v>
      </c>
      <c r="D294" s="11" t="s">
        <v>165</v>
      </c>
      <c r="E294" s="12">
        <v>2024.0</v>
      </c>
      <c r="F294" s="11" t="s">
        <v>171</v>
      </c>
      <c r="G294" s="11" t="s">
        <v>172</v>
      </c>
      <c r="H294" s="11">
        <v>4.0</v>
      </c>
      <c r="I294" s="13">
        <v>11.9</v>
      </c>
      <c r="J294" s="11">
        <v>0.0</v>
      </c>
      <c r="K294" s="13">
        <v>1.1</v>
      </c>
      <c r="L294" s="13">
        <v>5.5</v>
      </c>
      <c r="M294" s="11">
        <v>21.0</v>
      </c>
      <c r="N294" s="14">
        <v>0.75</v>
      </c>
      <c r="O294" s="13">
        <v>77.5</v>
      </c>
      <c r="P294" s="13">
        <v>5.8</v>
      </c>
      <c r="Q294" s="13">
        <v>9.9</v>
      </c>
      <c r="R294" s="13">
        <v>17.5</v>
      </c>
      <c r="S294" s="13">
        <v>4.0</v>
      </c>
      <c r="T294" s="13">
        <v>2.7</v>
      </c>
      <c r="U294" s="13">
        <v>2.8</v>
      </c>
      <c r="V294" s="13">
        <v>76.0</v>
      </c>
      <c r="W294" s="11" t="str">
        <f t="shared" si="1"/>
        <v>A-Strong|BBVA|Operations|2024</v>
      </c>
      <c r="X294" s="15">
        <f>(MAX(0,MIN(1,1-(K294-scaling_params!$B$2)/(scaling_params!$C$2-scaling_params!$B$2)))+MAX(0,MIN(1,(L294-scaling_params!$B$3)/(scaling_params!$C$3-scaling_params!$B$3))))/2</f>
        <v>0.6671568627</v>
      </c>
      <c r="Y294" s="15">
        <f>(MAX(0,MIN(1,(M294-scaling_params!$B$4)/(scaling_params!$C$4-scaling_params!$B$4)))+MAX(0,MIN(1,(N294-scaling_params!$B$5)/(scaling_params!$C$5-scaling_params!$B$5))))/2</f>
        <v>0.5488095238</v>
      </c>
      <c r="Z294" s="15">
        <f>(MAX(0,MIN(1,(O294-scaling_params!$B$6)/(scaling_params!$C$6-scaling_params!$B$6)))+MAX(0,MIN(1,1-(P294-scaling_params!$B$7)/(scaling_params!$C$7-scaling_params!$B$7)))+MAX(0,MIN(1,(T294-scaling_params!$B$11)/(scaling_params!$C$11-scaling_params!$B$11))))/3</f>
        <v>0.7539253539</v>
      </c>
      <c r="AA294" s="15">
        <f>(MAX(0,MIN(1,1-(Q294-scaling_params!$B$8)/(scaling_params!$C$8-scaling_params!$B$8)))+MAX(0,MIN(1,(R294-scaling_params!$B$9)/(scaling_params!$C$9-scaling_params!$B$9)))+MAX(0,MIN(1,(S294-scaling_params!$B$10)/(scaling_params!$C$10-scaling_params!$B$10))))/3</f>
        <v>0.8682055101</v>
      </c>
      <c r="AB294" s="15">
        <f>(MAX(0,MIN(1,(U294-scaling_params!$B$12)/(scaling_params!$C$12-scaling_params!$B$12)))+MAX(0,MIN(1,(V294-scaling_params!$B$13)/(scaling_params!$C$13-scaling_params!$B$13))))/2</f>
        <v>0.7463636364</v>
      </c>
      <c r="AC294" s="13">
        <f>(scaling_params!$G$2*X294+scaling_params!$G$3*Y294+scaling_params!$G$4*Z294+scaling_params!$G$5*AA294+scaling_params!$G$6*AB294)*100</f>
        <v>70.37996379</v>
      </c>
      <c r="AD294" s="11" t="s">
        <v>168</v>
      </c>
      <c r="AE294" s="11">
        <f t="shared" si="2"/>
        <v>0</v>
      </c>
    </row>
    <row r="295" ht="15.75" customHeight="1">
      <c r="A295" s="11" t="s">
        <v>323</v>
      </c>
      <c r="B295" s="11" t="s">
        <v>163</v>
      </c>
      <c r="C295" s="11" t="s">
        <v>267</v>
      </c>
      <c r="D295" s="11" t="s">
        <v>165</v>
      </c>
      <c r="E295" s="12">
        <v>2025.0</v>
      </c>
      <c r="F295" s="11" t="s">
        <v>171</v>
      </c>
      <c r="G295" s="11" t="s">
        <v>172</v>
      </c>
      <c r="H295" s="11">
        <v>4.0</v>
      </c>
      <c r="I295" s="13">
        <v>11.4</v>
      </c>
      <c r="J295" s="11">
        <v>0.0</v>
      </c>
      <c r="K295" s="13">
        <v>0.0</v>
      </c>
      <c r="L295" s="13">
        <v>7.0</v>
      </c>
      <c r="M295" s="11">
        <v>5.0</v>
      </c>
      <c r="N295" s="14">
        <v>0.78</v>
      </c>
      <c r="O295" s="13">
        <v>83.2</v>
      </c>
      <c r="P295" s="13">
        <v>5.0</v>
      </c>
      <c r="Q295" s="13">
        <v>10.1</v>
      </c>
      <c r="R295" s="13">
        <v>16.7</v>
      </c>
      <c r="S295" s="13">
        <v>3.7</v>
      </c>
      <c r="T295" s="13">
        <v>3.2</v>
      </c>
      <c r="U295" s="13">
        <v>3.6</v>
      </c>
      <c r="V295" s="13">
        <v>74.5</v>
      </c>
      <c r="W295" s="11" t="str">
        <f t="shared" si="1"/>
        <v>A-Strong|BBVA|Operations|2025</v>
      </c>
      <c r="X295" s="15">
        <f>(MAX(0,MIN(1,1-(K295-scaling_params!$B$2)/(scaling_params!$C$2-scaling_params!$B$2)))+MAX(0,MIN(1,(L295-scaling_params!$B$3)/(scaling_params!$C$3-scaling_params!$B$3))))/2</f>
        <v>0.7941176471</v>
      </c>
      <c r="Y295" s="15">
        <f>(MAX(0,MIN(1,(M295-scaling_params!$B$4)/(scaling_params!$C$4-scaling_params!$B$4)))+MAX(0,MIN(1,(N295-scaling_params!$B$5)/(scaling_params!$C$5-scaling_params!$B$5))))/2</f>
        <v>0.5101190476</v>
      </c>
      <c r="Z295" s="15">
        <f>(MAX(0,MIN(1,(O295-scaling_params!$B$6)/(scaling_params!$C$6-scaling_params!$B$6)))+MAX(0,MIN(1,1-(P295-scaling_params!$B$7)/(scaling_params!$C$7-scaling_params!$B$7)))+MAX(0,MIN(1,(T295-scaling_params!$B$11)/(scaling_params!$C$11-scaling_params!$B$11))))/3</f>
        <v>0.8285714286</v>
      </c>
      <c r="AA295" s="15">
        <f>(MAX(0,MIN(1,1-(Q295-scaling_params!$B$8)/(scaling_params!$C$8-scaling_params!$B$8)))+MAX(0,MIN(1,(R295-scaling_params!$B$9)/(scaling_params!$C$9-scaling_params!$B$9)))+MAX(0,MIN(1,(S295-scaling_params!$B$10)/(scaling_params!$C$10-scaling_params!$B$10))))/3</f>
        <v>0.8050384711</v>
      </c>
      <c r="AB295" s="15">
        <f>(MAX(0,MIN(1,(U295-scaling_params!$B$12)/(scaling_params!$C$12-scaling_params!$B$12)))+MAX(0,MIN(1,(V295-scaling_params!$B$13)/(scaling_params!$C$13-scaling_params!$B$13))))/2</f>
        <v>0.7827272727</v>
      </c>
      <c r="AC295" s="13">
        <f>(scaling_params!$G$2*X295+scaling_params!$G$3*Y295+scaling_params!$G$4*Z295+scaling_params!$G$5*AA295+scaling_params!$G$6*AB295)*100</f>
        <v>73.52584981</v>
      </c>
      <c r="AD295" s="11" t="s">
        <v>168</v>
      </c>
      <c r="AE295" s="11">
        <f t="shared" si="2"/>
        <v>0</v>
      </c>
    </row>
    <row r="296" ht="15.75" customHeight="1">
      <c r="A296" s="11" t="s">
        <v>324</v>
      </c>
      <c r="B296" s="11" t="s">
        <v>163</v>
      </c>
      <c r="C296" s="11" t="s">
        <v>267</v>
      </c>
      <c r="D296" s="11" t="s">
        <v>181</v>
      </c>
      <c r="E296" s="12">
        <v>2024.0</v>
      </c>
      <c r="F296" s="11" t="s">
        <v>166</v>
      </c>
      <c r="G296" s="11" t="s">
        <v>167</v>
      </c>
      <c r="H296" s="11">
        <v>3.0</v>
      </c>
      <c r="I296" s="13">
        <v>11.9</v>
      </c>
      <c r="J296" s="11">
        <v>1.0</v>
      </c>
      <c r="K296" s="13">
        <v>0.6</v>
      </c>
      <c r="L296" s="13">
        <v>6.1</v>
      </c>
      <c r="M296" s="11">
        <v>37.0</v>
      </c>
      <c r="N296" s="14">
        <v>0.8</v>
      </c>
      <c r="O296" s="13">
        <v>80.4</v>
      </c>
      <c r="P296" s="13">
        <v>5.5</v>
      </c>
      <c r="Q296" s="13">
        <v>9.4</v>
      </c>
      <c r="R296" s="13">
        <v>15.8</v>
      </c>
      <c r="S296" s="13">
        <v>3.9</v>
      </c>
      <c r="T296" s="13">
        <v>3.7</v>
      </c>
      <c r="U296" s="13">
        <v>3.6</v>
      </c>
      <c r="V296" s="13">
        <v>92.2</v>
      </c>
      <c r="W296" s="11" t="str">
        <f t="shared" si="1"/>
        <v>A-Strong|BBVA|Corporate|2024</v>
      </c>
      <c r="X296" s="15">
        <f>(MAX(0,MIN(1,1-(K296-scaling_params!$B$2)/(scaling_params!$C$2-scaling_params!$B$2)))+MAX(0,MIN(1,(L296-scaling_params!$B$3)/(scaling_params!$C$3-scaling_params!$B$3))))/2</f>
        <v>0.7279411765</v>
      </c>
      <c r="Y296" s="15">
        <f>(MAX(0,MIN(1,(M296-scaling_params!$B$4)/(scaling_params!$C$4-scaling_params!$B$4)))+MAX(0,MIN(1,(N296-scaling_params!$B$5)/(scaling_params!$C$5-scaling_params!$B$5))))/2</f>
        <v>0.6875</v>
      </c>
      <c r="Z296" s="15">
        <f>(MAX(0,MIN(1,(O296-scaling_params!$B$6)/(scaling_params!$C$6-scaling_params!$B$6)))+MAX(0,MIN(1,1-(P296-scaling_params!$B$7)/(scaling_params!$C$7-scaling_params!$B$7)))+MAX(0,MIN(1,(T296-scaling_params!$B$11)/(scaling_params!$C$11-scaling_params!$B$11))))/3</f>
        <v>0.8761904762</v>
      </c>
      <c r="AA296" s="15">
        <f>(MAX(0,MIN(1,1-(Q296-scaling_params!$B$8)/(scaling_params!$C$8-scaling_params!$B$8)))+MAX(0,MIN(1,(R296-scaling_params!$B$9)/(scaling_params!$C$9-scaling_params!$B$9)))+MAX(0,MIN(1,(S296-scaling_params!$B$10)/(scaling_params!$C$10-scaling_params!$B$10))))/3</f>
        <v>0.7866716307</v>
      </c>
      <c r="AB296" s="15">
        <f>(MAX(0,MIN(1,(U296-scaling_params!$B$12)/(scaling_params!$C$12-scaling_params!$B$12)))+MAX(0,MIN(1,(V296-scaling_params!$B$13)/(scaling_params!$C$13-scaling_params!$B$13))))/2</f>
        <v>0.9436363636</v>
      </c>
      <c r="AC296" s="13">
        <f>(scaling_params!$G$2*X296+scaling_params!$G$3*Y296+scaling_params!$G$4*Z296+scaling_params!$G$5*AA296+scaling_params!$G$6*AB296)*100</f>
        <v>78.83367363</v>
      </c>
      <c r="AD296" s="11" t="s">
        <v>168</v>
      </c>
      <c r="AE296" s="11">
        <f t="shared" si="2"/>
        <v>0</v>
      </c>
    </row>
    <row r="297" ht="15.75" customHeight="1">
      <c r="A297" s="11" t="s">
        <v>324</v>
      </c>
      <c r="B297" s="11" t="s">
        <v>163</v>
      </c>
      <c r="C297" s="11" t="s">
        <v>267</v>
      </c>
      <c r="D297" s="11" t="s">
        <v>181</v>
      </c>
      <c r="E297" s="12">
        <v>2025.0</v>
      </c>
      <c r="F297" s="11" t="s">
        <v>166</v>
      </c>
      <c r="G297" s="11" t="s">
        <v>167</v>
      </c>
      <c r="H297" s="11">
        <v>3.0</v>
      </c>
      <c r="I297" s="13">
        <v>11.4</v>
      </c>
      <c r="J297" s="11">
        <v>0.0</v>
      </c>
      <c r="K297" s="13">
        <v>1.4</v>
      </c>
      <c r="L297" s="13">
        <v>7.1</v>
      </c>
      <c r="M297" s="11">
        <v>19.0</v>
      </c>
      <c r="N297" s="14">
        <v>0.86</v>
      </c>
      <c r="O297" s="13">
        <v>83.2</v>
      </c>
      <c r="P297" s="13">
        <v>5.5</v>
      </c>
      <c r="Q297" s="13">
        <v>8.5</v>
      </c>
      <c r="R297" s="13">
        <v>18.9</v>
      </c>
      <c r="S297" s="13">
        <v>4.6</v>
      </c>
      <c r="T297" s="13">
        <v>4.4</v>
      </c>
      <c r="U297" s="13">
        <v>3.7</v>
      </c>
      <c r="V297" s="13">
        <v>77.6</v>
      </c>
      <c r="W297" s="11" t="str">
        <f t="shared" si="1"/>
        <v>A-Strong|BBVA|Corporate|2025</v>
      </c>
      <c r="X297" s="15">
        <f>(MAX(0,MIN(1,1-(K297-scaling_params!$B$2)/(scaling_params!$C$2-scaling_params!$B$2)))+MAX(0,MIN(1,(L297-scaling_params!$B$3)/(scaling_params!$C$3-scaling_params!$B$3))))/2</f>
        <v>0.7348039216</v>
      </c>
      <c r="Y297" s="15">
        <f>(MAX(0,MIN(1,(M297-scaling_params!$B$4)/(scaling_params!$C$4-scaling_params!$B$4)))+MAX(0,MIN(1,(N297-scaling_params!$B$5)/(scaling_params!$C$5-scaling_params!$B$5))))/2</f>
        <v>0.6767857143</v>
      </c>
      <c r="Z297" s="15">
        <f>(MAX(0,MIN(1,(O297-scaling_params!$B$6)/(scaling_params!$C$6-scaling_params!$B$6)))+MAX(0,MIN(1,1-(P297-scaling_params!$B$7)/(scaling_params!$C$7-scaling_params!$B$7)))+MAX(0,MIN(1,(T297-scaling_params!$B$11)/(scaling_params!$C$11-scaling_params!$B$11))))/3</f>
        <v>0.9428571429</v>
      </c>
      <c r="AA297" s="15">
        <f>(MAX(0,MIN(1,1-(Q297-scaling_params!$B$8)/(scaling_params!$C$8-scaling_params!$B$8)))+MAX(0,MIN(1,(R297-scaling_params!$B$9)/(scaling_params!$C$9-scaling_params!$B$9)))+MAX(0,MIN(1,(S297-scaling_params!$B$10)/(scaling_params!$C$10-scaling_params!$B$10))))/3</f>
        <v>0.9607843137</v>
      </c>
      <c r="AB297" s="15">
        <f>(MAX(0,MIN(1,(U297-scaling_params!$B$12)/(scaling_params!$C$12-scaling_params!$B$12)))+MAX(0,MIN(1,(V297-scaling_params!$B$13)/(scaling_params!$C$13-scaling_params!$B$13))))/2</f>
        <v>0.8109090909</v>
      </c>
      <c r="AC297" s="13">
        <f>(scaling_params!$G$2*X297+scaling_params!$G$3*Y297+scaling_params!$G$4*Z297+scaling_params!$G$5*AA297+scaling_params!$G$6*AB297)*100</f>
        <v>81.80803049</v>
      </c>
      <c r="AD297" s="11" t="s">
        <v>168</v>
      </c>
      <c r="AE297" s="11">
        <f t="shared" si="2"/>
        <v>0</v>
      </c>
    </row>
    <row r="298" ht="15.75" customHeight="1">
      <c r="A298" s="11" t="s">
        <v>325</v>
      </c>
      <c r="B298" s="11" t="s">
        <v>163</v>
      </c>
      <c r="C298" s="11" t="s">
        <v>267</v>
      </c>
      <c r="D298" s="11" t="s">
        <v>170</v>
      </c>
      <c r="E298" s="12">
        <v>2024.0</v>
      </c>
      <c r="F298" s="11" t="s">
        <v>171</v>
      </c>
      <c r="G298" s="11" t="s">
        <v>184</v>
      </c>
      <c r="H298" s="11">
        <v>4.0</v>
      </c>
      <c r="I298" s="13">
        <v>11.9</v>
      </c>
      <c r="J298" s="11">
        <v>0.0</v>
      </c>
      <c r="K298" s="13">
        <v>0.2</v>
      </c>
      <c r="L298" s="13">
        <v>8.4</v>
      </c>
      <c r="M298" s="11">
        <v>24.0</v>
      </c>
      <c r="N298" s="14">
        <v>0.88</v>
      </c>
      <c r="O298" s="13">
        <v>82.1</v>
      </c>
      <c r="P298" s="13">
        <v>5.1</v>
      </c>
      <c r="Q298" s="13">
        <v>12.5</v>
      </c>
      <c r="R298" s="13">
        <v>18.1</v>
      </c>
      <c r="S298" s="13">
        <v>4.6</v>
      </c>
      <c r="T298" s="13">
        <v>4.4</v>
      </c>
      <c r="U298" s="13">
        <v>2.3</v>
      </c>
      <c r="V298" s="13">
        <v>88.7</v>
      </c>
      <c r="W298" s="11" t="str">
        <f t="shared" si="1"/>
        <v>A-Strong|BBVA|Risk|2024</v>
      </c>
      <c r="X298" s="15">
        <f>(MAX(0,MIN(1,1-(K298-scaling_params!$B$2)/(scaling_params!$C$2-scaling_params!$B$2)))+MAX(0,MIN(1,(L298-scaling_params!$B$3)/(scaling_params!$C$3-scaling_params!$B$3))))/2</f>
        <v>0.8970588235</v>
      </c>
      <c r="Y298" s="15">
        <f>(MAX(0,MIN(1,(M298-scaling_params!$B$4)/(scaling_params!$C$4-scaling_params!$B$4)))+MAX(0,MIN(1,(N298-scaling_params!$B$5)/(scaling_params!$C$5-scaling_params!$B$5))))/2</f>
        <v>0.7255952381</v>
      </c>
      <c r="Z298" s="15">
        <f>(MAX(0,MIN(1,(O298-scaling_params!$B$6)/(scaling_params!$C$6-scaling_params!$B$6)))+MAX(0,MIN(1,1-(P298-scaling_params!$B$7)/(scaling_params!$C$7-scaling_params!$B$7)))+MAX(0,MIN(1,(T298-scaling_params!$B$11)/(scaling_params!$C$11-scaling_params!$B$11))))/3</f>
        <v>0.9428571429</v>
      </c>
      <c r="AA298" s="15">
        <f>(MAX(0,MIN(1,1-(Q298-scaling_params!$B$8)/(scaling_params!$C$8-scaling_params!$B$8)))+MAX(0,MIN(1,(R298-scaling_params!$B$9)/(scaling_params!$C$9-scaling_params!$B$9)))+MAX(0,MIN(1,(S298-scaling_params!$B$10)/(scaling_params!$C$10-scaling_params!$B$10))))/3</f>
        <v>0.9182545861</v>
      </c>
      <c r="AB298" s="15">
        <f>(MAX(0,MIN(1,(U298-scaling_params!$B$12)/(scaling_params!$C$12-scaling_params!$B$12)))+MAX(0,MIN(1,(V298-scaling_params!$B$13)/(scaling_params!$C$13-scaling_params!$B$13))))/2</f>
        <v>0.7368181818</v>
      </c>
      <c r="AC298" s="13">
        <f>(scaling_params!$G$2*X298+scaling_params!$G$3*Y298+scaling_params!$G$4*Z298+scaling_params!$G$5*AA298+scaling_params!$G$6*AB298)*100</f>
        <v>85.14524857</v>
      </c>
      <c r="AD298" s="11" t="s">
        <v>168</v>
      </c>
      <c r="AE298" s="11">
        <f t="shared" si="2"/>
        <v>0</v>
      </c>
    </row>
    <row r="299" ht="15.75" customHeight="1">
      <c r="A299" s="11" t="s">
        <v>325</v>
      </c>
      <c r="B299" s="11" t="s">
        <v>163</v>
      </c>
      <c r="C299" s="11" t="s">
        <v>267</v>
      </c>
      <c r="D299" s="11" t="s">
        <v>170</v>
      </c>
      <c r="E299" s="12">
        <v>2025.0</v>
      </c>
      <c r="F299" s="11" t="s">
        <v>171</v>
      </c>
      <c r="G299" s="11" t="s">
        <v>184</v>
      </c>
      <c r="H299" s="11">
        <v>4.0</v>
      </c>
      <c r="I299" s="13">
        <v>11.4</v>
      </c>
      <c r="J299" s="11">
        <v>0.0</v>
      </c>
      <c r="K299" s="13">
        <v>0.0</v>
      </c>
      <c r="L299" s="13">
        <v>8.1</v>
      </c>
      <c r="M299" s="11">
        <v>17.0</v>
      </c>
      <c r="N299" s="14">
        <v>0.83</v>
      </c>
      <c r="O299" s="13">
        <v>82.8</v>
      </c>
      <c r="P299" s="13">
        <v>4.9</v>
      </c>
      <c r="Q299" s="13">
        <v>8.3</v>
      </c>
      <c r="R299" s="13">
        <v>17.0</v>
      </c>
      <c r="S299" s="13">
        <v>4.1</v>
      </c>
      <c r="T299" s="13">
        <v>4.1</v>
      </c>
      <c r="U299" s="13">
        <v>5.1</v>
      </c>
      <c r="V299" s="13">
        <v>84.1</v>
      </c>
      <c r="W299" s="11" t="str">
        <f t="shared" si="1"/>
        <v>A-Strong|BBVA|Risk|2025</v>
      </c>
      <c r="X299" s="15">
        <f>(MAX(0,MIN(1,1-(K299-scaling_params!$B$2)/(scaling_params!$C$2-scaling_params!$B$2)))+MAX(0,MIN(1,(L299-scaling_params!$B$3)/(scaling_params!$C$3-scaling_params!$B$3))))/2</f>
        <v>0.875</v>
      </c>
      <c r="Y299" s="15">
        <f>(MAX(0,MIN(1,(M299-scaling_params!$B$4)/(scaling_params!$C$4-scaling_params!$B$4)))+MAX(0,MIN(1,(N299-scaling_params!$B$5)/(scaling_params!$C$5-scaling_params!$B$5))))/2</f>
        <v>0.6297619048</v>
      </c>
      <c r="Z299" s="15">
        <f>(MAX(0,MIN(1,(O299-scaling_params!$B$6)/(scaling_params!$C$6-scaling_params!$B$6)))+MAX(0,MIN(1,1-(P299-scaling_params!$B$7)/(scaling_params!$C$7-scaling_params!$B$7)))+MAX(0,MIN(1,(T299-scaling_params!$B$11)/(scaling_params!$C$11-scaling_params!$B$11))))/3</f>
        <v>0.9142857143</v>
      </c>
      <c r="AA299" s="15">
        <f>(MAX(0,MIN(1,1-(Q299-scaling_params!$B$8)/(scaling_params!$C$8-scaling_params!$B$8)))+MAX(0,MIN(1,(R299-scaling_params!$B$9)/(scaling_params!$C$9-scaling_params!$B$9)))+MAX(0,MIN(1,(S299-scaling_params!$B$10)/(scaling_params!$C$10-scaling_params!$B$10))))/3</f>
        <v>0.8569123852</v>
      </c>
      <c r="AB299" s="15">
        <f>(MAX(0,MIN(1,(U299-scaling_params!$B$12)/(scaling_params!$C$12-scaling_params!$B$12)))+MAX(0,MIN(1,(V299-scaling_params!$B$13)/(scaling_params!$C$13-scaling_params!$B$13))))/2</f>
        <v>0.87</v>
      </c>
      <c r="AC299" s="13">
        <f>(scaling_params!$G$2*X299+scaling_params!$G$3*Y299+scaling_params!$G$4*Z299+scaling_params!$G$5*AA299+scaling_params!$G$6*AB299)*100</f>
        <v>82.19527703</v>
      </c>
      <c r="AD299" s="11" t="s">
        <v>168</v>
      </c>
      <c r="AE299" s="11">
        <f t="shared" si="2"/>
        <v>0</v>
      </c>
    </row>
    <row r="300" ht="15.75" customHeight="1">
      <c r="A300" s="11" t="s">
        <v>326</v>
      </c>
      <c r="B300" s="11" t="s">
        <v>163</v>
      </c>
      <c r="C300" s="11" t="s">
        <v>267</v>
      </c>
      <c r="D300" s="11" t="s">
        <v>174</v>
      </c>
      <c r="E300" s="12">
        <v>2024.0</v>
      </c>
      <c r="F300" s="11" t="s">
        <v>171</v>
      </c>
      <c r="G300" s="11" t="s">
        <v>172</v>
      </c>
      <c r="H300" s="11">
        <v>5.0</v>
      </c>
      <c r="I300" s="13">
        <v>11.9</v>
      </c>
      <c r="J300" s="11">
        <v>0.0</v>
      </c>
      <c r="K300" s="13">
        <v>1.3</v>
      </c>
      <c r="L300" s="13">
        <v>7.5</v>
      </c>
      <c r="M300" s="11">
        <v>30.0</v>
      </c>
      <c r="N300" s="14">
        <v>0.82</v>
      </c>
      <c r="O300" s="13">
        <v>73.3</v>
      </c>
      <c r="P300" s="13">
        <v>4.6</v>
      </c>
      <c r="Q300" s="13">
        <v>12.9</v>
      </c>
      <c r="R300" s="13">
        <v>18.1</v>
      </c>
      <c r="S300" s="13">
        <v>4.0</v>
      </c>
      <c r="T300" s="13">
        <v>4.2</v>
      </c>
      <c r="U300" s="13">
        <v>2.7</v>
      </c>
      <c r="V300" s="13">
        <v>76.9</v>
      </c>
      <c r="W300" s="11" t="str">
        <f t="shared" si="1"/>
        <v>A-Strong|BBVA|Digital|2024</v>
      </c>
      <c r="X300" s="15">
        <f>(MAX(0,MIN(1,1-(K300-scaling_params!$B$2)/(scaling_params!$C$2-scaling_params!$B$2)))+MAX(0,MIN(1,(L300-scaling_params!$B$3)/(scaling_params!$C$3-scaling_params!$B$3))))/2</f>
        <v>0.7808823529</v>
      </c>
      <c r="Y300" s="15">
        <f>(MAX(0,MIN(1,(M300-scaling_params!$B$4)/(scaling_params!$C$4-scaling_params!$B$4)))+MAX(0,MIN(1,(N300-scaling_params!$B$5)/(scaling_params!$C$5-scaling_params!$B$5))))/2</f>
        <v>0.6791666667</v>
      </c>
      <c r="Z300" s="15">
        <f>(MAX(0,MIN(1,(O300-scaling_params!$B$6)/(scaling_params!$C$6-scaling_params!$B$6)))+MAX(0,MIN(1,1-(P300-scaling_params!$B$7)/(scaling_params!$C$7-scaling_params!$B$7)))+MAX(0,MIN(1,(T300-scaling_params!$B$11)/(scaling_params!$C$11-scaling_params!$B$11))))/3</f>
        <v>0.8660537482</v>
      </c>
      <c r="AA300" s="15">
        <f>(MAX(0,MIN(1,1-(Q300-scaling_params!$B$8)/(scaling_params!$C$8-scaling_params!$B$8)))+MAX(0,MIN(1,(R300-scaling_params!$B$9)/(scaling_params!$C$9-scaling_params!$B$9)))+MAX(0,MIN(1,(S300-scaling_params!$B$10)/(scaling_params!$C$10-scaling_params!$B$10))))/3</f>
        <v>0.8442795415</v>
      </c>
      <c r="AB300" s="15">
        <f>(MAX(0,MIN(1,(U300-scaling_params!$B$12)/(scaling_params!$C$12-scaling_params!$B$12)))+MAX(0,MIN(1,(V300-scaling_params!$B$13)/(scaling_params!$C$13-scaling_params!$B$13))))/2</f>
        <v>0.7295454545</v>
      </c>
      <c r="AC300" s="13">
        <f>(scaling_params!$G$2*X300+scaling_params!$G$3*Y300+scaling_params!$G$4*Z300+scaling_params!$G$5*AA300+scaling_params!$G$6*AB300)*100</f>
        <v>78.13137134</v>
      </c>
      <c r="AD300" s="11" t="s">
        <v>168</v>
      </c>
      <c r="AE300" s="11">
        <f t="shared" si="2"/>
        <v>0</v>
      </c>
    </row>
    <row r="301" ht="15.75" customHeight="1">
      <c r="A301" s="11" t="s">
        <v>326</v>
      </c>
      <c r="B301" s="11" t="s">
        <v>163</v>
      </c>
      <c r="C301" s="11" t="s">
        <v>267</v>
      </c>
      <c r="D301" s="11" t="s">
        <v>174</v>
      </c>
      <c r="E301" s="12">
        <v>2025.0</v>
      </c>
      <c r="F301" s="11" t="s">
        <v>171</v>
      </c>
      <c r="G301" s="11" t="s">
        <v>172</v>
      </c>
      <c r="H301" s="11">
        <v>5.0</v>
      </c>
      <c r="I301" s="13">
        <v>11.4</v>
      </c>
      <c r="J301" s="11">
        <v>0.0</v>
      </c>
      <c r="K301" s="13">
        <v>1.2</v>
      </c>
      <c r="L301" s="13">
        <v>7.3</v>
      </c>
      <c r="M301" s="11">
        <v>4.0</v>
      </c>
      <c r="N301" s="14">
        <v>0.8</v>
      </c>
      <c r="O301" s="13">
        <v>78.6</v>
      </c>
      <c r="P301" s="13">
        <v>4.2</v>
      </c>
      <c r="Q301" s="13">
        <v>12.7</v>
      </c>
      <c r="R301" s="13">
        <v>18.1</v>
      </c>
      <c r="S301" s="13">
        <v>3.8</v>
      </c>
      <c r="T301" s="13">
        <v>4.3</v>
      </c>
      <c r="U301" s="13">
        <v>3.7</v>
      </c>
      <c r="V301" s="13">
        <v>81.6</v>
      </c>
      <c r="W301" s="11" t="str">
        <f t="shared" si="1"/>
        <v>A-Strong|BBVA|Digital|2025</v>
      </c>
      <c r="X301" s="15">
        <f>(MAX(0,MIN(1,1-(K301-scaling_params!$B$2)/(scaling_params!$C$2-scaling_params!$B$2)))+MAX(0,MIN(1,(L301-scaling_params!$B$3)/(scaling_params!$C$3-scaling_params!$B$3))))/2</f>
        <v>0.7828431373</v>
      </c>
      <c r="Y301" s="15">
        <f>(MAX(0,MIN(1,(M301-scaling_params!$B$4)/(scaling_params!$C$4-scaling_params!$B$4)))+MAX(0,MIN(1,(N301-scaling_params!$B$5)/(scaling_params!$C$5-scaling_params!$B$5))))/2</f>
        <v>0.5303571429</v>
      </c>
      <c r="Z301" s="15">
        <f>(MAX(0,MIN(1,(O301-scaling_params!$B$6)/(scaling_params!$C$6-scaling_params!$B$6)))+MAX(0,MIN(1,1-(P301-scaling_params!$B$7)/(scaling_params!$C$7-scaling_params!$B$7)))+MAX(0,MIN(1,(T301-scaling_params!$B$11)/(scaling_params!$C$11-scaling_params!$B$11))))/3</f>
        <v>0.9333333333</v>
      </c>
      <c r="AA301" s="15">
        <f>(MAX(0,MIN(1,1-(Q301-scaling_params!$B$8)/(scaling_params!$C$8-scaling_params!$B$8)))+MAX(0,MIN(1,(R301-scaling_params!$B$9)/(scaling_params!$C$9-scaling_params!$B$9)))+MAX(0,MIN(1,(S301-scaling_params!$B$10)/(scaling_params!$C$10-scaling_params!$B$10))))/3</f>
        <v>0.8322474559</v>
      </c>
      <c r="AB301" s="15">
        <f>(MAX(0,MIN(1,(U301-scaling_params!$B$12)/(scaling_params!$C$12-scaling_params!$B$12)))+MAX(0,MIN(1,(V301-scaling_params!$B$13)/(scaling_params!$C$13-scaling_params!$B$13))))/2</f>
        <v>0.8472727273</v>
      </c>
      <c r="AC301" s="13">
        <f>(scaling_params!$G$2*X301+scaling_params!$G$3*Y301+scaling_params!$G$4*Z301+scaling_params!$G$5*AA301+scaling_params!$G$6*AB301)*100</f>
        <v>77.43891332</v>
      </c>
      <c r="AD301" s="11" t="s">
        <v>168</v>
      </c>
      <c r="AE301" s="11">
        <f t="shared" si="2"/>
        <v>0</v>
      </c>
    </row>
    <row r="302" ht="15.75" customHeight="1">
      <c r="A302" s="11" t="s">
        <v>327</v>
      </c>
      <c r="B302" s="11" t="s">
        <v>163</v>
      </c>
      <c r="C302" s="11" t="s">
        <v>328</v>
      </c>
      <c r="D302" s="11" t="s">
        <v>174</v>
      </c>
      <c r="E302" s="12">
        <v>2024.0</v>
      </c>
      <c r="F302" s="11" t="s">
        <v>166</v>
      </c>
      <c r="G302" s="11" t="s">
        <v>175</v>
      </c>
      <c r="H302" s="11">
        <v>2.0</v>
      </c>
      <c r="I302" s="13">
        <v>8.9</v>
      </c>
      <c r="J302" s="11">
        <v>0.0</v>
      </c>
      <c r="K302" s="13">
        <v>1.3</v>
      </c>
      <c r="L302" s="13">
        <v>7.2</v>
      </c>
      <c r="M302" s="11">
        <v>25.0</v>
      </c>
      <c r="N302" s="14">
        <v>0.87</v>
      </c>
      <c r="O302" s="13">
        <v>73.3</v>
      </c>
      <c r="P302" s="13">
        <v>4.6</v>
      </c>
      <c r="Q302" s="13">
        <v>12.9</v>
      </c>
      <c r="R302" s="13">
        <v>18.1</v>
      </c>
      <c r="S302" s="13">
        <v>4.7</v>
      </c>
      <c r="T302" s="13">
        <v>4.5</v>
      </c>
      <c r="U302" s="13">
        <v>2.7</v>
      </c>
      <c r="V302" s="13">
        <v>69.5</v>
      </c>
      <c r="W302" s="11" t="str">
        <f t="shared" si="1"/>
        <v>A-Strong|BBVA|Digital|2024</v>
      </c>
      <c r="X302" s="15">
        <f>(MAX(0,MIN(1,1-(K302-scaling_params!$B$2)/(scaling_params!$C$2-scaling_params!$B$2)))+MAX(0,MIN(1,(L302-scaling_params!$B$3)/(scaling_params!$C$3-scaling_params!$B$3))))/2</f>
        <v>0.7588235294</v>
      </c>
      <c r="Y302" s="15">
        <f>(MAX(0,MIN(1,(M302-scaling_params!$B$4)/(scaling_params!$C$4-scaling_params!$B$4)))+MAX(0,MIN(1,(N302-scaling_params!$B$5)/(scaling_params!$C$5-scaling_params!$B$5))))/2</f>
        <v>0.7178571429</v>
      </c>
      <c r="Z302" s="15">
        <f>(MAX(0,MIN(1,(O302-scaling_params!$B$6)/(scaling_params!$C$6-scaling_params!$B$6)))+MAX(0,MIN(1,1-(P302-scaling_params!$B$7)/(scaling_params!$C$7-scaling_params!$B$7)))+MAX(0,MIN(1,(T302-scaling_params!$B$11)/(scaling_params!$C$11-scaling_params!$B$11))))/3</f>
        <v>0.8946251768</v>
      </c>
      <c r="AA302" s="15">
        <f>(MAX(0,MIN(1,1-(Q302-scaling_params!$B$8)/(scaling_params!$C$8-scaling_params!$B$8)))+MAX(0,MIN(1,(R302-scaling_params!$B$9)/(scaling_params!$C$9-scaling_params!$B$9)))+MAX(0,MIN(1,(S302-scaling_params!$B$10)/(scaling_params!$C$10-scaling_params!$B$10))))/3</f>
        <v>0.9129069925</v>
      </c>
      <c r="AB302" s="15">
        <f>(MAX(0,MIN(1,(U302-scaling_params!$B$12)/(scaling_params!$C$12-scaling_params!$B$12)))+MAX(0,MIN(1,(V302-scaling_params!$B$13)/(scaling_params!$C$13-scaling_params!$B$13))))/2</f>
        <v>0.6622727273</v>
      </c>
      <c r="AC302" s="13">
        <f>(scaling_params!$G$2*X302+scaling_params!$G$3*Y302+scaling_params!$G$4*Z302+scaling_params!$G$5*AA302+scaling_params!$G$6*AB302)*100</f>
        <v>79.6076687</v>
      </c>
      <c r="AD302" s="11" t="s">
        <v>168</v>
      </c>
      <c r="AE302" s="11">
        <f t="shared" si="2"/>
        <v>0</v>
      </c>
    </row>
    <row r="303" ht="15.75" customHeight="1">
      <c r="A303" s="11" t="s">
        <v>327</v>
      </c>
      <c r="B303" s="11" t="s">
        <v>163</v>
      </c>
      <c r="C303" s="11" t="s">
        <v>328</v>
      </c>
      <c r="D303" s="11" t="s">
        <v>174</v>
      </c>
      <c r="E303" s="12">
        <v>2025.0</v>
      </c>
      <c r="F303" s="11" t="s">
        <v>166</v>
      </c>
      <c r="G303" s="11" t="s">
        <v>175</v>
      </c>
      <c r="H303" s="11">
        <v>2.0</v>
      </c>
      <c r="I303" s="13">
        <v>8.6</v>
      </c>
      <c r="J303" s="11">
        <v>0.0</v>
      </c>
      <c r="K303" s="13">
        <v>1.2</v>
      </c>
      <c r="L303" s="13">
        <v>7.6</v>
      </c>
      <c r="M303" s="11">
        <v>14.0</v>
      </c>
      <c r="N303" s="14">
        <v>0.89</v>
      </c>
      <c r="O303" s="13">
        <v>78.6</v>
      </c>
      <c r="P303" s="13">
        <v>4.2</v>
      </c>
      <c r="Q303" s="13">
        <v>12.7</v>
      </c>
      <c r="R303" s="13">
        <v>18.1</v>
      </c>
      <c r="S303" s="13">
        <v>4.6</v>
      </c>
      <c r="T303" s="13">
        <v>3.7</v>
      </c>
      <c r="U303" s="13">
        <v>3.7</v>
      </c>
      <c r="V303" s="13">
        <v>76.7</v>
      </c>
      <c r="W303" s="11" t="str">
        <f t="shared" si="1"/>
        <v>A-Strong|BBVA|Digital|2025</v>
      </c>
      <c r="X303" s="15">
        <f>(MAX(0,MIN(1,1-(K303-scaling_params!$B$2)/(scaling_params!$C$2-scaling_params!$B$2)))+MAX(0,MIN(1,(L303-scaling_params!$B$3)/(scaling_params!$C$3-scaling_params!$B$3))))/2</f>
        <v>0.8049019608</v>
      </c>
      <c r="Y303" s="15">
        <f>(MAX(0,MIN(1,(M303-scaling_params!$B$4)/(scaling_params!$C$4-scaling_params!$B$4)))+MAX(0,MIN(1,(N303-scaling_params!$B$5)/(scaling_params!$C$5-scaling_params!$B$5))))/2</f>
        <v>0.6904761905</v>
      </c>
      <c r="Z303" s="15">
        <f>(MAX(0,MIN(1,(O303-scaling_params!$B$6)/(scaling_params!$C$6-scaling_params!$B$6)))+MAX(0,MIN(1,1-(P303-scaling_params!$B$7)/(scaling_params!$C$7-scaling_params!$B$7)))+MAX(0,MIN(1,(T303-scaling_params!$B$11)/(scaling_params!$C$11-scaling_params!$B$11))))/3</f>
        <v>0.8761904762</v>
      </c>
      <c r="AA303" s="15">
        <f>(MAX(0,MIN(1,1-(Q303-scaling_params!$B$8)/(scaling_params!$C$8-scaling_params!$B$8)))+MAX(0,MIN(1,(R303-scaling_params!$B$9)/(scaling_params!$C$9-scaling_params!$B$9)))+MAX(0,MIN(1,(S303-scaling_params!$B$10)/(scaling_params!$C$10-scaling_params!$B$10))))/3</f>
        <v>0.9106788285</v>
      </c>
      <c r="AB303" s="15">
        <f>(MAX(0,MIN(1,(U303-scaling_params!$B$12)/(scaling_params!$C$12-scaling_params!$B$12)))+MAX(0,MIN(1,(V303-scaling_params!$B$13)/(scaling_params!$C$13-scaling_params!$B$13))))/2</f>
        <v>0.8027272727</v>
      </c>
      <c r="AC303" s="13">
        <f>(scaling_params!$G$2*X303+scaling_params!$G$3*Y303+scaling_params!$G$4*Z303+scaling_params!$G$5*AA303+scaling_params!$G$6*AB303)*100</f>
        <v>81.23199194</v>
      </c>
      <c r="AD303" s="11" t="s">
        <v>168</v>
      </c>
      <c r="AE303" s="11">
        <f t="shared" si="2"/>
        <v>0</v>
      </c>
    </row>
    <row r="304" ht="15.75" customHeight="1">
      <c r="A304" s="11" t="s">
        <v>329</v>
      </c>
      <c r="B304" s="11" t="s">
        <v>163</v>
      </c>
      <c r="C304" s="11" t="s">
        <v>328</v>
      </c>
      <c r="D304" s="11" t="s">
        <v>165</v>
      </c>
      <c r="E304" s="12">
        <v>2024.0</v>
      </c>
      <c r="F304" s="11" t="s">
        <v>171</v>
      </c>
      <c r="G304" s="11" t="s">
        <v>184</v>
      </c>
      <c r="H304" s="11">
        <v>3.0</v>
      </c>
      <c r="I304" s="13">
        <v>8.9</v>
      </c>
      <c r="J304" s="11">
        <v>0.0</v>
      </c>
      <c r="K304" s="13">
        <v>1.1</v>
      </c>
      <c r="L304" s="13">
        <v>6.9</v>
      </c>
      <c r="M304" s="11">
        <v>34.0</v>
      </c>
      <c r="N304" s="14">
        <v>0.86</v>
      </c>
      <c r="O304" s="13">
        <v>77.5</v>
      </c>
      <c r="P304" s="13">
        <v>5.8</v>
      </c>
      <c r="Q304" s="13">
        <v>9.9</v>
      </c>
      <c r="R304" s="13">
        <v>17.5</v>
      </c>
      <c r="S304" s="13">
        <v>4.2</v>
      </c>
      <c r="T304" s="13">
        <v>3.9</v>
      </c>
      <c r="U304" s="13">
        <v>2.8</v>
      </c>
      <c r="V304" s="13">
        <v>80.8</v>
      </c>
      <c r="W304" s="11" t="str">
        <f t="shared" si="1"/>
        <v>A-Strong|BBVA|Operations|2024</v>
      </c>
      <c r="X304" s="15">
        <f>(MAX(0,MIN(1,1-(K304-scaling_params!$B$2)/(scaling_params!$C$2-scaling_params!$B$2)))+MAX(0,MIN(1,(L304-scaling_params!$B$3)/(scaling_params!$C$3-scaling_params!$B$3))))/2</f>
        <v>0.7700980392</v>
      </c>
      <c r="Y304" s="15">
        <f>(MAX(0,MIN(1,(M304-scaling_params!$B$4)/(scaling_params!$C$4-scaling_params!$B$4)))+MAX(0,MIN(1,(N304-scaling_params!$B$5)/(scaling_params!$C$5-scaling_params!$B$5))))/2</f>
        <v>0.7482142857</v>
      </c>
      <c r="Z304" s="15">
        <f>(MAX(0,MIN(1,(O304-scaling_params!$B$6)/(scaling_params!$C$6-scaling_params!$B$6)))+MAX(0,MIN(1,1-(P304-scaling_params!$B$7)/(scaling_params!$C$7-scaling_params!$B$7)))+MAX(0,MIN(1,(T304-scaling_params!$B$11)/(scaling_params!$C$11-scaling_params!$B$11))))/3</f>
        <v>0.8682110682</v>
      </c>
      <c r="AA304" s="15">
        <f>(MAX(0,MIN(1,1-(Q304-scaling_params!$B$8)/(scaling_params!$C$8-scaling_params!$B$8)))+MAX(0,MIN(1,(R304-scaling_params!$B$9)/(scaling_params!$C$9-scaling_params!$B$9)))+MAX(0,MIN(1,(S304-scaling_params!$B$10)/(scaling_params!$C$10-scaling_params!$B$10))))/3</f>
        <v>0.8878133532</v>
      </c>
      <c r="AB304" s="15">
        <f>(MAX(0,MIN(1,(U304-scaling_params!$B$12)/(scaling_params!$C$12-scaling_params!$B$12)))+MAX(0,MIN(1,(V304-scaling_params!$B$13)/(scaling_params!$C$13-scaling_params!$B$13))))/2</f>
        <v>0.79</v>
      </c>
      <c r="AC304" s="13">
        <f>(scaling_params!$G$2*X304+scaling_params!$G$3*Y304+scaling_params!$G$4*Z304+scaling_params!$G$5*AA304+scaling_params!$G$6*AB304)*100</f>
        <v>81.03081475</v>
      </c>
      <c r="AD304" s="11" t="s">
        <v>168</v>
      </c>
      <c r="AE304" s="11">
        <f t="shared" si="2"/>
        <v>0</v>
      </c>
    </row>
    <row r="305" ht="15.75" customHeight="1">
      <c r="A305" s="11" t="s">
        <v>329</v>
      </c>
      <c r="B305" s="11" t="s">
        <v>163</v>
      </c>
      <c r="C305" s="11" t="s">
        <v>328</v>
      </c>
      <c r="D305" s="11" t="s">
        <v>165</v>
      </c>
      <c r="E305" s="12">
        <v>2025.0</v>
      </c>
      <c r="F305" s="11" t="s">
        <v>171</v>
      </c>
      <c r="G305" s="11" t="s">
        <v>184</v>
      </c>
      <c r="H305" s="11">
        <v>3.0</v>
      </c>
      <c r="I305" s="13">
        <v>8.6</v>
      </c>
      <c r="J305" s="11">
        <v>0.0</v>
      </c>
      <c r="K305" s="13">
        <v>0.0</v>
      </c>
      <c r="L305" s="13">
        <v>7.3</v>
      </c>
      <c r="M305" s="11">
        <v>20.0</v>
      </c>
      <c r="N305" s="14">
        <v>0.81</v>
      </c>
      <c r="O305" s="13">
        <v>83.2</v>
      </c>
      <c r="P305" s="13">
        <v>5.0</v>
      </c>
      <c r="Q305" s="13">
        <v>10.1</v>
      </c>
      <c r="R305" s="13">
        <v>16.7</v>
      </c>
      <c r="S305" s="13">
        <v>4.4</v>
      </c>
      <c r="T305" s="13">
        <v>4.5</v>
      </c>
      <c r="U305" s="13">
        <v>3.6</v>
      </c>
      <c r="V305" s="13">
        <v>93.4</v>
      </c>
      <c r="W305" s="11" t="str">
        <f t="shared" si="1"/>
        <v>A-Strong|BBVA|Operations|2025</v>
      </c>
      <c r="X305" s="15">
        <f>(MAX(0,MIN(1,1-(K305-scaling_params!$B$2)/(scaling_params!$C$2-scaling_params!$B$2)))+MAX(0,MIN(1,(L305-scaling_params!$B$3)/(scaling_params!$C$3-scaling_params!$B$3))))/2</f>
        <v>0.8161764706</v>
      </c>
      <c r="Y305" s="15">
        <f>(MAX(0,MIN(1,(M305-scaling_params!$B$4)/(scaling_params!$C$4-scaling_params!$B$4)))+MAX(0,MIN(1,(N305-scaling_params!$B$5)/(scaling_params!$C$5-scaling_params!$B$5))))/2</f>
        <v>0.619047619</v>
      </c>
      <c r="Z305" s="15">
        <f>(MAX(0,MIN(1,(O305-scaling_params!$B$6)/(scaling_params!$C$6-scaling_params!$B$6)))+MAX(0,MIN(1,1-(P305-scaling_params!$B$7)/(scaling_params!$C$7-scaling_params!$B$7)))+MAX(0,MIN(1,(T305-scaling_params!$B$11)/(scaling_params!$C$11-scaling_params!$B$11))))/3</f>
        <v>0.9523809524</v>
      </c>
      <c r="AA305" s="15">
        <f>(MAX(0,MIN(1,1-(Q305-scaling_params!$B$8)/(scaling_params!$C$8-scaling_params!$B$8)))+MAX(0,MIN(1,(R305-scaling_params!$B$9)/(scaling_params!$C$9-scaling_params!$B$9)))+MAX(0,MIN(1,(S305-scaling_params!$B$10)/(scaling_params!$C$10-scaling_params!$B$10))))/3</f>
        <v>0.8736659221</v>
      </c>
      <c r="AB305" s="15">
        <f>(MAX(0,MIN(1,(U305-scaling_params!$B$12)/(scaling_params!$C$12-scaling_params!$B$12)))+MAX(0,MIN(1,(V305-scaling_params!$B$13)/(scaling_params!$C$13-scaling_params!$B$13))))/2</f>
        <v>0.9545454545</v>
      </c>
      <c r="AC305" s="13">
        <f>(scaling_params!$G$2*X305+scaling_params!$G$3*Y305+scaling_params!$G$4*Z305+scaling_params!$G$5*AA305+scaling_params!$G$6*AB305)*100</f>
        <v>82.74887508</v>
      </c>
      <c r="AD305" s="11" t="s">
        <v>168</v>
      </c>
      <c r="AE305" s="11">
        <f t="shared" si="2"/>
        <v>0</v>
      </c>
    </row>
    <row r="306" ht="15.75" customHeight="1">
      <c r="A306" s="11" t="s">
        <v>330</v>
      </c>
      <c r="B306" s="11" t="s">
        <v>163</v>
      </c>
      <c r="C306" s="11" t="s">
        <v>328</v>
      </c>
      <c r="D306" s="11" t="s">
        <v>177</v>
      </c>
      <c r="E306" s="12">
        <v>2024.0</v>
      </c>
      <c r="F306" s="11" t="s">
        <v>171</v>
      </c>
      <c r="G306" s="11" t="s">
        <v>175</v>
      </c>
      <c r="H306" s="11">
        <v>3.0</v>
      </c>
      <c r="I306" s="13">
        <v>8.9</v>
      </c>
      <c r="J306" s="11">
        <v>0.0</v>
      </c>
      <c r="K306" s="13">
        <v>0.2</v>
      </c>
      <c r="L306" s="13">
        <v>8.2</v>
      </c>
      <c r="M306" s="11">
        <v>36.0</v>
      </c>
      <c r="N306" s="14">
        <v>0.97</v>
      </c>
      <c r="O306" s="13">
        <v>76.2</v>
      </c>
      <c r="P306" s="13">
        <v>4.6</v>
      </c>
      <c r="Q306" s="13">
        <v>11.9</v>
      </c>
      <c r="R306" s="13">
        <v>17.6</v>
      </c>
      <c r="S306" s="13">
        <v>5.0</v>
      </c>
      <c r="T306" s="13">
        <v>5.0</v>
      </c>
      <c r="U306" s="13">
        <v>3.5</v>
      </c>
      <c r="V306" s="13">
        <v>89.2</v>
      </c>
      <c r="W306" s="11" t="str">
        <f t="shared" si="1"/>
        <v>A-Strong|BBVA|Retail|2024</v>
      </c>
      <c r="X306" s="15">
        <f>(MAX(0,MIN(1,1-(K306-scaling_params!$B$2)/(scaling_params!$C$2-scaling_params!$B$2)))+MAX(0,MIN(1,(L306-scaling_params!$B$3)/(scaling_params!$C$3-scaling_params!$B$3))))/2</f>
        <v>0.8823529412</v>
      </c>
      <c r="Y306" s="15">
        <f>(MAX(0,MIN(1,(M306-scaling_params!$B$4)/(scaling_params!$C$4-scaling_params!$B$4)))+MAX(0,MIN(1,(N306-scaling_params!$B$5)/(scaling_params!$C$5-scaling_params!$B$5))))/2</f>
        <v>0.8952380952</v>
      </c>
      <c r="Z306" s="15">
        <f>(MAX(0,MIN(1,(O306-scaling_params!$B$6)/(scaling_params!$C$6-scaling_params!$B$6)))+MAX(0,MIN(1,1-(P306-scaling_params!$B$7)/(scaling_params!$C$7-scaling_params!$B$7)))+MAX(0,MIN(1,(T306-scaling_params!$B$11)/(scaling_params!$C$11-scaling_params!$B$11))))/3</f>
        <v>0.9900990099</v>
      </c>
      <c r="AA306" s="15">
        <f>(MAX(0,MIN(1,1-(Q306-scaling_params!$B$8)/(scaling_params!$C$8-scaling_params!$B$8)))+MAX(0,MIN(1,(R306-scaling_params!$B$9)/(scaling_params!$C$9-scaling_params!$B$9)))+MAX(0,MIN(1,(S306-scaling_params!$B$10)/(scaling_params!$C$10-scaling_params!$B$10))))/3</f>
        <v>0.9591004987</v>
      </c>
      <c r="AB306" s="15">
        <f>(MAX(0,MIN(1,(U306-scaling_params!$B$12)/(scaling_params!$C$12-scaling_params!$B$12)))+MAX(0,MIN(1,(V306-scaling_params!$B$13)/(scaling_params!$C$13-scaling_params!$B$13))))/2</f>
        <v>0.9163636364</v>
      </c>
      <c r="AC306" s="13">
        <f>(scaling_params!$G$2*X306+scaling_params!$G$3*Y306+scaling_params!$G$4*Z306+scaling_params!$G$5*AA306+scaling_params!$G$6*AB306)*100</f>
        <v>92.73397577</v>
      </c>
      <c r="AD306" s="11" t="s">
        <v>168</v>
      </c>
      <c r="AE306" s="11">
        <f t="shared" si="2"/>
        <v>0</v>
      </c>
    </row>
    <row r="307" ht="15.75" customHeight="1">
      <c r="A307" s="11" t="s">
        <v>330</v>
      </c>
      <c r="B307" s="11" t="s">
        <v>163</v>
      </c>
      <c r="C307" s="11" t="s">
        <v>328</v>
      </c>
      <c r="D307" s="11" t="s">
        <v>177</v>
      </c>
      <c r="E307" s="12">
        <v>2025.0</v>
      </c>
      <c r="F307" s="11" t="s">
        <v>171</v>
      </c>
      <c r="G307" s="11" t="s">
        <v>175</v>
      </c>
      <c r="H307" s="11">
        <v>3.0</v>
      </c>
      <c r="I307" s="13">
        <v>8.6</v>
      </c>
      <c r="J307" s="11">
        <v>0.0</v>
      </c>
      <c r="K307" s="13">
        <v>1.2</v>
      </c>
      <c r="L307" s="13">
        <v>9.2</v>
      </c>
      <c r="M307" s="11">
        <v>35.0</v>
      </c>
      <c r="N307" s="14">
        <v>0.99</v>
      </c>
      <c r="O307" s="13">
        <v>79.5</v>
      </c>
      <c r="P307" s="13">
        <v>6.5</v>
      </c>
      <c r="Q307" s="13">
        <v>9.6</v>
      </c>
      <c r="R307" s="13">
        <v>16.3</v>
      </c>
      <c r="S307" s="13">
        <v>4.7</v>
      </c>
      <c r="T307" s="13">
        <v>5.0</v>
      </c>
      <c r="U307" s="13">
        <v>3.5</v>
      </c>
      <c r="V307" s="13">
        <v>88.1</v>
      </c>
      <c r="W307" s="11" t="str">
        <f t="shared" si="1"/>
        <v>A-Strong|BBVA|Retail|2025</v>
      </c>
      <c r="X307" s="15">
        <f>(MAX(0,MIN(1,1-(K307-scaling_params!$B$2)/(scaling_params!$C$2-scaling_params!$B$2)))+MAX(0,MIN(1,(L307-scaling_params!$B$3)/(scaling_params!$C$3-scaling_params!$B$3))))/2</f>
        <v>0.9225490196</v>
      </c>
      <c r="Y307" s="15">
        <f>(MAX(0,MIN(1,(M307-scaling_params!$B$4)/(scaling_params!$C$4-scaling_params!$B$4)))+MAX(0,MIN(1,(N307-scaling_params!$B$5)/(scaling_params!$C$5-scaling_params!$B$5))))/2</f>
        <v>0.8904761905</v>
      </c>
      <c r="Z307" s="15">
        <f>(MAX(0,MIN(1,(O307-scaling_params!$B$6)/(scaling_params!$C$6-scaling_params!$B$6)))+MAX(0,MIN(1,1-(P307-scaling_params!$B$7)/(scaling_params!$C$7-scaling_params!$B$7)))+MAX(0,MIN(1,(T307-scaling_params!$B$11)/(scaling_params!$C$11-scaling_params!$B$11))))/3</f>
        <v>0.9099099099</v>
      </c>
      <c r="AA307" s="15">
        <f>(MAX(0,MIN(1,1-(Q307-scaling_params!$B$8)/(scaling_params!$C$8-scaling_params!$B$8)))+MAX(0,MIN(1,(R307-scaling_params!$B$9)/(scaling_params!$C$9-scaling_params!$B$9)))+MAX(0,MIN(1,(S307-scaling_params!$B$10)/(scaling_params!$C$10-scaling_params!$B$10))))/3</f>
        <v>0.8862000496</v>
      </c>
      <c r="AB307" s="15">
        <f>(MAX(0,MIN(1,(U307-scaling_params!$B$12)/(scaling_params!$C$12-scaling_params!$B$12)))+MAX(0,MIN(1,(V307-scaling_params!$B$13)/(scaling_params!$C$13-scaling_params!$B$13))))/2</f>
        <v>0.9063636364</v>
      </c>
      <c r="AC307" s="13">
        <f>(scaling_params!$G$2*X307+scaling_params!$G$3*Y307+scaling_params!$G$4*Z307+scaling_params!$G$5*AA307+scaling_params!$G$6*AB307)*100</f>
        <v>90.2811871</v>
      </c>
      <c r="AD307" s="11" t="s">
        <v>168</v>
      </c>
      <c r="AE307" s="11">
        <f t="shared" si="2"/>
        <v>0</v>
      </c>
    </row>
    <row r="308" ht="15.75" customHeight="1">
      <c r="A308" s="11" t="s">
        <v>331</v>
      </c>
      <c r="B308" s="11" t="s">
        <v>163</v>
      </c>
      <c r="C308" s="11" t="s">
        <v>328</v>
      </c>
      <c r="D308" s="11" t="s">
        <v>174</v>
      </c>
      <c r="E308" s="12">
        <v>2024.0</v>
      </c>
      <c r="F308" s="11" t="s">
        <v>166</v>
      </c>
      <c r="G308" s="11" t="s">
        <v>175</v>
      </c>
      <c r="H308" s="11">
        <v>3.0</v>
      </c>
      <c r="I308" s="13">
        <v>8.9</v>
      </c>
      <c r="J308" s="11">
        <v>1.0</v>
      </c>
      <c r="K308" s="13">
        <v>1.3</v>
      </c>
      <c r="L308" s="13">
        <v>6.4</v>
      </c>
      <c r="M308" s="11">
        <v>15.0</v>
      </c>
      <c r="N308" s="14">
        <v>0.84</v>
      </c>
      <c r="O308" s="13">
        <v>73.3</v>
      </c>
      <c r="P308" s="13">
        <v>4.6</v>
      </c>
      <c r="Q308" s="13">
        <v>12.9</v>
      </c>
      <c r="R308" s="13">
        <v>18.1</v>
      </c>
      <c r="S308" s="13">
        <v>4.1</v>
      </c>
      <c r="T308" s="13">
        <v>4.0</v>
      </c>
      <c r="U308" s="13">
        <v>2.7</v>
      </c>
      <c r="V308" s="13">
        <v>81.8</v>
      </c>
      <c r="W308" s="11" t="str">
        <f t="shared" si="1"/>
        <v>A-Strong|BBVA|Digital|2024</v>
      </c>
      <c r="X308" s="15">
        <f>(MAX(0,MIN(1,1-(K308-scaling_params!$B$2)/(scaling_params!$C$2-scaling_params!$B$2)))+MAX(0,MIN(1,(L308-scaling_params!$B$3)/(scaling_params!$C$3-scaling_params!$B$3))))/2</f>
        <v>0.7</v>
      </c>
      <c r="Y308" s="15">
        <f>(MAX(0,MIN(1,(M308-scaling_params!$B$4)/(scaling_params!$C$4-scaling_params!$B$4)))+MAX(0,MIN(1,(N308-scaling_params!$B$5)/(scaling_params!$C$5-scaling_params!$B$5))))/2</f>
        <v>0.6327380952</v>
      </c>
      <c r="Z308" s="15">
        <f>(MAX(0,MIN(1,(O308-scaling_params!$B$6)/(scaling_params!$C$6-scaling_params!$B$6)))+MAX(0,MIN(1,1-(P308-scaling_params!$B$7)/(scaling_params!$C$7-scaling_params!$B$7)))+MAX(0,MIN(1,(T308-scaling_params!$B$11)/(scaling_params!$C$11-scaling_params!$B$11))))/3</f>
        <v>0.8470061292</v>
      </c>
      <c r="AA308" s="15">
        <f>(MAX(0,MIN(1,1-(Q308-scaling_params!$B$8)/(scaling_params!$C$8-scaling_params!$B$8)))+MAX(0,MIN(1,(R308-scaling_params!$B$9)/(scaling_params!$C$9-scaling_params!$B$9)))+MAX(0,MIN(1,(S308-scaling_params!$B$10)/(scaling_params!$C$10-scaling_params!$B$10))))/3</f>
        <v>0.8540834631</v>
      </c>
      <c r="AB308" s="15">
        <f>(MAX(0,MIN(1,(U308-scaling_params!$B$12)/(scaling_params!$C$12-scaling_params!$B$12)))+MAX(0,MIN(1,(V308-scaling_params!$B$13)/(scaling_params!$C$13-scaling_params!$B$13))))/2</f>
        <v>0.7740909091</v>
      </c>
      <c r="AC308" s="13">
        <f>(scaling_params!$G$2*X308+scaling_params!$G$3*Y308+scaling_params!$G$4*Z308+scaling_params!$G$5*AA308+scaling_params!$G$6*AB308)*100</f>
        <v>75.39013095</v>
      </c>
      <c r="AD308" s="11" t="s">
        <v>168</v>
      </c>
      <c r="AE308" s="11">
        <f t="shared" si="2"/>
        <v>0</v>
      </c>
    </row>
    <row r="309" ht="15.75" customHeight="1">
      <c r="A309" s="11" t="s">
        <v>331</v>
      </c>
      <c r="B309" s="11" t="s">
        <v>163</v>
      </c>
      <c r="C309" s="11" t="s">
        <v>328</v>
      </c>
      <c r="D309" s="11" t="s">
        <v>174</v>
      </c>
      <c r="E309" s="12">
        <v>2025.0</v>
      </c>
      <c r="F309" s="11" t="s">
        <v>166</v>
      </c>
      <c r="G309" s="11" t="s">
        <v>175</v>
      </c>
      <c r="H309" s="11">
        <v>3.0</v>
      </c>
      <c r="I309" s="13">
        <v>8.6</v>
      </c>
      <c r="J309" s="11">
        <v>0.0</v>
      </c>
      <c r="K309" s="13">
        <v>1.2</v>
      </c>
      <c r="L309" s="13">
        <v>8.5</v>
      </c>
      <c r="M309" s="11">
        <v>11.0</v>
      </c>
      <c r="N309" s="14">
        <v>0.91</v>
      </c>
      <c r="O309" s="13">
        <v>78.6</v>
      </c>
      <c r="P309" s="13">
        <v>4.2</v>
      </c>
      <c r="Q309" s="13">
        <v>12.7</v>
      </c>
      <c r="R309" s="13">
        <v>18.1</v>
      </c>
      <c r="S309" s="13">
        <v>4.6</v>
      </c>
      <c r="T309" s="13">
        <v>4.0</v>
      </c>
      <c r="U309" s="13">
        <v>3.7</v>
      </c>
      <c r="V309" s="13">
        <v>78.2</v>
      </c>
      <c r="W309" s="11" t="str">
        <f t="shared" si="1"/>
        <v>A-Strong|BBVA|Digital|2025</v>
      </c>
      <c r="X309" s="15">
        <f>(MAX(0,MIN(1,1-(K309-scaling_params!$B$2)/(scaling_params!$C$2-scaling_params!$B$2)))+MAX(0,MIN(1,(L309-scaling_params!$B$3)/(scaling_params!$C$3-scaling_params!$B$3))))/2</f>
        <v>0.8710784314</v>
      </c>
      <c r="Y309" s="15">
        <f>(MAX(0,MIN(1,(M309-scaling_params!$B$4)/(scaling_params!$C$4-scaling_params!$B$4)))+MAX(0,MIN(1,(N309-scaling_params!$B$5)/(scaling_params!$C$5-scaling_params!$B$5))))/2</f>
        <v>0.7011904762</v>
      </c>
      <c r="Z309" s="15">
        <f>(MAX(0,MIN(1,(O309-scaling_params!$B$6)/(scaling_params!$C$6-scaling_params!$B$6)))+MAX(0,MIN(1,1-(P309-scaling_params!$B$7)/(scaling_params!$C$7-scaling_params!$B$7)))+MAX(0,MIN(1,(T309-scaling_params!$B$11)/(scaling_params!$C$11-scaling_params!$B$11))))/3</f>
        <v>0.9047619048</v>
      </c>
      <c r="AA309" s="15">
        <f>(MAX(0,MIN(1,1-(Q309-scaling_params!$B$8)/(scaling_params!$C$8-scaling_params!$B$8)))+MAX(0,MIN(1,(R309-scaling_params!$B$9)/(scaling_params!$C$9-scaling_params!$B$9)))+MAX(0,MIN(1,(S309-scaling_params!$B$10)/(scaling_params!$C$10-scaling_params!$B$10))))/3</f>
        <v>0.9106788285</v>
      </c>
      <c r="AB309" s="15">
        <f>(MAX(0,MIN(1,(U309-scaling_params!$B$12)/(scaling_params!$C$12-scaling_params!$B$12)))+MAX(0,MIN(1,(V309-scaling_params!$B$13)/(scaling_params!$C$13-scaling_params!$B$13))))/2</f>
        <v>0.8163636364</v>
      </c>
      <c r="AC309" s="13">
        <f>(scaling_params!$G$2*X309+scaling_params!$G$3*Y309+scaling_params!$G$4*Z309+scaling_params!$G$5*AA309+scaling_params!$G$6*AB309)*100</f>
        <v>83.87126238</v>
      </c>
      <c r="AD309" s="11" t="s">
        <v>168</v>
      </c>
      <c r="AE309" s="11">
        <f t="shared" si="2"/>
        <v>0</v>
      </c>
    </row>
    <row r="310" ht="15.75" customHeight="1">
      <c r="A310" s="11" t="s">
        <v>332</v>
      </c>
      <c r="B310" s="11" t="s">
        <v>163</v>
      </c>
      <c r="C310" s="11" t="s">
        <v>328</v>
      </c>
      <c r="D310" s="11" t="s">
        <v>177</v>
      </c>
      <c r="E310" s="12">
        <v>2024.0</v>
      </c>
      <c r="F310" s="11" t="s">
        <v>171</v>
      </c>
      <c r="G310" s="11" t="s">
        <v>184</v>
      </c>
      <c r="H310" s="11">
        <v>3.0</v>
      </c>
      <c r="I310" s="13">
        <v>8.9</v>
      </c>
      <c r="J310" s="11">
        <v>0.0</v>
      </c>
      <c r="K310" s="13">
        <v>0.2</v>
      </c>
      <c r="L310" s="13">
        <v>9.5</v>
      </c>
      <c r="M310" s="11">
        <v>49.0</v>
      </c>
      <c r="N310" s="14">
        <v>0.92</v>
      </c>
      <c r="O310" s="13">
        <v>76.2</v>
      </c>
      <c r="P310" s="13">
        <v>4.6</v>
      </c>
      <c r="Q310" s="13">
        <v>11.9</v>
      </c>
      <c r="R310" s="13">
        <v>17.6</v>
      </c>
      <c r="S310" s="13">
        <v>5.0</v>
      </c>
      <c r="T310" s="13">
        <v>5.0</v>
      </c>
      <c r="U310" s="13">
        <v>3.5</v>
      </c>
      <c r="V310" s="13">
        <v>84.0</v>
      </c>
      <c r="W310" s="11" t="str">
        <f t="shared" si="1"/>
        <v>A-Strong|BBVA|Retail|2024</v>
      </c>
      <c r="X310" s="15">
        <f>(MAX(0,MIN(1,1-(K310-scaling_params!$B$2)/(scaling_params!$C$2-scaling_params!$B$2)))+MAX(0,MIN(1,(L310-scaling_params!$B$3)/(scaling_params!$C$3-scaling_params!$B$3))))/2</f>
        <v>0.9779411765</v>
      </c>
      <c r="Y310" s="15">
        <f>(MAX(0,MIN(1,(M310-scaling_params!$B$4)/(scaling_params!$C$4-scaling_params!$B$4)))+MAX(0,MIN(1,(N310-scaling_params!$B$5)/(scaling_params!$C$5-scaling_params!$B$5))))/2</f>
        <v>0.8946428571</v>
      </c>
      <c r="Z310" s="15">
        <f>(MAX(0,MIN(1,(O310-scaling_params!$B$6)/(scaling_params!$C$6-scaling_params!$B$6)))+MAX(0,MIN(1,1-(P310-scaling_params!$B$7)/(scaling_params!$C$7-scaling_params!$B$7)))+MAX(0,MIN(1,(T310-scaling_params!$B$11)/(scaling_params!$C$11-scaling_params!$B$11))))/3</f>
        <v>0.9900990099</v>
      </c>
      <c r="AA310" s="15">
        <f>(MAX(0,MIN(1,1-(Q310-scaling_params!$B$8)/(scaling_params!$C$8-scaling_params!$B$8)))+MAX(0,MIN(1,(R310-scaling_params!$B$9)/(scaling_params!$C$9-scaling_params!$B$9)))+MAX(0,MIN(1,(S310-scaling_params!$B$10)/(scaling_params!$C$10-scaling_params!$B$10))))/3</f>
        <v>0.9591004987</v>
      </c>
      <c r="AB310" s="15">
        <f>(MAX(0,MIN(1,(U310-scaling_params!$B$12)/(scaling_params!$C$12-scaling_params!$B$12)))+MAX(0,MIN(1,(V310-scaling_params!$B$13)/(scaling_params!$C$13-scaling_params!$B$13))))/2</f>
        <v>0.8690909091</v>
      </c>
      <c r="AC310" s="13">
        <f>(scaling_params!$G$2*X310+scaling_params!$G$3*Y310+scaling_params!$G$4*Z310+scaling_params!$G$5*AA310+scaling_params!$G$6*AB310)*100</f>
        <v>94.40849303</v>
      </c>
      <c r="AD310" s="11" t="s">
        <v>168</v>
      </c>
      <c r="AE310" s="11">
        <f t="shared" si="2"/>
        <v>0</v>
      </c>
    </row>
    <row r="311" ht="15.75" customHeight="1">
      <c r="A311" s="11" t="s">
        <v>332</v>
      </c>
      <c r="B311" s="11" t="s">
        <v>163</v>
      </c>
      <c r="C311" s="11" t="s">
        <v>328</v>
      </c>
      <c r="D311" s="11" t="s">
        <v>177</v>
      </c>
      <c r="E311" s="12">
        <v>2025.0</v>
      </c>
      <c r="F311" s="11" t="s">
        <v>171</v>
      </c>
      <c r="G311" s="11" t="s">
        <v>184</v>
      </c>
      <c r="H311" s="11">
        <v>3.0</v>
      </c>
      <c r="I311" s="13">
        <v>8.6</v>
      </c>
      <c r="J311" s="11">
        <v>0.0</v>
      </c>
      <c r="K311" s="13">
        <v>1.2</v>
      </c>
      <c r="L311" s="13">
        <v>9.4</v>
      </c>
      <c r="M311" s="11">
        <v>39.0</v>
      </c>
      <c r="N311" s="14">
        <v>0.88</v>
      </c>
      <c r="O311" s="13">
        <v>79.5</v>
      </c>
      <c r="P311" s="13">
        <v>6.5</v>
      </c>
      <c r="Q311" s="13">
        <v>9.6</v>
      </c>
      <c r="R311" s="13">
        <v>16.3</v>
      </c>
      <c r="S311" s="13">
        <v>5.0</v>
      </c>
      <c r="T311" s="13">
        <v>4.7</v>
      </c>
      <c r="U311" s="13">
        <v>3.5</v>
      </c>
      <c r="V311" s="13">
        <v>84.8</v>
      </c>
      <c r="W311" s="11" t="str">
        <f t="shared" si="1"/>
        <v>A-Strong|BBVA|Retail|2025</v>
      </c>
      <c r="X311" s="15">
        <f>(MAX(0,MIN(1,1-(K311-scaling_params!$B$2)/(scaling_params!$C$2-scaling_params!$B$2)))+MAX(0,MIN(1,(L311-scaling_params!$B$3)/(scaling_params!$C$3-scaling_params!$B$3))))/2</f>
        <v>0.937254902</v>
      </c>
      <c r="Y311" s="15">
        <f>(MAX(0,MIN(1,(M311-scaling_params!$B$4)/(scaling_params!$C$4-scaling_params!$B$4)))+MAX(0,MIN(1,(N311-scaling_params!$B$5)/(scaling_params!$C$5-scaling_params!$B$5))))/2</f>
        <v>0.7970238095</v>
      </c>
      <c r="Z311" s="15">
        <f>(MAX(0,MIN(1,(O311-scaling_params!$B$6)/(scaling_params!$C$6-scaling_params!$B$6)))+MAX(0,MIN(1,1-(P311-scaling_params!$B$7)/(scaling_params!$C$7-scaling_params!$B$7)))+MAX(0,MIN(1,(T311-scaling_params!$B$11)/(scaling_params!$C$11-scaling_params!$B$11))))/3</f>
        <v>0.8813384813</v>
      </c>
      <c r="AA311" s="15">
        <f>(MAX(0,MIN(1,1-(Q311-scaling_params!$B$8)/(scaling_params!$C$8-scaling_params!$B$8)))+MAX(0,MIN(1,(R311-scaling_params!$B$9)/(scaling_params!$C$9-scaling_params!$B$9)))+MAX(0,MIN(1,(S311-scaling_params!$B$10)/(scaling_params!$C$10-scaling_params!$B$10))))/3</f>
        <v>0.9156118143</v>
      </c>
      <c r="AB311" s="15">
        <f>(MAX(0,MIN(1,(U311-scaling_params!$B$12)/(scaling_params!$C$12-scaling_params!$B$12)))+MAX(0,MIN(1,(V311-scaling_params!$B$13)/(scaling_params!$C$13-scaling_params!$B$13))))/2</f>
        <v>0.8763636364</v>
      </c>
      <c r="AC311" s="13">
        <f>(scaling_params!$G$2*X311+scaling_params!$G$3*Y311+scaling_params!$G$4*Z311+scaling_params!$G$5*AA311+scaling_params!$G$6*AB311)*100</f>
        <v>87.92286287</v>
      </c>
      <c r="AD311" s="11" t="s">
        <v>168</v>
      </c>
      <c r="AE311" s="11">
        <f t="shared" si="2"/>
        <v>0</v>
      </c>
    </row>
    <row r="312" ht="15.75" customHeight="1">
      <c r="A312" s="11" t="s">
        <v>333</v>
      </c>
      <c r="B312" s="11" t="s">
        <v>163</v>
      </c>
      <c r="C312" s="11" t="s">
        <v>328</v>
      </c>
      <c r="D312" s="11" t="s">
        <v>181</v>
      </c>
      <c r="E312" s="12">
        <v>2024.0</v>
      </c>
      <c r="F312" s="11" t="s">
        <v>166</v>
      </c>
      <c r="G312" s="11" t="s">
        <v>167</v>
      </c>
      <c r="H312" s="11">
        <v>1.0</v>
      </c>
      <c r="I312" s="13">
        <v>8.9</v>
      </c>
      <c r="J312" s="11">
        <v>0.0</v>
      </c>
      <c r="K312" s="13">
        <v>0.6</v>
      </c>
      <c r="L312" s="13">
        <v>7.3</v>
      </c>
      <c r="M312" s="11">
        <v>18.0</v>
      </c>
      <c r="N312" s="14">
        <v>0.87</v>
      </c>
      <c r="O312" s="13">
        <v>80.4</v>
      </c>
      <c r="P312" s="13">
        <v>5.5</v>
      </c>
      <c r="Q312" s="13">
        <v>9.4</v>
      </c>
      <c r="R312" s="13">
        <v>15.8</v>
      </c>
      <c r="S312" s="13">
        <v>4.1</v>
      </c>
      <c r="T312" s="13">
        <v>3.2</v>
      </c>
      <c r="U312" s="13">
        <v>3.6</v>
      </c>
      <c r="V312" s="13">
        <v>78.4</v>
      </c>
      <c r="W312" s="11" t="str">
        <f t="shared" si="1"/>
        <v>A-Strong|BBVA|Corporate|2024</v>
      </c>
      <c r="X312" s="15">
        <f>(MAX(0,MIN(1,1-(K312-scaling_params!$B$2)/(scaling_params!$C$2-scaling_params!$B$2)))+MAX(0,MIN(1,(L312-scaling_params!$B$3)/(scaling_params!$C$3-scaling_params!$B$3))))/2</f>
        <v>0.8161764706</v>
      </c>
      <c r="Y312" s="15">
        <f>(MAX(0,MIN(1,(M312-scaling_params!$B$4)/(scaling_params!$C$4-scaling_params!$B$4)))+MAX(0,MIN(1,(N312-scaling_params!$B$5)/(scaling_params!$C$5-scaling_params!$B$5))))/2</f>
        <v>0.6845238095</v>
      </c>
      <c r="Z312" s="15">
        <f>(MAX(0,MIN(1,(O312-scaling_params!$B$6)/(scaling_params!$C$6-scaling_params!$B$6)))+MAX(0,MIN(1,1-(P312-scaling_params!$B$7)/(scaling_params!$C$7-scaling_params!$B$7)))+MAX(0,MIN(1,(T312-scaling_params!$B$11)/(scaling_params!$C$11-scaling_params!$B$11))))/3</f>
        <v>0.8285714286</v>
      </c>
      <c r="AA312" s="15">
        <f>(MAX(0,MIN(1,1-(Q312-scaling_params!$B$8)/(scaling_params!$C$8-scaling_params!$B$8)))+MAX(0,MIN(1,(R312-scaling_params!$B$9)/(scaling_params!$C$9-scaling_params!$B$9)))+MAX(0,MIN(1,(S312-scaling_params!$B$10)/(scaling_params!$C$10-scaling_params!$B$10))))/3</f>
        <v>0.8062794738</v>
      </c>
      <c r="AB312" s="15">
        <f>(MAX(0,MIN(1,(U312-scaling_params!$B$12)/(scaling_params!$C$12-scaling_params!$B$12)))+MAX(0,MIN(1,(V312-scaling_params!$B$13)/(scaling_params!$C$13-scaling_params!$B$13))))/2</f>
        <v>0.8181818182</v>
      </c>
      <c r="AC312" s="13">
        <f>(scaling_params!$G$2*X312+scaling_params!$G$3*Y312+scaling_params!$G$4*Z312+scaling_params!$G$5*AA312+scaling_params!$G$6*AB312)*100</f>
        <v>78.58294935</v>
      </c>
      <c r="AD312" s="11" t="s">
        <v>168</v>
      </c>
      <c r="AE312" s="11">
        <f t="shared" si="2"/>
        <v>0</v>
      </c>
    </row>
    <row r="313" ht="15.75" customHeight="1">
      <c r="A313" s="11" t="s">
        <v>333</v>
      </c>
      <c r="B313" s="11" t="s">
        <v>163</v>
      </c>
      <c r="C313" s="11" t="s">
        <v>328</v>
      </c>
      <c r="D313" s="11" t="s">
        <v>181</v>
      </c>
      <c r="E313" s="12">
        <v>2025.0</v>
      </c>
      <c r="F313" s="11" t="s">
        <v>166</v>
      </c>
      <c r="G313" s="11" t="s">
        <v>167</v>
      </c>
      <c r="H313" s="11">
        <v>1.0</v>
      </c>
      <c r="I313" s="13">
        <v>8.6</v>
      </c>
      <c r="J313" s="11">
        <v>0.0</v>
      </c>
      <c r="K313" s="13">
        <v>1.4</v>
      </c>
      <c r="L313" s="13">
        <v>8.9</v>
      </c>
      <c r="M313" s="11">
        <v>25.0</v>
      </c>
      <c r="N313" s="14">
        <v>0.88</v>
      </c>
      <c r="O313" s="13">
        <v>83.2</v>
      </c>
      <c r="P313" s="13">
        <v>5.5</v>
      </c>
      <c r="Q313" s="13">
        <v>8.5</v>
      </c>
      <c r="R313" s="13">
        <v>18.9</v>
      </c>
      <c r="S313" s="13">
        <v>5.0</v>
      </c>
      <c r="T313" s="13">
        <v>4.7</v>
      </c>
      <c r="U313" s="13">
        <v>3.7</v>
      </c>
      <c r="V313" s="13">
        <v>79.3</v>
      </c>
      <c r="W313" s="11" t="str">
        <f t="shared" si="1"/>
        <v>A-Strong|BBVA|Corporate|2025</v>
      </c>
      <c r="X313" s="15">
        <f>(MAX(0,MIN(1,1-(K313-scaling_params!$B$2)/(scaling_params!$C$2-scaling_params!$B$2)))+MAX(0,MIN(1,(L313-scaling_params!$B$3)/(scaling_params!$C$3-scaling_params!$B$3))))/2</f>
        <v>0.8671568627</v>
      </c>
      <c r="Y313" s="15">
        <f>(MAX(0,MIN(1,(M313-scaling_params!$B$4)/(scaling_params!$C$4-scaling_params!$B$4)))+MAX(0,MIN(1,(N313-scaling_params!$B$5)/(scaling_params!$C$5-scaling_params!$B$5))))/2</f>
        <v>0.7303571429</v>
      </c>
      <c r="Z313" s="15">
        <f>(MAX(0,MIN(1,(O313-scaling_params!$B$6)/(scaling_params!$C$6-scaling_params!$B$6)))+MAX(0,MIN(1,1-(P313-scaling_params!$B$7)/(scaling_params!$C$7-scaling_params!$B$7)))+MAX(0,MIN(1,(T313-scaling_params!$B$11)/(scaling_params!$C$11-scaling_params!$B$11))))/3</f>
        <v>0.9714285714</v>
      </c>
      <c r="AA313" s="15">
        <f>(MAX(0,MIN(1,1-(Q313-scaling_params!$B$8)/(scaling_params!$C$8-scaling_params!$B$8)))+MAX(0,MIN(1,(R313-scaling_params!$B$9)/(scaling_params!$C$9-scaling_params!$B$9)))+MAX(0,MIN(1,(S313-scaling_params!$B$10)/(scaling_params!$C$10-scaling_params!$B$10))))/3</f>
        <v>1</v>
      </c>
      <c r="AB313" s="15">
        <f>(MAX(0,MIN(1,(U313-scaling_params!$B$12)/(scaling_params!$C$12-scaling_params!$B$12)))+MAX(0,MIN(1,(V313-scaling_params!$B$13)/(scaling_params!$C$13-scaling_params!$B$13))))/2</f>
        <v>0.8263636364</v>
      </c>
      <c r="AC313" s="13">
        <f>(scaling_params!$G$2*X313+scaling_params!$G$3*Y313+scaling_params!$G$4*Z313+scaling_params!$G$5*AA313+scaling_params!$G$6*AB313)*100</f>
        <v>87.72124147</v>
      </c>
      <c r="AD313" s="11" t="s">
        <v>168</v>
      </c>
      <c r="AE313" s="11">
        <f t="shared" si="2"/>
        <v>0</v>
      </c>
    </row>
    <row r="314" ht="15.75" customHeight="1">
      <c r="A314" s="11" t="s">
        <v>334</v>
      </c>
      <c r="B314" s="11" t="s">
        <v>163</v>
      </c>
      <c r="C314" s="11" t="s">
        <v>328</v>
      </c>
      <c r="D314" s="11" t="s">
        <v>170</v>
      </c>
      <c r="E314" s="12">
        <v>2024.0</v>
      </c>
      <c r="F314" s="11" t="s">
        <v>171</v>
      </c>
      <c r="G314" s="11" t="s">
        <v>175</v>
      </c>
      <c r="H314" s="11">
        <v>4.0</v>
      </c>
      <c r="I314" s="13">
        <v>8.9</v>
      </c>
      <c r="J314" s="11">
        <v>0.0</v>
      </c>
      <c r="K314" s="13">
        <v>0.2</v>
      </c>
      <c r="L314" s="13">
        <v>9.3</v>
      </c>
      <c r="M314" s="11">
        <v>53.0</v>
      </c>
      <c r="N314" s="14">
        <v>0.94</v>
      </c>
      <c r="O314" s="13">
        <v>82.1</v>
      </c>
      <c r="P314" s="13">
        <v>5.1</v>
      </c>
      <c r="Q314" s="13">
        <v>12.5</v>
      </c>
      <c r="R314" s="13">
        <v>18.1</v>
      </c>
      <c r="S314" s="13">
        <v>5.0</v>
      </c>
      <c r="T314" s="13">
        <v>5.0</v>
      </c>
      <c r="U314" s="13">
        <v>2.3</v>
      </c>
      <c r="V314" s="13">
        <v>79.2</v>
      </c>
      <c r="W314" s="11" t="str">
        <f t="shared" si="1"/>
        <v>A-Strong|BBVA|Risk|2024</v>
      </c>
      <c r="X314" s="15">
        <f>(MAX(0,MIN(1,1-(K314-scaling_params!$B$2)/(scaling_params!$C$2-scaling_params!$B$2)))+MAX(0,MIN(1,(L314-scaling_params!$B$3)/(scaling_params!$C$3-scaling_params!$B$3))))/2</f>
        <v>0.9632352941</v>
      </c>
      <c r="Y314" s="15">
        <f>(MAX(0,MIN(1,(M314-scaling_params!$B$4)/(scaling_params!$C$4-scaling_params!$B$4)))+MAX(0,MIN(1,(N314-scaling_params!$B$5)/(scaling_params!$C$5-scaling_params!$B$5))))/2</f>
        <v>0.9386904762</v>
      </c>
      <c r="Z314" s="15">
        <f>(MAX(0,MIN(1,(O314-scaling_params!$B$6)/(scaling_params!$C$6-scaling_params!$B$6)))+MAX(0,MIN(1,1-(P314-scaling_params!$B$7)/(scaling_params!$C$7-scaling_params!$B$7)))+MAX(0,MIN(1,(T314-scaling_params!$B$11)/(scaling_params!$C$11-scaling_params!$B$11))))/3</f>
        <v>1</v>
      </c>
      <c r="AA314" s="15">
        <f>(MAX(0,MIN(1,1-(Q314-scaling_params!$B$8)/(scaling_params!$C$8-scaling_params!$B$8)))+MAX(0,MIN(1,(R314-scaling_params!$B$9)/(scaling_params!$C$9-scaling_params!$B$9)))+MAX(0,MIN(1,(S314-scaling_params!$B$10)/(scaling_params!$C$10-scaling_params!$B$10))))/3</f>
        <v>0.9574702723</v>
      </c>
      <c r="AB314" s="15">
        <f>(MAX(0,MIN(1,(U314-scaling_params!$B$12)/(scaling_params!$C$12-scaling_params!$B$12)))+MAX(0,MIN(1,(V314-scaling_params!$B$13)/(scaling_params!$C$13-scaling_params!$B$13))))/2</f>
        <v>0.6504545455</v>
      </c>
      <c r="AC314" s="13">
        <f>(scaling_params!$G$2*X314+scaling_params!$G$3*Y314+scaling_params!$G$4*Z314+scaling_params!$G$5*AA314+scaling_params!$G$6*AB314)*100</f>
        <v>92.72209603</v>
      </c>
      <c r="AD314" s="11" t="s">
        <v>168</v>
      </c>
      <c r="AE314" s="11">
        <f t="shared" si="2"/>
        <v>0</v>
      </c>
    </row>
    <row r="315" ht="15.75" customHeight="1">
      <c r="A315" s="11" t="s">
        <v>334</v>
      </c>
      <c r="B315" s="11" t="s">
        <v>163</v>
      </c>
      <c r="C315" s="11" t="s">
        <v>328</v>
      </c>
      <c r="D315" s="11" t="s">
        <v>170</v>
      </c>
      <c r="E315" s="12">
        <v>2025.0</v>
      </c>
      <c r="F315" s="11" t="s">
        <v>171</v>
      </c>
      <c r="G315" s="11" t="s">
        <v>175</v>
      </c>
      <c r="H315" s="11">
        <v>4.0</v>
      </c>
      <c r="I315" s="13">
        <v>8.6</v>
      </c>
      <c r="J315" s="11">
        <v>0.0</v>
      </c>
      <c r="K315" s="13">
        <v>0.0</v>
      </c>
      <c r="L315" s="13">
        <v>10.0</v>
      </c>
      <c r="M315" s="11">
        <v>48.0</v>
      </c>
      <c r="N315" s="14">
        <v>0.87</v>
      </c>
      <c r="O315" s="13">
        <v>82.8</v>
      </c>
      <c r="P315" s="13">
        <v>4.9</v>
      </c>
      <c r="Q315" s="13">
        <v>8.3</v>
      </c>
      <c r="R315" s="13">
        <v>17.0</v>
      </c>
      <c r="S315" s="13">
        <v>5.0</v>
      </c>
      <c r="T315" s="13">
        <v>4.9</v>
      </c>
      <c r="U315" s="13">
        <v>5.1</v>
      </c>
      <c r="V315" s="13">
        <v>95.8</v>
      </c>
      <c r="W315" s="11" t="str">
        <f t="shared" si="1"/>
        <v>A-Strong|BBVA|Risk|2025</v>
      </c>
      <c r="X315" s="15">
        <f>(MAX(0,MIN(1,1-(K315-scaling_params!$B$2)/(scaling_params!$C$2-scaling_params!$B$2)))+MAX(0,MIN(1,(L315-scaling_params!$B$3)/(scaling_params!$C$3-scaling_params!$B$3))))/2</f>
        <v>1</v>
      </c>
      <c r="Y315" s="15">
        <f>(MAX(0,MIN(1,(M315-scaling_params!$B$4)/(scaling_params!$C$4-scaling_params!$B$4)))+MAX(0,MIN(1,(N315-scaling_params!$B$5)/(scaling_params!$C$5-scaling_params!$B$5))))/2</f>
        <v>0.8273809524</v>
      </c>
      <c r="Z315" s="15">
        <f>(MAX(0,MIN(1,(O315-scaling_params!$B$6)/(scaling_params!$C$6-scaling_params!$B$6)))+MAX(0,MIN(1,1-(P315-scaling_params!$B$7)/(scaling_params!$C$7-scaling_params!$B$7)))+MAX(0,MIN(1,(T315-scaling_params!$B$11)/(scaling_params!$C$11-scaling_params!$B$11))))/3</f>
        <v>0.9904761905</v>
      </c>
      <c r="AA315" s="15">
        <f>(MAX(0,MIN(1,1-(Q315-scaling_params!$B$8)/(scaling_params!$C$8-scaling_params!$B$8)))+MAX(0,MIN(1,(R315-scaling_params!$B$9)/(scaling_params!$C$9-scaling_params!$B$9)))+MAX(0,MIN(1,(S315-scaling_params!$B$10)/(scaling_params!$C$10-scaling_params!$B$10))))/3</f>
        <v>0.9451476793</v>
      </c>
      <c r="AB315" s="15">
        <f>(MAX(0,MIN(1,(U315-scaling_params!$B$12)/(scaling_params!$C$12-scaling_params!$B$12)))+MAX(0,MIN(1,(V315-scaling_params!$B$13)/(scaling_params!$C$13-scaling_params!$B$13))))/2</f>
        <v>0.9763636364</v>
      </c>
      <c r="AC315" s="13">
        <f>(scaling_params!$G$2*X315+scaling_params!$G$3*Y315+scaling_params!$G$4*Z315+scaling_params!$G$5*AA315+scaling_params!$G$6*AB315)*100</f>
        <v>94.37533292</v>
      </c>
      <c r="AD315" s="11" t="s">
        <v>168</v>
      </c>
      <c r="AE315" s="11">
        <f t="shared" si="2"/>
        <v>0</v>
      </c>
    </row>
    <row r="316" ht="15.75" customHeight="1">
      <c r="A316" s="11" t="s">
        <v>335</v>
      </c>
      <c r="B316" s="11" t="s">
        <v>163</v>
      </c>
      <c r="C316" s="11" t="s">
        <v>328</v>
      </c>
      <c r="D316" s="11" t="s">
        <v>177</v>
      </c>
      <c r="E316" s="12">
        <v>2024.0</v>
      </c>
      <c r="F316" s="11" t="s">
        <v>171</v>
      </c>
      <c r="G316" s="11" t="s">
        <v>167</v>
      </c>
      <c r="H316" s="11">
        <v>1.0</v>
      </c>
      <c r="I316" s="13">
        <v>8.9</v>
      </c>
      <c r="J316" s="11">
        <v>0.0</v>
      </c>
      <c r="K316" s="13">
        <v>0.2</v>
      </c>
      <c r="L316" s="13">
        <v>7.7</v>
      </c>
      <c r="M316" s="11">
        <v>29.0</v>
      </c>
      <c r="N316" s="14">
        <v>0.86</v>
      </c>
      <c r="O316" s="13">
        <v>76.2</v>
      </c>
      <c r="P316" s="13">
        <v>4.6</v>
      </c>
      <c r="Q316" s="13">
        <v>11.9</v>
      </c>
      <c r="R316" s="13">
        <v>17.6</v>
      </c>
      <c r="S316" s="13">
        <v>4.5</v>
      </c>
      <c r="T316" s="13">
        <v>4.2</v>
      </c>
      <c r="U316" s="13">
        <v>3.5</v>
      </c>
      <c r="V316" s="13">
        <v>88.9</v>
      </c>
      <c r="W316" s="11" t="str">
        <f t="shared" si="1"/>
        <v>A-Strong|BBVA|Retail|2024</v>
      </c>
      <c r="X316" s="15">
        <f>(MAX(0,MIN(1,1-(K316-scaling_params!$B$2)/(scaling_params!$C$2-scaling_params!$B$2)))+MAX(0,MIN(1,(L316-scaling_params!$B$3)/(scaling_params!$C$3-scaling_params!$B$3))))/2</f>
        <v>0.8455882353</v>
      </c>
      <c r="Y316" s="15">
        <f>(MAX(0,MIN(1,(M316-scaling_params!$B$4)/(scaling_params!$C$4-scaling_params!$B$4)))+MAX(0,MIN(1,(N316-scaling_params!$B$5)/(scaling_params!$C$5-scaling_params!$B$5))))/2</f>
        <v>0.7244047619</v>
      </c>
      <c r="Z316" s="15">
        <f>(MAX(0,MIN(1,(O316-scaling_params!$B$6)/(scaling_params!$C$6-scaling_params!$B$6)))+MAX(0,MIN(1,1-(P316-scaling_params!$B$7)/(scaling_params!$C$7-scaling_params!$B$7)))+MAX(0,MIN(1,(T316-scaling_params!$B$11)/(scaling_params!$C$11-scaling_params!$B$11))))/3</f>
        <v>0.9139085337</v>
      </c>
      <c r="AA316" s="15">
        <f>(MAX(0,MIN(1,1-(Q316-scaling_params!$B$8)/(scaling_params!$C$8-scaling_params!$B$8)))+MAX(0,MIN(1,(R316-scaling_params!$B$9)/(scaling_params!$C$9-scaling_params!$B$9)))+MAX(0,MIN(1,(S316-scaling_params!$B$10)/(scaling_params!$C$10-scaling_params!$B$10))))/3</f>
        <v>0.9100808908</v>
      </c>
      <c r="AB316" s="15">
        <f>(MAX(0,MIN(1,(U316-scaling_params!$B$12)/(scaling_params!$C$12-scaling_params!$B$12)))+MAX(0,MIN(1,(V316-scaling_params!$B$13)/(scaling_params!$C$13-scaling_params!$B$13))))/2</f>
        <v>0.9136363636</v>
      </c>
      <c r="AC316" s="13">
        <f>(scaling_params!$G$2*X316+scaling_params!$G$3*Y316+scaling_params!$G$4*Z316+scaling_params!$G$5*AA316+scaling_params!$G$6*AB316)*100</f>
        <v>85.17001875</v>
      </c>
      <c r="AD316" s="11" t="s">
        <v>168</v>
      </c>
      <c r="AE316" s="11">
        <f t="shared" si="2"/>
        <v>0</v>
      </c>
    </row>
    <row r="317" ht="15.75" customHeight="1">
      <c r="A317" s="11" t="s">
        <v>335</v>
      </c>
      <c r="B317" s="11" t="s">
        <v>163</v>
      </c>
      <c r="C317" s="11" t="s">
        <v>328</v>
      </c>
      <c r="D317" s="11" t="s">
        <v>177</v>
      </c>
      <c r="E317" s="12">
        <v>2025.0</v>
      </c>
      <c r="F317" s="11" t="s">
        <v>171</v>
      </c>
      <c r="G317" s="11" t="s">
        <v>167</v>
      </c>
      <c r="H317" s="11">
        <v>1.0</v>
      </c>
      <c r="I317" s="13">
        <v>8.6</v>
      </c>
      <c r="J317" s="11">
        <v>0.0</v>
      </c>
      <c r="K317" s="13">
        <v>1.2</v>
      </c>
      <c r="L317" s="13">
        <v>9.6</v>
      </c>
      <c r="M317" s="11">
        <v>27.0</v>
      </c>
      <c r="N317" s="14">
        <v>0.89</v>
      </c>
      <c r="O317" s="13">
        <v>79.5</v>
      </c>
      <c r="P317" s="13">
        <v>6.5</v>
      </c>
      <c r="Q317" s="13">
        <v>9.6</v>
      </c>
      <c r="R317" s="13">
        <v>16.3</v>
      </c>
      <c r="S317" s="13">
        <v>4.2</v>
      </c>
      <c r="T317" s="13">
        <v>4.7</v>
      </c>
      <c r="U317" s="13">
        <v>3.5</v>
      </c>
      <c r="V317" s="13">
        <v>78.0</v>
      </c>
      <c r="W317" s="11" t="str">
        <f t="shared" si="1"/>
        <v>A-Strong|BBVA|Retail|2025</v>
      </c>
      <c r="X317" s="15">
        <f>(MAX(0,MIN(1,1-(K317-scaling_params!$B$2)/(scaling_params!$C$2-scaling_params!$B$2)))+MAX(0,MIN(1,(L317-scaling_params!$B$3)/(scaling_params!$C$3-scaling_params!$B$3))))/2</f>
        <v>0.9519607843</v>
      </c>
      <c r="Y317" s="15">
        <f>(MAX(0,MIN(1,(M317-scaling_params!$B$4)/(scaling_params!$C$4-scaling_params!$B$4)))+MAX(0,MIN(1,(N317-scaling_params!$B$5)/(scaling_params!$C$5-scaling_params!$B$5))))/2</f>
        <v>0.7523809524</v>
      </c>
      <c r="Z317" s="15">
        <f>(MAX(0,MIN(1,(O317-scaling_params!$B$6)/(scaling_params!$C$6-scaling_params!$B$6)))+MAX(0,MIN(1,1-(P317-scaling_params!$B$7)/(scaling_params!$C$7-scaling_params!$B$7)))+MAX(0,MIN(1,(T317-scaling_params!$B$11)/(scaling_params!$C$11-scaling_params!$B$11))))/3</f>
        <v>0.8813384813</v>
      </c>
      <c r="AA317" s="15">
        <f>(MAX(0,MIN(1,1-(Q317-scaling_params!$B$8)/(scaling_params!$C$8-scaling_params!$B$8)))+MAX(0,MIN(1,(R317-scaling_params!$B$9)/(scaling_params!$C$9-scaling_params!$B$9)))+MAX(0,MIN(1,(S317-scaling_params!$B$10)/(scaling_params!$C$10-scaling_params!$B$10))))/3</f>
        <v>0.8371804418</v>
      </c>
      <c r="AB317" s="15">
        <f>(MAX(0,MIN(1,(U317-scaling_params!$B$12)/(scaling_params!$C$12-scaling_params!$B$12)))+MAX(0,MIN(1,(V317-scaling_params!$B$13)/(scaling_params!$C$13-scaling_params!$B$13))))/2</f>
        <v>0.8145454545</v>
      </c>
      <c r="AC317" s="13">
        <f>(scaling_params!$G$2*X317+scaling_params!$G$3*Y317+scaling_params!$G$4*Z317+scaling_params!$G$5*AA317+scaling_params!$G$6*AB317)*100</f>
        <v>85.10949726</v>
      </c>
      <c r="AD317" s="11" t="s">
        <v>168</v>
      </c>
      <c r="AE317" s="11">
        <f t="shared" si="2"/>
        <v>0</v>
      </c>
    </row>
    <row r="318" ht="15.75" customHeight="1">
      <c r="A318" s="11" t="s">
        <v>336</v>
      </c>
      <c r="B318" s="11" t="s">
        <v>163</v>
      </c>
      <c r="C318" s="11" t="s">
        <v>328</v>
      </c>
      <c r="D318" s="11" t="s">
        <v>177</v>
      </c>
      <c r="E318" s="12">
        <v>2024.0</v>
      </c>
      <c r="F318" s="11" t="s">
        <v>166</v>
      </c>
      <c r="G318" s="11" t="s">
        <v>184</v>
      </c>
      <c r="H318" s="11">
        <v>1.0</v>
      </c>
      <c r="I318" s="13">
        <v>8.9</v>
      </c>
      <c r="J318" s="11">
        <v>0.0</v>
      </c>
      <c r="K318" s="13">
        <v>0.2</v>
      </c>
      <c r="L318" s="13">
        <v>8.5</v>
      </c>
      <c r="M318" s="11">
        <v>39.0</v>
      </c>
      <c r="N318" s="14">
        <v>0.73</v>
      </c>
      <c r="O318" s="13">
        <v>76.2</v>
      </c>
      <c r="P318" s="13">
        <v>4.6</v>
      </c>
      <c r="Q318" s="13">
        <v>11.9</v>
      </c>
      <c r="R318" s="13">
        <v>17.6</v>
      </c>
      <c r="S318" s="13">
        <v>4.0</v>
      </c>
      <c r="T318" s="13">
        <v>4.1</v>
      </c>
      <c r="U318" s="13">
        <v>3.5</v>
      </c>
      <c r="V318" s="13">
        <v>78.2</v>
      </c>
      <c r="W318" s="11" t="str">
        <f t="shared" si="1"/>
        <v>A-Strong|BBVA|Retail|2024</v>
      </c>
      <c r="X318" s="15">
        <f>(MAX(0,MIN(1,1-(K318-scaling_params!$B$2)/(scaling_params!$C$2-scaling_params!$B$2)))+MAX(0,MIN(1,(L318-scaling_params!$B$3)/(scaling_params!$C$3-scaling_params!$B$3))))/2</f>
        <v>0.9044117647</v>
      </c>
      <c r="Y318" s="15">
        <f>(MAX(0,MIN(1,(M318-scaling_params!$B$4)/(scaling_params!$C$4-scaling_params!$B$4)))+MAX(0,MIN(1,(N318-scaling_params!$B$5)/(scaling_params!$C$5-scaling_params!$B$5))))/2</f>
        <v>0.6095238095</v>
      </c>
      <c r="Z318" s="15">
        <f>(MAX(0,MIN(1,(O318-scaling_params!$B$6)/(scaling_params!$C$6-scaling_params!$B$6)))+MAX(0,MIN(1,1-(P318-scaling_params!$B$7)/(scaling_params!$C$7-scaling_params!$B$7)))+MAX(0,MIN(1,(T318-scaling_params!$B$11)/(scaling_params!$C$11-scaling_params!$B$11))))/3</f>
        <v>0.9043847242</v>
      </c>
      <c r="AA318" s="15">
        <f>(MAX(0,MIN(1,1-(Q318-scaling_params!$B$8)/(scaling_params!$C$8-scaling_params!$B$8)))+MAX(0,MIN(1,(R318-scaling_params!$B$9)/(scaling_params!$C$9-scaling_params!$B$9)))+MAX(0,MIN(1,(S318-scaling_params!$B$10)/(scaling_params!$C$10-scaling_params!$B$10))))/3</f>
        <v>0.861061283</v>
      </c>
      <c r="AB318" s="15">
        <f>(MAX(0,MIN(1,(U318-scaling_params!$B$12)/(scaling_params!$C$12-scaling_params!$B$12)))+MAX(0,MIN(1,(V318-scaling_params!$B$13)/(scaling_params!$C$13-scaling_params!$B$13))))/2</f>
        <v>0.8163636364</v>
      </c>
      <c r="AC318" s="13">
        <f>(scaling_params!$G$2*X318+scaling_params!$G$3*Y318+scaling_params!$G$4*Z318+scaling_params!$G$5*AA318+scaling_params!$G$6*AB318)*100</f>
        <v>81.6182965</v>
      </c>
      <c r="AD318" s="11" t="s">
        <v>168</v>
      </c>
      <c r="AE318" s="11">
        <f t="shared" si="2"/>
        <v>0</v>
      </c>
    </row>
    <row r="319" ht="15.75" customHeight="1">
      <c r="A319" s="11" t="s">
        <v>336</v>
      </c>
      <c r="B319" s="11" t="s">
        <v>163</v>
      </c>
      <c r="C319" s="11" t="s">
        <v>328</v>
      </c>
      <c r="D319" s="11" t="s">
        <v>177</v>
      </c>
      <c r="E319" s="12">
        <v>2025.0</v>
      </c>
      <c r="F319" s="11" t="s">
        <v>166</v>
      </c>
      <c r="G319" s="11" t="s">
        <v>184</v>
      </c>
      <c r="H319" s="11">
        <v>1.0</v>
      </c>
      <c r="I319" s="13">
        <v>8.6</v>
      </c>
      <c r="J319" s="11">
        <v>0.0</v>
      </c>
      <c r="K319" s="13">
        <v>1.2</v>
      </c>
      <c r="L319" s="13">
        <v>8.1</v>
      </c>
      <c r="M319" s="11">
        <v>22.0</v>
      </c>
      <c r="N319" s="14">
        <v>0.91</v>
      </c>
      <c r="O319" s="13">
        <v>79.5</v>
      </c>
      <c r="P319" s="13">
        <v>6.5</v>
      </c>
      <c r="Q319" s="13">
        <v>9.6</v>
      </c>
      <c r="R319" s="13">
        <v>16.3</v>
      </c>
      <c r="S319" s="13">
        <v>4.3</v>
      </c>
      <c r="T319" s="13">
        <v>3.8</v>
      </c>
      <c r="U319" s="13">
        <v>3.5</v>
      </c>
      <c r="V319" s="13">
        <v>74.0</v>
      </c>
      <c r="W319" s="11" t="str">
        <f t="shared" si="1"/>
        <v>A-Strong|BBVA|Retail|2025</v>
      </c>
      <c r="X319" s="15">
        <f>(MAX(0,MIN(1,1-(K319-scaling_params!$B$2)/(scaling_params!$C$2-scaling_params!$B$2)))+MAX(0,MIN(1,(L319-scaling_params!$B$3)/(scaling_params!$C$3-scaling_params!$B$3))))/2</f>
        <v>0.8416666667</v>
      </c>
      <c r="Y319" s="15">
        <f>(MAX(0,MIN(1,(M319-scaling_params!$B$4)/(scaling_params!$C$4-scaling_params!$B$4)))+MAX(0,MIN(1,(N319-scaling_params!$B$5)/(scaling_params!$C$5-scaling_params!$B$5))))/2</f>
        <v>0.7535714286</v>
      </c>
      <c r="Z319" s="15">
        <f>(MAX(0,MIN(1,(O319-scaling_params!$B$6)/(scaling_params!$C$6-scaling_params!$B$6)))+MAX(0,MIN(1,1-(P319-scaling_params!$B$7)/(scaling_params!$C$7-scaling_params!$B$7)))+MAX(0,MIN(1,(T319-scaling_params!$B$11)/(scaling_params!$C$11-scaling_params!$B$11))))/3</f>
        <v>0.7956241956</v>
      </c>
      <c r="AA319" s="15">
        <f>(MAX(0,MIN(1,1-(Q319-scaling_params!$B$8)/(scaling_params!$C$8-scaling_params!$B$8)))+MAX(0,MIN(1,(R319-scaling_params!$B$9)/(scaling_params!$C$9-scaling_params!$B$9)))+MAX(0,MIN(1,(S319-scaling_params!$B$10)/(scaling_params!$C$10-scaling_params!$B$10))))/3</f>
        <v>0.8469843634</v>
      </c>
      <c r="AB319" s="15">
        <f>(MAX(0,MIN(1,(U319-scaling_params!$B$12)/(scaling_params!$C$12-scaling_params!$B$12)))+MAX(0,MIN(1,(V319-scaling_params!$B$13)/(scaling_params!$C$13-scaling_params!$B$13))))/2</f>
        <v>0.7781818182</v>
      </c>
      <c r="AC319" s="13">
        <f>(scaling_params!$G$2*X319+scaling_params!$G$3*Y319+scaling_params!$G$4*Z319+scaling_params!$G$5*AA319+scaling_params!$G$6*AB319)*100</f>
        <v>80.27473409</v>
      </c>
      <c r="AD319" s="11" t="s">
        <v>168</v>
      </c>
      <c r="AE319" s="11">
        <f t="shared" si="2"/>
        <v>0</v>
      </c>
    </row>
    <row r="320" ht="15.75" customHeight="1">
      <c r="A320" s="11" t="s">
        <v>337</v>
      </c>
      <c r="B320" s="11" t="s">
        <v>163</v>
      </c>
      <c r="C320" s="11" t="s">
        <v>328</v>
      </c>
      <c r="D320" s="11" t="s">
        <v>170</v>
      </c>
      <c r="E320" s="12">
        <v>2024.0</v>
      </c>
      <c r="F320" s="11" t="s">
        <v>171</v>
      </c>
      <c r="G320" s="11" t="s">
        <v>172</v>
      </c>
      <c r="H320" s="11">
        <v>5.0</v>
      </c>
      <c r="I320" s="13">
        <v>8.9</v>
      </c>
      <c r="J320" s="11">
        <v>0.0</v>
      </c>
      <c r="K320" s="13">
        <v>0.2</v>
      </c>
      <c r="L320" s="13">
        <v>7.8</v>
      </c>
      <c r="M320" s="11">
        <v>19.0</v>
      </c>
      <c r="N320" s="14">
        <v>0.83</v>
      </c>
      <c r="O320" s="13">
        <v>82.1</v>
      </c>
      <c r="P320" s="13">
        <v>5.1</v>
      </c>
      <c r="Q320" s="13">
        <v>12.5</v>
      </c>
      <c r="R320" s="13">
        <v>18.1</v>
      </c>
      <c r="S320" s="13">
        <v>4.6</v>
      </c>
      <c r="T320" s="13">
        <v>4.5</v>
      </c>
      <c r="U320" s="13">
        <v>2.3</v>
      </c>
      <c r="V320" s="13">
        <v>76.1</v>
      </c>
      <c r="W320" s="11" t="str">
        <f t="shared" si="1"/>
        <v>A-Strong|BBVA|Risk|2024</v>
      </c>
      <c r="X320" s="15">
        <f>(MAX(0,MIN(1,1-(K320-scaling_params!$B$2)/(scaling_params!$C$2-scaling_params!$B$2)))+MAX(0,MIN(1,(L320-scaling_params!$B$3)/(scaling_params!$C$3-scaling_params!$B$3))))/2</f>
        <v>0.8529411765</v>
      </c>
      <c r="Y320" s="15">
        <f>(MAX(0,MIN(1,(M320-scaling_params!$B$4)/(scaling_params!$C$4-scaling_params!$B$4)))+MAX(0,MIN(1,(N320-scaling_params!$B$5)/(scaling_params!$C$5-scaling_params!$B$5))))/2</f>
        <v>0.6392857143</v>
      </c>
      <c r="Z320" s="15">
        <f>(MAX(0,MIN(1,(O320-scaling_params!$B$6)/(scaling_params!$C$6-scaling_params!$B$6)))+MAX(0,MIN(1,1-(P320-scaling_params!$B$7)/(scaling_params!$C$7-scaling_params!$B$7)))+MAX(0,MIN(1,(T320-scaling_params!$B$11)/(scaling_params!$C$11-scaling_params!$B$11))))/3</f>
        <v>0.9523809524</v>
      </c>
      <c r="AA320" s="15">
        <f>(MAX(0,MIN(1,1-(Q320-scaling_params!$B$8)/(scaling_params!$C$8-scaling_params!$B$8)))+MAX(0,MIN(1,(R320-scaling_params!$B$9)/(scaling_params!$C$9-scaling_params!$B$9)))+MAX(0,MIN(1,(S320-scaling_params!$B$10)/(scaling_params!$C$10-scaling_params!$B$10))))/3</f>
        <v>0.9182545861</v>
      </c>
      <c r="AB320" s="15">
        <f>(MAX(0,MIN(1,(U320-scaling_params!$B$12)/(scaling_params!$C$12-scaling_params!$B$12)))+MAX(0,MIN(1,(V320-scaling_params!$B$13)/(scaling_params!$C$13-scaling_params!$B$13))))/2</f>
        <v>0.6222727273</v>
      </c>
      <c r="AC320" s="13">
        <f>(scaling_params!$G$2*X320+scaling_params!$G$3*Y320+scaling_params!$G$4*Z320+scaling_params!$G$5*AA320+scaling_params!$G$6*AB320)*100</f>
        <v>80.95238321</v>
      </c>
      <c r="AD320" s="11" t="s">
        <v>168</v>
      </c>
      <c r="AE320" s="11">
        <f t="shared" si="2"/>
        <v>0</v>
      </c>
    </row>
    <row r="321" ht="15.75" customHeight="1">
      <c r="A321" s="11" t="s">
        <v>337</v>
      </c>
      <c r="B321" s="11" t="s">
        <v>163</v>
      </c>
      <c r="C321" s="11" t="s">
        <v>328</v>
      </c>
      <c r="D321" s="11" t="s">
        <v>170</v>
      </c>
      <c r="E321" s="12">
        <v>2025.0</v>
      </c>
      <c r="F321" s="11" t="s">
        <v>171</v>
      </c>
      <c r="G321" s="11" t="s">
        <v>172</v>
      </c>
      <c r="H321" s="11">
        <v>5.0</v>
      </c>
      <c r="I321" s="13">
        <v>8.6</v>
      </c>
      <c r="J321" s="11">
        <v>0.0</v>
      </c>
      <c r="K321" s="13">
        <v>0.0</v>
      </c>
      <c r="L321" s="13">
        <v>8.1</v>
      </c>
      <c r="M321" s="11">
        <v>34.0</v>
      </c>
      <c r="N321" s="14">
        <v>0.85</v>
      </c>
      <c r="O321" s="13">
        <v>82.8</v>
      </c>
      <c r="P321" s="13">
        <v>4.9</v>
      </c>
      <c r="Q321" s="13">
        <v>8.3</v>
      </c>
      <c r="R321" s="13">
        <v>17.0</v>
      </c>
      <c r="S321" s="13">
        <v>4.6</v>
      </c>
      <c r="T321" s="13">
        <v>4.5</v>
      </c>
      <c r="U321" s="13">
        <v>5.1</v>
      </c>
      <c r="V321" s="13">
        <v>85.6</v>
      </c>
      <c r="W321" s="11" t="str">
        <f t="shared" si="1"/>
        <v>A-Strong|BBVA|Risk|2025</v>
      </c>
      <c r="X321" s="15">
        <f>(MAX(0,MIN(1,1-(K321-scaling_params!$B$2)/(scaling_params!$C$2-scaling_params!$B$2)))+MAX(0,MIN(1,(L321-scaling_params!$B$3)/(scaling_params!$C$3-scaling_params!$B$3))))/2</f>
        <v>0.875</v>
      </c>
      <c r="Y321" s="15">
        <f>(MAX(0,MIN(1,(M321-scaling_params!$B$4)/(scaling_params!$C$4-scaling_params!$B$4)))+MAX(0,MIN(1,(N321-scaling_params!$B$5)/(scaling_params!$C$5-scaling_params!$B$5))))/2</f>
        <v>0.7357142857</v>
      </c>
      <c r="Z321" s="15">
        <f>(MAX(0,MIN(1,(O321-scaling_params!$B$6)/(scaling_params!$C$6-scaling_params!$B$6)))+MAX(0,MIN(1,1-(P321-scaling_params!$B$7)/(scaling_params!$C$7-scaling_params!$B$7)))+MAX(0,MIN(1,(T321-scaling_params!$B$11)/(scaling_params!$C$11-scaling_params!$B$11))))/3</f>
        <v>0.9523809524</v>
      </c>
      <c r="AA321" s="15">
        <f>(MAX(0,MIN(1,1-(Q321-scaling_params!$B$8)/(scaling_params!$C$8-scaling_params!$B$8)))+MAX(0,MIN(1,(R321-scaling_params!$B$9)/(scaling_params!$C$9-scaling_params!$B$9)))+MAX(0,MIN(1,(S321-scaling_params!$B$10)/(scaling_params!$C$10-scaling_params!$B$10))))/3</f>
        <v>0.9059319931</v>
      </c>
      <c r="AB321" s="15">
        <f>(MAX(0,MIN(1,(U321-scaling_params!$B$12)/(scaling_params!$C$12-scaling_params!$B$12)))+MAX(0,MIN(1,(V321-scaling_params!$B$13)/(scaling_params!$C$13-scaling_params!$B$13))))/2</f>
        <v>0.8836363636</v>
      </c>
      <c r="AC321" s="13">
        <f>(scaling_params!$G$2*X321+scaling_params!$G$3*Y321+scaling_params!$G$4*Z321+scaling_params!$G$5*AA321+scaling_params!$G$6*AB321)*100</f>
        <v>86.60405026</v>
      </c>
      <c r="AD321" s="11" t="s">
        <v>168</v>
      </c>
      <c r="AE321" s="11">
        <f t="shared" si="2"/>
        <v>0</v>
      </c>
    </row>
    <row r="322" ht="15.75" customHeight="1">
      <c r="A322" s="11" t="s">
        <v>338</v>
      </c>
      <c r="B322" s="11" t="s">
        <v>163</v>
      </c>
      <c r="C322" s="11" t="s">
        <v>328</v>
      </c>
      <c r="D322" s="11" t="s">
        <v>177</v>
      </c>
      <c r="E322" s="12">
        <v>2024.0</v>
      </c>
      <c r="F322" s="11" t="s">
        <v>166</v>
      </c>
      <c r="G322" s="11" t="s">
        <v>167</v>
      </c>
      <c r="H322" s="11">
        <v>1.0</v>
      </c>
      <c r="I322" s="13">
        <v>8.9</v>
      </c>
      <c r="J322" s="11">
        <v>0.0</v>
      </c>
      <c r="K322" s="13">
        <v>0.2</v>
      </c>
      <c r="L322" s="13">
        <v>8.4</v>
      </c>
      <c r="M322" s="11">
        <v>25.0</v>
      </c>
      <c r="N322" s="14">
        <v>0.92</v>
      </c>
      <c r="O322" s="13">
        <v>76.2</v>
      </c>
      <c r="P322" s="13">
        <v>4.6</v>
      </c>
      <c r="Q322" s="13">
        <v>11.9</v>
      </c>
      <c r="R322" s="13">
        <v>17.6</v>
      </c>
      <c r="S322" s="13">
        <v>4.5</v>
      </c>
      <c r="T322" s="13">
        <v>4.7</v>
      </c>
      <c r="U322" s="13">
        <v>3.5</v>
      </c>
      <c r="V322" s="13">
        <v>84.6</v>
      </c>
      <c r="W322" s="11" t="str">
        <f t="shared" si="1"/>
        <v>A-Strong|BBVA|Retail|2024</v>
      </c>
      <c r="X322" s="15">
        <f>(MAX(0,MIN(1,1-(K322-scaling_params!$B$2)/(scaling_params!$C$2-scaling_params!$B$2)))+MAX(0,MIN(1,(L322-scaling_params!$B$3)/(scaling_params!$C$3-scaling_params!$B$3))))/2</f>
        <v>0.8970588235</v>
      </c>
      <c r="Y322" s="15">
        <f>(MAX(0,MIN(1,(M322-scaling_params!$B$4)/(scaling_params!$C$4-scaling_params!$B$4)))+MAX(0,MIN(1,(N322-scaling_params!$B$5)/(scaling_params!$C$5-scaling_params!$B$5))))/2</f>
        <v>0.7803571429</v>
      </c>
      <c r="Z322" s="15">
        <f>(MAX(0,MIN(1,(O322-scaling_params!$B$6)/(scaling_params!$C$6-scaling_params!$B$6)))+MAX(0,MIN(1,1-(P322-scaling_params!$B$7)/(scaling_params!$C$7-scaling_params!$B$7)))+MAX(0,MIN(1,(T322-scaling_params!$B$11)/(scaling_params!$C$11-scaling_params!$B$11))))/3</f>
        <v>0.9615275813</v>
      </c>
      <c r="AA322" s="15">
        <f>(MAX(0,MIN(1,1-(Q322-scaling_params!$B$8)/(scaling_params!$C$8-scaling_params!$B$8)))+MAX(0,MIN(1,(R322-scaling_params!$B$9)/(scaling_params!$C$9-scaling_params!$B$9)))+MAX(0,MIN(1,(S322-scaling_params!$B$10)/(scaling_params!$C$10-scaling_params!$B$10))))/3</f>
        <v>0.9100808908</v>
      </c>
      <c r="AB322" s="15">
        <f>(MAX(0,MIN(1,(U322-scaling_params!$B$12)/(scaling_params!$C$12-scaling_params!$B$12)))+MAX(0,MIN(1,(V322-scaling_params!$B$13)/(scaling_params!$C$13-scaling_params!$B$13))))/2</f>
        <v>0.8745454545</v>
      </c>
      <c r="AC322" s="13">
        <f>(scaling_params!$G$2*X322+scaling_params!$G$3*Y322+scaling_params!$G$4*Z322+scaling_params!$G$5*AA322+scaling_params!$G$6*AB322)*100</f>
        <v>88.35223341</v>
      </c>
      <c r="AD322" s="11" t="s">
        <v>168</v>
      </c>
      <c r="AE322" s="11">
        <f t="shared" si="2"/>
        <v>0</v>
      </c>
    </row>
    <row r="323" ht="15.75" customHeight="1">
      <c r="A323" s="11" t="s">
        <v>338</v>
      </c>
      <c r="B323" s="11" t="s">
        <v>163</v>
      </c>
      <c r="C323" s="11" t="s">
        <v>328</v>
      </c>
      <c r="D323" s="11" t="s">
        <v>177</v>
      </c>
      <c r="E323" s="12">
        <v>2025.0</v>
      </c>
      <c r="F323" s="11" t="s">
        <v>166</v>
      </c>
      <c r="G323" s="11" t="s">
        <v>167</v>
      </c>
      <c r="H323" s="11">
        <v>1.0</v>
      </c>
      <c r="I323" s="13">
        <v>8.6</v>
      </c>
      <c r="J323" s="11">
        <v>0.0</v>
      </c>
      <c r="K323" s="13">
        <v>1.2</v>
      </c>
      <c r="L323" s="13">
        <v>8.2</v>
      </c>
      <c r="M323" s="11">
        <v>46.0</v>
      </c>
      <c r="N323" s="14">
        <v>0.93</v>
      </c>
      <c r="O323" s="13">
        <v>79.5</v>
      </c>
      <c r="P323" s="13">
        <v>6.5</v>
      </c>
      <c r="Q323" s="13">
        <v>9.6</v>
      </c>
      <c r="R323" s="13">
        <v>16.3</v>
      </c>
      <c r="S323" s="13">
        <v>5.0</v>
      </c>
      <c r="T323" s="13">
        <v>4.8</v>
      </c>
      <c r="U323" s="13">
        <v>3.5</v>
      </c>
      <c r="V323" s="13">
        <v>85.8</v>
      </c>
      <c r="W323" s="11" t="str">
        <f t="shared" si="1"/>
        <v>A-Strong|BBVA|Retail|2025</v>
      </c>
      <c r="X323" s="15">
        <f>(MAX(0,MIN(1,1-(K323-scaling_params!$B$2)/(scaling_params!$C$2-scaling_params!$B$2)))+MAX(0,MIN(1,(L323-scaling_params!$B$3)/(scaling_params!$C$3-scaling_params!$B$3))))/2</f>
        <v>0.8490196078</v>
      </c>
      <c r="Y323" s="15">
        <f>(MAX(0,MIN(1,(M323-scaling_params!$B$4)/(scaling_params!$C$4-scaling_params!$B$4)))+MAX(0,MIN(1,(N323-scaling_params!$B$5)/(scaling_params!$C$5-scaling_params!$B$5))))/2</f>
        <v>0.8928571429</v>
      </c>
      <c r="Z323" s="15">
        <f>(MAX(0,MIN(1,(O323-scaling_params!$B$6)/(scaling_params!$C$6-scaling_params!$B$6)))+MAX(0,MIN(1,1-(P323-scaling_params!$B$7)/(scaling_params!$C$7-scaling_params!$B$7)))+MAX(0,MIN(1,(T323-scaling_params!$B$11)/(scaling_params!$C$11-scaling_params!$B$11))))/3</f>
        <v>0.8908622909</v>
      </c>
      <c r="AA323" s="15">
        <f>(MAX(0,MIN(1,1-(Q323-scaling_params!$B$8)/(scaling_params!$C$8-scaling_params!$B$8)))+MAX(0,MIN(1,(R323-scaling_params!$B$9)/(scaling_params!$C$9-scaling_params!$B$9)))+MAX(0,MIN(1,(S323-scaling_params!$B$10)/(scaling_params!$C$10-scaling_params!$B$10))))/3</f>
        <v>0.9156118143</v>
      </c>
      <c r="AB323" s="15">
        <f>(MAX(0,MIN(1,(U323-scaling_params!$B$12)/(scaling_params!$C$12-scaling_params!$B$12)))+MAX(0,MIN(1,(V323-scaling_params!$B$13)/(scaling_params!$C$13-scaling_params!$B$13))))/2</f>
        <v>0.8854545455</v>
      </c>
      <c r="AC323" s="13">
        <f>(scaling_params!$G$2*X323+scaling_params!$G$3*Y323+scaling_params!$G$4*Z323+scaling_params!$G$5*AA323+scaling_params!$G$6*AB323)*100</f>
        <v>88.43249905</v>
      </c>
      <c r="AD323" s="11" t="s">
        <v>168</v>
      </c>
      <c r="AE323" s="11">
        <f t="shared" si="2"/>
        <v>0</v>
      </c>
    </row>
    <row r="324" ht="15.75" customHeight="1">
      <c r="A324" s="11" t="s">
        <v>339</v>
      </c>
      <c r="B324" s="11" t="s">
        <v>163</v>
      </c>
      <c r="C324" s="11" t="s">
        <v>328</v>
      </c>
      <c r="D324" s="11" t="s">
        <v>174</v>
      </c>
      <c r="E324" s="12">
        <v>2024.0</v>
      </c>
      <c r="F324" s="11" t="s">
        <v>171</v>
      </c>
      <c r="G324" s="11" t="s">
        <v>175</v>
      </c>
      <c r="H324" s="11">
        <v>3.0</v>
      </c>
      <c r="I324" s="13">
        <v>8.9</v>
      </c>
      <c r="J324" s="11">
        <v>0.0</v>
      </c>
      <c r="K324" s="13">
        <v>1.3</v>
      </c>
      <c r="L324" s="13">
        <v>6.9</v>
      </c>
      <c r="M324" s="11">
        <v>3.0</v>
      </c>
      <c r="N324" s="14">
        <v>0.73</v>
      </c>
      <c r="O324" s="13">
        <v>73.3</v>
      </c>
      <c r="P324" s="13">
        <v>4.6</v>
      </c>
      <c r="Q324" s="13">
        <v>12.9</v>
      </c>
      <c r="R324" s="13">
        <v>18.1</v>
      </c>
      <c r="S324" s="13">
        <v>3.4</v>
      </c>
      <c r="T324" s="13">
        <v>3.1</v>
      </c>
      <c r="U324" s="13">
        <v>2.7</v>
      </c>
      <c r="V324" s="13">
        <v>78.2</v>
      </c>
      <c r="W324" s="11" t="str">
        <f t="shared" si="1"/>
        <v>A-Strong|BBVA|Digital|2024</v>
      </c>
      <c r="X324" s="15">
        <f>(MAX(0,MIN(1,1-(K324-scaling_params!$B$2)/(scaling_params!$C$2-scaling_params!$B$2)))+MAX(0,MIN(1,(L324-scaling_params!$B$3)/(scaling_params!$C$3-scaling_params!$B$3))))/2</f>
        <v>0.7367647059</v>
      </c>
      <c r="Y324" s="15">
        <f>(MAX(0,MIN(1,(M324-scaling_params!$B$4)/(scaling_params!$C$4-scaling_params!$B$4)))+MAX(0,MIN(1,(N324-scaling_params!$B$5)/(scaling_params!$C$5-scaling_params!$B$5))))/2</f>
        <v>0.4380952381</v>
      </c>
      <c r="Z324" s="15">
        <f>(MAX(0,MIN(1,(O324-scaling_params!$B$6)/(scaling_params!$C$6-scaling_params!$B$6)))+MAX(0,MIN(1,1-(P324-scaling_params!$B$7)/(scaling_params!$C$7-scaling_params!$B$7)))+MAX(0,MIN(1,(T324-scaling_params!$B$11)/(scaling_params!$C$11-scaling_params!$B$11))))/3</f>
        <v>0.7612918435</v>
      </c>
      <c r="AA324" s="15">
        <f>(MAX(0,MIN(1,1-(Q324-scaling_params!$B$8)/(scaling_params!$C$8-scaling_params!$B$8)))+MAX(0,MIN(1,(R324-scaling_params!$B$9)/(scaling_params!$C$9-scaling_params!$B$9)))+MAX(0,MIN(1,(S324-scaling_params!$B$10)/(scaling_params!$C$10-scaling_params!$B$10))))/3</f>
        <v>0.7854560121</v>
      </c>
      <c r="AB324" s="15">
        <f>(MAX(0,MIN(1,(U324-scaling_params!$B$12)/(scaling_params!$C$12-scaling_params!$B$12)))+MAX(0,MIN(1,(V324-scaling_params!$B$13)/(scaling_params!$C$13-scaling_params!$B$13))))/2</f>
        <v>0.7413636364</v>
      </c>
      <c r="AC324" s="13">
        <f>(scaling_params!$G$2*X324+scaling_params!$G$3*Y324+scaling_params!$G$4*Z324+scaling_params!$G$5*AA324+scaling_params!$G$6*AB324)*100</f>
        <v>68.07168373</v>
      </c>
      <c r="AD324" s="11" t="s">
        <v>168</v>
      </c>
      <c r="AE324" s="11">
        <f t="shared" si="2"/>
        <v>0</v>
      </c>
    </row>
    <row r="325" ht="15.75" customHeight="1">
      <c r="A325" s="11" t="s">
        <v>339</v>
      </c>
      <c r="B325" s="11" t="s">
        <v>163</v>
      </c>
      <c r="C325" s="11" t="s">
        <v>328</v>
      </c>
      <c r="D325" s="11" t="s">
        <v>174</v>
      </c>
      <c r="E325" s="12">
        <v>2025.0</v>
      </c>
      <c r="F325" s="11" t="s">
        <v>171</v>
      </c>
      <c r="G325" s="11" t="s">
        <v>175</v>
      </c>
      <c r="H325" s="11">
        <v>3.0</v>
      </c>
      <c r="I325" s="13">
        <v>8.6</v>
      </c>
      <c r="J325" s="11">
        <v>0.0</v>
      </c>
      <c r="K325" s="13">
        <v>1.2</v>
      </c>
      <c r="L325" s="13">
        <v>5.9</v>
      </c>
      <c r="M325" s="11">
        <v>-5.0</v>
      </c>
      <c r="N325" s="14">
        <v>0.74</v>
      </c>
      <c r="O325" s="13">
        <v>78.6</v>
      </c>
      <c r="P325" s="13">
        <v>4.2</v>
      </c>
      <c r="Q325" s="13">
        <v>12.7</v>
      </c>
      <c r="R325" s="13">
        <v>18.1</v>
      </c>
      <c r="S325" s="13">
        <v>3.3</v>
      </c>
      <c r="T325" s="13">
        <v>3.3</v>
      </c>
      <c r="U325" s="13">
        <v>3.7</v>
      </c>
      <c r="V325" s="13">
        <v>75.9</v>
      </c>
      <c r="W325" s="11" t="str">
        <f t="shared" si="1"/>
        <v>A-Strong|BBVA|Digital|2025</v>
      </c>
      <c r="X325" s="15">
        <f>(MAX(0,MIN(1,1-(K325-scaling_params!$B$2)/(scaling_params!$C$2-scaling_params!$B$2)))+MAX(0,MIN(1,(L325-scaling_params!$B$3)/(scaling_params!$C$3-scaling_params!$B$3))))/2</f>
        <v>0.6799019608</v>
      </c>
      <c r="Y325" s="15">
        <f>(MAX(0,MIN(1,(M325-scaling_params!$B$4)/(scaling_params!$C$4-scaling_params!$B$4)))+MAX(0,MIN(1,(N325-scaling_params!$B$5)/(scaling_params!$C$5-scaling_params!$B$5))))/2</f>
        <v>0.4125</v>
      </c>
      <c r="Z325" s="15">
        <f>(MAX(0,MIN(1,(O325-scaling_params!$B$6)/(scaling_params!$C$6-scaling_params!$B$6)))+MAX(0,MIN(1,1-(P325-scaling_params!$B$7)/(scaling_params!$C$7-scaling_params!$B$7)))+MAX(0,MIN(1,(T325-scaling_params!$B$11)/(scaling_params!$C$11-scaling_params!$B$11))))/3</f>
        <v>0.8380952381</v>
      </c>
      <c r="AA325" s="15">
        <f>(MAX(0,MIN(1,1-(Q325-scaling_params!$B$8)/(scaling_params!$C$8-scaling_params!$B$8)))+MAX(0,MIN(1,(R325-scaling_params!$B$9)/(scaling_params!$C$9-scaling_params!$B$9)))+MAX(0,MIN(1,(S325-scaling_params!$B$10)/(scaling_params!$C$10-scaling_params!$B$10))))/3</f>
        <v>0.7832278481</v>
      </c>
      <c r="AB325" s="15">
        <f>(MAX(0,MIN(1,(U325-scaling_params!$B$12)/(scaling_params!$C$12-scaling_params!$B$12)))+MAX(0,MIN(1,(V325-scaling_params!$B$13)/(scaling_params!$C$13-scaling_params!$B$13))))/2</f>
        <v>0.7954545455</v>
      </c>
      <c r="AC325" s="13">
        <f>(scaling_params!$G$2*X325+scaling_params!$G$3*Y325+scaling_params!$G$4*Z325+scaling_params!$G$5*AA325+scaling_params!$G$6*AB325)*100</f>
        <v>68.53785794</v>
      </c>
      <c r="AD325" s="11" t="s">
        <v>168</v>
      </c>
      <c r="AE325" s="11">
        <f t="shared" si="2"/>
        <v>0</v>
      </c>
    </row>
    <row r="326" ht="15.75" customHeight="1">
      <c r="A326" s="11" t="s">
        <v>340</v>
      </c>
      <c r="B326" s="11" t="s">
        <v>163</v>
      </c>
      <c r="C326" s="11" t="s">
        <v>328</v>
      </c>
      <c r="D326" s="11" t="s">
        <v>170</v>
      </c>
      <c r="E326" s="12">
        <v>2024.0</v>
      </c>
      <c r="F326" s="11" t="s">
        <v>166</v>
      </c>
      <c r="G326" s="11" t="s">
        <v>167</v>
      </c>
      <c r="H326" s="11">
        <v>2.0</v>
      </c>
      <c r="I326" s="13">
        <v>8.9</v>
      </c>
      <c r="J326" s="11">
        <v>0.0</v>
      </c>
      <c r="K326" s="13">
        <v>0.2</v>
      </c>
      <c r="L326" s="13">
        <v>8.5</v>
      </c>
      <c r="M326" s="11">
        <v>21.0</v>
      </c>
      <c r="N326" s="14">
        <v>0.91</v>
      </c>
      <c r="O326" s="13">
        <v>82.1</v>
      </c>
      <c r="P326" s="13">
        <v>5.1</v>
      </c>
      <c r="Q326" s="13">
        <v>12.5</v>
      </c>
      <c r="R326" s="13">
        <v>18.1</v>
      </c>
      <c r="S326" s="13">
        <v>5.0</v>
      </c>
      <c r="T326" s="13">
        <v>4.7</v>
      </c>
      <c r="U326" s="13">
        <v>2.3</v>
      </c>
      <c r="V326" s="13">
        <v>100.0</v>
      </c>
      <c r="W326" s="11" t="str">
        <f t="shared" si="1"/>
        <v>A-Strong|BBVA|Risk|2024</v>
      </c>
      <c r="X326" s="15">
        <f>(MAX(0,MIN(1,1-(K326-scaling_params!$B$2)/(scaling_params!$C$2-scaling_params!$B$2)))+MAX(0,MIN(1,(L326-scaling_params!$B$3)/(scaling_params!$C$3-scaling_params!$B$3))))/2</f>
        <v>0.9044117647</v>
      </c>
      <c r="Y326" s="15">
        <f>(MAX(0,MIN(1,(M326-scaling_params!$B$4)/(scaling_params!$C$4-scaling_params!$B$4)))+MAX(0,MIN(1,(N326-scaling_params!$B$5)/(scaling_params!$C$5-scaling_params!$B$5))))/2</f>
        <v>0.7488095238</v>
      </c>
      <c r="Z326" s="15">
        <f>(MAX(0,MIN(1,(O326-scaling_params!$B$6)/(scaling_params!$C$6-scaling_params!$B$6)))+MAX(0,MIN(1,1-(P326-scaling_params!$B$7)/(scaling_params!$C$7-scaling_params!$B$7)))+MAX(0,MIN(1,(T326-scaling_params!$B$11)/(scaling_params!$C$11-scaling_params!$B$11))))/3</f>
        <v>0.9714285714</v>
      </c>
      <c r="AA326" s="15">
        <f>(MAX(0,MIN(1,1-(Q326-scaling_params!$B$8)/(scaling_params!$C$8-scaling_params!$B$8)))+MAX(0,MIN(1,(R326-scaling_params!$B$9)/(scaling_params!$C$9-scaling_params!$B$9)))+MAX(0,MIN(1,(S326-scaling_params!$B$10)/(scaling_params!$C$10-scaling_params!$B$10))))/3</f>
        <v>0.9574702723</v>
      </c>
      <c r="AB326" s="15">
        <f>(MAX(0,MIN(1,(U326-scaling_params!$B$12)/(scaling_params!$C$12-scaling_params!$B$12)))+MAX(0,MIN(1,(V326-scaling_params!$B$13)/(scaling_params!$C$13-scaling_params!$B$13))))/2</f>
        <v>0.825</v>
      </c>
      <c r="AC326" s="13">
        <f>(scaling_params!$G$2*X326+scaling_params!$G$3*Y326+scaling_params!$G$4*Z326+scaling_params!$G$5*AA326+scaling_params!$G$6*AB326)*100</f>
        <v>88.2657485</v>
      </c>
      <c r="AD326" s="11" t="s">
        <v>168</v>
      </c>
      <c r="AE326" s="11">
        <f t="shared" si="2"/>
        <v>0</v>
      </c>
    </row>
    <row r="327" ht="15.75" customHeight="1">
      <c r="A327" s="11" t="s">
        <v>340</v>
      </c>
      <c r="B327" s="11" t="s">
        <v>163</v>
      </c>
      <c r="C327" s="11" t="s">
        <v>328</v>
      </c>
      <c r="D327" s="11" t="s">
        <v>170</v>
      </c>
      <c r="E327" s="12">
        <v>2025.0</v>
      </c>
      <c r="F327" s="11" t="s">
        <v>166</v>
      </c>
      <c r="G327" s="11" t="s">
        <v>167</v>
      </c>
      <c r="H327" s="11">
        <v>2.0</v>
      </c>
      <c r="I327" s="13">
        <v>8.6</v>
      </c>
      <c r="J327" s="11">
        <v>0.0</v>
      </c>
      <c r="K327" s="13">
        <v>0.0</v>
      </c>
      <c r="L327" s="13">
        <v>7.6</v>
      </c>
      <c r="M327" s="11">
        <v>19.0</v>
      </c>
      <c r="N327" s="14">
        <v>0.87</v>
      </c>
      <c r="O327" s="13">
        <v>82.8</v>
      </c>
      <c r="P327" s="13">
        <v>4.9</v>
      </c>
      <c r="Q327" s="13">
        <v>8.3</v>
      </c>
      <c r="R327" s="13">
        <v>17.0</v>
      </c>
      <c r="S327" s="13">
        <v>5.0</v>
      </c>
      <c r="T327" s="13">
        <v>5.0</v>
      </c>
      <c r="U327" s="13">
        <v>5.1</v>
      </c>
      <c r="V327" s="13">
        <v>98.5</v>
      </c>
      <c r="W327" s="11" t="str">
        <f t="shared" si="1"/>
        <v>A-Strong|BBVA|Risk|2025</v>
      </c>
      <c r="X327" s="15">
        <f>(MAX(0,MIN(1,1-(K327-scaling_params!$B$2)/(scaling_params!$C$2-scaling_params!$B$2)))+MAX(0,MIN(1,(L327-scaling_params!$B$3)/(scaling_params!$C$3-scaling_params!$B$3))))/2</f>
        <v>0.8382352941</v>
      </c>
      <c r="Y327" s="15">
        <f>(MAX(0,MIN(1,(M327-scaling_params!$B$4)/(scaling_params!$C$4-scaling_params!$B$4)))+MAX(0,MIN(1,(N327-scaling_params!$B$5)/(scaling_params!$C$5-scaling_params!$B$5))))/2</f>
        <v>0.6892857143</v>
      </c>
      <c r="Z327" s="15">
        <f>(MAX(0,MIN(1,(O327-scaling_params!$B$6)/(scaling_params!$C$6-scaling_params!$B$6)))+MAX(0,MIN(1,1-(P327-scaling_params!$B$7)/(scaling_params!$C$7-scaling_params!$B$7)))+MAX(0,MIN(1,(T327-scaling_params!$B$11)/(scaling_params!$C$11-scaling_params!$B$11))))/3</f>
        <v>1</v>
      </c>
      <c r="AA327" s="15">
        <f>(MAX(0,MIN(1,1-(Q327-scaling_params!$B$8)/(scaling_params!$C$8-scaling_params!$B$8)))+MAX(0,MIN(1,(R327-scaling_params!$B$9)/(scaling_params!$C$9-scaling_params!$B$9)))+MAX(0,MIN(1,(S327-scaling_params!$B$10)/(scaling_params!$C$10-scaling_params!$B$10))))/3</f>
        <v>0.9451476793</v>
      </c>
      <c r="AB327" s="15">
        <f>(MAX(0,MIN(1,(U327-scaling_params!$B$12)/(scaling_params!$C$12-scaling_params!$B$12)))+MAX(0,MIN(1,(V327-scaling_params!$B$13)/(scaling_params!$C$13-scaling_params!$B$13))))/2</f>
        <v>1</v>
      </c>
      <c r="AC327" s="13">
        <f>(scaling_params!$G$2*X327+scaling_params!$G$3*Y327+scaling_params!$G$4*Z327+scaling_params!$G$5*AA327+scaling_params!$G$6*AB327)*100</f>
        <v>87.83134285</v>
      </c>
      <c r="AD327" s="11" t="s">
        <v>168</v>
      </c>
      <c r="AE327" s="11">
        <f t="shared" si="2"/>
        <v>0</v>
      </c>
    </row>
    <row r="328" ht="15.75" customHeight="1">
      <c r="A328" s="11" t="s">
        <v>341</v>
      </c>
      <c r="B328" s="11" t="s">
        <v>163</v>
      </c>
      <c r="C328" s="11" t="s">
        <v>328</v>
      </c>
      <c r="D328" s="11" t="s">
        <v>165</v>
      </c>
      <c r="E328" s="12">
        <v>2024.0</v>
      </c>
      <c r="F328" s="11" t="s">
        <v>171</v>
      </c>
      <c r="G328" s="11" t="s">
        <v>167</v>
      </c>
      <c r="H328" s="11">
        <v>1.0</v>
      </c>
      <c r="I328" s="13">
        <v>8.9</v>
      </c>
      <c r="J328" s="11">
        <v>0.0</v>
      </c>
      <c r="K328" s="13">
        <v>1.1</v>
      </c>
      <c r="L328" s="13">
        <v>6.6</v>
      </c>
      <c r="M328" s="11">
        <v>50.0</v>
      </c>
      <c r="N328" s="14">
        <v>0.9</v>
      </c>
      <c r="O328" s="13">
        <v>77.5</v>
      </c>
      <c r="P328" s="13">
        <v>5.8</v>
      </c>
      <c r="Q328" s="13">
        <v>9.9</v>
      </c>
      <c r="R328" s="13">
        <v>17.5</v>
      </c>
      <c r="S328" s="13">
        <v>4.8</v>
      </c>
      <c r="T328" s="13">
        <v>4.9</v>
      </c>
      <c r="U328" s="13">
        <v>2.8</v>
      </c>
      <c r="V328" s="13">
        <v>96.2</v>
      </c>
      <c r="W328" s="11" t="str">
        <f t="shared" si="1"/>
        <v>A-Strong|BBVA|Operations|2024</v>
      </c>
      <c r="X328" s="15">
        <f>(MAX(0,MIN(1,1-(K328-scaling_params!$B$2)/(scaling_params!$C$2-scaling_params!$B$2)))+MAX(0,MIN(1,(L328-scaling_params!$B$3)/(scaling_params!$C$3-scaling_params!$B$3))))/2</f>
        <v>0.7480392157</v>
      </c>
      <c r="Y328" s="15">
        <f>(MAX(0,MIN(1,(M328-scaling_params!$B$4)/(scaling_params!$C$4-scaling_params!$B$4)))+MAX(0,MIN(1,(N328-scaling_params!$B$5)/(scaling_params!$C$5-scaling_params!$B$5))))/2</f>
        <v>0.8744047619</v>
      </c>
      <c r="Z328" s="15">
        <f>(MAX(0,MIN(1,(O328-scaling_params!$B$6)/(scaling_params!$C$6-scaling_params!$B$6)))+MAX(0,MIN(1,1-(P328-scaling_params!$B$7)/(scaling_params!$C$7-scaling_params!$B$7)))+MAX(0,MIN(1,(T328-scaling_params!$B$11)/(scaling_params!$C$11-scaling_params!$B$11))))/3</f>
        <v>0.9634491634</v>
      </c>
      <c r="AA328" s="15">
        <f>(MAX(0,MIN(1,1-(Q328-scaling_params!$B$8)/(scaling_params!$C$8-scaling_params!$B$8)))+MAX(0,MIN(1,(R328-scaling_params!$B$9)/(scaling_params!$C$9-scaling_params!$B$9)))+MAX(0,MIN(1,(S328-scaling_params!$B$10)/(scaling_params!$C$10-scaling_params!$B$10))))/3</f>
        <v>0.9466368826</v>
      </c>
      <c r="AB328" s="15">
        <f>(MAX(0,MIN(1,(U328-scaling_params!$B$12)/(scaling_params!$C$12-scaling_params!$B$12)))+MAX(0,MIN(1,(V328-scaling_params!$B$13)/(scaling_params!$C$13-scaling_params!$B$13))))/2</f>
        <v>0.93</v>
      </c>
      <c r="AC328" s="13">
        <f>(scaling_params!$G$2*X328+scaling_params!$G$3*Y328+scaling_params!$G$4*Z328+scaling_params!$G$5*AA328+scaling_params!$G$6*AB328)*100</f>
        <v>88.40329795</v>
      </c>
      <c r="AD328" s="11" t="s">
        <v>168</v>
      </c>
      <c r="AE328" s="11">
        <f t="shared" si="2"/>
        <v>0</v>
      </c>
    </row>
    <row r="329" ht="15.75" customHeight="1">
      <c r="A329" s="11" t="s">
        <v>341</v>
      </c>
      <c r="B329" s="11" t="s">
        <v>163</v>
      </c>
      <c r="C329" s="11" t="s">
        <v>328</v>
      </c>
      <c r="D329" s="11" t="s">
        <v>165</v>
      </c>
      <c r="E329" s="12">
        <v>2025.0</v>
      </c>
      <c r="F329" s="11" t="s">
        <v>171</v>
      </c>
      <c r="G329" s="11" t="s">
        <v>167</v>
      </c>
      <c r="H329" s="11">
        <v>1.0</v>
      </c>
      <c r="I329" s="13">
        <v>8.6</v>
      </c>
      <c r="J329" s="11">
        <v>0.0</v>
      </c>
      <c r="K329" s="13">
        <v>0.0</v>
      </c>
      <c r="L329" s="13">
        <v>8.8</v>
      </c>
      <c r="M329" s="11">
        <v>21.0</v>
      </c>
      <c r="N329" s="14">
        <v>0.84</v>
      </c>
      <c r="O329" s="13">
        <v>83.2</v>
      </c>
      <c r="P329" s="13">
        <v>5.0</v>
      </c>
      <c r="Q329" s="13">
        <v>10.1</v>
      </c>
      <c r="R329" s="13">
        <v>16.7</v>
      </c>
      <c r="S329" s="13">
        <v>3.9</v>
      </c>
      <c r="T329" s="13">
        <v>4.8</v>
      </c>
      <c r="U329" s="13">
        <v>3.6</v>
      </c>
      <c r="V329" s="13">
        <v>90.6</v>
      </c>
      <c r="W329" s="11" t="str">
        <f t="shared" si="1"/>
        <v>A-Strong|BBVA|Operations|2025</v>
      </c>
      <c r="X329" s="15">
        <f>(MAX(0,MIN(1,1-(K329-scaling_params!$B$2)/(scaling_params!$C$2-scaling_params!$B$2)))+MAX(0,MIN(1,(L329-scaling_params!$B$3)/(scaling_params!$C$3-scaling_params!$B$3))))/2</f>
        <v>0.9264705882</v>
      </c>
      <c r="Y329" s="15">
        <f>(MAX(0,MIN(1,(M329-scaling_params!$B$4)/(scaling_params!$C$4-scaling_params!$B$4)))+MAX(0,MIN(1,(N329-scaling_params!$B$5)/(scaling_params!$C$5-scaling_params!$B$5))))/2</f>
        <v>0.6613095238</v>
      </c>
      <c r="Z329" s="15">
        <f>(MAX(0,MIN(1,(O329-scaling_params!$B$6)/(scaling_params!$C$6-scaling_params!$B$6)))+MAX(0,MIN(1,1-(P329-scaling_params!$B$7)/(scaling_params!$C$7-scaling_params!$B$7)))+MAX(0,MIN(1,(T329-scaling_params!$B$11)/(scaling_params!$C$11-scaling_params!$B$11))))/3</f>
        <v>0.980952381</v>
      </c>
      <c r="AA329" s="15">
        <f>(MAX(0,MIN(1,1-(Q329-scaling_params!$B$8)/(scaling_params!$C$8-scaling_params!$B$8)))+MAX(0,MIN(1,(R329-scaling_params!$B$9)/(scaling_params!$C$9-scaling_params!$B$9)))+MAX(0,MIN(1,(S329-scaling_params!$B$10)/(scaling_params!$C$10-scaling_params!$B$10))))/3</f>
        <v>0.8246463142</v>
      </c>
      <c r="AB329" s="15">
        <f>(MAX(0,MIN(1,(U329-scaling_params!$B$12)/(scaling_params!$C$12-scaling_params!$B$12)))+MAX(0,MIN(1,(V329-scaling_params!$B$13)/(scaling_params!$C$13-scaling_params!$B$13))))/2</f>
        <v>0.9290909091</v>
      </c>
      <c r="AC329" s="13">
        <f>(scaling_params!$G$2*X329+scaling_params!$G$3*Y329+scaling_params!$G$4*Z329+scaling_params!$G$5*AA329+scaling_params!$G$6*AB329)*100</f>
        <v>85.84226144</v>
      </c>
      <c r="AD329" s="11" t="s">
        <v>168</v>
      </c>
      <c r="AE329" s="11">
        <f t="shared" si="2"/>
        <v>0</v>
      </c>
    </row>
    <row r="330" ht="15.75" customHeight="1">
      <c r="A330" s="11" t="s">
        <v>342</v>
      </c>
      <c r="B330" s="11" t="s">
        <v>163</v>
      </c>
      <c r="C330" s="11" t="s">
        <v>328</v>
      </c>
      <c r="D330" s="11" t="s">
        <v>181</v>
      </c>
      <c r="E330" s="12">
        <v>2024.0</v>
      </c>
      <c r="F330" s="11" t="s">
        <v>171</v>
      </c>
      <c r="G330" s="11" t="s">
        <v>172</v>
      </c>
      <c r="H330" s="11">
        <v>3.0</v>
      </c>
      <c r="I330" s="13">
        <v>8.9</v>
      </c>
      <c r="J330" s="11">
        <v>0.0</v>
      </c>
      <c r="K330" s="13">
        <v>0.6</v>
      </c>
      <c r="L330" s="13">
        <v>7.1</v>
      </c>
      <c r="M330" s="11">
        <v>40.0</v>
      </c>
      <c r="N330" s="14">
        <v>0.88</v>
      </c>
      <c r="O330" s="13">
        <v>80.4</v>
      </c>
      <c r="P330" s="13">
        <v>5.5</v>
      </c>
      <c r="Q330" s="13">
        <v>9.4</v>
      </c>
      <c r="R330" s="13">
        <v>15.8</v>
      </c>
      <c r="S330" s="13">
        <v>4.6</v>
      </c>
      <c r="T330" s="13">
        <v>5.0</v>
      </c>
      <c r="U330" s="13">
        <v>3.6</v>
      </c>
      <c r="V330" s="13">
        <v>82.1</v>
      </c>
      <c r="W330" s="11" t="str">
        <f t="shared" si="1"/>
        <v>A-Strong|BBVA|Corporate|2024</v>
      </c>
      <c r="X330" s="15">
        <f>(MAX(0,MIN(1,1-(K330-scaling_params!$B$2)/(scaling_params!$C$2-scaling_params!$B$2)))+MAX(0,MIN(1,(L330-scaling_params!$B$3)/(scaling_params!$C$3-scaling_params!$B$3))))/2</f>
        <v>0.8014705882</v>
      </c>
      <c r="Y330" s="15">
        <f>(MAX(0,MIN(1,(M330-scaling_params!$B$4)/(scaling_params!$C$4-scaling_params!$B$4)))+MAX(0,MIN(1,(N330-scaling_params!$B$5)/(scaling_params!$C$5-scaling_params!$B$5))))/2</f>
        <v>0.8017857143</v>
      </c>
      <c r="Z330" s="15">
        <f>(MAX(0,MIN(1,(O330-scaling_params!$B$6)/(scaling_params!$C$6-scaling_params!$B$6)))+MAX(0,MIN(1,1-(P330-scaling_params!$B$7)/(scaling_params!$C$7-scaling_params!$B$7)))+MAX(0,MIN(1,(T330-scaling_params!$B$11)/(scaling_params!$C$11-scaling_params!$B$11))))/3</f>
        <v>1</v>
      </c>
      <c r="AA330" s="15">
        <f>(MAX(0,MIN(1,1-(Q330-scaling_params!$B$8)/(scaling_params!$C$8-scaling_params!$B$8)))+MAX(0,MIN(1,(R330-scaling_params!$B$9)/(scaling_params!$C$9-scaling_params!$B$9)))+MAX(0,MIN(1,(S330-scaling_params!$B$10)/(scaling_params!$C$10-scaling_params!$B$10))))/3</f>
        <v>0.8552990817</v>
      </c>
      <c r="AB330" s="15">
        <f>(MAX(0,MIN(1,(U330-scaling_params!$B$12)/(scaling_params!$C$12-scaling_params!$B$12)))+MAX(0,MIN(1,(V330-scaling_params!$B$13)/(scaling_params!$C$13-scaling_params!$B$13))))/2</f>
        <v>0.8518181818</v>
      </c>
      <c r="AC330" s="13">
        <f>(scaling_params!$G$2*X330+scaling_params!$G$3*Y330+scaling_params!$G$4*Z330+scaling_params!$G$5*AA330+scaling_params!$G$6*AB330)*100</f>
        <v>86.28124149</v>
      </c>
      <c r="AD330" s="11" t="s">
        <v>168</v>
      </c>
      <c r="AE330" s="11">
        <f t="shared" si="2"/>
        <v>0</v>
      </c>
    </row>
    <row r="331" ht="15.75" customHeight="1">
      <c r="A331" s="11" t="s">
        <v>342</v>
      </c>
      <c r="B331" s="11" t="s">
        <v>163</v>
      </c>
      <c r="C331" s="11" t="s">
        <v>328</v>
      </c>
      <c r="D331" s="11" t="s">
        <v>181</v>
      </c>
      <c r="E331" s="12">
        <v>2025.0</v>
      </c>
      <c r="F331" s="11" t="s">
        <v>171</v>
      </c>
      <c r="G331" s="11" t="s">
        <v>172</v>
      </c>
      <c r="H331" s="11">
        <v>3.0</v>
      </c>
      <c r="I331" s="13">
        <v>8.6</v>
      </c>
      <c r="J331" s="11">
        <v>0.0</v>
      </c>
      <c r="K331" s="13">
        <v>1.4</v>
      </c>
      <c r="L331" s="13">
        <v>7.3</v>
      </c>
      <c r="M331" s="11">
        <v>22.0</v>
      </c>
      <c r="N331" s="14">
        <v>0.91</v>
      </c>
      <c r="O331" s="13">
        <v>83.2</v>
      </c>
      <c r="P331" s="13">
        <v>5.5</v>
      </c>
      <c r="Q331" s="13">
        <v>8.5</v>
      </c>
      <c r="R331" s="13">
        <v>18.9</v>
      </c>
      <c r="S331" s="13">
        <v>4.1</v>
      </c>
      <c r="T331" s="13">
        <v>3.7</v>
      </c>
      <c r="U331" s="13">
        <v>3.7</v>
      </c>
      <c r="V331" s="13">
        <v>86.7</v>
      </c>
      <c r="W331" s="11" t="str">
        <f t="shared" si="1"/>
        <v>A-Strong|BBVA|Corporate|2025</v>
      </c>
      <c r="X331" s="15">
        <f>(MAX(0,MIN(1,1-(K331-scaling_params!$B$2)/(scaling_params!$C$2-scaling_params!$B$2)))+MAX(0,MIN(1,(L331-scaling_params!$B$3)/(scaling_params!$C$3-scaling_params!$B$3))))/2</f>
        <v>0.7495098039</v>
      </c>
      <c r="Y331" s="15">
        <f>(MAX(0,MIN(1,(M331-scaling_params!$B$4)/(scaling_params!$C$4-scaling_params!$B$4)))+MAX(0,MIN(1,(N331-scaling_params!$B$5)/(scaling_params!$C$5-scaling_params!$B$5))))/2</f>
        <v>0.7535714286</v>
      </c>
      <c r="Z331" s="15">
        <f>(MAX(0,MIN(1,(O331-scaling_params!$B$6)/(scaling_params!$C$6-scaling_params!$B$6)))+MAX(0,MIN(1,1-(P331-scaling_params!$B$7)/(scaling_params!$C$7-scaling_params!$B$7)))+MAX(0,MIN(1,(T331-scaling_params!$B$11)/(scaling_params!$C$11-scaling_params!$B$11))))/3</f>
        <v>0.8761904762</v>
      </c>
      <c r="AA331" s="15">
        <f>(MAX(0,MIN(1,1-(Q331-scaling_params!$B$8)/(scaling_params!$C$8-scaling_params!$B$8)))+MAX(0,MIN(1,(R331-scaling_params!$B$9)/(scaling_params!$C$9-scaling_params!$B$9)))+MAX(0,MIN(1,(S331-scaling_params!$B$10)/(scaling_params!$C$10-scaling_params!$B$10))))/3</f>
        <v>0.9117647059</v>
      </c>
      <c r="AB331" s="15">
        <f>(MAX(0,MIN(1,(U331-scaling_params!$B$12)/(scaling_params!$C$12-scaling_params!$B$12)))+MAX(0,MIN(1,(V331-scaling_params!$B$13)/(scaling_params!$C$13-scaling_params!$B$13))))/2</f>
        <v>0.8936363636</v>
      </c>
      <c r="AC331" s="13">
        <f>(scaling_params!$G$2*X331+scaling_params!$G$3*Y331+scaling_params!$G$4*Z331+scaling_params!$G$5*AA331+scaling_params!$G$6*AB331)*100</f>
        <v>82.50485307</v>
      </c>
      <c r="AD331" s="11" t="s">
        <v>168</v>
      </c>
      <c r="AE331" s="11">
        <f t="shared" si="2"/>
        <v>0</v>
      </c>
    </row>
    <row r="332" ht="15.75" customHeight="1">
      <c r="A332" s="11" t="s">
        <v>343</v>
      </c>
      <c r="B332" s="11" t="s">
        <v>163</v>
      </c>
      <c r="C332" s="11" t="s">
        <v>328</v>
      </c>
      <c r="D332" s="11" t="s">
        <v>170</v>
      </c>
      <c r="E332" s="12">
        <v>2024.0</v>
      </c>
      <c r="F332" s="11" t="s">
        <v>166</v>
      </c>
      <c r="G332" s="11" t="s">
        <v>167</v>
      </c>
      <c r="H332" s="11">
        <v>2.0</v>
      </c>
      <c r="I332" s="13">
        <v>8.9</v>
      </c>
      <c r="J332" s="11">
        <v>0.0</v>
      </c>
      <c r="K332" s="13">
        <v>0.2</v>
      </c>
      <c r="L332" s="13">
        <v>9.4</v>
      </c>
      <c r="M332" s="11">
        <v>59.0</v>
      </c>
      <c r="N332" s="14">
        <v>0.94</v>
      </c>
      <c r="O332" s="13">
        <v>82.1</v>
      </c>
      <c r="P332" s="13">
        <v>5.1</v>
      </c>
      <c r="Q332" s="13">
        <v>12.5</v>
      </c>
      <c r="R332" s="13">
        <v>18.1</v>
      </c>
      <c r="S332" s="13">
        <v>5.0</v>
      </c>
      <c r="T332" s="13">
        <v>5.0</v>
      </c>
      <c r="U332" s="13">
        <v>2.3</v>
      </c>
      <c r="V332" s="13">
        <v>90.7</v>
      </c>
      <c r="W332" s="11" t="str">
        <f t="shared" si="1"/>
        <v>A-Strong|BBVA|Risk|2024</v>
      </c>
      <c r="X332" s="15">
        <f>(MAX(0,MIN(1,1-(K332-scaling_params!$B$2)/(scaling_params!$C$2-scaling_params!$B$2)))+MAX(0,MIN(1,(L332-scaling_params!$B$3)/(scaling_params!$C$3-scaling_params!$B$3))))/2</f>
        <v>0.9705882353</v>
      </c>
      <c r="Y332" s="15">
        <f>(MAX(0,MIN(1,(M332-scaling_params!$B$4)/(scaling_params!$C$4-scaling_params!$B$4)))+MAX(0,MIN(1,(N332-scaling_params!$B$5)/(scaling_params!$C$5-scaling_params!$B$5))))/2</f>
        <v>0.9625</v>
      </c>
      <c r="Z332" s="15">
        <f>(MAX(0,MIN(1,(O332-scaling_params!$B$6)/(scaling_params!$C$6-scaling_params!$B$6)))+MAX(0,MIN(1,1-(P332-scaling_params!$B$7)/(scaling_params!$C$7-scaling_params!$B$7)))+MAX(0,MIN(1,(T332-scaling_params!$B$11)/(scaling_params!$C$11-scaling_params!$B$11))))/3</f>
        <v>1</v>
      </c>
      <c r="AA332" s="15">
        <f>(MAX(0,MIN(1,1-(Q332-scaling_params!$B$8)/(scaling_params!$C$8-scaling_params!$B$8)))+MAX(0,MIN(1,(R332-scaling_params!$B$9)/(scaling_params!$C$9-scaling_params!$B$9)))+MAX(0,MIN(1,(S332-scaling_params!$B$10)/(scaling_params!$C$10-scaling_params!$B$10))))/3</f>
        <v>0.9574702723</v>
      </c>
      <c r="AB332" s="15">
        <f>(MAX(0,MIN(1,(U332-scaling_params!$B$12)/(scaling_params!$C$12-scaling_params!$B$12)))+MAX(0,MIN(1,(V332-scaling_params!$B$13)/(scaling_params!$C$13-scaling_params!$B$13))))/2</f>
        <v>0.755</v>
      </c>
      <c r="AC332" s="13">
        <f>(scaling_params!$G$2*X332+scaling_params!$G$3*Y332+scaling_params!$G$4*Z332+scaling_params!$G$5*AA332+scaling_params!$G$6*AB332)*100</f>
        <v>94.68805032</v>
      </c>
      <c r="AD332" s="11" t="s">
        <v>168</v>
      </c>
      <c r="AE332" s="11">
        <f t="shared" si="2"/>
        <v>0</v>
      </c>
    </row>
    <row r="333" ht="15.75" customHeight="1">
      <c r="A333" s="11" t="s">
        <v>343</v>
      </c>
      <c r="B333" s="11" t="s">
        <v>163</v>
      </c>
      <c r="C333" s="11" t="s">
        <v>328</v>
      </c>
      <c r="D333" s="11" t="s">
        <v>170</v>
      </c>
      <c r="E333" s="12">
        <v>2025.0</v>
      </c>
      <c r="F333" s="11" t="s">
        <v>166</v>
      </c>
      <c r="G333" s="11" t="s">
        <v>167</v>
      </c>
      <c r="H333" s="11">
        <v>2.0</v>
      </c>
      <c r="I333" s="13">
        <v>8.6</v>
      </c>
      <c r="J333" s="11">
        <v>0.0</v>
      </c>
      <c r="K333" s="13">
        <v>0.0</v>
      </c>
      <c r="L333" s="13">
        <v>9.4</v>
      </c>
      <c r="M333" s="11">
        <v>40.0</v>
      </c>
      <c r="N333" s="14">
        <v>0.99</v>
      </c>
      <c r="O333" s="13">
        <v>82.8</v>
      </c>
      <c r="P333" s="13">
        <v>4.9</v>
      </c>
      <c r="Q333" s="13">
        <v>8.3</v>
      </c>
      <c r="R333" s="13">
        <v>17.0</v>
      </c>
      <c r="S333" s="13">
        <v>4.9</v>
      </c>
      <c r="T333" s="13">
        <v>5.0</v>
      </c>
      <c r="U333" s="13">
        <v>5.1</v>
      </c>
      <c r="V333" s="13">
        <v>96.8</v>
      </c>
      <c r="W333" s="11" t="str">
        <f t="shared" si="1"/>
        <v>A-Strong|BBVA|Risk|2025</v>
      </c>
      <c r="X333" s="15">
        <f>(MAX(0,MIN(1,1-(K333-scaling_params!$B$2)/(scaling_params!$C$2-scaling_params!$B$2)))+MAX(0,MIN(1,(L333-scaling_params!$B$3)/(scaling_params!$C$3-scaling_params!$B$3))))/2</f>
        <v>0.9705882353</v>
      </c>
      <c r="Y333" s="15">
        <f>(MAX(0,MIN(1,(M333-scaling_params!$B$4)/(scaling_params!$C$4-scaling_params!$B$4)))+MAX(0,MIN(1,(N333-scaling_params!$B$5)/(scaling_params!$C$5-scaling_params!$B$5))))/2</f>
        <v>0.9142857143</v>
      </c>
      <c r="Z333" s="15">
        <f>(MAX(0,MIN(1,(O333-scaling_params!$B$6)/(scaling_params!$C$6-scaling_params!$B$6)))+MAX(0,MIN(1,1-(P333-scaling_params!$B$7)/(scaling_params!$C$7-scaling_params!$B$7)))+MAX(0,MIN(1,(T333-scaling_params!$B$11)/(scaling_params!$C$11-scaling_params!$B$11))))/3</f>
        <v>1</v>
      </c>
      <c r="AA333" s="15">
        <f>(MAX(0,MIN(1,1-(Q333-scaling_params!$B$8)/(scaling_params!$C$8-scaling_params!$B$8)))+MAX(0,MIN(1,(R333-scaling_params!$B$9)/(scaling_params!$C$9-scaling_params!$B$9)))+MAX(0,MIN(1,(S333-scaling_params!$B$10)/(scaling_params!$C$10-scaling_params!$B$10))))/3</f>
        <v>0.9353437578</v>
      </c>
      <c r="AB333" s="15">
        <f>(MAX(0,MIN(1,(U333-scaling_params!$B$12)/(scaling_params!$C$12-scaling_params!$B$12)))+MAX(0,MIN(1,(V333-scaling_params!$B$13)/(scaling_params!$C$13-scaling_params!$B$13))))/2</f>
        <v>0.9854545455</v>
      </c>
      <c r="AC333" s="13">
        <f>(scaling_params!$G$2*X333+scaling_params!$G$3*Y333+scaling_params!$G$4*Z333+scaling_params!$G$5*AA333+scaling_params!$G$6*AB333)*100</f>
        <v>95.88495159</v>
      </c>
      <c r="AD333" s="11" t="s">
        <v>168</v>
      </c>
      <c r="AE333" s="11">
        <f t="shared" si="2"/>
        <v>0</v>
      </c>
    </row>
    <row r="334" ht="15.75" customHeight="1">
      <c r="A334" s="11" t="s">
        <v>344</v>
      </c>
      <c r="B334" s="11" t="s">
        <v>163</v>
      </c>
      <c r="C334" s="11" t="s">
        <v>328</v>
      </c>
      <c r="D334" s="11" t="s">
        <v>181</v>
      </c>
      <c r="E334" s="12">
        <v>2024.0</v>
      </c>
      <c r="F334" s="11" t="s">
        <v>171</v>
      </c>
      <c r="G334" s="11" t="s">
        <v>167</v>
      </c>
      <c r="H334" s="11">
        <v>1.0</v>
      </c>
      <c r="I334" s="13">
        <v>8.9</v>
      </c>
      <c r="J334" s="11">
        <v>0.0</v>
      </c>
      <c r="K334" s="13">
        <v>0.6</v>
      </c>
      <c r="L334" s="13">
        <v>7.6</v>
      </c>
      <c r="M334" s="11">
        <v>45.0</v>
      </c>
      <c r="N334" s="14">
        <v>0.92</v>
      </c>
      <c r="O334" s="13">
        <v>80.4</v>
      </c>
      <c r="P334" s="13">
        <v>5.5</v>
      </c>
      <c r="Q334" s="13">
        <v>9.4</v>
      </c>
      <c r="R334" s="13">
        <v>15.8</v>
      </c>
      <c r="S334" s="13">
        <v>4.6</v>
      </c>
      <c r="T334" s="13">
        <v>4.6</v>
      </c>
      <c r="U334" s="13">
        <v>3.6</v>
      </c>
      <c r="V334" s="13">
        <v>90.6</v>
      </c>
      <c r="W334" s="11" t="str">
        <f t="shared" si="1"/>
        <v>A-Strong|BBVA|Corporate|2024</v>
      </c>
      <c r="X334" s="15">
        <f>(MAX(0,MIN(1,1-(K334-scaling_params!$B$2)/(scaling_params!$C$2-scaling_params!$B$2)))+MAX(0,MIN(1,(L334-scaling_params!$B$3)/(scaling_params!$C$3-scaling_params!$B$3))))/2</f>
        <v>0.8382352941</v>
      </c>
      <c r="Y334" s="15">
        <f>(MAX(0,MIN(1,(M334-scaling_params!$B$4)/(scaling_params!$C$4-scaling_params!$B$4)))+MAX(0,MIN(1,(N334-scaling_params!$B$5)/(scaling_params!$C$5-scaling_params!$B$5))))/2</f>
        <v>0.8755952381</v>
      </c>
      <c r="Z334" s="15">
        <f>(MAX(0,MIN(1,(O334-scaling_params!$B$6)/(scaling_params!$C$6-scaling_params!$B$6)))+MAX(0,MIN(1,1-(P334-scaling_params!$B$7)/(scaling_params!$C$7-scaling_params!$B$7)))+MAX(0,MIN(1,(T334-scaling_params!$B$11)/(scaling_params!$C$11-scaling_params!$B$11))))/3</f>
        <v>0.9619047619</v>
      </c>
      <c r="AA334" s="15">
        <f>(MAX(0,MIN(1,1-(Q334-scaling_params!$B$8)/(scaling_params!$C$8-scaling_params!$B$8)))+MAX(0,MIN(1,(R334-scaling_params!$B$9)/(scaling_params!$C$9-scaling_params!$B$9)))+MAX(0,MIN(1,(S334-scaling_params!$B$10)/(scaling_params!$C$10-scaling_params!$B$10))))/3</f>
        <v>0.8552990817</v>
      </c>
      <c r="AB334" s="15">
        <f>(MAX(0,MIN(1,(U334-scaling_params!$B$12)/(scaling_params!$C$12-scaling_params!$B$12)))+MAX(0,MIN(1,(V334-scaling_params!$B$13)/(scaling_params!$C$13-scaling_params!$B$13))))/2</f>
        <v>0.9290909091</v>
      </c>
      <c r="AC334" s="13">
        <f>(scaling_params!$G$2*X334+scaling_params!$G$3*Y334+scaling_params!$G$4*Z334+scaling_params!$G$5*AA334+scaling_params!$G$6*AB334)*100</f>
        <v>88.89631598</v>
      </c>
      <c r="AD334" s="11" t="s">
        <v>168</v>
      </c>
      <c r="AE334" s="11">
        <f t="shared" si="2"/>
        <v>0</v>
      </c>
    </row>
    <row r="335" ht="15.75" customHeight="1">
      <c r="A335" s="11" t="s">
        <v>344</v>
      </c>
      <c r="B335" s="11" t="s">
        <v>163</v>
      </c>
      <c r="C335" s="11" t="s">
        <v>328</v>
      </c>
      <c r="D335" s="11" t="s">
        <v>181</v>
      </c>
      <c r="E335" s="12">
        <v>2025.0</v>
      </c>
      <c r="F335" s="11" t="s">
        <v>171</v>
      </c>
      <c r="G335" s="11" t="s">
        <v>167</v>
      </c>
      <c r="H335" s="11">
        <v>1.0</v>
      </c>
      <c r="I335" s="13">
        <v>8.6</v>
      </c>
      <c r="J335" s="11">
        <v>0.0</v>
      </c>
      <c r="K335" s="13">
        <v>1.4</v>
      </c>
      <c r="L335" s="13">
        <v>7.3</v>
      </c>
      <c r="M335" s="11">
        <v>48.0</v>
      </c>
      <c r="N335" s="14">
        <v>0.85</v>
      </c>
      <c r="O335" s="13">
        <v>83.2</v>
      </c>
      <c r="P335" s="13">
        <v>5.5</v>
      </c>
      <c r="Q335" s="13">
        <v>8.5</v>
      </c>
      <c r="R335" s="13">
        <v>18.9</v>
      </c>
      <c r="S335" s="13">
        <v>3.9</v>
      </c>
      <c r="T335" s="13">
        <v>4.2</v>
      </c>
      <c r="U335" s="13">
        <v>3.7</v>
      </c>
      <c r="V335" s="13">
        <v>85.3</v>
      </c>
      <c r="W335" s="11" t="str">
        <f t="shared" si="1"/>
        <v>A-Strong|BBVA|Corporate|2025</v>
      </c>
      <c r="X335" s="15">
        <f>(MAX(0,MIN(1,1-(K335-scaling_params!$B$2)/(scaling_params!$C$2-scaling_params!$B$2)))+MAX(0,MIN(1,(L335-scaling_params!$B$3)/(scaling_params!$C$3-scaling_params!$B$3))))/2</f>
        <v>0.7495098039</v>
      </c>
      <c r="Y335" s="15">
        <f>(MAX(0,MIN(1,(M335-scaling_params!$B$4)/(scaling_params!$C$4-scaling_params!$B$4)))+MAX(0,MIN(1,(N335-scaling_params!$B$5)/(scaling_params!$C$5-scaling_params!$B$5))))/2</f>
        <v>0.8023809524</v>
      </c>
      <c r="Z335" s="15">
        <f>(MAX(0,MIN(1,(O335-scaling_params!$B$6)/(scaling_params!$C$6-scaling_params!$B$6)))+MAX(0,MIN(1,1-(P335-scaling_params!$B$7)/(scaling_params!$C$7-scaling_params!$B$7)))+MAX(0,MIN(1,(T335-scaling_params!$B$11)/(scaling_params!$C$11-scaling_params!$B$11))))/3</f>
        <v>0.9238095238</v>
      </c>
      <c r="AA335" s="15">
        <f>(MAX(0,MIN(1,1-(Q335-scaling_params!$B$8)/(scaling_params!$C$8-scaling_params!$B$8)))+MAX(0,MIN(1,(R335-scaling_params!$B$9)/(scaling_params!$C$9-scaling_params!$B$9)))+MAX(0,MIN(1,(S335-scaling_params!$B$10)/(scaling_params!$C$10-scaling_params!$B$10))))/3</f>
        <v>0.8921568627</v>
      </c>
      <c r="AB335" s="15">
        <f>(MAX(0,MIN(1,(U335-scaling_params!$B$12)/(scaling_params!$C$12-scaling_params!$B$12)))+MAX(0,MIN(1,(V335-scaling_params!$B$13)/(scaling_params!$C$13-scaling_params!$B$13))))/2</f>
        <v>0.8809090909</v>
      </c>
      <c r="AC335" s="13">
        <f>(scaling_params!$G$2*X335+scaling_params!$G$3*Y335+scaling_params!$G$4*Z335+scaling_params!$G$5*AA335+scaling_params!$G$6*AB335)*100</f>
        <v>84.27564464</v>
      </c>
      <c r="AD335" s="11" t="s">
        <v>168</v>
      </c>
      <c r="AE335" s="11">
        <f t="shared" si="2"/>
        <v>0</v>
      </c>
    </row>
    <row r="336" ht="15.75" customHeight="1">
      <c r="A336" s="11" t="s">
        <v>345</v>
      </c>
      <c r="B336" s="11" t="s">
        <v>163</v>
      </c>
      <c r="C336" s="11" t="s">
        <v>328</v>
      </c>
      <c r="D336" s="11" t="s">
        <v>170</v>
      </c>
      <c r="E336" s="12">
        <v>2024.0</v>
      </c>
      <c r="F336" s="11" t="s">
        <v>166</v>
      </c>
      <c r="G336" s="11" t="s">
        <v>175</v>
      </c>
      <c r="H336" s="11">
        <v>2.0</v>
      </c>
      <c r="I336" s="13">
        <v>8.9</v>
      </c>
      <c r="J336" s="11">
        <v>0.0</v>
      </c>
      <c r="K336" s="13">
        <v>0.2</v>
      </c>
      <c r="L336" s="13">
        <v>7.9</v>
      </c>
      <c r="M336" s="11">
        <v>32.0</v>
      </c>
      <c r="N336" s="14">
        <v>0.92</v>
      </c>
      <c r="O336" s="13">
        <v>82.1</v>
      </c>
      <c r="P336" s="13">
        <v>5.1</v>
      </c>
      <c r="Q336" s="13">
        <v>12.5</v>
      </c>
      <c r="R336" s="13">
        <v>18.1</v>
      </c>
      <c r="S336" s="13">
        <v>5.0</v>
      </c>
      <c r="T336" s="13">
        <v>4.7</v>
      </c>
      <c r="U336" s="13">
        <v>2.3</v>
      </c>
      <c r="V336" s="13">
        <v>87.8</v>
      </c>
      <c r="W336" s="11" t="str">
        <f t="shared" si="1"/>
        <v>A-Strong|BBVA|Risk|2024</v>
      </c>
      <c r="X336" s="15">
        <f>(MAX(0,MIN(1,1-(K336-scaling_params!$B$2)/(scaling_params!$C$2-scaling_params!$B$2)))+MAX(0,MIN(1,(L336-scaling_params!$B$3)/(scaling_params!$C$3-scaling_params!$B$3))))/2</f>
        <v>0.8602941176</v>
      </c>
      <c r="Y336" s="15">
        <f>(MAX(0,MIN(1,(M336-scaling_params!$B$4)/(scaling_params!$C$4-scaling_params!$B$4)))+MAX(0,MIN(1,(N336-scaling_params!$B$5)/(scaling_params!$C$5-scaling_params!$B$5))))/2</f>
        <v>0.8136904762</v>
      </c>
      <c r="Z336" s="15">
        <f>(MAX(0,MIN(1,(O336-scaling_params!$B$6)/(scaling_params!$C$6-scaling_params!$B$6)))+MAX(0,MIN(1,1-(P336-scaling_params!$B$7)/(scaling_params!$C$7-scaling_params!$B$7)))+MAX(0,MIN(1,(T336-scaling_params!$B$11)/(scaling_params!$C$11-scaling_params!$B$11))))/3</f>
        <v>0.9714285714</v>
      </c>
      <c r="AA336" s="15">
        <f>(MAX(0,MIN(1,1-(Q336-scaling_params!$B$8)/(scaling_params!$C$8-scaling_params!$B$8)))+MAX(0,MIN(1,(R336-scaling_params!$B$9)/(scaling_params!$C$9-scaling_params!$B$9)))+MAX(0,MIN(1,(S336-scaling_params!$B$10)/(scaling_params!$C$10-scaling_params!$B$10))))/3</f>
        <v>0.9574702723</v>
      </c>
      <c r="AB336" s="15">
        <f>(MAX(0,MIN(1,(U336-scaling_params!$B$12)/(scaling_params!$C$12-scaling_params!$B$12)))+MAX(0,MIN(1,(V336-scaling_params!$B$13)/(scaling_params!$C$13-scaling_params!$B$13))))/2</f>
        <v>0.7286363636</v>
      </c>
      <c r="AC336" s="13">
        <f>(scaling_params!$G$2*X336+scaling_params!$G$3*Y336+scaling_params!$G$4*Z336+scaling_params!$G$5*AA336+scaling_params!$G$6*AB336)*100</f>
        <v>87.61659527</v>
      </c>
      <c r="AD336" s="11" t="s">
        <v>168</v>
      </c>
      <c r="AE336" s="11">
        <f t="shared" si="2"/>
        <v>0</v>
      </c>
    </row>
    <row r="337" ht="15.75" customHeight="1">
      <c r="A337" s="11" t="s">
        <v>345</v>
      </c>
      <c r="B337" s="11" t="s">
        <v>163</v>
      </c>
      <c r="C337" s="11" t="s">
        <v>328</v>
      </c>
      <c r="D337" s="11" t="s">
        <v>170</v>
      </c>
      <c r="E337" s="12">
        <v>2025.0</v>
      </c>
      <c r="F337" s="11" t="s">
        <v>166</v>
      </c>
      <c r="G337" s="11" t="s">
        <v>175</v>
      </c>
      <c r="H337" s="11">
        <v>2.0</v>
      </c>
      <c r="I337" s="13">
        <v>8.6</v>
      </c>
      <c r="J337" s="11">
        <v>0.0</v>
      </c>
      <c r="K337" s="13">
        <v>0.0</v>
      </c>
      <c r="L337" s="13">
        <v>9.6</v>
      </c>
      <c r="M337" s="11">
        <v>53.0</v>
      </c>
      <c r="N337" s="14">
        <v>0.9</v>
      </c>
      <c r="O337" s="13">
        <v>82.8</v>
      </c>
      <c r="P337" s="13">
        <v>4.9</v>
      </c>
      <c r="Q337" s="13">
        <v>8.3</v>
      </c>
      <c r="R337" s="13">
        <v>17.0</v>
      </c>
      <c r="S337" s="13">
        <v>5.0</v>
      </c>
      <c r="T337" s="13">
        <v>5.0</v>
      </c>
      <c r="U337" s="13">
        <v>5.1</v>
      </c>
      <c r="V337" s="13">
        <v>99.4</v>
      </c>
      <c r="W337" s="11" t="str">
        <f t="shared" si="1"/>
        <v>A-Strong|BBVA|Risk|2025</v>
      </c>
      <c r="X337" s="15">
        <f>(MAX(0,MIN(1,1-(K337-scaling_params!$B$2)/(scaling_params!$C$2-scaling_params!$B$2)))+MAX(0,MIN(1,(L337-scaling_params!$B$3)/(scaling_params!$C$3-scaling_params!$B$3))))/2</f>
        <v>0.9852941176</v>
      </c>
      <c r="Y337" s="15">
        <f>(MAX(0,MIN(1,(M337-scaling_params!$B$4)/(scaling_params!$C$4-scaling_params!$B$4)))+MAX(0,MIN(1,(N337-scaling_params!$B$5)/(scaling_params!$C$5-scaling_params!$B$5))))/2</f>
        <v>0.8886904762</v>
      </c>
      <c r="Z337" s="15">
        <f>(MAX(0,MIN(1,(O337-scaling_params!$B$6)/(scaling_params!$C$6-scaling_params!$B$6)))+MAX(0,MIN(1,1-(P337-scaling_params!$B$7)/(scaling_params!$C$7-scaling_params!$B$7)))+MAX(0,MIN(1,(T337-scaling_params!$B$11)/(scaling_params!$C$11-scaling_params!$B$11))))/3</f>
        <v>1</v>
      </c>
      <c r="AA337" s="15">
        <f>(MAX(0,MIN(1,1-(Q337-scaling_params!$B$8)/(scaling_params!$C$8-scaling_params!$B$8)))+MAX(0,MIN(1,(R337-scaling_params!$B$9)/(scaling_params!$C$9-scaling_params!$B$9)))+MAX(0,MIN(1,(S337-scaling_params!$B$10)/(scaling_params!$C$10-scaling_params!$B$10))))/3</f>
        <v>0.9451476793</v>
      </c>
      <c r="AB337" s="15">
        <f>(MAX(0,MIN(1,(U337-scaling_params!$B$12)/(scaling_params!$C$12-scaling_params!$B$12)))+MAX(0,MIN(1,(V337-scaling_params!$B$13)/(scaling_params!$C$13-scaling_params!$B$13))))/2</f>
        <v>1</v>
      </c>
      <c r="AC337" s="13">
        <f>(scaling_params!$G$2*X337+scaling_params!$G$3*Y337+scaling_params!$G$4*Z337+scaling_params!$G$5*AA337+scaling_params!$G$6*AB337)*100</f>
        <v>95.97323711</v>
      </c>
      <c r="AD337" s="11" t="s">
        <v>168</v>
      </c>
      <c r="AE337" s="11">
        <f t="shared" si="2"/>
        <v>0</v>
      </c>
    </row>
    <row r="338" ht="15.75" customHeight="1">
      <c r="A338" s="11" t="s">
        <v>346</v>
      </c>
      <c r="B338" s="11" t="s">
        <v>163</v>
      </c>
      <c r="C338" s="11" t="s">
        <v>328</v>
      </c>
      <c r="D338" s="11" t="s">
        <v>174</v>
      </c>
      <c r="E338" s="12">
        <v>2024.0</v>
      </c>
      <c r="F338" s="11" t="s">
        <v>166</v>
      </c>
      <c r="G338" s="11" t="s">
        <v>167</v>
      </c>
      <c r="H338" s="11">
        <v>2.0</v>
      </c>
      <c r="I338" s="13">
        <v>8.9</v>
      </c>
      <c r="J338" s="11">
        <v>0.0</v>
      </c>
      <c r="K338" s="13">
        <v>1.3</v>
      </c>
      <c r="L338" s="13">
        <v>8.6</v>
      </c>
      <c r="M338" s="11">
        <v>46.0</v>
      </c>
      <c r="N338" s="14">
        <v>0.77</v>
      </c>
      <c r="O338" s="13">
        <v>73.3</v>
      </c>
      <c r="P338" s="13">
        <v>4.6</v>
      </c>
      <c r="Q338" s="13">
        <v>12.9</v>
      </c>
      <c r="R338" s="13">
        <v>18.1</v>
      </c>
      <c r="S338" s="13">
        <v>3.7</v>
      </c>
      <c r="T338" s="13">
        <v>3.0</v>
      </c>
      <c r="U338" s="13">
        <v>2.7</v>
      </c>
      <c r="V338" s="13">
        <v>82.5</v>
      </c>
      <c r="W338" s="11" t="str">
        <f t="shared" si="1"/>
        <v>A-Strong|BBVA|Digital|2024</v>
      </c>
      <c r="X338" s="15">
        <f>(MAX(0,MIN(1,1-(K338-scaling_params!$B$2)/(scaling_params!$C$2-scaling_params!$B$2)))+MAX(0,MIN(1,(L338-scaling_params!$B$3)/(scaling_params!$C$3-scaling_params!$B$3))))/2</f>
        <v>0.8617647059</v>
      </c>
      <c r="Y338" s="15">
        <f>(MAX(0,MIN(1,(M338-scaling_params!$B$4)/(scaling_params!$C$4-scaling_params!$B$4)))+MAX(0,MIN(1,(N338-scaling_params!$B$5)/(scaling_params!$C$5-scaling_params!$B$5))))/2</f>
        <v>0.6928571429</v>
      </c>
      <c r="Z338" s="15">
        <f>(MAX(0,MIN(1,(O338-scaling_params!$B$6)/(scaling_params!$C$6-scaling_params!$B$6)))+MAX(0,MIN(1,1-(P338-scaling_params!$B$7)/(scaling_params!$C$7-scaling_params!$B$7)))+MAX(0,MIN(1,(T338-scaling_params!$B$11)/(scaling_params!$C$11-scaling_params!$B$11))))/3</f>
        <v>0.7517680339</v>
      </c>
      <c r="AA338" s="15">
        <f>(MAX(0,MIN(1,1-(Q338-scaling_params!$B$8)/(scaling_params!$C$8-scaling_params!$B$8)))+MAX(0,MIN(1,(R338-scaling_params!$B$9)/(scaling_params!$C$9-scaling_params!$B$9)))+MAX(0,MIN(1,(S338-scaling_params!$B$10)/(scaling_params!$C$10-scaling_params!$B$10))))/3</f>
        <v>0.8148677768</v>
      </c>
      <c r="AB338" s="15">
        <f>(MAX(0,MIN(1,(U338-scaling_params!$B$12)/(scaling_params!$C$12-scaling_params!$B$12)))+MAX(0,MIN(1,(V338-scaling_params!$B$13)/(scaling_params!$C$13-scaling_params!$B$13))))/2</f>
        <v>0.7804545455</v>
      </c>
      <c r="AC338" s="13">
        <f>(scaling_params!$G$2*X338+scaling_params!$G$3*Y338+scaling_params!$G$4*Z338+scaling_params!$G$5*AA338+scaling_params!$G$6*AB338)*100</f>
        <v>77.75119875</v>
      </c>
      <c r="AD338" s="11" t="s">
        <v>168</v>
      </c>
      <c r="AE338" s="11">
        <f t="shared" si="2"/>
        <v>0</v>
      </c>
    </row>
    <row r="339" ht="15.75" customHeight="1">
      <c r="A339" s="11" t="s">
        <v>346</v>
      </c>
      <c r="B339" s="11" t="s">
        <v>163</v>
      </c>
      <c r="C339" s="11" t="s">
        <v>328</v>
      </c>
      <c r="D339" s="11" t="s">
        <v>174</v>
      </c>
      <c r="E339" s="12">
        <v>2025.0</v>
      </c>
      <c r="F339" s="11" t="s">
        <v>166</v>
      </c>
      <c r="G339" s="11" t="s">
        <v>167</v>
      </c>
      <c r="H339" s="11">
        <v>2.0</v>
      </c>
      <c r="I339" s="13">
        <v>8.6</v>
      </c>
      <c r="J339" s="11">
        <v>1.0</v>
      </c>
      <c r="K339" s="13">
        <v>1.2</v>
      </c>
      <c r="L339" s="13">
        <v>7.2</v>
      </c>
      <c r="M339" s="11">
        <v>3.0</v>
      </c>
      <c r="N339" s="14">
        <v>0.81</v>
      </c>
      <c r="O339" s="13">
        <v>78.6</v>
      </c>
      <c r="P339" s="13">
        <v>4.2</v>
      </c>
      <c r="Q339" s="13">
        <v>12.7</v>
      </c>
      <c r="R339" s="13">
        <v>18.1</v>
      </c>
      <c r="S339" s="13">
        <v>4.0</v>
      </c>
      <c r="T339" s="13">
        <v>4.1</v>
      </c>
      <c r="U339" s="13">
        <v>3.7</v>
      </c>
      <c r="V339" s="13">
        <v>77.6</v>
      </c>
      <c r="W339" s="11" t="str">
        <f t="shared" si="1"/>
        <v>A-Strong|BBVA|Digital|2025</v>
      </c>
      <c r="X339" s="15">
        <f>(MAX(0,MIN(1,1-(K339-scaling_params!$B$2)/(scaling_params!$C$2-scaling_params!$B$2)))+MAX(0,MIN(1,(L339-scaling_params!$B$3)/(scaling_params!$C$3-scaling_params!$B$3))))/2</f>
        <v>0.7754901961</v>
      </c>
      <c r="Y339" s="15">
        <f>(MAX(0,MIN(1,(M339-scaling_params!$B$4)/(scaling_params!$C$4-scaling_params!$B$4)))+MAX(0,MIN(1,(N339-scaling_params!$B$5)/(scaling_params!$C$5-scaling_params!$B$5))))/2</f>
        <v>0.5380952381</v>
      </c>
      <c r="Z339" s="15">
        <f>(MAX(0,MIN(1,(O339-scaling_params!$B$6)/(scaling_params!$C$6-scaling_params!$B$6)))+MAX(0,MIN(1,1-(P339-scaling_params!$B$7)/(scaling_params!$C$7-scaling_params!$B$7)))+MAX(0,MIN(1,(T339-scaling_params!$B$11)/(scaling_params!$C$11-scaling_params!$B$11))))/3</f>
        <v>0.9142857143</v>
      </c>
      <c r="AA339" s="15">
        <f>(MAX(0,MIN(1,1-(Q339-scaling_params!$B$8)/(scaling_params!$C$8-scaling_params!$B$8)))+MAX(0,MIN(1,(R339-scaling_params!$B$9)/(scaling_params!$C$9-scaling_params!$B$9)))+MAX(0,MIN(1,(S339-scaling_params!$B$10)/(scaling_params!$C$10-scaling_params!$B$10))))/3</f>
        <v>0.8518552991</v>
      </c>
      <c r="AB339" s="15">
        <f>(MAX(0,MIN(1,(U339-scaling_params!$B$12)/(scaling_params!$C$12-scaling_params!$B$12)))+MAX(0,MIN(1,(V339-scaling_params!$B$13)/(scaling_params!$C$13-scaling_params!$B$13))))/2</f>
        <v>0.8109090909</v>
      </c>
      <c r="AC339" s="13">
        <f>(scaling_params!$G$2*X339+scaling_params!$G$3*Y339+scaling_params!$G$4*Z339+scaling_params!$G$5*AA339+scaling_params!$G$6*AB339)*100</f>
        <v>76.91635253</v>
      </c>
      <c r="AD339" s="11" t="s">
        <v>168</v>
      </c>
      <c r="AE339" s="11">
        <f t="shared" si="2"/>
        <v>0</v>
      </c>
    </row>
    <row r="340" ht="15.75" customHeight="1">
      <c r="A340" s="11" t="s">
        <v>347</v>
      </c>
      <c r="B340" s="11" t="s">
        <v>163</v>
      </c>
      <c r="C340" s="11" t="s">
        <v>328</v>
      </c>
      <c r="D340" s="11" t="s">
        <v>174</v>
      </c>
      <c r="E340" s="12">
        <v>2024.0</v>
      </c>
      <c r="F340" s="11" t="s">
        <v>171</v>
      </c>
      <c r="G340" s="11" t="s">
        <v>175</v>
      </c>
      <c r="H340" s="11">
        <v>2.0</v>
      </c>
      <c r="I340" s="13">
        <v>8.9</v>
      </c>
      <c r="J340" s="11">
        <v>0.0</v>
      </c>
      <c r="K340" s="13">
        <v>1.3</v>
      </c>
      <c r="L340" s="13">
        <v>7.4</v>
      </c>
      <c r="M340" s="11">
        <v>15.0</v>
      </c>
      <c r="N340" s="14">
        <v>0.82</v>
      </c>
      <c r="O340" s="13">
        <v>73.3</v>
      </c>
      <c r="P340" s="13">
        <v>4.6</v>
      </c>
      <c r="Q340" s="13">
        <v>12.9</v>
      </c>
      <c r="R340" s="13">
        <v>18.1</v>
      </c>
      <c r="S340" s="13">
        <v>4.0</v>
      </c>
      <c r="T340" s="13">
        <v>4.5</v>
      </c>
      <c r="U340" s="13">
        <v>2.7</v>
      </c>
      <c r="V340" s="13">
        <v>82.9</v>
      </c>
      <c r="W340" s="11" t="str">
        <f t="shared" si="1"/>
        <v>A-Strong|BBVA|Digital|2024</v>
      </c>
      <c r="X340" s="15">
        <f>(MAX(0,MIN(1,1-(K340-scaling_params!$B$2)/(scaling_params!$C$2-scaling_params!$B$2)))+MAX(0,MIN(1,(L340-scaling_params!$B$3)/(scaling_params!$C$3-scaling_params!$B$3))))/2</f>
        <v>0.7735294118</v>
      </c>
      <c r="Y340" s="15">
        <f>(MAX(0,MIN(1,(M340-scaling_params!$B$4)/(scaling_params!$C$4-scaling_params!$B$4)))+MAX(0,MIN(1,(N340-scaling_params!$B$5)/(scaling_params!$C$5-scaling_params!$B$5))))/2</f>
        <v>0.6077380952</v>
      </c>
      <c r="Z340" s="15">
        <f>(MAX(0,MIN(1,(O340-scaling_params!$B$6)/(scaling_params!$C$6-scaling_params!$B$6)))+MAX(0,MIN(1,1-(P340-scaling_params!$B$7)/(scaling_params!$C$7-scaling_params!$B$7)))+MAX(0,MIN(1,(T340-scaling_params!$B$11)/(scaling_params!$C$11-scaling_params!$B$11))))/3</f>
        <v>0.8946251768</v>
      </c>
      <c r="AA340" s="15">
        <f>(MAX(0,MIN(1,1-(Q340-scaling_params!$B$8)/(scaling_params!$C$8-scaling_params!$B$8)))+MAX(0,MIN(1,(R340-scaling_params!$B$9)/(scaling_params!$C$9-scaling_params!$B$9)))+MAX(0,MIN(1,(S340-scaling_params!$B$10)/(scaling_params!$C$10-scaling_params!$B$10))))/3</f>
        <v>0.8442795415</v>
      </c>
      <c r="AB340" s="15">
        <f>(MAX(0,MIN(1,(U340-scaling_params!$B$12)/(scaling_params!$C$12-scaling_params!$B$12)))+MAX(0,MIN(1,(V340-scaling_params!$B$13)/(scaling_params!$C$13-scaling_params!$B$13))))/2</f>
        <v>0.7840909091</v>
      </c>
      <c r="AC340" s="13">
        <f>(scaling_params!$G$2*X340+scaling_params!$G$3*Y340+scaling_params!$G$4*Z340+scaling_params!$G$5*AA340+scaling_params!$G$6*AB340)*100</f>
        <v>77.59507073</v>
      </c>
      <c r="AD340" s="11" t="s">
        <v>168</v>
      </c>
      <c r="AE340" s="11">
        <f t="shared" si="2"/>
        <v>0</v>
      </c>
    </row>
    <row r="341" ht="15.75" customHeight="1">
      <c r="A341" s="11" t="s">
        <v>347</v>
      </c>
      <c r="B341" s="11" t="s">
        <v>163</v>
      </c>
      <c r="C341" s="11" t="s">
        <v>328</v>
      </c>
      <c r="D341" s="11" t="s">
        <v>174</v>
      </c>
      <c r="E341" s="12">
        <v>2025.0</v>
      </c>
      <c r="F341" s="11" t="s">
        <v>171</v>
      </c>
      <c r="G341" s="11" t="s">
        <v>175</v>
      </c>
      <c r="H341" s="11">
        <v>2.0</v>
      </c>
      <c r="I341" s="13">
        <v>8.6</v>
      </c>
      <c r="J341" s="11">
        <v>0.0</v>
      </c>
      <c r="K341" s="13">
        <v>1.2</v>
      </c>
      <c r="L341" s="13">
        <v>7.1</v>
      </c>
      <c r="M341" s="11">
        <v>44.0</v>
      </c>
      <c r="N341" s="14">
        <v>0.85</v>
      </c>
      <c r="O341" s="13">
        <v>78.6</v>
      </c>
      <c r="P341" s="13">
        <v>4.2</v>
      </c>
      <c r="Q341" s="13">
        <v>12.7</v>
      </c>
      <c r="R341" s="13">
        <v>18.1</v>
      </c>
      <c r="S341" s="13">
        <v>4.3</v>
      </c>
      <c r="T341" s="13">
        <v>4.8</v>
      </c>
      <c r="U341" s="13">
        <v>3.7</v>
      </c>
      <c r="V341" s="13">
        <v>78.7</v>
      </c>
      <c r="W341" s="11" t="str">
        <f t="shared" si="1"/>
        <v>A-Strong|BBVA|Digital|2025</v>
      </c>
      <c r="X341" s="15">
        <f>(MAX(0,MIN(1,1-(K341-scaling_params!$B$2)/(scaling_params!$C$2-scaling_params!$B$2)))+MAX(0,MIN(1,(L341-scaling_params!$B$3)/(scaling_params!$C$3-scaling_params!$B$3))))/2</f>
        <v>0.7681372549</v>
      </c>
      <c r="Y341" s="15">
        <f>(MAX(0,MIN(1,(M341-scaling_params!$B$4)/(scaling_params!$C$4-scaling_params!$B$4)))+MAX(0,MIN(1,(N341-scaling_params!$B$5)/(scaling_params!$C$5-scaling_params!$B$5))))/2</f>
        <v>0.7833333333</v>
      </c>
      <c r="Z341" s="15">
        <f>(MAX(0,MIN(1,(O341-scaling_params!$B$6)/(scaling_params!$C$6-scaling_params!$B$6)))+MAX(0,MIN(1,1-(P341-scaling_params!$B$7)/(scaling_params!$C$7-scaling_params!$B$7)))+MAX(0,MIN(1,(T341-scaling_params!$B$11)/(scaling_params!$C$11-scaling_params!$B$11))))/3</f>
        <v>0.980952381</v>
      </c>
      <c r="AA341" s="15">
        <f>(MAX(0,MIN(1,1-(Q341-scaling_params!$B$8)/(scaling_params!$C$8-scaling_params!$B$8)))+MAX(0,MIN(1,(R341-scaling_params!$B$9)/(scaling_params!$C$9-scaling_params!$B$9)))+MAX(0,MIN(1,(S341-scaling_params!$B$10)/(scaling_params!$C$10-scaling_params!$B$10))))/3</f>
        <v>0.8812670638</v>
      </c>
      <c r="AB341" s="15">
        <f>(MAX(0,MIN(1,(U341-scaling_params!$B$12)/(scaling_params!$C$12-scaling_params!$B$12)))+MAX(0,MIN(1,(V341-scaling_params!$B$13)/(scaling_params!$C$13-scaling_params!$B$13))))/2</f>
        <v>0.8209090909</v>
      </c>
      <c r="AC341" s="13">
        <f>(scaling_params!$G$2*X341+scaling_params!$G$3*Y341+scaling_params!$G$4*Z341+scaling_params!$G$5*AA341+scaling_params!$G$6*AB341)*100</f>
        <v>84.70896737</v>
      </c>
      <c r="AD341" s="11" t="s">
        <v>168</v>
      </c>
      <c r="AE341" s="11">
        <f t="shared" si="2"/>
        <v>0</v>
      </c>
    </row>
    <row r="342" ht="15.75" customHeight="1">
      <c r="A342" s="11" t="s">
        <v>348</v>
      </c>
      <c r="B342" s="11" t="s">
        <v>163</v>
      </c>
      <c r="C342" s="11" t="s">
        <v>328</v>
      </c>
      <c r="D342" s="11" t="s">
        <v>181</v>
      </c>
      <c r="E342" s="12">
        <v>2024.0</v>
      </c>
      <c r="F342" s="11" t="s">
        <v>171</v>
      </c>
      <c r="G342" s="11" t="s">
        <v>175</v>
      </c>
      <c r="H342" s="11">
        <v>2.0</v>
      </c>
      <c r="I342" s="13">
        <v>8.9</v>
      </c>
      <c r="J342" s="11">
        <v>0.0</v>
      </c>
      <c r="K342" s="13">
        <v>0.6</v>
      </c>
      <c r="L342" s="13">
        <v>8.1</v>
      </c>
      <c r="M342" s="11">
        <v>56.0</v>
      </c>
      <c r="N342" s="14">
        <v>0.92</v>
      </c>
      <c r="O342" s="13">
        <v>80.4</v>
      </c>
      <c r="P342" s="13">
        <v>5.5</v>
      </c>
      <c r="Q342" s="13">
        <v>9.4</v>
      </c>
      <c r="R342" s="13">
        <v>15.8</v>
      </c>
      <c r="S342" s="13">
        <v>5.0</v>
      </c>
      <c r="T342" s="13">
        <v>4.8</v>
      </c>
      <c r="U342" s="13">
        <v>3.6</v>
      </c>
      <c r="V342" s="13">
        <v>91.8</v>
      </c>
      <c r="W342" s="11" t="str">
        <f t="shared" si="1"/>
        <v>A-Strong|BBVA|Corporate|2024</v>
      </c>
      <c r="X342" s="15">
        <f>(MAX(0,MIN(1,1-(K342-scaling_params!$B$2)/(scaling_params!$C$2-scaling_params!$B$2)))+MAX(0,MIN(1,(L342-scaling_params!$B$3)/(scaling_params!$C$3-scaling_params!$B$3))))/2</f>
        <v>0.875</v>
      </c>
      <c r="Y342" s="15">
        <f>(MAX(0,MIN(1,(M342-scaling_params!$B$4)/(scaling_params!$C$4-scaling_params!$B$4)))+MAX(0,MIN(1,(N342-scaling_params!$B$5)/(scaling_params!$C$5-scaling_params!$B$5))))/2</f>
        <v>0.9279761905</v>
      </c>
      <c r="Z342" s="15">
        <f>(MAX(0,MIN(1,(O342-scaling_params!$B$6)/(scaling_params!$C$6-scaling_params!$B$6)))+MAX(0,MIN(1,1-(P342-scaling_params!$B$7)/(scaling_params!$C$7-scaling_params!$B$7)))+MAX(0,MIN(1,(T342-scaling_params!$B$11)/(scaling_params!$C$11-scaling_params!$B$11))))/3</f>
        <v>0.980952381</v>
      </c>
      <c r="AA342" s="15">
        <f>(MAX(0,MIN(1,1-(Q342-scaling_params!$B$8)/(scaling_params!$C$8-scaling_params!$B$8)))+MAX(0,MIN(1,(R342-scaling_params!$B$9)/(scaling_params!$C$9-scaling_params!$B$9)))+MAX(0,MIN(1,(S342-scaling_params!$B$10)/(scaling_params!$C$10-scaling_params!$B$10))))/3</f>
        <v>0.8945147679</v>
      </c>
      <c r="AB342" s="15">
        <f>(MAX(0,MIN(1,(U342-scaling_params!$B$12)/(scaling_params!$C$12-scaling_params!$B$12)))+MAX(0,MIN(1,(V342-scaling_params!$B$13)/(scaling_params!$C$13-scaling_params!$B$13))))/2</f>
        <v>0.94</v>
      </c>
      <c r="AC342" s="13">
        <f>(scaling_params!$G$2*X342+scaling_params!$G$3*Y342+scaling_params!$G$4*Z342+scaling_params!$G$5*AA342+scaling_params!$G$6*AB342)*100</f>
        <v>92.25778134</v>
      </c>
      <c r="AD342" s="11" t="s">
        <v>168</v>
      </c>
      <c r="AE342" s="11">
        <f t="shared" si="2"/>
        <v>0</v>
      </c>
    </row>
    <row r="343" ht="15.75" customHeight="1">
      <c r="A343" s="11" t="s">
        <v>348</v>
      </c>
      <c r="B343" s="11" t="s">
        <v>163</v>
      </c>
      <c r="C343" s="11" t="s">
        <v>328</v>
      </c>
      <c r="D343" s="11" t="s">
        <v>181</v>
      </c>
      <c r="E343" s="12">
        <v>2025.0</v>
      </c>
      <c r="F343" s="11" t="s">
        <v>171</v>
      </c>
      <c r="G343" s="11" t="s">
        <v>175</v>
      </c>
      <c r="H343" s="11">
        <v>2.0</v>
      </c>
      <c r="I343" s="13">
        <v>8.6</v>
      </c>
      <c r="J343" s="11">
        <v>0.0</v>
      </c>
      <c r="K343" s="13">
        <v>1.4</v>
      </c>
      <c r="L343" s="13">
        <v>8.3</v>
      </c>
      <c r="M343" s="11">
        <v>38.0</v>
      </c>
      <c r="N343" s="14">
        <v>0.86</v>
      </c>
      <c r="O343" s="13">
        <v>83.2</v>
      </c>
      <c r="P343" s="13">
        <v>5.5</v>
      </c>
      <c r="Q343" s="13">
        <v>8.5</v>
      </c>
      <c r="R343" s="13">
        <v>18.9</v>
      </c>
      <c r="S343" s="13">
        <v>5.0</v>
      </c>
      <c r="T343" s="13">
        <v>5.0</v>
      </c>
      <c r="U343" s="13">
        <v>3.7</v>
      </c>
      <c r="V343" s="13">
        <v>94.6</v>
      </c>
      <c r="W343" s="11" t="str">
        <f t="shared" si="1"/>
        <v>A-Strong|BBVA|Corporate|2025</v>
      </c>
      <c r="X343" s="15">
        <f>(MAX(0,MIN(1,1-(K343-scaling_params!$B$2)/(scaling_params!$C$2-scaling_params!$B$2)))+MAX(0,MIN(1,(L343-scaling_params!$B$3)/(scaling_params!$C$3-scaling_params!$B$3))))/2</f>
        <v>0.8230392157</v>
      </c>
      <c r="Y343" s="15">
        <f>(MAX(0,MIN(1,(M343-scaling_params!$B$4)/(scaling_params!$C$4-scaling_params!$B$4)))+MAX(0,MIN(1,(N343-scaling_params!$B$5)/(scaling_params!$C$5-scaling_params!$B$5))))/2</f>
        <v>0.7672619048</v>
      </c>
      <c r="Z343" s="15">
        <f>(MAX(0,MIN(1,(O343-scaling_params!$B$6)/(scaling_params!$C$6-scaling_params!$B$6)))+MAX(0,MIN(1,1-(P343-scaling_params!$B$7)/(scaling_params!$C$7-scaling_params!$B$7)))+MAX(0,MIN(1,(T343-scaling_params!$B$11)/(scaling_params!$C$11-scaling_params!$B$11))))/3</f>
        <v>1</v>
      </c>
      <c r="AA343" s="15">
        <f>(MAX(0,MIN(1,1-(Q343-scaling_params!$B$8)/(scaling_params!$C$8-scaling_params!$B$8)))+MAX(0,MIN(1,(R343-scaling_params!$B$9)/(scaling_params!$C$9-scaling_params!$B$9)))+MAX(0,MIN(1,(S343-scaling_params!$B$10)/(scaling_params!$C$10-scaling_params!$B$10))))/3</f>
        <v>1</v>
      </c>
      <c r="AB343" s="15">
        <f>(MAX(0,MIN(1,(U343-scaling_params!$B$12)/(scaling_params!$C$12-scaling_params!$B$12)))+MAX(0,MIN(1,(V343-scaling_params!$B$13)/(scaling_params!$C$13-scaling_params!$B$13))))/2</f>
        <v>0.9654545455</v>
      </c>
      <c r="AC343" s="13">
        <f>(scaling_params!$G$2*X343+scaling_params!$G$3*Y343+scaling_params!$G$4*Z343+scaling_params!$G$5*AA343+scaling_params!$G$6*AB343)*100</f>
        <v>89.86443997</v>
      </c>
      <c r="AD343" s="11" t="s">
        <v>168</v>
      </c>
      <c r="AE343" s="11">
        <f t="shared" si="2"/>
        <v>0</v>
      </c>
    </row>
    <row r="344" ht="15.75" customHeight="1">
      <c r="A344" s="11" t="s">
        <v>349</v>
      </c>
      <c r="B344" s="11" t="s">
        <v>163</v>
      </c>
      <c r="C344" s="11" t="s">
        <v>328</v>
      </c>
      <c r="D344" s="11" t="s">
        <v>174</v>
      </c>
      <c r="E344" s="12">
        <v>2024.0</v>
      </c>
      <c r="F344" s="11" t="s">
        <v>166</v>
      </c>
      <c r="G344" s="11" t="s">
        <v>175</v>
      </c>
      <c r="H344" s="11">
        <v>2.0</v>
      </c>
      <c r="I344" s="13">
        <v>8.9</v>
      </c>
      <c r="J344" s="11">
        <v>0.0</v>
      </c>
      <c r="K344" s="13">
        <v>1.3</v>
      </c>
      <c r="L344" s="13">
        <v>7.5</v>
      </c>
      <c r="M344" s="11">
        <v>35.0</v>
      </c>
      <c r="N344" s="14">
        <v>0.9</v>
      </c>
      <c r="O344" s="13">
        <v>73.3</v>
      </c>
      <c r="P344" s="13">
        <v>4.6</v>
      </c>
      <c r="Q344" s="13">
        <v>12.9</v>
      </c>
      <c r="R344" s="13">
        <v>18.1</v>
      </c>
      <c r="S344" s="13">
        <v>4.8</v>
      </c>
      <c r="T344" s="13">
        <v>3.9</v>
      </c>
      <c r="U344" s="13">
        <v>2.7</v>
      </c>
      <c r="V344" s="13">
        <v>89.2</v>
      </c>
      <c r="W344" s="11" t="str">
        <f t="shared" si="1"/>
        <v>A-Strong|BBVA|Digital|2024</v>
      </c>
      <c r="X344" s="15">
        <f>(MAX(0,MIN(1,1-(K344-scaling_params!$B$2)/(scaling_params!$C$2-scaling_params!$B$2)))+MAX(0,MIN(1,(L344-scaling_params!$B$3)/(scaling_params!$C$3-scaling_params!$B$3))))/2</f>
        <v>0.7808823529</v>
      </c>
      <c r="Y344" s="15">
        <f>(MAX(0,MIN(1,(M344-scaling_params!$B$4)/(scaling_params!$C$4-scaling_params!$B$4)))+MAX(0,MIN(1,(N344-scaling_params!$B$5)/(scaling_params!$C$5-scaling_params!$B$5))))/2</f>
        <v>0.8029761905</v>
      </c>
      <c r="Z344" s="15">
        <f>(MAX(0,MIN(1,(O344-scaling_params!$B$6)/(scaling_params!$C$6-scaling_params!$B$6)))+MAX(0,MIN(1,1-(P344-scaling_params!$B$7)/(scaling_params!$C$7-scaling_params!$B$7)))+MAX(0,MIN(1,(T344-scaling_params!$B$11)/(scaling_params!$C$11-scaling_params!$B$11))))/3</f>
        <v>0.8374823197</v>
      </c>
      <c r="AA344" s="15">
        <f>(MAX(0,MIN(1,1-(Q344-scaling_params!$B$8)/(scaling_params!$C$8-scaling_params!$B$8)))+MAX(0,MIN(1,(R344-scaling_params!$B$9)/(scaling_params!$C$9-scaling_params!$B$9)))+MAX(0,MIN(1,(S344-scaling_params!$B$10)/(scaling_params!$C$10-scaling_params!$B$10))))/3</f>
        <v>0.9227109141</v>
      </c>
      <c r="AB344" s="15">
        <f>(MAX(0,MIN(1,(U344-scaling_params!$B$12)/(scaling_params!$C$12-scaling_params!$B$12)))+MAX(0,MIN(1,(V344-scaling_params!$B$13)/(scaling_params!$C$13-scaling_params!$B$13))))/2</f>
        <v>0.8413636364</v>
      </c>
      <c r="AC344" s="13">
        <f>(scaling_params!$G$2*X344+scaling_params!$G$3*Y344+scaling_params!$G$4*Z344+scaling_params!$G$5*AA344+scaling_params!$G$6*AB344)*100</f>
        <v>83.06931328</v>
      </c>
      <c r="AD344" s="11" t="s">
        <v>168</v>
      </c>
      <c r="AE344" s="11">
        <f t="shared" si="2"/>
        <v>0</v>
      </c>
    </row>
    <row r="345" ht="15.75" customHeight="1">
      <c r="A345" s="11" t="s">
        <v>349</v>
      </c>
      <c r="B345" s="11" t="s">
        <v>163</v>
      </c>
      <c r="C345" s="11" t="s">
        <v>328</v>
      </c>
      <c r="D345" s="11" t="s">
        <v>174</v>
      </c>
      <c r="E345" s="12">
        <v>2025.0</v>
      </c>
      <c r="F345" s="11" t="s">
        <v>166</v>
      </c>
      <c r="G345" s="11" t="s">
        <v>175</v>
      </c>
      <c r="H345" s="11">
        <v>2.0</v>
      </c>
      <c r="I345" s="13">
        <v>8.6</v>
      </c>
      <c r="J345" s="11">
        <v>0.0</v>
      </c>
      <c r="K345" s="13">
        <v>1.2</v>
      </c>
      <c r="L345" s="13">
        <v>9.5</v>
      </c>
      <c r="M345" s="11">
        <v>33.0</v>
      </c>
      <c r="N345" s="14">
        <v>0.86</v>
      </c>
      <c r="O345" s="13">
        <v>78.6</v>
      </c>
      <c r="P345" s="13">
        <v>4.2</v>
      </c>
      <c r="Q345" s="13">
        <v>12.7</v>
      </c>
      <c r="R345" s="13">
        <v>18.1</v>
      </c>
      <c r="S345" s="13">
        <v>4.5</v>
      </c>
      <c r="T345" s="13">
        <v>4.3</v>
      </c>
      <c r="U345" s="13">
        <v>3.7</v>
      </c>
      <c r="V345" s="13">
        <v>86.7</v>
      </c>
      <c r="W345" s="11" t="str">
        <f t="shared" si="1"/>
        <v>A-Strong|BBVA|Digital|2025</v>
      </c>
      <c r="X345" s="15">
        <f>(MAX(0,MIN(1,1-(K345-scaling_params!$B$2)/(scaling_params!$C$2-scaling_params!$B$2)))+MAX(0,MIN(1,(L345-scaling_params!$B$3)/(scaling_params!$C$3-scaling_params!$B$3))))/2</f>
        <v>0.9446078431</v>
      </c>
      <c r="Y345" s="15">
        <f>(MAX(0,MIN(1,(M345-scaling_params!$B$4)/(scaling_params!$C$4-scaling_params!$B$4)))+MAX(0,MIN(1,(N345-scaling_params!$B$5)/(scaling_params!$C$5-scaling_params!$B$5))))/2</f>
        <v>0.743452381</v>
      </c>
      <c r="Z345" s="15">
        <f>(MAX(0,MIN(1,(O345-scaling_params!$B$6)/(scaling_params!$C$6-scaling_params!$B$6)))+MAX(0,MIN(1,1-(P345-scaling_params!$B$7)/(scaling_params!$C$7-scaling_params!$B$7)))+MAX(0,MIN(1,(T345-scaling_params!$B$11)/(scaling_params!$C$11-scaling_params!$B$11))))/3</f>
        <v>0.9333333333</v>
      </c>
      <c r="AA345" s="15">
        <f>(MAX(0,MIN(1,1-(Q345-scaling_params!$B$8)/(scaling_params!$C$8-scaling_params!$B$8)))+MAX(0,MIN(1,(R345-scaling_params!$B$9)/(scaling_params!$C$9-scaling_params!$B$9)))+MAX(0,MIN(1,(S345-scaling_params!$B$10)/(scaling_params!$C$10-scaling_params!$B$10))))/3</f>
        <v>0.9008749069</v>
      </c>
      <c r="AB345" s="15">
        <f>(MAX(0,MIN(1,(U345-scaling_params!$B$12)/(scaling_params!$C$12-scaling_params!$B$12)))+MAX(0,MIN(1,(V345-scaling_params!$B$13)/(scaling_params!$C$13-scaling_params!$B$13))))/2</f>
        <v>0.8936363636</v>
      </c>
      <c r="AC345" s="13">
        <f>(scaling_params!$G$2*X345+scaling_params!$G$3*Y345+scaling_params!$G$4*Z345+scaling_params!$G$5*AA345+scaling_params!$G$6*AB345)*100</f>
        <v>88.00305605</v>
      </c>
      <c r="AD345" s="11" t="s">
        <v>168</v>
      </c>
      <c r="AE345" s="11">
        <f t="shared" si="2"/>
        <v>0</v>
      </c>
    </row>
    <row r="346" ht="15.75" customHeight="1">
      <c r="A346" s="11" t="s">
        <v>350</v>
      </c>
      <c r="B346" s="11" t="s">
        <v>163</v>
      </c>
      <c r="C346" s="11" t="s">
        <v>328</v>
      </c>
      <c r="D346" s="11" t="s">
        <v>170</v>
      </c>
      <c r="E346" s="12">
        <v>2024.0</v>
      </c>
      <c r="F346" s="11" t="s">
        <v>166</v>
      </c>
      <c r="G346" s="11" t="s">
        <v>175</v>
      </c>
      <c r="H346" s="11">
        <v>1.0</v>
      </c>
      <c r="I346" s="13">
        <v>8.9</v>
      </c>
      <c r="J346" s="11">
        <v>0.0</v>
      </c>
      <c r="K346" s="13">
        <v>0.2</v>
      </c>
      <c r="L346" s="13">
        <v>8.8</v>
      </c>
      <c r="M346" s="11">
        <v>16.0</v>
      </c>
      <c r="N346" s="14">
        <v>0.89</v>
      </c>
      <c r="O346" s="13">
        <v>82.1</v>
      </c>
      <c r="P346" s="13">
        <v>5.1</v>
      </c>
      <c r="Q346" s="13">
        <v>12.5</v>
      </c>
      <c r="R346" s="13">
        <v>18.1</v>
      </c>
      <c r="S346" s="13">
        <v>5.0</v>
      </c>
      <c r="T346" s="13">
        <v>4.8</v>
      </c>
      <c r="U346" s="13">
        <v>2.3</v>
      </c>
      <c r="V346" s="13">
        <v>93.7</v>
      </c>
      <c r="W346" s="11" t="str">
        <f t="shared" si="1"/>
        <v>A-Strong|BBVA|Risk|2024</v>
      </c>
      <c r="X346" s="15">
        <f>(MAX(0,MIN(1,1-(K346-scaling_params!$B$2)/(scaling_params!$C$2-scaling_params!$B$2)))+MAX(0,MIN(1,(L346-scaling_params!$B$3)/(scaling_params!$C$3-scaling_params!$B$3))))/2</f>
        <v>0.9264705882</v>
      </c>
      <c r="Y346" s="15">
        <f>(MAX(0,MIN(1,(M346-scaling_params!$B$4)/(scaling_params!$C$4-scaling_params!$B$4)))+MAX(0,MIN(1,(N346-scaling_params!$B$5)/(scaling_params!$C$5-scaling_params!$B$5))))/2</f>
        <v>0.7</v>
      </c>
      <c r="Z346" s="15">
        <f>(MAX(0,MIN(1,(O346-scaling_params!$B$6)/(scaling_params!$C$6-scaling_params!$B$6)))+MAX(0,MIN(1,1-(P346-scaling_params!$B$7)/(scaling_params!$C$7-scaling_params!$B$7)))+MAX(0,MIN(1,(T346-scaling_params!$B$11)/(scaling_params!$C$11-scaling_params!$B$11))))/3</f>
        <v>0.980952381</v>
      </c>
      <c r="AA346" s="15">
        <f>(MAX(0,MIN(1,1-(Q346-scaling_params!$B$8)/(scaling_params!$C$8-scaling_params!$B$8)))+MAX(0,MIN(1,(R346-scaling_params!$B$9)/(scaling_params!$C$9-scaling_params!$B$9)))+MAX(0,MIN(1,(S346-scaling_params!$B$10)/(scaling_params!$C$10-scaling_params!$B$10))))/3</f>
        <v>0.9574702723</v>
      </c>
      <c r="AB346" s="15">
        <f>(MAX(0,MIN(1,(U346-scaling_params!$B$12)/(scaling_params!$C$12-scaling_params!$B$12)))+MAX(0,MIN(1,(V346-scaling_params!$B$13)/(scaling_params!$C$13-scaling_params!$B$13))))/2</f>
        <v>0.7822727273</v>
      </c>
      <c r="AC346" s="13">
        <f>(scaling_params!$G$2*X346+scaling_params!$G$3*Y346+scaling_params!$G$4*Z346+scaling_params!$G$5*AA346+scaling_params!$G$6*AB346)*100</f>
        <v>87.35673475</v>
      </c>
      <c r="AD346" s="11" t="s">
        <v>168</v>
      </c>
      <c r="AE346" s="11">
        <f t="shared" si="2"/>
        <v>0</v>
      </c>
    </row>
    <row r="347" ht="15.75" customHeight="1">
      <c r="A347" s="11" t="s">
        <v>350</v>
      </c>
      <c r="B347" s="11" t="s">
        <v>163</v>
      </c>
      <c r="C347" s="11" t="s">
        <v>328</v>
      </c>
      <c r="D347" s="11" t="s">
        <v>170</v>
      </c>
      <c r="E347" s="12">
        <v>2025.0</v>
      </c>
      <c r="F347" s="11" t="s">
        <v>166</v>
      </c>
      <c r="G347" s="11" t="s">
        <v>175</v>
      </c>
      <c r="H347" s="11">
        <v>1.0</v>
      </c>
      <c r="I347" s="13">
        <v>8.6</v>
      </c>
      <c r="J347" s="11">
        <v>0.0</v>
      </c>
      <c r="K347" s="13">
        <v>0.0</v>
      </c>
      <c r="L347" s="13">
        <v>9.4</v>
      </c>
      <c r="M347" s="11">
        <v>41.0</v>
      </c>
      <c r="N347" s="14">
        <v>0.87</v>
      </c>
      <c r="O347" s="13">
        <v>82.8</v>
      </c>
      <c r="P347" s="13">
        <v>4.9</v>
      </c>
      <c r="Q347" s="13">
        <v>8.3</v>
      </c>
      <c r="R347" s="13">
        <v>17.0</v>
      </c>
      <c r="S347" s="13">
        <v>5.0</v>
      </c>
      <c r="T347" s="13">
        <v>5.0</v>
      </c>
      <c r="U347" s="13">
        <v>5.1</v>
      </c>
      <c r="V347" s="13">
        <v>91.7</v>
      </c>
      <c r="W347" s="11" t="str">
        <f t="shared" si="1"/>
        <v>A-Strong|BBVA|Risk|2025</v>
      </c>
      <c r="X347" s="15">
        <f>(MAX(0,MIN(1,1-(K347-scaling_params!$B$2)/(scaling_params!$C$2-scaling_params!$B$2)))+MAX(0,MIN(1,(L347-scaling_params!$B$3)/(scaling_params!$C$3-scaling_params!$B$3))))/2</f>
        <v>0.9705882353</v>
      </c>
      <c r="Y347" s="15">
        <f>(MAX(0,MIN(1,(M347-scaling_params!$B$4)/(scaling_params!$C$4-scaling_params!$B$4)))+MAX(0,MIN(1,(N347-scaling_params!$B$5)/(scaling_params!$C$5-scaling_params!$B$5))))/2</f>
        <v>0.794047619</v>
      </c>
      <c r="Z347" s="15">
        <f>(MAX(0,MIN(1,(O347-scaling_params!$B$6)/(scaling_params!$C$6-scaling_params!$B$6)))+MAX(0,MIN(1,1-(P347-scaling_params!$B$7)/(scaling_params!$C$7-scaling_params!$B$7)))+MAX(0,MIN(1,(T347-scaling_params!$B$11)/(scaling_params!$C$11-scaling_params!$B$11))))/3</f>
        <v>1</v>
      </c>
      <c r="AA347" s="15">
        <f>(MAX(0,MIN(1,1-(Q347-scaling_params!$B$8)/(scaling_params!$C$8-scaling_params!$B$8)))+MAX(0,MIN(1,(R347-scaling_params!$B$9)/(scaling_params!$C$9-scaling_params!$B$9)))+MAX(0,MIN(1,(S347-scaling_params!$B$10)/(scaling_params!$C$10-scaling_params!$B$10))))/3</f>
        <v>0.9451476793</v>
      </c>
      <c r="AB347" s="15">
        <f>(MAX(0,MIN(1,(U347-scaling_params!$B$12)/(scaling_params!$C$12-scaling_params!$B$12)))+MAX(0,MIN(1,(V347-scaling_params!$B$13)/(scaling_params!$C$13-scaling_params!$B$13))))/2</f>
        <v>0.9390909091</v>
      </c>
      <c r="AC347" s="13">
        <f>(scaling_params!$G$2*X347+scaling_params!$G$3*Y347+scaling_params!$G$4*Z347+scaling_params!$G$5*AA347+scaling_params!$G$6*AB347)*100</f>
        <v>92.68481446</v>
      </c>
      <c r="AD347" s="11" t="s">
        <v>168</v>
      </c>
      <c r="AE347" s="11">
        <f t="shared" si="2"/>
        <v>0</v>
      </c>
    </row>
    <row r="348" ht="15.75" customHeight="1">
      <c r="A348" s="11" t="s">
        <v>351</v>
      </c>
      <c r="B348" s="11" t="s">
        <v>163</v>
      </c>
      <c r="C348" s="11" t="s">
        <v>328</v>
      </c>
      <c r="D348" s="11" t="s">
        <v>177</v>
      </c>
      <c r="E348" s="12">
        <v>2024.0</v>
      </c>
      <c r="F348" s="11" t="s">
        <v>166</v>
      </c>
      <c r="G348" s="11" t="s">
        <v>175</v>
      </c>
      <c r="H348" s="11">
        <v>4.0</v>
      </c>
      <c r="I348" s="13">
        <v>8.9</v>
      </c>
      <c r="J348" s="11">
        <v>0.0</v>
      </c>
      <c r="K348" s="13">
        <v>0.2</v>
      </c>
      <c r="L348" s="13">
        <v>10.0</v>
      </c>
      <c r="M348" s="11">
        <v>60.0</v>
      </c>
      <c r="N348" s="14">
        <v>0.98</v>
      </c>
      <c r="O348" s="13">
        <v>76.2</v>
      </c>
      <c r="P348" s="13">
        <v>4.6</v>
      </c>
      <c r="Q348" s="13">
        <v>11.9</v>
      </c>
      <c r="R348" s="13">
        <v>17.6</v>
      </c>
      <c r="S348" s="13">
        <v>4.1</v>
      </c>
      <c r="T348" s="13">
        <v>5.0</v>
      </c>
      <c r="U348" s="13">
        <v>3.5</v>
      </c>
      <c r="V348" s="13">
        <v>94.2</v>
      </c>
      <c r="W348" s="11" t="str">
        <f t="shared" si="1"/>
        <v>A-Strong|BBVA|Retail|2024</v>
      </c>
      <c r="X348" s="15">
        <f>(MAX(0,MIN(1,1-(K348-scaling_params!$B$2)/(scaling_params!$C$2-scaling_params!$B$2)))+MAX(0,MIN(1,(L348-scaling_params!$B$3)/(scaling_params!$C$3-scaling_params!$B$3))))/2</f>
        <v>1</v>
      </c>
      <c r="Y348" s="15">
        <f>(MAX(0,MIN(1,(M348-scaling_params!$B$4)/(scaling_params!$C$4-scaling_params!$B$4)))+MAX(0,MIN(1,(N348-scaling_params!$B$5)/(scaling_params!$C$5-scaling_params!$B$5))))/2</f>
        <v>1</v>
      </c>
      <c r="Z348" s="15">
        <f>(MAX(0,MIN(1,(O348-scaling_params!$B$6)/(scaling_params!$C$6-scaling_params!$B$6)))+MAX(0,MIN(1,1-(P348-scaling_params!$B$7)/(scaling_params!$C$7-scaling_params!$B$7)))+MAX(0,MIN(1,(T348-scaling_params!$B$11)/(scaling_params!$C$11-scaling_params!$B$11))))/3</f>
        <v>0.9900990099</v>
      </c>
      <c r="AA348" s="15">
        <f>(MAX(0,MIN(1,1-(Q348-scaling_params!$B$8)/(scaling_params!$C$8-scaling_params!$B$8)))+MAX(0,MIN(1,(R348-scaling_params!$B$9)/(scaling_params!$C$9-scaling_params!$B$9)))+MAX(0,MIN(1,(S348-scaling_params!$B$10)/(scaling_params!$C$10-scaling_params!$B$10))))/3</f>
        <v>0.8708652045</v>
      </c>
      <c r="AB348" s="15">
        <f>(MAX(0,MIN(1,(U348-scaling_params!$B$12)/(scaling_params!$C$12-scaling_params!$B$12)))+MAX(0,MIN(1,(V348-scaling_params!$B$13)/(scaling_params!$C$13-scaling_params!$B$13))))/2</f>
        <v>0.9618181818</v>
      </c>
      <c r="AC348" s="13">
        <f>(scaling_params!$G$2*X348+scaling_params!$G$3*Y348+scaling_params!$G$4*Z348+scaling_params!$G$5*AA348+scaling_params!$G$6*AB348)*100</f>
        <v>96.94400888</v>
      </c>
      <c r="AD348" s="11" t="s">
        <v>168</v>
      </c>
      <c r="AE348" s="11">
        <f t="shared" si="2"/>
        <v>0</v>
      </c>
    </row>
    <row r="349" ht="15.75" customHeight="1">
      <c r="A349" s="11" t="s">
        <v>351</v>
      </c>
      <c r="B349" s="11" t="s">
        <v>163</v>
      </c>
      <c r="C349" s="11" t="s">
        <v>328</v>
      </c>
      <c r="D349" s="11" t="s">
        <v>177</v>
      </c>
      <c r="E349" s="12">
        <v>2025.0</v>
      </c>
      <c r="F349" s="11" t="s">
        <v>166</v>
      </c>
      <c r="G349" s="11" t="s">
        <v>175</v>
      </c>
      <c r="H349" s="11">
        <v>4.0</v>
      </c>
      <c r="I349" s="13">
        <v>8.6</v>
      </c>
      <c r="J349" s="11">
        <v>0.0</v>
      </c>
      <c r="K349" s="13">
        <v>1.2</v>
      </c>
      <c r="L349" s="13">
        <v>9.6</v>
      </c>
      <c r="M349" s="11">
        <v>48.0</v>
      </c>
      <c r="N349" s="14">
        <v>0.96</v>
      </c>
      <c r="O349" s="13">
        <v>79.5</v>
      </c>
      <c r="P349" s="13">
        <v>6.5</v>
      </c>
      <c r="Q349" s="13">
        <v>9.6</v>
      </c>
      <c r="R349" s="13">
        <v>16.3</v>
      </c>
      <c r="S349" s="13">
        <v>5.0</v>
      </c>
      <c r="T349" s="13">
        <v>5.0</v>
      </c>
      <c r="U349" s="13">
        <v>3.5</v>
      </c>
      <c r="V349" s="13">
        <v>97.0</v>
      </c>
      <c r="W349" s="11" t="str">
        <f t="shared" si="1"/>
        <v>A-Strong|BBVA|Retail|2025</v>
      </c>
      <c r="X349" s="15">
        <f>(MAX(0,MIN(1,1-(K349-scaling_params!$B$2)/(scaling_params!$C$2-scaling_params!$B$2)))+MAX(0,MIN(1,(L349-scaling_params!$B$3)/(scaling_params!$C$3-scaling_params!$B$3))))/2</f>
        <v>0.9519607843</v>
      </c>
      <c r="Y349" s="15">
        <f>(MAX(0,MIN(1,(M349-scaling_params!$B$4)/(scaling_params!$C$4-scaling_params!$B$4)))+MAX(0,MIN(1,(N349-scaling_params!$B$5)/(scaling_params!$C$5-scaling_params!$B$5))))/2</f>
        <v>0.9398809524</v>
      </c>
      <c r="Z349" s="15">
        <f>(MAX(0,MIN(1,(O349-scaling_params!$B$6)/(scaling_params!$C$6-scaling_params!$B$6)))+MAX(0,MIN(1,1-(P349-scaling_params!$B$7)/(scaling_params!$C$7-scaling_params!$B$7)))+MAX(0,MIN(1,(T349-scaling_params!$B$11)/(scaling_params!$C$11-scaling_params!$B$11))))/3</f>
        <v>0.9099099099</v>
      </c>
      <c r="AA349" s="15">
        <f>(MAX(0,MIN(1,1-(Q349-scaling_params!$B$8)/(scaling_params!$C$8-scaling_params!$B$8)))+MAX(0,MIN(1,(R349-scaling_params!$B$9)/(scaling_params!$C$9-scaling_params!$B$9)))+MAX(0,MIN(1,(S349-scaling_params!$B$10)/(scaling_params!$C$10-scaling_params!$B$10))))/3</f>
        <v>0.9156118143</v>
      </c>
      <c r="AB349" s="15">
        <f>(MAX(0,MIN(1,(U349-scaling_params!$B$12)/(scaling_params!$C$12-scaling_params!$B$12)))+MAX(0,MIN(1,(V349-scaling_params!$B$13)/(scaling_params!$C$13-scaling_params!$B$13))))/2</f>
        <v>0.9872727273</v>
      </c>
      <c r="AC349" s="13">
        <f>(scaling_params!$G$2*X349+scaling_params!$G$3*Y349+scaling_params!$G$4*Z349+scaling_params!$G$5*AA349+scaling_params!$G$6*AB349)*100</f>
        <v>93.60574981</v>
      </c>
      <c r="AD349" s="11" t="s">
        <v>168</v>
      </c>
      <c r="AE349" s="11">
        <f t="shared" si="2"/>
        <v>0</v>
      </c>
    </row>
    <row r="350" ht="15.75" customHeight="1">
      <c r="A350" s="11" t="s">
        <v>352</v>
      </c>
      <c r="B350" s="11" t="s">
        <v>163</v>
      </c>
      <c r="C350" s="11" t="s">
        <v>328</v>
      </c>
      <c r="D350" s="11" t="s">
        <v>165</v>
      </c>
      <c r="E350" s="12">
        <v>2024.0</v>
      </c>
      <c r="F350" s="11" t="s">
        <v>171</v>
      </c>
      <c r="G350" s="11" t="s">
        <v>172</v>
      </c>
      <c r="H350" s="11">
        <v>2.0</v>
      </c>
      <c r="I350" s="13">
        <v>8.9</v>
      </c>
      <c r="J350" s="11">
        <v>0.0</v>
      </c>
      <c r="K350" s="13">
        <v>1.1</v>
      </c>
      <c r="L350" s="13">
        <v>8.0</v>
      </c>
      <c r="M350" s="11">
        <v>7.0</v>
      </c>
      <c r="N350" s="14">
        <v>0.89</v>
      </c>
      <c r="O350" s="13">
        <v>77.5</v>
      </c>
      <c r="P350" s="13">
        <v>5.8</v>
      </c>
      <c r="Q350" s="13">
        <v>9.9</v>
      </c>
      <c r="R350" s="13">
        <v>17.5</v>
      </c>
      <c r="S350" s="13">
        <v>4.6</v>
      </c>
      <c r="T350" s="13">
        <v>4.3</v>
      </c>
      <c r="U350" s="13">
        <v>2.8</v>
      </c>
      <c r="V350" s="13">
        <v>89.4</v>
      </c>
      <c r="W350" s="11" t="str">
        <f t="shared" si="1"/>
        <v>A-Strong|BBVA|Operations|2024</v>
      </c>
      <c r="X350" s="15">
        <f>(MAX(0,MIN(1,1-(K350-scaling_params!$B$2)/(scaling_params!$C$2-scaling_params!$B$2)))+MAX(0,MIN(1,(L350-scaling_params!$B$3)/(scaling_params!$C$3-scaling_params!$B$3))))/2</f>
        <v>0.8509803922</v>
      </c>
      <c r="Y350" s="15">
        <f>(MAX(0,MIN(1,(M350-scaling_params!$B$4)/(scaling_params!$C$4-scaling_params!$B$4)))+MAX(0,MIN(1,(N350-scaling_params!$B$5)/(scaling_params!$C$5-scaling_params!$B$5))))/2</f>
        <v>0.6571428571</v>
      </c>
      <c r="Z350" s="15">
        <f>(MAX(0,MIN(1,(O350-scaling_params!$B$6)/(scaling_params!$C$6-scaling_params!$B$6)))+MAX(0,MIN(1,1-(P350-scaling_params!$B$7)/(scaling_params!$C$7-scaling_params!$B$7)))+MAX(0,MIN(1,(T350-scaling_params!$B$11)/(scaling_params!$C$11-scaling_params!$B$11))))/3</f>
        <v>0.9063063063</v>
      </c>
      <c r="AA350" s="15">
        <f>(MAX(0,MIN(1,1-(Q350-scaling_params!$B$8)/(scaling_params!$C$8-scaling_params!$B$8)))+MAX(0,MIN(1,(R350-scaling_params!$B$9)/(scaling_params!$C$9-scaling_params!$B$9)))+MAX(0,MIN(1,(S350-scaling_params!$B$10)/(scaling_params!$C$10-scaling_params!$B$10))))/3</f>
        <v>0.9270290395</v>
      </c>
      <c r="AB350" s="15">
        <f>(MAX(0,MIN(1,(U350-scaling_params!$B$12)/(scaling_params!$C$12-scaling_params!$B$12)))+MAX(0,MIN(1,(V350-scaling_params!$B$13)/(scaling_params!$C$13-scaling_params!$B$13))))/2</f>
        <v>0.8681818182</v>
      </c>
      <c r="AC350" s="13">
        <f>(scaling_params!$G$2*X350+scaling_params!$G$3*Y350+scaling_params!$G$4*Z350+scaling_params!$G$5*AA350+scaling_params!$G$6*AB350)*100</f>
        <v>83.29935111</v>
      </c>
      <c r="AD350" s="11" t="s">
        <v>168</v>
      </c>
      <c r="AE350" s="11">
        <f t="shared" si="2"/>
        <v>0</v>
      </c>
    </row>
    <row r="351" ht="15.75" customHeight="1">
      <c r="A351" s="11" t="s">
        <v>352</v>
      </c>
      <c r="B351" s="11" t="s">
        <v>163</v>
      </c>
      <c r="C351" s="11" t="s">
        <v>328</v>
      </c>
      <c r="D351" s="11" t="s">
        <v>165</v>
      </c>
      <c r="E351" s="12">
        <v>2025.0</v>
      </c>
      <c r="F351" s="11" t="s">
        <v>171</v>
      </c>
      <c r="G351" s="11" t="s">
        <v>172</v>
      </c>
      <c r="H351" s="11">
        <v>2.0</v>
      </c>
      <c r="I351" s="13">
        <v>8.6</v>
      </c>
      <c r="J351" s="11">
        <v>0.0</v>
      </c>
      <c r="K351" s="13">
        <v>0.0</v>
      </c>
      <c r="L351" s="13">
        <v>8.8</v>
      </c>
      <c r="M351" s="11">
        <v>38.0</v>
      </c>
      <c r="N351" s="14">
        <v>0.86</v>
      </c>
      <c r="O351" s="13">
        <v>83.2</v>
      </c>
      <c r="P351" s="13">
        <v>5.0</v>
      </c>
      <c r="Q351" s="13">
        <v>10.1</v>
      </c>
      <c r="R351" s="13">
        <v>16.7</v>
      </c>
      <c r="S351" s="13">
        <v>4.6</v>
      </c>
      <c r="T351" s="13">
        <v>4.1</v>
      </c>
      <c r="U351" s="13">
        <v>3.6</v>
      </c>
      <c r="V351" s="13">
        <v>88.9</v>
      </c>
      <c r="W351" s="11" t="str">
        <f t="shared" si="1"/>
        <v>A-Strong|BBVA|Operations|2025</v>
      </c>
      <c r="X351" s="15">
        <f>(MAX(0,MIN(1,1-(K351-scaling_params!$B$2)/(scaling_params!$C$2-scaling_params!$B$2)))+MAX(0,MIN(1,(L351-scaling_params!$B$3)/(scaling_params!$C$3-scaling_params!$B$3))))/2</f>
        <v>0.9264705882</v>
      </c>
      <c r="Y351" s="15">
        <f>(MAX(0,MIN(1,(M351-scaling_params!$B$4)/(scaling_params!$C$4-scaling_params!$B$4)))+MAX(0,MIN(1,(N351-scaling_params!$B$5)/(scaling_params!$C$5-scaling_params!$B$5))))/2</f>
        <v>0.7672619048</v>
      </c>
      <c r="Z351" s="15">
        <f>(MAX(0,MIN(1,(O351-scaling_params!$B$6)/(scaling_params!$C$6-scaling_params!$B$6)))+MAX(0,MIN(1,1-(P351-scaling_params!$B$7)/(scaling_params!$C$7-scaling_params!$B$7)))+MAX(0,MIN(1,(T351-scaling_params!$B$11)/(scaling_params!$C$11-scaling_params!$B$11))))/3</f>
        <v>0.9142857143</v>
      </c>
      <c r="AA351" s="15">
        <f>(MAX(0,MIN(1,1-(Q351-scaling_params!$B$8)/(scaling_params!$C$8-scaling_params!$B$8)))+MAX(0,MIN(1,(R351-scaling_params!$B$9)/(scaling_params!$C$9-scaling_params!$B$9)))+MAX(0,MIN(1,(S351-scaling_params!$B$10)/(scaling_params!$C$10-scaling_params!$B$10))))/3</f>
        <v>0.8932737652</v>
      </c>
      <c r="AB351" s="15">
        <f>(MAX(0,MIN(1,(U351-scaling_params!$B$12)/(scaling_params!$C$12-scaling_params!$B$12)))+MAX(0,MIN(1,(V351-scaling_params!$B$13)/(scaling_params!$C$13-scaling_params!$B$13))))/2</f>
        <v>0.9136363636</v>
      </c>
      <c r="AC351" s="13">
        <f>(scaling_params!$G$2*X351+scaling_params!$G$3*Y351+scaling_params!$G$4*Z351+scaling_params!$G$5*AA351+scaling_params!$G$6*AB351)*100</f>
        <v>87.79095523</v>
      </c>
      <c r="AD351" s="11" t="s">
        <v>168</v>
      </c>
      <c r="AE351" s="11">
        <f t="shared" si="2"/>
        <v>0</v>
      </c>
    </row>
    <row r="352" ht="15.75" customHeight="1">
      <c r="A352" s="11" t="s">
        <v>353</v>
      </c>
      <c r="B352" s="11" t="s">
        <v>163</v>
      </c>
      <c r="C352" s="11" t="s">
        <v>328</v>
      </c>
      <c r="D352" s="11" t="s">
        <v>181</v>
      </c>
      <c r="E352" s="12">
        <v>2024.0</v>
      </c>
      <c r="F352" s="11" t="s">
        <v>166</v>
      </c>
      <c r="G352" s="11" t="s">
        <v>167</v>
      </c>
      <c r="H352" s="11">
        <v>1.0</v>
      </c>
      <c r="I352" s="13">
        <v>8.9</v>
      </c>
      <c r="J352" s="11">
        <v>1.0</v>
      </c>
      <c r="K352" s="13">
        <v>0.6</v>
      </c>
      <c r="L352" s="13">
        <v>7.5</v>
      </c>
      <c r="M352" s="11">
        <v>46.0</v>
      </c>
      <c r="N352" s="14">
        <v>0.87</v>
      </c>
      <c r="O352" s="13">
        <v>80.4</v>
      </c>
      <c r="P352" s="13">
        <v>5.5</v>
      </c>
      <c r="Q352" s="13">
        <v>9.4</v>
      </c>
      <c r="R352" s="13">
        <v>15.8</v>
      </c>
      <c r="S352" s="13">
        <v>5.0</v>
      </c>
      <c r="T352" s="13">
        <v>4.6</v>
      </c>
      <c r="U352" s="13">
        <v>3.6</v>
      </c>
      <c r="V352" s="13">
        <v>91.4</v>
      </c>
      <c r="W352" s="11" t="str">
        <f t="shared" si="1"/>
        <v>A-Strong|BBVA|Corporate|2024</v>
      </c>
      <c r="X352" s="15">
        <f>(MAX(0,MIN(1,1-(K352-scaling_params!$B$2)/(scaling_params!$C$2-scaling_params!$B$2)))+MAX(0,MIN(1,(L352-scaling_params!$B$3)/(scaling_params!$C$3-scaling_params!$B$3))))/2</f>
        <v>0.8308823529</v>
      </c>
      <c r="Y352" s="15">
        <f>(MAX(0,MIN(1,(M352-scaling_params!$B$4)/(scaling_params!$C$4-scaling_params!$B$4)))+MAX(0,MIN(1,(N352-scaling_params!$B$5)/(scaling_params!$C$5-scaling_params!$B$5))))/2</f>
        <v>0.8178571429</v>
      </c>
      <c r="Z352" s="15">
        <f>(MAX(0,MIN(1,(O352-scaling_params!$B$6)/(scaling_params!$C$6-scaling_params!$B$6)))+MAX(0,MIN(1,1-(P352-scaling_params!$B$7)/(scaling_params!$C$7-scaling_params!$B$7)))+MAX(0,MIN(1,(T352-scaling_params!$B$11)/(scaling_params!$C$11-scaling_params!$B$11))))/3</f>
        <v>0.9619047619</v>
      </c>
      <c r="AA352" s="15">
        <f>(MAX(0,MIN(1,1-(Q352-scaling_params!$B$8)/(scaling_params!$C$8-scaling_params!$B$8)))+MAX(0,MIN(1,(R352-scaling_params!$B$9)/(scaling_params!$C$9-scaling_params!$B$9)))+MAX(0,MIN(1,(S352-scaling_params!$B$10)/(scaling_params!$C$10-scaling_params!$B$10))))/3</f>
        <v>0.8945147679</v>
      </c>
      <c r="AB352" s="15">
        <f>(MAX(0,MIN(1,(U352-scaling_params!$B$12)/(scaling_params!$C$12-scaling_params!$B$12)))+MAX(0,MIN(1,(V352-scaling_params!$B$13)/(scaling_params!$C$13-scaling_params!$B$13))))/2</f>
        <v>0.9363636364</v>
      </c>
      <c r="AC352" s="13">
        <f>(scaling_params!$G$2*X352+scaling_params!$G$3*Y352+scaling_params!$G$4*Z352+scaling_params!$G$5*AA352+scaling_params!$G$6*AB352)*100</f>
        <v>88.14269088</v>
      </c>
      <c r="AD352" s="11" t="s">
        <v>168</v>
      </c>
      <c r="AE352" s="11">
        <f t="shared" si="2"/>
        <v>0</v>
      </c>
    </row>
    <row r="353" ht="15.75" customHeight="1">
      <c r="A353" s="11" t="s">
        <v>353</v>
      </c>
      <c r="B353" s="11" t="s">
        <v>163</v>
      </c>
      <c r="C353" s="11" t="s">
        <v>328</v>
      </c>
      <c r="D353" s="11" t="s">
        <v>181</v>
      </c>
      <c r="E353" s="12">
        <v>2025.0</v>
      </c>
      <c r="F353" s="11" t="s">
        <v>166</v>
      </c>
      <c r="G353" s="11" t="s">
        <v>167</v>
      </c>
      <c r="H353" s="11">
        <v>1.0</v>
      </c>
      <c r="I353" s="13">
        <v>8.6</v>
      </c>
      <c r="J353" s="11">
        <v>0.0</v>
      </c>
      <c r="K353" s="13">
        <v>1.4</v>
      </c>
      <c r="L353" s="13">
        <v>10.0</v>
      </c>
      <c r="M353" s="11">
        <v>31.0</v>
      </c>
      <c r="N353" s="14">
        <v>0.94</v>
      </c>
      <c r="O353" s="13">
        <v>83.2</v>
      </c>
      <c r="P353" s="13">
        <v>5.5</v>
      </c>
      <c r="Q353" s="13">
        <v>8.5</v>
      </c>
      <c r="R353" s="13">
        <v>18.9</v>
      </c>
      <c r="S353" s="13">
        <v>5.0</v>
      </c>
      <c r="T353" s="13">
        <v>4.9</v>
      </c>
      <c r="U353" s="13">
        <v>3.7</v>
      </c>
      <c r="V353" s="13">
        <v>89.3</v>
      </c>
      <c r="W353" s="11" t="str">
        <f t="shared" si="1"/>
        <v>A-Strong|BBVA|Corporate|2025</v>
      </c>
      <c r="X353" s="15">
        <f>(MAX(0,MIN(1,1-(K353-scaling_params!$B$2)/(scaling_params!$C$2-scaling_params!$B$2)))+MAX(0,MIN(1,(L353-scaling_params!$B$3)/(scaling_params!$C$3-scaling_params!$B$3))))/2</f>
        <v>0.9333333333</v>
      </c>
      <c r="Y353" s="15">
        <f>(MAX(0,MIN(1,(M353-scaling_params!$B$4)/(scaling_params!$C$4-scaling_params!$B$4)))+MAX(0,MIN(1,(N353-scaling_params!$B$5)/(scaling_params!$C$5-scaling_params!$B$5))))/2</f>
        <v>0.8339285714</v>
      </c>
      <c r="Z353" s="15">
        <f>(MAX(0,MIN(1,(O353-scaling_params!$B$6)/(scaling_params!$C$6-scaling_params!$B$6)))+MAX(0,MIN(1,1-(P353-scaling_params!$B$7)/(scaling_params!$C$7-scaling_params!$B$7)))+MAX(0,MIN(1,(T353-scaling_params!$B$11)/(scaling_params!$C$11-scaling_params!$B$11))))/3</f>
        <v>0.9904761905</v>
      </c>
      <c r="AA353" s="15">
        <f>(MAX(0,MIN(1,1-(Q353-scaling_params!$B$8)/(scaling_params!$C$8-scaling_params!$B$8)))+MAX(0,MIN(1,(R353-scaling_params!$B$9)/(scaling_params!$C$9-scaling_params!$B$9)))+MAX(0,MIN(1,(S353-scaling_params!$B$10)/(scaling_params!$C$10-scaling_params!$B$10))))/3</f>
        <v>1</v>
      </c>
      <c r="AB353" s="15">
        <f>(MAX(0,MIN(1,(U353-scaling_params!$B$12)/(scaling_params!$C$12-scaling_params!$B$12)))+MAX(0,MIN(1,(V353-scaling_params!$B$13)/(scaling_params!$C$13-scaling_params!$B$13))))/2</f>
        <v>0.9172727273</v>
      </c>
      <c r="AC353" s="13">
        <f>(scaling_params!$G$2*X353+scaling_params!$G$3*Y353+scaling_params!$G$4*Z353+scaling_params!$G$5*AA353+scaling_params!$G$6*AB353)*100</f>
        <v>93.23066342</v>
      </c>
      <c r="AD353" s="11" t="s">
        <v>168</v>
      </c>
      <c r="AE353" s="11">
        <f t="shared" si="2"/>
        <v>0</v>
      </c>
    </row>
    <row r="354" ht="15.75" customHeight="1">
      <c r="A354" s="11" t="s">
        <v>354</v>
      </c>
      <c r="B354" s="11" t="s">
        <v>163</v>
      </c>
      <c r="C354" s="11" t="s">
        <v>328</v>
      </c>
      <c r="D354" s="11" t="s">
        <v>174</v>
      </c>
      <c r="E354" s="12">
        <v>2024.0</v>
      </c>
      <c r="F354" s="11" t="s">
        <v>166</v>
      </c>
      <c r="G354" s="11" t="s">
        <v>175</v>
      </c>
      <c r="H354" s="11">
        <v>3.0</v>
      </c>
      <c r="I354" s="13">
        <v>8.9</v>
      </c>
      <c r="J354" s="11">
        <v>0.0</v>
      </c>
      <c r="K354" s="13">
        <v>1.3</v>
      </c>
      <c r="L354" s="13">
        <v>7.2</v>
      </c>
      <c r="M354" s="11">
        <v>14.0</v>
      </c>
      <c r="N354" s="14">
        <v>0.84</v>
      </c>
      <c r="O354" s="13">
        <v>73.3</v>
      </c>
      <c r="P354" s="13">
        <v>4.6</v>
      </c>
      <c r="Q354" s="13">
        <v>12.9</v>
      </c>
      <c r="R354" s="13">
        <v>18.1</v>
      </c>
      <c r="S354" s="13">
        <v>4.5</v>
      </c>
      <c r="T354" s="13">
        <v>4.1</v>
      </c>
      <c r="U354" s="13">
        <v>2.7</v>
      </c>
      <c r="V354" s="13">
        <v>76.3</v>
      </c>
      <c r="W354" s="11" t="str">
        <f t="shared" si="1"/>
        <v>A-Strong|BBVA|Digital|2024</v>
      </c>
      <c r="X354" s="15">
        <f>(MAX(0,MIN(1,1-(K354-scaling_params!$B$2)/(scaling_params!$C$2-scaling_params!$B$2)))+MAX(0,MIN(1,(L354-scaling_params!$B$3)/(scaling_params!$C$3-scaling_params!$B$3))))/2</f>
        <v>0.7588235294</v>
      </c>
      <c r="Y354" s="15">
        <f>(MAX(0,MIN(1,(M354-scaling_params!$B$4)/(scaling_params!$C$4-scaling_params!$B$4)))+MAX(0,MIN(1,(N354-scaling_params!$B$5)/(scaling_params!$C$5-scaling_params!$B$5))))/2</f>
        <v>0.6279761905</v>
      </c>
      <c r="Z354" s="15">
        <f>(MAX(0,MIN(1,(O354-scaling_params!$B$6)/(scaling_params!$C$6-scaling_params!$B$6)))+MAX(0,MIN(1,1-(P354-scaling_params!$B$7)/(scaling_params!$C$7-scaling_params!$B$7)))+MAX(0,MIN(1,(T354-scaling_params!$B$11)/(scaling_params!$C$11-scaling_params!$B$11))))/3</f>
        <v>0.8565299387</v>
      </c>
      <c r="AA354" s="15">
        <f>(MAX(0,MIN(1,1-(Q354-scaling_params!$B$8)/(scaling_params!$C$8-scaling_params!$B$8)))+MAX(0,MIN(1,(R354-scaling_params!$B$9)/(scaling_params!$C$9-scaling_params!$B$9)))+MAX(0,MIN(1,(S354-scaling_params!$B$10)/(scaling_params!$C$10-scaling_params!$B$10))))/3</f>
        <v>0.8932991493</v>
      </c>
      <c r="AB354" s="15">
        <f>(MAX(0,MIN(1,(U354-scaling_params!$B$12)/(scaling_params!$C$12-scaling_params!$B$12)))+MAX(0,MIN(1,(V354-scaling_params!$B$13)/(scaling_params!$C$13-scaling_params!$B$13))))/2</f>
        <v>0.7240909091</v>
      </c>
      <c r="AC354" s="13">
        <f>(scaling_params!$G$2*X354+scaling_params!$G$3*Y354+scaling_params!$G$4*Z354+scaling_params!$G$5*AA354+scaling_params!$G$6*AB354)*100</f>
        <v>76.98458473</v>
      </c>
      <c r="AD354" s="11" t="s">
        <v>168</v>
      </c>
      <c r="AE354" s="11">
        <f t="shared" si="2"/>
        <v>0</v>
      </c>
    </row>
    <row r="355" ht="15.75" customHeight="1">
      <c r="A355" s="11" t="s">
        <v>354</v>
      </c>
      <c r="B355" s="11" t="s">
        <v>163</v>
      </c>
      <c r="C355" s="11" t="s">
        <v>328</v>
      </c>
      <c r="D355" s="11" t="s">
        <v>174</v>
      </c>
      <c r="E355" s="12">
        <v>2025.0</v>
      </c>
      <c r="F355" s="11" t="s">
        <v>166</v>
      </c>
      <c r="G355" s="11" t="s">
        <v>175</v>
      </c>
      <c r="H355" s="11">
        <v>3.0</v>
      </c>
      <c r="I355" s="13">
        <v>8.6</v>
      </c>
      <c r="J355" s="11">
        <v>0.0</v>
      </c>
      <c r="K355" s="13">
        <v>1.2</v>
      </c>
      <c r="L355" s="13">
        <v>8.2</v>
      </c>
      <c r="M355" s="11">
        <v>23.0</v>
      </c>
      <c r="N355" s="14">
        <v>0.86</v>
      </c>
      <c r="O355" s="13">
        <v>78.6</v>
      </c>
      <c r="P355" s="13">
        <v>4.2</v>
      </c>
      <c r="Q355" s="13">
        <v>12.7</v>
      </c>
      <c r="R355" s="13">
        <v>18.1</v>
      </c>
      <c r="S355" s="13">
        <v>4.5</v>
      </c>
      <c r="T355" s="13">
        <v>4.3</v>
      </c>
      <c r="U355" s="13">
        <v>3.7</v>
      </c>
      <c r="V355" s="13">
        <v>85.1</v>
      </c>
      <c r="W355" s="11" t="str">
        <f t="shared" si="1"/>
        <v>A-Strong|BBVA|Digital|2025</v>
      </c>
      <c r="X355" s="15">
        <f>(MAX(0,MIN(1,1-(K355-scaling_params!$B$2)/(scaling_params!$C$2-scaling_params!$B$2)))+MAX(0,MIN(1,(L355-scaling_params!$B$3)/(scaling_params!$C$3-scaling_params!$B$3))))/2</f>
        <v>0.8490196078</v>
      </c>
      <c r="Y355" s="15">
        <f>(MAX(0,MIN(1,(M355-scaling_params!$B$4)/(scaling_params!$C$4-scaling_params!$B$4)))+MAX(0,MIN(1,(N355-scaling_params!$B$5)/(scaling_params!$C$5-scaling_params!$B$5))))/2</f>
        <v>0.6958333333</v>
      </c>
      <c r="Z355" s="15">
        <f>(MAX(0,MIN(1,(O355-scaling_params!$B$6)/(scaling_params!$C$6-scaling_params!$B$6)))+MAX(0,MIN(1,1-(P355-scaling_params!$B$7)/(scaling_params!$C$7-scaling_params!$B$7)))+MAX(0,MIN(1,(T355-scaling_params!$B$11)/(scaling_params!$C$11-scaling_params!$B$11))))/3</f>
        <v>0.9333333333</v>
      </c>
      <c r="AA355" s="15">
        <f>(MAX(0,MIN(1,1-(Q355-scaling_params!$B$8)/(scaling_params!$C$8-scaling_params!$B$8)))+MAX(0,MIN(1,(R355-scaling_params!$B$9)/(scaling_params!$C$9-scaling_params!$B$9)))+MAX(0,MIN(1,(S355-scaling_params!$B$10)/(scaling_params!$C$10-scaling_params!$B$10))))/3</f>
        <v>0.9008749069</v>
      </c>
      <c r="AB355" s="15">
        <f>(MAX(0,MIN(1,(U355-scaling_params!$B$12)/(scaling_params!$C$12-scaling_params!$B$12)))+MAX(0,MIN(1,(V355-scaling_params!$B$13)/(scaling_params!$C$13-scaling_params!$B$13))))/2</f>
        <v>0.8790909091</v>
      </c>
      <c r="AC355" s="13">
        <f>(scaling_params!$G$2*X355+scaling_params!$G$3*Y355+scaling_params!$G$4*Z355+scaling_params!$G$5*AA355+scaling_params!$G$6*AB355)*100</f>
        <v>84.46604854</v>
      </c>
      <c r="AD355" s="11" t="s">
        <v>168</v>
      </c>
      <c r="AE355" s="11">
        <f t="shared" si="2"/>
        <v>0</v>
      </c>
    </row>
    <row r="356" ht="15.75" customHeight="1">
      <c r="A356" s="11" t="s">
        <v>355</v>
      </c>
      <c r="B356" s="11" t="s">
        <v>163</v>
      </c>
      <c r="C356" s="11" t="s">
        <v>328</v>
      </c>
      <c r="D356" s="11" t="s">
        <v>177</v>
      </c>
      <c r="E356" s="12">
        <v>2024.0</v>
      </c>
      <c r="F356" s="11" t="s">
        <v>166</v>
      </c>
      <c r="G356" s="11" t="s">
        <v>175</v>
      </c>
      <c r="H356" s="11">
        <v>4.0</v>
      </c>
      <c r="I356" s="13">
        <v>8.9</v>
      </c>
      <c r="J356" s="11">
        <v>0.0</v>
      </c>
      <c r="K356" s="13">
        <v>0.2</v>
      </c>
      <c r="L356" s="13">
        <v>7.7</v>
      </c>
      <c r="M356" s="11">
        <v>32.0</v>
      </c>
      <c r="N356" s="14">
        <v>0.83</v>
      </c>
      <c r="O356" s="13">
        <v>76.2</v>
      </c>
      <c r="P356" s="13">
        <v>4.6</v>
      </c>
      <c r="Q356" s="13">
        <v>11.9</v>
      </c>
      <c r="R356" s="13">
        <v>17.6</v>
      </c>
      <c r="S356" s="13">
        <v>4.3</v>
      </c>
      <c r="T356" s="13">
        <v>4.3</v>
      </c>
      <c r="U356" s="13">
        <v>3.5</v>
      </c>
      <c r="V356" s="13">
        <v>83.8</v>
      </c>
      <c r="W356" s="11" t="str">
        <f t="shared" si="1"/>
        <v>A-Strong|BBVA|Retail|2024</v>
      </c>
      <c r="X356" s="15">
        <f>(MAX(0,MIN(1,1-(K356-scaling_params!$B$2)/(scaling_params!$C$2-scaling_params!$B$2)))+MAX(0,MIN(1,(L356-scaling_params!$B$3)/(scaling_params!$C$3-scaling_params!$B$3))))/2</f>
        <v>0.8455882353</v>
      </c>
      <c r="Y356" s="15">
        <f>(MAX(0,MIN(1,(M356-scaling_params!$B$4)/(scaling_params!$C$4-scaling_params!$B$4)))+MAX(0,MIN(1,(N356-scaling_params!$B$5)/(scaling_params!$C$5-scaling_params!$B$5))))/2</f>
        <v>0.7011904762</v>
      </c>
      <c r="Z356" s="15">
        <f>(MAX(0,MIN(1,(O356-scaling_params!$B$6)/(scaling_params!$C$6-scaling_params!$B$6)))+MAX(0,MIN(1,1-(P356-scaling_params!$B$7)/(scaling_params!$C$7-scaling_params!$B$7)))+MAX(0,MIN(1,(T356-scaling_params!$B$11)/(scaling_params!$C$11-scaling_params!$B$11))))/3</f>
        <v>0.9234323432</v>
      </c>
      <c r="AA356" s="15">
        <f>(MAX(0,MIN(1,1-(Q356-scaling_params!$B$8)/(scaling_params!$C$8-scaling_params!$B$8)))+MAX(0,MIN(1,(R356-scaling_params!$B$9)/(scaling_params!$C$9-scaling_params!$B$9)))+MAX(0,MIN(1,(S356-scaling_params!$B$10)/(scaling_params!$C$10-scaling_params!$B$10))))/3</f>
        <v>0.8904730477</v>
      </c>
      <c r="AB356" s="15">
        <f>(MAX(0,MIN(1,(U356-scaling_params!$B$12)/(scaling_params!$C$12-scaling_params!$B$12)))+MAX(0,MIN(1,(V356-scaling_params!$B$13)/(scaling_params!$C$13-scaling_params!$B$13))))/2</f>
        <v>0.8672727273</v>
      </c>
      <c r="AC356" s="13">
        <f>(scaling_params!$G$2*X356+scaling_params!$G$3*Y356+scaling_params!$G$4*Z356+scaling_params!$G$5*AA356+scaling_params!$G$6*AB356)*100</f>
        <v>83.95610361</v>
      </c>
      <c r="AD356" s="11" t="s">
        <v>168</v>
      </c>
      <c r="AE356" s="11">
        <f t="shared" si="2"/>
        <v>0</v>
      </c>
    </row>
    <row r="357" ht="15.75" customHeight="1">
      <c r="A357" s="11" t="s">
        <v>355</v>
      </c>
      <c r="B357" s="11" t="s">
        <v>163</v>
      </c>
      <c r="C357" s="11" t="s">
        <v>328</v>
      </c>
      <c r="D357" s="11" t="s">
        <v>177</v>
      </c>
      <c r="E357" s="12">
        <v>2025.0</v>
      </c>
      <c r="F357" s="11" t="s">
        <v>166</v>
      </c>
      <c r="G357" s="11" t="s">
        <v>175</v>
      </c>
      <c r="H357" s="11">
        <v>4.0</v>
      </c>
      <c r="I357" s="13">
        <v>8.6</v>
      </c>
      <c r="J357" s="11">
        <v>0.0</v>
      </c>
      <c r="K357" s="13">
        <v>1.2</v>
      </c>
      <c r="L357" s="13">
        <v>8.0</v>
      </c>
      <c r="M357" s="11">
        <v>12.0</v>
      </c>
      <c r="N357" s="14">
        <v>0.85</v>
      </c>
      <c r="O357" s="13">
        <v>79.5</v>
      </c>
      <c r="P357" s="13">
        <v>6.5</v>
      </c>
      <c r="Q357" s="13">
        <v>9.6</v>
      </c>
      <c r="R357" s="13">
        <v>16.3</v>
      </c>
      <c r="S357" s="13">
        <v>4.8</v>
      </c>
      <c r="T357" s="13">
        <v>4.1</v>
      </c>
      <c r="U357" s="13">
        <v>3.5</v>
      </c>
      <c r="V357" s="13">
        <v>83.2</v>
      </c>
      <c r="W357" s="11" t="str">
        <f t="shared" si="1"/>
        <v>A-Strong|BBVA|Retail|2025</v>
      </c>
      <c r="X357" s="15">
        <f>(MAX(0,MIN(1,1-(K357-scaling_params!$B$2)/(scaling_params!$C$2-scaling_params!$B$2)))+MAX(0,MIN(1,(L357-scaling_params!$B$3)/(scaling_params!$C$3-scaling_params!$B$3))))/2</f>
        <v>0.8343137255</v>
      </c>
      <c r="Y357" s="15">
        <f>(MAX(0,MIN(1,(M357-scaling_params!$B$4)/(scaling_params!$C$4-scaling_params!$B$4)))+MAX(0,MIN(1,(N357-scaling_params!$B$5)/(scaling_params!$C$5-scaling_params!$B$5))))/2</f>
        <v>0.630952381</v>
      </c>
      <c r="Z357" s="15">
        <f>(MAX(0,MIN(1,(O357-scaling_params!$B$6)/(scaling_params!$C$6-scaling_params!$B$6)))+MAX(0,MIN(1,1-(P357-scaling_params!$B$7)/(scaling_params!$C$7-scaling_params!$B$7)))+MAX(0,MIN(1,(T357-scaling_params!$B$11)/(scaling_params!$C$11-scaling_params!$B$11))))/3</f>
        <v>0.8241956242</v>
      </c>
      <c r="AA357" s="15">
        <f>(MAX(0,MIN(1,1-(Q357-scaling_params!$B$8)/(scaling_params!$C$8-scaling_params!$B$8)))+MAX(0,MIN(1,(R357-scaling_params!$B$9)/(scaling_params!$C$9-scaling_params!$B$9)))+MAX(0,MIN(1,(S357-scaling_params!$B$10)/(scaling_params!$C$10-scaling_params!$B$10))))/3</f>
        <v>0.8960039712</v>
      </c>
      <c r="AB357" s="15">
        <f>(MAX(0,MIN(1,(U357-scaling_params!$B$12)/(scaling_params!$C$12-scaling_params!$B$12)))+MAX(0,MIN(1,(V357-scaling_params!$B$13)/(scaling_params!$C$13-scaling_params!$B$13))))/2</f>
        <v>0.8618181818</v>
      </c>
      <c r="AC357" s="13">
        <f>(scaling_params!$G$2*X357+scaling_params!$G$3*Y357+scaling_params!$G$4*Z357+scaling_params!$G$5*AA357+scaling_params!$G$6*AB357)*100</f>
        <v>79.74147511</v>
      </c>
      <c r="AD357" s="11" t="s">
        <v>168</v>
      </c>
      <c r="AE357" s="11">
        <f t="shared" si="2"/>
        <v>0</v>
      </c>
    </row>
    <row r="358" ht="15.75" customHeight="1">
      <c r="A358" s="11" t="s">
        <v>356</v>
      </c>
      <c r="B358" s="11" t="s">
        <v>163</v>
      </c>
      <c r="C358" s="11" t="s">
        <v>328</v>
      </c>
      <c r="D358" s="11" t="s">
        <v>177</v>
      </c>
      <c r="E358" s="12">
        <v>2024.0</v>
      </c>
      <c r="F358" s="11" t="s">
        <v>171</v>
      </c>
      <c r="G358" s="11" t="s">
        <v>175</v>
      </c>
      <c r="H358" s="11">
        <v>4.0</v>
      </c>
      <c r="I358" s="13">
        <v>8.9</v>
      </c>
      <c r="J358" s="11">
        <v>0.0</v>
      </c>
      <c r="K358" s="13">
        <v>0.2</v>
      </c>
      <c r="L358" s="13">
        <v>7.7</v>
      </c>
      <c r="M358" s="11">
        <v>26.0</v>
      </c>
      <c r="N358" s="14">
        <v>0.85</v>
      </c>
      <c r="O358" s="13">
        <v>76.2</v>
      </c>
      <c r="P358" s="13">
        <v>4.6</v>
      </c>
      <c r="Q358" s="13">
        <v>11.9</v>
      </c>
      <c r="R358" s="13">
        <v>17.6</v>
      </c>
      <c r="S358" s="13">
        <v>3.8</v>
      </c>
      <c r="T358" s="13">
        <v>3.8</v>
      </c>
      <c r="U358" s="13">
        <v>3.5</v>
      </c>
      <c r="V358" s="13">
        <v>73.3</v>
      </c>
      <c r="W358" s="11" t="str">
        <f t="shared" si="1"/>
        <v>A-Strong|BBVA|Retail|2024</v>
      </c>
      <c r="X358" s="15">
        <f>(MAX(0,MIN(1,1-(K358-scaling_params!$B$2)/(scaling_params!$C$2-scaling_params!$B$2)))+MAX(0,MIN(1,(L358-scaling_params!$B$3)/(scaling_params!$C$3-scaling_params!$B$3))))/2</f>
        <v>0.8455882353</v>
      </c>
      <c r="Y358" s="15">
        <f>(MAX(0,MIN(1,(M358-scaling_params!$B$4)/(scaling_params!$C$4-scaling_params!$B$4)))+MAX(0,MIN(1,(N358-scaling_params!$B$5)/(scaling_params!$C$5-scaling_params!$B$5))))/2</f>
        <v>0.6976190476</v>
      </c>
      <c r="Z358" s="15">
        <f>(MAX(0,MIN(1,(O358-scaling_params!$B$6)/(scaling_params!$C$6-scaling_params!$B$6)))+MAX(0,MIN(1,1-(P358-scaling_params!$B$7)/(scaling_params!$C$7-scaling_params!$B$7)))+MAX(0,MIN(1,(T358-scaling_params!$B$11)/(scaling_params!$C$11-scaling_params!$B$11))))/3</f>
        <v>0.8758132956</v>
      </c>
      <c r="AA358" s="15">
        <f>(MAX(0,MIN(1,1-(Q358-scaling_params!$B$8)/(scaling_params!$C$8-scaling_params!$B$8)))+MAX(0,MIN(1,(R358-scaling_params!$B$9)/(scaling_params!$C$9-scaling_params!$B$9)))+MAX(0,MIN(1,(S358-scaling_params!$B$10)/(scaling_params!$C$10-scaling_params!$B$10))))/3</f>
        <v>0.8414534398</v>
      </c>
      <c r="AB358" s="15">
        <f>(MAX(0,MIN(1,(U358-scaling_params!$B$12)/(scaling_params!$C$12-scaling_params!$B$12)))+MAX(0,MIN(1,(V358-scaling_params!$B$13)/(scaling_params!$C$13-scaling_params!$B$13))))/2</f>
        <v>0.7718181818</v>
      </c>
      <c r="AC358" s="13">
        <f>(scaling_params!$G$2*X358+scaling_params!$G$3*Y358+scaling_params!$G$4*Z358+scaling_params!$G$5*AA358+scaling_params!$G$6*AB358)*100</f>
        <v>80.76401868</v>
      </c>
      <c r="AD358" s="11" t="s">
        <v>168</v>
      </c>
      <c r="AE358" s="11">
        <f t="shared" si="2"/>
        <v>0</v>
      </c>
    </row>
    <row r="359" ht="15.75" customHeight="1">
      <c r="A359" s="11" t="s">
        <v>356</v>
      </c>
      <c r="B359" s="11" t="s">
        <v>163</v>
      </c>
      <c r="C359" s="11" t="s">
        <v>328</v>
      </c>
      <c r="D359" s="11" t="s">
        <v>177</v>
      </c>
      <c r="E359" s="12">
        <v>2025.0</v>
      </c>
      <c r="F359" s="11" t="s">
        <v>171</v>
      </c>
      <c r="G359" s="11" t="s">
        <v>175</v>
      </c>
      <c r="H359" s="11">
        <v>4.0</v>
      </c>
      <c r="I359" s="13">
        <v>8.6</v>
      </c>
      <c r="J359" s="11">
        <v>0.0</v>
      </c>
      <c r="K359" s="13">
        <v>1.2</v>
      </c>
      <c r="L359" s="13">
        <v>7.0</v>
      </c>
      <c r="M359" s="11">
        <v>18.0</v>
      </c>
      <c r="N359" s="14">
        <v>0.79</v>
      </c>
      <c r="O359" s="13">
        <v>79.5</v>
      </c>
      <c r="P359" s="13">
        <v>6.5</v>
      </c>
      <c r="Q359" s="13">
        <v>9.6</v>
      </c>
      <c r="R359" s="13">
        <v>16.3</v>
      </c>
      <c r="S359" s="13">
        <v>4.2</v>
      </c>
      <c r="T359" s="13">
        <v>3.8</v>
      </c>
      <c r="U359" s="13">
        <v>3.5</v>
      </c>
      <c r="V359" s="13">
        <v>84.0</v>
      </c>
      <c r="W359" s="11" t="str">
        <f t="shared" si="1"/>
        <v>A-Strong|BBVA|Retail|2025</v>
      </c>
      <c r="X359" s="15">
        <f>(MAX(0,MIN(1,1-(K359-scaling_params!$B$2)/(scaling_params!$C$2-scaling_params!$B$2)))+MAX(0,MIN(1,(L359-scaling_params!$B$3)/(scaling_params!$C$3-scaling_params!$B$3))))/2</f>
        <v>0.7607843137</v>
      </c>
      <c r="Y359" s="15">
        <f>(MAX(0,MIN(1,(M359-scaling_params!$B$4)/(scaling_params!$C$4-scaling_params!$B$4)))+MAX(0,MIN(1,(N359-scaling_params!$B$5)/(scaling_params!$C$5-scaling_params!$B$5))))/2</f>
        <v>0.5845238095</v>
      </c>
      <c r="Z359" s="15">
        <f>(MAX(0,MIN(1,(O359-scaling_params!$B$6)/(scaling_params!$C$6-scaling_params!$B$6)))+MAX(0,MIN(1,1-(P359-scaling_params!$B$7)/(scaling_params!$C$7-scaling_params!$B$7)))+MAX(0,MIN(1,(T359-scaling_params!$B$11)/(scaling_params!$C$11-scaling_params!$B$11))))/3</f>
        <v>0.7956241956</v>
      </c>
      <c r="AA359" s="15">
        <f>(MAX(0,MIN(1,1-(Q359-scaling_params!$B$8)/(scaling_params!$C$8-scaling_params!$B$8)))+MAX(0,MIN(1,(R359-scaling_params!$B$9)/(scaling_params!$C$9-scaling_params!$B$9)))+MAX(0,MIN(1,(S359-scaling_params!$B$10)/(scaling_params!$C$10-scaling_params!$B$10))))/3</f>
        <v>0.8371804418</v>
      </c>
      <c r="AB359" s="15">
        <f>(MAX(0,MIN(1,(U359-scaling_params!$B$12)/(scaling_params!$C$12-scaling_params!$B$12)))+MAX(0,MIN(1,(V359-scaling_params!$B$13)/(scaling_params!$C$13-scaling_params!$B$13))))/2</f>
        <v>0.8690909091</v>
      </c>
      <c r="AC359" s="13">
        <f>(scaling_params!$G$2*X359+scaling_params!$G$3*Y359+scaling_params!$G$4*Z359+scaling_params!$G$5*AA359+scaling_params!$G$6*AB359)*100</f>
        <v>75.301558</v>
      </c>
      <c r="AD359" s="11" t="s">
        <v>168</v>
      </c>
      <c r="AE359" s="11">
        <f t="shared" si="2"/>
        <v>0</v>
      </c>
    </row>
    <row r="360" ht="15.75" customHeight="1">
      <c r="A360" s="11" t="s">
        <v>357</v>
      </c>
      <c r="B360" s="11" t="s">
        <v>163</v>
      </c>
      <c r="C360" s="11" t="s">
        <v>328</v>
      </c>
      <c r="D360" s="11" t="s">
        <v>165</v>
      </c>
      <c r="E360" s="12">
        <v>2024.0</v>
      </c>
      <c r="F360" s="11" t="s">
        <v>166</v>
      </c>
      <c r="G360" s="11" t="s">
        <v>184</v>
      </c>
      <c r="H360" s="11">
        <v>5.0</v>
      </c>
      <c r="I360" s="13">
        <v>8.9</v>
      </c>
      <c r="J360" s="11">
        <v>0.0</v>
      </c>
      <c r="K360" s="13">
        <v>1.1</v>
      </c>
      <c r="L360" s="13">
        <v>8.2</v>
      </c>
      <c r="M360" s="11">
        <v>46.0</v>
      </c>
      <c r="N360" s="14">
        <v>0.9</v>
      </c>
      <c r="O360" s="13">
        <v>77.5</v>
      </c>
      <c r="P360" s="13">
        <v>5.8</v>
      </c>
      <c r="Q360" s="13">
        <v>9.9</v>
      </c>
      <c r="R360" s="13">
        <v>17.5</v>
      </c>
      <c r="S360" s="13">
        <v>5.0</v>
      </c>
      <c r="T360" s="13">
        <v>5.0</v>
      </c>
      <c r="U360" s="13">
        <v>2.8</v>
      </c>
      <c r="V360" s="13">
        <v>73.5</v>
      </c>
      <c r="W360" s="11" t="str">
        <f t="shared" si="1"/>
        <v>A-Strong|BBVA|Operations|2024</v>
      </c>
      <c r="X360" s="15">
        <f>(MAX(0,MIN(1,1-(K360-scaling_params!$B$2)/(scaling_params!$C$2-scaling_params!$B$2)))+MAX(0,MIN(1,(L360-scaling_params!$B$3)/(scaling_params!$C$3-scaling_params!$B$3))))/2</f>
        <v>0.8656862745</v>
      </c>
      <c r="Y360" s="15">
        <f>(MAX(0,MIN(1,(M360-scaling_params!$B$4)/(scaling_params!$C$4-scaling_params!$B$4)))+MAX(0,MIN(1,(N360-scaling_params!$B$5)/(scaling_params!$C$5-scaling_params!$B$5))))/2</f>
        <v>0.8553571429</v>
      </c>
      <c r="Z360" s="15">
        <f>(MAX(0,MIN(1,(O360-scaling_params!$B$6)/(scaling_params!$C$6-scaling_params!$B$6)))+MAX(0,MIN(1,1-(P360-scaling_params!$B$7)/(scaling_params!$C$7-scaling_params!$B$7)))+MAX(0,MIN(1,(T360-scaling_params!$B$11)/(scaling_params!$C$11-scaling_params!$B$11))))/3</f>
        <v>0.972972973</v>
      </c>
      <c r="AA360" s="15">
        <f>(MAX(0,MIN(1,1-(Q360-scaling_params!$B$8)/(scaling_params!$C$8-scaling_params!$B$8)))+MAX(0,MIN(1,(R360-scaling_params!$B$9)/(scaling_params!$C$9-scaling_params!$B$9)))+MAX(0,MIN(1,(S360-scaling_params!$B$10)/(scaling_params!$C$10-scaling_params!$B$10))))/3</f>
        <v>0.9662447257</v>
      </c>
      <c r="AB360" s="15">
        <f>(MAX(0,MIN(1,(U360-scaling_params!$B$12)/(scaling_params!$C$12-scaling_params!$B$12)))+MAX(0,MIN(1,(V360-scaling_params!$B$13)/(scaling_params!$C$13-scaling_params!$B$13))))/2</f>
        <v>0.7236363636</v>
      </c>
      <c r="AC360" s="13">
        <f>(scaling_params!$G$2*X360+scaling_params!$G$3*Y360+scaling_params!$G$4*Z360+scaling_params!$G$5*AA360+scaling_params!$G$6*AB360)*100</f>
        <v>88.85420144</v>
      </c>
      <c r="AD360" s="11" t="s">
        <v>168</v>
      </c>
      <c r="AE360" s="11">
        <f t="shared" si="2"/>
        <v>0</v>
      </c>
    </row>
    <row r="361" ht="15.75" customHeight="1">
      <c r="A361" s="11" t="s">
        <v>357</v>
      </c>
      <c r="B361" s="11" t="s">
        <v>163</v>
      </c>
      <c r="C361" s="11" t="s">
        <v>328</v>
      </c>
      <c r="D361" s="11" t="s">
        <v>165</v>
      </c>
      <c r="E361" s="12">
        <v>2025.0</v>
      </c>
      <c r="F361" s="11" t="s">
        <v>166</v>
      </c>
      <c r="G361" s="11" t="s">
        <v>184</v>
      </c>
      <c r="H361" s="11">
        <v>5.0</v>
      </c>
      <c r="I361" s="13">
        <v>8.6</v>
      </c>
      <c r="J361" s="11">
        <v>0.0</v>
      </c>
      <c r="K361" s="13">
        <v>0.0</v>
      </c>
      <c r="L361" s="13">
        <v>8.0</v>
      </c>
      <c r="M361" s="11">
        <v>36.0</v>
      </c>
      <c r="N361" s="14">
        <v>0.86</v>
      </c>
      <c r="O361" s="13">
        <v>83.2</v>
      </c>
      <c r="P361" s="13">
        <v>5.0</v>
      </c>
      <c r="Q361" s="13">
        <v>10.1</v>
      </c>
      <c r="R361" s="13">
        <v>16.7</v>
      </c>
      <c r="S361" s="13">
        <v>4.8</v>
      </c>
      <c r="T361" s="13">
        <v>4.3</v>
      </c>
      <c r="U361" s="13">
        <v>3.6</v>
      </c>
      <c r="V361" s="13">
        <v>80.3</v>
      </c>
      <c r="W361" s="11" t="str">
        <f t="shared" si="1"/>
        <v>A-Strong|BBVA|Operations|2025</v>
      </c>
      <c r="X361" s="15">
        <f>(MAX(0,MIN(1,1-(K361-scaling_params!$B$2)/(scaling_params!$C$2-scaling_params!$B$2)))+MAX(0,MIN(1,(L361-scaling_params!$B$3)/(scaling_params!$C$3-scaling_params!$B$3))))/2</f>
        <v>0.8676470588</v>
      </c>
      <c r="Y361" s="15">
        <f>(MAX(0,MIN(1,(M361-scaling_params!$B$4)/(scaling_params!$C$4-scaling_params!$B$4)))+MAX(0,MIN(1,(N361-scaling_params!$B$5)/(scaling_params!$C$5-scaling_params!$B$5))))/2</f>
        <v>0.7577380952</v>
      </c>
      <c r="Z361" s="15">
        <f>(MAX(0,MIN(1,(O361-scaling_params!$B$6)/(scaling_params!$C$6-scaling_params!$B$6)))+MAX(0,MIN(1,1-(P361-scaling_params!$B$7)/(scaling_params!$C$7-scaling_params!$B$7)))+MAX(0,MIN(1,(T361-scaling_params!$B$11)/(scaling_params!$C$11-scaling_params!$B$11))))/3</f>
        <v>0.9333333333</v>
      </c>
      <c r="AA361" s="15">
        <f>(MAX(0,MIN(1,1-(Q361-scaling_params!$B$8)/(scaling_params!$C$8-scaling_params!$B$8)))+MAX(0,MIN(1,(R361-scaling_params!$B$9)/(scaling_params!$C$9-scaling_params!$B$9)))+MAX(0,MIN(1,(S361-scaling_params!$B$10)/(scaling_params!$C$10-scaling_params!$B$10))))/3</f>
        <v>0.9128816083</v>
      </c>
      <c r="AB361" s="15">
        <f>(MAX(0,MIN(1,(U361-scaling_params!$B$12)/(scaling_params!$C$12-scaling_params!$B$12)))+MAX(0,MIN(1,(V361-scaling_params!$B$13)/(scaling_params!$C$13-scaling_params!$B$13))))/2</f>
        <v>0.8354545455</v>
      </c>
      <c r="AC361" s="13">
        <f>(scaling_params!$G$2*X361+scaling_params!$G$3*Y361+scaling_params!$G$4*Z361+scaling_params!$G$5*AA361+scaling_params!$G$6*AB361)*100</f>
        <v>86.0549644</v>
      </c>
      <c r="AD361" s="11" t="s">
        <v>168</v>
      </c>
      <c r="AE361" s="11">
        <f t="shared" si="2"/>
        <v>0</v>
      </c>
    </row>
    <row r="362" ht="15.75" customHeight="1">
      <c r="A362" s="11" t="s">
        <v>358</v>
      </c>
      <c r="B362" s="11" t="s">
        <v>163</v>
      </c>
      <c r="C362" s="11" t="s">
        <v>328</v>
      </c>
      <c r="D362" s="11" t="s">
        <v>170</v>
      </c>
      <c r="E362" s="12">
        <v>2024.0</v>
      </c>
      <c r="F362" s="11" t="s">
        <v>171</v>
      </c>
      <c r="G362" s="11" t="s">
        <v>175</v>
      </c>
      <c r="H362" s="11">
        <v>3.0</v>
      </c>
      <c r="I362" s="13">
        <v>8.9</v>
      </c>
      <c r="J362" s="11">
        <v>0.0</v>
      </c>
      <c r="K362" s="13">
        <v>0.2</v>
      </c>
      <c r="L362" s="13">
        <v>9.6</v>
      </c>
      <c r="M362" s="11">
        <v>39.0</v>
      </c>
      <c r="N362" s="14">
        <v>0.87</v>
      </c>
      <c r="O362" s="13">
        <v>82.1</v>
      </c>
      <c r="P362" s="13">
        <v>5.1</v>
      </c>
      <c r="Q362" s="13">
        <v>12.5</v>
      </c>
      <c r="R362" s="13">
        <v>18.1</v>
      </c>
      <c r="S362" s="13">
        <v>5.0</v>
      </c>
      <c r="T362" s="13">
        <v>5.0</v>
      </c>
      <c r="U362" s="13">
        <v>2.3</v>
      </c>
      <c r="V362" s="13">
        <v>87.5</v>
      </c>
      <c r="W362" s="11" t="str">
        <f t="shared" si="1"/>
        <v>A-Strong|BBVA|Risk|2024</v>
      </c>
      <c r="X362" s="15">
        <f>(MAX(0,MIN(1,1-(K362-scaling_params!$B$2)/(scaling_params!$C$2-scaling_params!$B$2)))+MAX(0,MIN(1,(L362-scaling_params!$B$3)/(scaling_params!$C$3-scaling_params!$B$3))))/2</f>
        <v>0.9852941176</v>
      </c>
      <c r="Y362" s="15">
        <f>(MAX(0,MIN(1,(M362-scaling_params!$B$4)/(scaling_params!$C$4-scaling_params!$B$4)))+MAX(0,MIN(1,(N362-scaling_params!$B$5)/(scaling_params!$C$5-scaling_params!$B$5))))/2</f>
        <v>0.7845238095</v>
      </c>
      <c r="Z362" s="15">
        <f>(MAX(0,MIN(1,(O362-scaling_params!$B$6)/(scaling_params!$C$6-scaling_params!$B$6)))+MAX(0,MIN(1,1-(P362-scaling_params!$B$7)/(scaling_params!$C$7-scaling_params!$B$7)))+MAX(0,MIN(1,(T362-scaling_params!$B$11)/(scaling_params!$C$11-scaling_params!$B$11))))/3</f>
        <v>1</v>
      </c>
      <c r="AA362" s="15">
        <f>(MAX(0,MIN(1,1-(Q362-scaling_params!$B$8)/(scaling_params!$C$8-scaling_params!$B$8)))+MAX(0,MIN(1,(R362-scaling_params!$B$9)/(scaling_params!$C$9-scaling_params!$B$9)))+MAX(0,MIN(1,(S362-scaling_params!$B$10)/(scaling_params!$C$10-scaling_params!$B$10))))/3</f>
        <v>0.9574702723</v>
      </c>
      <c r="AB362" s="15">
        <f>(MAX(0,MIN(1,(U362-scaling_params!$B$12)/(scaling_params!$C$12-scaling_params!$B$12)))+MAX(0,MIN(1,(V362-scaling_params!$B$13)/(scaling_params!$C$13-scaling_params!$B$13))))/2</f>
        <v>0.7259090909</v>
      </c>
      <c r="AC362" s="13">
        <f>(scaling_params!$G$2*X362+scaling_params!$G$3*Y362+scaling_params!$G$4*Z362+scaling_params!$G$5*AA362+scaling_params!$G$6*AB362)*100</f>
        <v>90.50792535</v>
      </c>
      <c r="AD362" s="11" t="s">
        <v>168</v>
      </c>
      <c r="AE362" s="11">
        <f t="shared" si="2"/>
        <v>0</v>
      </c>
    </row>
    <row r="363" ht="15.75" customHeight="1">
      <c r="A363" s="11" t="s">
        <v>358</v>
      </c>
      <c r="B363" s="11" t="s">
        <v>163</v>
      </c>
      <c r="C363" s="11" t="s">
        <v>328</v>
      </c>
      <c r="D363" s="11" t="s">
        <v>170</v>
      </c>
      <c r="E363" s="12">
        <v>2025.0</v>
      </c>
      <c r="F363" s="11" t="s">
        <v>171</v>
      </c>
      <c r="G363" s="11" t="s">
        <v>175</v>
      </c>
      <c r="H363" s="11">
        <v>3.0</v>
      </c>
      <c r="I363" s="13">
        <v>8.6</v>
      </c>
      <c r="J363" s="11">
        <v>0.0</v>
      </c>
      <c r="K363" s="13">
        <v>0.0</v>
      </c>
      <c r="L363" s="13">
        <v>8.4</v>
      </c>
      <c r="M363" s="11">
        <v>36.0</v>
      </c>
      <c r="N363" s="14">
        <v>0.83</v>
      </c>
      <c r="O363" s="13">
        <v>82.8</v>
      </c>
      <c r="P363" s="13">
        <v>4.9</v>
      </c>
      <c r="Q363" s="13">
        <v>8.3</v>
      </c>
      <c r="R363" s="13">
        <v>17.0</v>
      </c>
      <c r="S363" s="13">
        <v>5.0</v>
      </c>
      <c r="T363" s="13">
        <v>5.0</v>
      </c>
      <c r="U363" s="13">
        <v>5.1</v>
      </c>
      <c r="V363" s="13">
        <v>98.6</v>
      </c>
      <c r="W363" s="11" t="str">
        <f t="shared" si="1"/>
        <v>A-Strong|BBVA|Risk|2025</v>
      </c>
      <c r="X363" s="15">
        <f>(MAX(0,MIN(1,1-(K363-scaling_params!$B$2)/(scaling_params!$C$2-scaling_params!$B$2)))+MAX(0,MIN(1,(L363-scaling_params!$B$3)/(scaling_params!$C$3-scaling_params!$B$3))))/2</f>
        <v>0.8970588235</v>
      </c>
      <c r="Y363" s="15">
        <f>(MAX(0,MIN(1,(M363-scaling_params!$B$4)/(scaling_params!$C$4-scaling_params!$B$4)))+MAX(0,MIN(1,(N363-scaling_params!$B$5)/(scaling_params!$C$5-scaling_params!$B$5))))/2</f>
        <v>0.7202380952</v>
      </c>
      <c r="Z363" s="15">
        <f>(MAX(0,MIN(1,(O363-scaling_params!$B$6)/(scaling_params!$C$6-scaling_params!$B$6)))+MAX(0,MIN(1,1-(P363-scaling_params!$B$7)/(scaling_params!$C$7-scaling_params!$B$7)))+MAX(0,MIN(1,(T363-scaling_params!$B$11)/(scaling_params!$C$11-scaling_params!$B$11))))/3</f>
        <v>1</v>
      </c>
      <c r="AA363" s="15">
        <f>(MAX(0,MIN(1,1-(Q363-scaling_params!$B$8)/(scaling_params!$C$8-scaling_params!$B$8)))+MAX(0,MIN(1,(R363-scaling_params!$B$9)/(scaling_params!$C$9-scaling_params!$B$9)))+MAX(0,MIN(1,(S363-scaling_params!$B$10)/(scaling_params!$C$10-scaling_params!$B$10))))/3</f>
        <v>0.9451476793</v>
      </c>
      <c r="AB363" s="15">
        <f>(MAX(0,MIN(1,(U363-scaling_params!$B$12)/(scaling_params!$C$12-scaling_params!$B$12)))+MAX(0,MIN(1,(V363-scaling_params!$B$13)/(scaling_params!$C$13-scaling_params!$B$13))))/2</f>
        <v>1</v>
      </c>
      <c r="AC363" s="13">
        <f>(scaling_params!$G$2*X363+scaling_params!$G$3*Y363+scaling_params!$G$4*Z363+scaling_params!$G$5*AA363+scaling_params!$G$6*AB363)*100</f>
        <v>89.94107675</v>
      </c>
      <c r="AD363" s="11" t="s">
        <v>168</v>
      </c>
      <c r="AE363" s="11">
        <f t="shared" si="2"/>
        <v>0</v>
      </c>
    </row>
    <row r="364" ht="15.75" customHeight="1">
      <c r="A364" s="11" t="s">
        <v>359</v>
      </c>
      <c r="B364" s="11" t="s">
        <v>163</v>
      </c>
      <c r="C364" s="11" t="s">
        <v>328</v>
      </c>
      <c r="D364" s="11" t="s">
        <v>174</v>
      </c>
      <c r="E364" s="12">
        <v>2024.0</v>
      </c>
      <c r="F364" s="11" t="s">
        <v>171</v>
      </c>
      <c r="G364" s="11" t="s">
        <v>175</v>
      </c>
      <c r="H364" s="11">
        <v>4.0</v>
      </c>
      <c r="I364" s="13">
        <v>8.9</v>
      </c>
      <c r="J364" s="11">
        <v>0.0</v>
      </c>
      <c r="K364" s="13">
        <v>1.3</v>
      </c>
      <c r="L364" s="13">
        <v>6.8</v>
      </c>
      <c r="M364" s="11">
        <v>17.0</v>
      </c>
      <c r="N364" s="14">
        <v>0.85</v>
      </c>
      <c r="O364" s="13">
        <v>73.3</v>
      </c>
      <c r="P364" s="13">
        <v>4.6</v>
      </c>
      <c r="Q364" s="13">
        <v>12.9</v>
      </c>
      <c r="R364" s="13">
        <v>18.1</v>
      </c>
      <c r="S364" s="13">
        <v>4.1</v>
      </c>
      <c r="T364" s="13">
        <v>4.2</v>
      </c>
      <c r="U364" s="13">
        <v>2.7</v>
      </c>
      <c r="V364" s="13">
        <v>85.1</v>
      </c>
      <c r="W364" s="11" t="str">
        <f t="shared" si="1"/>
        <v>A-Strong|BBVA|Digital|2024</v>
      </c>
      <c r="X364" s="15">
        <f>(MAX(0,MIN(1,1-(K364-scaling_params!$B$2)/(scaling_params!$C$2-scaling_params!$B$2)))+MAX(0,MIN(1,(L364-scaling_params!$B$3)/(scaling_params!$C$3-scaling_params!$B$3))))/2</f>
        <v>0.7294117647</v>
      </c>
      <c r="Y364" s="15">
        <f>(MAX(0,MIN(1,(M364-scaling_params!$B$4)/(scaling_params!$C$4-scaling_params!$B$4)))+MAX(0,MIN(1,(N364-scaling_params!$B$5)/(scaling_params!$C$5-scaling_params!$B$5))))/2</f>
        <v>0.6547619048</v>
      </c>
      <c r="Z364" s="15">
        <f>(MAX(0,MIN(1,(O364-scaling_params!$B$6)/(scaling_params!$C$6-scaling_params!$B$6)))+MAX(0,MIN(1,1-(P364-scaling_params!$B$7)/(scaling_params!$C$7-scaling_params!$B$7)))+MAX(0,MIN(1,(T364-scaling_params!$B$11)/(scaling_params!$C$11-scaling_params!$B$11))))/3</f>
        <v>0.8660537482</v>
      </c>
      <c r="AA364" s="15">
        <f>(MAX(0,MIN(1,1-(Q364-scaling_params!$B$8)/(scaling_params!$C$8-scaling_params!$B$8)))+MAX(0,MIN(1,(R364-scaling_params!$B$9)/(scaling_params!$C$9-scaling_params!$B$9)))+MAX(0,MIN(1,(S364-scaling_params!$B$10)/(scaling_params!$C$10-scaling_params!$B$10))))/3</f>
        <v>0.8540834631</v>
      </c>
      <c r="AB364" s="15">
        <f>(MAX(0,MIN(1,(U364-scaling_params!$B$12)/(scaling_params!$C$12-scaling_params!$B$12)))+MAX(0,MIN(1,(V364-scaling_params!$B$13)/(scaling_params!$C$13-scaling_params!$B$13))))/2</f>
        <v>0.8040909091</v>
      </c>
      <c r="AC364" s="13">
        <f>(scaling_params!$G$2*X364+scaling_params!$G$3*Y364+scaling_params!$G$4*Z364+scaling_params!$G$5*AA364+scaling_params!$G$6*AB364)*100</f>
        <v>77.40048599</v>
      </c>
      <c r="AD364" s="11" t="s">
        <v>168</v>
      </c>
      <c r="AE364" s="11">
        <f t="shared" si="2"/>
        <v>0</v>
      </c>
    </row>
    <row r="365" ht="15.75" customHeight="1">
      <c r="A365" s="11" t="s">
        <v>359</v>
      </c>
      <c r="B365" s="11" t="s">
        <v>163</v>
      </c>
      <c r="C365" s="11" t="s">
        <v>328</v>
      </c>
      <c r="D365" s="11" t="s">
        <v>174</v>
      </c>
      <c r="E365" s="12">
        <v>2025.0</v>
      </c>
      <c r="F365" s="11" t="s">
        <v>171</v>
      </c>
      <c r="G365" s="11" t="s">
        <v>175</v>
      </c>
      <c r="H365" s="11">
        <v>4.0</v>
      </c>
      <c r="I365" s="13">
        <v>8.6</v>
      </c>
      <c r="J365" s="11">
        <v>0.0</v>
      </c>
      <c r="K365" s="13">
        <v>1.2</v>
      </c>
      <c r="L365" s="13">
        <v>8.1</v>
      </c>
      <c r="M365" s="11">
        <v>42.0</v>
      </c>
      <c r="N365" s="14">
        <v>0.87</v>
      </c>
      <c r="O365" s="13">
        <v>78.6</v>
      </c>
      <c r="P365" s="13">
        <v>4.2</v>
      </c>
      <c r="Q365" s="13">
        <v>12.7</v>
      </c>
      <c r="R365" s="13">
        <v>18.1</v>
      </c>
      <c r="S365" s="13">
        <v>4.5</v>
      </c>
      <c r="T365" s="13">
        <v>4.1</v>
      </c>
      <c r="U365" s="13">
        <v>3.7</v>
      </c>
      <c r="V365" s="13">
        <v>86.9</v>
      </c>
      <c r="W365" s="11" t="str">
        <f t="shared" si="1"/>
        <v>A-Strong|BBVA|Digital|2025</v>
      </c>
      <c r="X365" s="15">
        <f>(MAX(0,MIN(1,1-(K365-scaling_params!$B$2)/(scaling_params!$C$2-scaling_params!$B$2)))+MAX(0,MIN(1,(L365-scaling_params!$B$3)/(scaling_params!$C$3-scaling_params!$B$3))))/2</f>
        <v>0.8416666667</v>
      </c>
      <c r="Y365" s="15">
        <f>(MAX(0,MIN(1,(M365-scaling_params!$B$4)/(scaling_params!$C$4-scaling_params!$B$4)))+MAX(0,MIN(1,(N365-scaling_params!$B$5)/(scaling_params!$C$5-scaling_params!$B$5))))/2</f>
        <v>0.7988095238</v>
      </c>
      <c r="Z365" s="15">
        <f>(MAX(0,MIN(1,(O365-scaling_params!$B$6)/(scaling_params!$C$6-scaling_params!$B$6)))+MAX(0,MIN(1,1-(P365-scaling_params!$B$7)/(scaling_params!$C$7-scaling_params!$B$7)))+MAX(0,MIN(1,(T365-scaling_params!$B$11)/(scaling_params!$C$11-scaling_params!$B$11))))/3</f>
        <v>0.9142857143</v>
      </c>
      <c r="AA365" s="15">
        <f>(MAX(0,MIN(1,1-(Q365-scaling_params!$B$8)/(scaling_params!$C$8-scaling_params!$B$8)))+MAX(0,MIN(1,(R365-scaling_params!$B$9)/(scaling_params!$C$9-scaling_params!$B$9)))+MAX(0,MIN(1,(S365-scaling_params!$B$10)/(scaling_params!$C$10-scaling_params!$B$10))))/3</f>
        <v>0.9008749069</v>
      </c>
      <c r="AB365" s="15">
        <f>(MAX(0,MIN(1,(U365-scaling_params!$B$12)/(scaling_params!$C$12-scaling_params!$B$12)))+MAX(0,MIN(1,(V365-scaling_params!$B$13)/(scaling_params!$C$13-scaling_params!$B$13))))/2</f>
        <v>0.8954545455</v>
      </c>
      <c r="AC365" s="13">
        <f>(scaling_params!$G$2*X365+scaling_params!$G$3*Y365+scaling_params!$G$4*Z365+scaling_params!$G$5*AA365+scaling_params!$G$6*AB365)*100</f>
        <v>86.45866676</v>
      </c>
      <c r="AD365" s="11" t="s">
        <v>168</v>
      </c>
      <c r="AE365" s="11">
        <f t="shared" si="2"/>
        <v>0</v>
      </c>
    </row>
    <row r="366" ht="15.75" customHeight="1">
      <c r="A366" s="11" t="s">
        <v>360</v>
      </c>
      <c r="B366" s="11" t="s">
        <v>163</v>
      </c>
      <c r="C366" s="11" t="s">
        <v>328</v>
      </c>
      <c r="D366" s="11" t="s">
        <v>181</v>
      </c>
      <c r="E366" s="12">
        <v>2024.0</v>
      </c>
      <c r="F366" s="11" t="s">
        <v>166</v>
      </c>
      <c r="G366" s="11" t="s">
        <v>175</v>
      </c>
      <c r="H366" s="11">
        <v>5.0</v>
      </c>
      <c r="I366" s="13">
        <v>8.9</v>
      </c>
      <c r="J366" s="11">
        <v>0.0</v>
      </c>
      <c r="K366" s="13">
        <v>0.6</v>
      </c>
      <c r="L366" s="13">
        <v>8.0</v>
      </c>
      <c r="M366" s="11">
        <v>36.0</v>
      </c>
      <c r="N366" s="14">
        <v>0.92</v>
      </c>
      <c r="O366" s="13">
        <v>80.4</v>
      </c>
      <c r="P366" s="13">
        <v>5.5</v>
      </c>
      <c r="Q366" s="13">
        <v>9.4</v>
      </c>
      <c r="R366" s="13">
        <v>15.8</v>
      </c>
      <c r="S366" s="13">
        <v>5.0</v>
      </c>
      <c r="T366" s="13">
        <v>5.0</v>
      </c>
      <c r="U366" s="13">
        <v>3.6</v>
      </c>
      <c r="V366" s="13">
        <v>97.7</v>
      </c>
      <c r="W366" s="11" t="str">
        <f t="shared" si="1"/>
        <v>A-Strong|BBVA|Corporate|2024</v>
      </c>
      <c r="X366" s="15">
        <f>(MAX(0,MIN(1,1-(K366-scaling_params!$B$2)/(scaling_params!$C$2-scaling_params!$B$2)))+MAX(0,MIN(1,(L366-scaling_params!$B$3)/(scaling_params!$C$3-scaling_params!$B$3))))/2</f>
        <v>0.8676470588</v>
      </c>
      <c r="Y366" s="15">
        <f>(MAX(0,MIN(1,(M366-scaling_params!$B$4)/(scaling_params!$C$4-scaling_params!$B$4)))+MAX(0,MIN(1,(N366-scaling_params!$B$5)/(scaling_params!$C$5-scaling_params!$B$5))))/2</f>
        <v>0.8327380952</v>
      </c>
      <c r="Z366" s="15">
        <f>(MAX(0,MIN(1,(O366-scaling_params!$B$6)/(scaling_params!$C$6-scaling_params!$B$6)))+MAX(0,MIN(1,1-(P366-scaling_params!$B$7)/(scaling_params!$C$7-scaling_params!$B$7)))+MAX(0,MIN(1,(T366-scaling_params!$B$11)/(scaling_params!$C$11-scaling_params!$B$11))))/3</f>
        <v>1</v>
      </c>
      <c r="AA366" s="15">
        <f>(MAX(0,MIN(1,1-(Q366-scaling_params!$B$8)/(scaling_params!$C$8-scaling_params!$B$8)))+MAX(0,MIN(1,(R366-scaling_params!$B$9)/(scaling_params!$C$9-scaling_params!$B$9)))+MAX(0,MIN(1,(S366-scaling_params!$B$10)/(scaling_params!$C$10-scaling_params!$B$10))))/3</f>
        <v>0.8945147679</v>
      </c>
      <c r="AB366" s="15">
        <f>(MAX(0,MIN(1,(U366-scaling_params!$B$12)/(scaling_params!$C$12-scaling_params!$B$12)))+MAX(0,MIN(1,(V366-scaling_params!$B$13)/(scaling_params!$C$13-scaling_params!$B$13))))/2</f>
        <v>0.9936363636</v>
      </c>
      <c r="AC366" s="13">
        <f>(scaling_params!$G$2*X366+scaling_params!$G$3*Y366+scaling_params!$G$4*Z366+scaling_params!$G$5*AA366+scaling_params!$G$6*AB366)*100</f>
        <v>90.92742013</v>
      </c>
      <c r="AD366" s="11" t="s">
        <v>168</v>
      </c>
      <c r="AE366" s="11">
        <f t="shared" si="2"/>
        <v>0</v>
      </c>
    </row>
    <row r="367" ht="15.75" customHeight="1">
      <c r="A367" s="11" t="s">
        <v>360</v>
      </c>
      <c r="B367" s="11" t="s">
        <v>163</v>
      </c>
      <c r="C367" s="11" t="s">
        <v>328</v>
      </c>
      <c r="D367" s="11" t="s">
        <v>181</v>
      </c>
      <c r="E367" s="12">
        <v>2025.0</v>
      </c>
      <c r="F367" s="11" t="s">
        <v>166</v>
      </c>
      <c r="G367" s="11" t="s">
        <v>175</v>
      </c>
      <c r="H367" s="11">
        <v>5.0</v>
      </c>
      <c r="I367" s="13">
        <v>8.6</v>
      </c>
      <c r="J367" s="11">
        <v>1.0</v>
      </c>
      <c r="K367" s="13">
        <v>1.4</v>
      </c>
      <c r="L367" s="13">
        <v>9.4</v>
      </c>
      <c r="M367" s="11">
        <v>47.0</v>
      </c>
      <c r="N367" s="14">
        <v>0.93</v>
      </c>
      <c r="O367" s="13">
        <v>83.2</v>
      </c>
      <c r="P367" s="13">
        <v>5.5</v>
      </c>
      <c r="Q367" s="13">
        <v>8.5</v>
      </c>
      <c r="R367" s="13">
        <v>18.9</v>
      </c>
      <c r="S367" s="13">
        <v>4.8</v>
      </c>
      <c r="T367" s="13">
        <v>4.7</v>
      </c>
      <c r="U367" s="13">
        <v>3.7</v>
      </c>
      <c r="V367" s="13">
        <v>85.6</v>
      </c>
      <c r="W367" s="11" t="str">
        <f t="shared" si="1"/>
        <v>A-Strong|BBVA|Corporate|2025</v>
      </c>
      <c r="X367" s="15">
        <f>(MAX(0,MIN(1,1-(K367-scaling_params!$B$2)/(scaling_params!$C$2-scaling_params!$B$2)))+MAX(0,MIN(1,(L367-scaling_params!$B$3)/(scaling_params!$C$3-scaling_params!$B$3))))/2</f>
        <v>0.9039215686</v>
      </c>
      <c r="Y367" s="15">
        <f>(MAX(0,MIN(1,(M367-scaling_params!$B$4)/(scaling_params!$C$4-scaling_params!$B$4)))+MAX(0,MIN(1,(N367-scaling_params!$B$5)/(scaling_params!$C$5-scaling_params!$B$5))))/2</f>
        <v>0.8976190476</v>
      </c>
      <c r="Z367" s="15">
        <f>(MAX(0,MIN(1,(O367-scaling_params!$B$6)/(scaling_params!$C$6-scaling_params!$B$6)))+MAX(0,MIN(1,1-(P367-scaling_params!$B$7)/(scaling_params!$C$7-scaling_params!$B$7)))+MAX(0,MIN(1,(T367-scaling_params!$B$11)/(scaling_params!$C$11-scaling_params!$B$11))))/3</f>
        <v>0.9714285714</v>
      </c>
      <c r="AA367" s="15">
        <f>(MAX(0,MIN(1,1-(Q367-scaling_params!$B$8)/(scaling_params!$C$8-scaling_params!$B$8)))+MAX(0,MIN(1,(R367-scaling_params!$B$9)/(scaling_params!$C$9-scaling_params!$B$9)))+MAX(0,MIN(1,(S367-scaling_params!$B$10)/(scaling_params!$C$10-scaling_params!$B$10))))/3</f>
        <v>0.9803921569</v>
      </c>
      <c r="AB367" s="15">
        <f>(MAX(0,MIN(1,(U367-scaling_params!$B$12)/(scaling_params!$C$12-scaling_params!$B$12)))+MAX(0,MIN(1,(V367-scaling_params!$B$13)/(scaling_params!$C$13-scaling_params!$B$13))))/2</f>
        <v>0.8836363636</v>
      </c>
      <c r="AC367" s="13">
        <f>(scaling_params!$G$2*X367+scaling_params!$G$3*Y367+scaling_params!$G$4*Z367+scaling_params!$G$5*AA367+scaling_params!$G$6*AB367)*100</f>
        <v>92.84658696</v>
      </c>
      <c r="AD367" s="11" t="s">
        <v>168</v>
      </c>
      <c r="AE367" s="11">
        <f t="shared" si="2"/>
        <v>0</v>
      </c>
    </row>
    <row r="368" ht="15.75" customHeight="1">
      <c r="A368" s="11" t="s">
        <v>361</v>
      </c>
      <c r="B368" s="11" t="s">
        <v>163</v>
      </c>
      <c r="C368" s="11" t="s">
        <v>328</v>
      </c>
      <c r="D368" s="11" t="s">
        <v>174</v>
      </c>
      <c r="E368" s="12">
        <v>2024.0</v>
      </c>
      <c r="F368" s="11" t="s">
        <v>171</v>
      </c>
      <c r="G368" s="11" t="s">
        <v>172</v>
      </c>
      <c r="H368" s="11">
        <v>4.0</v>
      </c>
      <c r="I368" s="13">
        <v>8.9</v>
      </c>
      <c r="J368" s="11">
        <v>0.0</v>
      </c>
      <c r="K368" s="13">
        <v>1.3</v>
      </c>
      <c r="L368" s="13">
        <v>8.8</v>
      </c>
      <c r="M368" s="11">
        <v>26.0</v>
      </c>
      <c r="N368" s="14">
        <v>0.84</v>
      </c>
      <c r="O368" s="13">
        <v>73.3</v>
      </c>
      <c r="P368" s="13">
        <v>4.6</v>
      </c>
      <c r="Q368" s="13">
        <v>12.9</v>
      </c>
      <c r="R368" s="13">
        <v>18.1</v>
      </c>
      <c r="S368" s="13">
        <v>4.4</v>
      </c>
      <c r="T368" s="13">
        <v>3.5</v>
      </c>
      <c r="U368" s="13">
        <v>2.7</v>
      </c>
      <c r="V368" s="13">
        <v>75.2</v>
      </c>
      <c r="W368" s="11" t="str">
        <f t="shared" si="1"/>
        <v>A-Strong|BBVA|Digital|2024</v>
      </c>
      <c r="X368" s="15">
        <f>(MAX(0,MIN(1,1-(K368-scaling_params!$B$2)/(scaling_params!$C$2-scaling_params!$B$2)))+MAX(0,MIN(1,(L368-scaling_params!$B$3)/(scaling_params!$C$3-scaling_params!$B$3))))/2</f>
        <v>0.8764705882</v>
      </c>
      <c r="Y368" s="15">
        <f>(MAX(0,MIN(1,(M368-scaling_params!$B$4)/(scaling_params!$C$4-scaling_params!$B$4)))+MAX(0,MIN(1,(N368-scaling_params!$B$5)/(scaling_params!$C$5-scaling_params!$B$5))))/2</f>
        <v>0.6851190476</v>
      </c>
      <c r="Z368" s="15">
        <f>(MAX(0,MIN(1,(O368-scaling_params!$B$6)/(scaling_params!$C$6-scaling_params!$B$6)))+MAX(0,MIN(1,1-(P368-scaling_params!$B$7)/(scaling_params!$C$7-scaling_params!$B$7)))+MAX(0,MIN(1,(T368-scaling_params!$B$11)/(scaling_params!$C$11-scaling_params!$B$11))))/3</f>
        <v>0.7993870816</v>
      </c>
      <c r="AA368" s="15">
        <f>(MAX(0,MIN(1,1-(Q368-scaling_params!$B$8)/(scaling_params!$C$8-scaling_params!$B$8)))+MAX(0,MIN(1,(R368-scaling_params!$B$9)/(scaling_params!$C$9-scaling_params!$B$9)))+MAX(0,MIN(1,(S368-scaling_params!$B$10)/(scaling_params!$C$10-scaling_params!$B$10))))/3</f>
        <v>0.8834952278</v>
      </c>
      <c r="AB368" s="15">
        <f>(MAX(0,MIN(1,(U368-scaling_params!$B$12)/(scaling_params!$C$12-scaling_params!$B$12)))+MAX(0,MIN(1,(V368-scaling_params!$B$13)/(scaling_params!$C$13-scaling_params!$B$13))))/2</f>
        <v>0.7140909091</v>
      </c>
      <c r="AC368" s="13">
        <f>(scaling_params!$G$2*X368+scaling_params!$G$3*Y368+scaling_params!$G$4*Z368+scaling_params!$G$5*AA368+scaling_params!$G$6*AB368)*100</f>
        <v>79.4587416</v>
      </c>
      <c r="AD368" s="11" t="s">
        <v>168</v>
      </c>
      <c r="AE368" s="11">
        <f t="shared" si="2"/>
        <v>0</v>
      </c>
    </row>
    <row r="369" ht="15.75" customHeight="1">
      <c r="A369" s="11" t="s">
        <v>361</v>
      </c>
      <c r="B369" s="11" t="s">
        <v>163</v>
      </c>
      <c r="C369" s="11" t="s">
        <v>328</v>
      </c>
      <c r="D369" s="11" t="s">
        <v>174</v>
      </c>
      <c r="E369" s="12">
        <v>2025.0</v>
      </c>
      <c r="F369" s="11" t="s">
        <v>171</v>
      </c>
      <c r="G369" s="11" t="s">
        <v>172</v>
      </c>
      <c r="H369" s="11">
        <v>4.0</v>
      </c>
      <c r="I369" s="13">
        <v>8.6</v>
      </c>
      <c r="J369" s="11">
        <v>0.0</v>
      </c>
      <c r="K369" s="13">
        <v>1.2</v>
      </c>
      <c r="L369" s="13">
        <v>7.4</v>
      </c>
      <c r="M369" s="11">
        <v>10.0</v>
      </c>
      <c r="N369" s="14">
        <v>0.9</v>
      </c>
      <c r="O369" s="13">
        <v>78.6</v>
      </c>
      <c r="P369" s="13">
        <v>4.2</v>
      </c>
      <c r="Q369" s="13">
        <v>12.7</v>
      </c>
      <c r="R369" s="13">
        <v>18.1</v>
      </c>
      <c r="S369" s="13">
        <v>4.6</v>
      </c>
      <c r="T369" s="13">
        <v>4.4</v>
      </c>
      <c r="U369" s="13">
        <v>3.7</v>
      </c>
      <c r="V369" s="13">
        <v>79.6</v>
      </c>
      <c r="W369" s="11" t="str">
        <f t="shared" si="1"/>
        <v>A-Strong|BBVA|Digital|2025</v>
      </c>
      <c r="X369" s="15">
        <f>(MAX(0,MIN(1,1-(K369-scaling_params!$B$2)/(scaling_params!$C$2-scaling_params!$B$2)))+MAX(0,MIN(1,(L369-scaling_params!$B$3)/(scaling_params!$C$3-scaling_params!$B$3))))/2</f>
        <v>0.7901960784</v>
      </c>
      <c r="Y369" s="15">
        <f>(MAX(0,MIN(1,(M369-scaling_params!$B$4)/(scaling_params!$C$4-scaling_params!$B$4)))+MAX(0,MIN(1,(N369-scaling_params!$B$5)/(scaling_params!$C$5-scaling_params!$B$5))))/2</f>
        <v>0.6839285714</v>
      </c>
      <c r="Z369" s="15">
        <f>(MAX(0,MIN(1,(O369-scaling_params!$B$6)/(scaling_params!$C$6-scaling_params!$B$6)))+MAX(0,MIN(1,1-(P369-scaling_params!$B$7)/(scaling_params!$C$7-scaling_params!$B$7)))+MAX(0,MIN(1,(T369-scaling_params!$B$11)/(scaling_params!$C$11-scaling_params!$B$11))))/3</f>
        <v>0.9428571429</v>
      </c>
      <c r="AA369" s="15">
        <f>(MAX(0,MIN(1,1-(Q369-scaling_params!$B$8)/(scaling_params!$C$8-scaling_params!$B$8)))+MAX(0,MIN(1,(R369-scaling_params!$B$9)/(scaling_params!$C$9-scaling_params!$B$9)))+MAX(0,MIN(1,(S369-scaling_params!$B$10)/(scaling_params!$C$10-scaling_params!$B$10))))/3</f>
        <v>0.9106788285</v>
      </c>
      <c r="AB369" s="15">
        <f>(MAX(0,MIN(1,(U369-scaling_params!$B$12)/(scaling_params!$C$12-scaling_params!$B$12)))+MAX(0,MIN(1,(V369-scaling_params!$B$13)/(scaling_params!$C$13-scaling_params!$B$13))))/2</f>
        <v>0.8290909091</v>
      </c>
      <c r="AC369" s="13">
        <f>(scaling_params!$G$2*X369+scaling_params!$G$3*Y369+scaling_params!$G$4*Z369+scaling_params!$G$5*AA369+scaling_params!$G$6*AB369)*100</f>
        <v>82.61029224</v>
      </c>
      <c r="AD369" s="11" t="s">
        <v>168</v>
      </c>
      <c r="AE369" s="11">
        <f t="shared" si="2"/>
        <v>0</v>
      </c>
    </row>
    <row r="370" ht="15.75" customHeight="1">
      <c r="A370" s="11" t="s">
        <v>362</v>
      </c>
      <c r="B370" s="11" t="s">
        <v>163</v>
      </c>
      <c r="C370" s="11" t="s">
        <v>328</v>
      </c>
      <c r="D370" s="11" t="s">
        <v>170</v>
      </c>
      <c r="E370" s="12">
        <v>2024.0</v>
      </c>
      <c r="F370" s="11" t="s">
        <v>166</v>
      </c>
      <c r="G370" s="11" t="s">
        <v>184</v>
      </c>
      <c r="H370" s="11">
        <v>4.0</v>
      </c>
      <c r="I370" s="13">
        <v>8.9</v>
      </c>
      <c r="J370" s="11">
        <v>0.0</v>
      </c>
      <c r="K370" s="13">
        <v>0.2</v>
      </c>
      <c r="L370" s="13">
        <v>8.4</v>
      </c>
      <c r="M370" s="11">
        <v>76.0</v>
      </c>
      <c r="N370" s="14">
        <v>0.91</v>
      </c>
      <c r="O370" s="13">
        <v>82.1</v>
      </c>
      <c r="P370" s="13">
        <v>5.1</v>
      </c>
      <c r="Q370" s="13">
        <v>12.5</v>
      </c>
      <c r="R370" s="13">
        <v>18.1</v>
      </c>
      <c r="S370" s="13">
        <v>4.8</v>
      </c>
      <c r="T370" s="13">
        <v>5.0</v>
      </c>
      <c r="U370" s="13">
        <v>2.3</v>
      </c>
      <c r="V370" s="13">
        <v>88.6</v>
      </c>
      <c r="W370" s="11" t="str">
        <f t="shared" si="1"/>
        <v>A-Strong|BBVA|Risk|2024</v>
      </c>
      <c r="X370" s="15">
        <f>(MAX(0,MIN(1,1-(K370-scaling_params!$B$2)/(scaling_params!$C$2-scaling_params!$B$2)))+MAX(0,MIN(1,(L370-scaling_params!$B$3)/(scaling_params!$C$3-scaling_params!$B$3))))/2</f>
        <v>0.8970588235</v>
      </c>
      <c r="Y370" s="15">
        <f>(MAX(0,MIN(1,(M370-scaling_params!$B$4)/(scaling_params!$C$4-scaling_params!$B$4)))+MAX(0,MIN(1,(N370-scaling_params!$B$5)/(scaling_params!$C$5-scaling_params!$B$5))))/2</f>
        <v>0.925</v>
      </c>
      <c r="Z370" s="15">
        <f>(MAX(0,MIN(1,(O370-scaling_params!$B$6)/(scaling_params!$C$6-scaling_params!$B$6)))+MAX(0,MIN(1,1-(P370-scaling_params!$B$7)/(scaling_params!$C$7-scaling_params!$B$7)))+MAX(0,MIN(1,(T370-scaling_params!$B$11)/(scaling_params!$C$11-scaling_params!$B$11))))/3</f>
        <v>1</v>
      </c>
      <c r="AA370" s="15">
        <f>(MAX(0,MIN(1,1-(Q370-scaling_params!$B$8)/(scaling_params!$C$8-scaling_params!$B$8)))+MAX(0,MIN(1,(R370-scaling_params!$B$9)/(scaling_params!$C$9-scaling_params!$B$9)))+MAX(0,MIN(1,(S370-scaling_params!$B$10)/(scaling_params!$C$10-scaling_params!$B$10))))/3</f>
        <v>0.9378624292</v>
      </c>
      <c r="AB370" s="15">
        <f>(MAX(0,MIN(1,(U370-scaling_params!$B$12)/(scaling_params!$C$12-scaling_params!$B$12)))+MAX(0,MIN(1,(V370-scaling_params!$B$13)/(scaling_params!$C$13-scaling_params!$B$13))))/2</f>
        <v>0.7359090909</v>
      </c>
      <c r="AC370" s="13">
        <f>(scaling_params!$G$2*X370+scaling_params!$G$3*Y370+scaling_params!$G$4*Z370+scaling_params!$G$5*AA370+scaling_params!$G$6*AB370)*100</f>
        <v>91.50848838</v>
      </c>
      <c r="AD370" s="11" t="s">
        <v>168</v>
      </c>
      <c r="AE370" s="11">
        <f t="shared" si="2"/>
        <v>0</v>
      </c>
    </row>
    <row r="371" ht="15.75" customHeight="1">
      <c r="A371" s="11" t="s">
        <v>362</v>
      </c>
      <c r="B371" s="11" t="s">
        <v>163</v>
      </c>
      <c r="C371" s="11" t="s">
        <v>328</v>
      </c>
      <c r="D371" s="11" t="s">
        <v>170</v>
      </c>
      <c r="E371" s="12">
        <v>2025.0</v>
      </c>
      <c r="F371" s="11" t="s">
        <v>166</v>
      </c>
      <c r="G371" s="11" t="s">
        <v>184</v>
      </c>
      <c r="H371" s="11">
        <v>4.0</v>
      </c>
      <c r="I371" s="13">
        <v>8.6</v>
      </c>
      <c r="J371" s="11">
        <v>0.0</v>
      </c>
      <c r="K371" s="13">
        <v>0.0</v>
      </c>
      <c r="L371" s="13">
        <v>8.5</v>
      </c>
      <c r="M371" s="11">
        <v>48.0</v>
      </c>
      <c r="N371" s="14">
        <v>0.88</v>
      </c>
      <c r="O371" s="13">
        <v>82.8</v>
      </c>
      <c r="P371" s="13">
        <v>4.9</v>
      </c>
      <c r="Q371" s="13">
        <v>8.3</v>
      </c>
      <c r="R371" s="13">
        <v>17.0</v>
      </c>
      <c r="S371" s="13">
        <v>5.0</v>
      </c>
      <c r="T371" s="13">
        <v>5.0</v>
      </c>
      <c r="U371" s="13">
        <v>5.1</v>
      </c>
      <c r="V371" s="13">
        <v>92.4</v>
      </c>
      <c r="W371" s="11" t="str">
        <f t="shared" si="1"/>
        <v>A-Strong|BBVA|Risk|2025</v>
      </c>
      <c r="X371" s="15">
        <f>(MAX(0,MIN(1,1-(K371-scaling_params!$B$2)/(scaling_params!$C$2-scaling_params!$B$2)))+MAX(0,MIN(1,(L371-scaling_params!$B$3)/(scaling_params!$C$3-scaling_params!$B$3))))/2</f>
        <v>0.9044117647</v>
      </c>
      <c r="Y371" s="15">
        <f>(MAX(0,MIN(1,(M371-scaling_params!$B$4)/(scaling_params!$C$4-scaling_params!$B$4)))+MAX(0,MIN(1,(N371-scaling_params!$B$5)/(scaling_params!$C$5-scaling_params!$B$5))))/2</f>
        <v>0.8398809524</v>
      </c>
      <c r="Z371" s="15">
        <f>(MAX(0,MIN(1,(O371-scaling_params!$B$6)/(scaling_params!$C$6-scaling_params!$B$6)))+MAX(0,MIN(1,1-(P371-scaling_params!$B$7)/(scaling_params!$C$7-scaling_params!$B$7)))+MAX(0,MIN(1,(T371-scaling_params!$B$11)/(scaling_params!$C$11-scaling_params!$B$11))))/3</f>
        <v>1</v>
      </c>
      <c r="AA371" s="15">
        <f>(MAX(0,MIN(1,1-(Q371-scaling_params!$B$8)/(scaling_params!$C$8-scaling_params!$B$8)))+MAX(0,MIN(1,(R371-scaling_params!$B$9)/(scaling_params!$C$9-scaling_params!$B$9)))+MAX(0,MIN(1,(S371-scaling_params!$B$10)/(scaling_params!$C$10-scaling_params!$B$10))))/3</f>
        <v>0.9451476793</v>
      </c>
      <c r="AB371" s="15">
        <f>(MAX(0,MIN(1,(U371-scaling_params!$B$12)/(scaling_params!$C$12-scaling_params!$B$12)))+MAX(0,MIN(1,(V371-scaling_params!$B$13)/(scaling_params!$C$13-scaling_params!$B$13))))/2</f>
        <v>0.9454545455</v>
      </c>
      <c r="AC371" s="13">
        <f>(scaling_params!$G$2*X371+scaling_params!$G$3*Y371+scaling_params!$G$4*Z371+scaling_params!$G$5*AA371+scaling_params!$G$6*AB371)*100</f>
        <v>92.28184164</v>
      </c>
      <c r="AD371" s="11" t="s">
        <v>168</v>
      </c>
      <c r="AE371" s="11">
        <f t="shared" si="2"/>
        <v>0</v>
      </c>
    </row>
    <row r="372" ht="15.75" customHeight="1">
      <c r="A372" s="11" t="s">
        <v>363</v>
      </c>
      <c r="B372" s="11" t="s">
        <v>163</v>
      </c>
      <c r="C372" s="11" t="s">
        <v>328</v>
      </c>
      <c r="D372" s="11" t="s">
        <v>170</v>
      </c>
      <c r="E372" s="12">
        <v>2024.0</v>
      </c>
      <c r="F372" s="11" t="s">
        <v>166</v>
      </c>
      <c r="G372" s="11" t="s">
        <v>184</v>
      </c>
      <c r="H372" s="11">
        <v>3.0</v>
      </c>
      <c r="I372" s="13">
        <v>8.9</v>
      </c>
      <c r="J372" s="11">
        <v>0.0</v>
      </c>
      <c r="K372" s="13">
        <v>0.2</v>
      </c>
      <c r="L372" s="13">
        <v>8.9</v>
      </c>
      <c r="M372" s="11">
        <v>52.0</v>
      </c>
      <c r="N372" s="14">
        <v>0.89</v>
      </c>
      <c r="O372" s="13">
        <v>82.1</v>
      </c>
      <c r="P372" s="13">
        <v>5.1</v>
      </c>
      <c r="Q372" s="13">
        <v>12.5</v>
      </c>
      <c r="R372" s="13">
        <v>18.1</v>
      </c>
      <c r="S372" s="13">
        <v>5.0</v>
      </c>
      <c r="T372" s="13">
        <v>5.0</v>
      </c>
      <c r="U372" s="13">
        <v>2.3</v>
      </c>
      <c r="V372" s="13">
        <v>83.5</v>
      </c>
      <c r="W372" s="11" t="str">
        <f t="shared" si="1"/>
        <v>A-Strong|BBVA|Risk|2024</v>
      </c>
      <c r="X372" s="15">
        <f>(MAX(0,MIN(1,1-(K372-scaling_params!$B$2)/(scaling_params!$C$2-scaling_params!$B$2)))+MAX(0,MIN(1,(L372-scaling_params!$B$3)/(scaling_params!$C$3-scaling_params!$B$3))))/2</f>
        <v>0.9338235294</v>
      </c>
      <c r="Y372" s="15">
        <f>(MAX(0,MIN(1,(M372-scaling_params!$B$4)/(scaling_params!$C$4-scaling_params!$B$4)))+MAX(0,MIN(1,(N372-scaling_params!$B$5)/(scaling_params!$C$5-scaling_params!$B$5))))/2</f>
        <v>0.8714285714</v>
      </c>
      <c r="Z372" s="15">
        <f>(MAX(0,MIN(1,(O372-scaling_params!$B$6)/(scaling_params!$C$6-scaling_params!$B$6)))+MAX(0,MIN(1,1-(P372-scaling_params!$B$7)/(scaling_params!$C$7-scaling_params!$B$7)))+MAX(0,MIN(1,(T372-scaling_params!$B$11)/(scaling_params!$C$11-scaling_params!$B$11))))/3</f>
        <v>1</v>
      </c>
      <c r="AA372" s="15">
        <f>(MAX(0,MIN(1,1-(Q372-scaling_params!$B$8)/(scaling_params!$C$8-scaling_params!$B$8)))+MAX(0,MIN(1,(R372-scaling_params!$B$9)/(scaling_params!$C$9-scaling_params!$B$9)))+MAX(0,MIN(1,(S372-scaling_params!$B$10)/(scaling_params!$C$10-scaling_params!$B$10))))/3</f>
        <v>0.9574702723</v>
      </c>
      <c r="AB372" s="15">
        <f>(MAX(0,MIN(1,(U372-scaling_params!$B$12)/(scaling_params!$C$12-scaling_params!$B$12)))+MAX(0,MIN(1,(V372-scaling_params!$B$13)/(scaling_params!$C$13-scaling_params!$B$13))))/2</f>
        <v>0.6895454545</v>
      </c>
      <c r="AC372" s="13">
        <f>(scaling_params!$G$2*X372+scaling_params!$G$3*Y372+scaling_params!$G$4*Z372+scaling_params!$G$5*AA372+scaling_params!$G$6*AB372)*100</f>
        <v>90.91153753</v>
      </c>
      <c r="AD372" s="11" t="s">
        <v>168</v>
      </c>
      <c r="AE372" s="11">
        <f t="shared" si="2"/>
        <v>0</v>
      </c>
    </row>
    <row r="373" ht="15.75" customHeight="1">
      <c r="A373" s="11" t="s">
        <v>363</v>
      </c>
      <c r="B373" s="11" t="s">
        <v>163</v>
      </c>
      <c r="C373" s="11" t="s">
        <v>328</v>
      </c>
      <c r="D373" s="11" t="s">
        <v>170</v>
      </c>
      <c r="E373" s="12">
        <v>2025.0</v>
      </c>
      <c r="F373" s="11" t="s">
        <v>166</v>
      </c>
      <c r="G373" s="11" t="s">
        <v>184</v>
      </c>
      <c r="H373" s="11">
        <v>3.0</v>
      </c>
      <c r="I373" s="13">
        <v>8.6</v>
      </c>
      <c r="J373" s="11">
        <v>0.0</v>
      </c>
      <c r="K373" s="13">
        <v>0.0</v>
      </c>
      <c r="L373" s="13">
        <v>8.5</v>
      </c>
      <c r="M373" s="11">
        <v>34.0</v>
      </c>
      <c r="N373" s="14">
        <v>0.83</v>
      </c>
      <c r="O373" s="13">
        <v>82.8</v>
      </c>
      <c r="P373" s="13">
        <v>4.9</v>
      </c>
      <c r="Q373" s="13">
        <v>8.3</v>
      </c>
      <c r="R373" s="13">
        <v>17.0</v>
      </c>
      <c r="S373" s="13">
        <v>5.0</v>
      </c>
      <c r="T373" s="13">
        <v>4.3</v>
      </c>
      <c r="U373" s="13">
        <v>5.1</v>
      </c>
      <c r="V373" s="13">
        <v>75.6</v>
      </c>
      <c r="W373" s="11" t="str">
        <f t="shared" si="1"/>
        <v>A-Strong|BBVA|Risk|2025</v>
      </c>
      <c r="X373" s="15">
        <f>(MAX(0,MIN(1,1-(K373-scaling_params!$B$2)/(scaling_params!$C$2-scaling_params!$B$2)))+MAX(0,MIN(1,(L373-scaling_params!$B$3)/(scaling_params!$C$3-scaling_params!$B$3))))/2</f>
        <v>0.9044117647</v>
      </c>
      <c r="Y373" s="15">
        <f>(MAX(0,MIN(1,(M373-scaling_params!$B$4)/(scaling_params!$C$4-scaling_params!$B$4)))+MAX(0,MIN(1,(N373-scaling_params!$B$5)/(scaling_params!$C$5-scaling_params!$B$5))))/2</f>
        <v>0.7107142857</v>
      </c>
      <c r="Z373" s="15">
        <f>(MAX(0,MIN(1,(O373-scaling_params!$B$6)/(scaling_params!$C$6-scaling_params!$B$6)))+MAX(0,MIN(1,1-(P373-scaling_params!$B$7)/(scaling_params!$C$7-scaling_params!$B$7)))+MAX(0,MIN(1,(T373-scaling_params!$B$11)/(scaling_params!$C$11-scaling_params!$B$11))))/3</f>
        <v>0.9333333333</v>
      </c>
      <c r="AA373" s="15">
        <f>(MAX(0,MIN(1,1-(Q373-scaling_params!$B$8)/(scaling_params!$C$8-scaling_params!$B$8)))+MAX(0,MIN(1,(R373-scaling_params!$B$9)/(scaling_params!$C$9-scaling_params!$B$9)))+MAX(0,MIN(1,(S373-scaling_params!$B$10)/(scaling_params!$C$10-scaling_params!$B$10))))/3</f>
        <v>0.9451476793</v>
      </c>
      <c r="AB373" s="15">
        <f>(MAX(0,MIN(1,(U373-scaling_params!$B$12)/(scaling_params!$C$12-scaling_params!$B$12)))+MAX(0,MIN(1,(V373-scaling_params!$B$13)/(scaling_params!$C$13-scaling_params!$B$13))))/2</f>
        <v>0.7927272727</v>
      </c>
      <c r="AC373" s="13">
        <f>(scaling_params!$G$2*X373+scaling_params!$G$3*Y373+scaling_params!$G$4*Z373+scaling_params!$G$5*AA373+scaling_params!$G$6*AB373)*100</f>
        <v>85.87757649</v>
      </c>
      <c r="AD373" s="11" t="s">
        <v>168</v>
      </c>
      <c r="AE373" s="11">
        <f t="shared" si="2"/>
        <v>0</v>
      </c>
    </row>
    <row r="374" ht="15.75" customHeight="1">
      <c r="A374" s="11" t="s">
        <v>364</v>
      </c>
      <c r="B374" s="11" t="s">
        <v>163</v>
      </c>
      <c r="C374" s="11" t="s">
        <v>328</v>
      </c>
      <c r="D374" s="11" t="s">
        <v>177</v>
      </c>
      <c r="E374" s="12">
        <v>2024.0</v>
      </c>
      <c r="F374" s="11" t="s">
        <v>166</v>
      </c>
      <c r="G374" s="11" t="s">
        <v>167</v>
      </c>
      <c r="H374" s="11">
        <v>1.0</v>
      </c>
      <c r="I374" s="13">
        <v>8.9</v>
      </c>
      <c r="J374" s="11">
        <v>0.0</v>
      </c>
      <c r="K374" s="13">
        <v>0.2</v>
      </c>
      <c r="L374" s="13">
        <v>9.6</v>
      </c>
      <c r="M374" s="11">
        <v>64.0</v>
      </c>
      <c r="N374" s="14">
        <v>0.86</v>
      </c>
      <c r="O374" s="13">
        <v>76.2</v>
      </c>
      <c r="P374" s="13">
        <v>4.6</v>
      </c>
      <c r="Q374" s="13">
        <v>11.9</v>
      </c>
      <c r="R374" s="13">
        <v>17.6</v>
      </c>
      <c r="S374" s="13">
        <v>5.0</v>
      </c>
      <c r="T374" s="13">
        <v>5.0</v>
      </c>
      <c r="U374" s="13">
        <v>3.5</v>
      </c>
      <c r="V374" s="13">
        <v>85.0</v>
      </c>
      <c r="W374" s="11" t="str">
        <f t="shared" si="1"/>
        <v>A-Strong|BBVA|Retail|2024</v>
      </c>
      <c r="X374" s="15">
        <f>(MAX(0,MIN(1,1-(K374-scaling_params!$B$2)/(scaling_params!$C$2-scaling_params!$B$2)))+MAX(0,MIN(1,(L374-scaling_params!$B$3)/(scaling_params!$C$3-scaling_params!$B$3))))/2</f>
        <v>0.9852941176</v>
      </c>
      <c r="Y374" s="15">
        <f>(MAX(0,MIN(1,(M374-scaling_params!$B$4)/(scaling_params!$C$4-scaling_params!$B$4)))+MAX(0,MIN(1,(N374-scaling_params!$B$5)/(scaling_params!$C$5-scaling_params!$B$5))))/2</f>
        <v>0.8625</v>
      </c>
      <c r="Z374" s="15">
        <f>(MAX(0,MIN(1,(O374-scaling_params!$B$6)/(scaling_params!$C$6-scaling_params!$B$6)))+MAX(0,MIN(1,1-(P374-scaling_params!$B$7)/(scaling_params!$C$7-scaling_params!$B$7)))+MAX(0,MIN(1,(T374-scaling_params!$B$11)/(scaling_params!$C$11-scaling_params!$B$11))))/3</f>
        <v>0.9900990099</v>
      </c>
      <c r="AA374" s="15">
        <f>(MAX(0,MIN(1,1-(Q374-scaling_params!$B$8)/(scaling_params!$C$8-scaling_params!$B$8)))+MAX(0,MIN(1,(R374-scaling_params!$B$9)/(scaling_params!$C$9-scaling_params!$B$9)))+MAX(0,MIN(1,(S374-scaling_params!$B$10)/(scaling_params!$C$10-scaling_params!$B$10))))/3</f>
        <v>0.9591004987</v>
      </c>
      <c r="AB374" s="15">
        <f>(MAX(0,MIN(1,(U374-scaling_params!$B$12)/(scaling_params!$C$12-scaling_params!$B$12)))+MAX(0,MIN(1,(V374-scaling_params!$B$13)/(scaling_params!$C$13-scaling_params!$B$13))))/2</f>
        <v>0.8781818182</v>
      </c>
      <c r="AC374" s="13">
        <f>(scaling_params!$G$2*X374+scaling_params!$G$3*Y374+scaling_params!$G$4*Z374+scaling_params!$G$5*AA374+scaling_params!$G$6*AB374)*100</f>
        <v>93.93320273</v>
      </c>
      <c r="AD374" s="11" t="s">
        <v>168</v>
      </c>
      <c r="AE374" s="11">
        <f t="shared" si="2"/>
        <v>0</v>
      </c>
    </row>
    <row r="375" ht="15.75" customHeight="1">
      <c r="A375" s="11" t="s">
        <v>364</v>
      </c>
      <c r="B375" s="11" t="s">
        <v>163</v>
      </c>
      <c r="C375" s="11" t="s">
        <v>328</v>
      </c>
      <c r="D375" s="11" t="s">
        <v>177</v>
      </c>
      <c r="E375" s="12">
        <v>2025.0</v>
      </c>
      <c r="F375" s="11" t="s">
        <v>166</v>
      </c>
      <c r="G375" s="11" t="s">
        <v>167</v>
      </c>
      <c r="H375" s="11">
        <v>1.0</v>
      </c>
      <c r="I375" s="13">
        <v>8.6</v>
      </c>
      <c r="J375" s="11">
        <v>0.0</v>
      </c>
      <c r="K375" s="13">
        <v>1.2</v>
      </c>
      <c r="L375" s="13">
        <v>8.7</v>
      </c>
      <c r="M375" s="11">
        <v>44.0</v>
      </c>
      <c r="N375" s="14">
        <v>0.92</v>
      </c>
      <c r="O375" s="13">
        <v>79.5</v>
      </c>
      <c r="P375" s="13">
        <v>6.5</v>
      </c>
      <c r="Q375" s="13">
        <v>9.6</v>
      </c>
      <c r="R375" s="13">
        <v>16.3</v>
      </c>
      <c r="S375" s="13">
        <v>5.0</v>
      </c>
      <c r="T375" s="13">
        <v>5.0</v>
      </c>
      <c r="U375" s="13">
        <v>3.5</v>
      </c>
      <c r="V375" s="13">
        <v>83.6</v>
      </c>
      <c r="W375" s="11" t="str">
        <f t="shared" si="1"/>
        <v>A-Strong|BBVA|Retail|2025</v>
      </c>
      <c r="X375" s="15">
        <f>(MAX(0,MIN(1,1-(K375-scaling_params!$B$2)/(scaling_params!$C$2-scaling_params!$B$2)))+MAX(0,MIN(1,(L375-scaling_params!$B$3)/(scaling_params!$C$3-scaling_params!$B$3))))/2</f>
        <v>0.8857843137</v>
      </c>
      <c r="Y375" s="15">
        <f>(MAX(0,MIN(1,(M375-scaling_params!$B$4)/(scaling_params!$C$4-scaling_params!$B$4)))+MAX(0,MIN(1,(N375-scaling_params!$B$5)/(scaling_params!$C$5-scaling_params!$B$5))))/2</f>
        <v>0.8708333333</v>
      </c>
      <c r="Z375" s="15">
        <f>(MAX(0,MIN(1,(O375-scaling_params!$B$6)/(scaling_params!$C$6-scaling_params!$B$6)))+MAX(0,MIN(1,1-(P375-scaling_params!$B$7)/(scaling_params!$C$7-scaling_params!$B$7)))+MAX(0,MIN(1,(T375-scaling_params!$B$11)/(scaling_params!$C$11-scaling_params!$B$11))))/3</f>
        <v>0.9099099099</v>
      </c>
      <c r="AA375" s="15">
        <f>(MAX(0,MIN(1,1-(Q375-scaling_params!$B$8)/(scaling_params!$C$8-scaling_params!$B$8)))+MAX(0,MIN(1,(R375-scaling_params!$B$9)/(scaling_params!$C$9-scaling_params!$B$9)))+MAX(0,MIN(1,(S375-scaling_params!$B$10)/(scaling_params!$C$10-scaling_params!$B$10))))/3</f>
        <v>0.9156118143</v>
      </c>
      <c r="AB375" s="15">
        <f>(MAX(0,MIN(1,(U375-scaling_params!$B$12)/(scaling_params!$C$12-scaling_params!$B$12)))+MAX(0,MIN(1,(V375-scaling_params!$B$13)/(scaling_params!$C$13-scaling_params!$B$13))))/2</f>
        <v>0.8654545455</v>
      </c>
      <c r="AC375" s="13">
        <f>(scaling_params!$G$2*X375+scaling_params!$G$3*Y375+scaling_params!$G$4*Z375+scaling_params!$G$5*AA375+scaling_params!$G$6*AB375)*100</f>
        <v>88.99052916</v>
      </c>
      <c r="AD375" s="11" t="s">
        <v>168</v>
      </c>
      <c r="AE375" s="11">
        <f t="shared" si="2"/>
        <v>0</v>
      </c>
    </row>
    <row r="376" ht="15.75" customHeight="1">
      <c r="A376" s="11" t="s">
        <v>365</v>
      </c>
      <c r="B376" s="11" t="s">
        <v>163</v>
      </c>
      <c r="C376" s="11" t="s">
        <v>328</v>
      </c>
      <c r="D376" s="11" t="s">
        <v>181</v>
      </c>
      <c r="E376" s="12">
        <v>2024.0</v>
      </c>
      <c r="F376" s="11" t="s">
        <v>166</v>
      </c>
      <c r="G376" s="11" t="s">
        <v>184</v>
      </c>
      <c r="H376" s="11">
        <v>4.0</v>
      </c>
      <c r="I376" s="13">
        <v>8.9</v>
      </c>
      <c r="J376" s="11">
        <v>0.0</v>
      </c>
      <c r="K376" s="13">
        <v>0.6</v>
      </c>
      <c r="L376" s="13">
        <v>6.6</v>
      </c>
      <c r="M376" s="11">
        <v>19.0</v>
      </c>
      <c r="N376" s="14">
        <v>0.81</v>
      </c>
      <c r="O376" s="13">
        <v>80.4</v>
      </c>
      <c r="P376" s="13">
        <v>5.5</v>
      </c>
      <c r="Q376" s="13">
        <v>9.4</v>
      </c>
      <c r="R376" s="13">
        <v>15.8</v>
      </c>
      <c r="S376" s="13">
        <v>4.3</v>
      </c>
      <c r="T376" s="13">
        <v>4.2</v>
      </c>
      <c r="U376" s="13">
        <v>3.6</v>
      </c>
      <c r="V376" s="13">
        <v>68.4</v>
      </c>
      <c r="W376" s="11" t="str">
        <f t="shared" si="1"/>
        <v>A-Strong|BBVA|Corporate|2024</v>
      </c>
      <c r="X376" s="15">
        <f>(MAX(0,MIN(1,1-(K376-scaling_params!$B$2)/(scaling_params!$C$2-scaling_params!$B$2)))+MAX(0,MIN(1,(L376-scaling_params!$B$3)/(scaling_params!$C$3-scaling_params!$B$3))))/2</f>
        <v>0.7647058824</v>
      </c>
      <c r="Y376" s="15">
        <f>(MAX(0,MIN(1,(M376-scaling_params!$B$4)/(scaling_params!$C$4-scaling_params!$B$4)))+MAX(0,MIN(1,(N376-scaling_params!$B$5)/(scaling_params!$C$5-scaling_params!$B$5))))/2</f>
        <v>0.6142857143</v>
      </c>
      <c r="Z376" s="15">
        <f>(MAX(0,MIN(1,(O376-scaling_params!$B$6)/(scaling_params!$C$6-scaling_params!$B$6)))+MAX(0,MIN(1,1-(P376-scaling_params!$B$7)/(scaling_params!$C$7-scaling_params!$B$7)))+MAX(0,MIN(1,(T376-scaling_params!$B$11)/(scaling_params!$C$11-scaling_params!$B$11))))/3</f>
        <v>0.9238095238</v>
      </c>
      <c r="AA376" s="15">
        <f>(MAX(0,MIN(1,1-(Q376-scaling_params!$B$8)/(scaling_params!$C$8-scaling_params!$B$8)))+MAX(0,MIN(1,(R376-scaling_params!$B$9)/(scaling_params!$C$9-scaling_params!$B$9)))+MAX(0,MIN(1,(S376-scaling_params!$B$10)/(scaling_params!$C$10-scaling_params!$B$10))))/3</f>
        <v>0.825887317</v>
      </c>
      <c r="AB376" s="15">
        <f>(MAX(0,MIN(1,(U376-scaling_params!$B$12)/(scaling_params!$C$12-scaling_params!$B$12)))+MAX(0,MIN(1,(V376-scaling_params!$B$13)/(scaling_params!$C$13-scaling_params!$B$13))))/2</f>
        <v>0.7272727273</v>
      </c>
      <c r="AC376" s="13">
        <f>(scaling_params!$G$2*X376+scaling_params!$G$3*Y376+scaling_params!$G$4*Z376+scaling_params!$G$5*AA376+scaling_params!$G$6*AB376)*100</f>
        <v>77.23326129</v>
      </c>
      <c r="AD376" s="11" t="s">
        <v>168</v>
      </c>
      <c r="AE376" s="11">
        <f t="shared" si="2"/>
        <v>0</v>
      </c>
    </row>
    <row r="377" ht="15.75" customHeight="1">
      <c r="A377" s="11" t="s">
        <v>365</v>
      </c>
      <c r="B377" s="11" t="s">
        <v>163</v>
      </c>
      <c r="C377" s="11" t="s">
        <v>328</v>
      </c>
      <c r="D377" s="11" t="s">
        <v>181</v>
      </c>
      <c r="E377" s="12">
        <v>2025.0</v>
      </c>
      <c r="F377" s="11" t="s">
        <v>166</v>
      </c>
      <c r="G377" s="11" t="s">
        <v>184</v>
      </c>
      <c r="H377" s="11">
        <v>4.0</v>
      </c>
      <c r="I377" s="13">
        <v>8.6</v>
      </c>
      <c r="J377" s="11">
        <v>0.0</v>
      </c>
      <c r="K377" s="13">
        <v>1.4</v>
      </c>
      <c r="L377" s="13">
        <v>7.0</v>
      </c>
      <c r="M377" s="11">
        <v>25.0</v>
      </c>
      <c r="N377" s="14">
        <v>0.8</v>
      </c>
      <c r="O377" s="13">
        <v>83.2</v>
      </c>
      <c r="P377" s="13">
        <v>5.5</v>
      </c>
      <c r="Q377" s="13">
        <v>8.5</v>
      </c>
      <c r="R377" s="13">
        <v>18.9</v>
      </c>
      <c r="S377" s="13">
        <v>4.3</v>
      </c>
      <c r="T377" s="13">
        <v>4.9</v>
      </c>
      <c r="U377" s="13">
        <v>3.7</v>
      </c>
      <c r="V377" s="13">
        <v>79.7</v>
      </c>
      <c r="W377" s="11" t="str">
        <f t="shared" si="1"/>
        <v>A-Strong|BBVA|Corporate|2025</v>
      </c>
      <c r="X377" s="15">
        <f>(MAX(0,MIN(1,1-(K377-scaling_params!$B$2)/(scaling_params!$C$2-scaling_params!$B$2)))+MAX(0,MIN(1,(L377-scaling_params!$B$3)/(scaling_params!$C$3-scaling_params!$B$3))))/2</f>
        <v>0.7274509804</v>
      </c>
      <c r="Y377" s="15">
        <f>(MAX(0,MIN(1,(M377-scaling_params!$B$4)/(scaling_params!$C$4-scaling_params!$B$4)))+MAX(0,MIN(1,(N377-scaling_params!$B$5)/(scaling_params!$C$5-scaling_params!$B$5))))/2</f>
        <v>0.6303571429</v>
      </c>
      <c r="Z377" s="15">
        <f>(MAX(0,MIN(1,(O377-scaling_params!$B$6)/(scaling_params!$C$6-scaling_params!$B$6)))+MAX(0,MIN(1,1-(P377-scaling_params!$B$7)/(scaling_params!$C$7-scaling_params!$B$7)))+MAX(0,MIN(1,(T377-scaling_params!$B$11)/(scaling_params!$C$11-scaling_params!$B$11))))/3</f>
        <v>0.9904761905</v>
      </c>
      <c r="AA377" s="15">
        <f>(MAX(0,MIN(1,1-(Q377-scaling_params!$B$8)/(scaling_params!$C$8-scaling_params!$B$8)))+MAX(0,MIN(1,(R377-scaling_params!$B$9)/(scaling_params!$C$9-scaling_params!$B$9)))+MAX(0,MIN(1,(S377-scaling_params!$B$10)/(scaling_params!$C$10-scaling_params!$B$10))))/3</f>
        <v>0.931372549</v>
      </c>
      <c r="AB377" s="15">
        <f>(MAX(0,MIN(1,(U377-scaling_params!$B$12)/(scaling_params!$C$12-scaling_params!$B$12)))+MAX(0,MIN(1,(V377-scaling_params!$B$13)/(scaling_params!$C$13-scaling_params!$B$13))))/2</f>
        <v>0.83</v>
      </c>
      <c r="AC377" s="13">
        <f>(scaling_params!$G$2*X377+scaling_params!$G$3*Y377+scaling_params!$G$4*Z377+scaling_params!$G$5*AA377+scaling_params!$G$6*AB377)*100</f>
        <v>81.37083824</v>
      </c>
      <c r="AD377" s="11" t="s">
        <v>168</v>
      </c>
      <c r="AE377" s="11">
        <f t="shared" si="2"/>
        <v>0</v>
      </c>
    </row>
    <row r="378" ht="15.75" customHeight="1">
      <c r="A378" s="11" t="s">
        <v>366</v>
      </c>
      <c r="B378" s="11" t="s">
        <v>163</v>
      </c>
      <c r="C378" s="11" t="s">
        <v>328</v>
      </c>
      <c r="D378" s="11" t="s">
        <v>170</v>
      </c>
      <c r="E378" s="12">
        <v>2024.0</v>
      </c>
      <c r="F378" s="11" t="s">
        <v>171</v>
      </c>
      <c r="G378" s="11" t="s">
        <v>167</v>
      </c>
      <c r="H378" s="11">
        <v>1.0</v>
      </c>
      <c r="I378" s="13">
        <v>8.9</v>
      </c>
      <c r="J378" s="11">
        <v>0.0</v>
      </c>
      <c r="K378" s="13">
        <v>0.2</v>
      </c>
      <c r="L378" s="13">
        <v>9.1</v>
      </c>
      <c r="M378" s="11">
        <v>19.0</v>
      </c>
      <c r="N378" s="14">
        <v>0.87</v>
      </c>
      <c r="O378" s="13">
        <v>82.1</v>
      </c>
      <c r="P378" s="13">
        <v>5.1</v>
      </c>
      <c r="Q378" s="13">
        <v>12.5</v>
      </c>
      <c r="R378" s="13">
        <v>18.1</v>
      </c>
      <c r="S378" s="13">
        <v>4.4</v>
      </c>
      <c r="T378" s="13">
        <v>4.2</v>
      </c>
      <c r="U378" s="13">
        <v>2.3</v>
      </c>
      <c r="V378" s="13">
        <v>93.4</v>
      </c>
      <c r="W378" s="11" t="str">
        <f t="shared" si="1"/>
        <v>A-Strong|BBVA|Risk|2024</v>
      </c>
      <c r="X378" s="15">
        <f>(MAX(0,MIN(1,1-(K378-scaling_params!$B$2)/(scaling_params!$C$2-scaling_params!$B$2)))+MAX(0,MIN(1,(L378-scaling_params!$B$3)/(scaling_params!$C$3-scaling_params!$B$3))))/2</f>
        <v>0.9485294118</v>
      </c>
      <c r="Y378" s="15">
        <f>(MAX(0,MIN(1,(M378-scaling_params!$B$4)/(scaling_params!$C$4-scaling_params!$B$4)))+MAX(0,MIN(1,(N378-scaling_params!$B$5)/(scaling_params!$C$5-scaling_params!$B$5))))/2</f>
        <v>0.6892857143</v>
      </c>
      <c r="Z378" s="15">
        <f>(MAX(0,MIN(1,(O378-scaling_params!$B$6)/(scaling_params!$C$6-scaling_params!$B$6)))+MAX(0,MIN(1,1-(P378-scaling_params!$B$7)/(scaling_params!$C$7-scaling_params!$B$7)))+MAX(0,MIN(1,(T378-scaling_params!$B$11)/(scaling_params!$C$11-scaling_params!$B$11))))/3</f>
        <v>0.9238095238</v>
      </c>
      <c r="AA378" s="15">
        <f>(MAX(0,MIN(1,1-(Q378-scaling_params!$B$8)/(scaling_params!$C$8-scaling_params!$B$8)))+MAX(0,MIN(1,(R378-scaling_params!$B$9)/(scaling_params!$C$9-scaling_params!$B$9)))+MAX(0,MIN(1,(S378-scaling_params!$B$10)/(scaling_params!$C$10-scaling_params!$B$10))))/3</f>
        <v>0.8986467429</v>
      </c>
      <c r="AB378" s="15">
        <f>(MAX(0,MIN(1,(U378-scaling_params!$B$12)/(scaling_params!$C$12-scaling_params!$B$12)))+MAX(0,MIN(1,(V378-scaling_params!$B$13)/(scaling_params!$C$13-scaling_params!$B$13))))/2</f>
        <v>0.7795454545</v>
      </c>
      <c r="AC378" s="13">
        <f>(scaling_params!$G$2*X378+scaling_params!$G$3*Y378+scaling_params!$G$4*Z378+scaling_params!$G$5*AA378+scaling_params!$G$6*AB378)*100</f>
        <v>85.21299831</v>
      </c>
      <c r="AD378" s="11" t="s">
        <v>168</v>
      </c>
      <c r="AE378" s="11">
        <f t="shared" si="2"/>
        <v>0</v>
      </c>
    </row>
    <row r="379" ht="15.75" customHeight="1">
      <c r="A379" s="11" t="s">
        <v>366</v>
      </c>
      <c r="B379" s="11" t="s">
        <v>163</v>
      </c>
      <c r="C379" s="11" t="s">
        <v>328</v>
      </c>
      <c r="D379" s="11" t="s">
        <v>170</v>
      </c>
      <c r="E379" s="12">
        <v>2025.0</v>
      </c>
      <c r="F379" s="11" t="s">
        <v>171</v>
      </c>
      <c r="G379" s="11" t="s">
        <v>167</v>
      </c>
      <c r="H379" s="11">
        <v>1.0</v>
      </c>
      <c r="I379" s="13">
        <v>8.6</v>
      </c>
      <c r="J379" s="11">
        <v>0.0</v>
      </c>
      <c r="K379" s="13">
        <v>0.0</v>
      </c>
      <c r="L379" s="13">
        <v>8.2</v>
      </c>
      <c r="M379" s="11">
        <v>28.0</v>
      </c>
      <c r="N379" s="14">
        <v>0.89</v>
      </c>
      <c r="O379" s="13">
        <v>82.8</v>
      </c>
      <c r="P379" s="13">
        <v>4.9</v>
      </c>
      <c r="Q379" s="13">
        <v>8.3</v>
      </c>
      <c r="R379" s="13">
        <v>17.0</v>
      </c>
      <c r="S379" s="13">
        <v>4.8</v>
      </c>
      <c r="T379" s="13">
        <v>4.3</v>
      </c>
      <c r="U379" s="13">
        <v>5.1</v>
      </c>
      <c r="V379" s="13">
        <v>85.2</v>
      </c>
      <c r="W379" s="11" t="str">
        <f t="shared" si="1"/>
        <v>A-Strong|BBVA|Risk|2025</v>
      </c>
      <c r="X379" s="15">
        <f>(MAX(0,MIN(1,1-(K379-scaling_params!$B$2)/(scaling_params!$C$2-scaling_params!$B$2)))+MAX(0,MIN(1,(L379-scaling_params!$B$3)/(scaling_params!$C$3-scaling_params!$B$3))))/2</f>
        <v>0.8823529412</v>
      </c>
      <c r="Y379" s="15">
        <f>(MAX(0,MIN(1,(M379-scaling_params!$B$4)/(scaling_params!$C$4-scaling_params!$B$4)))+MAX(0,MIN(1,(N379-scaling_params!$B$5)/(scaling_params!$C$5-scaling_params!$B$5))))/2</f>
        <v>0.7571428571</v>
      </c>
      <c r="Z379" s="15">
        <f>(MAX(0,MIN(1,(O379-scaling_params!$B$6)/(scaling_params!$C$6-scaling_params!$B$6)))+MAX(0,MIN(1,1-(P379-scaling_params!$B$7)/(scaling_params!$C$7-scaling_params!$B$7)))+MAX(0,MIN(1,(T379-scaling_params!$B$11)/(scaling_params!$C$11-scaling_params!$B$11))))/3</f>
        <v>0.9333333333</v>
      </c>
      <c r="AA379" s="15">
        <f>(MAX(0,MIN(1,1-(Q379-scaling_params!$B$8)/(scaling_params!$C$8-scaling_params!$B$8)))+MAX(0,MIN(1,(R379-scaling_params!$B$9)/(scaling_params!$C$9-scaling_params!$B$9)))+MAX(0,MIN(1,(S379-scaling_params!$B$10)/(scaling_params!$C$10-scaling_params!$B$10))))/3</f>
        <v>0.9255398362</v>
      </c>
      <c r="AB379" s="15">
        <f>(MAX(0,MIN(1,(U379-scaling_params!$B$12)/(scaling_params!$C$12-scaling_params!$B$12)))+MAX(0,MIN(1,(V379-scaling_params!$B$13)/(scaling_params!$C$13-scaling_params!$B$13))))/2</f>
        <v>0.88</v>
      </c>
      <c r="AC379" s="13">
        <f>(scaling_params!$G$2*X379+scaling_params!$G$3*Y379+scaling_params!$G$4*Z379+scaling_params!$G$5*AA379+scaling_params!$G$6*AB379)*100</f>
        <v>87.13498571</v>
      </c>
      <c r="AD379" s="11" t="s">
        <v>168</v>
      </c>
      <c r="AE379" s="11">
        <f t="shared" si="2"/>
        <v>0</v>
      </c>
    </row>
    <row r="380" ht="15.75" customHeight="1">
      <c r="A380" s="11" t="s">
        <v>367</v>
      </c>
      <c r="B380" s="11" t="s">
        <v>163</v>
      </c>
      <c r="C380" s="11" t="s">
        <v>328</v>
      </c>
      <c r="D380" s="11" t="s">
        <v>181</v>
      </c>
      <c r="E380" s="12">
        <v>2024.0</v>
      </c>
      <c r="F380" s="11" t="s">
        <v>166</v>
      </c>
      <c r="G380" s="11" t="s">
        <v>172</v>
      </c>
      <c r="H380" s="11">
        <v>3.0</v>
      </c>
      <c r="I380" s="13">
        <v>8.9</v>
      </c>
      <c r="J380" s="11">
        <v>0.0</v>
      </c>
      <c r="K380" s="13">
        <v>0.6</v>
      </c>
      <c r="L380" s="13">
        <v>7.6</v>
      </c>
      <c r="M380" s="11">
        <v>31.0</v>
      </c>
      <c r="N380" s="14">
        <v>0.88</v>
      </c>
      <c r="O380" s="13">
        <v>80.4</v>
      </c>
      <c r="P380" s="13">
        <v>5.5</v>
      </c>
      <c r="Q380" s="13">
        <v>9.4</v>
      </c>
      <c r="R380" s="13">
        <v>15.8</v>
      </c>
      <c r="S380" s="13">
        <v>4.0</v>
      </c>
      <c r="T380" s="13">
        <v>4.0</v>
      </c>
      <c r="U380" s="13">
        <v>3.6</v>
      </c>
      <c r="V380" s="13">
        <v>76.8</v>
      </c>
      <c r="W380" s="11" t="str">
        <f t="shared" si="1"/>
        <v>A-Strong|BBVA|Corporate|2024</v>
      </c>
      <c r="X380" s="15">
        <f>(MAX(0,MIN(1,1-(K380-scaling_params!$B$2)/(scaling_params!$C$2-scaling_params!$B$2)))+MAX(0,MIN(1,(L380-scaling_params!$B$3)/(scaling_params!$C$3-scaling_params!$B$3))))/2</f>
        <v>0.8382352941</v>
      </c>
      <c r="Y380" s="15">
        <f>(MAX(0,MIN(1,(M380-scaling_params!$B$4)/(scaling_params!$C$4-scaling_params!$B$4)))+MAX(0,MIN(1,(N380-scaling_params!$B$5)/(scaling_params!$C$5-scaling_params!$B$5))))/2</f>
        <v>0.7589285714</v>
      </c>
      <c r="Z380" s="15">
        <f>(MAX(0,MIN(1,(O380-scaling_params!$B$6)/(scaling_params!$C$6-scaling_params!$B$6)))+MAX(0,MIN(1,1-(P380-scaling_params!$B$7)/(scaling_params!$C$7-scaling_params!$B$7)))+MAX(0,MIN(1,(T380-scaling_params!$B$11)/(scaling_params!$C$11-scaling_params!$B$11))))/3</f>
        <v>0.9047619048</v>
      </c>
      <c r="AA380" s="15">
        <f>(MAX(0,MIN(1,1-(Q380-scaling_params!$B$8)/(scaling_params!$C$8-scaling_params!$B$8)))+MAX(0,MIN(1,(R380-scaling_params!$B$9)/(scaling_params!$C$9-scaling_params!$B$9)))+MAX(0,MIN(1,(S380-scaling_params!$B$10)/(scaling_params!$C$10-scaling_params!$B$10))))/3</f>
        <v>0.7964755522</v>
      </c>
      <c r="AB380" s="15">
        <f>(MAX(0,MIN(1,(U380-scaling_params!$B$12)/(scaling_params!$C$12-scaling_params!$B$12)))+MAX(0,MIN(1,(V380-scaling_params!$B$13)/(scaling_params!$C$13-scaling_params!$B$13))))/2</f>
        <v>0.8036363636</v>
      </c>
      <c r="AC380" s="13">
        <f>(scaling_params!$G$2*X380+scaling_params!$G$3*Y380+scaling_params!$G$4*Z380+scaling_params!$G$5*AA380+scaling_params!$G$6*AB380)*100</f>
        <v>82.29613441</v>
      </c>
      <c r="AD380" s="11" t="s">
        <v>168</v>
      </c>
      <c r="AE380" s="11">
        <f t="shared" si="2"/>
        <v>0</v>
      </c>
    </row>
    <row r="381" ht="15.75" customHeight="1">
      <c r="A381" s="11" t="s">
        <v>367</v>
      </c>
      <c r="B381" s="11" t="s">
        <v>163</v>
      </c>
      <c r="C381" s="11" t="s">
        <v>328</v>
      </c>
      <c r="D381" s="11" t="s">
        <v>181</v>
      </c>
      <c r="E381" s="12">
        <v>2025.0</v>
      </c>
      <c r="F381" s="11" t="s">
        <v>166</v>
      </c>
      <c r="G381" s="11" t="s">
        <v>172</v>
      </c>
      <c r="H381" s="11">
        <v>3.0</v>
      </c>
      <c r="I381" s="13">
        <v>8.6</v>
      </c>
      <c r="J381" s="11">
        <v>0.0</v>
      </c>
      <c r="K381" s="13">
        <v>1.4</v>
      </c>
      <c r="L381" s="13">
        <v>6.6</v>
      </c>
      <c r="M381" s="11">
        <v>26.0</v>
      </c>
      <c r="N381" s="14">
        <v>0.87</v>
      </c>
      <c r="O381" s="13">
        <v>83.2</v>
      </c>
      <c r="P381" s="13">
        <v>5.5</v>
      </c>
      <c r="Q381" s="13">
        <v>8.5</v>
      </c>
      <c r="R381" s="13">
        <v>18.9</v>
      </c>
      <c r="S381" s="13">
        <v>4.3</v>
      </c>
      <c r="T381" s="13">
        <v>4.2</v>
      </c>
      <c r="U381" s="13">
        <v>3.7</v>
      </c>
      <c r="V381" s="13">
        <v>83.1</v>
      </c>
      <c r="W381" s="11" t="str">
        <f t="shared" si="1"/>
        <v>A-Strong|BBVA|Corporate|2025</v>
      </c>
      <c r="X381" s="15">
        <f>(MAX(0,MIN(1,1-(K381-scaling_params!$B$2)/(scaling_params!$C$2-scaling_params!$B$2)))+MAX(0,MIN(1,(L381-scaling_params!$B$3)/(scaling_params!$C$3-scaling_params!$B$3))))/2</f>
        <v>0.6980392157</v>
      </c>
      <c r="Y381" s="15">
        <f>(MAX(0,MIN(1,(M381-scaling_params!$B$4)/(scaling_params!$C$4-scaling_params!$B$4)))+MAX(0,MIN(1,(N381-scaling_params!$B$5)/(scaling_params!$C$5-scaling_params!$B$5))))/2</f>
        <v>0.7226190476</v>
      </c>
      <c r="Z381" s="15">
        <f>(MAX(0,MIN(1,(O381-scaling_params!$B$6)/(scaling_params!$C$6-scaling_params!$B$6)))+MAX(0,MIN(1,1-(P381-scaling_params!$B$7)/(scaling_params!$C$7-scaling_params!$B$7)))+MAX(0,MIN(1,(T381-scaling_params!$B$11)/(scaling_params!$C$11-scaling_params!$B$11))))/3</f>
        <v>0.9238095238</v>
      </c>
      <c r="AA381" s="15">
        <f>(MAX(0,MIN(1,1-(Q381-scaling_params!$B$8)/(scaling_params!$C$8-scaling_params!$B$8)))+MAX(0,MIN(1,(R381-scaling_params!$B$9)/(scaling_params!$C$9-scaling_params!$B$9)))+MAX(0,MIN(1,(S381-scaling_params!$B$10)/(scaling_params!$C$10-scaling_params!$B$10))))/3</f>
        <v>0.931372549</v>
      </c>
      <c r="AB381" s="15">
        <f>(MAX(0,MIN(1,(U381-scaling_params!$B$12)/(scaling_params!$C$12-scaling_params!$B$12)))+MAX(0,MIN(1,(V381-scaling_params!$B$13)/(scaling_params!$C$13-scaling_params!$B$13))))/2</f>
        <v>0.8609090909</v>
      </c>
      <c r="AC381" s="13">
        <f>(scaling_params!$G$2*X381+scaling_params!$G$3*Y381+scaling_params!$G$4*Z381+scaling_params!$G$5*AA381+scaling_params!$G$6*AB381)*100</f>
        <v>81.64587713</v>
      </c>
      <c r="AD381" s="11" t="s">
        <v>168</v>
      </c>
      <c r="AE381" s="11">
        <f t="shared" si="2"/>
        <v>0</v>
      </c>
    </row>
    <row r="382" ht="15.75" customHeight="1">
      <c r="A382" s="11" t="s">
        <v>368</v>
      </c>
      <c r="B382" s="11" t="s">
        <v>163</v>
      </c>
      <c r="C382" s="11" t="s">
        <v>328</v>
      </c>
      <c r="D382" s="11" t="s">
        <v>174</v>
      </c>
      <c r="E382" s="12">
        <v>2024.0</v>
      </c>
      <c r="F382" s="11" t="s">
        <v>166</v>
      </c>
      <c r="G382" s="11" t="s">
        <v>172</v>
      </c>
      <c r="H382" s="11">
        <v>5.0</v>
      </c>
      <c r="I382" s="13">
        <v>8.9</v>
      </c>
      <c r="J382" s="11">
        <v>0.0</v>
      </c>
      <c r="K382" s="13">
        <v>1.3</v>
      </c>
      <c r="L382" s="13">
        <v>8.9</v>
      </c>
      <c r="M382" s="11">
        <v>34.0</v>
      </c>
      <c r="N382" s="14">
        <v>0.82</v>
      </c>
      <c r="O382" s="13">
        <v>73.3</v>
      </c>
      <c r="P382" s="13">
        <v>4.6</v>
      </c>
      <c r="Q382" s="13">
        <v>12.9</v>
      </c>
      <c r="R382" s="13">
        <v>18.1</v>
      </c>
      <c r="S382" s="13">
        <v>4.6</v>
      </c>
      <c r="T382" s="13">
        <v>4.1</v>
      </c>
      <c r="U382" s="13">
        <v>2.7</v>
      </c>
      <c r="V382" s="13">
        <v>82.9</v>
      </c>
      <c r="W382" s="11" t="str">
        <f t="shared" si="1"/>
        <v>A-Strong|BBVA|Digital|2024</v>
      </c>
      <c r="X382" s="15">
        <f>(MAX(0,MIN(1,1-(K382-scaling_params!$B$2)/(scaling_params!$C$2-scaling_params!$B$2)))+MAX(0,MIN(1,(L382-scaling_params!$B$3)/(scaling_params!$C$3-scaling_params!$B$3))))/2</f>
        <v>0.8838235294</v>
      </c>
      <c r="Y382" s="15">
        <f>(MAX(0,MIN(1,(M382-scaling_params!$B$4)/(scaling_params!$C$4-scaling_params!$B$4)))+MAX(0,MIN(1,(N382-scaling_params!$B$5)/(scaling_params!$C$5-scaling_params!$B$5))))/2</f>
        <v>0.6982142857</v>
      </c>
      <c r="Z382" s="15">
        <f>(MAX(0,MIN(1,(O382-scaling_params!$B$6)/(scaling_params!$C$6-scaling_params!$B$6)))+MAX(0,MIN(1,1-(P382-scaling_params!$B$7)/(scaling_params!$C$7-scaling_params!$B$7)))+MAX(0,MIN(1,(T382-scaling_params!$B$11)/(scaling_params!$C$11-scaling_params!$B$11))))/3</f>
        <v>0.8565299387</v>
      </c>
      <c r="AA382" s="15">
        <f>(MAX(0,MIN(1,1-(Q382-scaling_params!$B$8)/(scaling_params!$C$8-scaling_params!$B$8)))+MAX(0,MIN(1,(R382-scaling_params!$B$9)/(scaling_params!$C$9-scaling_params!$B$9)))+MAX(0,MIN(1,(S382-scaling_params!$B$10)/(scaling_params!$C$10-scaling_params!$B$10))))/3</f>
        <v>0.9031030709</v>
      </c>
      <c r="AB382" s="15">
        <f>(MAX(0,MIN(1,(U382-scaling_params!$B$12)/(scaling_params!$C$12-scaling_params!$B$12)))+MAX(0,MIN(1,(V382-scaling_params!$B$13)/(scaling_params!$C$13-scaling_params!$B$13))))/2</f>
        <v>0.7840909091</v>
      </c>
      <c r="AC382" s="13">
        <f>(scaling_params!$G$2*X382+scaling_params!$G$3*Y382+scaling_params!$G$4*Z382+scaling_params!$G$5*AA382+scaling_params!$G$6*AB382)*100</f>
        <v>82.45322899</v>
      </c>
      <c r="AD382" s="11" t="s">
        <v>168</v>
      </c>
      <c r="AE382" s="11">
        <f t="shared" si="2"/>
        <v>0</v>
      </c>
    </row>
    <row r="383" ht="15.75" customHeight="1">
      <c r="A383" s="11" t="s">
        <v>368</v>
      </c>
      <c r="B383" s="11" t="s">
        <v>163</v>
      </c>
      <c r="C383" s="11" t="s">
        <v>328</v>
      </c>
      <c r="D383" s="11" t="s">
        <v>174</v>
      </c>
      <c r="E383" s="12">
        <v>2025.0</v>
      </c>
      <c r="F383" s="11" t="s">
        <v>166</v>
      </c>
      <c r="G383" s="11" t="s">
        <v>172</v>
      </c>
      <c r="H383" s="11">
        <v>5.0</v>
      </c>
      <c r="I383" s="13">
        <v>8.6</v>
      </c>
      <c r="J383" s="11">
        <v>0.0</v>
      </c>
      <c r="K383" s="13">
        <v>1.2</v>
      </c>
      <c r="L383" s="13">
        <v>8.1</v>
      </c>
      <c r="M383" s="11">
        <v>43.0</v>
      </c>
      <c r="N383" s="14">
        <v>0.89</v>
      </c>
      <c r="O383" s="13">
        <v>78.6</v>
      </c>
      <c r="P383" s="13">
        <v>4.2</v>
      </c>
      <c r="Q383" s="13">
        <v>12.7</v>
      </c>
      <c r="R383" s="13">
        <v>18.1</v>
      </c>
      <c r="S383" s="13">
        <v>4.3</v>
      </c>
      <c r="T383" s="13">
        <v>4.2</v>
      </c>
      <c r="U383" s="13">
        <v>3.7</v>
      </c>
      <c r="V383" s="13">
        <v>86.3</v>
      </c>
      <c r="W383" s="11" t="str">
        <f t="shared" si="1"/>
        <v>A-Strong|BBVA|Digital|2025</v>
      </c>
      <c r="X383" s="15">
        <f>(MAX(0,MIN(1,1-(K383-scaling_params!$B$2)/(scaling_params!$C$2-scaling_params!$B$2)))+MAX(0,MIN(1,(L383-scaling_params!$B$3)/(scaling_params!$C$3-scaling_params!$B$3))))/2</f>
        <v>0.8416666667</v>
      </c>
      <c r="Y383" s="15">
        <f>(MAX(0,MIN(1,(M383-scaling_params!$B$4)/(scaling_params!$C$4-scaling_params!$B$4)))+MAX(0,MIN(1,(N383-scaling_params!$B$5)/(scaling_params!$C$5-scaling_params!$B$5))))/2</f>
        <v>0.8285714286</v>
      </c>
      <c r="Z383" s="15">
        <f>(MAX(0,MIN(1,(O383-scaling_params!$B$6)/(scaling_params!$C$6-scaling_params!$B$6)))+MAX(0,MIN(1,1-(P383-scaling_params!$B$7)/(scaling_params!$C$7-scaling_params!$B$7)))+MAX(0,MIN(1,(T383-scaling_params!$B$11)/(scaling_params!$C$11-scaling_params!$B$11))))/3</f>
        <v>0.9238095238</v>
      </c>
      <c r="AA383" s="15">
        <f>(MAX(0,MIN(1,1-(Q383-scaling_params!$B$8)/(scaling_params!$C$8-scaling_params!$B$8)))+MAX(0,MIN(1,(R383-scaling_params!$B$9)/(scaling_params!$C$9-scaling_params!$B$9)))+MAX(0,MIN(1,(S383-scaling_params!$B$10)/(scaling_params!$C$10-scaling_params!$B$10))))/3</f>
        <v>0.8812670638</v>
      </c>
      <c r="AB383" s="15">
        <f>(MAX(0,MIN(1,(U383-scaling_params!$B$12)/(scaling_params!$C$12-scaling_params!$B$12)))+MAX(0,MIN(1,(V383-scaling_params!$B$13)/(scaling_params!$C$13-scaling_params!$B$13))))/2</f>
        <v>0.89</v>
      </c>
      <c r="AC383" s="13">
        <f>(scaling_params!$G$2*X383+scaling_params!$G$3*Y383+scaling_params!$G$4*Z383+scaling_params!$G$5*AA383+scaling_params!$G$6*AB383)*100</f>
        <v>86.97241937</v>
      </c>
      <c r="AD383" s="11" t="s">
        <v>168</v>
      </c>
      <c r="AE383" s="11">
        <f t="shared" si="2"/>
        <v>0</v>
      </c>
    </row>
    <row r="384" ht="15.75" customHeight="1">
      <c r="A384" s="11" t="s">
        <v>369</v>
      </c>
      <c r="B384" s="11" t="s">
        <v>163</v>
      </c>
      <c r="C384" s="11" t="s">
        <v>328</v>
      </c>
      <c r="D384" s="11" t="s">
        <v>165</v>
      </c>
      <c r="E384" s="12">
        <v>2024.0</v>
      </c>
      <c r="F384" s="11" t="s">
        <v>171</v>
      </c>
      <c r="G384" s="11" t="s">
        <v>172</v>
      </c>
      <c r="H384" s="11">
        <v>4.0</v>
      </c>
      <c r="I384" s="13">
        <v>8.9</v>
      </c>
      <c r="J384" s="11">
        <v>0.0</v>
      </c>
      <c r="K384" s="13">
        <v>1.1</v>
      </c>
      <c r="L384" s="13">
        <v>8.3</v>
      </c>
      <c r="M384" s="11">
        <v>18.0</v>
      </c>
      <c r="N384" s="14">
        <v>0.8</v>
      </c>
      <c r="O384" s="13">
        <v>77.5</v>
      </c>
      <c r="P384" s="13">
        <v>5.8</v>
      </c>
      <c r="Q384" s="13">
        <v>9.9</v>
      </c>
      <c r="R384" s="13">
        <v>17.5</v>
      </c>
      <c r="S384" s="13">
        <v>4.8</v>
      </c>
      <c r="T384" s="13">
        <v>4.5</v>
      </c>
      <c r="U384" s="13">
        <v>2.8</v>
      </c>
      <c r="V384" s="13">
        <v>85.9</v>
      </c>
      <c r="W384" s="11" t="str">
        <f t="shared" si="1"/>
        <v>A-Strong|BBVA|Operations|2024</v>
      </c>
      <c r="X384" s="15">
        <f>(MAX(0,MIN(1,1-(K384-scaling_params!$B$2)/(scaling_params!$C$2-scaling_params!$B$2)))+MAX(0,MIN(1,(L384-scaling_params!$B$3)/(scaling_params!$C$3-scaling_params!$B$3))))/2</f>
        <v>0.8730392157</v>
      </c>
      <c r="Y384" s="15">
        <f>(MAX(0,MIN(1,(M384-scaling_params!$B$4)/(scaling_params!$C$4-scaling_params!$B$4)))+MAX(0,MIN(1,(N384-scaling_params!$B$5)/(scaling_params!$C$5-scaling_params!$B$5))))/2</f>
        <v>0.5970238095</v>
      </c>
      <c r="Z384" s="15">
        <f>(MAX(0,MIN(1,(O384-scaling_params!$B$6)/(scaling_params!$C$6-scaling_params!$B$6)))+MAX(0,MIN(1,1-(P384-scaling_params!$B$7)/(scaling_params!$C$7-scaling_params!$B$7)))+MAX(0,MIN(1,(T384-scaling_params!$B$11)/(scaling_params!$C$11-scaling_params!$B$11))))/3</f>
        <v>0.9253539254</v>
      </c>
      <c r="AA384" s="15">
        <f>(MAX(0,MIN(1,1-(Q384-scaling_params!$B$8)/(scaling_params!$C$8-scaling_params!$B$8)))+MAX(0,MIN(1,(R384-scaling_params!$B$9)/(scaling_params!$C$9-scaling_params!$B$9)))+MAX(0,MIN(1,(S384-scaling_params!$B$10)/(scaling_params!$C$10-scaling_params!$B$10))))/3</f>
        <v>0.9466368826</v>
      </c>
      <c r="AB384" s="15">
        <f>(MAX(0,MIN(1,(U384-scaling_params!$B$12)/(scaling_params!$C$12-scaling_params!$B$12)))+MAX(0,MIN(1,(V384-scaling_params!$B$13)/(scaling_params!$C$13-scaling_params!$B$13))))/2</f>
        <v>0.8363636364</v>
      </c>
      <c r="AC384" s="13">
        <f>(scaling_params!$G$2*X384+scaling_params!$G$3*Y384+scaling_params!$G$4*Z384+scaling_params!$G$5*AA384+scaling_params!$G$6*AB384)*100</f>
        <v>82.82219838</v>
      </c>
      <c r="AD384" s="11" t="s">
        <v>168</v>
      </c>
      <c r="AE384" s="11">
        <f t="shared" si="2"/>
        <v>0</v>
      </c>
    </row>
    <row r="385" ht="15.75" customHeight="1">
      <c r="A385" s="11" t="s">
        <v>369</v>
      </c>
      <c r="B385" s="11" t="s">
        <v>163</v>
      </c>
      <c r="C385" s="11" t="s">
        <v>328</v>
      </c>
      <c r="D385" s="11" t="s">
        <v>165</v>
      </c>
      <c r="E385" s="12">
        <v>2025.0</v>
      </c>
      <c r="F385" s="11" t="s">
        <v>171</v>
      </c>
      <c r="G385" s="11" t="s">
        <v>172</v>
      </c>
      <c r="H385" s="11">
        <v>4.0</v>
      </c>
      <c r="I385" s="13">
        <v>8.6</v>
      </c>
      <c r="J385" s="11">
        <v>1.0</v>
      </c>
      <c r="K385" s="13">
        <v>0.0</v>
      </c>
      <c r="L385" s="13">
        <v>7.3</v>
      </c>
      <c r="M385" s="11">
        <v>18.0</v>
      </c>
      <c r="N385" s="14">
        <v>0.86</v>
      </c>
      <c r="O385" s="13">
        <v>83.2</v>
      </c>
      <c r="P385" s="13">
        <v>5.0</v>
      </c>
      <c r="Q385" s="13">
        <v>10.1</v>
      </c>
      <c r="R385" s="13">
        <v>16.7</v>
      </c>
      <c r="S385" s="13">
        <v>4.5</v>
      </c>
      <c r="T385" s="13">
        <v>4.0</v>
      </c>
      <c r="U385" s="13">
        <v>3.6</v>
      </c>
      <c r="V385" s="13">
        <v>88.9</v>
      </c>
      <c r="W385" s="11" t="str">
        <f t="shared" si="1"/>
        <v>A-Strong|BBVA|Operations|2025</v>
      </c>
      <c r="X385" s="15">
        <f>(MAX(0,MIN(1,1-(K385-scaling_params!$B$2)/(scaling_params!$C$2-scaling_params!$B$2)))+MAX(0,MIN(1,(L385-scaling_params!$B$3)/(scaling_params!$C$3-scaling_params!$B$3))))/2</f>
        <v>0.8161764706</v>
      </c>
      <c r="Y385" s="15">
        <f>(MAX(0,MIN(1,(M385-scaling_params!$B$4)/(scaling_params!$C$4-scaling_params!$B$4)))+MAX(0,MIN(1,(N385-scaling_params!$B$5)/(scaling_params!$C$5-scaling_params!$B$5))))/2</f>
        <v>0.6720238095</v>
      </c>
      <c r="Z385" s="15">
        <f>(MAX(0,MIN(1,(O385-scaling_params!$B$6)/(scaling_params!$C$6-scaling_params!$B$6)))+MAX(0,MIN(1,1-(P385-scaling_params!$B$7)/(scaling_params!$C$7-scaling_params!$B$7)))+MAX(0,MIN(1,(T385-scaling_params!$B$11)/(scaling_params!$C$11-scaling_params!$B$11))))/3</f>
        <v>0.9047619048</v>
      </c>
      <c r="AA385" s="15">
        <f>(MAX(0,MIN(1,1-(Q385-scaling_params!$B$8)/(scaling_params!$C$8-scaling_params!$B$8)))+MAX(0,MIN(1,(R385-scaling_params!$B$9)/(scaling_params!$C$9-scaling_params!$B$9)))+MAX(0,MIN(1,(S385-scaling_params!$B$10)/(scaling_params!$C$10-scaling_params!$B$10))))/3</f>
        <v>0.8834698436</v>
      </c>
      <c r="AB385" s="15">
        <f>(MAX(0,MIN(1,(U385-scaling_params!$B$12)/(scaling_params!$C$12-scaling_params!$B$12)))+MAX(0,MIN(1,(V385-scaling_params!$B$13)/(scaling_params!$C$13-scaling_params!$B$13))))/2</f>
        <v>0.9136363636</v>
      </c>
      <c r="AC385" s="13">
        <f>(scaling_params!$G$2*X385+scaling_params!$G$3*Y385+scaling_params!$G$4*Z385+scaling_params!$G$5*AA385+scaling_params!$G$6*AB385)*100</f>
        <v>82.56458968</v>
      </c>
      <c r="AD385" s="11" t="s">
        <v>168</v>
      </c>
      <c r="AE385" s="11">
        <f t="shared" si="2"/>
        <v>0</v>
      </c>
    </row>
    <row r="386" ht="15.75" customHeight="1">
      <c r="A386" s="11" t="s">
        <v>370</v>
      </c>
      <c r="B386" s="11" t="s">
        <v>163</v>
      </c>
      <c r="C386" s="11" t="s">
        <v>328</v>
      </c>
      <c r="D386" s="11" t="s">
        <v>165</v>
      </c>
      <c r="E386" s="12">
        <v>2024.0</v>
      </c>
      <c r="F386" s="11" t="s">
        <v>171</v>
      </c>
      <c r="G386" s="11" t="s">
        <v>172</v>
      </c>
      <c r="H386" s="11">
        <v>4.0</v>
      </c>
      <c r="I386" s="13">
        <v>8.9</v>
      </c>
      <c r="J386" s="11">
        <v>0.0</v>
      </c>
      <c r="K386" s="13">
        <v>1.1</v>
      </c>
      <c r="L386" s="13">
        <v>8.9</v>
      </c>
      <c r="M386" s="11">
        <v>32.0</v>
      </c>
      <c r="N386" s="14">
        <v>0.86</v>
      </c>
      <c r="O386" s="13">
        <v>77.5</v>
      </c>
      <c r="P386" s="13">
        <v>5.8</v>
      </c>
      <c r="Q386" s="13">
        <v>9.9</v>
      </c>
      <c r="R386" s="13">
        <v>17.5</v>
      </c>
      <c r="S386" s="13">
        <v>4.2</v>
      </c>
      <c r="T386" s="13">
        <v>3.8</v>
      </c>
      <c r="U386" s="13">
        <v>2.8</v>
      </c>
      <c r="V386" s="13">
        <v>77.3</v>
      </c>
      <c r="W386" s="11" t="str">
        <f t="shared" si="1"/>
        <v>A-Strong|BBVA|Operations|2024</v>
      </c>
      <c r="X386" s="15">
        <f>(MAX(0,MIN(1,1-(K386-scaling_params!$B$2)/(scaling_params!$C$2-scaling_params!$B$2)))+MAX(0,MIN(1,(L386-scaling_params!$B$3)/(scaling_params!$C$3-scaling_params!$B$3))))/2</f>
        <v>0.9171568627</v>
      </c>
      <c r="Y386" s="15">
        <f>(MAX(0,MIN(1,(M386-scaling_params!$B$4)/(scaling_params!$C$4-scaling_params!$B$4)))+MAX(0,MIN(1,(N386-scaling_params!$B$5)/(scaling_params!$C$5-scaling_params!$B$5))))/2</f>
        <v>0.7386904762</v>
      </c>
      <c r="Z386" s="15">
        <f>(MAX(0,MIN(1,(O386-scaling_params!$B$6)/(scaling_params!$C$6-scaling_params!$B$6)))+MAX(0,MIN(1,1-(P386-scaling_params!$B$7)/(scaling_params!$C$7-scaling_params!$B$7)))+MAX(0,MIN(1,(T386-scaling_params!$B$11)/(scaling_params!$C$11-scaling_params!$B$11))))/3</f>
        <v>0.8586872587</v>
      </c>
      <c r="AA386" s="15">
        <f>(MAX(0,MIN(1,1-(Q386-scaling_params!$B$8)/(scaling_params!$C$8-scaling_params!$B$8)))+MAX(0,MIN(1,(R386-scaling_params!$B$9)/(scaling_params!$C$9-scaling_params!$B$9)))+MAX(0,MIN(1,(S386-scaling_params!$B$10)/(scaling_params!$C$10-scaling_params!$B$10))))/3</f>
        <v>0.8878133532</v>
      </c>
      <c r="AB386" s="15">
        <f>(MAX(0,MIN(1,(U386-scaling_params!$B$12)/(scaling_params!$C$12-scaling_params!$B$12)))+MAX(0,MIN(1,(V386-scaling_params!$B$13)/(scaling_params!$C$13-scaling_params!$B$13))))/2</f>
        <v>0.7581818182</v>
      </c>
      <c r="AC386" s="13">
        <f>(scaling_params!$G$2*X386+scaling_params!$G$3*Y386+scaling_params!$G$4*Z386+scaling_params!$G$5*AA386+scaling_params!$G$6*AB386)*100</f>
        <v>83.66362351</v>
      </c>
      <c r="AD386" s="11" t="s">
        <v>168</v>
      </c>
      <c r="AE386" s="11">
        <f t="shared" si="2"/>
        <v>0</v>
      </c>
    </row>
    <row r="387" ht="15.75" customHeight="1">
      <c r="A387" s="11" t="s">
        <v>370</v>
      </c>
      <c r="B387" s="11" t="s">
        <v>163</v>
      </c>
      <c r="C387" s="11" t="s">
        <v>328</v>
      </c>
      <c r="D387" s="11" t="s">
        <v>165</v>
      </c>
      <c r="E387" s="12">
        <v>2025.0</v>
      </c>
      <c r="F387" s="11" t="s">
        <v>171</v>
      </c>
      <c r="G387" s="11" t="s">
        <v>172</v>
      </c>
      <c r="H387" s="11">
        <v>4.0</v>
      </c>
      <c r="I387" s="13">
        <v>8.6</v>
      </c>
      <c r="J387" s="11">
        <v>0.0</v>
      </c>
      <c r="K387" s="13">
        <v>0.0</v>
      </c>
      <c r="L387" s="13">
        <v>6.2</v>
      </c>
      <c r="M387" s="11">
        <v>18.0</v>
      </c>
      <c r="N387" s="14">
        <v>0.93</v>
      </c>
      <c r="O387" s="13">
        <v>83.2</v>
      </c>
      <c r="P387" s="13">
        <v>5.0</v>
      </c>
      <c r="Q387" s="13">
        <v>10.1</v>
      </c>
      <c r="R387" s="13">
        <v>16.7</v>
      </c>
      <c r="S387" s="13">
        <v>4.6</v>
      </c>
      <c r="T387" s="13">
        <v>4.3</v>
      </c>
      <c r="U387" s="13">
        <v>3.6</v>
      </c>
      <c r="V387" s="13">
        <v>85.6</v>
      </c>
      <c r="W387" s="11" t="str">
        <f t="shared" si="1"/>
        <v>A-Strong|BBVA|Operations|2025</v>
      </c>
      <c r="X387" s="15">
        <f>(MAX(0,MIN(1,1-(K387-scaling_params!$B$2)/(scaling_params!$C$2-scaling_params!$B$2)))+MAX(0,MIN(1,(L387-scaling_params!$B$3)/(scaling_params!$C$3-scaling_params!$B$3))))/2</f>
        <v>0.7352941176</v>
      </c>
      <c r="Y387" s="15">
        <f>(MAX(0,MIN(1,(M387-scaling_params!$B$4)/(scaling_params!$C$4-scaling_params!$B$4)))+MAX(0,MIN(1,(N387-scaling_params!$B$5)/(scaling_params!$C$5-scaling_params!$B$5))))/2</f>
        <v>0.7595238095</v>
      </c>
      <c r="Z387" s="15">
        <f>(MAX(0,MIN(1,(O387-scaling_params!$B$6)/(scaling_params!$C$6-scaling_params!$B$6)))+MAX(0,MIN(1,1-(P387-scaling_params!$B$7)/(scaling_params!$C$7-scaling_params!$B$7)))+MAX(0,MIN(1,(T387-scaling_params!$B$11)/(scaling_params!$C$11-scaling_params!$B$11))))/3</f>
        <v>0.9333333333</v>
      </c>
      <c r="AA387" s="15">
        <f>(MAX(0,MIN(1,1-(Q387-scaling_params!$B$8)/(scaling_params!$C$8-scaling_params!$B$8)))+MAX(0,MIN(1,(R387-scaling_params!$B$9)/(scaling_params!$C$9-scaling_params!$B$9)))+MAX(0,MIN(1,(S387-scaling_params!$B$10)/(scaling_params!$C$10-scaling_params!$B$10))))/3</f>
        <v>0.8932737652</v>
      </c>
      <c r="AB387" s="15">
        <f>(MAX(0,MIN(1,(U387-scaling_params!$B$12)/(scaling_params!$C$12-scaling_params!$B$12)))+MAX(0,MIN(1,(V387-scaling_params!$B$13)/(scaling_params!$C$13-scaling_params!$B$13))))/2</f>
        <v>0.8836363636</v>
      </c>
      <c r="AC387" s="13">
        <f>(scaling_params!$G$2*X387+scaling_params!$G$3*Y387+scaling_params!$G$4*Z387+scaling_params!$G$5*AA387+scaling_params!$G$6*AB387)*100</f>
        <v>83.21008198</v>
      </c>
      <c r="AD387" s="11" t="s">
        <v>168</v>
      </c>
      <c r="AE387" s="11">
        <f t="shared" si="2"/>
        <v>0</v>
      </c>
    </row>
    <row r="388" ht="15.75" customHeight="1">
      <c r="A388" s="11" t="s">
        <v>371</v>
      </c>
      <c r="B388" s="11" t="s">
        <v>163</v>
      </c>
      <c r="C388" s="11" t="s">
        <v>328</v>
      </c>
      <c r="D388" s="11" t="s">
        <v>170</v>
      </c>
      <c r="E388" s="12">
        <v>2024.0</v>
      </c>
      <c r="F388" s="11" t="s">
        <v>171</v>
      </c>
      <c r="G388" s="11" t="s">
        <v>167</v>
      </c>
      <c r="H388" s="11">
        <v>1.0</v>
      </c>
      <c r="I388" s="13">
        <v>8.9</v>
      </c>
      <c r="J388" s="11">
        <v>0.0</v>
      </c>
      <c r="K388" s="13">
        <v>0.2</v>
      </c>
      <c r="L388" s="13">
        <v>9.2</v>
      </c>
      <c r="M388" s="11">
        <v>44.0</v>
      </c>
      <c r="N388" s="14">
        <v>0.9</v>
      </c>
      <c r="O388" s="13">
        <v>82.1</v>
      </c>
      <c r="P388" s="13">
        <v>5.1</v>
      </c>
      <c r="Q388" s="13">
        <v>12.5</v>
      </c>
      <c r="R388" s="13">
        <v>18.1</v>
      </c>
      <c r="S388" s="13">
        <v>4.8</v>
      </c>
      <c r="T388" s="13">
        <v>4.5</v>
      </c>
      <c r="U388" s="13">
        <v>2.3</v>
      </c>
      <c r="V388" s="13">
        <v>76.4</v>
      </c>
      <c r="W388" s="11" t="str">
        <f t="shared" si="1"/>
        <v>A-Strong|BBVA|Risk|2024</v>
      </c>
      <c r="X388" s="15">
        <f>(MAX(0,MIN(1,1-(K388-scaling_params!$B$2)/(scaling_params!$C$2-scaling_params!$B$2)))+MAX(0,MIN(1,(L388-scaling_params!$B$3)/(scaling_params!$C$3-scaling_params!$B$3))))/2</f>
        <v>0.9558823529</v>
      </c>
      <c r="Y388" s="15">
        <f>(MAX(0,MIN(1,(M388-scaling_params!$B$4)/(scaling_params!$C$4-scaling_params!$B$4)))+MAX(0,MIN(1,(N388-scaling_params!$B$5)/(scaling_params!$C$5-scaling_params!$B$5))))/2</f>
        <v>0.8458333333</v>
      </c>
      <c r="Z388" s="15">
        <f>(MAX(0,MIN(1,(O388-scaling_params!$B$6)/(scaling_params!$C$6-scaling_params!$B$6)))+MAX(0,MIN(1,1-(P388-scaling_params!$B$7)/(scaling_params!$C$7-scaling_params!$B$7)))+MAX(0,MIN(1,(T388-scaling_params!$B$11)/(scaling_params!$C$11-scaling_params!$B$11))))/3</f>
        <v>0.9523809524</v>
      </c>
      <c r="AA388" s="15">
        <f>(MAX(0,MIN(1,1-(Q388-scaling_params!$B$8)/(scaling_params!$C$8-scaling_params!$B$8)))+MAX(0,MIN(1,(R388-scaling_params!$B$9)/(scaling_params!$C$9-scaling_params!$B$9)))+MAX(0,MIN(1,(S388-scaling_params!$B$10)/(scaling_params!$C$10-scaling_params!$B$10))))/3</f>
        <v>0.9378624292</v>
      </c>
      <c r="AB388" s="15">
        <f>(MAX(0,MIN(1,(U388-scaling_params!$B$12)/(scaling_params!$C$12-scaling_params!$B$12)))+MAX(0,MIN(1,(V388-scaling_params!$B$13)/(scaling_params!$C$13-scaling_params!$B$13))))/2</f>
        <v>0.625</v>
      </c>
      <c r="AC388" s="13">
        <f>(scaling_params!$G$2*X388+scaling_params!$G$3*Y388+scaling_params!$G$4*Z388+scaling_params!$G$5*AA388+scaling_params!$G$6*AB388)*100</f>
        <v>88.60264976</v>
      </c>
      <c r="AD388" s="11" t="s">
        <v>168</v>
      </c>
      <c r="AE388" s="11">
        <f t="shared" si="2"/>
        <v>0</v>
      </c>
    </row>
    <row r="389" ht="15.75" customHeight="1">
      <c r="A389" s="11" t="s">
        <v>371</v>
      </c>
      <c r="B389" s="11" t="s">
        <v>163</v>
      </c>
      <c r="C389" s="11" t="s">
        <v>328</v>
      </c>
      <c r="D389" s="11" t="s">
        <v>170</v>
      </c>
      <c r="E389" s="12">
        <v>2025.0</v>
      </c>
      <c r="F389" s="11" t="s">
        <v>171</v>
      </c>
      <c r="G389" s="11" t="s">
        <v>167</v>
      </c>
      <c r="H389" s="11">
        <v>1.0</v>
      </c>
      <c r="I389" s="13">
        <v>8.6</v>
      </c>
      <c r="J389" s="11">
        <v>0.0</v>
      </c>
      <c r="K389" s="13">
        <v>0.0</v>
      </c>
      <c r="L389" s="13">
        <v>7.7</v>
      </c>
      <c r="M389" s="11">
        <v>22.0</v>
      </c>
      <c r="N389" s="14">
        <v>0.89</v>
      </c>
      <c r="O389" s="13">
        <v>82.8</v>
      </c>
      <c r="P389" s="13">
        <v>4.9</v>
      </c>
      <c r="Q389" s="13">
        <v>8.3</v>
      </c>
      <c r="R389" s="13">
        <v>17.0</v>
      </c>
      <c r="S389" s="13">
        <v>4.9</v>
      </c>
      <c r="T389" s="13">
        <v>4.5</v>
      </c>
      <c r="U389" s="13">
        <v>5.1</v>
      </c>
      <c r="V389" s="13">
        <v>92.4</v>
      </c>
      <c r="W389" s="11" t="str">
        <f t="shared" si="1"/>
        <v>A-Strong|BBVA|Risk|2025</v>
      </c>
      <c r="X389" s="15">
        <f>(MAX(0,MIN(1,1-(K389-scaling_params!$B$2)/(scaling_params!$C$2-scaling_params!$B$2)))+MAX(0,MIN(1,(L389-scaling_params!$B$3)/(scaling_params!$C$3-scaling_params!$B$3))))/2</f>
        <v>0.8455882353</v>
      </c>
      <c r="Y389" s="15">
        <f>(MAX(0,MIN(1,(M389-scaling_params!$B$4)/(scaling_params!$C$4-scaling_params!$B$4)))+MAX(0,MIN(1,(N389-scaling_params!$B$5)/(scaling_params!$C$5-scaling_params!$B$5))))/2</f>
        <v>0.7285714286</v>
      </c>
      <c r="Z389" s="15">
        <f>(MAX(0,MIN(1,(O389-scaling_params!$B$6)/(scaling_params!$C$6-scaling_params!$B$6)))+MAX(0,MIN(1,1-(P389-scaling_params!$B$7)/(scaling_params!$C$7-scaling_params!$B$7)))+MAX(0,MIN(1,(T389-scaling_params!$B$11)/(scaling_params!$C$11-scaling_params!$B$11))))/3</f>
        <v>0.9523809524</v>
      </c>
      <c r="AA389" s="15">
        <f>(MAX(0,MIN(1,1-(Q389-scaling_params!$B$8)/(scaling_params!$C$8-scaling_params!$B$8)))+MAX(0,MIN(1,(R389-scaling_params!$B$9)/(scaling_params!$C$9-scaling_params!$B$9)))+MAX(0,MIN(1,(S389-scaling_params!$B$10)/(scaling_params!$C$10-scaling_params!$B$10))))/3</f>
        <v>0.9353437578</v>
      </c>
      <c r="AB389" s="15">
        <f>(MAX(0,MIN(1,(U389-scaling_params!$B$12)/(scaling_params!$C$12-scaling_params!$B$12)))+MAX(0,MIN(1,(V389-scaling_params!$B$13)/(scaling_params!$C$13-scaling_params!$B$13))))/2</f>
        <v>0.9454545455</v>
      </c>
      <c r="AC389" s="13">
        <f>(scaling_params!$G$2*X389+scaling_params!$G$3*Y389+scaling_params!$G$4*Z389+scaling_params!$G$5*AA389+scaling_params!$G$6*AB389)*100</f>
        <v>86.99211825</v>
      </c>
      <c r="AD389" s="11" t="s">
        <v>168</v>
      </c>
      <c r="AE389" s="11">
        <f t="shared" si="2"/>
        <v>0</v>
      </c>
    </row>
    <row r="390" ht="15.75" customHeight="1">
      <c r="A390" s="11" t="s">
        <v>372</v>
      </c>
      <c r="B390" s="11" t="s">
        <v>163</v>
      </c>
      <c r="C390" s="11" t="s">
        <v>328</v>
      </c>
      <c r="D390" s="11" t="s">
        <v>174</v>
      </c>
      <c r="E390" s="12">
        <v>2024.0</v>
      </c>
      <c r="F390" s="11" t="s">
        <v>171</v>
      </c>
      <c r="G390" s="11" t="s">
        <v>172</v>
      </c>
      <c r="H390" s="11">
        <v>2.0</v>
      </c>
      <c r="I390" s="13">
        <v>8.9</v>
      </c>
      <c r="J390" s="11">
        <v>0.0</v>
      </c>
      <c r="K390" s="13">
        <v>1.3</v>
      </c>
      <c r="L390" s="13">
        <v>8.0</v>
      </c>
      <c r="M390" s="11">
        <v>7.0</v>
      </c>
      <c r="N390" s="14">
        <v>0.72</v>
      </c>
      <c r="O390" s="13">
        <v>73.3</v>
      </c>
      <c r="P390" s="13">
        <v>4.6</v>
      </c>
      <c r="Q390" s="13">
        <v>12.9</v>
      </c>
      <c r="R390" s="13">
        <v>18.1</v>
      </c>
      <c r="S390" s="13">
        <v>3.2</v>
      </c>
      <c r="T390" s="13">
        <v>3.4</v>
      </c>
      <c r="U390" s="13">
        <v>2.7</v>
      </c>
      <c r="V390" s="13">
        <v>82.3</v>
      </c>
      <c r="W390" s="11" t="str">
        <f t="shared" si="1"/>
        <v>A-Strong|BBVA|Digital|2024</v>
      </c>
      <c r="X390" s="15">
        <f>(MAX(0,MIN(1,1-(K390-scaling_params!$B$2)/(scaling_params!$C$2-scaling_params!$B$2)))+MAX(0,MIN(1,(L390-scaling_params!$B$3)/(scaling_params!$C$3-scaling_params!$B$3))))/2</f>
        <v>0.8176470588</v>
      </c>
      <c r="Y390" s="15">
        <f>(MAX(0,MIN(1,(M390-scaling_params!$B$4)/(scaling_params!$C$4-scaling_params!$B$4)))+MAX(0,MIN(1,(N390-scaling_params!$B$5)/(scaling_params!$C$5-scaling_params!$B$5))))/2</f>
        <v>0.4446428571</v>
      </c>
      <c r="Z390" s="15">
        <f>(MAX(0,MIN(1,(O390-scaling_params!$B$6)/(scaling_params!$C$6-scaling_params!$B$6)))+MAX(0,MIN(1,1-(P390-scaling_params!$B$7)/(scaling_params!$C$7-scaling_params!$B$7)))+MAX(0,MIN(1,(T390-scaling_params!$B$11)/(scaling_params!$C$11-scaling_params!$B$11))))/3</f>
        <v>0.789863272</v>
      </c>
      <c r="AA390" s="15">
        <f>(MAX(0,MIN(1,1-(Q390-scaling_params!$B$8)/(scaling_params!$C$8-scaling_params!$B$8)))+MAX(0,MIN(1,(R390-scaling_params!$B$9)/(scaling_params!$C$9-scaling_params!$B$9)))+MAX(0,MIN(1,(S390-scaling_params!$B$10)/(scaling_params!$C$10-scaling_params!$B$10))))/3</f>
        <v>0.765848169</v>
      </c>
      <c r="AB390" s="15">
        <f>(MAX(0,MIN(1,(U390-scaling_params!$B$12)/(scaling_params!$C$12-scaling_params!$B$12)))+MAX(0,MIN(1,(V390-scaling_params!$B$13)/(scaling_params!$C$13-scaling_params!$B$13))))/2</f>
        <v>0.7786363636</v>
      </c>
      <c r="AC390" s="13">
        <f>(scaling_params!$G$2*X390+scaling_params!$G$3*Y390+scaling_params!$G$4*Z390+scaling_params!$G$5*AA390+scaling_params!$G$6*AB390)*100</f>
        <v>70.89243678</v>
      </c>
      <c r="AD390" s="11" t="s">
        <v>168</v>
      </c>
      <c r="AE390" s="11">
        <f t="shared" si="2"/>
        <v>0</v>
      </c>
    </row>
    <row r="391" ht="15.75" customHeight="1">
      <c r="A391" s="11" t="s">
        <v>372</v>
      </c>
      <c r="B391" s="11" t="s">
        <v>163</v>
      </c>
      <c r="C391" s="11" t="s">
        <v>328</v>
      </c>
      <c r="D391" s="11" t="s">
        <v>174</v>
      </c>
      <c r="E391" s="12">
        <v>2025.0</v>
      </c>
      <c r="F391" s="11" t="s">
        <v>171</v>
      </c>
      <c r="G391" s="11" t="s">
        <v>172</v>
      </c>
      <c r="H391" s="11">
        <v>2.0</v>
      </c>
      <c r="I391" s="13">
        <v>8.6</v>
      </c>
      <c r="J391" s="11">
        <v>0.0</v>
      </c>
      <c r="K391" s="13">
        <v>1.2</v>
      </c>
      <c r="L391" s="13">
        <v>6.2</v>
      </c>
      <c r="M391" s="11">
        <v>2.0</v>
      </c>
      <c r="N391" s="14">
        <v>0.73</v>
      </c>
      <c r="O391" s="13">
        <v>78.6</v>
      </c>
      <c r="P391" s="13">
        <v>4.2</v>
      </c>
      <c r="Q391" s="13">
        <v>12.7</v>
      </c>
      <c r="R391" s="13">
        <v>18.1</v>
      </c>
      <c r="S391" s="13">
        <v>3.9</v>
      </c>
      <c r="T391" s="13">
        <v>3.5</v>
      </c>
      <c r="U391" s="13">
        <v>3.7</v>
      </c>
      <c r="V391" s="13">
        <v>82.5</v>
      </c>
      <c r="W391" s="11" t="str">
        <f t="shared" si="1"/>
        <v>A-Strong|BBVA|Digital|2025</v>
      </c>
      <c r="X391" s="15">
        <f>(MAX(0,MIN(1,1-(K391-scaling_params!$B$2)/(scaling_params!$C$2-scaling_params!$B$2)))+MAX(0,MIN(1,(L391-scaling_params!$B$3)/(scaling_params!$C$3-scaling_params!$B$3))))/2</f>
        <v>0.7019607843</v>
      </c>
      <c r="Y391" s="15">
        <f>(MAX(0,MIN(1,(M391-scaling_params!$B$4)/(scaling_params!$C$4-scaling_params!$B$4)))+MAX(0,MIN(1,(N391-scaling_params!$B$5)/(scaling_params!$C$5-scaling_params!$B$5))))/2</f>
        <v>0.4333333333</v>
      </c>
      <c r="Z391" s="15">
        <f>(MAX(0,MIN(1,(O391-scaling_params!$B$6)/(scaling_params!$C$6-scaling_params!$B$6)))+MAX(0,MIN(1,1-(P391-scaling_params!$B$7)/(scaling_params!$C$7-scaling_params!$B$7)))+MAX(0,MIN(1,(T391-scaling_params!$B$11)/(scaling_params!$C$11-scaling_params!$B$11))))/3</f>
        <v>0.8571428571</v>
      </c>
      <c r="AA391" s="15">
        <f>(MAX(0,MIN(1,1-(Q391-scaling_params!$B$8)/(scaling_params!$C$8-scaling_params!$B$8)))+MAX(0,MIN(1,(R391-scaling_params!$B$9)/(scaling_params!$C$9-scaling_params!$B$9)))+MAX(0,MIN(1,(S391-scaling_params!$B$10)/(scaling_params!$C$10-scaling_params!$B$10))))/3</f>
        <v>0.8420513775</v>
      </c>
      <c r="AB391" s="15">
        <f>(MAX(0,MIN(1,(U391-scaling_params!$B$12)/(scaling_params!$C$12-scaling_params!$B$12)))+MAX(0,MIN(1,(V391-scaling_params!$B$13)/(scaling_params!$C$13-scaling_params!$B$13))))/2</f>
        <v>0.8554545455</v>
      </c>
      <c r="AC391" s="13">
        <f>(scaling_params!$G$2*X391+scaling_params!$G$3*Y391+scaling_params!$G$4*Z391+scaling_params!$G$5*AA391+scaling_params!$G$6*AB391)*100</f>
        <v>71.73673679</v>
      </c>
      <c r="AD391" s="11" t="s">
        <v>168</v>
      </c>
      <c r="AE391" s="11">
        <f t="shared" si="2"/>
        <v>0</v>
      </c>
    </row>
    <row r="392" ht="15.75" customHeight="1">
      <c r="A392" s="11" t="s">
        <v>373</v>
      </c>
      <c r="B392" s="11" t="s">
        <v>163</v>
      </c>
      <c r="C392" s="11" t="s">
        <v>328</v>
      </c>
      <c r="D392" s="11" t="s">
        <v>165</v>
      </c>
      <c r="E392" s="12">
        <v>2024.0</v>
      </c>
      <c r="F392" s="11" t="s">
        <v>166</v>
      </c>
      <c r="G392" s="11" t="s">
        <v>172</v>
      </c>
      <c r="H392" s="11">
        <v>4.0</v>
      </c>
      <c r="I392" s="13">
        <v>8.9</v>
      </c>
      <c r="J392" s="11">
        <v>0.0</v>
      </c>
      <c r="K392" s="13">
        <v>1.1</v>
      </c>
      <c r="L392" s="13">
        <v>6.4</v>
      </c>
      <c r="M392" s="11">
        <v>1.0</v>
      </c>
      <c r="N392" s="14">
        <v>0.87</v>
      </c>
      <c r="O392" s="13">
        <v>77.5</v>
      </c>
      <c r="P392" s="13">
        <v>5.8</v>
      </c>
      <c r="Q392" s="13">
        <v>9.9</v>
      </c>
      <c r="R392" s="13">
        <v>17.5</v>
      </c>
      <c r="S392" s="13">
        <v>3.4</v>
      </c>
      <c r="T392" s="13">
        <v>3.2</v>
      </c>
      <c r="U392" s="13">
        <v>2.8</v>
      </c>
      <c r="V392" s="13">
        <v>67.7</v>
      </c>
      <c r="W392" s="11" t="str">
        <f t="shared" si="1"/>
        <v>A-Strong|BBVA|Operations|2024</v>
      </c>
      <c r="X392" s="15">
        <f>(MAX(0,MIN(1,1-(K392-scaling_params!$B$2)/(scaling_params!$C$2-scaling_params!$B$2)))+MAX(0,MIN(1,(L392-scaling_params!$B$3)/(scaling_params!$C$3-scaling_params!$B$3))))/2</f>
        <v>0.7333333333</v>
      </c>
      <c r="Y392" s="15">
        <f>(MAX(0,MIN(1,(M392-scaling_params!$B$4)/(scaling_params!$C$4-scaling_params!$B$4)))+MAX(0,MIN(1,(N392-scaling_params!$B$5)/(scaling_params!$C$5-scaling_params!$B$5))))/2</f>
        <v>0.6035714286</v>
      </c>
      <c r="Z392" s="15">
        <f>(MAX(0,MIN(1,(O392-scaling_params!$B$6)/(scaling_params!$C$6-scaling_params!$B$6)))+MAX(0,MIN(1,1-(P392-scaling_params!$B$7)/(scaling_params!$C$7-scaling_params!$B$7)))+MAX(0,MIN(1,(T392-scaling_params!$B$11)/(scaling_params!$C$11-scaling_params!$B$11))))/3</f>
        <v>0.8015444015</v>
      </c>
      <c r="AA392" s="15">
        <f>(MAX(0,MIN(1,1-(Q392-scaling_params!$B$8)/(scaling_params!$C$8-scaling_params!$B$8)))+MAX(0,MIN(1,(R392-scaling_params!$B$9)/(scaling_params!$C$9-scaling_params!$B$9)))+MAX(0,MIN(1,(S392-scaling_params!$B$10)/(scaling_params!$C$10-scaling_params!$B$10))))/3</f>
        <v>0.8093819806</v>
      </c>
      <c r="AB392" s="15">
        <f>(MAX(0,MIN(1,(U392-scaling_params!$B$12)/(scaling_params!$C$12-scaling_params!$B$12)))+MAX(0,MIN(1,(V392-scaling_params!$B$13)/(scaling_params!$C$13-scaling_params!$B$13))))/2</f>
        <v>0.6709090909</v>
      </c>
      <c r="AC392" s="13">
        <f>(scaling_params!$G$2*X392+scaling_params!$G$3*Y392+scaling_params!$G$4*Z392+scaling_params!$G$5*AA392+scaling_params!$G$6*AB392)*100</f>
        <v>72.41540547</v>
      </c>
      <c r="AD392" s="11" t="s">
        <v>168</v>
      </c>
      <c r="AE392" s="11">
        <f t="shared" si="2"/>
        <v>0</v>
      </c>
    </row>
    <row r="393" ht="15.75" customHeight="1">
      <c r="A393" s="11" t="s">
        <v>373</v>
      </c>
      <c r="B393" s="11" t="s">
        <v>163</v>
      </c>
      <c r="C393" s="11" t="s">
        <v>328</v>
      </c>
      <c r="D393" s="11" t="s">
        <v>165</v>
      </c>
      <c r="E393" s="12">
        <v>2025.0</v>
      </c>
      <c r="F393" s="11" t="s">
        <v>166</v>
      </c>
      <c r="G393" s="11" t="s">
        <v>172</v>
      </c>
      <c r="H393" s="11">
        <v>4.0</v>
      </c>
      <c r="I393" s="13">
        <v>8.6</v>
      </c>
      <c r="J393" s="11">
        <v>0.0</v>
      </c>
      <c r="K393" s="13">
        <v>0.0</v>
      </c>
      <c r="L393" s="13">
        <v>6.2</v>
      </c>
      <c r="M393" s="11">
        <v>26.0</v>
      </c>
      <c r="N393" s="14">
        <v>0.82</v>
      </c>
      <c r="O393" s="13">
        <v>83.2</v>
      </c>
      <c r="P393" s="13">
        <v>5.0</v>
      </c>
      <c r="Q393" s="13">
        <v>10.1</v>
      </c>
      <c r="R393" s="13">
        <v>16.7</v>
      </c>
      <c r="S393" s="13">
        <v>3.7</v>
      </c>
      <c r="T393" s="13">
        <v>3.7</v>
      </c>
      <c r="U393" s="13">
        <v>3.6</v>
      </c>
      <c r="V393" s="13">
        <v>80.1</v>
      </c>
      <c r="W393" s="11" t="str">
        <f t="shared" si="1"/>
        <v>A-Strong|BBVA|Operations|2025</v>
      </c>
      <c r="X393" s="15">
        <f>(MAX(0,MIN(1,1-(K393-scaling_params!$B$2)/(scaling_params!$C$2-scaling_params!$B$2)))+MAX(0,MIN(1,(L393-scaling_params!$B$3)/(scaling_params!$C$3-scaling_params!$B$3))))/2</f>
        <v>0.7352941176</v>
      </c>
      <c r="Y393" s="15">
        <f>(MAX(0,MIN(1,(M393-scaling_params!$B$4)/(scaling_params!$C$4-scaling_params!$B$4)))+MAX(0,MIN(1,(N393-scaling_params!$B$5)/(scaling_params!$C$5-scaling_params!$B$5))))/2</f>
        <v>0.6601190476</v>
      </c>
      <c r="Z393" s="15">
        <f>(MAX(0,MIN(1,(O393-scaling_params!$B$6)/(scaling_params!$C$6-scaling_params!$B$6)))+MAX(0,MIN(1,1-(P393-scaling_params!$B$7)/(scaling_params!$C$7-scaling_params!$B$7)))+MAX(0,MIN(1,(T393-scaling_params!$B$11)/(scaling_params!$C$11-scaling_params!$B$11))))/3</f>
        <v>0.8761904762</v>
      </c>
      <c r="AA393" s="15">
        <f>(MAX(0,MIN(1,1-(Q393-scaling_params!$B$8)/(scaling_params!$C$8-scaling_params!$B$8)))+MAX(0,MIN(1,(R393-scaling_params!$B$9)/(scaling_params!$C$9-scaling_params!$B$9)))+MAX(0,MIN(1,(S393-scaling_params!$B$10)/(scaling_params!$C$10-scaling_params!$B$10))))/3</f>
        <v>0.8050384711</v>
      </c>
      <c r="AB393" s="15">
        <f>(MAX(0,MIN(1,(U393-scaling_params!$B$12)/(scaling_params!$C$12-scaling_params!$B$12)))+MAX(0,MIN(1,(V393-scaling_params!$B$13)/(scaling_params!$C$13-scaling_params!$B$13))))/2</f>
        <v>0.8336363636</v>
      </c>
      <c r="AC393" s="13">
        <f>(scaling_params!$G$2*X393+scaling_params!$G$3*Y393+scaling_params!$G$4*Z393+scaling_params!$G$5*AA393+scaling_params!$G$6*AB393)*100</f>
        <v>77.38827176</v>
      </c>
      <c r="AD393" s="11" t="s">
        <v>168</v>
      </c>
      <c r="AE393" s="11">
        <f t="shared" si="2"/>
        <v>0</v>
      </c>
    </row>
    <row r="394" ht="15.75" customHeight="1">
      <c r="A394" s="11" t="s">
        <v>374</v>
      </c>
      <c r="B394" s="11" t="s">
        <v>163</v>
      </c>
      <c r="C394" s="11" t="s">
        <v>328</v>
      </c>
      <c r="D394" s="11" t="s">
        <v>170</v>
      </c>
      <c r="E394" s="12">
        <v>2024.0</v>
      </c>
      <c r="F394" s="11" t="s">
        <v>171</v>
      </c>
      <c r="G394" s="11" t="s">
        <v>172</v>
      </c>
      <c r="H394" s="11">
        <v>2.0</v>
      </c>
      <c r="I394" s="13">
        <v>8.9</v>
      </c>
      <c r="J394" s="11">
        <v>0.0</v>
      </c>
      <c r="K394" s="13">
        <v>0.2</v>
      </c>
      <c r="L394" s="13">
        <v>9.1</v>
      </c>
      <c r="M394" s="11">
        <v>38.0</v>
      </c>
      <c r="N394" s="14">
        <v>0.97</v>
      </c>
      <c r="O394" s="13">
        <v>82.1</v>
      </c>
      <c r="P394" s="13">
        <v>5.1</v>
      </c>
      <c r="Q394" s="13">
        <v>12.5</v>
      </c>
      <c r="R394" s="13">
        <v>18.1</v>
      </c>
      <c r="S394" s="13">
        <v>5.0</v>
      </c>
      <c r="T394" s="13">
        <v>5.0</v>
      </c>
      <c r="U394" s="13">
        <v>2.3</v>
      </c>
      <c r="V394" s="13">
        <v>80.7</v>
      </c>
      <c r="W394" s="11" t="str">
        <f t="shared" si="1"/>
        <v>A-Strong|BBVA|Risk|2024</v>
      </c>
      <c r="X394" s="15">
        <f>(MAX(0,MIN(1,1-(K394-scaling_params!$B$2)/(scaling_params!$C$2-scaling_params!$B$2)))+MAX(0,MIN(1,(L394-scaling_params!$B$3)/(scaling_params!$C$3-scaling_params!$B$3))))/2</f>
        <v>0.9485294118</v>
      </c>
      <c r="Y394" s="15">
        <f>(MAX(0,MIN(1,(M394-scaling_params!$B$4)/(scaling_params!$C$4-scaling_params!$B$4)))+MAX(0,MIN(1,(N394-scaling_params!$B$5)/(scaling_params!$C$5-scaling_params!$B$5))))/2</f>
        <v>0.9047619048</v>
      </c>
      <c r="Z394" s="15">
        <f>(MAX(0,MIN(1,(O394-scaling_params!$B$6)/(scaling_params!$C$6-scaling_params!$B$6)))+MAX(0,MIN(1,1-(P394-scaling_params!$B$7)/(scaling_params!$C$7-scaling_params!$B$7)))+MAX(0,MIN(1,(T394-scaling_params!$B$11)/(scaling_params!$C$11-scaling_params!$B$11))))/3</f>
        <v>1</v>
      </c>
      <c r="AA394" s="15">
        <f>(MAX(0,MIN(1,1-(Q394-scaling_params!$B$8)/(scaling_params!$C$8-scaling_params!$B$8)))+MAX(0,MIN(1,(R394-scaling_params!$B$9)/(scaling_params!$C$9-scaling_params!$B$9)))+MAX(0,MIN(1,(S394-scaling_params!$B$10)/(scaling_params!$C$10-scaling_params!$B$10))))/3</f>
        <v>0.9574702723</v>
      </c>
      <c r="AB394" s="15">
        <f>(MAX(0,MIN(1,(U394-scaling_params!$B$12)/(scaling_params!$C$12-scaling_params!$B$12)))+MAX(0,MIN(1,(V394-scaling_params!$B$13)/(scaling_params!$C$13-scaling_params!$B$13))))/2</f>
        <v>0.6640909091</v>
      </c>
      <c r="AC394" s="13">
        <f>(scaling_params!$G$2*X394+scaling_params!$G$3*Y394+scaling_params!$G$4*Z394+scaling_params!$G$5*AA394+scaling_params!$G$6*AB394)*100</f>
        <v>91.74009546</v>
      </c>
      <c r="AD394" s="11" t="s">
        <v>168</v>
      </c>
      <c r="AE394" s="11">
        <f t="shared" si="2"/>
        <v>0</v>
      </c>
    </row>
    <row r="395" ht="15.75" customHeight="1">
      <c r="A395" s="11" t="s">
        <v>374</v>
      </c>
      <c r="B395" s="11" t="s">
        <v>163</v>
      </c>
      <c r="C395" s="11" t="s">
        <v>328</v>
      </c>
      <c r="D395" s="11" t="s">
        <v>170</v>
      </c>
      <c r="E395" s="12">
        <v>2025.0</v>
      </c>
      <c r="F395" s="11" t="s">
        <v>171</v>
      </c>
      <c r="G395" s="11" t="s">
        <v>172</v>
      </c>
      <c r="H395" s="11">
        <v>2.0</v>
      </c>
      <c r="I395" s="13">
        <v>8.6</v>
      </c>
      <c r="J395" s="11">
        <v>0.0</v>
      </c>
      <c r="K395" s="13">
        <v>0.0</v>
      </c>
      <c r="L395" s="13">
        <v>9.2</v>
      </c>
      <c r="M395" s="11">
        <v>51.0</v>
      </c>
      <c r="N395" s="14">
        <v>0.86</v>
      </c>
      <c r="O395" s="13">
        <v>82.8</v>
      </c>
      <c r="P395" s="13">
        <v>4.9</v>
      </c>
      <c r="Q395" s="13">
        <v>8.3</v>
      </c>
      <c r="R395" s="13">
        <v>17.0</v>
      </c>
      <c r="S395" s="13">
        <v>4.8</v>
      </c>
      <c r="T395" s="13">
        <v>5.0</v>
      </c>
      <c r="U395" s="13">
        <v>5.1</v>
      </c>
      <c r="V395" s="13">
        <v>90.3</v>
      </c>
      <c r="W395" s="11" t="str">
        <f t="shared" si="1"/>
        <v>A-Strong|BBVA|Risk|2025</v>
      </c>
      <c r="X395" s="15">
        <f>(MAX(0,MIN(1,1-(K395-scaling_params!$B$2)/(scaling_params!$C$2-scaling_params!$B$2)))+MAX(0,MIN(1,(L395-scaling_params!$B$3)/(scaling_params!$C$3-scaling_params!$B$3))))/2</f>
        <v>0.9558823529</v>
      </c>
      <c r="Y395" s="15">
        <f>(MAX(0,MIN(1,(M395-scaling_params!$B$4)/(scaling_params!$C$4-scaling_params!$B$4)))+MAX(0,MIN(1,(N395-scaling_params!$B$5)/(scaling_params!$C$5-scaling_params!$B$5))))/2</f>
        <v>0.8291666667</v>
      </c>
      <c r="Z395" s="15">
        <f>(MAX(0,MIN(1,(O395-scaling_params!$B$6)/(scaling_params!$C$6-scaling_params!$B$6)))+MAX(0,MIN(1,1-(P395-scaling_params!$B$7)/(scaling_params!$C$7-scaling_params!$B$7)))+MAX(0,MIN(1,(T395-scaling_params!$B$11)/(scaling_params!$C$11-scaling_params!$B$11))))/3</f>
        <v>1</v>
      </c>
      <c r="AA395" s="15">
        <f>(MAX(0,MIN(1,1-(Q395-scaling_params!$B$8)/(scaling_params!$C$8-scaling_params!$B$8)))+MAX(0,MIN(1,(R395-scaling_params!$B$9)/(scaling_params!$C$9-scaling_params!$B$9)))+MAX(0,MIN(1,(S395-scaling_params!$B$10)/(scaling_params!$C$10-scaling_params!$B$10))))/3</f>
        <v>0.9255398362</v>
      </c>
      <c r="AB395" s="15">
        <f>(MAX(0,MIN(1,(U395-scaling_params!$B$12)/(scaling_params!$C$12-scaling_params!$B$12)))+MAX(0,MIN(1,(V395-scaling_params!$B$13)/(scaling_params!$C$13-scaling_params!$B$13))))/2</f>
        <v>0.9263636364</v>
      </c>
      <c r="AC395" s="13">
        <f>(scaling_params!$G$2*X395+scaling_params!$G$3*Y395+scaling_params!$G$4*Z395+scaling_params!$G$5*AA395+scaling_params!$G$6*AB395)*100</f>
        <v>92.66924399</v>
      </c>
      <c r="AD395" s="11" t="s">
        <v>168</v>
      </c>
      <c r="AE395" s="11">
        <f t="shared" si="2"/>
        <v>0</v>
      </c>
    </row>
    <row r="396" ht="15.75" customHeight="1">
      <c r="A396" s="11" t="s">
        <v>375</v>
      </c>
      <c r="B396" s="11" t="s">
        <v>163</v>
      </c>
      <c r="C396" s="11" t="s">
        <v>328</v>
      </c>
      <c r="D396" s="11" t="s">
        <v>165</v>
      </c>
      <c r="E396" s="12">
        <v>2024.0</v>
      </c>
      <c r="F396" s="11" t="s">
        <v>166</v>
      </c>
      <c r="G396" s="11" t="s">
        <v>175</v>
      </c>
      <c r="H396" s="11">
        <v>2.0</v>
      </c>
      <c r="I396" s="13">
        <v>8.9</v>
      </c>
      <c r="J396" s="11">
        <v>0.0</v>
      </c>
      <c r="K396" s="13">
        <v>1.1</v>
      </c>
      <c r="L396" s="13">
        <v>9.5</v>
      </c>
      <c r="M396" s="11">
        <v>44.0</v>
      </c>
      <c r="N396" s="14">
        <v>0.95</v>
      </c>
      <c r="O396" s="13">
        <v>77.5</v>
      </c>
      <c r="P396" s="13">
        <v>5.8</v>
      </c>
      <c r="Q396" s="13">
        <v>9.9</v>
      </c>
      <c r="R396" s="13">
        <v>17.5</v>
      </c>
      <c r="S396" s="13">
        <v>5.0</v>
      </c>
      <c r="T396" s="13">
        <v>5.0</v>
      </c>
      <c r="U396" s="13">
        <v>2.8</v>
      </c>
      <c r="V396" s="13">
        <v>94.6</v>
      </c>
      <c r="W396" s="11" t="str">
        <f t="shared" si="1"/>
        <v>A-Strong|BBVA|Operations|2024</v>
      </c>
      <c r="X396" s="15">
        <f>(MAX(0,MIN(1,1-(K396-scaling_params!$B$2)/(scaling_params!$C$2-scaling_params!$B$2)))+MAX(0,MIN(1,(L396-scaling_params!$B$3)/(scaling_params!$C$3-scaling_params!$B$3))))/2</f>
        <v>0.9612745098</v>
      </c>
      <c r="Y396" s="15">
        <f>(MAX(0,MIN(1,(M396-scaling_params!$B$4)/(scaling_params!$C$4-scaling_params!$B$4)))+MAX(0,MIN(1,(N396-scaling_params!$B$5)/(scaling_params!$C$5-scaling_params!$B$5))))/2</f>
        <v>0.9083333333</v>
      </c>
      <c r="Z396" s="15">
        <f>(MAX(0,MIN(1,(O396-scaling_params!$B$6)/(scaling_params!$C$6-scaling_params!$B$6)))+MAX(0,MIN(1,1-(P396-scaling_params!$B$7)/(scaling_params!$C$7-scaling_params!$B$7)))+MAX(0,MIN(1,(T396-scaling_params!$B$11)/(scaling_params!$C$11-scaling_params!$B$11))))/3</f>
        <v>0.972972973</v>
      </c>
      <c r="AA396" s="15">
        <f>(MAX(0,MIN(1,1-(Q396-scaling_params!$B$8)/(scaling_params!$C$8-scaling_params!$B$8)))+MAX(0,MIN(1,(R396-scaling_params!$B$9)/(scaling_params!$C$9-scaling_params!$B$9)))+MAX(0,MIN(1,(S396-scaling_params!$B$10)/(scaling_params!$C$10-scaling_params!$B$10))))/3</f>
        <v>0.9662447257</v>
      </c>
      <c r="AB396" s="15">
        <f>(MAX(0,MIN(1,(U396-scaling_params!$B$12)/(scaling_params!$C$12-scaling_params!$B$12)))+MAX(0,MIN(1,(V396-scaling_params!$B$13)/(scaling_params!$C$13-scaling_params!$B$13))))/2</f>
        <v>0.9154545455</v>
      </c>
      <c r="AC396" s="13">
        <f>(scaling_params!$G$2*X396+scaling_params!$G$3*Y396+scaling_params!$G$4*Z396+scaling_params!$G$5*AA396+scaling_params!$G$6*AB396)*100</f>
        <v>94.60891999</v>
      </c>
      <c r="AD396" s="11" t="s">
        <v>168</v>
      </c>
      <c r="AE396" s="11">
        <f t="shared" si="2"/>
        <v>0</v>
      </c>
    </row>
    <row r="397" ht="15.75" customHeight="1">
      <c r="A397" s="11" t="s">
        <v>375</v>
      </c>
      <c r="B397" s="11" t="s">
        <v>163</v>
      </c>
      <c r="C397" s="11" t="s">
        <v>328</v>
      </c>
      <c r="D397" s="11" t="s">
        <v>165</v>
      </c>
      <c r="E397" s="12">
        <v>2025.0</v>
      </c>
      <c r="F397" s="11" t="s">
        <v>166</v>
      </c>
      <c r="G397" s="11" t="s">
        <v>175</v>
      </c>
      <c r="H397" s="11">
        <v>2.0</v>
      </c>
      <c r="I397" s="13">
        <v>8.6</v>
      </c>
      <c r="J397" s="11">
        <v>0.0</v>
      </c>
      <c r="K397" s="13">
        <v>0.0</v>
      </c>
      <c r="L397" s="13">
        <v>7.9</v>
      </c>
      <c r="M397" s="11">
        <v>34.0</v>
      </c>
      <c r="N397" s="14">
        <v>0.92</v>
      </c>
      <c r="O397" s="13">
        <v>83.2</v>
      </c>
      <c r="P397" s="13">
        <v>5.0</v>
      </c>
      <c r="Q397" s="13">
        <v>10.1</v>
      </c>
      <c r="R397" s="13">
        <v>16.7</v>
      </c>
      <c r="S397" s="13">
        <v>5.0</v>
      </c>
      <c r="T397" s="13">
        <v>5.0</v>
      </c>
      <c r="U397" s="13">
        <v>3.6</v>
      </c>
      <c r="V397" s="13">
        <v>98.6</v>
      </c>
      <c r="W397" s="11" t="str">
        <f t="shared" si="1"/>
        <v>A-Strong|BBVA|Operations|2025</v>
      </c>
      <c r="X397" s="15">
        <f>(MAX(0,MIN(1,1-(K397-scaling_params!$B$2)/(scaling_params!$C$2-scaling_params!$B$2)))+MAX(0,MIN(1,(L397-scaling_params!$B$3)/(scaling_params!$C$3-scaling_params!$B$3))))/2</f>
        <v>0.8602941176</v>
      </c>
      <c r="Y397" s="15">
        <f>(MAX(0,MIN(1,(M397-scaling_params!$B$4)/(scaling_params!$C$4-scaling_params!$B$4)))+MAX(0,MIN(1,(N397-scaling_params!$B$5)/(scaling_params!$C$5-scaling_params!$B$5))))/2</f>
        <v>0.8232142857</v>
      </c>
      <c r="Z397" s="15">
        <f>(MAX(0,MIN(1,(O397-scaling_params!$B$6)/(scaling_params!$C$6-scaling_params!$B$6)))+MAX(0,MIN(1,1-(P397-scaling_params!$B$7)/(scaling_params!$C$7-scaling_params!$B$7)))+MAX(0,MIN(1,(T397-scaling_params!$B$11)/(scaling_params!$C$11-scaling_params!$B$11))))/3</f>
        <v>1</v>
      </c>
      <c r="AA397" s="15">
        <f>(MAX(0,MIN(1,1-(Q397-scaling_params!$B$8)/(scaling_params!$C$8-scaling_params!$B$8)))+MAX(0,MIN(1,(R397-scaling_params!$B$9)/(scaling_params!$C$9-scaling_params!$B$9)))+MAX(0,MIN(1,(S397-scaling_params!$B$10)/(scaling_params!$C$10-scaling_params!$B$10))))/3</f>
        <v>0.9324894515</v>
      </c>
      <c r="AB397" s="15">
        <f>(MAX(0,MIN(1,(U397-scaling_params!$B$12)/(scaling_params!$C$12-scaling_params!$B$12)))+MAX(0,MIN(1,(V397-scaling_params!$B$13)/(scaling_params!$C$13-scaling_params!$B$13))))/2</f>
        <v>1</v>
      </c>
      <c r="AC397" s="13">
        <f>(scaling_params!$G$2*X397+scaling_params!$G$3*Y397+scaling_params!$G$4*Z397+scaling_params!$G$5*AA397+scaling_params!$G$6*AB397)*100</f>
        <v>91.27426182</v>
      </c>
      <c r="AD397" s="11" t="s">
        <v>168</v>
      </c>
      <c r="AE397" s="11">
        <f t="shared" si="2"/>
        <v>0</v>
      </c>
    </row>
    <row r="398" ht="15.75" customHeight="1">
      <c r="A398" s="11" t="s">
        <v>376</v>
      </c>
      <c r="B398" s="11" t="s">
        <v>163</v>
      </c>
      <c r="C398" s="11" t="s">
        <v>328</v>
      </c>
      <c r="D398" s="11" t="s">
        <v>177</v>
      </c>
      <c r="E398" s="12">
        <v>2024.0</v>
      </c>
      <c r="F398" s="11" t="s">
        <v>166</v>
      </c>
      <c r="G398" s="11" t="s">
        <v>175</v>
      </c>
      <c r="H398" s="11">
        <v>5.0</v>
      </c>
      <c r="I398" s="13">
        <v>8.9</v>
      </c>
      <c r="J398" s="11">
        <v>1.0</v>
      </c>
      <c r="K398" s="13">
        <v>0.2</v>
      </c>
      <c r="L398" s="13">
        <v>8.3</v>
      </c>
      <c r="M398" s="11">
        <v>40.0</v>
      </c>
      <c r="N398" s="14">
        <v>0.95</v>
      </c>
      <c r="O398" s="13">
        <v>76.2</v>
      </c>
      <c r="P398" s="13">
        <v>4.6</v>
      </c>
      <c r="Q398" s="13">
        <v>11.9</v>
      </c>
      <c r="R398" s="13">
        <v>17.6</v>
      </c>
      <c r="S398" s="13">
        <v>4.9</v>
      </c>
      <c r="T398" s="13">
        <v>5.0</v>
      </c>
      <c r="U398" s="13">
        <v>3.5</v>
      </c>
      <c r="V398" s="13">
        <v>91.0</v>
      </c>
      <c r="W398" s="11" t="str">
        <f t="shared" si="1"/>
        <v>A-Strong|BBVA|Retail|2024</v>
      </c>
      <c r="X398" s="15">
        <f>(MAX(0,MIN(1,1-(K398-scaling_params!$B$2)/(scaling_params!$C$2-scaling_params!$B$2)))+MAX(0,MIN(1,(L398-scaling_params!$B$3)/(scaling_params!$C$3-scaling_params!$B$3))))/2</f>
        <v>0.8897058824</v>
      </c>
      <c r="Y398" s="15">
        <f>(MAX(0,MIN(1,(M398-scaling_params!$B$4)/(scaling_params!$C$4-scaling_params!$B$4)))+MAX(0,MIN(1,(N398-scaling_params!$B$5)/(scaling_params!$C$5-scaling_params!$B$5))))/2</f>
        <v>0.8892857143</v>
      </c>
      <c r="Z398" s="15">
        <f>(MAX(0,MIN(1,(O398-scaling_params!$B$6)/(scaling_params!$C$6-scaling_params!$B$6)))+MAX(0,MIN(1,1-(P398-scaling_params!$B$7)/(scaling_params!$C$7-scaling_params!$B$7)))+MAX(0,MIN(1,(T398-scaling_params!$B$11)/(scaling_params!$C$11-scaling_params!$B$11))))/3</f>
        <v>0.9900990099</v>
      </c>
      <c r="AA398" s="15">
        <f>(MAX(0,MIN(1,1-(Q398-scaling_params!$B$8)/(scaling_params!$C$8-scaling_params!$B$8)))+MAX(0,MIN(1,(R398-scaling_params!$B$9)/(scaling_params!$C$9-scaling_params!$B$9)))+MAX(0,MIN(1,(S398-scaling_params!$B$10)/(scaling_params!$C$10-scaling_params!$B$10))))/3</f>
        <v>0.9492965771</v>
      </c>
      <c r="AB398" s="15">
        <f>(MAX(0,MIN(1,(U398-scaling_params!$B$12)/(scaling_params!$C$12-scaling_params!$B$12)))+MAX(0,MIN(1,(V398-scaling_params!$B$13)/(scaling_params!$C$13-scaling_params!$B$13))))/2</f>
        <v>0.9327272727</v>
      </c>
      <c r="AC398" s="13">
        <f>(scaling_params!$G$2*X398+scaling_params!$G$3*Y398+scaling_params!$G$4*Z398+scaling_params!$G$5*AA398+scaling_params!$G$6*AB398)*100</f>
        <v>92.78743083</v>
      </c>
      <c r="AD398" s="11" t="s">
        <v>168</v>
      </c>
      <c r="AE398" s="11">
        <f t="shared" si="2"/>
        <v>0</v>
      </c>
    </row>
    <row r="399" ht="15.75" customHeight="1">
      <c r="A399" s="11" t="s">
        <v>376</v>
      </c>
      <c r="B399" s="11" t="s">
        <v>163</v>
      </c>
      <c r="C399" s="11" t="s">
        <v>328</v>
      </c>
      <c r="D399" s="11" t="s">
        <v>177</v>
      </c>
      <c r="E399" s="12">
        <v>2025.0</v>
      </c>
      <c r="F399" s="11" t="s">
        <v>166</v>
      </c>
      <c r="G399" s="11" t="s">
        <v>175</v>
      </c>
      <c r="H399" s="11">
        <v>5.0</v>
      </c>
      <c r="I399" s="13">
        <v>8.6</v>
      </c>
      <c r="J399" s="11">
        <v>0.0</v>
      </c>
      <c r="K399" s="13">
        <v>1.2</v>
      </c>
      <c r="L399" s="13">
        <v>10.0</v>
      </c>
      <c r="M399" s="11">
        <v>42.0</v>
      </c>
      <c r="N399" s="14">
        <v>0.9</v>
      </c>
      <c r="O399" s="13">
        <v>79.5</v>
      </c>
      <c r="P399" s="13">
        <v>6.5</v>
      </c>
      <c r="Q399" s="13">
        <v>9.6</v>
      </c>
      <c r="R399" s="13">
        <v>16.3</v>
      </c>
      <c r="S399" s="13">
        <v>5.0</v>
      </c>
      <c r="T399" s="13">
        <v>5.0</v>
      </c>
      <c r="U399" s="13">
        <v>3.5</v>
      </c>
      <c r="V399" s="13">
        <v>92.1</v>
      </c>
      <c r="W399" s="11" t="str">
        <f t="shared" si="1"/>
        <v>A-Strong|BBVA|Retail|2025</v>
      </c>
      <c r="X399" s="15">
        <f>(MAX(0,MIN(1,1-(K399-scaling_params!$B$2)/(scaling_params!$C$2-scaling_params!$B$2)))+MAX(0,MIN(1,(L399-scaling_params!$B$3)/(scaling_params!$C$3-scaling_params!$B$3))))/2</f>
        <v>0.9666666667</v>
      </c>
      <c r="Y399" s="15">
        <f>(MAX(0,MIN(1,(M399-scaling_params!$B$4)/(scaling_params!$C$4-scaling_params!$B$4)))+MAX(0,MIN(1,(N399-scaling_params!$B$5)/(scaling_params!$C$5-scaling_params!$B$5))))/2</f>
        <v>0.8363095238</v>
      </c>
      <c r="Z399" s="15">
        <f>(MAX(0,MIN(1,(O399-scaling_params!$B$6)/(scaling_params!$C$6-scaling_params!$B$6)))+MAX(0,MIN(1,1-(P399-scaling_params!$B$7)/(scaling_params!$C$7-scaling_params!$B$7)))+MAX(0,MIN(1,(T399-scaling_params!$B$11)/(scaling_params!$C$11-scaling_params!$B$11))))/3</f>
        <v>0.9099099099</v>
      </c>
      <c r="AA399" s="15">
        <f>(MAX(0,MIN(1,1-(Q399-scaling_params!$B$8)/(scaling_params!$C$8-scaling_params!$B$8)))+MAX(0,MIN(1,(R399-scaling_params!$B$9)/(scaling_params!$C$9-scaling_params!$B$9)))+MAX(0,MIN(1,(S399-scaling_params!$B$10)/(scaling_params!$C$10-scaling_params!$B$10))))/3</f>
        <v>0.9156118143</v>
      </c>
      <c r="AB399" s="15">
        <f>(MAX(0,MIN(1,(U399-scaling_params!$B$12)/(scaling_params!$C$12-scaling_params!$B$12)))+MAX(0,MIN(1,(V399-scaling_params!$B$13)/(scaling_params!$C$13-scaling_params!$B$13))))/2</f>
        <v>0.9427272727</v>
      </c>
      <c r="AC399" s="13">
        <f>(scaling_params!$G$2*X399+scaling_params!$G$3*Y399+scaling_params!$G$4*Z399+scaling_params!$G$5*AA399+scaling_params!$G$6*AB399)*100</f>
        <v>90.99177311</v>
      </c>
      <c r="AD399" s="11" t="s">
        <v>168</v>
      </c>
      <c r="AE399" s="11">
        <f t="shared" si="2"/>
        <v>0</v>
      </c>
    </row>
    <row r="400" ht="15.75" customHeight="1">
      <c r="A400" s="11" t="s">
        <v>377</v>
      </c>
      <c r="B400" s="11" t="s">
        <v>163</v>
      </c>
      <c r="C400" s="11" t="s">
        <v>328</v>
      </c>
      <c r="D400" s="11" t="s">
        <v>170</v>
      </c>
      <c r="E400" s="12">
        <v>2024.0</v>
      </c>
      <c r="F400" s="11" t="s">
        <v>166</v>
      </c>
      <c r="G400" s="11" t="s">
        <v>184</v>
      </c>
      <c r="H400" s="11">
        <v>2.0</v>
      </c>
      <c r="I400" s="13">
        <v>8.9</v>
      </c>
      <c r="J400" s="11">
        <v>0.0</v>
      </c>
      <c r="K400" s="13">
        <v>0.2</v>
      </c>
      <c r="L400" s="13">
        <v>8.4</v>
      </c>
      <c r="M400" s="11">
        <v>43.0</v>
      </c>
      <c r="N400" s="14">
        <v>0.9</v>
      </c>
      <c r="O400" s="13">
        <v>82.1</v>
      </c>
      <c r="P400" s="13">
        <v>5.1</v>
      </c>
      <c r="Q400" s="13">
        <v>12.5</v>
      </c>
      <c r="R400" s="13">
        <v>18.1</v>
      </c>
      <c r="S400" s="13">
        <v>5.0</v>
      </c>
      <c r="T400" s="13">
        <v>5.0</v>
      </c>
      <c r="U400" s="13">
        <v>2.3</v>
      </c>
      <c r="V400" s="13">
        <v>85.4</v>
      </c>
      <c r="W400" s="11" t="str">
        <f t="shared" si="1"/>
        <v>A-Strong|BBVA|Risk|2024</v>
      </c>
      <c r="X400" s="15">
        <f>(MAX(0,MIN(1,1-(K400-scaling_params!$B$2)/(scaling_params!$C$2-scaling_params!$B$2)))+MAX(0,MIN(1,(L400-scaling_params!$B$3)/(scaling_params!$C$3-scaling_params!$B$3))))/2</f>
        <v>0.8970588235</v>
      </c>
      <c r="Y400" s="15">
        <f>(MAX(0,MIN(1,(M400-scaling_params!$B$4)/(scaling_params!$C$4-scaling_params!$B$4)))+MAX(0,MIN(1,(N400-scaling_params!$B$5)/(scaling_params!$C$5-scaling_params!$B$5))))/2</f>
        <v>0.8410714286</v>
      </c>
      <c r="Z400" s="15">
        <f>(MAX(0,MIN(1,(O400-scaling_params!$B$6)/(scaling_params!$C$6-scaling_params!$B$6)))+MAX(0,MIN(1,1-(P400-scaling_params!$B$7)/(scaling_params!$C$7-scaling_params!$B$7)))+MAX(0,MIN(1,(T400-scaling_params!$B$11)/(scaling_params!$C$11-scaling_params!$B$11))))/3</f>
        <v>1</v>
      </c>
      <c r="AA400" s="15">
        <f>(MAX(0,MIN(1,1-(Q400-scaling_params!$B$8)/(scaling_params!$C$8-scaling_params!$B$8)))+MAX(0,MIN(1,(R400-scaling_params!$B$9)/(scaling_params!$C$9-scaling_params!$B$9)))+MAX(0,MIN(1,(S400-scaling_params!$B$10)/(scaling_params!$C$10-scaling_params!$B$10))))/3</f>
        <v>0.9574702723</v>
      </c>
      <c r="AB400" s="15">
        <f>(MAX(0,MIN(1,(U400-scaling_params!$B$12)/(scaling_params!$C$12-scaling_params!$B$12)))+MAX(0,MIN(1,(V400-scaling_params!$B$13)/(scaling_params!$C$13-scaling_params!$B$13))))/2</f>
        <v>0.7068181818</v>
      </c>
      <c r="AC400" s="13">
        <f>(scaling_params!$G$2*X400+scaling_params!$G$3*Y400+scaling_params!$G$4*Z400+scaling_params!$G$5*AA400+scaling_params!$G$6*AB400)*100</f>
        <v>89.53799226</v>
      </c>
      <c r="AD400" s="11" t="s">
        <v>168</v>
      </c>
      <c r="AE400" s="11">
        <f t="shared" si="2"/>
        <v>0</v>
      </c>
    </row>
    <row r="401" ht="15.75" customHeight="1">
      <c r="A401" s="11" t="s">
        <v>377</v>
      </c>
      <c r="B401" s="11" t="s">
        <v>163</v>
      </c>
      <c r="C401" s="11" t="s">
        <v>328</v>
      </c>
      <c r="D401" s="11" t="s">
        <v>170</v>
      </c>
      <c r="E401" s="12">
        <v>2025.0</v>
      </c>
      <c r="F401" s="11" t="s">
        <v>166</v>
      </c>
      <c r="G401" s="11" t="s">
        <v>184</v>
      </c>
      <c r="H401" s="11">
        <v>2.0</v>
      </c>
      <c r="I401" s="13">
        <v>8.6</v>
      </c>
      <c r="J401" s="11">
        <v>0.0</v>
      </c>
      <c r="K401" s="13">
        <v>0.0</v>
      </c>
      <c r="L401" s="13">
        <v>9.4</v>
      </c>
      <c r="M401" s="11">
        <v>57.0</v>
      </c>
      <c r="N401" s="14">
        <v>0.96</v>
      </c>
      <c r="O401" s="13">
        <v>82.8</v>
      </c>
      <c r="P401" s="13">
        <v>4.9</v>
      </c>
      <c r="Q401" s="13">
        <v>8.3</v>
      </c>
      <c r="R401" s="13">
        <v>17.0</v>
      </c>
      <c r="S401" s="13">
        <v>5.0</v>
      </c>
      <c r="T401" s="13">
        <v>5.0</v>
      </c>
      <c r="U401" s="13">
        <v>5.1</v>
      </c>
      <c r="V401" s="13">
        <v>87.7</v>
      </c>
      <c r="W401" s="11" t="str">
        <f t="shared" si="1"/>
        <v>A-Strong|BBVA|Risk|2025</v>
      </c>
      <c r="X401" s="15">
        <f>(MAX(0,MIN(1,1-(K401-scaling_params!$B$2)/(scaling_params!$C$2-scaling_params!$B$2)))+MAX(0,MIN(1,(L401-scaling_params!$B$3)/(scaling_params!$C$3-scaling_params!$B$3))))/2</f>
        <v>0.9705882353</v>
      </c>
      <c r="Y401" s="15">
        <f>(MAX(0,MIN(1,(M401-scaling_params!$B$4)/(scaling_params!$C$4-scaling_params!$B$4)))+MAX(0,MIN(1,(N401-scaling_params!$B$5)/(scaling_params!$C$5-scaling_params!$B$5))))/2</f>
        <v>0.9827380952</v>
      </c>
      <c r="Z401" s="15">
        <f>(MAX(0,MIN(1,(O401-scaling_params!$B$6)/(scaling_params!$C$6-scaling_params!$B$6)))+MAX(0,MIN(1,1-(P401-scaling_params!$B$7)/(scaling_params!$C$7-scaling_params!$B$7)))+MAX(0,MIN(1,(T401-scaling_params!$B$11)/(scaling_params!$C$11-scaling_params!$B$11))))/3</f>
        <v>1</v>
      </c>
      <c r="AA401" s="15">
        <f>(MAX(0,MIN(1,1-(Q401-scaling_params!$B$8)/(scaling_params!$C$8-scaling_params!$B$8)))+MAX(0,MIN(1,(R401-scaling_params!$B$9)/(scaling_params!$C$9-scaling_params!$B$9)))+MAX(0,MIN(1,(S401-scaling_params!$B$10)/(scaling_params!$C$10-scaling_params!$B$10))))/3</f>
        <v>0.9451476793</v>
      </c>
      <c r="AB401" s="15">
        <f>(MAX(0,MIN(1,(U401-scaling_params!$B$12)/(scaling_params!$C$12-scaling_params!$B$12)))+MAX(0,MIN(1,(V401-scaling_params!$B$13)/(scaling_params!$C$13-scaling_params!$B$13))))/2</f>
        <v>0.9027272727</v>
      </c>
      <c r="AC401" s="13">
        <f>(scaling_params!$G$2*X401+scaling_params!$G$3*Y401+scaling_params!$G$4*Z401+scaling_params!$G$5*AA401+scaling_params!$G$6*AB401)*100</f>
        <v>96.68994974</v>
      </c>
      <c r="AD401" s="11" t="s">
        <v>168</v>
      </c>
      <c r="AE401" s="11">
        <f t="shared" si="2"/>
        <v>0</v>
      </c>
    </row>
    <row r="402" ht="15.75" customHeight="1">
      <c r="A402" s="11" t="s">
        <v>378</v>
      </c>
      <c r="B402" s="11" t="s">
        <v>163</v>
      </c>
      <c r="C402" s="11" t="s">
        <v>328</v>
      </c>
      <c r="D402" s="11" t="s">
        <v>165</v>
      </c>
      <c r="E402" s="12">
        <v>2024.0</v>
      </c>
      <c r="F402" s="11" t="s">
        <v>171</v>
      </c>
      <c r="G402" s="11" t="s">
        <v>184</v>
      </c>
      <c r="H402" s="11">
        <v>5.0</v>
      </c>
      <c r="I402" s="13">
        <v>8.9</v>
      </c>
      <c r="J402" s="11">
        <v>0.0</v>
      </c>
      <c r="K402" s="13">
        <v>1.1</v>
      </c>
      <c r="L402" s="13">
        <v>7.8</v>
      </c>
      <c r="M402" s="11">
        <v>62.0</v>
      </c>
      <c r="N402" s="14">
        <v>0.91</v>
      </c>
      <c r="O402" s="13">
        <v>77.5</v>
      </c>
      <c r="P402" s="13">
        <v>5.8</v>
      </c>
      <c r="Q402" s="13">
        <v>9.9</v>
      </c>
      <c r="R402" s="13">
        <v>17.5</v>
      </c>
      <c r="S402" s="13">
        <v>5.0</v>
      </c>
      <c r="T402" s="13">
        <v>4.5</v>
      </c>
      <c r="U402" s="13">
        <v>2.8</v>
      </c>
      <c r="V402" s="13">
        <v>74.3</v>
      </c>
      <c r="W402" s="11" t="str">
        <f t="shared" si="1"/>
        <v>A-Strong|BBVA|Operations|2024</v>
      </c>
      <c r="X402" s="15">
        <f>(MAX(0,MIN(1,1-(K402-scaling_params!$B$2)/(scaling_params!$C$2-scaling_params!$B$2)))+MAX(0,MIN(1,(L402-scaling_params!$B$3)/(scaling_params!$C$3-scaling_params!$B$3))))/2</f>
        <v>0.8362745098</v>
      </c>
      <c r="Y402" s="15">
        <f>(MAX(0,MIN(1,(M402-scaling_params!$B$4)/(scaling_params!$C$4-scaling_params!$B$4)))+MAX(0,MIN(1,(N402-scaling_params!$B$5)/(scaling_params!$C$5-scaling_params!$B$5))))/2</f>
        <v>0.925</v>
      </c>
      <c r="Z402" s="15">
        <f>(MAX(0,MIN(1,(O402-scaling_params!$B$6)/(scaling_params!$C$6-scaling_params!$B$6)))+MAX(0,MIN(1,1-(P402-scaling_params!$B$7)/(scaling_params!$C$7-scaling_params!$B$7)))+MAX(0,MIN(1,(T402-scaling_params!$B$11)/(scaling_params!$C$11-scaling_params!$B$11))))/3</f>
        <v>0.9253539254</v>
      </c>
      <c r="AA402" s="15">
        <f>(MAX(0,MIN(1,1-(Q402-scaling_params!$B$8)/(scaling_params!$C$8-scaling_params!$B$8)))+MAX(0,MIN(1,(R402-scaling_params!$B$9)/(scaling_params!$C$9-scaling_params!$B$9)))+MAX(0,MIN(1,(S402-scaling_params!$B$10)/(scaling_params!$C$10-scaling_params!$B$10))))/3</f>
        <v>0.9662447257</v>
      </c>
      <c r="AB402" s="15">
        <f>(MAX(0,MIN(1,(U402-scaling_params!$B$12)/(scaling_params!$C$12-scaling_params!$B$12)))+MAX(0,MIN(1,(V402-scaling_params!$B$13)/(scaling_params!$C$13-scaling_params!$B$13))))/2</f>
        <v>0.7309090909</v>
      </c>
      <c r="AC402" s="13">
        <f>(scaling_params!$G$2*X402+scaling_params!$G$3*Y402+scaling_params!$G$4*Z402+scaling_params!$G$5*AA402+scaling_params!$G$6*AB402)*100</f>
        <v>88.76640267</v>
      </c>
      <c r="AD402" s="11" t="s">
        <v>168</v>
      </c>
      <c r="AE402" s="11">
        <f t="shared" si="2"/>
        <v>0</v>
      </c>
    </row>
    <row r="403" ht="15.75" customHeight="1">
      <c r="A403" s="11" t="s">
        <v>378</v>
      </c>
      <c r="B403" s="11" t="s">
        <v>163</v>
      </c>
      <c r="C403" s="11" t="s">
        <v>328</v>
      </c>
      <c r="D403" s="11" t="s">
        <v>165</v>
      </c>
      <c r="E403" s="12">
        <v>2025.0</v>
      </c>
      <c r="F403" s="11" t="s">
        <v>171</v>
      </c>
      <c r="G403" s="11" t="s">
        <v>184</v>
      </c>
      <c r="H403" s="11">
        <v>5.0</v>
      </c>
      <c r="I403" s="13">
        <v>8.6</v>
      </c>
      <c r="J403" s="11">
        <v>0.0</v>
      </c>
      <c r="K403" s="13">
        <v>0.0</v>
      </c>
      <c r="L403" s="13">
        <v>9.0</v>
      </c>
      <c r="M403" s="11">
        <v>42.0</v>
      </c>
      <c r="N403" s="14">
        <v>0.9</v>
      </c>
      <c r="O403" s="13">
        <v>83.2</v>
      </c>
      <c r="P403" s="13">
        <v>5.0</v>
      </c>
      <c r="Q403" s="13">
        <v>10.1</v>
      </c>
      <c r="R403" s="13">
        <v>16.7</v>
      </c>
      <c r="S403" s="13">
        <v>4.8</v>
      </c>
      <c r="T403" s="13">
        <v>5.0</v>
      </c>
      <c r="U403" s="13">
        <v>3.6</v>
      </c>
      <c r="V403" s="13">
        <v>86.7</v>
      </c>
      <c r="W403" s="11" t="str">
        <f t="shared" si="1"/>
        <v>A-Strong|BBVA|Operations|2025</v>
      </c>
      <c r="X403" s="15">
        <f>(MAX(0,MIN(1,1-(K403-scaling_params!$B$2)/(scaling_params!$C$2-scaling_params!$B$2)))+MAX(0,MIN(1,(L403-scaling_params!$B$3)/(scaling_params!$C$3-scaling_params!$B$3))))/2</f>
        <v>0.9411764706</v>
      </c>
      <c r="Y403" s="15">
        <f>(MAX(0,MIN(1,(M403-scaling_params!$B$4)/(scaling_params!$C$4-scaling_params!$B$4)))+MAX(0,MIN(1,(N403-scaling_params!$B$5)/(scaling_params!$C$5-scaling_params!$B$5))))/2</f>
        <v>0.8363095238</v>
      </c>
      <c r="Z403" s="15">
        <f>(MAX(0,MIN(1,(O403-scaling_params!$B$6)/(scaling_params!$C$6-scaling_params!$B$6)))+MAX(0,MIN(1,1-(P403-scaling_params!$B$7)/(scaling_params!$C$7-scaling_params!$B$7)))+MAX(0,MIN(1,(T403-scaling_params!$B$11)/(scaling_params!$C$11-scaling_params!$B$11))))/3</f>
        <v>1</v>
      </c>
      <c r="AA403" s="15">
        <f>(MAX(0,MIN(1,1-(Q403-scaling_params!$B$8)/(scaling_params!$C$8-scaling_params!$B$8)))+MAX(0,MIN(1,(R403-scaling_params!$B$9)/(scaling_params!$C$9-scaling_params!$B$9)))+MAX(0,MIN(1,(S403-scaling_params!$B$10)/(scaling_params!$C$10-scaling_params!$B$10))))/3</f>
        <v>0.9128816083</v>
      </c>
      <c r="AB403" s="15">
        <f>(MAX(0,MIN(1,(U403-scaling_params!$B$12)/(scaling_params!$C$12-scaling_params!$B$12)))+MAX(0,MIN(1,(V403-scaling_params!$B$13)/(scaling_params!$C$13-scaling_params!$B$13))))/2</f>
        <v>0.8936363636</v>
      </c>
      <c r="AC403" s="13">
        <f>(scaling_params!$G$2*X403+scaling_params!$G$3*Y403+scaling_params!$G$4*Z403+scaling_params!$G$5*AA403+scaling_params!$G$6*AB403)*100</f>
        <v>91.88254627</v>
      </c>
      <c r="AD403" s="11" t="s">
        <v>168</v>
      </c>
      <c r="AE403" s="11">
        <f t="shared" si="2"/>
        <v>0</v>
      </c>
    </row>
    <row r="404" ht="15.75" customHeight="1">
      <c r="A404" s="11" t="s">
        <v>379</v>
      </c>
      <c r="B404" s="11" t="s">
        <v>163</v>
      </c>
      <c r="C404" s="11" t="s">
        <v>328</v>
      </c>
      <c r="D404" s="11" t="s">
        <v>181</v>
      </c>
      <c r="E404" s="12">
        <v>2024.0</v>
      </c>
      <c r="F404" s="11" t="s">
        <v>166</v>
      </c>
      <c r="G404" s="11" t="s">
        <v>184</v>
      </c>
      <c r="H404" s="11">
        <v>3.0</v>
      </c>
      <c r="I404" s="13">
        <v>8.9</v>
      </c>
      <c r="J404" s="11">
        <v>0.0</v>
      </c>
      <c r="K404" s="13">
        <v>0.6</v>
      </c>
      <c r="L404" s="13">
        <v>8.3</v>
      </c>
      <c r="M404" s="11">
        <v>20.0</v>
      </c>
      <c r="N404" s="14">
        <v>0.83</v>
      </c>
      <c r="O404" s="13">
        <v>80.4</v>
      </c>
      <c r="P404" s="13">
        <v>5.5</v>
      </c>
      <c r="Q404" s="13">
        <v>9.4</v>
      </c>
      <c r="R404" s="13">
        <v>15.8</v>
      </c>
      <c r="S404" s="13">
        <v>4.7</v>
      </c>
      <c r="T404" s="13">
        <v>5.0</v>
      </c>
      <c r="U404" s="13">
        <v>3.6</v>
      </c>
      <c r="V404" s="13">
        <v>88.3</v>
      </c>
      <c r="W404" s="11" t="str">
        <f t="shared" si="1"/>
        <v>A-Strong|BBVA|Corporate|2024</v>
      </c>
      <c r="X404" s="15">
        <f>(MAX(0,MIN(1,1-(K404-scaling_params!$B$2)/(scaling_params!$C$2-scaling_params!$B$2)))+MAX(0,MIN(1,(L404-scaling_params!$B$3)/(scaling_params!$C$3-scaling_params!$B$3))))/2</f>
        <v>0.8897058824</v>
      </c>
      <c r="Y404" s="15">
        <f>(MAX(0,MIN(1,(M404-scaling_params!$B$4)/(scaling_params!$C$4-scaling_params!$B$4)))+MAX(0,MIN(1,(N404-scaling_params!$B$5)/(scaling_params!$C$5-scaling_params!$B$5))))/2</f>
        <v>0.644047619</v>
      </c>
      <c r="Z404" s="15">
        <f>(MAX(0,MIN(1,(O404-scaling_params!$B$6)/(scaling_params!$C$6-scaling_params!$B$6)))+MAX(0,MIN(1,1-(P404-scaling_params!$B$7)/(scaling_params!$C$7-scaling_params!$B$7)))+MAX(0,MIN(1,(T404-scaling_params!$B$11)/(scaling_params!$C$11-scaling_params!$B$11))))/3</f>
        <v>1</v>
      </c>
      <c r="AA404" s="15">
        <f>(MAX(0,MIN(1,1-(Q404-scaling_params!$B$8)/(scaling_params!$C$8-scaling_params!$B$8)))+MAX(0,MIN(1,(R404-scaling_params!$B$9)/(scaling_params!$C$9-scaling_params!$B$9)))+MAX(0,MIN(1,(S404-scaling_params!$B$10)/(scaling_params!$C$10-scaling_params!$B$10))))/3</f>
        <v>0.8651030032</v>
      </c>
      <c r="AB404" s="15">
        <f>(MAX(0,MIN(1,(U404-scaling_params!$B$12)/(scaling_params!$C$12-scaling_params!$B$12)))+MAX(0,MIN(1,(V404-scaling_params!$B$13)/(scaling_params!$C$13-scaling_params!$B$13))))/2</f>
        <v>0.9081818182</v>
      </c>
      <c r="AC404" s="13">
        <f>(scaling_params!$G$2*X404+scaling_params!$G$3*Y404+scaling_params!$G$4*Z404+scaling_params!$G$5*AA404+scaling_params!$G$6*AB404)*100</f>
        <v>85.48556559</v>
      </c>
      <c r="AD404" s="11" t="s">
        <v>168</v>
      </c>
      <c r="AE404" s="11">
        <f t="shared" si="2"/>
        <v>0</v>
      </c>
    </row>
    <row r="405" ht="15.75" customHeight="1">
      <c r="A405" s="11" t="s">
        <v>379</v>
      </c>
      <c r="B405" s="11" t="s">
        <v>163</v>
      </c>
      <c r="C405" s="11" t="s">
        <v>328</v>
      </c>
      <c r="D405" s="11" t="s">
        <v>181</v>
      </c>
      <c r="E405" s="12">
        <v>2025.0</v>
      </c>
      <c r="F405" s="11" t="s">
        <v>166</v>
      </c>
      <c r="G405" s="11" t="s">
        <v>184</v>
      </c>
      <c r="H405" s="11">
        <v>3.0</v>
      </c>
      <c r="I405" s="13">
        <v>8.6</v>
      </c>
      <c r="J405" s="11">
        <v>0.0</v>
      </c>
      <c r="K405" s="13">
        <v>1.4</v>
      </c>
      <c r="L405" s="13">
        <v>9.0</v>
      </c>
      <c r="M405" s="11">
        <v>40.0</v>
      </c>
      <c r="N405" s="14">
        <v>0.96</v>
      </c>
      <c r="O405" s="13">
        <v>83.2</v>
      </c>
      <c r="P405" s="13">
        <v>5.5</v>
      </c>
      <c r="Q405" s="13">
        <v>8.5</v>
      </c>
      <c r="R405" s="13">
        <v>18.9</v>
      </c>
      <c r="S405" s="13">
        <v>5.0</v>
      </c>
      <c r="T405" s="13">
        <v>5.0</v>
      </c>
      <c r="U405" s="13">
        <v>3.7</v>
      </c>
      <c r="V405" s="13">
        <v>98.5</v>
      </c>
      <c r="W405" s="11" t="str">
        <f t="shared" si="1"/>
        <v>A-Strong|BBVA|Corporate|2025</v>
      </c>
      <c r="X405" s="15">
        <f>(MAX(0,MIN(1,1-(K405-scaling_params!$B$2)/(scaling_params!$C$2-scaling_params!$B$2)))+MAX(0,MIN(1,(L405-scaling_params!$B$3)/(scaling_params!$C$3-scaling_params!$B$3))))/2</f>
        <v>0.8745098039</v>
      </c>
      <c r="Y405" s="15">
        <f>(MAX(0,MIN(1,(M405-scaling_params!$B$4)/(scaling_params!$C$4-scaling_params!$B$4)))+MAX(0,MIN(1,(N405-scaling_params!$B$5)/(scaling_params!$C$5-scaling_params!$B$5))))/2</f>
        <v>0.9017857143</v>
      </c>
      <c r="Z405" s="15">
        <f>(MAX(0,MIN(1,(O405-scaling_params!$B$6)/(scaling_params!$C$6-scaling_params!$B$6)))+MAX(0,MIN(1,1-(P405-scaling_params!$B$7)/(scaling_params!$C$7-scaling_params!$B$7)))+MAX(0,MIN(1,(T405-scaling_params!$B$11)/(scaling_params!$C$11-scaling_params!$B$11))))/3</f>
        <v>1</v>
      </c>
      <c r="AA405" s="15">
        <f>(MAX(0,MIN(1,1-(Q405-scaling_params!$B$8)/(scaling_params!$C$8-scaling_params!$B$8)))+MAX(0,MIN(1,(R405-scaling_params!$B$9)/(scaling_params!$C$9-scaling_params!$B$9)))+MAX(0,MIN(1,(S405-scaling_params!$B$10)/(scaling_params!$C$10-scaling_params!$B$10))))/3</f>
        <v>1</v>
      </c>
      <c r="AB405" s="15">
        <f>(MAX(0,MIN(1,(U405-scaling_params!$B$12)/(scaling_params!$C$12-scaling_params!$B$12)))+MAX(0,MIN(1,(V405-scaling_params!$B$13)/(scaling_params!$C$13-scaling_params!$B$13))))/2</f>
        <v>1</v>
      </c>
      <c r="AC405" s="13">
        <f>(scaling_params!$G$2*X405+scaling_params!$G$3*Y405+scaling_params!$G$4*Z405+scaling_params!$G$5*AA405+scaling_params!$G$6*AB405)*100</f>
        <v>94.64294468</v>
      </c>
      <c r="AD405" s="11" t="s">
        <v>168</v>
      </c>
      <c r="AE405" s="11">
        <f t="shared" si="2"/>
        <v>0</v>
      </c>
    </row>
    <row r="406" ht="15.75" customHeight="1">
      <c r="A406" s="11" t="s">
        <v>380</v>
      </c>
      <c r="B406" s="11" t="s">
        <v>163</v>
      </c>
      <c r="C406" s="11" t="s">
        <v>328</v>
      </c>
      <c r="D406" s="11" t="s">
        <v>181</v>
      </c>
      <c r="E406" s="12">
        <v>2024.0</v>
      </c>
      <c r="F406" s="11" t="s">
        <v>171</v>
      </c>
      <c r="G406" s="11" t="s">
        <v>184</v>
      </c>
      <c r="H406" s="11">
        <v>5.0</v>
      </c>
      <c r="I406" s="13">
        <v>8.9</v>
      </c>
      <c r="J406" s="11">
        <v>0.0</v>
      </c>
      <c r="K406" s="13">
        <v>0.6</v>
      </c>
      <c r="L406" s="13">
        <v>7.9</v>
      </c>
      <c r="M406" s="11">
        <v>21.0</v>
      </c>
      <c r="N406" s="14">
        <v>0.88</v>
      </c>
      <c r="O406" s="13">
        <v>80.4</v>
      </c>
      <c r="P406" s="13">
        <v>5.5</v>
      </c>
      <c r="Q406" s="13">
        <v>9.4</v>
      </c>
      <c r="R406" s="13">
        <v>15.8</v>
      </c>
      <c r="S406" s="13">
        <v>4.6</v>
      </c>
      <c r="T406" s="13">
        <v>4.9</v>
      </c>
      <c r="U406" s="13">
        <v>3.6</v>
      </c>
      <c r="V406" s="13">
        <v>79.6</v>
      </c>
      <c r="W406" s="11" t="str">
        <f t="shared" si="1"/>
        <v>A-Strong|BBVA|Corporate|2024</v>
      </c>
      <c r="X406" s="15">
        <f>(MAX(0,MIN(1,1-(K406-scaling_params!$B$2)/(scaling_params!$C$2-scaling_params!$B$2)))+MAX(0,MIN(1,(L406-scaling_params!$B$3)/(scaling_params!$C$3-scaling_params!$B$3))))/2</f>
        <v>0.8602941176</v>
      </c>
      <c r="Y406" s="15">
        <f>(MAX(0,MIN(1,(M406-scaling_params!$B$4)/(scaling_params!$C$4-scaling_params!$B$4)))+MAX(0,MIN(1,(N406-scaling_params!$B$5)/(scaling_params!$C$5-scaling_params!$B$5))))/2</f>
        <v>0.7113095238</v>
      </c>
      <c r="Z406" s="15">
        <f>(MAX(0,MIN(1,(O406-scaling_params!$B$6)/(scaling_params!$C$6-scaling_params!$B$6)))+MAX(0,MIN(1,1-(P406-scaling_params!$B$7)/(scaling_params!$C$7-scaling_params!$B$7)))+MAX(0,MIN(1,(T406-scaling_params!$B$11)/(scaling_params!$C$11-scaling_params!$B$11))))/3</f>
        <v>0.9904761905</v>
      </c>
      <c r="AA406" s="15">
        <f>(MAX(0,MIN(1,1-(Q406-scaling_params!$B$8)/(scaling_params!$C$8-scaling_params!$B$8)))+MAX(0,MIN(1,(R406-scaling_params!$B$9)/(scaling_params!$C$9-scaling_params!$B$9)))+MAX(0,MIN(1,(S406-scaling_params!$B$10)/(scaling_params!$C$10-scaling_params!$B$10))))/3</f>
        <v>0.8552990817</v>
      </c>
      <c r="AB406" s="15">
        <f>(MAX(0,MIN(1,(U406-scaling_params!$B$12)/(scaling_params!$C$12-scaling_params!$B$12)))+MAX(0,MIN(1,(V406-scaling_params!$B$13)/(scaling_params!$C$13-scaling_params!$B$13))))/2</f>
        <v>0.8290909091</v>
      </c>
      <c r="AC406" s="13">
        <f>(scaling_params!$G$2*X406+scaling_params!$G$3*Y406+scaling_params!$G$4*Z406+scaling_params!$G$5*AA406+scaling_params!$G$6*AB406)*100</f>
        <v>85.04541261</v>
      </c>
      <c r="AD406" s="11" t="s">
        <v>168</v>
      </c>
      <c r="AE406" s="11">
        <f t="shared" si="2"/>
        <v>0</v>
      </c>
    </row>
    <row r="407" ht="15.75" customHeight="1">
      <c r="A407" s="11" t="s">
        <v>380</v>
      </c>
      <c r="B407" s="11" t="s">
        <v>163</v>
      </c>
      <c r="C407" s="11" t="s">
        <v>328</v>
      </c>
      <c r="D407" s="11" t="s">
        <v>181</v>
      </c>
      <c r="E407" s="12">
        <v>2025.0</v>
      </c>
      <c r="F407" s="11" t="s">
        <v>171</v>
      </c>
      <c r="G407" s="11" t="s">
        <v>184</v>
      </c>
      <c r="H407" s="11">
        <v>5.0</v>
      </c>
      <c r="I407" s="13">
        <v>8.6</v>
      </c>
      <c r="J407" s="11">
        <v>0.0</v>
      </c>
      <c r="K407" s="13">
        <v>1.4</v>
      </c>
      <c r="L407" s="13">
        <v>9.5</v>
      </c>
      <c r="M407" s="11">
        <v>35.0</v>
      </c>
      <c r="N407" s="14">
        <v>0.97</v>
      </c>
      <c r="O407" s="13">
        <v>83.2</v>
      </c>
      <c r="P407" s="13">
        <v>5.5</v>
      </c>
      <c r="Q407" s="13">
        <v>8.5</v>
      </c>
      <c r="R407" s="13">
        <v>18.9</v>
      </c>
      <c r="S407" s="13">
        <v>4.7</v>
      </c>
      <c r="T407" s="13">
        <v>4.9</v>
      </c>
      <c r="U407" s="13">
        <v>3.7</v>
      </c>
      <c r="V407" s="13">
        <v>82.1</v>
      </c>
      <c r="W407" s="11" t="str">
        <f t="shared" si="1"/>
        <v>A-Strong|BBVA|Corporate|2025</v>
      </c>
      <c r="X407" s="15">
        <f>(MAX(0,MIN(1,1-(K407-scaling_params!$B$2)/(scaling_params!$C$2-scaling_params!$B$2)))+MAX(0,MIN(1,(L407-scaling_params!$B$3)/(scaling_params!$C$3-scaling_params!$B$3))))/2</f>
        <v>0.9112745098</v>
      </c>
      <c r="Y407" s="15">
        <f>(MAX(0,MIN(1,(M407-scaling_params!$B$4)/(scaling_params!$C$4-scaling_params!$B$4)))+MAX(0,MIN(1,(N407-scaling_params!$B$5)/(scaling_params!$C$5-scaling_params!$B$5))))/2</f>
        <v>0.8904761905</v>
      </c>
      <c r="Z407" s="15">
        <f>(MAX(0,MIN(1,(O407-scaling_params!$B$6)/(scaling_params!$C$6-scaling_params!$B$6)))+MAX(0,MIN(1,1-(P407-scaling_params!$B$7)/(scaling_params!$C$7-scaling_params!$B$7)))+MAX(0,MIN(1,(T407-scaling_params!$B$11)/(scaling_params!$C$11-scaling_params!$B$11))))/3</f>
        <v>0.9904761905</v>
      </c>
      <c r="AA407" s="15">
        <f>(MAX(0,MIN(1,1-(Q407-scaling_params!$B$8)/(scaling_params!$C$8-scaling_params!$B$8)))+MAX(0,MIN(1,(R407-scaling_params!$B$9)/(scaling_params!$C$9-scaling_params!$B$9)))+MAX(0,MIN(1,(S407-scaling_params!$B$10)/(scaling_params!$C$10-scaling_params!$B$10))))/3</f>
        <v>0.9705882353</v>
      </c>
      <c r="AB407" s="15">
        <f>(MAX(0,MIN(1,(U407-scaling_params!$B$12)/(scaling_params!$C$12-scaling_params!$B$12)))+MAX(0,MIN(1,(V407-scaling_params!$B$13)/(scaling_params!$C$13-scaling_params!$B$13))))/2</f>
        <v>0.8518181818</v>
      </c>
      <c r="AC407" s="13">
        <f>(scaling_params!$G$2*X407+scaling_params!$G$3*Y407+scaling_params!$G$4*Z407+scaling_params!$G$5*AA407+scaling_params!$G$6*AB407)*100</f>
        <v>92.75113942</v>
      </c>
      <c r="AD407" s="11" t="s">
        <v>168</v>
      </c>
      <c r="AE407" s="11">
        <f t="shared" si="2"/>
        <v>0</v>
      </c>
    </row>
    <row r="408" ht="15.75" customHeight="1">
      <c r="A408" s="11" t="s">
        <v>381</v>
      </c>
      <c r="B408" s="11" t="s">
        <v>163</v>
      </c>
      <c r="C408" s="11" t="s">
        <v>328</v>
      </c>
      <c r="D408" s="11" t="s">
        <v>170</v>
      </c>
      <c r="E408" s="12">
        <v>2024.0</v>
      </c>
      <c r="F408" s="11" t="s">
        <v>166</v>
      </c>
      <c r="G408" s="11" t="s">
        <v>175</v>
      </c>
      <c r="H408" s="11">
        <v>1.0</v>
      </c>
      <c r="I408" s="13">
        <v>8.9</v>
      </c>
      <c r="J408" s="11">
        <v>0.0</v>
      </c>
      <c r="K408" s="13">
        <v>0.2</v>
      </c>
      <c r="L408" s="13">
        <v>8.5</v>
      </c>
      <c r="M408" s="11">
        <v>30.0</v>
      </c>
      <c r="N408" s="14">
        <v>0.86</v>
      </c>
      <c r="O408" s="13">
        <v>82.1</v>
      </c>
      <c r="P408" s="13">
        <v>5.1</v>
      </c>
      <c r="Q408" s="13">
        <v>12.5</v>
      </c>
      <c r="R408" s="13">
        <v>18.1</v>
      </c>
      <c r="S408" s="13">
        <v>5.0</v>
      </c>
      <c r="T408" s="13">
        <v>5.0</v>
      </c>
      <c r="U408" s="13">
        <v>2.3</v>
      </c>
      <c r="V408" s="13">
        <v>96.5</v>
      </c>
      <c r="W408" s="11" t="str">
        <f t="shared" si="1"/>
        <v>A-Strong|BBVA|Risk|2024</v>
      </c>
      <c r="X408" s="15">
        <f>(MAX(0,MIN(1,1-(K408-scaling_params!$B$2)/(scaling_params!$C$2-scaling_params!$B$2)))+MAX(0,MIN(1,(L408-scaling_params!$B$3)/(scaling_params!$C$3-scaling_params!$B$3))))/2</f>
        <v>0.9044117647</v>
      </c>
      <c r="Y408" s="15">
        <f>(MAX(0,MIN(1,(M408-scaling_params!$B$4)/(scaling_params!$C$4-scaling_params!$B$4)))+MAX(0,MIN(1,(N408-scaling_params!$B$5)/(scaling_params!$C$5-scaling_params!$B$5))))/2</f>
        <v>0.7291666667</v>
      </c>
      <c r="Z408" s="15">
        <f>(MAX(0,MIN(1,(O408-scaling_params!$B$6)/(scaling_params!$C$6-scaling_params!$B$6)))+MAX(0,MIN(1,1-(P408-scaling_params!$B$7)/(scaling_params!$C$7-scaling_params!$B$7)))+MAX(0,MIN(1,(T408-scaling_params!$B$11)/(scaling_params!$C$11-scaling_params!$B$11))))/3</f>
        <v>1</v>
      </c>
      <c r="AA408" s="15">
        <f>(MAX(0,MIN(1,1-(Q408-scaling_params!$B$8)/(scaling_params!$C$8-scaling_params!$B$8)))+MAX(0,MIN(1,(R408-scaling_params!$B$9)/(scaling_params!$C$9-scaling_params!$B$9)))+MAX(0,MIN(1,(S408-scaling_params!$B$10)/(scaling_params!$C$10-scaling_params!$B$10))))/3</f>
        <v>0.9574702723</v>
      </c>
      <c r="AB408" s="15">
        <f>(MAX(0,MIN(1,(U408-scaling_params!$B$12)/(scaling_params!$C$12-scaling_params!$B$12)))+MAX(0,MIN(1,(V408-scaling_params!$B$13)/(scaling_params!$C$13-scaling_params!$B$13))))/2</f>
        <v>0.8077272727</v>
      </c>
      <c r="AC408" s="13">
        <f>(scaling_params!$G$2*X408+scaling_params!$G$3*Y408+scaling_params!$G$4*Z408+scaling_params!$G$5*AA408+scaling_params!$G$6*AB408)*100</f>
        <v>88.27175175</v>
      </c>
      <c r="AD408" s="11" t="s">
        <v>168</v>
      </c>
      <c r="AE408" s="11">
        <f t="shared" si="2"/>
        <v>0</v>
      </c>
    </row>
    <row r="409" ht="15.75" customHeight="1">
      <c r="A409" s="11" t="s">
        <v>381</v>
      </c>
      <c r="B409" s="11" t="s">
        <v>163</v>
      </c>
      <c r="C409" s="11" t="s">
        <v>328</v>
      </c>
      <c r="D409" s="11" t="s">
        <v>170</v>
      </c>
      <c r="E409" s="12">
        <v>2025.0</v>
      </c>
      <c r="F409" s="11" t="s">
        <v>166</v>
      </c>
      <c r="G409" s="11" t="s">
        <v>175</v>
      </c>
      <c r="H409" s="11">
        <v>1.0</v>
      </c>
      <c r="I409" s="13">
        <v>8.6</v>
      </c>
      <c r="J409" s="11">
        <v>0.0</v>
      </c>
      <c r="K409" s="13">
        <v>0.0</v>
      </c>
      <c r="L409" s="13">
        <v>9.3</v>
      </c>
      <c r="M409" s="11">
        <v>19.0</v>
      </c>
      <c r="N409" s="14">
        <v>0.88</v>
      </c>
      <c r="O409" s="13">
        <v>82.8</v>
      </c>
      <c r="P409" s="13">
        <v>4.9</v>
      </c>
      <c r="Q409" s="13">
        <v>8.3</v>
      </c>
      <c r="R409" s="13">
        <v>17.0</v>
      </c>
      <c r="S409" s="13">
        <v>5.0</v>
      </c>
      <c r="T409" s="13">
        <v>4.9</v>
      </c>
      <c r="U409" s="13">
        <v>5.1</v>
      </c>
      <c r="V409" s="13">
        <v>83.5</v>
      </c>
      <c r="W409" s="11" t="str">
        <f t="shared" si="1"/>
        <v>A-Strong|BBVA|Risk|2025</v>
      </c>
      <c r="X409" s="15">
        <f>(MAX(0,MIN(1,1-(K409-scaling_params!$B$2)/(scaling_params!$C$2-scaling_params!$B$2)))+MAX(0,MIN(1,(L409-scaling_params!$B$3)/(scaling_params!$C$3-scaling_params!$B$3))))/2</f>
        <v>0.9632352941</v>
      </c>
      <c r="Y409" s="15">
        <f>(MAX(0,MIN(1,(M409-scaling_params!$B$4)/(scaling_params!$C$4-scaling_params!$B$4)))+MAX(0,MIN(1,(N409-scaling_params!$B$5)/(scaling_params!$C$5-scaling_params!$B$5))))/2</f>
        <v>0.7017857143</v>
      </c>
      <c r="Z409" s="15">
        <f>(MAX(0,MIN(1,(O409-scaling_params!$B$6)/(scaling_params!$C$6-scaling_params!$B$6)))+MAX(0,MIN(1,1-(P409-scaling_params!$B$7)/(scaling_params!$C$7-scaling_params!$B$7)))+MAX(0,MIN(1,(T409-scaling_params!$B$11)/(scaling_params!$C$11-scaling_params!$B$11))))/3</f>
        <v>0.9904761905</v>
      </c>
      <c r="AA409" s="15">
        <f>(MAX(0,MIN(1,1-(Q409-scaling_params!$B$8)/(scaling_params!$C$8-scaling_params!$B$8)))+MAX(0,MIN(1,(R409-scaling_params!$B$9)/(scaling_params!$C$9-scaling_params!$B$9)))+MAX(0,MIN(1,(S409-scaling_params!$B$10)/(scaling_params!$C$10-scaling_params!$B$10))))/3</f>
        <v>0.9451476793</v>
      </c>
      <c r="AB409" s="15">
        <f>(MAX(0,MIN(1,(U409-scaling_params!$B$12)/(scaling_params!$C$12-scaling_params!$B$12)))+MAX(0,MIN(1,(V409-scaling_params!$B$13)/(scaling_params!$C$13-scaling_params!$B$13))))/2</f>
        <v>0.8645454545</v>
      </c>
      <c r="AC409" s="13">
        <f>(scaling_params!$G$2*X409+scaling_params!$G$3*Y409+scaling_params!$G$4*Z409+scaling_params!$G$5*AA409+scaling_params!$G$6*AB409)*100</f>
        <v>89.24041969</v>
      </c>
      <c r="AD409" s="11" t="s">
        <v>168</v>
      </c>
      <c r="AE409" s="11">
        <f t="shared" si="2"/>
        <v>0</v>
      </c>
    </row>
    <row r="410" ht="15.75" customHeight="1">
      <c r="A410" s="11" t="s">
        <v>382</v>
      </c>
      <c r="B410" s="11" t="s">
        <v>163</v>
      </c>
      <c r="C410" s="11" t="s">
        <v>328</v>
      </c>
      <c r="D410" s="11" t="s">
        <v>174</v>
      </c>
      <c r="E410" s="12">
        <v>2024.0</v>
      </c>
      <c r="F410" s="11" t="s">
        <v>171</v>
      </c>
      <c r="G410" s="11" t="s">
        <v>184</v>
      </c>
      <c r="H410" s="11">
        <v>2.0</v>
      </c>
      <c r="I410" s="13">
        <v>8.9</v>
      </c>
      <c r="J410" s="11">
        <v>0.0</v>
      </c>
      <c r="K410" s="13">
        <v>1.3</v>
      </c>
      <c r="L410" s="13">
        <v>8.4</v>
      </c>
      <c r="M410" s="11">
        <v>19.0</v>
      </c>
      <c r="N410" s="14">
        <v>0.89</v>
      </c>
      <c r="O410" s="13">
        <v>73.3</v>
      </c>
      <c r="P410" s="13">
        <v>4.6</v>
      </c>
      <c r="Q410" s="13">
        <v>12.9</v>
      </c>
      <c r="R410" s="13">
        <v>18.1</v>
      </c>
      <c r="S410" s="13">
        <v>4.5</v>
      </c>
      <c r="T410" s="13">
        <v>4.3</v>
      </c>
      <c r="U410" s="13">
        <v>2.7</v>
      </c>
      <c r="V410" s="13">
        <v>83.0</v>
      </c>
      <c r="W410" s="11" t="str">
        <f t="shared" si="1"/>
        <v>A-Strong|BBVA|Digital|2024</v>
      </c>
      <c r="X410" s="15">
        <f>(MAX(0,MIN(1,1-(K410-scaling_params!$B$2)/(scaling_params!$C$2-scaling_params!$B$2)))+MAX(0,MIN(1,(L410-scaling_params!$B$3)/(scaling_params!$C$3-scaling_params!$B$3))))/2</f>
        <v>0.8470588235</v>
      </c>
      <c r="Y410" s="15">
        <f>(MAX(0,MIN(1,(M410-scaling_params!$B$4)/(scaling_params!$C$4-scaling_params!$B$4)))+MAX(0,MIN(1,(N410-scaling_params!$B$5)/(scaling_params!$C$5-scaling_params!$B$5))))/2</f>
        <v>0.7142857143</v>
      </c>
      <c r="Z410" s="15">
        <f>(MAX(0,MIN(1,(O410-scaling_params!$B$6)/(scaling_params!$C$6-scaling_params!$B$6)))+MAX(0,MIN(1,1-(P410-scaling_params!$B$7)/(scaling_params!$C$7-scaling_params!$B$7)))+MAX(0,MIN(1,(T410-scaling_params!$B$11)/(scaling_params!$C$11-scaling_params!$B$11))))/3</f>
        <v>0.8755775578</v>
      </c>
      <c r="AA410" s="15">
        <f>(MAX(0,MIN(1,1-(Q410-scaling_params!$B$8)/(scaling_params!$C$8-scaling_params!$B$8)))+MAX(0,MIN(1,(R410-scaling_params!$B$9)/(scaling_params!$C$9-scaling_params!$B$9)))+MAX(0,MIN(1,(S410-scaling_params!$B$10)/(scaling_params!$C$10-scaling_params!$B$10))))/3</f>
        <v>0.8932991493</v>
      </c>
      <c r="AB410" s="15">
        <f>(MAX(0,MIN(1,(U410-scaling_params!$B$12)/(scaling_params!$C$12-scaling_params!$B$12)))+MAX(0,MIN(1,(V410-scaling_params!$B$13)/(scaling_params!$C$13-scaling_params!$B$13))))/2</f>
        <v>0.785</v>
      </c>
      <c r="AC410" s="13">
        <f>(scaling_params!$G$2*X410+scaling_params!$G$3*Y410+scaling_params!$G$4*Z410+scaling_params!$G$5*AA410+scaling_params!$G$6*AB410)*100</f>
        <v>82.25273427</v>
      </c>
      <c r="AD410" s="11" t="s">
        <v>168</v>
      </c>
      <c r="AE410" s="11">
        <f t="shared" si="2"/>
        <v>0</v>
      </c>
    </row>
    <row r="411" ht="15.75" customHeight="1">
      <c r="A411" s="11" t="s">
        <v>382</v>
      </c>
      <c r="B411" s="11" t="s">
        <v>163</v>
      </c>
      <c r="C411" s="11" t="s">
        <v>328</v>
      </c>
      <c r="D411" s="11" t="s">
        <v>174</v>
      </c>
      <c r="E411" s="12">
        <v>2025.0</v>
      </c>
      <c r="F411" s="11" t="s">
        <v>171</v>
      </c>
      <c r="G411" s="11" t="s">
        <v>184</v>
      </c>
      <c r="H411" s="11">
        <v>2.0</v>
      </c>
      <c r="I411" s="13">
        <v>8.6</v>
      </c>
      <c r="J411" s="11">
        <v>0.0</v>
      </c>
      <c r="K411" s="13">
        <v>1.2</v>
      </c>
      <c r="L411" s="13">
        <v>7.4</v>
      </c>
      <c r="M411" s="11">
        <v>32.0</v>
      </c>
      <c r="N411" s="14">
        <v>0.89</v>
      </c>
      <c r="O411" s="13">
        <v>78.6</v>
      </c>
      <c r="P411" s="13">
        <v>4.2</v>
      </c>
      <c r="Q411" s="13">
        <v>12.7</v>
      </c>
      <c r="R411" s="13">
        <v>18.1</v>
      </c>
      <c r="S411" s="13">
        <v>4.2</v>
      </c>
      <c r="T411" s="13">
        <v>3.8</v>
      </c>
      <c r="U411" s="13">
        <v>3.7</v>
      </c>
      <c r="V411" s="13">
        <v>80.1</v>
      </c>
      <c r="W411" s="11" t="str">
        <f t="shared" si="1"/>
        <v>A-Strong|BBVA|Digital|2025</v>
      </c>
      <c r="X411" s="15">
        <f>(MAX(0,MIN(1,1-(K411-scaling_params!$B$2)/(scaling_params!$C$2-scaling_params!$B$2)))+MAX(0,MIN(1,(L411-scaling_params!$B$3)/(scaling_params!$C$3-scaling_params!$B$3))))/2</f>
        <v>0.7901960784</v>
      </c>
      <c r="Y411" s="15">
        <f>(MAX(0,MIN(1,(M411-scaling_params!$B$4)/(scaling_params!$C$4-scaling_params!$B$4)))+MAX(0,MIN(1,(N411-scaling_params!$B$5)/(scaling_params!$C$5-scaling_params!$B$5))))/2</f>
        <v>0.7761904762</v>
      </c>
      <c r="Z411" s="15">
        <f>(MAX(0,MIN(1,(O411-scaling_params!$B$6)/(scaling_params!$C$6-scaling_params!$B$6)))+MAX(0,MIN(1,1-(P411-scaling_params!$B$7)/(scaling_params!$C$7-scaling_params!$B$7)))+MAX(0,MIN(1,(T411-scaling_params!$B$11)/(scaling_params!$C$11-scaling_params!$B$11))))/3</f>
        <v>0.8857142857</v>
      </c>
      <c r="AA411" s="15">
        <f>(MAX(0,MIN(1,1-(Q411-scaling_params!$B$8)/(scaling_params!$C$8-scaling_params!$B$8)))+MAX(0,MIN(1,(R411-scaling_params!$B$9)/(scaling_params!$C$9-scaling_params!$B$9)))+MAX(0,MIN(1,(S411-scaling_params!$B$10)/(scaling_params!$C$10-scaling_params!$B$10))))/3</f>
        <v>0.8714631422</v>
      </c>
      <c r="AB411" s="15">
        <f>(MAX(0,MIN(1,(U411-scaling_params!$B$12)/(scaling_params!$C$12-scaling_params!$B$12)))+MAX(0,MIN(1,(V411-scaling_params!$B$13)/(scaling_params!$C$13-scaling_params!$B$13))))/2</f>
        <v>0.8336363636</v>
      </c>
      <c r="AC411" s="13">
        <f>(scaling_params!$G$2*X411+scaling_params!$G$3*Y411+scaling_params!$G$4*Z411+scaling_params!$G$5*AA411+scaling_params!$G$6*AB411)*100</f>
        <v>82.79903014</v>
      </c>
      <c r="AD411" s="11" t="s">
        <v>168</v>
      </c>
      <c r="AE411" s="11">
        <f t="shared" si="2"/>
        <v>0</v>
      </c>
    </row>
    <row r="412" ht="15.75" customHeight="1">
      <c r="A412" s="11" t="s">
        <v>383</v>
      </c>
      <c r="B412" s="11" t="s">
        <v>163</v>
      </c>
      <c r="C412" s="11" t="s">
        <v>328</v>
      </c>
      <c r="D412" s="11" t="s">
        <v>165</v>
      </c>
      <c r="E412" s="12">
        <v>2024.0</v>
      </c>
      <c r="F412" s="11" t="s">
        <v>171</v>
      </c>
      <c r="G412" s="11" t="s">
        <v>167</v>
      </c>
      <c r="H412" s="11">
        <v>3.0</v>
      </c>
      <c r="I412" s="13">
        <v>8.9</v>
      </c>
      <c r="J412" s="11">
        <v>0.0</v>
      </c>
      <c r="K412" s="13">
        <v>1.1</v>
      </c>
      <c r="L412" s="13">
        <v>8.8</v>
      </c>
      <c r="M412" s="11">
        <v>38.0</v>
      </c>
      <c r="N412" s="14">
        <v>0.91</v>
      </c>
      <c r="O412" s="13">
        <v>77.5</v>
      </c>
      <c r="P412" s="13">
        <v>5.8</v>
      </c>
      <c r="Q412" s="13">
        <v>9.9</v>
      </c>
      <c r="R412" s="13">
        <v>17.5</v>
      </c>
      <c r="S412" s="13">
        <v>4.5</v>
      </c>
      <c r="T412" s="13">
        <v>4.3</v>
      </c>
      <c r="U412" s="13">
        <v>2.8</v>
      </c>
      <c r="V412" s="13">
        <v>87.5</v>
      </c>
      <c r="W412" s="11" t="str">
        <f t="shared" si="1"/>
        <v>A-Strong|BBVA|Operations|2024</v>
      </c>
      <c r="X412" s="15">
        <f>(MAX(0,MIN(1,1-(K412-scaling_params!$B$2)/(scaling_params!$C$2-scaling_params!$B$2)))+MAX(0,MIN(1,(L412-scaling_params!$B$3)/(scaling_params!$C$3-scaling_params!$B$3))))/2</f>
        <v>0.9098039216</v>
      </c>
      <c r="Y412" s="15">
        <f>(MAX(0,MIN(1,(M412-scaling_params!$B$4)/(scaling_params!$C$4-scaling_params!$B$4)))+MAX(0,MIN(1,(N412-scaling_params!$B$5)/(scaling_params!$C$5-scaling_params!$B$5))))/2</f>
        <v>0.8297619048</v>
      </c>
      <c r="Z412" s="15">
        <f>(MAX(0,MIN(1,(O412-scaling_params!$B$6)/(scaling_params!$C$6-scaling_params!$B$6)))+MAX(0,MIN(1,1-(P412-scaling_params!$B$7)/(scaling_params!$C$7-scaling_params!$B$7)))+MAX(0,MIN(1,(T412-scaling_params!$B$11)/(scaling_params!$C$11-scaling_params!$B$11))))/3</f>
        <v>0.9063063063</v>
      </c>
      <c r="AA412" s="15">
        <f>(MAX(0,MIN(1,1-(Q412-scaling_params!$B$8)/(scaling_params!$C$8-scaling_params!$B$8)))+MAX(0,MIN(1,(R412-scaling_params!$B$9)/(scaling_params!$C$9-scaling_params!$B$9)))+MAX(0,MIN(1,(S412-scaling_params!$B$10)/(scaling_params!$C$10-scaling_params!$B$10))))/3</f>
        <v>0.9172251179</v>
      </c>
      <c r="AB412" s="15">
        <f>(MAX(0,MIN(1,(U412-scaling_params!$B$12)/(scaling_params!$C$12-scaling_params!$B$12)))+MAX(0,MIN(1,(V412-scaling_params!$B$13)/(scaling_params!$C$13-scaling_params!$B$13))))/2</f>
        <v>0.8509090909</v>
      </c>
      <c r="AC412" s="13">
        <f>(scaling_params!$G$2*X412+scaling_params!$G$3*Y412+scaling_params!$G$4*Z412+scaling_params!$G$5*AA412+scaling_params!$G$6*AB412)*100</f>
        <v>88.36188446</v>
      </c>
      <c r="AD412" s="11" t="s">
        <v>168</v>
      </c>
      <c r="AE412" s="11">
        <f t="shared" si="2"/>
        <v>0</v>
      </c>
    </row>
    <row r="413" ht="15.75" customHeight="1">
      <c r="A413" s="11" t="s">
        <v>383</v>
      </c>
      <c r="B413" s="11" t="s">
        <v>163</v>
      </c>
      <c r="C413" s="11" t="s">
        <v>328</v>
      </c>
      <c r="D413" s="11" t="s">
        <v>165</v>
      </c>
      <c r="E413" s="12">
        <v>2025.0</v>
      </c>
      <c r="F413" s="11" t="s">
        <v>171</v>
      </c>
      <c r="G413" s="11" t="s">
        <v>167</v>
      </c>
      <c r="H413" s="11">
        <v>3.0</v>
      </c>
      <c r="I413" s="13">
        <v>8.6</v>
      </c>
      <c r="J413" s="11">
        <v>0.0</v>
      </c>
      <c r="K413" s="13">
        <v>0.0</v>
      </c>
      <c r="L413" s="13">
        <v>7.3</v>
      </c>
      <c r="M413" s="11">
        <v>55.0</v>
      </c>
      <c r="N413" s="14">
        <v>0.84</v>
      </c>
      <c r="O413" s="13">
        <v>83.2</v>
      </c>
      <c r="P413" s="13">
        <v>5.0</v>
      </c>
      <c r="Q413" s="13">
        <v>10.1</v>
      </c>
      <c r="R413" s="13">
        <v>16.7</v>
      </c>
      <c r="S413" s="13">
        <v>4.3</v>
      </c>
      <c r="T413" s="13">
        <v>4.4</v>
      </c>
      <c r="U413" s="13">
        <v>3.6</v>
      </c>
      <c r="V413" s="13">
        <v>91.1</v>
      </c>
      <c r="W413" s="11" t="str">
        <f t="shared" si="1"/>
        <v>A-Strong|BBVA|Operations|2025</v>
      </c>
      <c r="X413" s="15">
        <f>(MAX(0,MIN(1,1-(K413-scaling_params!$B$2)/(scaling_params!$C$2-scaling_params!$B$2)))+MAX(0,MIN(1,(L413-scaling_params!$B$3)/(scaling_params!$C$3-scaling_params!$B$3))))/2</f>
        <v>0.8161764706</v>
      </c>
      <c r="Y413" s="15">
        <f>(MAX(0,MIN(1,(M413-scaling_params!$B$4)/(scaling_params!$C$4-scaling_params!$B$4)))+MAX(0,MIN(1,(N413-scaling_params!$B$5)/(scaling_params!$C$5-scaling_params!$B$5))))/2</f>
        <v>0.8232142857</v>
      </c>
      <c r="Z413" s="15">
        <f>(MAX(0,MIN(1,(O413-scaling_params!$B$6)/(scaling_params!$C$6-scaling_params!$B$6)))+MAX(0,MIN(1,1-(P413-scaling_params!$B$7)/(scaling_params!$C$7-scaling_params!$B$7)))+MAX(0,MIN(1,(T413-scaling_params!$B$11)/(scaling_params!$C$11-scaling_params!$B$11))))/3</f>
        <v>0.9428571429</v>
      </c>
      <c r="AA413" s="15">
        <f>(MAX(0,MIN(1,1-(Q413-scaling_params!$B$8)/(scaling_params!$C$8-scaling_params!$B$8)))+MAX(0,MIN(1,(R413-scaling_params!$B$9)/(scaling_params!$C$9-scaling_params!$B$9)))+MAX(0,MIN(1,(S413-scaling_params!$B$10)/(scaling_params!$C$10-scaling_params!$B$10))))/3</f>
        <v>0.8638620005</v>
      </c>
      <c r="AB413" s="15">
        <f>(MAX(0,MIN(1,(U413-scaling_params!$B$12)/(scaling_params!$C$12-scaling_params!$B$12)))+MAX(0,MIN(1,(V413-scaling_params!$B$13)/(scaling_params!$C$13-scaling_params!$B$13))))/2</f>
        <v>0.9336363636</v>
      </c>
      <c r="AC413" s="13">
        <f>(scaling_params!$G$2*X413+scaling_params!$G$3*Y413+scaling_params!$G$4*Z413+scaling_params!$G$5*AA413+scaling_params!$G$6*AB413)*100</f>
        <v>86.90370593</v>
      </c>
      <c r="AD413" s="11" t="s">
        <v>168</v>
      </c>
      <c r="AE413" s="11">
        <f t="shared" si="2"/>
        <v>0</v>
      </c>
    </row>
    <row r="414" ht="15.75" customHeight="1">
      <c r="A414" s="11" t="s">
        <v>384</v>
      </c>
      <c r="B414" s="11" t="s">
        <v>163</v>
      </c>
      <c r="C414" s="11" t="s">
        <v>328</v>
      </c>
      <c r="D414" s="11" t="s">
        <v>174</v>
      </c>
      <c r="E414" s="12">
        <v>2024.0</v>
      </c>
      <c r="F414" s="11" t="s">
        <v>166</v>
      </c>
      <c r="G414" s="11" t="s">
        <v>184</v>
      </c>
      <c r="H414" s="11">
        <v>4.0</v>
      </c>
      <c r="I414" s="13">
        <v>8.9</v>
      </c>
      <c r="J414" s="11">
        <v>0.0</v>
      </c>
      <c r="K414" s="13">
        <v>1.3</v>
      </c>
      <c r="L414" s="13">
        <v>9.0</v>
      </c>
      <c r="M414" s="11">
        <v>16.0</v>
      </c>
      <c r="N414" s="14">
        <v>0.91</v>
      </c>
      <c r="O414" s="13">
        <v>73.3</v>
      </c>
      <c r="P414" s="13">
        <v>4.6</v>
      </c>
      <c r="Q414" s="13">
        <v>12.9</v>
      </c>
      <c r="R414" s="13">
        <v>18.1</v>
      </c>
      <c r="S414" s="13">
        <v>4.6</v>
      </c>
      <c r="T414" s="13">
        <v>4.0</v>
      </c>
      <c r="U414" s="13">
        <v>2.7</v>
      </c>
      <c r="V414" s="13">
        <v>84.3</v>
      </c>
      <c r="W414" s="11" t="str">
        <f t="shared" si="1"/>
        <v>A-Strong|BBVA|Digital|2024</v>
      </c>
      <c r="X414" s="15">
        <f>(MAX(0,MIN(1,1-(K414-scaling_params!$B$2)/(scaling_params!$C$2-scaling_params!$B$2)))+MAX(0,MIN(1,(L414-scaling_params!$B$3)/(scaling_params!$C$3-scaling_params!$B$3))))/2</f>
        <v>0.8911764706</v>
      </c>
      <c r="Y414" s="15">
        <f>(MAX(0,MIN(1,(M414-scaling_params!$B$4)/(scaling_params!$C$4-scaling_params!$B$4)))+MAX(0,MIN(1,(N414-scaling_params!$B$5)/(scaling_params!$C$5-scaling_params!$B$5))))/2</f>
        <v>0.725</v>
      </c>
      <c r="Z414" s="15">
        <f>(MAX(0,MIN(1,(O414-scaling_params!$B$6)/(scaling_params!$C$6-scaling_params!$B$6)))+MAX(0,MIN(1,1-(P414-scaling_params!$B$7)/(scaling_params!$C$7-scaling_params!$B$7)))+MAX(0,MIN(1,(T414-scaling_params!$B$11)/(scaling_params!$C$11-scaling_params!$B$11))))/3</f>
        <v>0.8470061292</v>
      </c>
      <c r="AA414" s="15">
        <f>(MAX(0,MIN(1,1-(Q414-scaling_params!$B$8)/(scaling_params!$C$8-scaling_params!$B$8)))+MAX(0,MIN(1,(R414-scaling_params!$B$9)/(scaling_params!$C$9-scaling_params!$B$9)))+MAX(0,MIN(1,(S414-scaling_params!$B$10)/(scaling_params!$C$10-scaling_params!$B$10))))/3</f>
        <v>0.9031030709</v>
      </c>
      <c r="AB414" s="15">
        <f>(MAX(0,MIN(1,(U414-scaling_params!$B$12)/(scaling_params!$C$12-scaling_params!$B$12)))+MAX(0,MIN(1,(V414-scaling_params!$B$13)/(scaling_params!$C$13-scaling_params!$B$13))))/2</f>
        <v>0.7968181818</v>
      </c>
      <c r="AC414" s="13">
        <f>(scaling_params!$G$2*X414+scaling_params!$G$3*Y414+scaling_params!$G$4*Z414+scaling_params!$G$5*AA414+scaling_params!$G$6*AB414)*100</f>
        <v>83.18185969</v>
      </c>
      <c r="AD414" s="11" t="s">
        <v>168</v>
      </c>
      <c r="AE414" s="11">
        <f t="shared" si="2"/>
        <v>0</v>
      </c>
    </row>
    <row r="415" ht="15.75" customHeight="1">
      <c r="A415" s="11" t="s">
        <v>384</v>
      </c>
      <c r="B415" s="11" t="s">
        <v>163</v>
      </c>
      <c r="C415" s="11" t="s">
        <v>328</v>
      </c>
      <c r="D415" s="11" t="s">
        <v>174</v>
      </c>
      <c r="E415" s="12">
        <v>2025.0</v>
      </c>
      <c r="F415" s="11" t="s">
        <v>166</v>
      </c>
      <c r="G415" s="11" t="s">
        <v>184</v>
      </c>
      <c r="H415" s="11">
        <v>4.0</v>
      </c>
      <c r="I415" s="13">
        <v>8.6</v>
      </c>
      <c r="J415" s="11">
        <v>0.0</v>
      </c>
      <c r="K415" s="13">
        <v>1.2</v>
      </c>
      <c r="L415" s="13">
        <v>9.2</v>
      </c>
      <c r="M415" s="11">
        <v>25.0</v>
      </c>
      <c r="N415" s="14">
        <v>0.84</v>
      </c>
      <c r="O415" s="13">
        <v>78.6</v>
      </c>
      <c r="P415" s="13">
        <v>4.2</v>
      </c>
      <c r="Q415" s="13">
        <v>12.7</v>
      </c>
      <c r="R415" s="13">
        <v>18.1</v>
      </c>
      <c r="S415" s="13">
        <v>4.6</v>
      </c>
      <c r="T415" s="13">
        <v>4.4</v>
      </c>
      <c r="U415" s="13">
        <v>3.7</v>
      </c>
      <c r="V415" s="13">
        <v>90.4</v>
      </c>
      <c r="W415" s="11" t="str">
        <f t="shared" si="1"/>
        <v>A-Strong|BBVA|Digital|2025</v>
      </c>
      <c r="X415" s="15">
        <f>(MAX(0,MIN(1,1-(K415-scaling_params!$B$2)/(scaling_params!$C$2-scaling_params!$B$2)))+MAX(0,MIN(1,(L415-scaling_params!$B$3)/(scaling_params!$C$3-scaling_params!$B$3))))/2</f>
        <v>0.9225490196</v>
      </c>
      <c r="Y415" s="15">
        <f>(MAX(0,MIN(1,(M415-scaling_params!$B$4)/(scaling_params!$C$4-scaling_params!$B$4)))+MAX(0,MIN(1,(N415-scaling_params!$B$5)/(scaling_params!$C$5-scaling_params!$B$5))))/2</f>
        <v>0.6803571429</v>
      </c>
      <c r="Z415" s="15">
        <f>(MAX(0,MIN(1,(O415-scaling_params!$B$6)/(scaling_params!$C$6-scaling_params!$B$6)))+MAX(0,MIN(1,1-(P415-scaling_params!$B$7)/(scaling_params!$C$7-scaling_params!$B$7)))+MAX(0,MIN(1,(T415-scaling_params!$B$11)/(scaling_params!$C$11-scaling_params!$B$11))))/3</f>
        <v>0.9428571429</v>
      </c>
      <c r="AA415" s="15">
        <f>(MAX(0,MIN(1,1-(Q415-scaling_params!$B$8)/(scaling_params!$C$8-scaling_params!$B$8)))+MAX(0,MIN(1,(R415-scaling_params!$B$9)/(scaling_params!$C$9-scaling_params!$B$9)))+MAX(0,MIN(1,(S415-scaling_params!$B$10)/(scaling_params!$C$10-scaling_params!$B$10))))/3</f>
        <v>0.9106788285</v>
      </c>
      <c r="AB415" s="15">
        <f>(MAX(0,MIN(1,(U415-scaling_params!$B$12)/(scaling_params!$C$12-scaling_params!$B$12)))+MAX(0,MIN(1,(V415-scaling_params!$B$13)/(scaling_params!$C$13-scaling_params!$B$13))))/2</f>
        <v>0.9272727273</v>
      </c>
      <c r="AC415" s="13">
        <f>(scaling_params!$G$2*X415+scaling_params!$G$3*Y415+scaling_params!$G$4*Z415+scaling_params!$G$5*AA415+scaling_params!$G$6*AB415)*100</f>
        <v>86.79520324</v>
      </c>
      <c r="AD415" s="11" t="s">
        <v>168</v>
      </c>
      <c r="AE415" s="11">
        <f t="shared" si="2"/>
        <v>0</v>
      </c>
    </row>
    <row r="416" ht="15.75" customHeight="1">
      <c r="A416" s="11" t="s">
        <v>385</v>
      </c>
      <c r="B416" s="11" t="s">
        <v>163</v>
      </c>
      <c r="C416" s="11" t="s">
        <v>328</v>
      </c>
      <c r="D416" s="11" t="s">
        <v>181</v>
      </c>
      <c r="E416" s="12">
        <v>2024.0</v>
      </c>
      <c r="F416" s="11" t="s">
        <v>171</v>
      </c>
      <c r="G416" s="11" t="s">
        <v>167</v>
      </c>
      <c r="H416" s="11">
        <v>4.0</v>
      </c>
      <c r="I416" s="13">
        <v>8.9</v>
      </c>
      <c r="J416" s="11">
        <v>0.0</v>
      </c>
      <c r="K416" s="13">
        <v>0.6</v>
      </c>
      <c r="L416" s="13">
        <v>9.1</v>
      </c>
      <c r="M416" s="11">
        <v>63.0</v>
      </c>
      <c r="N416" s="14">
        <v>0.89</v>
      </c>
      <c r="O416" s="13">
        <v>80.4</v>
      </c>
      <c r="P416" s="13">
        <v>5.5</v>
      </c>
      <c r="Q416" s="13">
        <v>9.4</v>
      </c>
      <c r="R416" s="13">
        <v>15.8</v>
      </c>
      <c r="S416" s="13">
        <v>5.0</v>
      </c>
      <c r="T416" s="13">
        <v>4.9</v>
      </c>
      <c r="U416" s="13">
        <v>3.6</v>
      </c>
      <c r="V416" s="13">
        <v>100.0</v>
      </c>
      <c r="W416" s="11" t="str">
        <f t="shared" si="1"/>
        <v>A-Strong|BBVA|Corporate|2024</v>
      </c>
      <c r="X416" s="15">
        <f>(MAX(0,MIN(1,1-(K416-scaling_params!$B$2)/(scaling_params!$C$2-scaling_params!$B$2)))+MAX(0,MIN(1,(L416-scaling_params!$B$3)/(scaling_params!$C$3-scaling_params!$B$3))))/2</f>
        <v>0.9485294118</v>
      </c>
      <c r="Y416" s="15">
        <f>(MAX(0,MIN(1,(M416-scaling_params!$B$4)/(scaling_params!$C$4-scaling_params!$B$4)))+MAX(0,MIN(1,(N416-scaling_params!$B$5)/(scaling_params!$C$5-scaling_params!$B$5))))/2</f>
        <v>0.9</v>
      </c>
      <c r="Z416" s="15">
        <f>(MAX(0,MIN(1,(O416-scaling_params!$B$6)/(scaling_params!$C$6-scaling_params!$B$6)))+MAX(0,MIN(1,1-(P416-scaling_params!$B$7)/(scaling_params!$C$7-scaling_params!$B$7)))+MAX(0,MIN(1,(T416-scaling_params!$B$11)/(scaling_params!$C$11-scaling_params!$B$11))))/3</f>
        <v>0.9904761905</v>
      </c>
      <c r="AA416" s="15">
        <f>(MAX(0,MIN(1,1-(Q416-scaling_params!$B$8)/(scaling_params!$C$8-scaling_params!$B$8)))+MAX(0,MIN(1,(R416-scaling_params!$B$9)/(scaling_params!$C$9-scaling_params!$B$9)))+MAX(0,MIN(1,(S416-scaling_params!$B$10)/(scaling_params!$C$10-scaling_params!$B$10))))/3</f>
        <v>0.8945147679</v>
      </c>
      <c r="AB416" s="15">
        <f>(MAX(0,MIN(1,(U416-scaling_params!$B$12)/(scaling_params!$C$12-scaling_params!$B$12)))+MAX(0,MIN(1,(V416-scaling_params!$B$13)/(scaling_params!$C$13-scaling_params!$B$13))))/2</f>
        <v>1</v>
      </c>
      <c r="AC416" s="13">
        <f>(scaling_params!$G$2*X416+scaling_params!$G$3*Y416+scaling_params!$G$4*Z416+scaling_params!$G$5*AA416+scaling_params!$G$6*AB416)*100</f>
        <v>94.26009157</v>
      </c>
      <c r="AD416" s="11" t="s">
        <v>168</v>
      </c>
      <c r="AE416" s="11">
        <f t="shared" si="2"/>
        <v>0</v>
      </c>
    </row>
    <row r="417" ht="15.75" customHeight="1">
      <c r="A417" s="11" t="s">
        <v>385</v>
      </c>
      <c r="B417" s="11" t="s">
        <v>163</v>
      </c>
      <c r="C417" s="11" t="s">
        <v>328</v>
      </c>
      <c r="D417" s="11" t="s">
        <v>181</v>
      </c>
      <c r="E417" s="12">
        <v>2025.0</v>
      </c>
      <c r="F417" s="11" t="s">
        <v>171</v>
      </c>
      <c r="G417" s="11" t="s">
        <v>167</v>
      </c>
      <c r="H417" s="11">
        <v>4.0</v>
      </c>
      <c r="I417" s="13">
        <v>8.6</v>
      </c>
      <c r="J417" s="11">
        <v>0.0</v>
      </c>
      <c r="K417" s="13">
        <v>1.4</v>
      </c>
      <c r="L417" s="13">
        <v>8.8</v>
      </c>
      <c r="M417" s="11">
        <v>56.0</v>
      </c>
      <c r="N417" s="14">
        <v>0.98</v>
      </c>
      <c r="O417" s="13">
        <v>83.2</v>
      </c>
      <c r="P417" s="13">
        <v>5.5</v>
      </c>
      <c r="Q417" s="13">
        <v>8.5</v>
      </c>
      <c r="R417" s="13">
        <v>18.9</v>
      </c>
      <c r="S417" s="13">
        <v>5.0</v>
      </c>
      <c r="T417" s="13">
        <v>5.0</v>
      </c>
      <c r="U417" s="13">
        <v>3.7</v>
      </c>
      <c r="V417" s="13">
        <v>94.8</v>
      </c>
      <c r="W417" s="11" t="str">
        <f t="shared" si="1"/>
        <v>A-Strong|BBVA|Corporate|2025</v>
      </c>
      <c r="X417" s="15">
        <f>(MAX(0,MIN(1,1-(K417-scaling_params!$B$2)/(scaling_params!$C$2-scaling_params!$B$2)))+MAX(0,MIN(1,(L417-scaling_params!$B$3)/(scaling_params!$C$3-scaling_params!$B$3))))/2</f>
        <v>0.8598039216</v>
      </c>
      <c r="Y417" s="15">
        <f>(MAX(0,MIN(1,(M417-scaling_params!$B$4)/(scaling_params!$C$4-scaling_params!$B$4)))+MAX(0,MIN(1,(N417-scaling_params!$B$5)/(scaling_params!$C$5-scaling_params!$B$5))))/2</f>
        <v>0.9904761905</v>
      </c>
      <c r="Z417" s="15">
        <f>(MAX(0,MIN(1,(O417-scaling_params!$B$6)/(scaling_params!$C$6-scaling_params!$B$6)))+MAX(0,MIN(1,1-(P417-scaling_params!$B$7)/(scaling_params!$C$7-scaling_params!$B$7)))+MAX(0,MIN(1,(T417-scaling_params!$B$11)/(scaling_params!$C$11-scaling_params!$B$11))))/3</f>
        <v>1</v>
      </c>
      <c r="AA417" s="15">
        <f>(MAX(0,MIN(1,1-(Q417-scaling_params!$B$8)/(scaling_params!$C$8-scaling_params!$B$8)))+MAX(0,MIN(1,(R417-scaling_params!$B$9)/(scaling_params!$C$9-scaling_params!$B$9)))+MAX(0,MIN(1,(S417-scaling_params!$B$10)/(scaling_params!$C$10-scaling_params!$B$10))))/3</f>
        <v>1</v>
      </c>
      <c r="AB417" s="15">
        <f>(MAX(0,MIN(1,(U417-scaling_params!$B$12)/(scaling_params!$C$12-scaling_params!$B$12)))+MAX(0,MIN(1,(V417-scaling_params!$B$13)/(scaling_params!$C$13-scaling_params!$B$13))))/2</f>
        <v>0.9672727273</v>
      </c>
      <c r="AC417" s="13">
        <f>(scaling_params!$G$2*X417+scaling_params!$G$3*Y417+scaling_params!$G$4*Z417+scaling_params!$G$5*AA417+scaling_params!$G$6*AB417)*100</f>
        <v>95.99540081</v>
      </c>
      <c r="AD417" s="11" t="s">
        <v>168</v>
      </c>
      <c r="AE417" s="11">
        <f t="shared" si="2"/>
        <v>0</v>
      </c>
    </row>
    <row r="418" ht="15.75" customHeight="1">
      <c r="A418" s="11" t="s">
        <v>386</v>
      </c>
      <c r="B418" s="11" t="s">
        <v>163</v>
      </c>
      <c r="C418" s="11" t="s">
        <v>328</v>
      </c>
      <c r="D418" s="11" t="s">
        <v>174</v>
      </c>
      <c r="E418" s="12">
        <v>2024.0</v>
      </c>
      <c r="F418" s="11" t="s">
        <v>166</v>
      </c>
      <c r="G418" s="11" t="s">
        <v>184</v>
      </c>
      <c r="H418" s="11">
        <v>5.0</v>
      </c>
      <c r="I418" s="13">
        <v>8.9</v>
      </c>
      <c r="J418" s="11">
        <v>0.0</v>
      </c>
      <c r="K418" s="13">
        <v>1.3</v>
      </c>
      <c r="L418" s="13">
        <v>7.8</v>
      </c>
      <c r="M418" s="11">
        <v>20.0</v>
      </c>
      <c r="N418" s="14">
        <v>0.89</v>
      </c>
      <c r="O418" s="13">
        <v>73.3</v>
      </c>
      <c r="P418" s="13">
        <v>4.6</v>
      </c>
      <c r="Q418" s="13">
        <v>12.9</v>
      </c>
      <c r="R418" s="13">
        <v>18.1</v>
      </c>
      <c r="S418" s="13">
        <v>4.4</v>
      </c>
      <c r="T418" s="13">
        <v>4.4</v>
      </c>
      <c r="U418" s="13">
        <v>2.7</v>
      </c>
      <c r="V418" s="13">
        <v>76.1</v>
      </c>
      <c r="W418" s="11" t="str">
        <f t="shared" si="1"/>
        <v>A-Strong|BBVA|Digital|2024</v>
      </c>
      <c r="X418" s="15">
        <f>(MAX(0,MIN(1,1-(K418-scaling_params!$B$2)/(scaling_params!$C$2-scaling_params!$B$2)))+MAX(0,MIN(1,(L418-scaling_params!$B$3)/(scaling_params!$C$3-scaling_params!$B$3))))/2</f>
        <v>0.8029411765</v>
      </c>
      <c r="Y418" s="15">
        <f>(MAX(0,MIN(1,(M418-scaling_params!$B$4)/(scaling_params!$C$4-scaling_params!$B$4)))+MAX(0,MIN(1,(N418-scaling_params!$B$5)/(scaling_params!$C$5-scaling_params!$B$5))))/2</f>
        <v>0.719047619</v>
      </c>
      <c r="Z418" s="15">
        <f>(MAX(0,MIN(1,(O418-scaling_params!$B$6)/(scaling_params!$C$6-scaling_params!$B$6)))+MAX(0,MIN(1,1-(P418-scaling_params!$B$7)/(scaling_params!$C$7-scaling_params!$B$7)))+MAX(0,MIN(1,(T418-scaling_params!$B$11)/(scaling_params!$C$11-scaling_params!$B$11))))/3</f>
        <v>0.8851013673</v>
      </c>
      <c r="AA418" s="15">
        <f>(MAX(0,MIN(1,1-(Q418-scaling_params!$B$8)/(scaling_params!$C$8-scaling_params!$B$8)))+MAX(0,MIN(1,(R418-scaling_params!$B$9)/(scaling_params!$C$9-scaling_params!$B$9)))+MAX(0,MIN(1,(S418-scaling_params!$B$10)/(scaling_params!$C$10-scaling_params!$B$10))))/3</f>
        <v>0.8834952278</v>
      </c>
      <c r="AB418" s="15">
        <f>(MAX(0,MIN(1,(U418-scaling_params!$B$12)/(scaling_params!$C$12-scaling_params!$B$12)))+MAX(0,MIN(1,(V418-scaling_params!$B$13)/(scaling_params!$C$13-scaling_params!$B$13))))/2</f>
        <v>0.7222727273</v>
      </c>
      <c r="AC418" s="13">
        <f>(scaling_params!$G$2*X418+scaling_params!$G$3*Y418+scaling_params!$G$4*Z418+scaling_params!$G$5*AA418+scaling_params!$G$6*AB418)*100</f>
        <v>80.63895302</v>
      </c>
      <c r="AD418" s="11" t="s">
        <v>168</v>
      </c>
      <c r="AE418" s="11">
        <f t="shared" si="2"/>
        <v>0</v>
      </c>
    </row>
    <row r="419" ht="15.75" customHeight="1">
      <c r="A419" s="11" t="s">
        <v>386</v>
      </c>
      <c r="B419" s="11" t="s">
        <v>163</v>
      </c>
      <c r="C419" s="11" t="s">
        <v>328</v>
      </c>
      <c r="D419" s="11" t="s">
        <v>174</v>
      </c>
      <c r="E419" s="12">
        <v>2025.0</v>
      </c>
      <c r="F419" s="11" t="s">
        <v>166</v>
      </c>
      <c r="G419" s="11" t="s">
        <v>184</v>
      </c>
      <c r="H419" s="11">
        <v>5.0</v>
      </c>
      <c r="I419" s="13">
        <v>8.6</v>
      </c>
      <c r="J419" s="11">
        <v>0.0</v>
      </c>
      <c r="K419" s="13">
        <v>1.2</v>
      </c>
      <c r="L419" s="13">
        <v>8.0</v>
      </c>
      <c r="M419" s="11">
        <v>25.0</v>
      </c>
      <c r="N419" s="14">
        <v>0.92</v>
      </c>
      <c r="O419" s="13">
        <v>78.6</v>
      </c>
      <c r="P419" s="13">
        <v>4.2</v>
      </c>
      <c r="Q419" s="13">
        <v>12.7</v>
      </c>
      <c r="R419" s="13">
        <v>18.1</v>
      </c>
      <c r="S419" s="13">
        <v>4.5</v>
      </c>
      <c r="T419" s="13">
        <v>4.0</v>
      </c>
      <c r="U419" s="13">
        <v>3.7</v>
      </c>
      <c r="V419" s="13">
        <v>79.5</v>
      </c>
      <c r="W419" s="11" t="str">
        <f t="shared" si="1"/>
        <v>A-Strong|BBVA|Digital|2025</v>
      </c>
      <c r="X419" s="15">
        <f>(MAX(0,MIN(1,1-(K419-scaling_params!$B$2)/(scaling_params!$C$2-scaling_params!$B$2)))+MAX(0,MIN(1,(L419-scaling_params!$B$3)/(scaling_params!$C$3-scaling_params!$B$3))))/2</f>
        <v>0.8343137255</v>
      </c>
      <c r="Y419" s="15">
        <f>(MAX(0,MIN(1,(M419-scaling_params!$B$4)/(scaling_params!$C$4-scaling_params!$B$4)))+MAX(0,MIN(1,(N419-scaling_params!$B$5)/(scaling_params!$C$5-scaling_params!$B$5))))/2</f>
        <v>0.7803571429</v>
      </c>
      <c r="Z419" s="15">
        <f>(MAX(0,MIN(1,(O419-scaling_params!$B$6)/(scaling_params!$C$6-scaling_params!$B$6)))+MAX(0,MIN(1,1-(P419-scaling_params!$B$7)/(scaling_params!$C$7-scaling_params!$B$7)))+MAX(0,MIN(1,(T419-scaling_params!$B$11)/(scaling_params!$C$11-scaling_params!$B$11))))/3</f>
        <v>0.9047619048</v>
      </c>
      <c r="AA419" s="15">
        <f>(MAX(0,MIN(1,1-(Q419-scaling_params!$B$8)/(scaling_params!$C$8-scaling_params!$B$8)))+MAX(0,MIN(1,(R419-scaling_params!$B$9)/(scaling_params!$C$9-scaling_params!$B$9)))+MAX(0,MIN(1,(S419-scaling_params!$B$10)/(scaling_params!$C$10-scaling_params!$B$10))))/3</f>
        <v>0.9008749069</v>
      </c>
      <c r="AB419" s="15">
        <f>(MAX(0,MIN(1,(U419-scaling_params!$B$12)/(scaling_params!$C$12-scaling_params!$B$12)))+MAX(0,MIN(1,(V419-scaling_params!$B$13)/(scaling_params!$C$13-scaling_params!$B$13))))/2</f>
        <v>0.8281818182</v>
      </c>
      <c r="AC419" s="13">
        <f>(scaling_params!$G$2*X419+scaling_params!$G$3*Y419+scaling_params!$G$4*Z419+scaling_params!$G$5*AA419+scaling_params!$G$6*AB419)*100</f>
        <v>84.83461398</v>
      </c>
      <c r="AD419" s="11" t="s">
        <v>168</v>
      </c>
      <c r="AE419" s="11">
        <f t="shared" si="2"/>
        <v>0</v>
      </c>
    </row>
    <row r="420" ht="15.75" customHeight="1">
      <c r="A420" s="11" t="s">
        <v>387</v>
      </c>
      <c r="B420" s="11" t="s">
        <v>163</v>
      </c>
      <c r="C420" s="11" t="s">
        <v>328</v>
      </c>
      <c r="D420" s="11" t="s">
        <v>170</v>
      </c>
      <c r="E420" s="12">
        <v>2024.0</v>
      </c>
      <c r="F420" s="11" t="s">
        <v>171</v>
      </c>
      <c r="G420" s="11" t="s">
        <v>172</v>
      </c>
      <c r="H420" s="11">
        <v>3.0</v>
      </c>
      <c r="I420" s="13">
        <v>8.9</v>
      </c>
      <c r="J420" s="11">
        <v>0.0</v>
      </c>
      <c r="K420" s="13">
        <v>0.2</v>
      </c>
      <c r="L420" s="13">
        <v>8.6</v>
      </c>
      <c r="M420" s="11">
        <v>44.0</v>
      </c>
      <c r="N420" s="14">
        <v>0.9</v>
      </c>
      <c r="O420" s="13">
        <v>82.1</v>
      </c>
      <c r="P420" s="13">
        <v>5.1</v>
      </c>
      <c r="Q420" s="13">
        <v>12.5</v>
      </c>
      <c r="R420" s="13">
        <v>18.1</v>
      </c>
      <c r="S420" s="13">
        <v>5.0</v>
      </c>
      <c r="T420" s="13">
        <v>4.5</v>
      </c>
      <c r="U420" s="13">
        <v>2.3</v>
      </c>
      <c r="V420" s="13">
        <v>85.3</v>
      </c>
      <c r="W420" s="11" t="str">
        <f t="shared" si="1"/>
        <v>A-Strong|BBVA|Risk|2024</v>
      </c>
      <c r="X420" s="15">
        <f>(MAX(0,MIN(1,1-(K420-scaling_params!$B$2)/(scaling_params!$C$2-scaling_params!$B$2)))+MAX(0,MIN(1,(L420-scaling_params!$B$3)/(scaling_params!$C$3-scaling_params!$B$3))))/2</f>
        <v>0.9117647059</v>
      </c>
      <c r="Y420" s="15">
        <f>(MAX(0,MIN(1,(M420-scaling_params!$B$4)/(scaling_params!$C$4-scaling_params!$B$4)))+MAX(0,MIN(1,(N420-scaling_params!$B$5)/(scaling_params!$C$5-scaling_params!$B$5))))/2</f>
        <v>0.8458333333</v>
      </c>
      <c r="Z420" s="15">
        <f>(MAX(0,MIN(1,(O420-scaling_params!$B$6)/(scaling_params!$C$6-scaling_params!$B$6)))+MAX(0,MIN(1,1-(P420-scaling_params!$B$7)/(scaling_params!$C$7-scaling_params!$B$7)))+MAX(0,MIN(1,(T420-scaling_params!$B$11)/(scaling_params!$C$11-scaling_params!$B$11))))/3</f>
        <v>0.9523809524</v>
      </c>
      <c r="AA420" s="15">
        <f>(MAX(0,MIN(1,1-(Q420-scaling_params!$B$8)/(scaling_params!$C$8-scaling_params!$B$8)))+MAX(0,MIN(1,(R420-scaling_params!$B$9)/(scaling_params!$C$9-scaling_params!$B$9)))+MAX(0,MIN(1,(S420-scaling_params!$B$10)/(scaling_params!$C$10-scaling_params!$B$10))))/3</f>
        <v>0.9574702723</v>
      </c>
      <c r="AB420" s="15">
        <f>(MAX(0,MIN(1,(U420-scaling_params!$B$12)/(scaling_params!$C$12-scaling_params!$B$12)))+MAX(0,MIN(1,(V420-scaling_params!$B$13)/(scaling_params!$C$13-scaling_params!$B$13))))/2</f>
        <v>0.7059090909</v>
      </c>
      <c r="AC420" s="13">
        <f>(scaling_params!$G$2*X420+scaling_params!$G$3*Y420+scaling_params!$G$4*Z420+scaling_params!$G$5*AA420+scaling_params!$G$6*AB420)*100</f>
        <v>88.86571037</v>
      </c>
      <c r="AD420" s="11" t="s">
        <v>168</v>
      </c>
      <c r="AE420" s="11">
        <f t="shared" si="2"/>
        <v>0</v>
      </c>
    </row>
    <row r="421" ht="15.75" customHeight="1">
      <c r="A421" s="11" t="s">
        <v>387</v>
      </c>
      <c r="B421" s="11" t="s">
        <v>163</v>
      </c>
      <c r="C421" s="11" t="s">
        <v>328</v>
      </c>
      <c r="D421" s="11" t="s">
        <v>170</v>
      </c>
      <c r="E421" s="12">
        <v>2025.0</v>
      </c>
      <c r="F421" s="11" t="s">
        <v>171</v>
      </c>
      <c r="G421" s="11" t="s">
        <v>172</v>
      </c>
      <c r="H421" s="11">
        <v>3.0</v>
      </c>
      <c r="I421" s="13">
        <v>8.6</v>
      </c>
      <c r="J421" s="11">
        <v>0.0</v>
      </c>
      <c r="K421" s="13">
        <v>0.0</v>
      </c>
      <c r="L421" s="13">
        <v>8.9</v>
      </c>
      <c r="M421" s="11">
        <v>17.0</v>
      </c>
      <c r="N421" s="14">
        <v>0.93</v>
      </c>
      <c r="O421" s="13">
        <v>82.8</v>
      </c>
      <c r="P421" s="13">
        <v>4.9</v>
      </c>
      <c r="Q421" s="13">
        <v>8.3</v>
      </c>
      <c r="R421" s="13">
        <v>17.0</v>
      </c>
      <c r="S421" s="13">
        <v>5.0</v>
      </c>
      <c r="T421" s="13">
        <v>4.2</v>
      </c>
      <c r="U421" s="13">
        <v>5.1</v>
      </c>
      <c r="V421" s="13">
        <v>89.0</v>
      </c>
      <c r="W421" s="11" t="str">
        <f t="shared" si="1"/>
        <v>A-Strong|BBVA|Risk|2025</v>
      </c>
      <c r="X421" s="15">
        <f>(MAX(0,MIN(1,1-(K421-scaling_params!$B$2)/(scaling_params!$C$2-scaling_params!$B$2)))+MAX(0,MIN(1,(L421-scaling_params!$B$3)/(scaling_params!$C$3-scaling_params!$B$3))))/2</f>
        <v>0.9338235294</v>
      </c>
      <c r="Y421" s="15">
        <f>(MAX(0,MIN(1,(M421-scaling_params!$B$4)/(scaling_params!$C$4-scaling_params!$B$4)))+MAX(0,MIN(1,(N421-scaling_params!$B$5)/(scaling_params!$C$5-scaling_params!$B$5))))/2</f>
        <v>0.7547619048</v>
      </c>
      <c r="Z421" s="15">
        <f>(MAX(0,MIN(1,(O421-scaling_params!$B$6)/(scaling_params!$C$6-scaling_params!$B$6)))+MAX(0,MIN(1,1-(P421-scaling_params!$B$7)/(scaling_params!$C$7-scaling_params!$B$7)))+MAX(0,MIN(1,(T421-scaling_params!$B$11)/(scaling_params!$C$11-scaling_params!$B$11))))/3</f>
        <v>0.9238095238</v>
      </c>
      <c r="AA421" s="15">
        <f>(MAX(0,MIN(1,1-(Q421-scaling_params!$B$8)/(scaling_params!$C$8-scaling_params!$B$8)))+MAX(0,MIN(1,(R421-scaling_params!$B$9)/(scaling_params!$C$9-scaling_params!$B$9)))+MAX(0,MIN(1,(S421-scaling_params!$B$10)/(scaling_params!$C$10-scaling_params!$B$10))))/3</f>
        <v>0.9451476793</v>
      </c>
      <c r="AB421" s="15">
        <f>(MAX(0,MIN(1,(U421-scaling_params!$B$12)/(scaling_params!$C$12-scaling_params!$B$12)))+MAX(0,MIN(1,(V421-scaling_params!$B$13)/(scaling_params!$C$13-scaling_params!$B$13))))/2</f>
        <v>0.9145454545</v>
      </c>
      <c r="AC421" s="13">
        <f>(scaling_params!$G$2*X421+scaling_params!$G$3*Y421+scaling_params!$G$4*Z421+scaling_params!$G$5*AA421+scaling_params!$G$6*AB421)*100</f>
        <v>88.81751703</v>
      </c>
      <c r="AD421" s="11" t="s">
        <v>168</v>
      </c>
      <c r="AE421" s="11">
        <f t="shared" si="2"/>
        <v>0</v>
      </c>
    </row>
    <row r="422" ht="15.75" customHeight="1">
      <c r="A422" s="11" t="s">
        <v>388</v>
      </c>
      <c r="B422" s="11" t="s">
        <v>163</v>
      </c>
      <c r="C422" s="11" t="s">
        <v>328</v>
      </c>
      <c r="D422" s="11" t="s">
        <v>181</v>
      </c>
      <c r="E422" s="12">
        <v>2024.0</v>
      </c>
      <c r="F422" s="11" t="s">
        <v>171</v>
      </c>
      <c r="G422" s="11" t="s">
        <v>167</v>
      </c>
      <c r="H422" s="11">
        <v>4.0</v>
      </c>
      <c r="I422" s="13">
        <v>8.9</v>
      </c>
      <c r="J422" s="11">
        <v>0.0</v>
      </c>
      <c r="K422" s="13">
        <v>0.6</v>
      </c>
      <c r="L422" s="13">
        <v>6.3</v>
      </c>
      <c r="M422" s="11">
        <v>19.0</v>
      </c>
      <c r="N422" s="14">
        <v>0.8</v>
      </c>
      <c r="O422" s="13">
        <v>80.4</v>
      </c>
      <c r="P422" s="13">
        <v>5.5</v>
      </c>
      <c r="Q422" s="13">
        <v>9.4</v>
      </c>
      <c r="R422" s="13">
        <v>15.8</v>
      </c>
      <c r="S422" s="13">
        <v>4.7</v>
      </c>
      <c r="T422" s="13">
        <v>4.3</v>
      </c>
      <c r="U422" s="13">
        <v>3.6</v>
      </c>
      <c r="V422" s="13">
        <v>85.4</v>
      </c>
      <c r="W422" s="11" t="str">
        <f t="shared" si="1"/>
        <v>A-Strong|BBVA|Corporate|2024</v>
      </c>
      <c r="X422" s="15">
        <f>(MAX(0,MIN(1,1-(K422-scaling_params!$B$2)/(scaling_params!$C$2-scaling_params!$B$2)))+MAX(0,MIN(1,(L422-scaling_params!$B$3)/(scaling_params!$C$3-scaling_params!$B$3))))/2</f>
        <v>0.7426470588</v>
      </c>
      <c r="Y422" s="15">
        <f>(MAX(0,MIN(1,(M422-scaling_params!$B$4)/(scaling_params!$C$4-scaling_params!$B$4)))+MAX(0,MIN(1,(N422-scaling_params!$B$5)/(scaling_params!$C$5-scaling_params!$B$5))))/2</f>
        <v>0.6017857143</v>
      </c>
      <c r="Z422" s="15">
        <f>(MAX(0,MIN(1,(O422-scaling_params!$B$6)/(scaling_params!$C$6-scaling_params!$B$6)))+MAX(0,MIN(1,1-(P422-scaling_params!$B$7)/(scaling_params!$C$7-scaling_params!$B$7)))+MAX(0,MIN(1,(T422-scaling_params!$B$11)/(scaling_params!$C$11-scaling_params!$B$11))))/3</f>
        <v>0.9333333333</v>
      </c>
      <c r="AA422" s="15">
        <f>(MAX(0,MIN(1,1-(Q422-scaling_params!$B$8)/(scaling_params!$C$8-scaling_params!$B$8)))+MAX(0,MIN(1,(R422-scaling_params!$B$9)/(scaling_params!$C$9-scaling_params!$B$9)))+MAX(0,MIN(1,(S422-scaling_params!$B$10)/(scaling_params!$C$10-scaling_params!$B$10))))/3</f>
        <v>0.8651030032</v>
      </c>
      <c r="AB422" s="15">
        <f>(MAX(0,MIN(1,(U422-scaling_params!$B$12)/(scaling_params!$C$12-scaling_params!$B$12)))+MAX(0,MIN(1,(V422-scaling_params!$B$13)/(scaling_params!$C$13-scaling_params!$B$13))))/2</f>
        <v>0.8818181818</v>
      </c>
      <c r="AC422" s="13">
        <f>(scaling_params!$G$2*X422+scaling_params!$G$3*Y422+scaling_params!$G$4*Z422+scaling_params!$G$5*AA422+scaling_params!$G$6*AB422)*100</f>
        <v>79.1587709</v>
      </c>
      <c r="AD422" s="11" t="s">
        <v>168</v>
      </c>
      <c r="AE422" s="11">
        <f t="shared" si="2"/>
        <v>0</v>
      </c>
    </row>
    <row r="423" ht="15.75" customHeight="1">
      <c r="A423" s="11" t="s">
        <v>388</v>
      </c>
      <c r="B423" s="11" t="s">
        <v>163</v>
      </c>
      <c r="C423" s="11" t="s">
        <v>328</v>
      </c>
      <c r="D423" s="11" t="s">
        <v>181</v>
      </c>
      <c r="E423" s="12">
        <v>2025.0</v>
      </c>
      <c r="F423" s="11" t="s">
        <v>171</v>
      </c>
      <c r="G423" s="11" t="s">
        <v>167</v>
      </c>
      <c r="H423" s="11">
        <v>4.0</v>
      </c>
      <c r="I423" s="13">
        <v>8.6</v>
      </c>
      <c r="J423" s="11">
        <v>0.0</v>
      </c>
      <c r="K423" s="13">
        <v>1.4</v>
      </c>
      <c r="L423" s="13">
        <v>7.3</v>
      </c>
      <c r="M423" s="11">
        <v>17.0</v>
      </c>
      <c r="N423" s="14">
        <v>0.87</v>
      </c>
      <c r="O423" s="13">
        <v>83.2</v>
      </c>
      <c r="P423" s="13">
        <v>5.5</v>
      </c>
      <c r="Q423" s="13">
        <v>8.5</v>
      </c>
      <c r="R423" s="13">
        <v>18.9</v>
      </c>
      <c r="S423" s="13">
        <v>5.0</v>
      </c>
      <c r="T423" s="13">
        <v>4.6</v>
      </c>
      <c r="U423" s="13">
        <v>3.7</v>
      </c>
      <c r="V423" s="13">
        <v>81.7</v>
      </c>
      <c r="W423" s="11" t="str">
        <f t="shared" si="1"/>
        <v>A-Strong|BBVA|Corporate|2025</v>
      </c>
      <c r="X423" s="15">
        <f>(MAX(0,MIN(1,1-(K423-scaling_params!$B$2)/(scaling_params!$C$2-scaling_params!$B$2)))+MAX(0,MIN(1,(L423-scaling_params!$B$3)/(scaling_params!$C$3-scaling_params!$B$3))))/2</f>
        <v>0.7495098039</v>
      </c>
      <c r="Y423" s="15">
        <f>(MAX(0,MIN(1,(M423-scaling_params!$B$4)/(scaling_params!$C$4-scaling_params!$B$4)))+MAX(0,MIN(1,(N423-scaling_params!$B$5)/(scaling_params!$C$5-scaling_params!$B$5))))/2</f>
        <v>0.6797619048</v>
      </c>
      <c r="Z423" s="15">
        <f>(MAX(0,MIN(1,(O423-scaling_params!$B$6)/(scaling_params!$C$6-scaling_params!$B$6)))+MAX(0,MIN(1,1-(P423-scaling_params!$B$7)/(scaling_params!$C$7-scaling_params!$B$7)))+MAX(0,MIN(1,(T423-scaling_params!$B$11)/(scaling_params!$C$11-scaling_params!$B$11))))/3</f>
        <v>0.9619047619</v>
      </c>
      <c r="AA423" s="15">
        <f>(MAX(0,MIN(1,1-(Q423-scaling_params!$B$8)/(scaling_params!$C$8-scaling_params!$B$8)))+MAX(0,MIN(1,(R423-scaling_params!$B$9)/(scaling_params!$C$9-scaling_params!$B$9)))+MAX(0,MIN(1,(S423-scaling_params!$B$10)/(scaling_params!$C$10-scaling_params!$B$10))))/3</f>
        <v>1</v>
      </c>
      <c r="AB423" s="15">
        <f>(MAX(0,MIN(1,(U423-scaling_params!$B$12)/(scaling_params!$C$12-scaling_params!$B$12)))+MAX(0,MIN(1,(V423-scaling_params!$B$13)/(scaling_params!$C$13-scaling_params!$B$13))))/2</f>
        <v>0.8481818182</v>
      </c>
      <c r="AC423" s="13">
        <f>(scaling_params!$G$2*X423+scaling_params!$G$3*Y423+scaling_params!$G$4*Z423+scaling_params!$G$5*AA423+scaling_params!$G$6*AB423)*100</f>
        <v>83.80119251</v>
      </c>
      <c r="AD423" s="11" t="s">
        <v>168</v>
      </c>
      <c r="AE423" s="11">
        <f t="shared" si="2"/>
        <v>0</v>
      </c>
    </row>
    <row r="424" ht="15.75" customHeight="1">
      <c r="A424" s="11" t="s">
        <v>389</v>
      </c>
      <c r="B424" s="11" t="s">
        <v>163</v>
      </c>
      <c r="C424" s="11" t="s">
        <v>328</v>
      </c>
      <c r="D424" s="11" t="s">
        <v>181</v>
      </c>
      <c r="E424" s="12">
        <v>2024.0</v>
      </c>
      <c r="F424" s="11" t="s">
        <v>171</v>
      </c>
      <c r="G424" s="11" t="s">
        <v>172</v>
      </c>
      <c r="H424" s="11">
        <v>4.0</v>
      </c>
      <c r="I424" s="13">
        <v>8.9</v>
      </c>
      <c r="J424" s="11">
        <v>1.0</v>
      </c>
      <c r="K424" s="13">
        <v>0.6</v>
      </c>
      <c r="L424" s="13">
        <v>8.4</v>
      </c>
      <c r="M424" s="11">
        <v>46.0</v>
      </c>
      <c r="N424" s="14">
        <v>0.92</v>
      </c>
      <c r="O424" s="13">
        <v>80.4</v>
      </c>
      <c r="P424" s="13">
        <v>5.5</v>
      </c>
      <c r="Q424" s="13">
        <v>9.4</v>
      </c>
      <c r="R424" s="13">
        <v>15.8</v>
      </c>
      <c r="S424" s="13">
        <v>4.7</v>
      </c>
      <c r="T424" s="13">
        <v>4.3</v>
      </c>
      <c r="U424" s="13">
        <v>3.6</v>
      </c>
      <c r="V424" s="13">
        <v>76.2</v>
      </c>
      <c r="W424" s="11" t="str">
        <f t="shared" si="1"/>
        <v>A-Strong|BBVA|Corporate|2024</v>
      </c>
      <c r="X424" s="15">
        <f>(MAX(0,MIN(1,1-(K424-scaling_params!$B$2)/(scaling_params!$C$2-scaling_params!$B$2)))+MAX(0,MIN(1,(L424-scaling_params!$B$3)/(scaling_params!$C$3-scaling_params!$B$3))))/2</f>
        <v>0.8970588235</v>
      </c>
      <c r="Y424" s="15">
        <f>(MAX(0,MIN(1,(M424-scaling_params!$B$4)/(scaling_params!$C$4-scaling_params!$B$4)))+MAX(0,MIN(1,(N424-scaling_params!$B$5)/(scaling_params!$C$5-scaling_params!$B$5))))/2</f>
        <v>0.8803571429</v>
      </c>
      <c r="Z424" s="15">
        <f>(MAX(0,MIN(1,(O424-scaling_params!$B$6)/(scaling_params!$C$6-scaling_params!$B$6)))+MAX(0,MIN(1,1-(P424-scaling_params!$B$7)/(scaling_params!$C$7-scaling_params!$B$7)))+MAX(0,MIN(1,(T424-scaling_params!$B$11)/(scaling_params!$C$11-scaling_params!$B$11))))/3</f>
        <v>0.9333333333</v>
      </c>
      <c r="AA424" s="15">
        <f>(MAX(0,MIN(1,1-(Q424-scaling_params!$B$8)/(scaling_params!$C$8-scaling_params!$B$8)))+MAX(0,MIN(1,(R424-scaling_params!$B$9)/(scaling_params!$C$9-scaling_params!$B$9)))+MAX(0,MIN(1,(S424-scaling_params!$B$10)/(scaling_params!$C$10-scaling_params!$B$10))))/3</f>
        <v>0.8651030032</v>
      </c>
      <c r="AB424" s="15">
        <f>(MAX(0,MIN(1,(U424-scaling_params!$B$12)/(scaling_params!$C$12-scaling_params!$B$12)))+MAX(0,MIN(1,(V424-scaling_params!$B$13)/(scaling_params!$C$13-scaling_params!$B$13))))/2</f>
        <v>0.7981818182</v>
      </c>
      <c r="AC424" s="13">
        <f>(scaling_params!$G$2*X424+scaling_params!$G$3*Y424+scaling_params!$G$4*Z424+scaling_params!$G$5*AA424+scaling_params!$G$6*AB424)*100</f>
        <v>88.34696685</v>
      </c>
      <c r="AD424" s="11" t="s">
        <v>168</v>
      </c>
      <c r="AE424" s="11">
        <f t="shared" si="2"/>
        <v>0</v>
      </c>
    </row>
    <row r="425" ht="15.75" customHeight="1">
      <c r="A425" s="11" t="s">
        <v>389</v>
      </c>
      <c r="B425" s="11" t="s">
        <v>163</v>
      </c>
      <c r="C425" s="11" t="s">
        <v>328</v>
      </c>
      <c r="D425" s="11" t="s">
        <v>181</v>
      </c>
      <c r="E425" s="12">
        <v>2025.0</v>
      </c>
      <c r="F425" s="11" t="s">
        <v>171</v>
      </c>
      <c r="G425" s="11" t="s">
        <v>172</v>
      </c>
      <c r="H425" s="11">
        <v>4.0</v>
      </c>
      <c r="I425" s="13">
        <v>8.6</v>
      </c>
      <c r="J425" s="11">
        <v>0.0</v>
      </c>
      <c r="K425" s="13">
        <v>1.4</v>
      </c>
      <c r="L425" s="13">
        <v>8.6</v>
      </c>
      <c r="M425" s="11">
        <v>32.0</v>
      </c>
      <c r="N425" s="14">
        <v>0.72</v>
      </c>
      <c r="O425" s="13">
        <v>83.2</v>
      </c>
      <c r="P425" s="13">
        <v>5.5</v>
      </c>
      <c r="Q425" s="13">
        <v>8.5</v>
      </c>
      <c r="R425" s="13">
        <v>18.9</v>
      </c>
      <c r="S425" s="13">
        <v>4.7</v>
      </c>
      <c r="T425" s="13">
        <v>4.6</v>
      </c>
      <c r="U425" s="13">
        <v>3.7</v>
      </c>
      <c r="V425" s="13">
        <v>80.7</v>
      </c>
      <c r="W425" s="11" t="str">
        <f t="shared" si="1"/>
        <v>A-Strong|BBVA|Corporate|2025</v>
      </c>
      <c r="X425" s="15">
        <f>(MAX(0,MIN(1,1-(K425-scaling_params!$B$2)/(scaling_params!$C$2-scaling_params!$B$2)))+MAX(0,MIN(1,(L425-scaling_params!$B$3)/(scaling_params!$C$3-scaling_params!$B$3))))/2</f>
        <v>0.8450980392</v>
      </c>
      <c r="Y425" s="15">
        <f>(MAX(0,MIN(1,(M425-scaling_params!$B$4)/(scaling_params!$C$4-scaling_params!$B$4)))+MAX(0,MIN(1,(N425-scaling_params!$B$5)/(scaling_params!$C$5-scaling_params!$B$5))))/2</f>
        <v>0.5636904762</v>
      </c>
      <c r="Z425" s="15">
        <f>(MAX(0,MIN(1,(O425-scaling_params!$B$6)/(scaling_params!$C$6-scaling_params!$B$6)))+MAX(0,MIN(1,1-(P425-scaling_params!$B$7)/(scaling_params!$C$7-scaling_params!$B$7)))+MAX(0,MIN(1,(T425-scaling_params!$B$11)/(scaling_params!$C$11-scaling_params!$B$11))))/3</f>
        <v>0.9619047619</v>
      </c>
      <c r="AA425" s="15">
        <f>(MAX(0,MIN(1,1-(Q425-scaling_params!$B$8)/(scaling_params!$C$8-scaling_params!$B$8)))+MAX(0,MIN(1,(R425-scaling_params!$B$9)/(scaling_params!$C$9-scaling_params!$B$9)))+MAX(0,MIN(1,(S425-scaling_params!$B$10)/(scaling_params!$C$10-scaling_params!$B$10))))/3</f>
        <v>0.9705882353</v>
      </c>
      <c r="AB425" s="15">
        <f>(MAX(0,MIN(1,(U425-scaling_params!$B$12)/(scaling_params!$C$12-scaling_params!$B$12)))+MAX(0,MIN(1,(V425-scaling_params!$B$13)/(scaling_params!$C$13-scaling_params!$B$13))))/2</f>
        <v>0.8390909091</v>
      </c>
      <c r="AC425" s="13">
        <f>(scaling_params!$G$2*X425+scaling_params!$G$3*Y425+scaling_params!$G$4*Z425+scaling_params!$G$5*AA425+scaling_params!$G$6*AB425)*100</f>
        <v>82.69491769</v>
      </c>
      <c r="AD425" s="11" t="s">
        <v>168</v>
      </c>
      <c r="AE425" s="11">
        <f t="shared" si="2"/>
        <v>0</v>
      </c>
    </row>
    <row r="426" ht="15.75" customHeight="1">
      <c r="A426" s="11" t="s">
        <v>390</v>
      </c>
      <c r="B426" s="11" t="s">
        <v>163</v>
      </c>
      <c r="C426" s="11" t="s">
        <v>328</v>
      </c>
      <c r="D426" s="11" t="s">
        <v>177</v>
      </c>
      <c r="E426" s="12">
        <v>2024.0</v>
      </c>
      <c r="F426" s="11" t="s">
        <v>171</v>
      </c>
      <c r="G426" s="11" t="s">
        <v>184</v>
      </c>
      <c r="H426" s="11">
        <v>4.0</v>
      </c>
      <c r="I426" s="13">
        <v>8.9</v>
      </c>
      <c r="J426" s="11">
        <v>0.0</v>
      </c>
      <c r="K426" s="13">
        <v>0.2</v>
      </c>
      <c r="L426" s="13">
        <v>6.7</v>
      </c>
      <c r="M426" s="11">
        <v>6.0</v>
      </c>
      <c r="N426" s="14">
        <v>0.72</v>
      </c>
      <c r="O426" s="13">
        <v>76.2</v>
      </c>
      <c r="P426" s="13">
        <v>4.6</v>
      </c>
      <c r="Q426" s="13">
        <v>11.9</v>
      </c>
      <c r="R426" s="13">
        <v>17.6</v>
      </c>
      <c r="S426" s="13">
        <v>3.9</v>
      </c>
      <c r="T426" s="13">
        <v>3.7</v>
      </c>
      <c r="U426" s="13">
        <v>3.5</v>
      </c>
      <c r="V426" s="13">
        <v>71.9</v>
      </c>
      <c r="W426" s="11" t="str">
        <f t="shared" si="1"/>
        <v>A-Strong|BBVA|Retail|2024</v>
      </c>
      <c r="X426" s="15">
        <f>(MAX(0,MIN(1,1-(K426-scaling_params!$B$2)/(scaling_params!$C$2-scaling_params!$B$2)))+MAX(0,MIN(1,(L426-scaling_params!$B$3)/(scaling_params!$C$3-scaling_params!$B$3))))/2</f>
        <v>0.7720588235</v>
      </c>
      <c r="Y426" s="15">
        <f>(MAX(0,MIN(1,(M426-scaling_params!$B$4)/(scaling_params!$C$4-scaling_params!$B$4)))+MAX(0,MIN(1,(N426-scaling_params!$B$5)/(scaling_params!$C$5-scaling_params!$B$5))))/2</f>
        <v>0.4398809524</v>
      </c>
      <c r="Z426" s="15">
        <f>(MAX(0,MIN(1,(O426-scaling_params!$B$6)/(scaling_params!$C$6-scaling_params!$B$6)))+MAX(0,MIN(1,1-(P426-scaling_params!$B$7)/(scaling_params!$C$7-scaling_params!$B$7)))+MAX(0,MIN(1,(T426-scaling_params!$B$11)/(scaling_params!$C$11-scaling_params!$B$11))))/3</f>
        <v>0.8662894861</v>
      </c>
      <c r="AA426" s="15">
        <f>(MAX(0,MIN(1,1-(Q426-scaling_params!$B$8)/(scaling_params!$C$8-scaling_params!$B$8)))+MAX(0,MIN(1,(R426-scaling_params!$B$9)/(scaling_params!$C$9-scaling_params!$B$9)))+MAX(0,MIN(1,(S426-scaling_params!$B$10)/(scaling_params!$C$10-scaling_params!$B$10))))/3</f>
        <v>0.8512573614</v>
      </c>
      <c r="AB426" s="15">
        <f>(MAX(0,MIN(1,(U426-scaling_params!$B$12)/(scaling_params!$C$12-scaling_params!$B$12)))+MAX(0,MIN(1,(V426-scaling_params!$B$13)/(scaling_params!$C$13-scaling_params!$B$13))))/2</f>
        <v>0.7590909091</v>
      </c>
      <c r="AC426" s="13">
        <f>(scaling_params!$G$2*X426+scaling_params!$G$3*Y426+scaling_params!$G$4*Z426+scaling_params!$G$5*AA426+scaling_params!$G$6*AB426)*100</f>
        <v>72.77778995</v>
      </c>
      <c r="AD426" s="11" t="s">
        <v>168</v>
      </c>
      <c r="AE426" s="11">
        <f t="shared" si="2"/>
        <v>0</v>
      </c>
    </row>
    <row r="427" ht="15.75" customHeight="1">
      <c r="A427" s="11" t="s">
        <v>390</v>
      </c>
      <c r="B427" s="11" t="s">
        <v>163</v>
      </c>
      <c r="C427" s="11" t="s">
        <v>328</v>
      </c>
      <c r="D427" s="11" t="s">
        <v>177</v>
      </c>
      <c r="E427" s="12">
        <v>2025.0</v>
      </c>
      <c r="F427" s="11" t="s">
        <v>171</v>
      </c>
      <c r="G427" s="11" t="s">
        <v>184</v>
      </c>
      <c r="H427" s="11">
        <v>4.0</v>
      </c>
      <c r="I427" s="13">
        <v>8.6</v>
      </c>
      <c r="J427" s="11">
        <v>0.0</v>
      </c>
      <c r="K427" s="13">
        <v>1.2</v>
      </c>
      <c r="L427" s="13">
        <v>7.4</v>
      </c>
      <c r="M427" s="11">
        <v>28.0</v>
      </c>
      <c r="N427" s="14">
        <v>0.84</v>
      </c>
      <c r="O427" s="13">
        <v>79.5</v>
      </c>
      <c r="P427" s="13">
        <v>6.5</v>
      </c>
      <c r="Q427" s="13">
        <v>9.6</v>
      </c>
      <c r="R427" s="13">
        <v>16.3</v>
      </c>
      <c r="S427" s="13">
        <v>4.7</v>
      </c>
      <c r="T427" s="13">
        <v>4.3</v>
      </c>
      <c r="U427" s="13">
        <v>3.5</v>
      </c>
      <c r="V427" s="13">
        <v>78.3</v>
      </c>
      <c r="W427" s="11" t="str">
        <f t="shared" si="1"/>
        <v>A-Strong|BBVA|Retail|2025</v>
      </c>
      <c r="X427" s="15">
        <f>(MAX(0,MIN(1,1-(K427-scaling_params!$B$2)/(scaling_params!$C$2-scaling_params!$B$2)))+MAX(0,MIN(1,(L427-scaling_params!$B$3)/(scaling_params!$C$3-scaling_params!$B$3))))/2</f>
        <v>0.7901960784</v>
      </c>
      <c r="Y427" s="15">
        <f>(MAX(0,MIN(1,(M427-scaling_params!$B$4)/(scaling_params!$C$4-scaling_params!$B$4)))+MAX(0,MIN(1,(N427-scaling_params!$B$5)/(scaling_params!$C$5-scaling_params!$B$5))))/2</f>
        <v>0.6946428571</v>
      </c>
      <c r="Z427" s="15">
        <f>(MAX(0,MIN(1,(O427-scaling_params!$B$6)/(scaling_params!$C$6-scaling_params!$B$6)))+MAX(0,MIN(1,1-(P427-scaling_params!$B$7)/(scaling_params!$C$7-scaling_params!$B$7)))+MAX(0,MIN(1,(T427-scaling_params!$B$11)/(scaling_params!$C$11-scaling_params!$B$11))))/3</f>
        <v>0.8432432432</v>
      </c>
      <c r="AA427" s="15">
        <f>(MAX(0,MIN(1,1-(Q427-scaling_params!$B$8)/(scaling_params!$C$8-scaling_params!$B$8)))+MAX(0,MIN(1,(R427-scaling_params!$B$9)/(scaling_params!$C$9-scaling_params!$B$9)))+MAX(0,MIN(1,(S427-scaling_params!$B$10)/(scaling_params!$C$10-scaling_params!$B$10))))/3</f>
        <v>0.8862000496</v>
      </c>
      <c r="AB427" s="15">
        <f>(MAX(0,MIN(1,(U427-scaling_params!$B$12)/(scaling_params!$C$12-scaling_params!$B$12)))+MAX(0,MIN(1,(V427-scaling_params!$B$13)/(scaling_params!$C$13-scaling_params!$B$13))))/2</f>
        <v>0.8172727273</v>
      </c>
      <c r="AC427" s="13">
        <f>(scaling_params!$G$2*X427+scaling_params!$G$3*Y427+scaling_params!$G$4*Z427+scaling_params!$G$5*AA427+scaling_params!$G$6*AB427)*100</f>
        <v>79.95087026</v>
      </c>
      <c r="AD427" s="11" t="s">
        <v>168</v>
      </c>
      <c r="AE427" s="11">
        <f t="shared" si="2"/>
        <v>0</v>
      </c>
    </row>
    <row r="428" ht="15.75" customHeight="1">
      <c r="A428" s="11" t="s">
        <v>391</v>
      </c>
      <c r="B428" s="11" t="s">
        <v>163</v>
      </c>
      <c r="C428" s="11" t="s">
        <v>328</v>
      </c>
      <c r="D428" s="11" t="s">
        <v>165</v>
      </c>
      <c r="E428" s="12">
        <v>2024.0</v>
      </c>
      <c r="F428" s="11" t="s">
        <v>166</v>
      </c>
      <c r="G428" s="11" t="s">
        <v>184</v>
      </c>
      <c r="H428" s="11">
        <v>5.0</v>
      </c>
      <c r="I428" s="13">
        <v>8.9</v>
      </c>
      <c r="J428" s="11">
        <v>0.0</v>
      </c>
      <c r="K428" s="13">
        <v>1.1</v>
      </c>
      <c r="L428" s="13">
        <v>8.0</v>
      </c>
      <c r="M428" s="11">
        <v>15.0</v>
      </c>
      <c r="N428" s="14">
        <v>0.87</v>
      </c>
      <c r="O428" s="13">
        <v>77.5</v>
      </c>
      <c r="P428" s="13">
        <v>5.8</v>
      </c>
      <c r="Q428" s="13">
        <v>9.9</v>
      </c>
      <c r="R428" s="13">
        <v>17.5</v>
      </c>
      <c r="S428" s="13">
        <v>4.4</v>
      </c>
      <c r="T428" s="13">
        <v>4.0</v>
      </c>
      <c r="U428" s="13">
        <v>2.8</v>
      </c>
      <c r="V428" s="13">
        <v>89.6</v>
      </c>
      <c r="W428" s="11" t="str">
        <f t="shared" si="1"/>
        <v>A-Strong|BBVA|Operations|2024</v>
      </c>
      <c r="X428" s="15">
        <f>(MAX(0,MIN(1,1-(K428-scaling_params!$B$2)/(scaling_params!$C$2-scaling_params!$B$2)))+MAX(0,MIN(1,(L428-scaling_params!$B$3)/(scaling_params!$C$3-scaling_params!$B$3))))/2</f>
        <v>0.8509803922</v>
      </c>
      <c r="Y428" s="15">
        <f>(MAX(0,MIN(1,(M428-scaling_params!$B$4)/(scaling_params!$C$4-scaling_params!$B$4)))+MAX(0,MIN(1,(N428-scaling_params!$B$5)/(scaling_params!$C$5-scaling_params!$B$5))))/2</f>
        <v>0.6702380952</v>
      </c>
      <c r="Z428" s="15">
        <f>(MAX(0,MIN(1,(O428-scaling_params!$B$6)/(scaling_params!$C$6-scaling_params!$B$6)))+MAX(0,MIN(1,1-(P428-scaling_params!$B$7)/(scaling_params!$C$7-scaling_params!$B$7)))+MAX(0,MIN(1,(T428-scaling_params!$B$11)/(scaling_params!$C$11-scaling_params!$B$11))))/3</f>
        <v>0.8777348777</v>
      </c>
      <c r="AA428" s="15">
        <f>(MAX(0,MIN(1,1-(Q428-scaling_params!$B$8)/(scaling_params!$C$8-scaling_params!$B$8)))+MAX(0,MIN(1,(R428-scaling_params!$B$9)/(scaling_params!$C$9-scaling_params!$B$9)))+MAX(0,MIN(1,(S428-scaling_params!$B$10)/(scaling_params!$C$10-scaling_params!$B$10))))/3</f>
        <v>0.9074211963</v>
      </c>
      <c r="AB428" s="15">
        <f>(MAX(0,MIN(1,(U428-scaling_params!$B$12)/(scaling_params!$C$12-scaling_params!$B$12)))+MAX(0,MIN(1,(V428-scaling_params!$B$13)/(scaling_params!$C$13-scaling_params!$B$13))))/2</f>
        <v>0.87</v>
      </c>
      <c r="AC428" s="13">
        <f>(scaling_params!$G$2*X428+scaling_params!$G$3*Y428+scaling_params!$G$4*Z428+scaling_params!$G$5*AA428+scaling_params!$G$6*AB428)*100</f>
        <v>82.61201714</v>
      </c>
      <c r="AD428" s="11" t="s">
        <v>168</v>
      </c>
      <c r="AE428" s="11">
        <f t="shared" si="2"/>
        <v>0</v>
      </c>
    </row>
    <row r="429" ht="15.75" customHeight="1">
      <c r="A429" s="11" t="s">
        <v>391</v>
      </c>
      <c r="B429" s="11" t="s">
        <v>163</v>
      </c>
      <c r="C429" s="11" t="s">
        <v>328</v>
      </c>
      <c r="D429" s="11" t="s">
        <v>165</v>
      </c>
      <c r="E429" s="12">
        <v>2025.0</v>
      </c>
      <c r="F429" s="11" t="s">
        <v>166</v>
      </c>
      <c r="G429" s="11" t="s">
        <v>184</v>
      </c>
      <c r="H429" s="11">
        <v>5.0</v>
      </c>
      <c r="I429" s="13">
        <v>8.6</v>
      </c>
      <c r="J429" s="11">
        <v>0.0</v>
      </c>
      <c r="K429" s="13">
        <v>0.0</v>
      </c>
      <c r="L429" s="13">
        <v>9.9</v>
      </c>
      <c r="M429" s="11">
        <v>45.0</v>
      </c>
      <c r="N429" s="14">
        <v>0.89</v>
      </c>
      <c r="O429" s="13">
        <v>83.2</v>
      </c>
      <c r="P429" s="13">
        <v>5.0</v>
      </c>
      <c r="Q429" s="13">
        <v>10.1</v>
      </c>
      <c r="R429" s="13">
        <v>16.7</v>
      </c>
      <c r="S429" s="13">
        <v>4.9</v>
      </c>
      <c r="T429" s="13">
        <v>4.9</v>
      </c>
      <c r="U429" s="13">
        <v>3.6</v>
      </c>
      <c r="V429" s="13">
        <v>86.3</v>
      </c>
      <c r="W429" s="11" t="str">
        <f t="shared" si="1"/>
        <v>A-Strong|BBVA|Operations|2025</v>
      </c>
      <c r="X429" s="15">
        <f>(MAX(0,MIN(1,1-(K429-scaling_params!$B$2)/(scaling_params!$C$2-scaling_params!$B$2)))+MAX(0,MIN(1,(L429-scaling_params!$B$3)/(scaling_params!$C$3-scaling_params!$B$3))))/2</f>
        <v>1</v>
      </c>
      <c r="Y429" s="15">
        <f>(MAX(0,MIN(1,(M429-scaling_params!$B$4)/(scaling_params!$C$4-scaling_params!$B$4)))+MAX(0,MIN(1,(N429-scaling_params!$B$5)/(scaling_params!$C$5-scaling_params!$B$5))))/2</f>
        <v>0.8380952381</v>
      </c>
      <c r="Z429" s="15">
        <f>(MAX(0,MIN(1,(O429-scaling_params!$B$6)/(scaling_params!$C$6-scaling_params!$B$6)))+MAX(0,MIN(1,1-(P429-scaling_params!$B$7)/(scaling_params!$C$7-scaling_params!$B$7)))+MAX(0,MIN(1,(T429-scaling_params!$B$11)/(scaling_params!$C$11-scaling_params!$B$11))))/3</f>
        <v>0.9904761905</v>
      </c>
      <c r="AA429" s="15">
        <f>(MAX(0,MIN(1,1-(Q429-scaling_params!$B$8)/(scaling_params!$C$8-scaling_params!$B$8)))+MAX(0,MIN(1,(R429-scaling_params!$B$9)/(scaling_params!$C$9-scaling_params!$B$9)))+MAX(0,MIN(1,(S429-scaling_params!$B$10)/(scaling_params!$C$10-scaling_params!$B$10))))/3</f>
        <v>0.9226855299</v>
      </c>
      <c r="AB429" s="15">
        <f>(MAX(0,MIN(1,(U429-scaling_params!$B$12)/(scaling_params!$C$12-scaling_params!$B$12)))+MAX(0,MIN(1,(V429-scaling_params!$B$13)/(scaling_params!$C$13-scaling_params!$B$13))))/2</f>
        <v>0.89</v>
      </c>
      <c r="AC429" s="13">
        <f>(scaling_params!$G$2*X429+scaling_params!$G$3*Y429+scaling_params!$G$4*Z429+scaling_params!$G$5*AA429+scaling_params!$G$6*AB429)*100</f>
        <v>93.2126939</v>
      </c>
      <c r="AD429" s="11" t="s">
        <v>168</v>
      </c>
      <c r="AE429" s="11">
        <f t="shared" si="2"/>
        <v>0</v>
      </c>
    </row>
    <row r="430" ht="15.75" customHeight="1">
      <c r="A430" s="11" t="s">
        <v>392</v>
      </c>
      <c r="B430" s="11" t="s">
        <v>163</v>
      </c>
      <c r="C430" s="11" t="s">
        <v>328</v>
      </c>
      <c r="D430" s="11" t="s">
        <v>174</v>
      </c>
      <c r="E430" s="12">
        <v>2024.0</v>
      </c>
      <c r="F430" s="11" t="s">
        <v>171</v>
      </c>
      <c r="G430" s="11" t="s">
        <v>175</v>
      </c>
      <c r="H430" s="11">
        <v>2.0</v>
      </c>
      <c r="I430" s="13">
        <v>8.9</v>
      </c>
      <c r="J430" s="11">
        <v>0.0</v>
      </c>
      <c r="K430" s="13">
        <v>1.3</v>
      </c>
      <c r="L430" s="13">
        <v>8.5</v>
      </c>
      <c r="M430" s="11">
        <v>40.0</v>
      </c>
      <c r="N430" s="14">
        <v>0.87</v>
      </c>
      <c r="O430" s="13">
        <v>73.3</v>
      </c>
      <c r="P430" s="13">
        <v>4.6</v>
      </c>
      <c r="Q430" s="13">
        <v>12.9</v>
      </c>
      <c r="R430" s="13">
        <v>18.1</v>
      </c>
      <c r="S430" s="13">
        <v>5.0</v>
      </c>
      <c r="T430" s="13">
        <v>4.9</v>
      </c>
      <c r="U430" s="13">
        <v>2.7</v>
      </c>
      <c r="V430" s="13">
        <v>85.6</v>
      </c>
      <c r="W430" s="11" t="str">
        <f t="shared" si="1"/>
        <v>A-Strong|BBVA|Digital|2024</v>
      </c>
      <c r="X430" s="15">
        <f>(MAX(0,MIN(1,1-(K430-scaling_params!$B$2)/(scaling_params!$C$2-scaling_params!$B$2)))+MAX(0,MIN(1,(L430-scaling_params!$B$3)/(scaling_params!$C$3-scaling_params!$B$3))))/2</f>
        <v>0.8544117647</v>
      </c>
      <c r="Y430" s="15">
        <f>(MAX(0,MIN(1,(M430-scaling_params!$B$4)/(scaling_params!$C$4-scaling_params!$B$4)))+MAX(0,MIN(1,(N430-scaling_params!$B$5)/(scaling_params!$C$5-scaling_params!$B$5))))/2</f>
        <v>0.7892857143</v>
      </c>
      <c r="Z430" s="15">
        <f>(MAX(0,MIN(1,(O430-scaling_params!$B$6)/(scaling_params!$C$6-scaling_params!$B$6)))+MAX(0,MIN(1,1-(P430-scaling_params!$B$7)/(scaling_params!$C$7-scaling_params!$B$7)))+MAX(0,MIN(1,(T430-scaling_params!$B$11)/(scaling_params!$C$11-scaling_params!$B$11))))/3</f>
        <v>0.9327204149</v>
      </c>
      <c r="AA430" s="15">
        <f>(MAX(0,MIN(1,1-(Q430-scaling_params!$B$8)/(scaling_params!$C$8-scaling_params!$B$8)))+MAX(0,MIN(1,(R430-scaling_params!$B$9)/(scaling_params!$C$9-scaling_params!$B$9)))+MAX(0,MIN(1,(S430-scaling_params!$B$10)/(scaling_params!$C$10-scaling_params!$B$10))))/3</f>
        <v>0.9423187572</v>
      </c>
      <c r="AB430" s="15">
        <f>(MAX(0,MIN(1,(U430-scaling_params!$B$12)/(scaling_params!$C$12-scaling_params!$B$12)))+MAX(0,MIN(1,(V430-scaling_params!$B$13)/(scaling_params!$C$13-scaling_params!$B$13))))/2</f>
        <v>0.8086363636</v>
      </c>
      <c r="AC430" s="13">
        <f>(scaling_params!$G$2*X430+scaling_params!$G$3*Y430+scaling_params!$G$4*Z430+scaling_params!$G$5*AA430+scaling_params!$G$6*AB430)*100</f>
        <v>86.67253972</v>
      </c>
      <c r="AD430" s="11" t="s">
        <v>168</v>
      </c>
      <c r="AE430" s="11">
        <f t="shared" si="2"/>
        <v>0</v>
      </c>
    </row>
    <row r="431" ht="15.75" customHeight="1">
      <c r="A431" s="11" t="s">
        <v>392</v>
      </c>
      <c r="B431" s="11" t="s">
        <v>163</v>
      </c>
      <c r="C431" s="11" t="s">
        <v>328</v>
      </c>
      <c r="D431" s="11" t="s">
        <v>174</v>
      </c>
      <c r="E431" s="12">
        <v>2025.0</v>
      </c>
      <c r="F431" s="11" t="s">
        <v>171</v>
      </c>
      <c r="G431" s="11" t="s">
        <v>175</v>
      </c>
      <c r="H431" s="11">
        <v>2.0</v>
      </c>
      <c r="I431" s="13">
        <v>8.6</v>
      </c>
      <c r="J431" s="11">
        <v>0.0</v>
      </c>
      <c r="K431" s="13">
        <v>1.2</v>
      </c>
      <c r="L431" s="13">
        <v>8.0</v>
      </c>
      <c r="M431" s="11">
        <v>17.0</v>
      </c>
      <c r="N431" s="14">
        <v>0.88</v>
      </c>
      <c r="O431" s="13">
        <v>78.6</v>
      </c>
      <c r="P431" s="13">
        <v>4.2</v>
      </c>
      <c r="Q431" s="13">
        <v>12.7</v>
      </c>
      <c r="R431" s="13">
        <v>18.1</v>
      </c>
      <c r="S431" s="13">
        <v>4.6</v>
      </c>
      <c r="T431" s="13">
        <v>4.7</v>
      </c>
      <c r="U431" s="13">
        <v>3.7</v>
      </c>
      <c r="V431" s="13">
        <v>87.4</v>
      </c>
      <c r="W431" s="11" t="str">
        <f t="shared" si="1"/>
        <v>A-Strong|BBVA|Digital|2025</v>
      </c>
      <c r="X431" s="15">
        <f>(MAX(0,MIN(1,1-(K431-scaling_params!$B$2)/(scaling_params!$C$2-scaling_params!$B$2)))+MAX(0,MIN(1,(L431-scaling_params!$B$3)/(scaling_params!$C$3-scaling_params!$B$3))))/2</f>
        <v>0.8343137255</v>
      </c>
      <c r="Y431" s="15">
        <f>(MAX(0,MIN(1,(M431-scaling_params!$B$4)/(scaling_params!$C$4-scaling_params!$B$4)))+MAX(0,MIN(1,(N431-scaling_params!$B$5)/(scaling_params!$C$5-scaling_params!$B$5))))/2</f>
        <v>0.6922619048</v>
      </c>
      <c r="Z431" s="15">
        <f>(MAX(0,MIN(1,(O431-scaling_params!$B$6)/(scaling_params!$C$6-scaling_params!$B$6)))+MAX(0,MIN(1,1-(P431-scaling_params!$B$7)/(scaling_params!$C$7-scaling_params!$B$7)))+MAX(0,MIN(1,(T431-scaling_params!$B$11)/(scaling_params!$C$11-scaling_params!$B$11))))/3</f>
        <v>0.9714285714</v>
      </c>
      <c r="AA431" s="15">
        <f>(MAX(0,MIN(1,1-(Q431-scaling_params!$B$8)/(scaling_params!$C$8-scaling_params!$B$8)))+MAX(0,MIN(1,(R431-scaling_params!$B$9)/(scaling_params!$C$9-scaling_params!$B$9)))+MAX(0,MIN(1,(S431-scaling_params!$B$10)/(scaling_params!$C$10-scaling_params!$B$10))))/3</f>
        <v>0.9106788285</v>
      </c>
      <c r="AB431" s="15">
        <f>(MAX(0,MIN(1,(U431-scaling_params!$B$12)/(scaling_params!$C$12-scaling_params!$B$12)))+MAX(0,MIN(1,(V431-scaling_params!$B$13)/(scaling_params!$C$13-scaling_params!$B$13))))/2</f>
        <v>0.9</v>
      </c>
      <c r="AC431" s="13">
        <f>(scaling_params!$G$2*X431+scaling_params!$G$3*Y431+scaling_params!$G$4*Z431+scaling_params!$G$5*AA431+scaling_params!$G$6*AB431)*100</f>
        <v>85.35104612</v>
      </c>
      <c r="AD431" s="11" t="s">
        <v>168</v>
      </c>
      <c r="AE431" s="11">
        <f t="shared" si="2"/>
        <v>0</v>
      </c>
    </row>
    <row r="432" ht="15.75" customHeight="1">
      <c r="A432" s="11" t="s">
        <v>393</v>
      </c>
      <c r="B432" s="11" t="s">
        <v>163</v>
      </c>
      <c r="C432" s="11" t="s">
        <v>328</v>
      </c>
      <c r="D432" s="11" t="s">
        <v>177</v>
      </c>
      <c r="E432" s="12">
        <v>2024.0</v>
      </c>
      <c r="F432" s="11" t="s">
        <v>171</v>
      </c>
      <c r="G432" s="11" t="s">
        <v>172</v>
      </c>
      <c r="H432" s="11">
        <v>5.0</v>
      </c>
      <c r="I432" s="13">
        <v>8.9</v>
      </c>
      <c r="J432" s="11">
        <v>0.0</v>
      </c>
      <c r="K432" s="13">
        <v>0.2</v>
      </c>
      <c r="L432" s="13">
        <v>8.9</v>
      </c>
      <c r="M432" s="11">
        <v>8.0</v>
      </c>
      <c r="N432" s="14">
        <v>0.85</v>
      </c>
      <c r="O432" s="13">
        <v>76.2</v>
      </c>
      <c r="P432" s="13">
        <v>4.6</v>
      </c>
      <c r="Q432" s="13">
        <v>11.9</v>
      </c>
      <c r="R432" s="13">
        <v>17.6</v>
      </c>
      <c r="S432" s="13">
        <v>4.3</v>
      </c>
      <c r="T432" s="13">
        <v>4.9</v>
      </c>
      <c r="U432" s="13">
        <v>3.5</v>
      </c>
      <c r="V432" s="13">
        <v>83.4</v>
      </c>
      <c r="W432" s="11" t="str">
        <f t="shared" si="1"/>
        <v>A-Strong|BBVA|Retail|2024</v>
      </c>
      <c r="X432" s="15">
        <f>(MAX(0,MIN(1,1-(K432-scaling_params!$B$2)/(scaling_params!$C$2-scaling_params!$B$2)))+MAX(0,MIN(1,(L432-scaling_params!$B$3)/(scaling_params!$C$3-scaling_params!$B$3))))/2</f>
        <v>0.9338235294</v>
      </c>
      <c r="Y432" s="15">
        <f>(MAX(0,MIN(1,(M432-scaling_params!$B$4)/(scaling_params!$C$4-scaling_params!$B$4)))+MAX(0,MIN(1,(N432-scaling_params!$B$5)/(scaling_params!$C$5-scaling_params!$B$5))))/2</f>
        <v>0.6119047619</v>
      </c>
      <c r="Z432" s="15">
        <f>(MAX(0,MIN(1,(O432-scaling_params!$B$6)/(scaling_params!$C$6-scaling_params!$B$6)))+MAX(0,MIN(1,1-(P432-scaling_params!$B$7)/(scaling_params!$C$7-scaling_params!$B$7)))+MAX(0,MIN(1,(T432-scaling_params!$B$11)/(scaling_params!$C$11-scaling_params!$B$11))))/3</f>
        <v>0.9805752004</v>
      </c>
      <c r="AA432" s="15">
        <f>(MAX(0,MIN(1,1-(Q432-scaling_params!$B$8)/(scaling_params!$C$8-scaling_params!$B$8)))+MAX(0,MIN(1,(R432-scaling_params!$B$9)/(scaling_params!$C$9-scaling_params!$B$9)))+MAX(0,MIN(1,(S432-scaling_params!$B$10)/(scaling_params!$C$10-scaling_params!$B$10))))/3</f>
        <v>0.8904730477</v>
      </c>
      <c r="AB432" s="15">
        <f>(MAX(0,MIN(1,(U432-scaling_params!$B$12)/(scaling_params!$C$12-scaling_params!$B$12)))+MAX(0,MIN(1,(V432-scaling_params!$B$13)/(scaling_params!$C$13-scaling_params!$B$13))))/2</f>
        <v>0.8636363636</v>
      </c>
      <c r="AC432" s="13">
        <f>(scaling_params!$G$2*X432+scaling_params!$G$3*Y432+scaling_params!$G$4*Z432+scaling_params!$G$5*AA432+scaling_params!$G$6*AB432)*100</f>
        <v>85.23136678</v>
      </c>
      <c r="AD432" s="11" t="s">
        <v>168</v>
      </c>
      <c r="AE432" s="11">
        <f t="shared" si="2"/>
        <v>0</v>
      </c>
    </row>
    <row r="433" ht="15.75" customHeight="1">
      <c r="A433" s="11" t="s">
        <v>393</v>
      </c>
      <c r="B433" s="11" t="s">
        <v>163</v>
      </c>
      <c r="C433" s="11" t="s">
        <v>328</v>
      </c>
      <c r="D433" s="11" t="s">
        <v>177</v>
      </c>
      <c r="E433" s="12">
        <v>2025.0</v>
      </c>
      <c r="F433" s="11" t="s">
        <v>171</v>
      </c>
      <c r="G433" s="11" t="s">
        <v>172</v>
      </c>
      <c r="H433" s="11">
        <v>5.0</v>
      </c>
      <c r="I433" s="13">
        <v>8.6</v>
      </c>
      <c r="J433" s="11">
        <v>0.0</v>
      </c>
      <c r="K433" s="13">
        <v>1.2</v>
      </c>
      <c r="L433" s="13">
        <v>7.4</v>
      </c>
      <c r="M433" s="11">
        <v>22.0</v>
      </c>
      <c r="N433" s="14">
        <v>0.92</v>
      </c>
      <c r="O433" s="13">
        <v>79.5</v>
      </c>
      <c r="P433" s="13">
        <v>6.5</v>
      </c>
      <c r="Q433" s="13">
        <v>9.6</v>
      </c>
      <c r="R433" s="13">
        <v>16.3</v>
      </c>
      <c r="S433" s="13">
        <v>5.0</v>
      </c>
      <c r="T433" s="13">
        <v>4.5</v>
      </c>
      <c r="U433" s="13">
        <v>3.5</v>
      </c>
      <c r="V433" s="13">
        <v>83.3</v>
      </c>
      <c r="W433" s="11" t="str">
        <f t="shared" si="1"/>
        <v>A-Strong|BBVA|Retail|2025</v>
      </c>
      <c r="X433" s="15">
        <f>(MAX(0,MIN(1,1-(K433-scaling_params!$B$2)/(scaling_params!$C$2-scaling_params!$B$2)))+MAX(0,MIN(1,(L433-scaling_params!$B$3)/(scaling_params!$C$3-scaling_params!$B$3))))/2</f>
        <v>0.7901960784</v>
      </c>
      <c r="Y433" s="15">
        <f>(MAX(0,MIN(1,(M433-scaling_params!$B$4)/(scaling_params!$C$4-scaling_params!$B$4)))+MAX(0,MIN(1,(N433-scaling_params!$B$5)/(scaling_params!$C$5-scaling_params!$B$5))))/2</f>
        <v>0.7660714286</v>
      </c>
      <c r="Z433" s="15">
        <f>(MAX(0,MIN(1,(O433-scaling_params!$B$6)/(scaling_params!$C$6-scaling_params!$B$6)))+MAX(0,MIN(1,1-(P433-scaling_params!$B$7)/(scaling_params!$C$7-scaling_params!$B$7)))+MAX(0,MIN(1,(T433-scaling_params!$B$11)/(scaling_params!$C$11-scaling_params!$B$11))))/3</f>
        <v>0.8622908623</v>
      </c>
      <c r="AA433" s="15">
        <f>(MAX(0,MIN(1,1-(Q433-scaling_params!$B$8)/(scaling_params!$C$8-scaling_params!$B$8)))+MAX(0,MIN(1,(R433-scaling_params!$B$9)/(scaling_params!$C$9-scaling_params!$B$9)))+MAX(0,MIN(1,(S433-scaling_params!$B$10)/(scaling_params!$C$10-scaling_params!$B$10))))/3</f>
        <v>0.9156118143</v>
      </c>
      <c r="AB433" s="15">
        <f>(MAX(0,MIN(1,(U433-scaling_params!$B$12)/(scaling_params!$C$12-scaling_params!$B$12)))+MAX(0,MIN(1,(V433-scaling_params!$B$13)/(scaling_params!$C$13-scaling_params!$B$13))))/2</f>
        <v>0.8627272727</v>
      </c>
      <c r="AC433" s="13">
        <f>(scaling_params!$G$2*X433+scaling_params!$G$3*Y433+scaling_params!$G$4*Z433+scaling_params!$G$5*AA433+scaling_params!$G$6*AB433)*100</f>
        <v>83.13107143</v>
      </c>
      <c r="AD433" s="11" t="s">
        <v>168</v>
      </c>
      <c r="AE433" s="11">
        <f t="shared" si="2"/>
        <v>0</v>
      </c>
    </row>
    <row r="434" ht="15.75" customHeight="1">
      <c r="A434" s="11" t="s">
        <v>394</v>
      </c>
      <c r="B434" s="11" t="s">
        <v>163</v>
      </c>
      <c r="C434" s="11" t="s">
        <v>328</v>
      </c>
      <c r="D434" s="11" t="s">
        <v>170</v>
      </c>
      <c r="E434" s="12">
        <v>2024.0</v>
      </c>
      <c r="F434" s="11" t="s">
        <v>171</v>
      </c>
      <c r="G434" s="11" t="s">
        <v>184</v>
      </c>
      <c r="H434" s="11">
        <v>3.0</v>
      </c>
      <c r="I434" s="13">
        <v>8.9</v>
      </c>
      <c r="J434" s="11">
        <v>0.0</v>
      </c>
      <c r="K434" s="13">
        <v>0.2</v>
      </c>
      <c r="L434" s="13">
        <v>7.5</v>
      </c>
      <c r="M434" s="11">
        <v>15.0</v>
      </c>
      <c r="N434" s="14">
        <v>0.77</v>
      </c>
      <c r="O434" s="13">
        <v>82.1</v>
      </c>
      <c r="P434" s="13">
        <v>5.1</v>
      </c>
      <c r="Q434" s="13">
        <v>12.5</v>
      </c>
      <c r="R434" s="13">
        <v>18.1</v>
      </c>
      <c r="S434" s="13">
        <v>4.8</v>
      </c>
      <c r="T434" s="13">
        <v>3.9</v>
      </c>
      <c r="U434" s="13">
        <v>2.3</v>
      </c>
      <c r="V434" s="13">
        <v>72.1</v>
      </c>
      <c r="W434" s="11" t="str">
        <f t="shared" si="1"/>
        <v>A-Strong|BBVA|Risk|2024</v>
      </c>
      <c r="X434" s="15">
        <f>(MAX(0,MIN(1,1-(K434-scaling_params!$B$2)/(scaling_params!$C$2-scaling_params!$B$2)))+MAX(0,MIN(1,(L434-scaling_params!$B$3)/(scaling_params!$C$3-scaling_params!$B$3))))/2</f>
        <v>0.8308823529</v>
      </c>
      <c r="Y434" s="15">
        <f>(MAX(0,MIN(1,(M434-scaling_params!$B$4)/(scaling_params!$C$4-scaling_params!$B$4)))+MAX(0,MIN(1,(N434-scaling_params!$B$5)/(scaling_params!$C$5-scaling_params!$B$5))))/2</f>
        <v>0.5452380952</v>
      </c>
      <c r="Z434" s="15">
        <f>(MAX(0,MIN(1,(O434-scaling_params!$B$6)/(scaling_params!$C$6-scaling_params!$B$6)))+MAX(0,MIN(1,1-(P434-scaling_params!$B$7)/(scaling_params!$C$7-scaling_params!$B$7)))+MAX(0,MIN(1,(T434-scaling_params!$B$11)/(scaling_params!$C$11-scaling_params!$B$11))))/3</f>
        <v>0.8952380952</v>
      </c>
      <c r="AA434" s="15">
        <f>(MAX(0,MIN(1,1-(Q434-scaling_params!$B$8)/(scaling_params!$C$8-scaling_params!$B$8)))+MAX(0,MIN(1,(R434-scaling_params!$B$9)/(scaling_params!$C$9-scaling_params!$B$9)))+MAX(0,MIN(1,(S434-scaling_params!$B$10)/(scaling_params!$C$10-scaling_params!$B$10))))/3</f>
        <v>0.9378624292</v>
      </c>
      <c r="AB434" s="15">
        <f>(MAX(0,MIN(1,(U434-scaling_params!$B$12)/(scaling_params!$C$12-scaling_params!$B$12)))+MAX(0,MIN(1,(V434-scaling_params!$B$13)/(scaling_params!$C$13-scaling_params!$B$13))))/2</f>
        <v>0.5859090909</v>
      </c>
      <c r="AC434" s="13">
        <f>(scaling_params!$G$2*X434+scaling_params!$G$3*Y434+scaling_params!$G$4*Z434+scaling_params!$G$5*AA434+scaling_params!$G$6*AB434)*100</f>
        <v>76.7970318</v>
      </c>
      <c r="AD434" s="11" t="s">
        <v>168</v>
      </c>
      <c r="AE434" s="11">
        <f t="shared" si="2"/>
        <v>0</v>
      </c>
    </row>
    <row r="435" ht="15.75" customHeight="1">
      <c r="A435" s="11" t="s">
        <v>394</v>
      </c>
      <c r="B435" s="11" t="s">
        <v>163</v>
      </c>
      <c r="C435" s="11" t="s">
        <v>328</v>
      </c>
      <c r="D435" s="11" t="s">
        <v>170</v>
      </c>
      <c r="E435" s="12">
        <v>2025.0</v>
      </c>
      <c r="F435" s="11" t="s">
        <v>171</v>
      </c>
      <c r="G435" s="11" t="s">
        <v>184</v>
      </c>
      <c r="H435" s="11">
        <v>3.0</v>
      </c>
      <c r="I435" s="13">
        <v>8.6</v>
      </c>
      <c r="J435" s="11">
        <v>0.0</v>
      </c>
      <c r="K435" s="13">
        <v>0.0</v>
      </c>
      <c r="L435" s="13">
        <v>7.2</v>
      </c>
      <c r="M435" s="11">
        <v>18.0</v>
      </c>
      <c r="N435" s="14">
        <v>0.88</v>
      </c>
      <c r="O435" s="13">
        <v>82.8</v>
      </c>
      <c r="P435" s="13">
        <v>4.9</v>
      </c>
      <c r="Q435" s="13">
        <v>8.3</v>
      </c>
      <c r="R435" s="13">
        <v>17.0</v>
      </c>
      <c r="S435" s="13">
        <v>4.1</v>
      </c>
      <c r="T435" s="13">
        <v>4.6</v>
      </c>
      <c r="U435" s="13">
        <v>5.1</v>
      </c>
      <c r="V435" s="13">
        <v>75.9</v>
      </c>
      <c r="W435" s="11" t="str">
        <f t="shared" si="1"/>
        <v>A-Strong|BBVA|Risk|2025</v>
      </c>
      <c r="X435" s="15">
        <f>(MAX(0,MIN(1,1-(K435-scaling_params!$B$2)/(scaling_params!$C$2-scaling_params!$B$2)))+MAX(0,MIN(1,(L435-scaling_params!$B$3)/(scaling_params!$C$3-scaling_params!$B$3))))/2</f>
        <v>0.8088235294</v>
      </c>
      <c r="Y435" s="15">
        <f>(MAX(0,MIN(1,(M435-scaling_params!$B$4)/(scaling_params!$C$4-scaling_params!$B$4)))+MAX(0,MIN(1,(N435-scaling_params!$B$5)/(scaling_params!$C$5-scaling_params!$B$5))))/2</f>
        <v>0.6970238095</v>
      </c>
      <c r="Z435" s="15">
        <f>(MAX(0,MIN(1,(O435-scaling_params!$B$6)/(scaling_params!$C$6-scaling_params!$B$6)))+MAX(0,MIN(1,1-(P435-scaling_params!$B$7)/(scaling_params!$C$7-scaling_params!$B$7)))+MAX(0,MIN(1,(T435-scaling_params!$B$11)/(scaling_params!$C$11-scaling_params!$B$11))))/3</f>
        <v>0.9619047619</v>
      </c>
      <c r="AA435" s="15">
        <f>(MAX(0,MIN(1,1-(Q435-scaling_params!$B$8)/(scaling_params!$C$8-scaling_params!$B$8)))+MAX(0,MIN(1,(R435-scaling_params!$B$9)/(scaling_params!$C$9-scaling_params!$B$9)))+MAX(0,MIN(1,(S435-scaling_params!$B$10)/(scaling_params!$C$10-scaling_params!$B$10))))/3</f>
        <v>0.8569123852</v>
      </c>
      <c r="AB435" s="15">
        <f>(MAX(0,MIN(1,(U435-scaling_params!$B$12)/(scaling_params!$C$12-scaling_params!$B$12)))+MAX(0,MIN(1,(V435-scaling_params!$B$13)/(scaling_params!$C$13-scaling_params!$B$13))))/2</f>
        <v>0.7954545455</v>
      </c>
      <c r="AC435" s="13">
        <f>(scaling_params!$G$2*X435+scaling_params!$G$3*Y435+scaling_params!$G$4*Z435+scaling_params!$G$5*AA435+scaling_params!$G$6*AB435)*100</f>
        <v>82.46019599</v>
      </c>
      <c r="AD435" s="11" t="s">
        <v>168</v>
      </c>
      <c r="AE435" s="11">
        <f t="shared" si="2"/>
        <v>0</v>
      </c>
    </row>
    <row r="436" ht="15.75" customHeight="1">
      <c r="A436" s="11" t="s">
        <v>395</v>
      </c>
      <c r="B436" s="11" t="s">
        <v>163</v>
      </c>
      <c r="C436" s="11" t="s">
        <v>328</v>
      </c>
      <c r="D436" s="11" t="s">
        <v>177</v>
      </c>
      <c r="E436" s="12">
        <v>2024.0</v>
      </c>
      <c r="F436" s="11" t="s">
        <v>166</v>
      </c>
      <c r="G436" s="11" t="s">
        <v>172</v>
      </c>
      <c r="H436" s="11">
        <v>2.0</v>
      </c>
      <c r="I436" s="13">
        <v>8.9</v>
      </c>
      <c r="J436" s="11">
        <v>0.0</v>
      </c>
      <c r="K436" s="13">
        <v>0.2</v>
      </c>
      <c r="L436" s="13">
        <v>7.2</v>
      </c>
      <c r="M436" s="11">
        <v>16.0</v>
      </c>
      <c r="N436" s="14">
        <v>0.86</v>
      </c>
      <c r="O436" s="13">
        <v>76.2</v>
      </c>
      <c r="P436" s="13">
        <v>4.6</v>
      </c>
      <c r="Q436" s="13">
        <v>11.9</v>
      </c>
      <c r="R436" s="13">
        <v>17.6</v>
      </c>
      <c r="S436" s="13">
        <v>4.3</v>
      </c>
      <c r="T436" s="13">
        <v>3.1</v>
      </c>
      <c r="U436" s="13">
        <v>3.5</v>
      </c>
      <c r="V436" s="13">
        <v>80.3</v>
      </c>
      <c r="W436" s="11" t="str">
        <f t="shared" si="1"/>
        <v>A-Strong|BBVA|Retail|2024</v>
      </c>
      <c r="X436" s="15">
        <f>(MAX(0,MIN(1,1-(K436-scaling_params!$B$2)/(scaling_params!$C$2-scaling_params!$B$2)))+MAX(0,MIN(1,(L436-scaling_params!$B$3)/(scaling_params!$C$3-scaling_params!$B$3))))/2</f>
        <v>0.8088235294</v>
      </c>
      <c r="Y436" s="15">
        <f>(MAX(0,MIN(1,(M436-scaling_params!$B$4)/(scaling_params!$C$4-scaling_params!$B$4)))+MAX(0,MIN(1,(N436-scaling_params!$B$5)/(scaling_params!$C$5-scaling_params!$B$5))))/2</f>
        <v>0.6625</v>
      </c>
      <c r="Z436" s="15">
        <f>(MAX(0,MIN(1,(O436-scaling_params!$B$6)/(scaling_params!$C$6-scaling_params!$B$6)))+MAX(0,MIN(1,1-(P436-scaling_params!$B$7)/(scaling_params!$C$7-scaling_params!$B$7)))+MAX(0,MIN(1,(T436-scaling_params!$B$11)/(scaling_params!$C$11-scaling_params!$B$11))))/3</f>
        <v>0.8091466289</v>
      </c>
      <c r="AA436" s="15">
        <f>(MAX(0,MIN(1,1-(Q436-scaling_params!$B$8)/(scaling_params!$C$8-scaling_params!$B$8)))+MAX(0,MIN(1,(R436-scaling_params!$B$9)/(scaling_params!$C$9-scaling_params!$B$9)))+MAX(0,MIN(1,(S436-scaling_params!$B$10)/(scaling_params!$C$10-scaling_params!$B$10))))/3</f>
        <v>0.8904730477</v>
      </c>
      <c r="AB436" s="15">
        <f>(MAX(0,MIN(1,(U436-scaling_params!$B$12)/(scaling_params!$C$12-scaling_params!$B$12)))+MAX(0,MIN(1,(V436-scaling_params!$B$13)/(scaling_params!$C$13-scaling_params!$B$13))))/2</f>
        <v>0.8354545455</v>
      </c>
      <c r="AC436" s="13">
        <f>(scaling_params!$G$2*X436+scaling_params!$G$3*Y436+scaling_params!$G$4*Z436+scaling_params!$G$5*AA436+scaling_params!$G$6*AB436)*100</f>
        <v>79.121738</v>
      </c>
      <c r="AD436" s="11" t="s">
        <v>168</v>
      </c>
      <c r="AE436" s="11">
        <f t="shared" si="2"/>
        <v>0</v>
      </c>
    </row>
    <row r="437" ht="15.75" customHeight="1">
      <c r="A437" s="11" t="s">
        <v>395</v>
      </c>
      <c r="B437" s="11" t="s">
        <v>163</v>
      </c>
      <c r="C437" s="11" t="s">
        <v>328</v>
      </c>
      <c r="D437" s="11" t="s">
        <v>177</v>
      </c>
      <c r="E437" s="12">
        <v>2025.0</v>
      </c>
      <c r="F437" s="11" t="s">
        <v>166</v>
      </c>
      <c r="G437" s="11" t="s">
        <v>172</v>
      </c>
      <c r="H437" s="11">
        <v>2.0</v>
      </c>
      <c r="I437" s="13">
        <v>8.6</v>
      </c>
      <c r="J437" s="11">
        <v>0.0</v>
      </c>
      <c r="K437" s="13">
        <v>1.2</v>
      </c>
      <c r="L437" s="13">
        <v>7.4</v>
      </c>
      <c r="M437" s="11">
        <v>24.0</v>
      </c>
      <c r="N437" s="14">
        <v>0.83</v>
      </c>
      <c r="O437" s="13">
        <v>79.5</v>
      </c>
      <c r="P437" s="13">
        <v>6.5</v>
      </c>
      <c r="Q437" s="13">
        <v>9.6</v>
      </c>
      <c r="R437" s="13">
        <v>16.3</v>
      </c>
      <c r="S437" s="13">
        <v>4.5</v>
      </c>
      <c r="T437" s="13">
        <v>4.5</v>
      </c>
      <c r="U437" s="13">
        <v>3.5</v>
      </c>
      <c r="V437" s="13">
        <v>77.1</v>
      </c>
      <c r="W437" s="11" t="str">
        <f t="shared" si="1"/>
        <v>A-Strong|BBVA|Retail|2025</v>
      </c>
      <c r="X437" s="15">
        <f>(MAX(0,MIN(1,1-(K437-scaling_params!$B$2)/(scaling_params!$C$2-scaling_params!$B$2)))+MAX(0,MIN(1,(L437-scaling_params!$B$3)/(scaling_params!$C$3-scaling_params!$B$3))))/2</f>
        <v>0.7901960784</v>
      </c>
      <c r="Y437" s="15">
        <f>(MAX(0,MIN(1,(M437-scaling_params!$B$4)/(scaling_params!$C$4-scaling_params!$B$4)))+MAX(0,MIN(1,(N437-scaling_params!$B$5)/(scaling_params!$C$5-scaling_params!$B$5))))/2</f>
        <v>0.6630952381</v>
      </c>
      <c r="Z437" s="15">
        <f>(MAX(0,MIN(1,(O437-scaling_params!$B$6)/(scaling_params!$C$6-scaling_params!$B$6)))+MAX(0,MIN(1,1-(P437-scaling_params!$B$7)/(scaling_params!$C$7-scaling_params!$B$7)))+MAX(0,MIN(1,(T437-scaling_params!$B$11)/(scaling_params!$C$11-scaling_params!$B$11))))/3</f>
        <v>0.8622908623</v>
      </c>
      <c r="AA437" s="15">
        <f>(MAX(0,MIN(1,1-(Q437-scaling_params!$B$8)/(scaling_params!$C$8-scaling_params!$B$8)))+MAX(0,MIN(1,(R437-scaling_params!$B$9)/(scaling_params!$C$9-scaling_params!$B$9)))+MAX(0,MIN(1,(S437-scaling_params!$B$10)/(scaling_params!$C$10-scaling_params!$B$10))))/3</f>
        <v>0.8665922065</v>
      </c>
      <c r="AB437" s="15">
        <f>(MAX(0,MIN(1,(U437-scaling_params!$B$12)/(scaling_params!$C$12-scaling_params!$B$12)))+MAX(0,MIN(1,(V437-scaling_params!$B$13)/(scaling_params!$C$13-scaling_params!$B$13))))/2</f>
        <v>0.8063636364</v>
      </c>
      <c r="AC437" s="13">
        <f>(scaling_params!$G$2*X437+scaling_params!$G$3*Y437+scaling_params!$G$4*Z437+scaling_params!$G$5*AA437+scaling_params!$G$6*AB437)*100</f>
        <v>79.18329495</v>
      </c>
      <c r="AD437" s="11" t="s">
        <v>168</v>
      </c>
      <c r="AE437" s="11">
        <f t="shared" si="2"/>
        <v>0</v>
      </c>
    </row>
    <row r="438" ht="15.75" customHeight="1">
      <c r="A438" s="11" t="s">
        <v>396</v>
      </c>
      <c r="B438" s="11" t="s">
        <v>163</v>
      </c>
      <c r="C438" s="11" t="s">
        <v>328</v>
      </c>
      <c r="D438" s="11" t="s">
        <v>174</v>
      </c>
      <c r="E438" s="12">
        <v>2024.0</v>
      </c>
      <c r="F438" s="11" t="s">
        <v>171</v>
      </c>
      <c r="G438" s="11" t="s">
        <v>172</v>
      </c>
      <c r="H438" s="11">
        <v>4.0</v>
      </c>
      <c r="I438" s="13">
        <v>8.9</v>
      </c>
      <c r="J438" s="11">
        <v>0.0</v>
      </c>
      <c r="K438" s="13">
        <v>1.3</v>
      </c>
      <c r="L438" s="13">
        <v>7.5</v>
      </c>
      <c r="M438" s="11">
        <v>33.0</v>
      </c>
      <c r="N438" s="14">
        <v>0.85</v>
      </c>
      <c r="O438" s="13">
        <v>73.3</v>
      </c>
      <c r="P438" s="13">
        <v>4.6</v>
      </c>
      <c r="Q438" s="13">
        <v>12.9</v>
      </c>
      <c r="R438" s="13">
        <v>18.1</v>
      </c>
      <c r="S438" s="13">
        <v>4.3</v>
      </c>
      <c r="T438" s="13">
        <v>3.9</v>
      </c>
      <c r="U438" s="13">
        <v>2.7</v>
      </c>
      <c r="V438" s="13">
        <v>81.0</v>
      </c>
      <c r="W438" s="11" t="str">
        <f t="shared" si="1"/>
        <v>A-Strong|BBVA|Digital|2024</v>
      </c>
      <c r="X438" s="15">
        <f>(MAX(0,MIN(1,1-(K438-scaling_params!$B$2)/(scaling_params!$C$2-scaling_params!$B$2)))+MAX(0,MIN(1,(L438-scaling_params!$B$3)/(scaling_params!$C$3-scaling_params!$B$3))))/2</f>
        <v>0.7808823529</v>
      </c>
      <c r="Y438" s="15">
        <f>(MAX(0,MIN(1,(M438-scaling_params!$B$4)/(scaling_params!$C$4-scaling_params!$B$4)))+MAX(0,MIN(1,(N438-scaling_params!$B$5)/(scaling_params!$C$5-scaling_params!$B$5))))/2</f>
        <v>0.730952381</v>
      </c>
      <c r="Z438" s="15">
        <f>(MAX(0,MIN(1,(O438-scaling_params!$B$6)/(scaling_params!$C$6-scaling_params!$B$6)))+MAX(0,MIN(1,1-(P438-scaling_params!$B$7)/(scaling_params!$C$7-scaling_params!$B$7)))+MAX(0,MIN(1,(T438-scaling_params!$B$11)/(scaling_params!$C$11-scaling_params!$B$11))))/3</f>
        <v>0.8374823197</v>
      </c>
      <c r="AA438" s="15">
        <f>(MAX(0,MIN(1,1-(Q438-scaling_params!$B$8)/(scaling_params!$C$8-scaling_params!$B$8)))+MAX(0,MIN(1,(R438-scaling_params!$B$9)/(scaling_params!$C$9-scaling_params!$B$9)))+MAX(0,MIN(1,(S438-scaling_params!$B$10)/(scaling_params!$C$10-scaling_params!$B$10))))/3</f>
        <v>0.8736913062</v>
      </c>
      <c r="AB438" s="15">
        <f>(MAX(0,MIN(1,(U438-scaling_params!$B$12)/(scaling_params!$C$12-scaling_params!$B$12)))+MAX(0,MIN(1,(V438-scaling_params!$B$13)/(scaling_params!$C$13-scaling_params!$B$13))))/2</f>
        <v>0.7668181818</v>
      </c>
      <c r="AC438" s="13">
        <f>(scaling_params!$G$2*X438+scaling_params!$G$3*Y438+scaling_params!$G$4*Z438+scaling_params!$G$5*AA438+scaling_params!$G$6*AB438)*100</f>
        <v>79.63437229</v>
      </c>
      <c r="AD438" s="11" t="s">
        <v>168</v>
      </c>
      <c r="AE438" s="11">
        <f t="shared" si="2"/>
        <v>0</v>
      </c>
    </row>
    <row r="439" ht="15.75" customHeight="1">
      <c r="A439" s="11" t="s">
        <v>396</v>
      </c>
      <c r="B439" s="11" t="s">
        <v>163</v>
      </c>
      <c r="C439" s="11" t="s">
        <v>328</v>
      </c>
      <c r="D439" s="11" t="s">
        <v>174</v>
      </c>
      <c r="E439" s="12">
        <v>2025.0</v>
      </c>
      <c r="F439" s="11" t="s">
        <v>171</v>
      </c>
      <c r="G439" s="11" t="s">
        <v>172</v>
      </c>
      <c r="H439" s="11">
        <v>4.0</v>
      </c>
      <c r="I439" s="13">
        <v>8.6</v>
      </c>
      <c r="J439" s="11">
        <v>0.0</v>
      </c>
      <c r="K439" s="13">
        <v>1.2</v>
      </c>
      <c r="L439" s="13">
        <v>7.3</v>
      </c>
      <c r="M439" s="11">
        <v>47.0</v>
      </c>
      <c r="N439" s="14">
        <v>0.75</v>
      </c>
      <c r="O439" s="13">
        <v>78.6</v>
      </c>
      <c r="P439" s="13">
        <v>4.2</v>
      </c>
      <c r="Q439" s="13">
        <v>12.7</v>
      </c>
      <c r="R439" s="13">
        <v>18.1</v>
      </c>
      <c r="S439" s="13">
        <v>3.7</v>
      </c>
      <c r="T439" s="13">
        <v>4.3</v>
      </c>
      <c r="U439" s="13">
        <v>3.7</v>
      </c>
      <c r="V439" s="13">
        <v>78.8</v>
      </c>
      <c r="W439" s="11" t="str">
        <f t="shared" si="1"/>
        <v>A-Strong|BBVA|Digital|2025</v>
      </c>
      <c r="X439" s="15">
        <f>(MAX(0,MIN(1,1-(K439-scaling_params!$B$2)/(scaling_params!$C$2-scaling_params!$B$2)))+MAX(0,MIN(1,(L439-scaling_params!$B$3)/(scaling_params!$C$3-scaling_params!$B$3))))/2</f>
        <v>0.7828431373</v>
      </c>
      <c r="Y439" s="15">
        <f>(MAX(0,MIN(1,(M439-scaling_params!$B$4)/(scaling_params!$C$4-scaling_params!$B$4)))+MAX(0,MIN(1,(N439-scaling_params!$B$5)/(scaling_params!$C$5-scaling_params!$B$5))))/2</f>
        <v>0.6726190476</v>
      </c>
      <c r="Z439" s="15">
        <f>(MAX(0,MIN(1,(O439-scaling_params!$B$6)/(scaling_params!$C$6-scaling_params!$B$6)))+MAX(0,MIN(1,1-(P439-scaling_params!$B$7)/(scaling_params!$C$7-scaling_params!$B$7)))+MAX(0,MIN(1,(T439-scaling_params!$B$11)/(scaling_params!$C$11-scaling_params!$B$11))))/3</f>
        <v>0.9333333333</v>
      </c>
      <c r="AA439" s="15">
        <f>(MAX(0,MIN(1,1-(Q439-scaling_params!$B$8)/(scaling_params!$C$8-scaling_params!$B$8)))+MAX(0,MIN(1,(R439-scaling_params!$B$9)/(scaling_params!$C$9-scaling_params!$B$9)))+MAX(0,MIN(1,(S439-scaling_params!$B$10)/(scaling_params!$C$10-scaling_params!$B$10))))/3</f>
        <v>0.8224435344</v>
      </c>
      <c r="AB439" s="15">
        <f>(MAX(0,MIN(1,(U439-scaling_params!$B$12)/(scaling_params!$C$12-scaling_params!$B$12)))+MAX(0,MIN(1,(V439-scaling_params!$B$13)/(scaling_params!$C$13-scaling_params!$B$13))))/2</f>
        <v>0.8218181818</v>
      </c>
      <c r="AC439" s="13">
        <f>(scaling_params!$G$2*X439+scaling_params!$G$3*Y439+scaling_params!$G$4*Z439+scaling_params!$G$5*AA439+scaling_params!$G$6*AB439)*100</f>
        <v>80.30915543</v>
      </c>
      <c r="AD439" s="11" t="s">
        <v>168</v>
      </c>
      <c r="AE439" s="11">
        <f t="shared" si="2"/>
        <v>0</v>
      </c>
    </row>
    <row r="440" ht="15.75" customHeight="1">
      <c r="A440" s="11" t="s">
        <v>397</v>
      </c>
      <c r="B440" s="11" t="s">
        <v>163</v>
      </c>
      <c r="C440" s="11" t="s">
        <v>328</v>
      </c>
      <c r="D440" s="11" t="s">
        <v>165</v>
      </c>
      <c r="E440" s="12">
        <v>2024.0</v>
      </c>
      <c r="F440" s="11" t="s">
        <v>166</v>
      </c>
      <c r="G440" s="11" t="s">
        <v>184</v>
      </c>
      <c r="H440" s="11">
        <v>4.0</v>
      </c>
      <c r="I440" s="13">
        <v>8.9</v>
      </c>
      <c r="J440" s="11">
        <v>0.0</v>
      </c>
      <c r="K440" s="13">
        <v>1.1</v>
      </c>
      <c r="L440" s="13">
        <v>10.0</v>
      </c>
      <c r="M440" s="11">
        <v>11.0</v>
      </c>
      <c r="N440" s="14">
        <v>0.87</v>
      </c>
      <c r="O440" s="13">
        <v>77.5</v>
      </c>
      <c r="P440" s="13">
        <v>5.8</v>
      </c>
      <c r="Q440" s="13">
        <v>9.9</v>
      </c>
      <c r="R440" s="13">
        <v>17.5</v>
      </c>
      <c r="S440" s="13">
        <v>4.4</v>
      </c>
      <c r="T440" s="13">
        <v>4.3</v>
      </c>
      <c r="U440" s="13">
        <v>2.8</v>
      </c>
      <c r="V440" s="13">
        <v>87.3</v>
      </c>
      <c r="W440" s="11" t="str">
        <f t="shared" si="1"/>
        <v>A-Strong|BBVA|Operations|2024</v>
      </c>
      <c r="X440" s="15">
        <f>(MAX(0,MIN(1,1-(K440-scaling_params!$B$2)/(scaling_params!$C$2-scaling_params!$B$2)))+MAX(0,MIN(1,(L440-scaling_params!$B$3)/(scaling_params!$C$3-scaling_params!$B$3))))/2</f>
        <v>0.9833333333</v>
      </c>
      <c r="Y440" s="15">
        <f>(MAX(0,MIN(1,(M440-scaling_params!$B$4)/(scaling_params!$C$4-scaling_params!$B$4)))+MAX(0,MIN(1,(N440-scaling_params!$B$5)/(scaling_params!$C$5-scaling_params!$B$5))))/2</f>
        <v>0.6511904762</v>
      </c>
      <c r="Z440" s="15">
        <f>(MAX(0,MIN(1,(O440-scaling_params!$B$6)/(scaling_params!$C$6-scaling_params!$B$6)))+MAX(0,MIN(1,1-(P440-scaling_params!$B$7)/(scaling_params!$C$7-scaling_params!$B$7)))+MAX(0,MIN(1,(T440-scaling_params!$B$11)/(scaling_params!$C$11-scaling_params!$B$11))))/3</f>
        <v>0.9063063063</v>
      </c>
      <c r="AA440" s="15">
        <f>(MAX(0,MIN(1,1-(Q440-scaling_params!$B$8)/(scaling_params!$C$8-scaling_params!$B$8)))+MAX(0,MIN(1,(R440-scaling_params!$B$9)/(scaling_params!$C$9-scaling_params!$B$9)))+MAX(0,MIN(1,(S440-scaling_params!$B$10)/(scaling_params!$C$10-scaling_params!$B$10))))/3</f>
        <v>0.9074211963</v>
      </c>
      <c r="AB440" s="15">
        <f>(MAX(0,MIN(1,(U440-scaling_params!$B$12)/(scaling_params!$C$12-scaling_params!$B$12)))+MAX(0,MIN(1,(V440-scaling_params!$B$13)/(scaling_params!$C$13-scaling_params!$B$13))))/2</f>
        <v>0.8490909091</v>
      </c>
      <c r="AC440" s="13">
        <f>(scaling_params!$G$2*X440+scaling_params!$G$3*Y440+scaling_params!$G$4*Z440+scaling_params!$G$5*AA440+scaling_params!$G$6*AB440)*100</f>
        <v>85.6993935</v>
      </c>
      <c r="AD440" s="11" t="s">
        <v>168</v>
      </c>
      <c r="AE440" s="11">
        <f t="shared" si="2"/>
        <v>0</v>
      </c>
    </row>
    <row r="441" ht="15.75" customHeight="1">
      <c r="A441" s="11" t="s">
        <v>397</v>
      </c>
      <c r="B441" s="11" t="s">
        <v>163</v>
      </c>
      <c r="C441" s="11" t="s">
        <v>328</v>
      </c>
      <c r="D441" s="11" t="s">
        <v>165</v>
      </c>
      <c r="E441" s="12">
        <v>2025.0</v>
      </c>
      <c r="F441" s="11" t="s">
        <v>166</v>
      </c>
      <c r="G441" s="11" t="s">
        <v>184</v>
      </c>
      <c r="H441" s="11">
        <v>4.0</v>
      </c>
      <c r="I441" s="13">
        <v>8.6</v>
      </c>
      <c r="J441" s="11">
        <v>0.0</v>
      </c>
      <c r="K441" s="13">
        <v>0.0</v>
      </c>
      <c r="L441" s="13">
        <v>8.9</v>
      </c>
      <c r="M441" s="11">
        <v>56.0</v>
      </c>
      <c r="N441" s="14">
        <v>0.88</v>
      </c>
      <c r="O441" s="13">
        <v>83.2</v>
      </c>
      <c r="P441" s="13">
        <v>5.0</v>
      </c>
      <c r="Q441" s="13">
        <v>10.1</v>
      </c>
      <c r="R441" s="13">
        <v>16.7</v>
      </c>
      <c r="S441" s="13">
        <v>4.7</v>
      </c>
      <c r="T441" s="13">
        <v>5.0</v>
      </c>
      <c r="U441" s="13">
        <v>3.6</v>
      </c>
      <c r="V441" s="13">
        <v>89.5</v>
      </c>
      <c r="W441" s="11" t="str">
        <f t="shared" si="1"/>
        <v>A-Strong|BBVA|Operations|2025</v>
      </c>
      <c r="X441" s="15">
        <f>(MAX(0,MIN(1,1-(K441-scaling_params!$B$2)/(scaling_params!$C$2-scaling_params!$B$2)))+MAX(0,MIN(1,(L441-scaling_params!$B$3)/(scaling_params!$C$3-scaling_params!$B$3))))/2</f>
        <v>0.9338235294</v>
      </c>
      <c r="Y441" s="15">
        <f>(MAX(0,MIN(1,(M441-scaling_params!$B$4)/(scaling_params!$C$4-scaling_params!$B$4)))+MAX(0,MIN(1,(N441-scaling_params!$B$5)/(scaling_params!$C$5-scaling_params!$B$5))))/2</f>
        <v>0.8779761905</v>
      </c>
      <c r="Z441" s="15">
        <f>(MAX(0,MIN(1,(O441-scaling_params!$B$6)/(scaling_params!$C$6-scaling_params!$B$6)))+MAX(0,MIN(1,1-(P441-scaling_params!$B$7)/(scaling_params!$C$7-scaling_params!$B$7)))+MAX(0,MIN(1,(T441-scaling_params!$B$11)/(scaling_params!$C$11-scaling_params!$B$11))))/3</f>
        <v>1</v>
      </c>
      <c r="AA441" s="15">
        <f>(MAX(0,MIN(1,1-(Q441-scaling_params!$B$8)/(scaling_params!$C$8-scaling_params!$B$8)))+MAX(0,MIN(1,(R441-scaling_params!$B$9)/(scaling_params!$C$9-scaling_params!$B$9)))+MAX(0,MIN(1,(S441-scaling_params!$B$10)/(scaling_params!$C$10-scaling_params!$B$10))))/3</f>
        <v>0.9030776868</v>
      </c>
      <c r="AB441" s="15">
        <f>(MAX(0,MIN(1,(U441-scaling_params!$B$12)/(scaling_params!$C$12-scaling_params!$B$12)))+MAX(0,MIN(1,(V441-scaling_params!$B$13)/(scaling_params!$C$13-scaling_params!$B$13))))/2</f>
        <v>0.9190909091</v>
      </c>
      <c r="AC441" s="13">
        <f>(scaling_params!$G$2*X441+scaling_params!$G$3*Y441+scaling_params!$G$4*Z441+scaling_params!$G$5*AA441+scaling_params!$G$6*AB441)*100</f>
        <v>92.81673343</v>
      </c>
      <c r="AD441" s="11" t="s">
        <v>168</v>
      </c>
      <c r="AE441" s="11">
        <f t="shared" si="2"/>
        <v>0</v>
      </c>
    </row>
    <row r="442" ht="15.75" customHeight="1">
      <c r="A442" s="11" t="s">
        <v>398</v>
      </c>
      <c r="B442" s="11" t="s">
        <v>163</v>
      </c>
      <c r="C442" s="11" t="s">
        <v>328</v>
      </c>
      <c r="D442" s="11" t="s">
        <v>165</v>
      </c>
      <c r="E442" s="12">
        <v>2024.0</v>
      </c>
      <c r="F442" s="11" t="s">
        <v>166</v>
      </c>
      <c r="G442" s="11" t="s">
        <v>184</v>
      </c>
      <c r="H442" s="11">
        <v>2.0</v>
      </c>
      <c r="I442" s="13">
        <v>8.9</v>
      </c>
      <c r="J442" s="11">
        <v>0.0</v>
      </c>
      <c r="K442" s="13">
        <v>1.1</v>
      </c>
      <c r="L442" s="13">
        <v>9.1</v>
      </c>
      <c r="M442" s="11">
        <v>41.0</v>
      </c>
      <c r="N442" s="14">
        <v>0.89</v>
      </c>
      <c r="O442" s="13">
        <v>77.5</v>
      </c>
      <c r="P442" s="13">
        <v>5.8</v>
      </c>
      <c r="Q442" s="13">
        <v>9.9</v>
      </c>
      <c r="R442" s="13">
        <v>17.5</v>
      </c>
      <c r="S442" s="13">
        <v>4.9</v>
      </c>
      <c r="T442" s="13">
        <v>4.9</v>
      </c>
      <c r="U442" s="13">
        <v>2.8</v>
      </c>
      <c r="V442" s="13">
        <v>78.5</v>
      </c>
      <c r="W442" s="11" t="str">
        <f t="shared" si="1"/>
        <v>A-Strong|BBVA|Operations|2024</v>
      </c>
      <c r="X442" s="15">
        <f>(MAX(0,MIN(1,1-(K442-scaling_params!$B$2)/(scaling_params!$C$2-scaling_params!$B$2)))+MAX(0,MIN(1,(L442-scaling_params!$B$3)/(scaling_params!$C$3-scaling_params!$B$3))))/2</f>
        <v>0.9318627451</v>
      </c>
      <c r="Y442" s="15">
        <f>(MAX(0,MIN(1,(M442-scaling_params!$B$4)/(scaling_params!$C$4-scaling_params!$B$4)))+MAX(0,MIN(1,(N442-scaling_params!$B$5)/(scaling_params!$C$5-scaling_params!$B$5))))/2</f>
        <v>0.819047619</v>
      </c>
      <c r="Z442" s="15">
        <f>(MAX(0,MIN(1,(O442-scaling_params!$B$6)/(scaling_params!$C$6-scaling_params!$B$6)))+MAX(0,MIN(1,1-(P442-scaling_params!$B$7)/(scaling_params!$C$7-scaling_params!$B$7)))+MAX(0,MIN(1,(T442-scaling_params!$B$11)/(scaling_params!$C$11-scaling_params!$B$11))))/3</f>
        <v>0.9634491634</v>
      </c>
      <c r="AA442" s="15">
        <f>(MAX(0,MIN(1,1-(Q442-scaling_params!$B$8)/(scaling_params!$C$8-scaling_params!$B$8)))+MAX(0,MIN(1,(R442-scaling_params!$B$9)/(scaling_params!$C$9-scaling_params!$B$9)))+MAX(0,MIN(1,(S442-scaling_params!$B$10)/(scaling_params!$C$10-scaling_params!$B$10))))/3</f>
        <v>0.9564408042</v>
      </c>
      <c r="AB442" s="15">
        <f>(MAX(0,MIN(1,(U442-scaling_params!$B$12)/(scaling_params!$C$12-scaling_params!$B$12)))+MAX(0,MIN(1,(V442-scaling_params!$B$13)/(scaling_params!$C$13-scaling_params!$B$13))))/2</f>
        <v>0.7690909091</v>
      </c>
      <c r="AC442" s="13">
        <f>(scaling_params!$G$2*X442+scaling_params!$G$3*Y442+scaling_params!$G$4*Z442+scaling_params!$G$5*AA442+scaling_params!$G$6*AB442)*100</f>
        <v>89.69607978</v>
      </c>
      <c r="AD442" s="11" t="s">
        <v>168</v>
      </c>
      <c r="AE442" s="11">
        <f t="shared" si="2"/>
        <v>0</v>
      </c>
    </row>
    <row r="443" ht="15.75" customHeight="1">
      <c r="A443" s="11" t="s">
        <v>398</v>
      </c>
      <c r="B443" s="11" t="s">
        <v>163</v>
      </c>
      <c r="C443" s="11" t="s">
        <v>328</v>
      </c>
      <c r="D443" s="11" t="s">
        <v>165</v>
      </c>
      <c r="E443" s="12">
        <v>2025.0</v>
      </c>
      <c r="F443" s="11" t="s">
        <v>166</v>
      </c>
      <c r="G443" s="11" t="s">
        <v>184</v>
      </c>
      <c r="H443" s="11">
        <v>2.0</v>
      </c>
      <c r="I443" s="13">
        <v>8.6</v>
      </c>
      <c r="J443" s="11">
        <v>0.0</v>
      </c>
      <c r="K443" s="13">
        <v>0.0</v>
      </c>
      <c r="L443" s="13">
        <v>7.9</v>
      </c>
      <c r="M443" s="11">
        <v>31.0</v>
      </c>
      <c r="N443" s="14">
        <v>0.91</v>
      </c>
      <c r="O443" s="13">
        <v>83.2</v>
      </c>
      <c r="P443" s="13">
        <v>5.0</v>
      </c>
      <c r="Q443" s="13">
        <v>10.1</v>
      </c>
      <c r="R443" s="13">
        <v>16.7</v>
      </c>
      <c r="S443" s="13">
        <v>4.8</v>
      </c>
      <c r="T443" s="13">
        <v>4.9</v>
      </c>
      <c r="U443" s="13">
        <v>3.6</v>
      </c>
      <c r="V443" s="13">
        <v>88.5</v>
      </c>
      <c r="W443" s="11" t="str">
        <f t="shared" si="1"/>
        <v>A-Strong|BBVA|Operations|2025</v>
      </c>
      <c r="X443" s="15">
        <f>(MAX(0,MIN(1,1-(K443-scaling_params!$B$2)/(scaling_params!$C$2-scaling_params!$B$2)))+MAX(0,MIN(1,(L443-scaling_params!$B$3)/(scaling_params!$C$3-scaling_params!$B$3))))/2</f>
        <v>0.8602941176</v>
      </c>
      <c r="Y443" s="15">
        <f>(MAX(0,MIN(1,(M443-scaling_params!$B$4)/(scaling_params!$C$4-scaling_params!$B$4)))+MAX(0,MIN(1,(N443-scaling_params!$B$5)/(scaling_params!$C$5-scaling_params!$B$5))))/2</f>
        <v>0.7964285714</v>
      </c>
      <c r="Z443" s="15">
        <f>(MAX(0,MIN(1,(O443-scaling_params!$B$6)/(scaling_params!$C$6-scaling_params!$B$6)))+MAX(0,MIN(1,1-(P443-scaling_params!$B$7)/(scaling_params!$C$7-scaling_params!$B$7)))+MAX(0,MIN(1,(T443-scaling_params!$B$11)/(scaling_params!$C$11-scaling_params!$B$11))))/3</f>
        <v>0.9904761905</v>
      </c>
      <c r="AA443" s="15">
        <f>(MAX(0,MIN(1,1-(Q443-scaling_params!$B$8)/(scaling_params!$C$8-scaling_params!$B$8)))+MAX(0,MIN(1,(R443-scaling_params!$B$9)/(scaling_params!$C$9-scaling_params!$B$9)))+MAX(0,MIN(1,(S443-scaling_params!$B$10)/(scaling_params!$C$10-scaling_params!$B$10))))/3</f>
        <v>0.9128816083</v>
      </c>
      <c r="AB443" s="15">
        <f>(MAX(0,MIN(1,(U443-scaling_params!$B$12)/(scaling_params!$C$12-scaling_params!$B$12)))+MAX(0,MIN(1,(V443-scaling_params!$B$13)/(scaling_params!$C$13-scaling_params!$B$13))))/2</f>
        <v>0.91</v>
      </c>
      <c r="AC443" s="13">
        <f>(scaling_params!$G$2*X443+scaling_params!$G$3*Y443+scaling_params!$G$4*Z443+scaling_params!$G$5*AA443+scaling_params!$G$6*AB443)*100</f>
        <v>89.01388998</v>
      </c>
      <c r="AD443" s="11" t="s">
        <v>168</v>
      </c>
      <c r="AE443" s="11">
        <f t="shared" si="2"/>
        <v>0</v>
      </c>
    </row>
    <row r="444" ht="15.75" customHeight="1">
      <c r="A444" s="11" t="s">
        <v>399</v>
      </c>
      <c r="B444" s="11" t="s">
        <v>163</v>
      </c>
      <c r="C444" s="11" t="s">
        <v>328</v>
      </c>
      <c r="D444" s="11" t="s">
        <v>177</v>
      </c>
      <c r="E444" s="12">
        <v>2024.0</v>
      </c>
      <c r="F444" s="11" t="s">
        <v>166</v>
      </c>
      <c r="G444" s="11" t="s">
        <v>175</v>
      </c>
      <c r="H444" s="11">
        <v>1.0</v>
      </c>
      <c r="I444" s="13">
        <v>8.9</v>
      </c>
      <c r="J444" s="11">
        <v>0.0</v>
      </c>
      <c r="K444" s="13">
        <v>0.2</v>
      </c>
      <c r="L444" s="13">
        <v>8.4</v>
      </c>
      <c r="M444" s="11">
        <v>3.0</v>
      </c>
      <c r="N444" s="14">
        <v>0.83</v>
      </c>
      <c r="O444" s="13">
        <v>76.2</v>
      </c>
      <c r="P444" s="13">
        <v>4.6</v>
      </c>
      <c r="Q444" s="13">
        <v>11.9</v>
      </c>
      <c r="R444" s="13">
        <v>17.6</v>
      </c>
      <c r="S444" s="13">
        <v>3.6</v>
      </c>
      <c r="T444" s="13">
        <v>3.8</v>
      </c>
      <c r="U444" s="13">
        <v>3.5</v>
      </c>
      <c r="V444" s="13">
        <v>73.5</v>
      </c>
      <c r="W444" s="11" t="str">
        <f t="shared" si="1"/>
        <v>A-Strong|BBVA|Retail|2024</v>
      </c>
      <c r="X444" s="15">
        <f>(MAX(0,MIN(1,1-(K444-scaling_params!$B$2)/(scaling_params!$C$2-scaling_params!$B$2)))+MAX(0,MIN(1,(L444-scaling_params!$B$3)/(scaling_params!$C$3-scaling_params!$B$3))))/2</f>
        <v>0.8970588235</v>
      </c>
      <c r="Y444" s="15">
        <f>(MAX(0,MIN(1,(M444-scaling_params!$B$4)/(scaling_params!$C$4-scaling_params!$B$4)))+MAX(0,MIN(1,(N444-scaling_params!$B$5)/(scaling_params!$C$5-scaling_params!$B$5))))/2</f>
        <v>0.5630952381</v>
      </c>
      <c r="Z444" s="15">
        <f>(MAX(0,MIN(1,(O444-scaling_params!$B$6)/(scaling_params!$C$6-scaling_params!$B$6)))+MAX(0,MIN(1,1-(P444-scaling_params!$B$7)/(scaling_params!$C$7-scaling_params!$B$7)))+MAX(0,MIN(1,(T444-scaling_params!$B$11)/(scaling_params!$C$11-scaling_params!$B$11))))/3</f>
        <v>0.8758132956</v>
      </c>
      <c r="AA444" s="15">
        <f>(MAX(0,MIN(1,1-(Q444-scaling_params!$B$8)/(scaling_params!$C$8-scaling_params!$B$8)))+MAX(0,MIN(1,(R444-scaling_params!$B$9)/(scaling_params!$C$9-scaling_params!$B$9)))+MAX(0,MIN(1,(S444-scaling_params!$B$10)/(scaling_params!$C$10-scaling_params!$B$10))))/3</f>
        <v>0.8218455967</v>
      </c>
      <c r="AB444" s="15">
        <f>(MAX(0,MIN(1,(U444-scaling_params!$B$12)/(scaling_params!$C$12-scaling_params!$B$12)))+MAX(0,MIN(1,(V444-scaling_params!$B$13)/(scaling_params!$C$13-scaling_params!$B$13))))/2</f>
        <v>0.7736363636</v>
      </c>
      <c r="AC444" s="13">
        <f>(scaling_params!$G$2*X444+scaling_params!$G$3*Y444+scaling_params!$G$4*Z444+scaling_params!$G$5*AA444+scaling_params!$G$6*AB444)*100</f>
        <v>78.48862449</v>
      </c>
      <c r="AD444" s="11" t="s">
        <v>168</v>
      </c>
      <c r="AE444" s="11">
        <f t="shared" si="2"/>
        <v>0</v>
      </c>
    </row>
    <row r="445" ht="15.75" customHeight="1">
      <c r="A445" s="11" t="s">
        <v>399</v>
      </c>
      <c r="B445" s="11" t="s">
        <v>163</v>
      </c>
      <c r="C445" s="11" t="s">
        <v>328</v>
      </c>
      <c r="D445" s="11" t="s">
        <v>177</v>
      </c>
      <c r="E445" s="12">
        <v>2025.0</v>
      </c>
      <c r="F445" s="11" t="s">
        <v>166</v>
      </c>
      <c r="G445" s="11" t="s">
        <v>175</v>
      </c>
      <c r="H445" s="11">
        <v>1.0</v>
      </c>
      <c r="I445" s="13">
        <v>8.6</v>
      </c>
      <c r="J445" s="11">
        <v>1.0</v>
      </c>
      <c r="K445" s="13">
        <v>1.2</v>
      </c>
      <c r="L445" s="13">
        <v>7.7</v>
      </c>
      <c r="M445" s="11">
        <v>10.0</v>
      </c>
      <c r="N445" s="14">
        <v>0.83</v>
      </c>
      <c r="O445" s="13">
        <v>79.5</v>
      </c>
      <c r="P445" s="13">
        <v>6.5</v>
      </c>
      <c r="Q445" s="13">
        <v>9.6</v>
      </c>
      <c r="R445" s="13">
        <v>16.3</v>
      </c>
      <c r="S445" s="13">
        <v>4.6</v>
      </c>
      <c r="T445" s="13">
        <v>3.6</v>
      </c>
      <c r="U445" s="13">
        <v>3.5</v>
      </c>
      <c r="V445" s="13">
        <v>74.5</v>
      </c>
      <c r="W445" s="11" t="str">
        <f t="shared" si="1"/>
        <v>A-Strong|BBVA|Retail|2025</v>
      </c>
      <c r="X445" s="15">
        <f>(MAX(0,MIN(1,1-(K445-scaling_params!$B$2)/(scaling_params!$C$2-scaling_params!$B$2)))+MAX(0,MIN(1,(L445-scaling_params!$B$3)/(scaling_params!$C$3-scaling_params!$B$3))))/2</f>
        <v>0.812254902</v>
      </c>
      <c r="Y445" s="15">
        <f>(MAX(0,MIN(1,(M445-scaling_params!$B$4)/(scaling_params!$C$4-scaling_params!$B$4)))+MAX(0,MIN(1,(N445-scaling_params!$B$5)/(scaling_params!$C$5-scaling_params!$B$5))))/2</f>
        <v>0.5964285714</v>
      </c>
      <c r="Z445" s="15">
        <f>(MAX(0,MIN(1,(O445-scaling_params!$B$6)/(scaling_params!$C$6-scaling_params!$B$6)))+MAX(0,MIN(1,1-(P445-scaling_params!$B$7)/(scaling_params!$C$7-scaling_params!$B$7)))+MAX(0,MIN(1,(T445-scaling_params!$B$11)/(scaling_params!$C$11-scaling_params!$B$11))))/3</f>
        <v>0.7765765766</v>
      </c>
      <c r="AA445" s="15">
        <f>(MAX(0,MIN(1,1-(Q445-scaling_params!$B$8)/(scaling_params!$C$8-scaling_params!$B$8)))+MAX(0,MIN(1,(R445-scaling_params!$B$9)/(scaling_params!$C$9-scaling_params!$B$9)))+MAX(0,MIN(1,(S445-scaling_params!$B$10)/(scaling_params!$C$10-scaling_params!$B$10))))/3</f>
        <v>0.8763961281</v>
      </c>
      <c r="AB445" s="15">
        <f>(MAX(0,MIN(1,(U445-scaling_params!$B$12)/(scaling_params!$C$12-scaling_params!$B$12)))+MAX(0,MIN(1,(V445-scaling_params!$B$13)/(scaling_params!$C$13-scaling_params!$B$13))))/2</f>
        <v>0.7827272727</v>
      </c>
      <c r="AC445" s="13">
        <f>(scaling_params!$G$2*X445+scaling_params!$G$3*Y445+scaling_params!$G$4*Z445+scaling_params!$G$5*AA445+scaling_params!$G$6*AB445)*100</f>
        <v>76.01436485</v>
      </c>
      <c r="AD445" s="11" t="s">
        <v>168</v>
      </c>
      <c r="AE445" s="11">
        <f t="shared" si="2"/>
        <v>0</v>
      </c>
    </row>
    <row r="446" ht="15.75" customHeight="1">
      <c r="A446" s="11" t="s">
        <v>400</v>
      </c>
      <c r="B446" s="11" t="s">
        <v>163</v>
      </c>
      <c r="C446" s="11" t="s">
        <v>328</v>
      </c>
      <c r="D446" s="11" t="s">
        <v>177</v>
      </c>
      <c r="E446" s="12">
        <v>2024.0</v>
      </c>
      <c r="F446" s="11" t="s">
        <v>166</v>
      </c>
      <c r="G446" s="11" t="s">
        <v>167</v>
      </c>
      <c r="H446" s="11">
        <v>2.0</v>
      </c>
      <c r="I446" s="13">
        <v>8.9</v>
      </c>
      <c r="J446" s="11">
        <v>0.0</v>
      </c>
      <c r="K446" s="13">
        <v>0.2</v>
      </c>
      <c r="L446" s="13">
        <v>7.6</v>
      </c>
      <c r="M446" s="11">
        <v>1.0</v>
      </c>
      <c r="N446" s="14">
        <v>0.9</v>
      </c>
      <c r="O446" s="13">
        <v>76.2</v>
      </c>
      <c r="P446" s="13">
        <v>4.6</v>
      </c>
      <c r="Q446" s="13">
        <v>11.9</v>
      </c>
      <c r="R446" s="13">
        <v>17.6</v>
      </c>
      <c r="S446" s="13">
        <v>4.4</v>
      </c>
      <c r="T446" s="13">
        <v>4.5</v>
      </c>
      <c r="U446" s="13">
        <v>3.5</v>
      </c>
      <c r="V446" s="13">
        <v>84.5</v>
      </c>
      <c r="W446" s="11" t="str">
        <f t="shared" si="1"/>
        <v>A-Strong|BBVA|Retail|2024</v>
      </c>
      <c r="X446" s="15">
        <f>(MAX(0,MIN(1,1-(K446-scaling_params!$B$2)/(scaling_params!$C$2-scaling_params!$B$2)))+MAX(0,MIN(1,(L446-scaling_params!$B$3)/(scaling_params!$C$3-scaling_params!$B$3))))/2</f>
        <v>0.8382352941</v>
      </c>
      <c r="Y446" s="15">
        <f>(MAX(0,MIN(1,(M446-scaling_params!$B$4)/(scaling_params!$C$4-scaling_params!$B$4)))+MAX(0,MIN(1,(N446-scaling_params!$B$5)/(scaling_params!$C$5-scaling_params!$B$5))))/2</f>
        <v>0.6410714286</v>
      </c>
      <c r="Z446" s="15">
        <f>(MAX(0,MIN(1,(O446-scaling_params!$B$6)/(scaling_params!$C$6-scaling_params!$B$6)))+MAX(0,MIN(1,1-(P446-scaling_params!$B$7)/(scaling_params!$C$7-scaling_params!$B$7)))+MAX(0,MIN(1,(T446-scaling_params!$B$11)/(scaling_params!$C$11-scaling_params!$B$11))))/3</f>
        <v>0.9424799623</v>
      </c>
      <c r="AA446" s="15">
        <f>(MAX(0,MIN(1,1-(Q446-scaling_params!$B$8)/(scaling_params!$C$8-scaling_params!$B$8)))+MAX(0,MIN(1,(R446-scaling_params!$B$9)/(scaling_params!$C$9-scaling_params!$B$9)))+MAX(0,MIN(1,(S446-scaling_params!$B$10)/(scaling_params!$C$10-scaling_params!$B$10))))/3</f>
        <v>0.9002769692</v>
      </c>
      <c r="AB446" s="15">
        <f>(MAX(0,MIN(1,(U446-scaling_params!$B$12)/(scaling_params!$C$12-scaling_params!$B$12)))+MAX(0,MIN(1,(V446-scaling_params!$B$13)/(scaling_params!$C$13-scaling_params!$B$13))))/2</f>
        <v>0.8736363636</v>
      </c>
      <c r="AC446" s="13">
        <f>(scaling_params!$G$2*X446+scaling_params!$G$3*Y446+scaling_params!$G$4*Z446+scaling_params!$G$5*AA446+scaling_params!$G$6*AB446)*100</f>
        <v>83.06577085</v>
      </c>
      <c r="AD446" s="11" t="s">
        <v>168</v>
      </c>
      <c r="AE446" s="11">
        <f t="shared" si="2"/>
        <v>0</v>
      </c>
    </row>
    <row r="447" ht="15.75" customHeight="1">
      <c r="A447" s="11" t="s">
        <v>400</v>
      </c>
      <c r="B447" s="11" t="s">
        <v>163</v>
      </c>
      <c r="C447" s="11" t="s">
        <v>328</v>
      </c>
      <c r="D447" s="11" t="s">
        <v>177</v>
      </c>
      <c r="E447" s="12">
        <v>2025.0</v>
      </c>
      <c r="F447" s="11" t="s">
        <v>166</v>
      </c>
      <c r="G447" s="11" t="s">
        <v>167</v>
      </c>
      <c r="H447" s="11">
        <v>2.0</v>
      </c>
      <c r="I447" s="13">
        <v>8.6</v>
      </c>
      <c r="J447" s="11">
        <v>0.0</v>
      </c>
      <c r="K447" s="13">
        <v>1.2</v>
      </c>
      <c r="L447" s="13">
        <v>7.3</v>
      </c>
      <c r="M447" s="11">
        <v>25.0</v>
      </c>
      <c r="N447" s="14">
        <v>0.79</v>
      </c>
      <c r="O447" s="13">
        <v>79.5</v>
      </c>
      <c r="P447" s="13">
        <v>6.5</v>
      </c>
      <c r="Q447" s="13">
        <v>9.6</v>
      </c>
      <c r="R447" s="13">
        <v>16.3</v>
      </c>
      <c r="S447" s="13">
        <v>3.8</v>
      </c>
      <c r="T447" s="13">
        <v>3.9</v>
      </c>
      <c r="U447" s="13">
        <v>3.5</v>
      </c>
      <c r="V447" s="13">
        <v>74.6</v>
      </c>
      <c r="W447" s="11" t="str">
        <f t="shared" si="1"/>
        <v>A-Strong|BBVA|Retail|2025</v>
      </c>
      <c r="X447" s="15">
        <f>(MAX(0,MIN(1,1-(K447-scaling_params!$B$2)/(scaling_params!$C$2-scaling_params!$B$2)))+MAX(0,MIN(1,(L447-scaling_params!$B$3)/(scaling_params!$C$3-scaling_params!$B$3))))/2</f>
        <v>0.7828431373</v>
      </c>
      <c r="Y447" s="15">
        <f>(MAX(0,MIN(1,(M447-scaling_params!$B$4)/(scaling_params!$C$4-scaling_params!$B$4)))+MAX(0,MIN(1,(N447-scaling_params!$B$5)/(scaling_params!$C$5-scaling_params!$B$5))))/2</f>
        <v>0.6178571429</v>
      </c>
      <c r="Z447" s="15">
        <f>(MAX(0,MIN(1,(O447-scaling_params!$B$6)/(scaling_params!$C$6-scaling_params!$B$6)))+MAX(0,MIN(1,1-(P447-scaling_params!$B$7)/(scaling_params!$C$7-scaling_params!$B$7)))+MAX(0,MIN(1,(T447-scaling_params!$B$11)/(scaling_params!$C$11-scaling_params!$B$11))))/3</f>
        <v>0.8051480051</v>
      </c>
      <c r="AA447" s="15">
        <f>(MAX(0,MIN(1,1-(Q447-scaling_params!$B$8)/(scaling_params!$C$8-scaling_params!$B$8)))+MAX(0,MIN(1,(R447-scaling_params!$B$9)/(scaling_params!$C$9-scaling_params!$B$9)))+MAX(0,MIN(1,(S447-scaling_params!$B$10)/(scaling_params!$C$10-scaling_params!$B$10))))/3</f>
        <v>0.7979647555</v>
      </c>
      <c r="AB447" s="15">
        <f>(MAX(0,MIN(1,(U447-scaling_params!$B$12)/(scaling_params!$C$12-scaling_params!$B$12)))+MAX(0,MIN(1,(V447-scaling_params!$B$13)/(scaling_params!$C$13-scaling_params!$B$13))))/2</f>
        <v>0.7836363636</v>
      </c>
      <c r="AC447" s="13">
        <f>(scaling_params!$G$2*X447+scaling_params!$G$3*Y447+scaling_params!$G$4*Z447+scaling_params!$G$5*AA447+scaling_params!$G$6*AB447)*100</f>
        <v>75.12852349</v>
      </c>
      <c r="AD447" s="11" t="s">
        <v>168</v>
      </c>
      <c r="AE447" s="11">
        <f t="shared" si="2"/>
        <v>0</v>
      </c>
    </row>
    <row r="448" ht="15.75" customHeight="1">
      <c r="A448" s="11" t="s">
        <v>401</v>
      </c>
      <c r="B448" s="11" t="s">
        <v>163</v>
      </c>
      <c r="C448" s="11" t="s">
        <v>328</v>
      </c>
      <c r="D448" s="11" t="s">
        <v>170</v>
      </c>
      <c r="E448" s="12">
        <v>2024.0</v>
      </c>
      <c r="F448" s="11" t="s">
        <v>171</v>
      </c>
      <c r="G448" s="11" t="s">
        <v>184</v>
      </c>
      <c r="H448" s="11">
        <v>1.0</v>
      </c>
      <c r="I448" s="13">
        <v>8.9</v>
      </c>
      <c r="J448" s="11">
        <v>0.0</v>
      </c>
      <c r="K448" s="13">
        <v>0.2</v>
      </c>
      <c r="L448" s="13">
        <v>9.8</v>
      </c>
      <c r="M448" s="11">
        <v>22.0</v>
      </c>
      <c r="N448" s="14">
        <v>0.97</v>
      </c>
      <c r="O448" s="13">
        <v>82.1</v>
      </c>
      <c r="P448" s="13">
        <v>5.1</v>
      </c>
      <c r="Q448" s="13">
        <v>12.5</v>
      </c>
      <c r="R448" s="13">
        <v>18.1</v>
      </c>
      <c r="S448" s="13">
        <v>5.0</v>
      </c>
      <c r="T448" s="13">
        <v>4.9</v>
      </c>
      <c r="U448" s="13">
        <v>2.3</v>
      </c>
      <c r="V448" s="13">
        <v>92.1</v>
      </c>
      <c r="W448" s="11" t="str">
        <f t="shared" si="1"/>
        <v>A-Strong|BBVA|Risk|2024</v>
      </c>
      <c r="X448" s="15">
        <f>(MAX(0,MIN(1,1-(K448-scaling_params!$B$2)/(scaling_params!$C$2-scaling_params!$B$2)))+MAX(0,MIN(1,(L448-scaling_params!$B$3)/(scaling_params!$C$3-scaling_params!$B$3))))/2</f>
        <v>1</v>
      </c>
      <c r="Y448" s="15">
        <f>(MAX(0,MIN(1,(M448-scaling_params!$B$4)/(scaling_params!$C$4-scaling_params!$B$4)))+MAX(0,MIN(1,(N448-scaling_params!$B$5)/(scaling_params!$C$5-scaling_params!$B$5))))/2</f>
        <v>0.8285714286</v>
      </c>
      <c r="Z448" s="15">
        <f>(MAX(0,MIN(1,(O448-scaling_params!$B$6)/(scaling_params!$C$6-scaling_params!$B$6)))+MAX(0,MIN(1,1-(P448-scaling_params!$B$7)/(scaling_params!$C$7-scaling_params!$B$7)))+MAX(0,MIN(1,(T448-scaling_params!$B$11)/(scaling_params!$C$11-scaling_params!$B$11))))/3</f>
        <v>0.9904761905</v>
      </c>
      <c r="AA448" s="15">
        <f>(MAX(0,MIN(1,1-(Q448-scaling_params!$B$8)/(scaling_params!$C$8-scaling_params!$B$8)))+MAX(0,MIN(1,(R448-scaling_params!$B$9)/(scaling_params!$C$9-scaling_params!$B$9)))+MAX(0,MIN(1,(S448-scaling_params!$B$10)/(scaling_params!$C$10-scaling_params!$B$10))))/3</f>
        <v>0.9574702723</v>
      </c>
      <c r="AB448" s="15">
        <f>(MAX(0,MIN(1,(U448-scaling_params!$B$12)/(scaling_params!$C$12-scaling_params!$B$12)))+MAX(0,MIN(1,(V448-scaling_params!$B$13)/(scaling_params!$C$13-scaling_params!$B$13))))/2</f>
        <v>0.7677272727</v>
      </c>
      <c r="AC448" s="13">
        <f>(scaling_params!$G$2*X448+scaling_params!$G$3*Y448+scaling_params!$G$4*Z448+scaling_params!$G$5*AA448+scaling_params!$G$6*AB448)*100</f>
        <v>92.15827766</v>
      </c>
      <c r="AD448" s="11" t="s">
        <v>168</v>
      </c>
      <c r="AE448" s="11">
        <f t="shared" si="2"/>
        <v>0</v>
      </c>
    </row>
    <row r="449" ht="15.75" customHeight="1">
      <c r="A449" s="11" t="s">
        <v>401</v>
      </c>
      <c r="B449" s="11" t="s">
        <v>163</v>
      </c>
      <c r="C449" s="11" t="s">
        <v>328</v>
      </c>
      <c r="D449" s="11" t="s">
        <v>170</v>
      </c>
      <c r="E449" s="12">
        <v>2025.0</v>
      </c>
      <c r="F449" s="11" t="s">
        <v>171</v>
      </c>
      <c r="G449" s="11" t="s">
        <v>184</v>
      </c>
      <c r="H449" s="11">
        <v>1.0</v>
      </c>
      <c r="I449" s="13">
        <v>8.6</v>
      </c>
      <c r="J449" s="11">
        <v>0.0</v>
      </c>
      <c r="K449" s="13">
        <v>0.0</v>
      </c>
      <c r="L449" s="13">
        <v>9.0</v>
      </c>
      <c r="M449" s="11">
        <v>62.0</v>
      </c>
      <c r="N449" s="14">
        <v>0.98</v>
      </c>
      <c r="O449" s="13">
        <v>82.8</v>
      </c>
      <c r="P449" s="13">
        <v>4.9</v>
      </c>
      <c r="Q449" s="13">
        <v>8.3</v>
      </c>
      <c r="R449" s="13">
        <v>17.0</v>
      </c>
      <c r="S449" s="13">
        <v>5.0</v>
      </c>
      <c r="T449" s="13">
        <v>4.9</v>
      </c>
      <c r="U449" s="13">
        <v>5.1</v>
      </c>
      <c r="V449" s="13">
        <v>99.5</v>
      </c>
      <c r="W449" s="11" t="str">
        <f t="shared" si="1"/>
        <v>A-Strong|BBVA|Risk|2025</v>
      </c>
      <c r="X449" s="15">
        <f>(MAX(0,MIN(1,1-(K449-scaling_params!$B$2)/(scaling_params!$C$2-scaling_params!$B$2)))+MAX(0,MIN(1,(L449-scaling_params!$B$3)/(scaling_params!$C$3-scaling_params!$B$3))))/2</f>
        <v>0.9411764706</v>
      </c>
      <c r="Y449" s="15">
        <f>(MAX(0,MIN(1,(M449-scaling_params!$B$4)/(scaling_params!$C$4-scaling_params!$B$4)))+MAX(0,MIN(1,(N449-scaling_params!$B$5)/(scaling_params!$C$5-scaling_params!$B$5))))/2</f>
        <v>1</v>
      </c>
      <c r="Z449" s="15">
        <f>(MAX(0,MIN(1,(O449-scaling_params!$B$6)/(scaling_params!$C$6-scaling_params!$B$6)))+MAX(0,MIN(1,1-(P449-scaling_params!$B$7)/(scaling_params!$C$7-scaling_params!$B$7)))+MAX(0,MIN(1,(T449-scaling_params!$B$11)/(scaling_params!$C$11-scaling_params!$B$11))))/3</f>
        <v>0.9904761905</v>
      </c>
      <c r="AA449" s="15">
        <f>(MAX(0,MIN(1,1-(Q449-scaling_params!$B$8)/(scaling_params!$C$8-scaling_params!$B$8)))+MAX(0,MIN(1,(R449-scaling_params!$B$9)/(scaling_params!$C$9-scaling_params!$B$9)))+MAX(0,MIN(1,(S449-scaling_params!$B$10)/(scaling_params!$C$10-scaling_params!$B$10))))/3</f>
        <v>0.9451476793</v>
      </c>
      <c r="AB449" s="15">
        <f>(MAX(0,MIN(1,(U449-scaling_params!$B$12)/(scaling_params!$C$12-scaling_params!$B$12)))+MAX(0,MIN(1,(V449-scaling_params!$B$13)/(scaling_params!$C$13-scaling_params!$B$13))))/2</f>
        <v>1</v>
      </c>
      <c r="AC449" s="13">
        <f>(scaling_params!$G$2*X449+scaling_params!$G$3*Y449+scaling_params!$G$4*Z449+scaling_params!$G$5*AA449+scaling_params!$G$6*AB449)*100</f>
        <v>97.32843669</v>
      </c>
      <c r="AD449" s="11" t="s">
        <v>168</v>
      </c>
      <c r="AE449" s="11">
        <f t="shared" si="2"/>
        <v>0</v>
      </c>
    </row>
    <row r="450" ht="15.75" customHeight="1">
      <c r="A450" s="11" t="s">
        <v>402</v>
      </c>
      <c r="B450" s="11" t="s">
        <v>163</v>
      </c>
      <c r="C450" s="11" t="s">
        <v>328</v>
      </c>
      <c r="D450" s="11" t="s">
        <v>177</v>
      </c>
      <c r="E450" s="12">
        <v>2024.0</v>
      </c>
      <c r="F450" s="11" t="s">
        <v>171</v>
      </c>
      <c r="G450" s="11" t="s">
        <v>184</v>
      </c>
      <c r="H450" s="11">
        <v>5.0</v>
      </c>
      <c r="I450" s="13">
        <v>8.9</v>
      </c>
      <c r="J450" s="11">
        <v>0.0</v>
      </c>
      <c r="K450" s="13">
        <v>0.2</v>
      </c>
      <c r="L450" s="13">
        <v>8.1</v>
      </c>
      <c r="M450" s="11">
        <v>45.0</v>
      </c>
      <c r="N450" s="14">
        <v>0.91</v>
      </c>
      <c r="O450" s="13">
        <v>76.2</v>
      </c>
      <c r="P450" s="13">
        <v>4.6</v>
      </c>
      <c r="Q450" s="13">
        <v>11.9</v>
      </c>
      <c r="R450" s="13">
        <v>17.6</v>
      </c>
      <c r="S450" s="13">
        <v>4.1</v>
      </c>
      <c r="T450" s="13">
        <v>4.2</v>
      </c>
      <c r="U450" s="13">
        <v>3.5</v>
      </c>
      <c r="V450" s="13">
        <v>79.6</v>
      </c>
      <c r="W450" s="11" t="str">
        <f t="shared" si="1"/>
        <v>A-Strong|BBVA|Retail|2024</v>
      </c>
      <c r="X450" s="15">
        <f>(MAX(0,MIN(1,1-(K450-scaling_params!$B$2)/(scaling_params!$C$2-scaling_params!$B$2)))+MAX(0,MIN(1,(L450-scaling_params!$B$3)/(scaling_params!$C$3-scaling_params!$B$3))))/2</f>
        <v>0.875</v>
      </c>
      <c r="Y450" s="15">
        <f>(MAX(0,MIN(1,(M450-scaling_params!$B$4)/(scaling_params!$C$4-scaling_params!$B$4)))+MAX(0,MIN(1,(N450-scaling_params!$B$5)/(scaling_params!$C$5-scaling_params!$B$5))))/2</f>
        <v>0.8630952381</v>
      </c>
      <c r="Z450" s="15">
        <f>(MAX(0,MIN(1,(O450-scaling_params!$B$6)/(scaling_params!$C$6-scaling_params!$B$6)))+MAX(0,MIN(1,1-(P450-scaling_params!$B$7)/(scaling_params!$C$7-scaling_params!$B$7)))+MAX(0,MIN(1,(T450-scaling_params!$B$11)/(scaling_params!$C$11-scaling_params!$B$11))))/3</f>
        <v>0.9139085337</v>
      </c>
      <c r="AA450" s="15">
        <f>(MAX(0,MIN(1,1-(Q450-scaling_params!$B$8)/(scaling_params!$C$8-scaling_params!$B$8)))+MAX(0,MIN(1,(R450-scaling_params!$B$9)/(scaling_params!$C$9-scaling_params!$B$9)))+MAX(0,MIN(1,(S450-scaling_params!$B$10)/(scaling_params!$C$10-scaling_params!$B$10))))/3</f>
        <v>0.8708652045</v>
      </c>
      <c r="AB450" s="15">
        <f>(MAX(0,MIN(1,(U450-scaling_params!$B$12)/(scaling_params!$C$12-scaling_params!$B$12)))+MAX(0,MIN(1,(V450-scaling_params!$B$13)/(scaling_params!$C$13-scaling_params!$B$13))))/2</f>
        <v>0.8290909091</v>
      </c>
      <c r="AC450" s="13">
        <f>(scaling_params!$G$2*X450+scaling_params!$G$3*Y450+scaling_params!$G$4*Z450+scaling_params!$G$5*AA450+scaling_params!$G$6*AB450)*100</f>
        <v>87.43258896</v>
      </c>
      <c r="AD450" s="11" t="s">
        <v>168</v>
      </c>
      <c r="AE450" s="11">
        <f t="shared" si="2"/>
        <v>0</v>
      </c>
    </row>
    <row r="451" ht="15.75" customHeight="1">
      <c r="A451" s="11" t="s">
        <v>402</v>
      </c>
      <c r="B451" s="11" t="s">
        <v>163</v>
      </c>
      <c r="C451" s="11" t="s">
        <v>328</v>
      </c>
      <c r="D451" s="11" t="s">
        <v>177</v>
      </c>
      <c r="E451" s="12">
        <v>2025.0</v>
      </c>
      <c r="F451" s="11" t="s">
        <v>171</v>
      </c>
      <c r="G451" s="11" t="s">
        <v>184</v>
      </c>
      <c r="H451" s="11">
        <v>5.0</v>
      </c>
      <c r="I451" s="13">
        <v>8.6</v>
      </c>
      <c r="J451" s="11">
        <v>0.0</v>
      </c>
      <c r="K451" s="13">
        <v>1.2</v>
      </c>
      <c r="L451" s="13">
        <v>9.2</v>
      </c>
      <c r="M451" s="11">
        <v>63.0</v>
      </c>
      <c r="N451" s="14">
        <v>0.89</v>
      </c>
      <c r="O451" s="13">
        <v>79.5</v>
      </c>
      <c r="P451" s="13">
        <v>6.5</v>
      </c>
      <c r="Q451" s="13">
        <v>9.6</v>
      </c>
      <c r="R451" s="13">
        <v>16.3</v>
      </c>
      <c r="S451" s="13">
        <v>5.0</v>
      </c>
      <c r="T451" s="13">
        <v>5.0</v>
      </c>
      <c r="U451" s="13">
        <v>3.5</v>
      </c>
      <c r="V451" s="13">
        <v>89.6</v>
      </c>
      <c r="W451" s="11" t="str">
        <f t="shared" si="1"/>
        <v>A-Strong|BBVA|Retail|2025</v>
      </c>
      <c r="X451" s="15">
        <f>(MAX(0,MIN(1,1-(K451-scaling_params!$B$2)/(scaling_params!$C$2-scaling_params!$B$2)))+MAX(0,MIN(1,(L451-scaling_params!$B$3)/(scaling_params!$C$3-scaling_params!$B$3))))/2</f>
        <v>0.9225490196</v>
      </c>
      <c r="Y451" s="15">
        <f>(MAX(0,MIN(1,(M451-scaling_params!$B$4)/(scaling_params!$C$4-scaling_params!$B$4)))+MAX(0,MIN(1,(N451-scaling_params!$B$5)/(scaling_params!$C$5-scaling_params!$B$5))))/2</f>
        <v>0.9</v>
      </c>
      <c r="Z451" s="15">
        <f>(MAX(0,MIN(1,(O451-scaling_params!$B$6)/(scaling_params!$C$6-scaling_params!$B$6)))+MAX(0,MIN(1,1-(P451-scaling_params!$B$7)/(scaling_params!$C$7-scaling_params!$B$7)))+MAX(0,MIN(1,(T451-scaling_params!$B$11)/(scaling_params!$C$11-scaling_params!$B$11))))/3</f>
        <v>0.9099099099</v>
      </c>
      <c r="AA451" s="15">
        <f>(MAX(0,MIN(1,1-(Q451-scaling_params!$B$8)/(scaling_params!$C$8-scaling_params!$B$8)))+MAX(0,MIN(1,(R451-scaling_params!$B$9)/(scaling_params!$C$9-scaling_params!$B$9)))+MAX(0,MIN(1,(S451-scaling_params!$B$10)/(scaling_params!$C$10-scaling_params!$B$10))))/3</f>
        <v>0.9156118143</v>
      </c>
      <c r="AB451" s="15">
        <f>(MAX(0,MIN(1,(U451-scaling_params!$B$12)/(scaling_params!$C$12-scaling_params!$B$12)))+MAX(0,MIN(1,(V451-scaling_params!$B$13)/(scaling_params!$C$13-scaling_params!$B$13))))/2</f>
        <v>0.92</v>
      </c>
      <c r="AC451" s="13">
        <f>(scaling_params!$G$2*X451+scaling_params!$G$3*Y451+scaling_params!$G$4*Z451+scaling_params!$G$5*AA451+scaling_params!$G$6*AB451)*100</f>
        <v>91.18355278</v>
      </c>
      <c r="AD451" s="11" t="s">
        <v>168</v>
      </c>
      <c r="AE451" s="11">
        <f t="shared" si="2"/>
        <v>0</v>
      </c>
    </row>
    <row r="452" ht="15.75" customHeight="1">
      <c r="A452" s="11" t="s">
        <v>403</v>
      </c>
      <c r="B452" s="11" t="s">
        <v>163</v>
      </c>
      <c r="C452" s="11" t="s">
        <v>328</v>
      </c>
      <c r="D452" s="11" t="s">
        <v>181</v>
      </c>
      <c r="E452" s="12">
        <v>2024.0</v>
      </c>
      <c r="F452" s="11" t="s">
        <v>166</v>
      </c>
      <c r="G452" s="11" t="s">
        <v>167</v>
      </c>
      <c r="H452" s="11">
        <v>2.0</v>
      </c>
      <c r="I452" s="13">
        <v>8.9</v>
      </c>
      <c r="J452" s="11">
        <v>0.0</v>
      </c>
      <c r="K452" s="13">
        <v>0.6</v>
      </c>
      <c r="L452" s="13">
        <v>6.9</v>
      </c>
      <c r="M452" s="11">
        <v>18.0</v>
      </c>
      <c r="N452" s="14">
        <v>0.84</v>
      </c>
      <c r="O452" s="13">
        <v>80.4</v>
      </c>
      <c r="P452" s="13">
        <v>5.5</v>
      </c>
      <c r="Q452" s="13">
        <v>9.4</v>
      </c>
      <c r="R452" s="13">
        <v>15.8</v>
      </c>
      <c r="S452" s="13">
        <v>4.0</v>
      </c>
      <c r="T452" s="13">
        <v>4.2</v>
      </c>
      <c r="U452" s="13">
        <v>3.6</v>
      </c>
      <c r="V452" s="13">
        <v>90.2</v>
      </c>
      <c r="W452" s="11" t="str">
        <f t="shared" si="1"/>
        <v>A-Strong|BBVA|Corporate|2024</v>
      </c>
      <c r="X452" s="15">
        <f>(MAX(0,MIN(1,1-(K452-scaling_params!$B$2)/(scaling_params!$C$2-scaling_params!$B$2)))+MAX(0,MIN(1,(L452-scaling_params!$B$3)/(scaling_params!$C$3-scaling_params!$B$3))))/2</f>
        <v>0.7867647059</v>
      </c>
      <c r="Y452" s="15">
        <f>(MAX(0,MIN(1,(M452-scaling_params!$B$4)/(scaling_params!$C$4-scaling_params!$B$4)))+MAX(0,MIN(1,(N452-scaling_params!$B$5)/(scaling_params!$C$5-scaling_params!$B$5))))/2</f>
        <v>0.6470238095</v>
      </c>
      <c r="Z452" s="15">
        <f>(MAX(0,MIN(1,(O452-scaling_params!$B$6)/(scaling_params!$C$6-scaling_params!$B$6)))+MAX(0,MIN(1,1-(P452-scaling_params!$B$7)/(scaling_params!$C$7-scaling_params!$B$7)))+MAX(0,MIN(1,(T452-scaling_params!$B$11)/(scaling_params!$C$11-scaling_params!$B$11))))/3</f>
        <v>0.9238095238</v>
      </c>
      <c r="AA452" s="15">
        <f>(MAX(0,MIN(1,1-(Q452-scaling_params!$B$8)/(scaling_params!$C$8-scaling_params!$B$8)))+MAX(0,MIN(1,(R452-scaling_params!$B$9)/(scaling_params!$C$9-scaling_params!$B$9)))+MAX(0,MIN(1,(S452-scaling_params!$B$10)/(scaling_params!$C$10-scaling_params!$B$10))))/3</f>
        <v>0.7964755522</v>
      </c>
      <c r="AB452" s="15">
        <f>(MAX(0,MIN(1,(U452-scaling_params!$B$12)/(scaling_params!$C$12-scaling_params!$B$12)))+MAX(0,MIN(1,(V452-scaling_params!$B$13)/(scaling_params!$C$13-scaling_params!$B$13))))/2</f>
        <v>0.9254545455</v>
      </c>
      <c r="AC452" s="13">
        <f>(scaling_params!$G$2*X452+scaling_params!$G$3*Y452+scaling_params!$G$4*Z452+scaling_params!$G$5*AA452+scaling_params!$G$6*AB452)*100</f>
        <v>80.34188728</v>
      </c>
      <c r="AD452" s="11" t="s">
        <v>168</v>
      </c>
      <c r="AE452" s="11">
        <f t="shared" si="2"/>
        <v>0</v>
      </c>
    </row>
    <row r="453" ht="15.75" customHeight="1">
      <c r="A453" s="11" t="s">
        <v>403</v>
      </c>
      <c r="B453" s="11" t="s">
        <v>163</v>
      </c>
      <c r="C453" s="11" t="s">
        <v>328</v>
      </c>
      <c r="D453" s="11" t="s">
        <v>181</v>
      </c>
      <c r="E453" s="12">
        <v>2025.0</v>
      </c>
      <c r="F453" s="11" t="s">
        <v>166</v>
      </c>
      <c r="G453" s="11" t="s">
        <v>167</v>
      </c>
      <c r="H453" s="11">
        <v>2.0</v>
      </c>
      <c r="I453" s="13">
        <v>8.6</v>
      </c>
      <c r="J453" s="11">
        <v>0.0</v>
      </c>
      <c r="K453" s="13">
        <v>1.4</v>
      </c>
      <c r="L453" s="13">
        <v>8.1</v>
      </c>
      <c r="M453" s="11">
        <v>16.0</v>
      </c>
      <c r="N453" s="14">
        <v>0.79</v>
      </c>
      <c r="O453" s="13">
        <v>83.2</v>
      </c>
      <c r="P453" s="13">
        <v>5.5</v>
      </c>
      <c r="Q453" s="13">
        <v>8.5</v>
      </c>
      <c r="R453" s="13">
        <v>18.9</v>
      </c>
      <c r="S453" s="13">
        <v>4.1</v>
      </c>
      <c r="T453" s="13">
        <v>3.8</v>
      </c>
      <c r="U453" s="13">
        <v>3.7</v>
      </c>
      <c r="V453" s="13">
        <v>83.4</v>
      </c>
      <c r="W453" s="11" t="str">
        <f t="shared" si="1"/>
        <v>A-Strong|BBVA|Corporate|2025</v>
      </c>
      <c r="X453" s="15">
        <f>(MAX(0,MIN(1,1-(K453-scaling_params!$B$2)/(scaling_params!$C$2-scaling_params!$B$2)))+MAX(0,MIN(1,(L453-scaling_params!$B$3)/(scaling_params!$C$3-scaling_params!$B$3))))/2</f>
        <v>0.8083333333</v>
      </c>
      <c r="Y453" s="15">
        <f>(MAX(0,MIN(1,(M453-scaling_params!$B$4)/(scaling_params!$C$4-scaling_params!$B$4)))+MAX(0,MIN(1,(N453-scaling_params!$B$5)/(scaling_params!$C$5-scaling_params!$B$5))))/2</f>
        <v>0.575</v>
      </c>
      <c r="Z453" s="15">
        <f>(MAX(0,MIN(1,(O453-scaling_params!$B$6)/(scaling_params!$C$6-scaling_params!$B$6)))+MAX(0,MIN(1,1-(P453-scaling_params!$B$7)/(scaling_params!$C$7-scaling_params!$B$7)))+MAX(0,MIN(1,(T453-scaling_params!$B$11)/(scaling_params!$C$11-scaling_params!$B$11))))/3</f>
        <v>0.8857142857</v>
      </c>
      <c r="AA453" s="15">
        <f>(MAX(0,MIN(1,1-(Q453-scaling_params!$B$8)/(scaling_params!$C$8-scaling_params!$B$8)))+MAX(0,MIN(1,(R453-scaling_params!$B$9)/(scaling_params!$C$9-scaling_params!$B$9)))+MAX(0,MIN(1,(S453-scaling_params!$B$10)/(scaling_params!$C$10-scaling_params!$B$10))))/3</f>
        <v>0.9117647059</v>
      </c>
      <c r="AB453" s="15">
        <f>(MAX(0,MIN(1,(U453-scaling_params!$B$12)/(scaling_params!$C$12-scaling_params!$B$12)))+MAX(0,MIN(1,(V453-scaling_params!$B$13)/(scaling_params!$C$13-scaling_params!$B$13))))/2</f>
        <v>0.8636363636</v>
      </c>
      <c r="AC453" s="13">
        <f>(scaling_params!$G$2*X453+scaling_params!$G$3*Y453+scaling_params!$G$4*Z453+scaling_params!$G$5*AA453+scaling_params!$G$6*AB453)*100</f>
        <v>79.56058696</v>
      </c>
      <c r="AD453" s="11" t="s">
        <v>168</v>
      </c>
      <c r="AE453" s="11">
        <f t="shared" si="2"/>
        <v>0</v>
      </c>
    </row>
    <row r="454" ht="15.75" customHeight="1">
      <c r="A454" s="11" t="s">
        <v>404</v>
      </c>
      <c r="B454" s="11" t="s">
        <v>163</v>
      </c>
      <c r="C454" s="11" t="s">
        <v>328</v>
      </c>
      <c r="D454" s="11" t="s">
        <v>165</v>
      </c>
      <c r="E454" s="12">
        <v>2024.0</v>
      </c>
      <c r="F454" s="11" t="s">
        <v>166</v>
      </c>
      <c r="G454" s="11" t="s">
        <v>175</v>
      </c>
      <c r="H454" s="11">
        <v>3.0</v>
      </c>
      <c r="I454" s="13">
        <v>8.9</v>
      </c>
      <c r="J454" s="11">
        <v>0.0</v>
      </c>
      <c r="K454" s="13">
        <v>1.1</v>
      </c>
      <c r="L454" s="13">
        <v>8.7</v>
      </c>
      <c r="M454" s="11">
        <v>22.0</v>
      </c>
      <c r="N454" s="14">
        <v>0.91</v>
      </c>
      <c r="O454" s="13">
        <v>77.5</v>
      </c>
      <c r="P454" s="13">
        <v>5.8</v>
      </c>
      <c r="Q454" s="13">
        <v>9.9</v>
      </c>
      <c r="R454" s="13">
        <v>17.5</v>
      </c>
      <c r="S454" s="13">
        <v>5.0</v>
      </c>
      <c r="T454" s="13">
        <v>5.0</v>
      </c>
      <c r="U454" s="13">
        <v>2.8</v>
      </c>
      <c r="V454" s="13">
        <v>81.7</v>
      </c>
      <c r="W454" s="11" t="str">
        <f t="shared" si="1"/>
        <v>A-Strong|BBVA|Operations|2024</v>
      </c>
      <c r="X454" s="15">
        <f>(MAX(0,MIN(1,1-(K454-scaling_params!$B$2)/(scaling_params!$C$2-scaling_params!$B$2)))+MAX(0,MIN(1,(L454-scaling_params!$B$3)/(scaling_params!$C$3-scaling_params!$B$3))))/2</f>
        <v>0.9024509804</v>
      </c>
      <c r="Y454" s="15">
        <f>(MAX(0,MIN(1,(M454-scaling_params!$B$4)/(scaling_params!$C$4-scaling_params!$B$4)))+MAX(0,MIN(1,(N454-scaling_params!$B$5)/(scaling_params!$C$5-scaling_params!$B$5))))/2</f>
        <v>0.7535714286</v>
      </c>
      <c r="Z454" s="15">
        <f>(MAX(0,MIN(1,(O454-scaling_params!$B$6)/(scaling_params!$C$6-scaling_params!$B$6)))+MAX(0,MIN(1,1-(P454-scaling_params!$B$7)/(scaling_params!$C$7-scaling_params!$B$7)))+MAX(0,MIN(1,(T454-scaling_params!$B$11)/(scaling_params!$C$11-scaling_params!$B$11))))/3</f>
        <v>0.972972973</v>
      </c>
      <c r="AA454" s="15">
        <f>(MAX(0,MIN(1,1-(Q454-scaling_params!$B$8)/(scaling_params!$C$8-scaling_params!$B$8)))+MAX(0,MIN(1,(R454-scaling_params!$B$9)/(scaling_params!$C$9-scaling_params!$B$9)))+MAX(0,MIN(1,(S454-scaling_params!$B$10)/(scaling_params!$C$10-scaling_params!$B$10))))/3</f>
        <v>0.9662447257</v>
      </c>
      <c r="AB454" s="15">
        <f>(MAX(0,MIN(1,(U454-scaling_params!$B$12)/(scaling_params!$C$12-scaling_params!$B$12)))+MAX(0,MIN(1,(V454-scaling_params!$B$13)/(scaling_params!$C$13-scaling_params!$B$13))))/2</f>
        <v>0.7981818182</v>
      </c>
      <c r="AC454" s="13">
        <f>(scaling_params!$G$2*X454+scaling_params!$G$3*Y454+scaling_params!$G$4*Z454+scaling_params!$G$5*AA454+scaling_params!$G$6*AB454)*100</f>
        <v>88.2058441</v>
      </c>
      <c r="AD454" s="11" t="s">
        <v>168</v>
      </c>
      <c r="AE454" s="11">
        <f t="shared" si="2"/>
        <v>0</v>
      </c>
    </row>
    <row r="455" ht="15.75" customHeight="1">
      <c r="A455" s="11" t="s">
        <v>404</v>
      </c>
      <c r="B455" s="11" t="s">
        <v>163</v>
      </c>
      <c r="C455" s="11" t="s">
        <v>328</v>
      </c>
      <c r="D455" s="11" t="s">
        <v>165</v>
      </c>
      <c r="E455" s="12">
        <v>2025.0</v>
      </c>
      <c r="F455" s="11" t="s">
        <v>166</v>
      </c>
      <c r="G455" s="11" t="s">
        <v>175</v>
      </c>
      <c r="H455" s="11">
        <v>3.0</v>
      </c>
      <c r="I455" s="13">
        <v>8.6</v>
      </c>
      <c r="J455" s="11">
        <v>0.0</v>
      </c>
      <c r="K455" s="13">
        <v>0.0</v>
      </c>
      <c r="L455" s="13">
        <v>8.8</v>
      </c>
      <c r="M455" s="11">
        <v>62.0</v>
      </c>
      <c r="N455" s="14">
        <v>0.94</v>
      </c>
      <c r="O455" s="13">
        <v>83.2</v>
      </c>
      <c r="P455" s="13">
        <v>5.0</v>
      </c>
      <c r="Q455" s="13">
        <v>10.1</v>
      </c>
      <c r="R455" s="13">
        <v>16.7</v>
      </c>
      <c r="S455" s="13">
        <v>5.0</v>
      </c>
      <c r="T455" s="13">
        <v>4.7</v>
      </c>
      <c r="U455" s="13">
        <v>3.6</v>
      </c>
      <c r="V455" s="13">
        <v>89.7</v>
      </c>
      <c r="W455" s="11" t="str">
        <f t="shared" si="1"/>
        <v>A-Strong|BBVA|Operations|2025</v>
      </c>
      <c r="X455" s="15">
        <f>(MAX(0,MIN(1,1-(K455-scaling_params!$B$2)/(scaling_params!$C$2-scaling_params!$B$2)))+MAX(0,MIN(1,(L455-scaling_params!$B$3)/(scaling_params!$C$3-scaling_params!$B$3))))/2</f>
        <v>0.9264705882</v>
      </c>
      <c r="Y455" s="15">
        <f>(MAX(0,MIN(1,(M455-scaling_params!$B$4)/(scaling_params!$C$4-scaling_params!$B$4)))+MAX(0,MIN(1,(N455-scaling_params!$B$5)/(scaling_params!$C$5-scaling_params!$B$5))))/2</f>
        <v>0.9625</v>
      </c>
      <c r="Z455" s="15">
        <f>(MAX(0,MIN(1,(O455-scaling_params!$B$6)/(scaling_params!$C$6-scaling_params!$B$6)))+MAX(0,MIN(1,1-(P455-scaling_params!$B$7)/(scaling_params!$C$7-scaling_params!$B$7)))+MAX(0,MIN(1,(T455-scaling_params!$B$11)/(scaling_params!$C$11-scaling_params!$B$11))))/3</f>
        <v>0.9714285714</v>
      </c>
      <c r="AA455" s="15">
        <f>(MAX(0,MIN(1,1-(Q455-scaling_params!$B$8)/(scaling_params!$C$8-scaling_params!$B$8)))+MAX(0,MIN(1,(R455-scaling_params!$B$9)/(scaling_params!$C$9-scaling_params!$B$9)))+MAX(0,MIN(1,(S455-scaling_params!$B$10)/(scaling_params!$C$10-scaling_params!$B$10))))/3</f>
        <v>0.9324894515</v>
      </c>
      <c r="AB455" s="15">
        <f>(MAX(0,MIN(1,(U455-scaling_params!$B$12)/(scaling_params!$C$12-scaling_params!$B$12)))+MAX(0,MIN(1,(V455-scaling_params!$B$13)/(scaling_params!$C$13-scaling_params!$B$13))))/2</f>
        <v>0.9209090909</v>
      </c>
      <c r="AC455" s="13">
        <f>(scaling_params!$G$2*X455+scaling_params!$G$3*Y455+scaling_params!$G$4*Z455+scaling_params!$G$5*AA455+scaling_params!$G$6*AB455)*100</f>
        <v>94.49792187</v>
      </c>
      <c r="AD455" s="11" t="s">
        <v>168</v>
      </c>
      <c r="AE455" s="11">
        <f t="shared" si="2"/>
        <v>0</v>
      </c>
    </row>
    <row r="456" ht="15.75" customHeight="1">
      <c r="A456" s="11" t="s">
        <v>405</v>
      </c>
      <c r="B456" s="11" t="s">
        <v>163</v>
      </c>
      <c r="C456" s="11" t="s">
        <v>328</v>
      </c>
      <c r="D456" s="11" t="s">
        <v>165</v>
      </c>
      <c r="E456" s="12">
        <v>2024.0</v>
      </c>
      <c r="F456" s="11" t="s">
        <v>171</v>
      </c>
      <c r="G456" s="11" t="s">
        <v>172</v>
      </c>
      <c r="H456" s="11">
        <v>5.0</v>
      </c>
      <c r="I456" s="13">
        <v>8.9</v>
      </c>
      <c r="J456" s="11">
        <v>0.0</v>
      </c>
      <c r="K456" s="13">
        <v>1.1</v>
      </c>
      <c r="L456" s="13">
        <v>7.0</v>
      </c>
      <c r="M456" s="11">
        <v>6.0</v>
      </c>
      <c r="N456" s="14">
        <v>0.8</v>
      </c>
      <c r="O456" s="13">
        <v>77.5</v>
      </c>
      <c r="P456" s="13">
        <v>5.8</v>
      </c>
      <c r="Q456" s="13">
        <v>9.9</v>
      </c>
      <c r="R456" s="13">
        <v>17.5</v>
      </c>
      <c r="S456" s="13">
        <v>3.8</v>
      </c>
      <c r="T456" s="13">
        <v>4.0</v>
      </c>
      <c r="U456" s="13">
        <v>2.8</v>
      </c>
      <c r="V456" s="13">
        <v>72.1</v>
      </c>
      <c r="W456" s="11" t="str">
        <f t="shared" si="1"/>
        <v>A-Strong|BBVA|Operations|2024</v>
      </c>
      <c r="X456" s="15">
        <f>(MAX(0,MIN(1,1-(K456-scaling_params!$B$2)/(scaling_params!$C$2-scaling_params!$B$2)))+MAX(0,MIN(1,(L456-scaling_params!$B$3)/(scaling_params!$C$3-scaling_params!$B$3))))/2</f>
        <v>0.7774509804</v>
      </c>
      <c r="Y456" s="15">
        <f>(MAX(0,MIN(1,(M456-scaling_params!$B$4)/(scaling_params!$C$4-scaling_params!$B$4)))+MAX(0,MIN(1,(N456-scaling_params!$B$5)/(scaling_params!$C$5-scaling_params!$B$5))))/2</f>
        <v>0.5398809524</v>
      </c>
      <c r="Z456" s="15">
        <f>(MAX(0,MIN(1,(O456-scaling_params!$B$6)/(scaling_params!$C$6-scaling_params!$B$6)))+MAX(0,MIN(1,1-(P456-scaling_params!$B$7)/(scaling_params!$C$7-scaling_params!$B$7)))+MAX(0,MIN(1,(T456-scaling_params!$B$11)/(scaling_params!$C$11-scaling_params!$B$11))))/3</f>
        <v>0.8777348777</v>
      </c>
      <c r="AA456" s="15">
        <f>(MAX(0,MIN(1,1-(Q456-scaling_params!$B$8)/(scaling_params!$C$8-scaling_params!$B$8)))+MAX(0,MIN(1,(R456-scaling_params!$B$9)/(scaling_params!$C$9-scaling_params!$B$9)))+MAX(0,MIN(1,(S456-scaling_params!$B$10)/(scaling_params!$C$10-scaling_params!$B$10))))/3</f>
        <v>0.8485976669</v>
      </c>
      <c r="AB456" s="15">
        <f>(MAX(0,MIN(1,(U456-scaling_params!$B$12)/(scaling_params!$C$12-scaling_params!$B$12)))+MAX(0,MIN(1,(V456-scaling_params!$B$13)/(scaling_params!$C$13-scaling_params!$B$13))))/2</f>
        <v>0.7109090909</v>
      </c>
      <c r="AC456" s="13">
        <f>(scaling_params!$G$2*X456+scaling_params!$G$3*Y456+scaling_params!$G$4*Z456+scaling_params!$G$5*AA456+scaling_params!$G$6*AB456)*100</f>
        <v>74.90811626</v>
      </c>
      <c r="AD456" s="11" t="s">
        <v>168</v>
      </c>
      <c r="AE456" s="11">
        <f t="shared" si="2"/>
        <v>0</v>
      </c>
    </row>
    <row r="457" ht="15.75" customHeight="1">
      <c r="A457" s="11" t="s">
        <v>405</v>
      </c>
      <c r="B457" s="11" t="s">
        <v>163</v>
      </c>
      <c r="C457" s="11" t="s">
        <v>328</v>
      </c>
      <c r="D457" s="11" t="s">
        <v>165</v>
      </c>
      <c r="E457" s="12">
        <v>2025.0</v>
      </c>
      <c r="F457" s="11" t="s">
        <v>171</v>
      </c>
      <c r="G457" s="11" t="s">
        <v>172</v>
      </c>
      <c r="H457" s="11">
        <v>5.0</v>
      </c>
      <c r="I457" s="13">
        <v>8.6</v>
      </c>
      <c r="J457" s="11">
        <v>0.0</v>
      </c>
      <c r="K457" s="13">
        <v>0.0</v>
      </c>
      <c r="L457" s="13">
        <v>6.2</v>
      </c>
      <c r="M457" s="11">
        <v>-1.0</v>
      </c>
      <c r="N457" s="14">
        <v>0.81</v>
      </c>
      <c r="O457" s="13">
        <v>83.2</v>
      </c>
      <c r="P457" s="13">
        <v>5.0</v>
      </c>
      <c r="Q457" s="13">
        <v>10.1</v>
      </c>
      <c r="R457" s="13">
        <v>16.7</v>
      </c>
      <c r="S457" s="13">
        <v>3.8</v>
      </c>
      <c r="T457" s="13">
        <v>3.4</v>
      </c>
      <c r="U457" s="13">
        <v>3.6</v>
      </c>
      <c r="V457" s="13">
        <v>73.6</v>
      </c>
      <c r="W457" s="11" t="str">
        <f t="shared" si="1"/>
        <v>A-Strong|BBVA|Operations|2025</v>
      </c>
      <c r="X457" s="15">
        <f>(MAX(0,MIN(1,1-(K457-scaling_params!$B$2)/(scaling_params!$C$2-scaling_params!$B$2)))+MAX(0,MIN(1,(L457-scaling_params!$B$3)/(scaling_params!$C$3-scaling_params!$B$3))))/2</f>
        <v>0.7352941176</v>
      </c>
      <c r="Y457" s="15">
        <f>(MAX(0,MIN(1,(M457-scaling_params!$B$4)/(scaling_params!$C$4-scaling_params!$B$4)))+MAX(0,MIN(1,(N457-scaling_params!$B$5)/(scaling_params!$C$5-scaling_params!$B$5))))/2</f>
        <v>0.519047619</v>
      </c>
      <c r="Z457" s="15">
        <f>(MAX(0,MIN(1,(O457-scaling_params!$B$6)/(scaling_params!$C$6-scaling_params!$B$6)))+MAX(0,MIN(1,1-(P457-scaling_params!$B$7)/(scaling_params!$C$7-scaling_params!$B$7)))+MAX(0,MIN(1,(T457-scaling_params!$B$11)/(scaling_params!$C$11-scaling_params!$B$11))))/3</f>
        <v>0.8476190476</v>
      </c>
      <c r="AA457" s="15">
        <f>(MAX(0,MIN(1,1-(Q457-scaling_params!$B$8)/(scaling_params!$C$8-scaling_params!$B$8)))+MAX(0,MIN(1,(R457-scaling_params!$B$9)/(scaling_params!$C$9-scaling_params!$B$9)))+MAX(0,MIN(1,(S457-scaling_params!$B$10)/(scaling_params!$C$10-scaling_params!$B$10))))/3</f>
        <v>0.8148423927</v>
      </c>
      <c r="AB457" s="15">
        <f>(MAX(0,MIN(1,(U457-scaling_params!$B$12)/(scaling_params!$C$12-scaling_params!$B$12)))+MAX(0,MIN(1,(V457-scaling_params!$B$13)/(scaling_params!$C$13-scaling_params!$B$13))))/2</f>
        <v>0.7745454545</v>
      </c>
      <c r="AC457" s="13">
        <f>(scaling_params!$G$2*X457+scaling_params!$G$3*Y457+scaling_params!$G$4*Z457+scaling_params!$G$5*AA457+scaling_params!$G$6*AB457)*100</f>
        <v>72.87694091</v>
      </c>
      <c r="AD457" s="11" t="s">
        <v>168</v>
      </c>
      <c r="AE457" s="11">
        <f t="shared" si="2"/>
        <v>0</v>
      </c>
    </row>
    <row r="458" ht="15.75" customHeight="1">
      <c r="A458" s="11" t="s">
        <v>406</v>
      </c>
      <c r="B458" s="11" t="s">
        <v>163</v>
      </c>
      <c r="C458" s="11" t="s">
        <v>328</v>
      </c>
      <c r="D458" s="11" t="s">
        <v>174</v>
      </c>
      <c r="E458" s="12">
        <v>2024.0</v>
      </c>
      <c r="F458" s="11" t="s">
        <v>166</v>
      </c>
      <c r="G458" s="11" t="s">
        <v>175</v>
      </c>
      <c r="H458" s="11">
        <v>2.0</v>
      </c>
      <c r="I458" s="13">
        <v>8.9</v>
      </c>
      <c r="J458" s="11">
        <v>0.0</v>
      </c>
      <c r="K458" s="13">
        <v>1.3</v>
      </c>
      <c r="L458" s="13">
        <v>7.3</v>
      </c>
      <c r="M458" s="11">
        <v>28.0</v>
      </c>
      <c r="N458" s="14">
        <v>0.87</v>
      </c>
      <c r="O458" s="13">
        <v>73.3</v>
      </c>
      <c r="P458" s="13">
        <v>4.6</v>
      </c>
      <c r="Q458" s="13">
        <v>12.9</v>
      </c>
      <c r="R458" s="13">
        <v>18.1</v>
      </c>
      <c r="S458" s="13">
        <v>4.7</v>
      </c>
      <c r="T458" s="13">
        <v>4.4</v>
      </c>
      <c r="U458" s="13">
        <v>2.7</v>
      </c>
      <c r="V458" s="13">
        <v>83.4</v>
      </c>
      <c r="W458" s="11" t="str">
        <f t="shared" si="1"/>
        <v>A-Strong|BBVA|Digital|2024</v>
      </c>
      <c r="X458" s="15">
        <f>(MAX(0,MIN(1,1-(K458-scaling_params!$B$2)/(scaling_params!$C$2-scaling_params!$B$2)))+MAX(0,MIN(1,(L458-scaling_params!$B$3)/(scaling_params!$C$3-scaling_params!$B$3))))/2</f>
        <v>0.7661764706</v>
      </c>
      <c r="Y458" s="15">
        <f>(MAX(0,MIN(1,(M458-scaling_params!$B$4)/(scaling_params!$C$4-scaling_params!$B$4)))+MAX(0,MIN(1,(N458-scaling_params!$B$5)/(scaling_params!$C$5-scaling_params!$B$5))))/2</f>
        <v>0.7321428571</v>
      </c>
      <c r="Z458" s="15">
        <f>(MAX(0,MIN(1,(O458-scaling_params!$B$6)/(scaling_params!$C$6-scaling_params!$B$6)))+MAX(0,MIN(1,1-(P458-scaling_params!$B$7)/(scaling_params!$C$7-scaling_params!$B$7)))+MAX(0,MIN(1,(T458-scaling_params!$B$11)/(scaling_params!$C$11-scaling_params!$B$11))))/3</f>
        <v>0.8851013673</v>
      </c>
      <c r="AA458" s="15">
        <f>(MAX(0,MIN(1,1-(Q458-scaling_params!$B$8)/(scaling_params!$C$8-scaling_params!$B$8)))+MAX(0,MIN(1,(R458-scaling_params!$B$9)/(scaling_params!$C$9-scaling_params!$B$9)))+MAX(0,MIN(1,(S458-scaling_params!$B$10)/(scaling_params!$C$10-scaling_params!$B$10))))/3</f>
        <v>0.9129069925</v>
      </c>
      <c r="AB458" s="15">
        <f>(MAX(0,MIN(1,(U458-scaling_params!$B$12)/(scaling_params!$C$12-scaling_params!$B$12)))+MAX(0,MIN(1,(V458-scaling_params!$B$13)/(scaling_params!$C$13-scaling_params!$B$13))))/2</f>
        <v>0.7886363636</v>
      </c>
      <c r="AC458" s="13">
        <f>(scaling_params!$G$2*X458+scaling_params!$G$3*Y458+scaling_params!$G$4*Z458+scaling_params!$G$5*AA458+scaling_params!$G$6*AB458)*100</f>
        <v>81.38345849</v>
      </c>
      <c r="AD458" s="11" t="s">
        <v>168</v>
      </c>
      <c r="AE458" s="11">
        <f t="shared" si="2"/>
        <v>0</v>
      </c>
    </row>
    <row r="459" ht="15.75" customHeight="1">
      <c r="A459" s="11" t="s">
        <v>406</v>
      </c>
      <c r="B459" s="11" t="s">
        <v>163</v>
      </c>
      <c r="C459" s="11" t="s">
        <v>328</v>
      </c>
      <c r="D459" s="11" t="s">
        <v>174</v>
      </c>
      <c r="E459" s="12">
        <v>2025.0</v>
      </c>
      <c r="F459" s="11" t="s">
        <v>166</v>
      </c>
      <c r="G459" s="11" t="s">
        <v>175</v>
      </c>
      <c r="H459" s="11">
        <v>2.0</v>
      </c>
      <c r="I459" s="13">
        <v>8.6</v>
      </c>
      <c r="J459" s="11">
        <v>0.0</v>
      </c>
      <c r="K459" s="13">
        <v>1.2</v>
      </c>
      <c r="L459" s="13">
        <v>7.5</v>
      </c>
      <c r="M459" s="11">
        <v>18.0</v>
      </c>
      <c r="N459" s="14">
        <v>0.84</v>
      </c>
      <c r="O459" s="13">
        <v>78.6</v>
      </c>
      <c r="P459" s="13">
        <v>4.2</v>
      </c>
      <c r="Q459" s="13">
        <v>12.7</v>
      </c>
      <c r="R459" s="13">
        <v>18.1</v>
      </c>
      <c r="S459" s="13">
        <v>3.9</v>
      </c>
      <c r="T459" s="13">
        <v>4.1</v>
      </c>
      <c r="U459" s="13">
        <v>3.7</v>
      </c>
      <c r="V459" s="13">
        <v>70.1</v>
      </c>
      <c r="W459" s="11" t="str">
        <f t="shared" si="1"/>
        <v>A-Strong|BBVA|Digital|2025</v>
      </c>
      <c r="X459" s="15">
        <f>(MAX(0,MIN(1,1-(K459-scaling_params!$B$2)/(scaling_params!$C$2-scaling_params!$B$2)))+MAX(0,MIN(1,(L459-scaling_params!$B$3)/(scaling_params!$C$3-scaling_params!$B$3))))/2</f>
        <v>0.7975490196</v>
      </c>
      <c r="Y459" s="15">
        <f>(MAX(0,MIN(1,(M459-scaling_params!$B$4)/(scaling_params!$C$4-scaling_params!$B$4)))+MAX(0,MIN(1,(N459-scaling_params!$B$5)/(scaling_params!$C$5-scaling_params!$B$5))))/2</f>
        <v>0.6470238095</v>
      </c>
      <c r="Z459" s="15">
        <f>(MAX(0,MIN(1,(O459-scaling_params!$B$6)/(scaling_params!$C$6-scaling_params!$B$6)))+MAX(0,MIN(1,1-(P459-scaling_params!$B$7)/(scaling_params!$C$7-scaling_params!$B$7)))+MAX(0,MIN(1,(T459-scaling_params!$B$11)/(scaling_params!$C$11-scaling_params!$B$11))))/3</f>
        <v>0.9142857143</v>
      </c>
      <c r="AA459" s="15">
        <f>(MAX(0,MIN(1,1-(Q459-scaling_params!$B$8)/(scaling_params!$C$8-scaling_params!$B$8)))+MAX(0,MIN(1,(R459-scaling_params!$B$9)/(scaling_params!$C$9-scaling_params!$B$9)))+MAX(0,MIN(1,(S459-scaling_params!$B$10)/(scaling_params!$C$10-scaling_params!$B$10))))/3</f>
        <v>0.8420513775</v>
      </c>
      <c r="AB459" s="15">
        <f>(MAX(0,MIN(1,(U459-scaling_params!$B$12)/(scaling_params!$C$12-scaling_params!$B$12)))+MAX(0,MIN(1,(V459-scaling_params!$B$13)/(scaling_params!$C$13-scaling_params!$B$13))))/2</f>
        <v>0.7427272727</v>
      </c>
      <c r="AC459" s="13">
        <f>(scaling_params!$G$2*X459+scaling_params!$G$3*Y459+scaling_params!$G$4*Z459+scaling_params!$G$5*AA459+scaling_params!$G$6*AB459)*100</f>
        <v>79.01746183</v>
      </c>
      <c r="AD459" s="11" t="s">
        <v>168</v>
      </c>
      <c r="AE459" s="11">
        <f t="shared" si="2"/>
        <v>0</v>
      </c>
    </row>
    <row r="460" ht="15.75" customHeight="1">
      <c r="A460" s="11" t="s">
        <v>407</v>
      </c>
      <c r="B460" s="11" t="s">
        <v>163</v>
      </c>
      <c r="C460" s="11" t="s">
        <v>328</v>
      </c>
      <c r="D460" s="11" t="s">
        <v>174</v>
      </c>
      <c r="E460" s="12">
        <v>2024.0</v>
      </c>
      <c r="F460" s="11" t="s">
        <v>166</v>
      </c>
      <c r="G460" s="11" t="s">
        <v>184</v>
      </c>
      <c r="H460" s="11">
        <v>3.0</v>
      </c>
      <c r="I460" s="13">
        <v>8.9</v>
      </c>
      <c r="J460" s="11">
        <v>0.0</v>
      </c>
      <c r="K460" s="13">
        <v>1.3</v>
      </c>
      <c r="L460" s="13">
        <v>8.4</v>
      </c>
      <c r="M460" s="11">
        <v>27.0</v>
      </c>
      <c r="N460" s="14">
        <v>0.79</v>
      </c>
      <c r="O460" s="13">
        <v>73.3</v>
      </c>
      <c r="P460" s="13">
        <v>4.6</v>
      </c>
      <c r="Q460" s="13">
        <v>12.9</v>
      </c>
      <c r="R460" s="13">
        <v>18.1</v>
      </c>
      <c r="S460" s="13">
        <v>4.8</v>
      </c>
      <c r="T460" s="13">
        <v>4.3</v>
      </c>
      <c r="U460" s="13">
        <v>2.7</v>
      </c>
      <c r="V460" s="13">
        <v>76.7</v>
      </c>
      <c r="W460" s="11" t="str">
        <f t="shared" si="1"/>
        <v>A-Strong|BBVA|Digital|2024</v>
      </c>
      <c r="X460" s="15">
        <f>(MAX(0,MIN(1,1-(K460-scaling_params!$B$2)/(scaling_params!$C$2-scaling_params!$B$2)))+MAX(0,MIN(1,(L460-scaling_params!$B$3)/(scaling_params!$C$3-scaling_params!$B$3))))/2</f>
        <v>0.8470588235</v>
      </c>
      <c r="Y460" s="15">
        <f>(MAX(0,MIN(1,(M460-scaling_params!$B$4)/(scaling_params!$C$4-scaling_params!$B$4)))+MAX(0,MIN(1,(N460-scaling_params!$B$5)/(scaling_params!$C$5-scaling_params!$B$5))))/2</f>
        <v>0.6273809524</v>
      </c>
      <c r="Z460" s="15">
        <f>(MAX(0,MIN(1,(O460-scaling_params!$B$6)/(scaling_params!$C$6-scaling_params!$B$6)))+MAX(0,MIN(1,1-(P460-scaling_params!$B$7)/(scaling_params!$C$7-scaling_params!$B$7)))+MAX(0,MIN(1,(T460-scaling_params!$B$11)/(scaling_params!$C$11-scaling_params!$B$11))))/3</f>
        <v>0.8755775578</v>
      </c>
      <c r="AA460" s="15">
        <f>(MAX(0,MIN(1,1-(Q460-scaling_params!$B$8)/(scaling_params!$C$8-scaling_params!$B$8)))+MAX(0,MIN(1,(R460-scaling_params!$B$9)/(scaling_params!$C$9-scaling_params!$B$9)))+MAX(0,MIN(1,(S460-scaling_params!$B$10)/(scaling_params!$C$10-scaling_params!$B$10))))/3</f>
        <v>0.9227109141</v>
      </c>
      <c r="AB460" s="15">
        <f>(MAX(0,MIN(1,(U460-scaling_params!$B$12)/(scaling_params!$C$12-scaling_params!$B$12)))+MAX(0,MIN(1,(V460-scaling_params!$B$13)/(scaling_params!$C$13-scaling_params!$B$13))))/2</f>
        <v>0.7277272727</v>
      </c>
      <c r="AC460" s="13">
        <f>(scaling_params!$G$2*X460+scaling_params!$G$3*Y460+scaling_params!$G$4*Z460+scaling_params!$G$5*AA460+scaling_params!$G$6*AB460)*100</f>
        <v>80.05230125</v>
      </c>
      <c r="AD460" s="11" t="s">
        <v>168</v>
      </c>
      <c r="AE460" s="11">
        <f t="shared" si="2"/>
        <v>0</v>
      </c>
    </row>
    <row r="461" ht="15.75" customHeight="1">
      <c r="A461" s="11" t="s">
        <v>407</v>
      </c>
      <c r="B461" s="11" t="s">
        <v>163</v>
      </c>
      <c r="C461" s="11" t="s">
        <v>328</v>
      </c>
      <c r="D461" s="11" t="s">
        <v>174</v>
      </c>
      <c r="E461" s="12">
        <v>2025.0</v>
      </c>
      <c r="F461" s="11" t="s">
        <v>166</v>
      </c>
      <c r="G461" s="11" t="s">
        <v>184</v>
      </c>
      <c r="H461" s="11">
        <v>3.0</v>
      </c>
      <c r="I461" s="13">
        <v>8.6</v>
      </c>
      <c r="J461" s="11">
        <v>0.0</v>
      </c>
      <c r="K461" s="13">
        <v>1.2</v>
      </c>
      <c r="L461" s="13">
        <v>8.8</v>
      </c>
      <c r="M461" s="11">
        <v>37.0</v>
      </c>
      <c r="N461" s="14">
        <v>0.87</v>
      </c>
      <c r="O461" s="13">
        <v>78.6</v>
      </c>
      <c r="P461" s="13">
        <v>4.2</v>
      </c>
      <c r="Q461" s="13">
        <v>12.7</v>
      </c>
      <c r="R461" s="13">
        <v>18.1</v>
      </c>
      <c r="S461" s="13">
        <v>4.8</v>
      </c>
      <c r="T461" s="13">
        <v>4.7</v>
      </c>
      <c r="U461" s="13">
        <v>3.7</v>
      </c>
      <c r="V461" s="13">
        <v>84.9</v>
      </c>
      <c r="W461" s="11" t="str">
        <f t="shared" si="1"/>
        <v>A-Strong|BBVA|Digital|2025</v>
      </c>
      <c r="X461" s="15">
        <f>(MAX(0,MIN(1,1-(K461-scaling_params!$B$2)/(scaling_params!$C$2-scaling_params!$B$2)))+MAX(0,MIN(1,(L461-scaling_params!$B$3)/(scaling_params!$C$3-scaling_params!$B$3))))/2</f>
        <v>0.8931372549</v>
      </c>
      <c r="Y461" s="15">
        <f>(MAX(0,MIN(1,(M461-scaling_params!$B$4)/(scaling_params!$C$4-scaling_params!$B$4)))+MAX(0,MIN(1,(N461-scaling_params!$B$5)/(scaling_params!$C$5-scaling_params!$B$5))))/2</f>
        <v>0.775</v>
      </c>
      <c r="Z461" s="15">
        <f>(MAX(0,MIN(1,(O461-scaling_params!$B$6)/(scaling_params!$C$6-scaling_params!$B$6)))+MAX(0,MIN(1,1-(P461-scaling_params!$B$7)/(scaling_params!$C$7-scaling_params!$B$7)))+MAX(0,MIN(1,(T461-scaling_params!$B$11)/(scaling_params!$C$11-scaling_params!$B$11))))/3</f>
        <v>0.9714285714</v>
      </c>
      <c r="AA461" s="15">
        <f>(MAX(0,MIN(1,1-(Q461-scaling_params!$B$8)/(scaling_params!$C$8-scaling_params!$B$8)))+MAX(0,MIN(1,(R461-scaling_params!$B$9)/(scaling_params!$C$9-scaling_params!$B$9)))+MAX(0,MIN(1,(S461-scaling_params!$B$10)/(scaling_params!$C$10-scaling_params!$B$10))))/3</f>
        <v>0.9302866716</v>
      </c>
      <c r="AB461" s="15">
        <f>(MAX(0,MIN(1,(U461-scaling_params!$B$12)/(scaling_params!$C$12-scaling_params!$B$12)))+MAX(0,MIN(1,(V461-scaling_params!$B$13)/(scaling_params!$C$13-scaling_params!$B$13))))/2</f>
        <v>0.8772727273</v>
      </c>
      <c r="AC461" s="13">
        <f>(scaling_params!$G$2*X461+scaling_params!$G$3*Y461+scaling_params!$G$4*Z461+scaling_params!$G$5*AA461+scaling_params!$G$6*AB461)*100</f>
        <v>88.75466052</v>
      </c>
      <c r="AD461" s="11" t="s">
        <v>168</v>
      </c>
      <c r="AE461" s="11">
        <f t="shared" si="2"/>
        <v>0</v>
      </c>
    </row>
    <row r="462" ht="15.75" customHeight="1">
      <c r="A462" s="11" t="s">
        <v>408</v>
      </c>
      <c r="B462" s="11" t="s">
        <v>163</v>
      </c>
      <c r="C462" s="11" t="s">
        <v>328</v>
      </c>
      <c r="D462" s="11" t="s">
        <v>170</v>
      </c>
      <c r="E462" s="12">
        <v>2024.0</v>
      </c>
      <c r="F462" s="11" t="s">
        <v>166</v>
      </c>
      <c r="G462" s="11" t="s">
        <v>175</v>
      </c>
      <c r="H462" s="11">
        <v>3.0</v>
      </c>
      <c r="I462" s="13">
        <v>8.9</v>
      </c>
      <c r="J462" s="11">
        <v>1.0</v>
      </c>
      <c r="K462" s="13">
        <v>0.2</v>
      </c>
      <c r="L462" s="13">
        <v>8.7</v>
      </c>
      <c r="M462" s="11">
        <v>20.0</v>
      </c>
      <c r="N462" s="14">
        <v>0.95</v>
      </c>
      <c r="O462" s="13">
        <v>82.1</v>
      </c>
      <c r="P462" s="13">
        <v>5.1</v>
      </c>
      <c r="Q462" s="13">
        <v>12.5</v>
      </c>
      <c r="R462" s="13">
        <v>18.1</v>
      </c>
      <c r="S462" s="13">
        <v>4.8</v>
      </c>
      <c r="T462" s="13">
        <v>5.0</v>
      </c>
      <c r="U462" s="13">
        <v>2.3</v>
      </c>
      <c r="V462" s="13">
        <v>84.3</v>
      </c>
      <c r="W462" s="11" t="str">
        <f t="shared" si="1"/>
        <v>A-Strong|BBVA|Risk|2024</v>
      </c>
      <c r="X462" s="15">
        <f>(MAX(0,MIN(1,1-(K462-scaling_params!$B$2)/(scaling_params!$C$2-scaling_params!$B$2)))+MAX(0,MIN(1,(L462-scaling_params!$B$3)/(scaling_params!$C$3-scaling_params!$B$3))))/2</f>
        <v>0.9191176471</v>
      </c>
      <c r="Y462" s="15">
        <f>(MAX(0,MIN(1,(M462-scaling_params!$B$4)/(scaling_params!$C$4-scaling_params!$B$4)))+MAX(0,MIN(1,(N462-scaling_params!$B$5)/(scaling_params!$C$5-scaling_params!$B$5))))/2</f>
        <v>0.794047619</v>
      </c>
      <c r="Z462" s="15">
        <f>(MAX(0,MIN(1,(O462-scaling_params!$B$6)/(scaling_params!$C$6-scaling_params!$B$6)))+MAX(0,MIN(1,1-(P462-scaling_params!$B$7)/(scaling_params!$C$7-scaling_params!$B$7)))+MAX(0,MIN(1,(T462-scaling_params!$B$11)/(scaling_params!$C$11-scaling_params!$B$11))))/3</f>
        <v>1</v>
      </c>
      <c r="AA462" s="15">
        <f>(MAX(0,MIN(1,1-(Q462-scaling_params!$B$8)/(scaling_params!$C$8-scaling_params!$B$8)))+MAX(0,MIN(1,(R462-scaling_params!$B$9)/(scaling_params!$C$9-scaling_params!$B$9)))+MAX(0,MIN(1,(S462-scaling_params!$B$10)/(scaling_params!$C$10-scaling_params!$B$10))))/3</f>
        <v>0.9378624292</v>
      </c>
      <c r="AB462" s="15">
        <f>(MAX(0,MIN(1,(U462-scaling_params!$B$12)/(scaling_params!$C$12-scaling_params!$B$12)))+MAX(0,MIN(1,(V462-scaling_params!$B$13)/(scaling_params!$C$13-scaling_params!$B$13))))/2</f>
        <v>0.6968181818</v>
      </c>
      <c r="AC462" s="13">
        <f>(scaling_params!$G$2*X462+scaling_params!$G$3*Y462+scaling_params!$G$4*Z462+scaling_params!$G$5*AA462+scaling_params!$G$6*AB462)*100</f>
        <v>88.48821705</v>
      </c>
      <c r="AD462" s="11" t="s">
        <v>168</v>
      </c>
      <c r="AE462" s="11">
        <f t="shared" si="2"/>
        <v>0</v>
      </c>
    </row>
    <row r="463" ht="15.75" customHeight="1">
      <c r="A463" s="11" t="s">
        <v>408</v>
      </c>
      <c r="B463" s="11" t="s">
        <v>163</v>
      </c>
      <c r="C463" s="11" t="s">
        <v>328</v>
      </c>
      <c r="D463" s="11" t="s">
        <v>170</v>
      </c>
      <c r="E463" s="12">
        <v>2025.0</v>
      </c>
      <c r="F463" s="11" t="s">
        <v>166</v>
      </c>
      <c r="G463" s="11" t="s">
        <v>175</v>
      </c>
      <c r="H463" s="11">
        <v>3.0</v>
      </c>
      <c r="I463" s="13">
        <v>8.6</v>
      </c>
      <c r="J463" s="11">
        <v>0.0</v>
      </c>
      <c r="K463" s="13">
        <v>0.0</v>
      </c>
      <c r="L463" s="13">
        <v>9.4</v>
      </c>
      <c r="M463" s="11">
        <v>32.0</v>
      </c>
      <c r="N463" s="14">
        <v>0.9</v>
      </c>
      <c r="O463" s="13">
        <v>82.8</v>
      </c>
      <c r="P463" s="13">
        <v>4.9</v>
      </c>
      <c r="Q463" s="13">
        <v>8.3</v>
      </c>
      <c r="R463" s="13">
        <v>17.0</v>
      </c>
      <c r="S463" s="13">
        <v>5.0</v>
      </c>
      <c r="T463" s="13">
        <v>4.5</v>
      </c>
      <c r="U463" s="13">
        <v>5.1</v>
      </c>
      <c r="V463" s="13">
        <v>81.3</v>
      </c>
      <c r="W463" s="11" t="str">
        <f t="shared" si="1"/>
        <v>A-Strong|BBVA|Risk|2025</v>
      </c>
      <c r="X463" s="15">
        <f>(MAX(0,MIN(1,1-(K463-scaling_params!$B$2)/(scaling_params!$C$2-scaling_params!$B$2)))+MAX(0,MIN(1,(L463-scaling_params!$B$3)/(scaling_params!$C$3-scaling_params!$B$3))))/2</f>
        <v>0.9705882353</v>
      </c>
      <c r="Y463" s="15">
        <f>(MAX(0,MIN(1,(M463-scaling_params!$B$4)/(scaling_params!$C$4-scaling_params!$B$4)))+MAX(0,MIN(1,(N463-scaling_params!$B$5)/(scaling_params!$C$5-scaling_params!$B$5))))/2</f>
        <v>0.7886904762</v>
      </c>
      <c r="Z463" s="15">
        <f>(MAX(0,MIN(1,(O463-scaling_params!$B$6)/(scaling_params!$C$6-scaling_params!$B$6)))+MAX(0,MIN(1,1-(P463-scaling_params!$B$7)/(scaling_params!$C$7-scaling_params!$B$7)))+MAX(0,MIN(1,(T463-scaling_params!$B$11)/(scaling_params!$C$11-scaling_params!$B$11))))/3</f>
        <v>0.9523809524</v>
      </c>
      <c r="AA463" s="15">
        <f>(MAX(0,MIN(1,1-(Q463-scaling_params!$B$8)/(scaling_params!$C$8-scaling_params!$B$8)))+MAX(0,MIN(1,(R463-scaling_params!$B$9)/(scaling_params!$C$9-scaling_params!$B$9)))+MAX(0,MIN(1,(S463-scaling_params!$B$10)/(scaling_params!$C$10-scaling_params!$B$10))))/3</f>
        <v>0.9451476793</v>
      </c>
      <c r="AB463" s="15">
        <f>(MAX(0,MIN(1,(U463-scaling_params!$B$12)/(scaling_params!$C$12-scaling_params!$B$12)))+MAX(0,MIN(1,(V463-scaling_params!$B$13)/(scaling_params!$C$13-scaling_params!$B$13))))/2</f>
        <v>0.8445454545</v>
      </c>
      <c r="AC463" s="13">
        <f>(scaling_params!$G$2*X463+scaling_params!$G$3*Y463+scaling_params!$G$4*Z463+scaling_params!$G$5*AA463+scaling_params!$G$6*AB463)*100</f>
        <v>90.32423762</v>
      </c>
      <c r="AD463" s="11" t="s">
        <v>168</v>
      </c>
      <c r="AE463" s="11">
        <f t="shared" si="2"/>
        <v>0</v>
      </c>
    </row>
    <row r="464" ht="15.75" customHeight="1">
      <c r="A464" s="11" t="s">
        <v>409</v>
      </c>
      <c r="B464" s="11" t="s">
        <v>163</v>
      </c>
      <c r="C464" s="11" t="s">
        <v>328</v>
      </c>
      <c r="D464" s="11" t="s">
        <v>174</v>
      </c>
      <c r="E464" s="12">
        <v>2024.0</v>
      </c>
      <c r="F464" s="11" t="s">
        <v>166</v>
      </c>
      <c r="G464" s="11" t="s">
        <v>175</v>
      </c>
      <c r="H464" s="11">
        <v>2.0</v>
      </c>
      <c r="I464" s="13">
        <v>8.9</v>
      </c>
      <c r="J464" s="11">
        <v>0.0</v>
      </c>
      <c r="K464" s="13">
        <v>1.3</v>
      </c>
      <c r="L464" s="13">
        <v>7.7</v>
      </c>
      <c r="M464" s="11">
        <v>10.0</v>
      </c>
      <c r="N464" s="14">
        <v>0.81</v>
      </c>
      <c r="O464" s="13">
        <v>73.3</v>
      </c>
      <c r="P464" s="13">
        <v>4.6</v>
      </c>
      <c r="Q464" s="13">
        <v>12.9</v>
      </c>
      <c r="R464" s="13">
        <v>18.1</v>
      </c>
      <c r="S464" s="13">
        <v>4.3</v>
      </c>
      <c r="T464" s="13">
        <v>4.0</v>
      </c>
      <c r="U464" s="13">
        <v>2.7</v>
      </c>
      <c r="V464" s="13">
        <v>79.3</v>
      </c>
      <c r="W464" s="11" t="str">
        <f t="shared" si="1"/>
        <v>A-Strong|BBVA|Digital|2024</v>
      </c>
      <c r="X464" s="15">
        <f>(MAX(0,MIN(1,1-(K464-scaling_params!$B$2)/(scaling_params!$C$2-scaling_params!$B$2)))+MAX(0,MIN(1,(L464-scaling_params!$B$3)/(scaling_params!$C$3-scaling_params!$B$3))))/2</f>
        <v>0.7955882353</v>
      </c>
      <c r="Y464" s="15">
        <f>(MAX(0,MIN(1,(M464-scaling_params!$B$4)/(scaling_params!$C$4-scaling_params!$B$4)))+MAX(0,MIN(1,(N464-scaling_params!$B$5)/(scaling_params!$C$5-scaling_params!$B$5))))/2</f>
        <v>0.5714285714</v>
      </c>
      <c r="Z464" s="15">
        <f>(MAX(0,MIN(1,(O464-scaling_params!$B$6)/(scaling_params!$C$6-scaling_params!$B$6)))+MAX(0,MIN(1,1-(P464-scaling_params!$B$7)/(scaling_params!$C$7-scaling_params!$B$7)))+MAX(0,MIN(1,(T464-scaling_params!$B$11)/(scaling_params!$C$11-scaling_params!$B$11))))/3</f>
        <v>0.8470061292</v>
      </c>
      <c r="AA464" s="15">
        <f>(MAX(0,MIN(1,1-(Q464-scaling_params!$B$8)/(scaling_params!$C$8-scaling_params!$B$8)))+MAX(0,MIN(1,(R464-scaling_params!$B$9)/(scaling_params!$C$9-scaling_params!$B$9)))+MAX(0,MIN(1,(S464-scaling_params!$B$10)/(scaling_params!$C$10-scaling_params!$B$10))))/3</f>
        <v>0.8736913062</v>
      </c>
      <c r="AB464" s="15">
        <f>(MAX(0,MIN(1,(U464-scaling_params!$B$12)/(scaling_params!$C$12-scaling_params!$B$12)))+MAX(0,MIN(1,(V464-scaling_params!$B$13)/(scaling_params!$C$13-scaling_params!$B$13))))/2</f>
        <v>0.7513636364</v>
      </c>
      <c r="AC464" s="13">
        <f>(scaling_params!$G$2*X464+scaling_params!$G$3*Y464+scaling_params!$G$4*Z464+scaling_params!$G$5*AA464+scaling_params!$G$6*AB464)*100</f>
        <v>76.27259689</v>
      </c>
      <c r="AD464" s="11" t="s">
        <v>168</v>
      </c>
      <c r="AE464" s="11">
        <f t="shared" si="2"/>
        <v>0</v>
      </c>
    </row>
    <row r="465" ht="15.75" customHeight="1">
      <c r="A465" s="11" t="s">
        <v>409</v>
      </c>
      <c r="B465" s="11" t="s">
        <v>163</v>
      </c>
      <c r="C465" s="11" t="s">
        <v>328</v>
      </c>
      <c r="D465" s="11" t="s">
        <v>174</v>
      </c>
      <c r="E465" s="12">
        <v>2025.0</v>
      </c>
      <c r="F465" s="11" t="s">
        <v>166</v>
      </c>
      <c r="G465" s="11" t="s">
        <v>175</v>
      </c>
      <c r="H465" s="11">
        <v>2.0</v>
      </c>
      <c r="I465" s="13">
        <v>8.6</v>
      </c>
      <c r="J465" s="11">
        <v>0.0</v>
      </c>
      <c r="K465" s="13">
        <v>1.2</v>
      </c>
      <c r="L465" s="13">
        <v>7.0</v>
      </c>
      <c r="M465" s="11">
        <v>31.0</v>
      </c>
      <c r="N465" s="14">
        <v>0.81</v>
      </c>
      <c r="O465" s="13">
        <v>78.6</v>
      </c>
      <c r="P465" s="13">
        <v>4.2</v>
      </c>
      <c r="Q465" s="13">
        <v>12.7</v>
      </c>
      <c r="R465" s="13">
        <v>18.1</v>
      </c>
      <c r="S465" s="13">
        <v>4.1</v>
      </c>
      <c r="T465" s="13">
        <v>4.1</v>
      </c>
      <c r="U465" s="13">
        <v>3.7</v>
      </c>
      <c r="V465" s="13">
        <v>78.9</v>
      </c>
      <c r="W465" s="11" t="str">
        <f t="shared" si="1"/>
        <v>A-Strong|BBVA|Digital|2025</v>
      </c>
      <c r="X465" s="15">
        <f>(MAX(0,MIN(1,1-(K465-scaling_params!$B$2)/(scaling_params!$C$2-scaling_params!$B$2)))+MAX(0,MIN(1,(L465-scaling_params!$B$3)/(scaling_params!$C$3-scaling_params!$B$3))))/2</f>
        <v>0.7607843137</v>
      </c>
      <c r="Y465" s="15">
        <f>(MAX(0,MIN(1,(M465-scaling_params!$B$4)/(scaling_params!$C$4-scaling_params!$B$4)))+MAX(0,MIN(1,(N465-scaling_params!$B$5)/(scaling_params!$C$5-scaling_params!$B$5))))/2</f>
        <v>0.6714285714</v>
      </c>
      <c r="Z465" s="15">
        <f>(MAX(0,MIN(1,(O465-scaling_params!$B$6)/(scaling_params!$C$6-scaling_params!$B$6)))+MAX(0,MIN(1,1-(P465-scaling_params!$B$7)/(scaling_params!$C$7-scaling_params!$B$7)))+MAX(0,MIN(1,(T465-scaling_params!$B$11)/(scaling_params!$C$11-scaling_params!$B$11))))/3</f>
        <v>0.9142857143</v>
      </c>
      <c r="AA465" s="15">
        <f>(MAX(0,MIN(1,1-(Q465-scaling_params!$B$8)/(scaling_params!$C$8-scaling_params!$B$8)))+MAX(0,MIN(1,(R465-scaling_params!$B$9)/(scaling_params!$C$9-scaling_params!$B$9)))+MAX(0,MIN(1,(S465-scaling_params!$B$10)/(scaling_params!$C$10-scaling_params!$B$10))))/3</f>
        <v>0.8616592207</v>
      </c>
      <c r="AB465" s="15">
        <f>(MAX(0,MIN(1,(U465-scaling_params!$B$12)/(scaling_params!$C$12-scaling_params!$B$12)))+MAX(0,MIN(1,(V465-scaling_params!$B$13)/(scaling_params!$C$13-scaling_params!$B$13))))/2</f>
        <v>0.8227272727</v>
      </c>
      <c r="AC465" s="13">
        <f>(scaling_params!$G$2*X465+scaling_params!$G$3*Y465+scaling_params!$G$4*Z465+scaling_params!$G$5*AA465+scaling_params!$G$6*AB465)*100</f>
        <v>80.01610119</v>
      </c>
      <c r="AD465" s="11" t="s">
        <v>168</v>
      </c>
      <c r="AE465" s="11">
        <f t="shared" si="2"/>
        <v>0</v>
      </c>
    </row>
    <row r="466" ht="15.75" customHeight="1">
      <c r="A466" s="11" t="s">
        <v>410</v>
      </c>
      <c r="B466" s="11" t="s">
        <v>163</v>
      </c>
      <c r="C466" s="11" t="s">
        <v>328</v>
      </c>
      <c r="D466" s="11" t="s">
        <v>170</v>
      </c>
      <c r="E466" s="12">
        <v>2024.0</v>
      </c>
      <c r="F466" s="11" t="s">
        <v>166</v>
      </c>
      <c r="G466" s="11" t="s">
        <v>184</v>
      </c>
      <c r="H466" s="11">
        <v>1.0</v>
      </c>
      <c r="I466" s="13">
        <v>8.9</v>
      </c>
      <c r="J466" s="11">
        <v>1.0</v>
      </c>
      <c r="K466" s="13">
        <v>0.2</v>
      </c>
      <c r="L466" s="13">
        <v>8.9</v>
      </c>
      <c r="M466" s="11">
        <v>33.0</v>
      </c>
      <c r="N466" s="14">
        <v>0.9</v>
      </c>
      <c r="O466" s="13">
        <v>82.1</v>
      </c>
      <c r="P466" s="13">
        <v>5.1</v>
      </c>
      <c r="Q466" s="13">
        <v>12.5</v>
      </c>
      <c r="R466" s="13">
        <v>18.1</v>
      </c>
      <c r="S466" s="13">
        <v>4.7</v>
      </c>
      <c r="T466" s="13">
        <v>4.6</v>
      </c>
      <c r="U466" s="13">
        <v>2.3</v>
      </c>
      <c r="V466" s="13">
        <v>78.7</v>
      </c>
      <c r="W466" s="11" t="str">
        <f t="shared" si="1"/>
        <v>A-Strong|BBVA|Risk|2024</v>
      </c>
      <c r="X466" s="15">
        <f>(MAX(0,MIN(1,1-(K466-scaling_params!$B$2)/(scaling_params!$C$2-scaling_params!$B$2)))+MAX(0,MIN(1,(L466-scaling_params!$B$3)/(scaling_params!$C$3-scaling_params!$B$3))))/2</f>
        <v>0.9338235294</v>
      </c>
      <c r="Y466" s="15">
        <f>(MAX(0,MIN(1,(M466-scaling_params!$B$4)/(scaling_params!$C$4-scaling_params!$B$4)))+MAX(0,MIN(1,(N466-scaling_params!$B$5)/(scaling_params!$C$5-scaling_params!$B$5))))/2</f>
        <v>0.793452381</v>
      </c>
      <c r="Z466" s="15">
        <f>(MAX(0,MIN(1,(O466-scaling_params!$B$6)/(scaling_params!$C$6-scaling_params!$B$6)))+MAX(0,MIN(1,1-(P466-scaling_params!$B$7)/(scaling_params!$C$7-scaling_params!$B$7)))+MAX(0,MIN(1,(T466-scaling_params!$B$11)/(scaling_params!$C$11-scaling_params!$B$11))))/3</f>
        <v>0.9619047619</v>
      </c>
      <c r="AA466" s="15">
        <f>(MAX(0,MIN(1,1-(Q466-scaling_params!$B$8)/(scaling_params!$C$8-scaling_params!$B$8)))+MAX(0,MIN(1,(R466-scaling_params!$B$9)/(scaling_params!$C$9-scaling_params!$B$9)))+MAX(0,MIN(1,(S466-scaling_params!$B$10)/(scaling_params!$C$10-scaling_params!$B$10))))/3</f>
        <v>0.9280585076</v>
      </c>
      <c r="AB466" s="15">
        <f>(MAX(0,MIN(1,(U466-scaling_params!$B$12)/(scaling_params!$C$12-scaling_params!$B$12)))+MAX(0,MIN(1,(V466-scaling_params!$B$13)/(scaling_params!$C$13-scaling_params!$B$13))))/2</f>
        <v>0.6459090909</v>
      </c>
      <c r="AC466" s="13">
        <f>(scaling_params!$G$2*X466+scaling_params!$G$3*Y466+scaling_params!$G$4*Z466+scaling_params!$G$5*AA466+scaling_params!$G$6*AB466)*100</f>
        <v>87.15130281</v>
      </c>
      <c r="AD466" s="11" t="s">
        <v>168</v>
      </c>
      <c r="AE466" s="11">
        <f t="shared" si="2"/>
        <v>0</v>
      </c>
    </row>
    <row r="467" ht="15.75" customHeight="1">
      <c r="A467" s="11" t="s">
        <v>410</v>
      </c>
      <c r="B467" s="11" t="s">
        <v>163</v>
      </c>
      <c r="C467" s="11" t="s">
        <v>328</v>
      </c>
      <c r="D467" s="11" t="s">
        <v>170</v>
      </c>
      <c r="E467" s="12">
        <v>2025.0</v>
      </c>
      <c r="F467" s="11" t="s">
        <v>166</v>
      </c>
      <c r="G467" s="11" t="s">
        <v>184</v>
      </c>
      <c r="H467" s="11">
        <v>1.0</v>
      </c>
      <c r="I467" s="13">
        <v>8.6</v>
      </c>
      <c r="J467" s="11">
        <v>0.0</v>
      </c>
      <c r="K467" s="13">
        <v>0.0</v>
      </c>
      <c r="L467" s="13">
        <v>8.0</v>
      </c>
      <c r="M467" s="11">
        <v>20.0</v>
      </c>
      <c r="N467" s="14">
        <v>0.82</v>
      </c>
      <c r="O467" s="13">
        <v>82.8</v>
      </c>
      <c r="P467" s="13">
        <v>4.9</v>
      </c>
      <c r="Q467" s="13">
        <v>8.3</v>
      </c>
      <c r="R467" s="13">
        <v>17.0</v>
      </c>
      <c r="S467" s="13">
        <v>4.6</v>
      </c>
      <c r="T467" s="13">
        <v>4.5</v>
      </c>
      <c r="U467" s="13">
        <v>5.1</v>
      </c>
      <c r="V467" s="13">
        <v>86.9</v>
      </c>
      <c r="W467" s="11" t="str">
        <f t="shared" si="1"/>
        <v>A-Strong|BBVA|Risk|2025</v>
      </c>
      <c r="X467" s="15">
        <f>(MAX(0,MIN(1,1-(K467-scaling_params!$B$2)/(scaling_params!$C$2-scaling_params!$B$2)))+MAX(0,MIN(1,(L467-scaling_params!$B$3)/(scaling_params!$C$3-scaling_params!$B$3))))/2</f>
        <v>0.8676470588</v>
      </c>
      <c r="Y467" s="15">
        <f>(MAX(0,MIN(1,(M467-scaling_params!$B$4)/(scaling_params!$C$4-scaling_params!$B$4)))+MAX(0,MIN(1,(N467-scaling_params!$B$5)/(scaling_params!$C$5-scaling_params!$B$5))))/2</f>
        <v>0.631547619</v>
      </c>
      <c r="Z467" s="15">
        <f>(MAX(0,MIN(1,(O467-scaling_params!$B$6)/(scaling_params!$C$6-scaling_params!$B$6)))+MAX(0,MIN(1,1-(P467-scaling_params!$B$7)/(scaling_params!$C$7-scaling_params!$B$7)))+MAX(0,MIN(1,(T467-scaling_params!$B$11)/(scaling_params!$C$11-scaling_params!$B$11))))/3</f>
        <v>0.9523809524</v>
      </c>
      <c r="AA467" s="15">
        <f>(MAX(0,MIN(1,1-(Q467-scaling_params!$B$8)/(scaling_params!$C$8-scaling_params!$B$8)))+MAX(0,MIN(1,(R467-scaling_params!$B$9)/(scaling_params!$C$9-scaling_params!$B$9)))+MAX(0,MIN(1,(S467-scaling_params!$B$10)/(scaling_params!$C$10-scaling_params!$B$10))))/3</f>
        <v>0.9059319931</v>
      </c>
      <c r="AB467" s="15">
        <f>(MAX(0,MIN(1,(U467-scaling_params!$B$12)/(scaling_params!$C$12-scaling_params!$B$12)))+MAX(0,MIN(1,(V467-scaling_params!$B$13)/(scaling_params!$C$13-scaling_params!$B$13))))/2</f>
        <v>0.8954545455</v>
      </c>
      <c r="AC467" s="13">
        <f>(scaling_params!$G$2*X467+scaling_params!$G$3*Y467+scaling_params!$G$4*Z467+scaling_params!$G$5*AA467+scaling_params!$G$6*AB467)*100</f>
        <v>84.12279402</v>
      </c>
      <c r="AD467" s="11" t="s">
        <v>168</v>
      </c>
      <c r="AE467" s="11">
        <f t="shared" si="2"/>
        <v>0</v>
      </c>
    </row>
    <row r="468" ht="15.75" customHeight="1">
      <c r="A468" s="11" t="s">
        <v>411</v>
      </c>
      <c r="B468" s="11" t="s">
        <v>163</v>
      </c>
      <c r="C468" s="11" t="s">
        <v>328</v>
      </c>
      <c r="D468" s="11" t="s">
        <v>174</v>
      </c>
      <c r="E468" s="12">
        <v>2024.0</v>
      </c>
      <c r="F468" s="11" t="s">
        <v>166</v>
      </c>
      <c r="G468" s="11" t="s">
        <v>175</v>
      </c>
      <c r="H468" s="11">
        <v>1.0</v>
      </c>
      <c r="I468" s="13">
        <v>8.9</v>
      </c>
      <c r="J468" s="11">
        <v>0.0</v>
      </c>
      <c r="K468" s="13">
        <v>1.3</v>
      </c>
      <c r="L468" s="13">
        <v>7.0</v>
      </c>
      <c r="M468" s="11">
        <v>28.0</v>
      </c>
      <c r="N468" s="14">
        <v>0.87</v>
      </c>
      <c r="O468" s="13">
        <v>73.3</v>
      </c>
      <c r="P468" s="13">
        <v>4.6</v>
      </c>
      <c r="Q468" s="13">
        <v>12.9</v>
      </c>
      <c r="R468" s="13">
        <v>18.1</v>
      </c>
      <c r="S468" s="13">
        <v>4.1</v>
      </c>
      <c r="T468" s="13">
        <v>3.8</v>
      </c>
      <c r="U468" s="13">
        <v>2.7</v>
      </c>
      <c r="V468" s="13">
        <v>67.5</v>
      </c>
      <c r="W468" s="11" t="str">
        <f t="shared" si="1"/>
        <v>A-Strong|BBVA|Digital|2024</v>
      </c>
      <c r="X468" s="15">
        <f>(MAX(0,MIN(1,1-(K468-scaling_params!$B$2)/(scaling_params!$C$2-scaling_params!$B$2)))+MAX(0,MIN(1,(L468-scaling_params!$B$3)/(scaling_params!$C$3-scaling_params!$B$3))))/2</f>
        <v>0.7441176471</v>
      </c>
      <c r="Y468" s="15">
        <f>(MAX(0,MIN(1,(M468-scaling_params!$B$4)/(scaling_params!$C$4-scaling_params!$B$4)))+MAX(0,MIN(1,(N468-scaling_params!$B$5)/(scaling_params!$C$5-scaling_params!$B$5))))/2</f>
        <v>0.7321428571</v>
      </c>
      <c r="Z468" s="15">
        <f>(MAX(0,MIN(1,(O468-scaling_params!$B$6)/(scaling_params!$C$6-scaling_params!$B$6)))+MAX(0,MIN(1,1-(P468-scaling_params!$B$7)/(scaling_params!$C$7-scaling_params!$B$7)))+MAX(0,MIN(1,(T468-scaling_params!$B$11)/(scaling_params!$C$11-scaling_params!$B$11))))/3</f>
        <v>0.8279585101</v>
      </c>
      <c r="AA468" s="15">
        <f>(MAX(0,MIN(1,1-(Q468-scaling_params!$B$8)/(scaling_params!$C$8-scaling_params!$B$8)))+MAX(0,MIN(1,(R468-scaling_params!$B$9)/(scaling_params!$C$9-scaling_params!$B$9)))+MAX(0,MIN(1,(S468-scaling_params!$B$10)/(scaling_params!$C$10-scaling_params!$B$10))))/3</f>
        <v>0.8540834631</v>
      </c>
      <c r="AB468" s="15">
        <f>(MAX(0,MIN(1,(U468-scaling_params!$B$12)/(scaling_params!$C$12-scaling_params!$B$12)))+MAX(0,MIN(1,(V468-scaling_params!$B$13)/(scaling_params!$C$13-scaling_params!$B$13))))/2</f>
        <v>0.6440909091</v>
      </c>
      <c r="AC468" s="13">
        <f>(scaling_params!$G$2*X468+scaling_params!$G$3*Y468+scaling_params!$G$4*Z468+scaling_params!$G$5*AA468+scaling_params!$G$6*AB468)*100</f>
        <v>76.78128851</v>
      </c>
      <c r="AD468" s="11" t="s">
        <v>168</v>
      </c>
      <c r="AE468" s="11">
        <f t="shared" si="2"/>
        <v>0</v>
      </c>
    </row>
    <row r="469" ht="15.75" customHeight="1">
      <c r="A469" s="11" t="s">
        <v>411</v>
      </c>
      <c r="B469" s="11" t="s">
        <v>163</v>
      </c>
      <c r="C469" s="11" t="s">
        <v>328</v>
      </c>
      <c r="D469" s="11" t="s">
        <v>174</v>
      </c>
      <c r="E469" s="12">
        <v>2025.0</v>
      </c>
      <c r="F469" s="11" t="s">
        <v>166</v>
      </c>
      <c r="G469" s="11" t="s">
        <v>175</v>
      </c>
      <c r="H469" s="11">
        <v>1.0</v>
      </c>
      <c r="I469" s="13">
        <v>8.6</v>
      </c>
      <c r="J469" s="11">
        <v>0.0</v>
      </c>
      <c r="K469" s="13">
        <v>1.2</v>
      </c>
      <c r="L469" s="13">
        <v>8.1</v>
      </c>
      <c r="M469" s="11">
        <v>39.0</v>
      </c>
      <c r="N469" s="14">
        <v>0.8</v>
      </c>
      <c r="O469" s="13">
        <v>78.6</v>
      </c>
      <c r="P469" s="13">
        <v>4.2</v>
      </c>
      <c r="Q469" s="13">
        <v>12.7</v>
      </c>
      <c r="R469" s="13">
        <v>18.1</v>
      </c>
      <c r="S469" s="13">
        <v>4.1</v>
      </c>
      <c r="T469" s="13">
        <v>3.9</v>
      </c>
      <c r="U469" s="13">
        <v>3.7</v>
      </c>
      <c r="V469" s="13">
        <v>76.7</v>
      </c>
      <c r="W469" s="11" t="str">
        <f t="shared" si="1"/>
        <v>A-Strong|BBVA|Digital|2025</v>
      </c>
      <c r="X469" s="15">
        <f>(MAX(0,MIN(1,1-(K469-scaling_params!$B$2)/(scaling_params!$C$2-scaling_params!$B$2)))+MAX(0,MIN(1,(L469-scaling_params!$B$3)/(scaling_params!$C$3-scaling_params!$B$3))))/2</f>
        <v>0.8416666667</v>
      </c>
      <c r="Y469" s="15">
        <f>(MAX(0,MIN(1,(M469-scaling_params!$B$4)/(scaling_params!$C$4-scaling_params!$B$4)))+MAX(0,MIN(1,(N469-scaling_params!$B$5)/(scaling_params!$C$5-scaling_params!$B$5))))/2</f>
        <v>0.6970238095</v>
      </c>
      <c r="Z469" s="15">
        <f>(MAX(0,MIN(1,(O469-scaling_params!$B$6)/(scaling_params!$C$6-scaling_params!$B$6)))+MAX(0,MIN(1,1-(P469-scaling_params!$B$7)/(scaling_params!$C$7-scaling_params!$B$7)))+MAX(0,MIN(1,(T469-scaling_params!$B$11)/(scaling_params!$C$11-scaling_params!$B$11))))/3</f>
        <v>0.8952380952</v>
      </c>
      <c r="AA469" s="15">
        <f>(MAX(0,MIN(1,1-(Q469-scaling_params!$B$8)/(scaling_params!$C$8-scaling_params!$B$8)))+MAX(0,MIN(1,(R469-scaling_params!$B$9)/(scaling_params!$C$9-scaling_params!$B$9)))+MAX(0,MIN(1,(S469-scaling_params!$B$10)/(scaling_params!$C$10-scaling_params!$B$10))))/3</f>
        <v>0.8616592207</v>
      </c>
      <c r="AB469" s="15">
        <f>(MAX(0,MIN(1,(U469-scaling_params!$B$12)/(scaling_params!$C$12-scaling_params!$B$12)))+MAX(0,MIN(1,(V469-scaling_params!$B$13)/(scaling_params!$C$13-scaling_params!$B$13))))/2</f>
        <v>0.8027272727</v>
      </c>
      <c r="AC469" s="13">
        <f>(scaling_params!$G$2*X469+scaling_params!$G$3*Y469+scaling_params!$G$4*Z469+scaling_params!$G$5*AA469+scaling_params!$G$6*AB469)*100</f>
        <v>81.83470553</v>
      </c>
      <c r="AD469" s="11" t="s">
        <v>168</v>
      </c>
      <c r="AE469" s="11">
        <f t="shared" si="2"/>
        <v>0</v>
      </c>
    </row>
    <row r="470" ht="15.75" customHeight="1">
      <c r="A470" s="11" t="s">
        <v>412</v>
      </c>
      <c r="B470" s="11" t="s">
        <v>163</v>
      </c>
      <c r="C470" s="11" t="s">
        <v>328</v>
      </c>
      <c r="D470" s="11" t="s">
        <v>181</v>
      </c>
      <c r="E470" s="12">
        <v>2024.0</v>
      </c>
      <c r="F470" s="11" t="s">
        <v>171</v>
      </c>
      <c r="G470" s="11" t="s">
        <v>184</v>
      </c>
      <c r="H470" s="11">
        <v>1.0</v>
      </c>
      <c r="I470" s="13">
        <v>8.9</v>
      </c>
      <c r="J470" s="11">
        <v>0.0</v>
      </c>
      <c r="K470" s="13">
        <v>0.6</v>
      </c>
      <c r="L470" s="13">
        <v>7.1</v>
      </c>
      <c r="M470" s="11">
        <v>6.0</v>
      </c>
      <c r="N470" s="14">
        <v>0.77</v>
      </c>
      <c r="O470" s="13">
        <v>80.4</v>
      </c>
      <c r="P470" s="13">
        <v>5.5</v>
      </c>
      <c r="Q470" s="13">
        <v>9.4</v>
      </c>
      <c r="R470" s="13">
        <v>15.8</v>
      </c>
      <c r="S470" s="13">
        <v>3.6</v>
      </c>
      <c r="T470" s="13">
        <v>3.4</v>
      </c>
      <c r="U470" s="13">
        <v>3.6</v>
      </c>
      <c r="V470" s="13">
        <v>80.4</v>
      </c>
      <c r="W470" s="11" t="str">
        <f t="shared" si="1"/>
        <v>A-Strong|BBVA|Corporate|2024</v>
      </c>
      <c r="X470" s="15">
        <f>(MAX(0,MIN(1,1-(K470-scaling_params!$B$2)/(scaling_params!$C$2-scaling_params!$B$2)))+MAX(0,MIN(1,(L470-scaling_params!$B$3)/(scaling_params!$C$3-scaling_params!$B$3))))/2</f>
        <v>0.8014705882</v>
      </c>
      <c r="Y470" s="15">
        <f>(MAX(0,MIN(1,(M470-scaling_params!$B$4)/(scaling_params!$C$4-scaling_params!$B$4)))+MAX(0,MIN(1,(N470-scaling_params!$B$5)/(scaling_params!$C$5-scaling_params!$B$5))))/2</f>
        <v>0.5023809524</v>
      </c>
      <c r="Z470" s="15">
        <f>(MAX(0,MIN(1,(O470-scaling_params!$B$6)/(scaling_params!$C$6-scaling_params!$B$6)))+MAX(0,MIN(1,1-(P470-scaling_params!$B$7)/(scaling_params!$C$7-scaling_params!$B$7)))+MAX(0,MIN(1,(T470-scaling_params!$B$11)/(scaling_params!$C$11-scaling_params!$B$11))))/3</f>
        <v>0.8476190476</v>
      </c>
      <c r="AA470" s="15">
        <f>(MAX(0,MIN(1,1-(Q470-scaling_params!$B$8)/(scaling_params!$C$8-scaling_params!$B$8)))+MAX(0,MIN(1,(R470-scaling_params!$B$9)/(scaling_params!$C$9-scaling_params!$B$9)))+MAX(0,MIN(1,(S470-scaling_params!$B$10)/(scaling_params!$C$10-scaling_params!$B$10))))/3</f>
        <v>0.757259866</v>
      </c>
      <c r="AB470" s="15">
        <f>(MAX(0,MIN(1,(U470-scaling_params!$B$12)/(scaling_params!$C$12-scaling_params!$B$12)))+MAX(0,MIN(1,(V470-scaling_params!$B$13)/(scaling_params!$C$13-scaling_params!$B$13))))/2</f>
        <v>0.8363636364</v>
      </c>
      <c r="AC470" s="13">
        <f>(scaling_params!$G$2*X470+scaling_params!$G$3*Y470+scaling_params!$G$4*Z470+scaling_params!$G$5*AA470+scaling_params!$G$6*AB470)*100</f>
        <v>73.75642337</v>
      </c>
      <c r="AD470" s="11" t="s">
        <v>168</v>
      </c>
      <c r="AE470" s="11">
        <f t="shared" si="2"/>
        <v>0</v>
      </c>
    </row>
    <row r="471" ht="15.75" customHeight="1">
      <c r="A471" s="11" t="s">
        <v>412</v>
      </c>
      <c r="B471" s="11" t="s">
        <v>163</v>
      </c>
      <c r="C471" s="11" t="s">
        <v>328</v>
      </c>
      <c r="D471" s="11" t="s">
        <v>181</v>
      </c>
      <c r="E471" s="12">
        <v>2025.0</v>
      </c>
      <c r="F471" s="11" t="s">
        <v>171</v>
      </c>
      <c r="G471" s="11" t="s">
        <v>184</v>
      </c>
      <c r="H471" s="11">
        <v>1.0</v>
      </c>
      <c r="I471" s="13">
        <v>8.6</v>
      </c>
      <c r="J471" s="11">
        <v>0.0</v>
      </c>
      <c r="K471" s="13">
        <v>1.4</v>
      </c>
      <c r="L471" s="13">
        <v>6.4</v>
      </c>
      <c r="M471" s="11">
        <v>-3.0</v>
      </c>
      <c r="N471" s="14">
        <v>0.8</v>
      </c>
      <c r="O471" s="13">
        <v>83.2</v>
      </c>
      <c r="P471" s="13">
        <v>5.5</v>
      </c>
      <c r="Q471" s="13">
        <v>8.5</v>
      </c>
      <c r="R471" s="13">
        <v>18.9</v>
      </c>
      <c r="S471" s="13">
        <v>3.3</v>
      </c>
      <c r="T471" s="13">
        <v>3.2</v>
      </c>
      <c r="U471" s="13">
        <v>3.7</v>
      </c>
      <c r="V471" s="13">
        <v>74.5</v>
      </c>
      <c r="W471" s="11" t="str">
        <f t="shared" si="1"/>
        <v>A-Strong|BBVA|Corporate|2025</v>
      </c>
      <c r="X471" s="15">
        <f>(MAX(0,MIN(1,1-(K471-scaling_params!$B$2)/(scaling_params!$C$2-scaling_params!$B$2)))+MAX(0,MIN(1,(L471-scaling_params!$B$3)/(scaling_params!$C$3-scaling_params!$B$3))))/2</f>
        <v>0.6833333333</v>
      </c>
      <c r="Y471" s="15">
        <f>(MAX(0,MIN(1,(M471-scaling_params!$B$4)/(scaling_params!$C$4-scaling_params!$B$4)))+MAX(0,MIN(1,(N471-scaling_params!$B$5)/(scaling_params!$C$5-scaling_params!$B$5))))/2</f>
        <v>0.4970238095</v>
      </c>
      <c r="Z471" s="15">
        <f>(MAX(0,MIN(1,(O471-scaling_params!$B$6)/(scaling_params!$C$6-scaling_params!$B$6)))+MAX(0,MIN(1,1-(P471-scaling_params!$B$7)/(scaling_params!$C$7-scaling_params!$B$7)))+MAX(0,MIN(1,(T471-scaling_params!$B$11)/(scaling_params!$C$11-scaling_params!$B$11))))/3</f>
        <v>0.8285714286</v>
      </c>
      <c r="AA471" s="15">
        <f>(MAX(0,MIN(1,1-(Q471-scaling_params!$B$8)/(scaling_params!$C$8-scaling_params!$B$8)))+MAX(0,MIN(1,(R471-scaling_params!$B$9)/(scaling_params!$C$9-scaling_params!$B$9)))+MAX(0,MIN(1,(S471-scaling_params!$B$10)/(scaling_params!$C$10-scaling_params!$B$10))))/3</f>
        <v>0.8333333333</v>
      </c>
      <c r="AB471" s="15">
        <f>(MAX(0,MIN(1,(U471-scaling_params!$B$12)/(scaling_params!$C$12-scaling_params!$B$12)))+MAX(0,MIN(1,(V471-scaling_params!$B$13)/(scaling_params!$C$13-scaling_params!$B$13))))/2</f>
        <v>0.7827272727</v>
      </c>
      <c r="AC471" s="13">
        <f>(scaling_params!$G$2*X471+scaling_params!$G$3*Y471+scaling_params!$G$4*Z471+scaling_params!$G$5*AA471+scaling_params!$G$6*AB471)*100</f>
        <v>71.11266991</v>
      </c>
      <c r="AD471" s="11" t="s">
        <v>168</v>
      </c>
      <c r="AE471" s="11">
        <f t="shared" si="2"/>
        <v>0</v>
      </c>
    </row>
    <row r="472" ht="15.75" customHeight="1">
      <c r="A472" s="11" t="s">
        <v>413</v>
      </c>
      <c r="B472" s="11" t="s">
        <v>163</v>
      </c>
      <c r="C472" s="11" t="s">
        <v>328</v>
      </c>
      <c r="D472" s="11" t="s">
        <v>170</v>
      </c>
      <c r="E472" s="12">
        <v>2024.0</v>
      </c>
      <c r="F472" s="11" t="s">
        <v>166</v>
      </c>
      <c r="G472" s="11" t="s">
        <v>175</v>
      </c>
      <c r="H472" s="11">
        <v>3.0</v>
      </c>
      <c r="I472" s="13">
        <v>8.9</v>
      </c>
      <c r="J472" s="11">
        <v>0.0</v>
      </c>
      <c r="K472" s="13">
        <v>0.2</v>
      </c>
      <c r="L472" s="13">
        <v>8.0</v>
      </c>
      <c r="M472" s="11">
        <v>26.0</v>
      </c>
      <c r="N472" s="14">
        <v>0.84</v>
      </c>
      <c r="O472" s="13">
        <v>82.1</v>
      </c>
      <c r="P472" s="13">
        <v>5.1</v>
      </c>
      <c r="Q472" s="13">
        <v>12.5</v>
      </c>
      <c r="R472" s="13">
        <v>18.1</v>
      </c>
      <c r="S472" s="13">
        <v>5.0</v>
      </c>
      <c r="T472" s="13">
        <v>4.8</v>
      </c>
      <c r="U472" s="13">
        <v>2.3</v>
      </c>
      <c r="V472" s="13">
        <v>79.8</v>
      </c>
      <c r="W472" s="11" t="str">
        <f t="shared" si="1"/>
        <v>A-Strong|BBVA|Risk|2024</v>
      </c>
      <c r="X472" s="15">
        <f>(MAX(0,MIN(1,1-(K472-scaling_params!$B$2)/(scaling_params!$C$2-scaling_params!$B$2)))+MAX(0,MIN(1,(L472-scaling_params!$B$3)/(scaling_params!$C$3-scaling_params!$B$3))))/2</f>
        <v>0.8676470588</v>
      </c>
      <c r="Y472" s="15">
        <f>(MAX(0,MIN(1,(M472-scaling_params!$B$4)/(scaling_params!$C$4-scaling_params!$B$4)))+MAX(0,MIN(1,(N472-scaling_params!$B$5)/(scaling_params!$C$5-scaling_params!$B$5))))/2</f>
        <v>0.6851190476</v>
      </c>
      <c r="Z472" s="15">
        <f>(MAX(0,MIN(1,(O472-scaling_params!$B$6)/(scaling_params!$C$6-scaling_params!$B$6)))+MAX(0,MIN(1,1-(P472-scaling_params!$B$7)/(scaling_params!$C$7-scaling_params!$B$7)))+MAX(0,MIN(1,(T472-scaling_params!$B$11)/(scaling_params!$C$11-scaling_params!$B$11))))/3</f>
        <v>0.980952381</v>
      </c>
      <c r="AA472" s="15">
        <f>(MAX(0,MIN(1,1-(Q472-scaling_params!$B$8)/(scaling_params!$C$8-scaling_params!$B$8)))+MAX(0,MIN(1,(R472-scaling_params!$B$9)/(scaling_params!$C$9-scaling_params!$B$9)))+MAX(0,MIN(1,(S472-scaling_params!$B$10)/(scaling_params!$C$10-scaling_params!$B$10))))/3</f>
        <v>0.9574702723</v>
      </c>
      <c r="AB472" s="15">
        <f>(MAX(0,MIN(1,(U472-scaling_params!$B$12)/(scaling_params!$C$12-scaling_params!$B$12)))+MAX(0,MIN(1,(V472-scaling_params!$B$13)/(scaling_params!$C$13-scaling_params!$B$13))))/2</f>
        <v>0.6559090909</v>
      </c>
      <c r="AC472" s="13">
        <f>(scaling_params!$G$2*X472+scaling_params!$G$3*Y472+scaling_params!$G$4*Z472+scaling_params!$G$5*AA472+scaling_params!$G$6*AB472)*100</f>
        <v>84.13358852</v>
      </c>
      <c r="AD472" s="11" t="s">
        <v>168</v>
      </c>
      <c r="AE472" s="11">
        <f t="shared" si="2"/>
        <v>0</v>
      </c>
    </row>
    <row r="473" ht="15.75" customHeight="1">
      <c r="A473" s="11" t="s">
        <v>413</v>
      </c>
      <c r="B473" s="11" t="s">
        <v>163</v>
      </c>
      <c r="C473" s="11" t="s">
        <v>328</v>
      </c>
      <c r="D473" s="11" t="s">
        <v>170</v>
      </c>
      <c r="E473" s="12">
        <v>2025.0</v>
      </c>
      <c r="F473" s="11" t="s">
        <v>166</v>
      </c>
      <c r="G473" s="11" t="s">
        <v>175</v>
      </c>
      <c r="H473" s="11">
        <v>3.0</v>
      </c>
      <c r="I473" s="13">
        <v>8.6</v>
      </c>
      <c r="J473" s="11">
        <v>0.0</v>
      </c>
      <c r="K473" s="13">
        <v>0.0</v>
      </c>
      <c r="L473" s="13">
        <v>7.9</v>
      </c>
      <c r="M473" s="11">
        <v>22.0</v>
      </c>
      <c r="N473" s="14">
        <v>0.85</v>
      </c>
      <c r="O473" s="13">
        <v>82.8</v>
      </c>
      <c r="P473" s="13">
        <v>4.9</v>
      </c>
      <c r="Q473" s="13">
        <v>8.3</v>
      </c>
      <c r="R473" s="13">
        <v>17.0</v>
      </c>
      <c r="S473" s="13">
        <v>4.3</v>
      </c>
      <c r="T473" s="13">
        <v>3.9</v>
      </c>
      <c r="U473" s="13">
        <v>5.1</v>
      </c>
      <c r="V473" s="13">
        <v>87.1</v>
      </c>
      <c r="W473" s="11" t="str">
        <f t="shared" si="1"/>
        <v>A-Strong|BBVA|Risk|2025</v>
      </c>
      <c r="X473" s="15">
        <f>(MAX(0,MIN(1,1-(K473-scaling_params!$B$2)/(scaling_params!$C$2-scaling_params!$B$2)))+MAX(0,MIN(1,(L473-scaling_params!$B$3)/(scaling_params!$C$3-scaling_params!$B$3))))/2</f>
        <v>0.8602941176</v>
      </c>
      <c r="Y473" s="15">
        <f>(MAX(0,MIN(1,(M473-scaling_params!$B$4)/(scaling_params!$C$4-scaling_params!$B$4)))+MAX(0,MIN(1,(N473-scaling_params!$B$5)/(scaling_params!$C$5-scaling_params!$B$5))))/2</f>
        <v>0.6785714286</v>
      </c>
      <c r="Z473" s="15">
        <f>(MAX(0,MIN(1,(O473-scaling_params!$B$6)/(scaling_params!$C$6-scaling_params!$B$6)))+MAX(0,MIN(1,1-(P473-scaling_params!$B$7)/(scaling_params!$C$7-scaling_params!$B$7)))+MAX(0,MIN(1,(T473-scaling_params!$B$11)/(scaling_params!$C$11-scaling_params!$B$11))))/3</f>
        <v>0.8952380952</v>
      </c>
      <c r="AA473" s="15">
        <f>(MAX(0,MIN(1,1-(Q473-scaling_params!$B$8)/(scaling_params!$C$8-scaling_params!$B$8)))+MAX(0,MIN(1,(R473-scaling_params!$B$9)/(scaling_params!$C$9-scaling_params!$B$9)))+MAX(0,MIN(1,(S473-scaling_params!$B$10)/(scaling_params!$C$10-scaling_params!$B$10))))/3</f>
        <v>0.8765202283</v>
      </c>
      <c r="AB473" s="15">
        <f>(MAX(0,MIN(1,(U473-scaling_params!$B$12)/(scaling_params!$C$12-scaling_params!$B$12)))+MAX(0,MIN(1,(V473-scaling_params!$B$13)/(scaling_params!$C$13-scaling_params!$B$13))))/2</f>
        <v>0.8972727273</v>
      </c>
      <c r="AC473" s="13">
        <f>(scaling_params!$G$2*X473+scaling_params!$G$3*Y473+scaling_params!$G$4*Z473+scaling_params!$G$5*AA473+scaling_params!$G$6*AB473)*100</f>
        <v>83.21600977</v>
      </c>
      <c r="AD473" s="11" t="s">
        <v>168</v>
      </c>
      <c r="AE473" s="11">
        <f t="shared" si="2"/>
        <v>0</v>
      </c>
    </row>
    <row r="474" ht="15.75" customHeight="1">
      <c r="A474" s="11" t="s">
        <v>414</v>
      </c>
      <c r="B474" s="11" t="s">
        <v>163</v>
      </c>
      <c r="C474" s="11" t="s">
        <v>328</v>
      </c>
      <c r="D474" s="11" t="s">
        <v>170</v>
      </c>
      <c r="E474" s="12">
        <v>2024.0</v>
      </c>
      <c r="F474" s="11" t="s">
        <v>171</v>
      </c>
      <c r="G474" s="11" t="s">
        <v>184</v>
      </c>
      <c r="H474" s="11">
        <v>2.0</v>
      </c>
      <c r="I474" s="13">
        <v>8.9</v>
      </c>
      <c r="J474" s="11">
        <v>0.0</v>
      </c>
      <c r="K474" s="13">
        <v>0.2</v>
      </c>
      <c r="L474" s="13">
        <v>7.2</v>
      </c>
      <c r="M474" s="11">
        <v>29.0</v>
      </c>
      <c r="N474" s="14">
        <v>0.91</v>
      </c>
      <c r="O474" s="13">
        <v>82.1</v>
      </c>
      <c r="P474" s="13">
        <v>5.1</v>
      </c>
      <c r="Q474" s="13">
        <v>12.5</v>
      </c>
      <c r="R474" s="13">
        <v>18.1</v>
      </c>
      <c r="S474" s="13">
        <v>4.9</v>
      </c>
      <c r="T474" s="13">
        <v>4.6</v>
      </c>
      <c r="U474" s="13">
        <v>2.3</v>
      </c>
      <c r="V474" s="13">
        <v>90.8</v>
      </c>
      <c r="W474" s="11" t="str">
        <f t="shared" si="1"/>
        <v>A-Strong|BBVA|Risk|2024</v>
      </c>
      <c r="X474" s="15">
        <f>(MAX(0,MIN(1,1-(K474-scaling_params!$B$2)/(scaling_params!$C$2-scaling_params!$B$2)))+MAX(0,MIN(1,(L474-scaling_params!$B$3)/(scaling_params!$C$3-scaling_params!$B$3))))/2</f>
        <v>0.8088235294</v>
      </c>
      <c r="Y474" s="15">
        <f>(MAX(0,MIN(1,(M474-scaling_params!$B$4)/(scaling_params!$C$4-scaling_params!$B$4)))+MAX(0,MIN(1,(N474-scaling_params!$B$5)/(scaling_params!$C$5-scaling_params!$B$5))))/2</f>
        <v>0.7869047619</v>
      </c>
      <c r="Z474" s="15">
        <f>(MAX(0,MIN(1,(O474-scaling_params!$B$6)/(scaling_params!$C$6-scaling_params!$B$6)))+MAX(0,MIN(1,1-(P474-scaling_params!$B$7)/(scaling_params!$C$7-scaling_params!$B$7)))+MAX(0,MIN(1,(T474-scaling_params!$B$11)/(scaling_params!$C$11-scaling_params!$B$11))))/3</f>
        <v>0.9619047619</v>
      </c>
      <c r="AA474" s="15">
        <f>(MAX(0,MIN(1,1-(Q474-scaling_params!$B$8)/(scaling_params!$C$8-scaling_params!$B$8)))+MAX(0,MIN(1,(R474-scaling_params!$B$9)/(scaling_params!$C$9-scaling_params!$B$9)))+MAX(0,MIN(1,(S474-scaling_params!$B$10)/(scaling_params!$C$10-scaling_params!$B$10))))/3</f>
        <v>0.9476663508</v>
      </c>
      <c r="AB474" s="15">
        <f>(MAX(0,MIN(1,(U474-scaling_params!$B$12)/(scaling_params!$C$12-scaling_params!$B$12)))+MAX(0,MIN(1,(V474-scaling_params!$B$13)/(scaling_params!$C$13-scaling_params!$B$13))))/2</f>
        <v>0.7559090909</v>
      </c>
      <c r="AC474" s="13">
        <f>(scaling_params!$G$2*X474+scaling_params!$G$3*Y474+scaling_params!$G$4*Z474+scaling_params!$G$5*AA474+scaling_params!$G$6*AB474)*100</f>
        <v>85.7030318</v>
      </c>
      <c r="AD474" s="11" t="s">
        <v>168</v>
      </c>
      <c r="AE474" s="11">
        <f t="shared" si="2"/>
        <v>0</v>
      </c>
    </row>
    <row r="475" ht="15.75" customHeight="1">
      <c r="A475" s="11" t="s">
        <v>414</v>
      </c>
      <c r="B475" s="11" t="s">
        <v>163</v>
      </c>
      <c r="C475" s="11" t="s">
        <v>328</v>
      </c>
      <c r="D475" s="11" t="s">
        <v>170</v>
      </c>
      <c r="E475" s="12">
        <v>2025.0</v>
      </c>
      <c r="F475" s="11" t="s">
        <v>171</v>
      </c>
      <c r="G475" s="11" t="s">
        <v>184</v>
      </c>
      <c r="H475" s="11">
        <v>2.0</v>
      </c>
      <c r="I475" s="13">
        <v>8.6</v>
      </c>
      <c r="J475" s="11">
        <v>0.0</v>
      </c>
      <c r="K475" s="13">
        <v>0.0</v>
      </c>
      <c r="L475" s="13">
        <v>8.5</v>
      </c>
      <c r="M475" s="11">
        <v>30.0</v>
      </c>
      <c r="N475" s="14">
        <v>0.93</v>
      </c>
      <c r="O475" s="13">
        <v>82.8</v>
      </c>
      <c r="P475" s="13">
        <v>4.9</v>
      </c>
      <c r="Q475" s="13">
        <v>8.3</v>
      </c>
      <c r="R475" s="13">
        <v>17.0</v>
      </c>
      <c r="S475" s="13">
        <v>4.9</v>
      </c>
      <c r="T475" s="13">
        <v>4.5</v>
      </c>
      <c r="U475" s="13">
        <v>5.1</v>
      </c>
      <c r="V475" s="13">
        <v>79.8</v>
      </c>
      <c r="W475" s="11" t="str">
        <f t="shared" si="1"/>
        <v>A-Strong|BBVA|Risk|2025</v>
      </c>
      <c r="X475" s="15">
        <f>(MAX(0,MIN(1,1-(K475-scaling_params!$B$2)/(scaling_params!$C$2-scaling_params!$B$2)))+MAX(0,MIN(1,(L475-scaling_params!$B$3)/(scaling_params!$C$3-scaling_params!$B$3))))/2</f>
        <v>0.9044117647</v>
      </c>
      <c r="Y475" s="15">
        <f>(MAX(0,MIN(1,(M475-scaling_params!$B$4)/(scaling_params!$C$4-scaling_params!$B$4)))+MAX(0,MIN(1,(N475-scaling_params!$B$5)/(scaling_params!$C$5-scaling_params!$B$5))))/2</f>
        <v>0.8166666667</v>
      </c>
      <c r="Z475" s="15">
        <f>(MAX(0,MIN(1,(O475-scaling_params!$B$6)/(scaling_params!$C$6-scaling_params!$B$6)))+MAX(0,MIN(1,1-(P475-scaling_params!$B$7)/(scaling_params!$C$7-scaling_params!$B$7)))+MAX(0,MIN(1,(T475-scaling_params!$B$11)/(scaling_params!$C$11-scaling_params!$B$11))))/3</f>
        <v>0.9523809524</v>
      </c>
      <c r="AA475" s="15">
        <f>(MAX(0,MIN(1,1-(Q475-scaling_params!$B$8)/(scaling_params!$C$8-scaling_params!$B$8)))+MAX(0,MIN(1,(R475-scaling_params!$B$9)/(scaling_params!$C$9-scaling_params!$B$9)))+MAX(0,MIN(1,(S475-scaling_params!$B$10)/(scaling_params!$C$10-scaling_params!$B$10))))/3</f>
        <v>0.9353437578</v>
      </c>
      <c r="AB475" s="15">
        <f>(MAX(0,MIN(1,(U475-scaling_params!$B$12)/(scaling_params!$C$12-scaling_params!$B$12)))+MAX(0,MIN(1,(V475-scaling_params!$B$13)/(scaling_params!$C$13-scaling_params!$B$13))))/2</f>
        <v>0.8309090909</v>
      </c>
      <c r="AC475" s="13">
        <f>(scaling_params!$G$2*X475+scaling_params!$G$3*Y475+scaling_params!$G$4*Z475+scaling_params!$G$5*AA475+scaling_params!$G$6*AB475)*100</f>
        <v>89.09307293</v>
      </c>
      <c r="AD475" s="11" t="s">
        <v>168</v>
      </c>
      <c r="AE475" s="11">
        <f t="shared" si="2"/>
        <v>0</v>
      </c>
    </row>
    <row r="476" ht="15.75" customHeight="1">
      <c r="A476" s="11" t="s">
        <v>415</v>
      </c>
      <c r="B476" s="11" t="s">
        <v>163</v>
      </c>
      <c r="C476" s="11" t="s">
        <v>328</v>
      </c>
      <c r="D476" s="11" t="s">
        <v>170</v>
      </c>
      <c r="E476" s="12">
        <v>2024.0</v>
      </c>
      <c r="F476" s="11" t="s">
        <v>166</v>
      </c>
      <c r="G476" s="11" t="s">
        <v>175</v>
      </c>
      <c r="H476" s="11">
        <v>4.0</v>
      </c>
      <c r="I476" s="13">
        <v>8.9</v>
      </c>
      <c r="J476" s="11">
        <v>0.0</v>
      </c>
      <c r="K476" s="13">
        <v>0.2</v>
      </c>
      <c r="L476" s="13">
        <v>8.9</v>
      </c>
      <c r="M476" s="11">
        <v>45.0</v>
      </c>
      <c r="N476" s="14">
        <v>0.9</v>
      </c>
      <c r="O476" s="13">
        <v>82.1</v>
      </c>
      <c r="P476" s="13">
        <v>5.1</v>
      </c>
      <c r="Q476" s="13">
        <v>12.5</v>
      </c>
      <c r="R476" s="13">
        <v>18.1</v>
      </c>
      <c r="S476" s="13">
        <v>4.9</v>
      </c>
      <c r="T476" s="13">
        <v>4.7</v>
      </c>
      <c r="U476" s="13">
        <v>2.3</v>
      </c>
      <c r="V476" s="13">
        <v>83.2</v>
      </c>
      <c r="W476" s="11" t="str">
        <f t="shared" si="1"/>
        <v>A-Strong|BBVA|Risk|2024</v>
      </c>
      <c r="X476" s="15">
        <f>(MAX(0,MIN(1,1-(K476-scaling_params!$B$2)/(scaling_params!$C$2-scaling_params!$B$2)))+MAX(0,MIN(1,(L476-scaling_params!$B$3)/(scaling_params!$C$3-scaling_params!$B$3))))/2</f>
        <v>0.9338235294</v>
      </c>
      <c r="Y476" s="15">
        <f>(MAX(0,MIN(1,(M476-scaling_params!$B$4)/(scaling_params!$C$4-scaling_params!$B$4)))+MAX(0,MIN(1,(N476-scaling_params!$B$5)/(scaling_params!$C$5-scaling_params!$B$5))))/2</f>
        <v>0.8505952381</v>
      </c>
      <c r="Z476" s="15">
        <f>(MAX(0,MIN(1,(O476-scaling_params!$B$6)/(scaling_params!$C$6-scaling_params!$B$6)))+MAX(0,MIN(1,1-(P476-scaling_params!$B$7)/(scaling_params!$C$7-scaling_params!$B$7)))+MAX(0,MIN(1,(T476-scaling_params!$B$11)/(scaling_params!$C$11-scaling_params!$B$11))))/3</f>
        <v>0.9714285714</v>
      </c>
      <c r="AA476" s="15">
        <f>(MAX(0,MIN(1,1-(Q476-scaling_params!$B$8)/(scaling_params!$C$8-scaling_params!$B$8)))+MAX(0,MIN(1,(R476-scaling_params!$B$9)/(scaling_params!$C$9-scaling_params!$B$9)))+MAX(0,MIN(1,(S476-scaling_params!$B$10)/(scaling_params!$C$10-scaling_params!$B$10))))/3</f>
        <v>0.9476663508</v>
      </c>
      <c r="AB476" s="15">
        <f>(MAX(0,MIN(1,(U476-scaling_params!$B$12)/(scaling_params!$C$12-scaling_params!$B$12)))+MAX(0,MIN(1,(V476-scaling_params!$B$13)/(scaling_params!$C$13-scaling_params!$B$13))))/2</f>
        <v>0.6868181818</v>
      </c>
      <c r="AC476" s="13">
        <f>(scaling_params!$G$2*X476+scaling_params!$G$3*Y476+scaling_params!$G$4*Z476+scaling_params!$G$5*AA476+scaling_params!$G$6*AB476)*100</f>
        <v>89.54579478</v>
      </c>
      <c r="AD476" s="11" t="s">
        <v>168</v>
      </c>
      <c r="AE476" s="11">
        <f t="shared" si="2"/>
        <v>0</v>
      </c>
    </row>
    <row r="477" ht="15.75" customHeight="1">
      <c r="A477" s="11" t="s">
        <v>415</v>
      </c>
      <c r="B477" s="11" t="s">
        <v>163</v>
      </c>
      <c r="C477" s="11" t="s">
        <v>328</v>
      </c>
      <c r="D477" s="11" t="s">
        <v>170</v>
      </c>
      <c r="E477" s="12">
        <v>2025.0</v>
      </c>
      <c r="F477" s="11" t="s">
        <v>166</v>
      </c>
      <c r="G477" s="11" t="s">
        <v>175</v>
      </c>
      <c r="H477" s="11">
        <v>4.0</v>
      </c>
      <c r="I477" s="13">
        <v>8.6</v>
      </c>
      <c r="J477" s="11">
        <v>0.0</v>
      </c>
      <c r="K477" s="13">
        <v>0.0</v>
      </c>
      <c r="L477" s="13">
        <v>7.9</v>
      </c>
      <c r="M477" s="11">
        <v>16.0</v>
      </c>
      <c r="N477" s="14">
        <v>0.89</v>
      </c>
      <c r="O477" s="13">
        <v>82.8</v>
      </c>
      <c r="P477" s="13">
        <v>4.9</v>
      </c>
      <c r="Q477" s="13">
        <v>8.3</v>
      </c>
      <c r="R477" s="13">
        <v>17.0</v>
      </c>
      <c r="S477" s="13">
        <v>4.8</v>
      </c>
      <c r="T477" s="13">
        <v>4.9</v>
      </c>
      <c r="U477" s="13">
        <v>5.1</v>
      </c>
      <c r="V477" s="13">
        <v>93.1</v>
      </c>
      <c r="W477" s="11" t="str">
        <f t="shared" si="1"/>
        <v>A-Strong|BBVA|Risk|2025</v>
      </c>
      <c r="X477" s="15">
        <f>(MAX(0,MIN(1,1-(K477-scaling_params!$B$2)/(scaling_params!$C$2-scaling_params!$B$2)))+MAX(0,MIN(1,(L477-scaling_params!$B$3)/(scaling_params!$C$3-scaling_params!$B$3))))/2</f>
        <v>0.8602941176</v>
      </c>
      <c r="Y477" s="15">
        <f>(MAX(0,MIN(1,(M477-scaling_params!$B$4)/(scaling_params!$C$4-scaling_params!$B$4)))+MAX(0,MIN(1,(N477-scaling_params!$B$5)/(scaling_params!$C$5-scaling_params!$B$5))))/2</f>
        <v>0.7</v>
      </c>
      <c r="Z477" s="15">
        <f>(MAX(0,MIN(1,(O477-scaling_params!$B$6)/(scaling_params!$C$6-scaling_params!$B$6)))+MAX(0,MIN(1,1-(P477-scaling_params!$B$7)/(scaling_params!$C$7-scaling_params!$B$7)))+MAX(0,MIN(1,(T477-scaling_params!$B$11)/(scaling_params!$C$11-scaling_params!$B$11))))/3</f>
        <v>0.9904761905</v>
      </c>
      <c r="AA477" s="15">
        <f>(MAX(0,MIN(1,1-(Q477-scaling_params!$B$8)/(scaling_params!$C$8-scaling_params!$B$8)))+MAX(0,MIN(1,(R477-scaling_params!$B$9)/(scaling_params!$C$9-scaling_params!$B$9)))+MAX(0,MIN(1,(S477-scaling_params!$B$10)/(scaling_params!$C$10-scaling_params!$B$10))))/3</f>
        <v>0.9255398362</v>
      </c>
      <c r="AB477" s="15">
        <f>(MAX(0,MIN(1,(U477-scaling_params!$B$12)/(scaling_params!$C$12-scaling_params!$B$12)))+MAX(0,MIN(1,(V477-scaling_params!$B$13)/(scaling_params!$C$13-scaling_params!$B$13))))/2</f>
        <v>0.9518181818</v>
      </c>
      <c r="AC477" s="13">
        <f>(scaling_params!$G$2*X477+scaling_params!$G$3*Y477+scaling_params!$G$4*Z477+scaling_params!$G$5*AA477+scaling_params!$G$6*AB477)*100</f>
        <v>87.4640579</v>
      </c>
      <c r="AD477" s="11" t="s">
        <v>168</v>
      </c>
      <c r="AE477" s="11">
        <f t="shared" si="2"/>
        <v>0</v>
      </c>
    </row>
    <row r="478" ht="15.75" customHeight="1">
      <c r="A478" s="11" t="s">
        <v>416</v>
      </c>
      <c r="B478" s="11" t="s">
        <v>163</v>
      </c>
      <c r="C478" s="11" t="s">
        <v>328</v>
      </c>
      <c r="D478" s="11" t="s">
        <v>165</v>
      </c>
      <c r="E478" s="12">
        <v>2024.0</v>
      </c>
      <c r="F478" s="11" t="s">
        <v>171</v>
      </c>
      <c r="G478" s="11" t="s">
        <v>172</v>
      </c>
      <c r="H478" s="11">
        <v>2.0</v>
      </c>
      <c r="I478" s="13">
        <v>8.9</v>
      </c>
      <c r="J478" s="11">
        <v>0.0</v>
      </c>
      <c r="K478" s="13">
        <v>1.1</v>
      </c>
      <c r="L478" s="13">
        <v>7.1</v>
      </c>
      <c r="M478" s="11">
        <v>17.0</v>
      </c>
      <c r="N478" s="14">
        <v>0.83</v>
      </c>
      <c r="O478" s="13">
        <v>77.5</v>
      </c>
      <c r="P478" s="13">
        <v>5.8</v>
      </c>
      <c r="Q478" s="13">
        <v>9.9</v>
      </c>
      <c r="R478" s="13">
        <v>17.5</v>
      </c>
      <c r="S478" s="13">
        <v>4.3</v>
      </c>
      <c r="T478" s="13">
        <v>4.0</v>
      </c>
      <c r="U478" s="13">
        <v>2.8</v>
      </c>
      <c r="V478" s="13">
        <v>72.7</v>
      </c>
      <c r="W478" s="11" t="str">
        <f t="shared" si="1"/>
        <v>A-Strong|BBVA|Operations|2024</v>
      </c>
      <c r="X478" s="15">
        <f>(MAX(0,MIN(1,1-(K478-scaling_params!$B$2)/(scaling_params!$C$2-scaling_params!$B$2)))+MAX(0,MIN(1,(L478-scaling_params!$B$3)/(scaling_params!$C$3-scaling_params!$B$3))))/2</f>
        <v>0.7848039216</v>
      </c>
      <c r="Y478" s="15">
        <f>(MAX(0,MIN(1,(M478-scaling_params!$B$4)/(scaling_params!$C$4-scaling_params!$B$4)))+MAX(0,MIN(1,(N478-scaling_params!$B$5)/(scaling_params!$C$5-scaling_params!$B$5))))/2</f>
        <v>0.6297619048</v>
      </c>
      <c r="Z478" s="15">
        <f>(MAX(0,MIN(1,(O478-scaling_params!$B$6)/(scaling_params!$C$6-scaling_params!$B$6)))+MAX(0,MIN(1,1-(P478-scaling_params!$B$7)/(scaling_params!$C$7-scaling_params!$B$7)))+MAX(0,MIN(1,(T478-scaling_params!$B$11)/(scaling_params!$C$11-scaling_params!$B$11))))/3</f>
        <v>0.8777348777</v>
      </c>
      <c r="AA478" s="15">
        <f>(MAX(0,MIN(1,1-(Q478-scaling_params!$B$8)/(scaling_params!$C$8-scaling_params!$B$8)))+MAX(0,MIN(1,(R478-scaling_params!$B$9)/(scaling_params!$C$9-scaling_params!$B$9)))+MAX(0,MIN(1,(S478-scaling_params!$B$10)/(scaling_params!$C$10-scaling_params!$B$10))))/3</f>
        <v>0.8976172748</v>
      </c>
      <c r="AB478" s="15">
        <f>(MAX(0,MIN(1,(U478-scaling_params!$B$12)/(scaling_params!$C$12-scaling_params!$B$12)))+MAX(0,MIN(1,(V478-scaling_params!$B$13)/(scaling_params!$C$13-scaling_params!$B$13))))/2</f>
        <v>0.7163636364</v>
      </c>
      <c r="AC478" s="13">
        <f>(scaling_params!$G$2*X478+scaling_params!$G$3*Y478+scaling_params!$G$4*Z478+scaling_params!$G$5*AA478+scaling_params!$G$6*AB478)*100</f>
        <v>78.12022149</v>
      </c>
      <c r="AD478" s="11" t="s">
        <v>168</v>
      </c>
      <c r="AE478" s="11">
        <f t="shared" si="2"/>
        <v>0</v>
      </c>
    </row>
    <row r="479" ht="15.75" customHeight="1">
      <c r="A479" s="11" t="s">
        <v>416</v>
      </c>
      <c r="B479" s="11" t="s">
        <v>163</v>
      </c>
      <c r="C479" s="11" t="s">
        <v>328</v>
      </c>
      <c r="D479" s="11" t="s">
        <v>165</v>
      </c>
      <c r="E479" s="12">
        <v>2025.0</v>
      </c>
      <c r="F479" s="11" t="s">
        <v>171</v>
      </c>
      <c r="G479" s="11" t="s">
        <v>172</v>
      </c>
      <c r="H479" s="11">
        <v>2.0</v>
      </c>
      <c r="I479" s="13">
        <v>8.6</v>
      </c>
      <c r="J479" s="11">
        <v>0.0</v>
      </c>
      <c r="K479" s="13">
        <v>0.0</v>
      </c>
      <c r="L479" s="13">
        <v>7.4</v>
      </c>
      <c r="M479" s="11">
        <v>13.0</v>
      </c>
      <c r="N479" s="14">
        <v>0.83</v>
      </c>
      <c r="O479" s="13">
        <v>83.2</v>
      </c>
      <c r="P479" s="13">
        <v>5.0</v>
      </c>
      <c r="Q479" s="13">
        <v>10.1</v>
      </c>
      <c r="R479" s="13">
        <v>16.7</v>
      </c>
      <c r="S479" s="13">
        <v>4.6</v>
      </c>
      <c r="T479" s="13">
        <v>4.4</v>
      </c>
      <c r="U479" s="13">
        <v>3.6</v>
      </c>
      <c r="V479" s="13">
        <v>92.6</v>
      </c>
      <c r="W479" s="11" t="str">
        <f t="shared" si="1"/>
        <v>A-Strong|BBVA|Operations|2025</v>
      </c>
      <c r="X479" s="15">
        <f>(MAX(0,MIN(1,1-(K479-scaling_params!$B$2)/(scaling_params!$C$2-scaling_params!$B$2)))+MAX(0,MIN(1,(L479-scaling_params!$B$3)/(scaling_params!$C$3-scaling_params!$B$3))))/2</f>
        <v>0.8235294118</v>
      </c>
      <c r="Y479" s="15">
        <f>(MAX(0,MIN(1,(M479-scaling_params!$B$4)/(scaling_params!$C$4-scaling_params!$B$4)))+MAX(0,MIN(1,(N479-scaling_params!$B$5)/(scaling_params!$C$5-scaling_params!$B$5))))/2</f>
        <v>0.6107142857</v>
      </c>
      <c r="Z479" s="15">
        <f>(MAX(0,MIN(1,(O479-scaling_params!$B$6)/(scaling_params!$C$6-scaling_params!$B$6)))+MAX(0,MIN(1,1-(P479-scaling_params!$B$7)/(scaling_params!$C$7-scaling_params!$B$7)))+MAX(0,MIN(1,(T479-scaling_params!$B$11)/(scaling_params!$C$11-scaling_params!$B$11))))/3</f>
        <v>0.9428571429</v>
      </c>
      <c r="AA479" s="15">
        <f>(MAX(0,MIN(1,1-(Q479-scaling_params!$B$8)/(scaling_params!$C$8-scaling_params!$B$8)))+MAX(0,MIN(1,(R479-scaling_params!$B$9)/(scaling_params!$C$9-scaling_params!$B$9)))+MAX(0,MIN(1,(S479-scaling_params!$B$10)/(scaling_params!$C$10-scaling_params!$B$10))))/3</f>
        <v>0.8932737652</v>
      </c>
      <c r="AB479" s="15">
        <f>(MAX(0,MIN(1,(U479-scaling_params!$B$12)/(scaling_params!$C$12-scaling_params!$B$12)))+MAX(0,MIN(1,(V479-scaling_params!$B$13)/(scaling_params!$C$13-scaling_params!$B$13))))/2</f>
        <v>0.9472727273</v>
      </c>
      <c r="AC479" s="13">
        <f>(scaling_params!$G$2*X479+scaling_params!$G$3*Y479+scaling_params!$G$4*Z479+scaling_params!$G$5*AA479+scaling_params!$G$6*AB479)*100</f>
        <v>82.7613062</v>
      </c>
      <c r="AD479" s="11" t="s">
        <v>168</v>
      </c>
      <c r="AE479" s="11">
        <f t="shared" si="2"/>
        <v>0</v>
      </c>
    </row>
    <row r="480" ht="15.75" customHeight="1">
      <c r="A480" s="11" t="s">
        <v>417</v>
      </c>
      <c r="B480" s="11" t="s">
        <v>163</v>
      </c>
      <c r="C480" s="11" t="s">
        <v>328</v>
      </c>
      <c r="D480" s="11" t="s">
        <v>165</v>
      </c>
      <c r="E480" s="12">
        <v>2024.0</v>
      </c>
      <c r="F480" s="11" t="s">
        <v>166</v>
      </c>
      <c r="G480" s="11" t="s">
        <v>167</v>
      </c>
      <c r="H480" s="11">
        <v>4.0</v>
      </c>
      <c r="I480" s="13">
        <v>8.9</v>
      </c>
      <c r="J480" s="11">
        <v>0.0</v>
      </c>
      <c r="K480" s="13">
        <v>1.1</v>
      </c>
      <c r="L480" s="13">
        <v>6.3</v>
      </c>
      <c r="M480" s="11">
        <v>27.0</v>
      </c>
      <c r="N480" s="14">
        <v>0.9</v>
      </c>
      <c r="O480" s="13">
        <v>77.5</v>
      </c>
      <c r="P480" s="13">
        <v>5.8</v>
      </c>
      <c r="Q480" s="13">
        <v>9.9</v>
      </c>
      <c r="R480" s="13">
        <v>17.5</v>
      </c>
      <c r="S480" s="13">
        <v>4.0</v>
      </c>
      <c r="T480" s="13">
        <v>4.5</v>
      </c>
      <c r="U480" s="13">
        <v>2.8</v>
      </c>
      <c r="V480" s="13">
        <v>79.7</v>
      </c>
      <c r="W480" s="11" t="str">
        <f t="shared" si="1"/>
        <v>A-Strong|BBVA|Operations|2024</v>
      </c>
      <c r="X480" s="15">
        <f>(MAX(0,MIN(1,1-(K480-scaling_params!$B$2)/(scaling_params!$C$2-scaling_params!$B$2)))+MAX(0,MIN(1,(L480-scaling_params!$B$3)/(scaling_params!$C$3-scaling_params!$B$3))))/2</f>
        <v>0.7259803922</v>
      </c>
      <c r="Y480" s="15">
        <f>(MAX(0,MIN(1,(M480-scaling_params!$B$4)/(scaling_params!$C$4-scaling_params!$B$4)))+MAX(0,MIN(1,(N480-scaling_params!$B$5)/(scaling_params!$C$5-scaling_params!$B$5))))/2</f>
        <v>0.7648809524</v>
      </c>
      <c r="Z480" s="15">
        <f>(MAX(0,MIN(1,(O480-scaling_params!$B$6)/(scaling_params!$C$6-scaling_params!$B$6)))+MAX(0,MIN(1,1-(P480-scaling_params!$B$7)/(scaling_params!$C$7-scaling_params!$B$7)))+MAX(0,MIN(1,(T480-scaling_params!$B$11)/(scaling_params!$C$11-scaling_params!$B$11))))/3</f>
        <v>0.9253539254</v>
      </c>
      <c r="AA480" s="15">
        <f>(MAX(0,MIN(1,1-(Q480-scaling_params!$B$8)/(scaling_params!$C$8-scaling_params!$B$8)))+MAX(0,MIN(1,(R480-scaling_params!$B$9)/(scaling_params!$C$9-scaling_params!$B$9)))+MAX(0,MIN(1,(S480-scaling_params!$B$10)/(scaling_params!$C$10-scaling_params!$B$10))))/3</f>
        <v>0.8682055101</v>
      </c>
      <c r="AB480" s="15">
        <f>(MAX(0,MIN(1,(U480-scaling_params!$B$12)/(scaling_params!$C$12-scaling_params!$B$12)))+MAX(0,MIN(1,(V480-scaling_params!$B$13)/(scaling_params!$C$13-scaling_params!$B$13))))/2</f>
        <v>0.78</v>
      </c>
      <c r="AC480" s="13">
        <f>(scaling_params!$G$2*X480+scaling_params!$G$3*Y480+scaling_params!$G$4*Z480+scaling_params!$G$5*AA480+scaling_params!$G$6*AB480)*100</f>
        <v>81.26547582</v>
      </c>
      <c r="AD480" s="11" t="s">
        <v>168</v>
      </c>
      <c r="AE480" s="11">
        <f t="shared" si="2"/>
        <v>0</v>
      </c>
    </row>
    <row r="481" ht="15.75" customHeight="1">
      <c r="A481" s="11" t="s">
        <v>417</v>
      </c>
      <c r="B481" s="11" t="s">
        <v>163</v>
      </c>
      <c r="C481" s="11" t="s">
        <v>328</v>
      </c>
      <c r="D481" s="11" t="s">
        <v>165</v>
      </c>
      <c r="E481" s="12">
        <v>2025.0</v>
      </c>
      <c r="F481" s="11" t="s">
        <v>166</v>
      </c>
      <c r="G481" s="11" t="s">
        <v>167</v>
      </c>
      <c r="H481" s="11">
        <v>4.0</v>
      </c>
      <c r="I481" s="13">
        <v>8.6</v>
      </c>
      <c r="J481" s="11">
        <v>0.0</v>
      </c>
      <c r="K481" s="13">
        <v>0.0</v>
      </c>
      <c r="L481" s="13">
        <v>7.6</v>
      </c>
      <c r="M481" s="11">
        <v>21.0</v>
      </c>
      <c r="N481" s="14">
        <v>0.86</v>
      </c>
      <c r="O481" s="13">
        <v>83.2</v>
      </c>
      <c r="P481" s="13">
        <v>5.0</v>
      </c>
      <c r="Q481" s="13">
        <v>10.1</v>
      </c>
      <c r="R481" s="13">
        <v>16.7</v>
      </c>
      <c r="S481" s="13">
        <v>4.8</v>
      </c>
      <c r="T481" s="13">
        <v>5.0</v>
      </c>
      <c r="U481" s="13">
        <v>3.6</v>
      </c>
      <c r="V481" s="13">
        <v>77.9</v>
      </c>
      <c r="W481" s="11" t="str">
        <f t="shared" si="1"/>
        <v>A-Strong|BBVA|Operations|2025</v>
      </c>
      <c r="X481" s="15">
        <f>(MAX(0,MIN(1,1-(K481-scaling_params!$B$2)/(scaling_params!$C$2-scaling_params!$B$2)))+MAX(0,MIN(1,(L481-scaling_params!$B$3)/(scaling_params!$C$3-scaling_params!$B$3))))/2</f>
        <v>0.8382352941</v>
      </c>
      <c r="Y481" s="15">
        <f>(MAX(0,MIN(1,(M481-scaling_params!$B$4)/(scaling_params!$C$4-scaling_params!$B$4)))+MAX(0,MIN(1,(N481-scaling_params!$B$5)/(scaling_params!$C$5-scaling_params!$B$5))))/2</f>
        <v>0.6863095238</v>
      </c>
      <c r="Z481" s="15">
        <f>(MAX(0,MIN(1,(O481-scaling_params!$B$6)/(scaling_params!$C$6-scaling_params!$B$6)))+MAX(0,MIN(1,1-(P481-scaling_params!$B$7)/(scaling_params!$C$7-scaling_params!$B$7)))+MAX(0,MIN(1,(T481-scaling_params!$B$11)/(scaling_params!$C$11-scaling_params!$B$11))))/3</f>
        <v>1</v>
      </c>
      <c r="AA481" s="15">
        <f>(MAX(0,MIN(1,1-(Q481-scaling_params!$B$8)/(scaling_params!$C$8-scaling_params!$B$8)))+MAX(0,MIN(1,(R481-scaling_params!$B$9)/(scaling_params!$C$9-scaling_params!$B$9)))+MAX(0,MIN(1,(S481-scaling_params!$B$10)/(scaling_params!$C$10-scaling_params!$B$10))))/3</f>
        <v>0.9128816083</v>
      </c>
      <c r="AB481" s="15">
        <f>(MAX(0,MIN(1,(U481-scaling_params!$B$12)/(scaling_params!$C$12-scaling_params!$B$12)))+MAX(0,MIN(1,(V481-scaling_params!$B$13)/(scaling_params!$C$13-scaling_params!$B$13))))/2</f>
        <v>0.8136363636</v>
      </c>
      <c r="AC481" s="13">
        <f>(scaling_params!$G$2*X481+scaling_params!$G$3*Y481+scaling_params!$G$4*Z481+scaling_params!$G$5*AA481+scaling_params!$G$6*AB481)*100</f>
        <v>84.99442862</v>
      </c>
      <c r="AD481" s="11" t="s">
        <v>168</v>
      </c>
      <c r="AE481" s="11">
        <f t="shared" si="2"/>
        <v>0</v>
      </c>
    </row>
    <row r="482" ht="15.75" customHeight="1">
      <c r="A482" s="11" t="s">
        <v>418</v>
      </c>
      <c r="B482" s="11" t="s">
        <v>163</v>
      </c>
      <c r="C482" s="11" t="s">
        <v>328</v>
      </c>
      <c r="D482" s="11" t="s">
        <v>181</v>
      </c>
      <c r="E482" s="12">
        <v>2024.0</v>
      </c>
      <c r="F482" s="11" t="s">
        <v>166</v>
      </c>
      <c r="G482" s="11" t="s">
        <v>167</v>
      </c>
      <c r="H482" s="11">
        <v>3.0</v>
      </c>
      <c r="I482" s="13">
        <v>8.9</v>
      </c>
      <c r="J482" s="11">
        <v>0.0</v>
      </c>
      <c r="K482" s="13">
        <v>0.6</v>
      </c>
      <c r="L482" s="13">
        <v>7.3</v>
      </c>
      <c r="M482" s="11">
        <v>43.0</v>
      </c>
      <c r="N482" s="14">
        <v>0.84</v>
      </c>
      <c r="O482" s="13">
        <v>80.4</v>
      </c>
      <c r="P482" s="13">
        <v>5.5</v>
      </c>
      <c r="Q482" s="13">
        <v>9.4</v>
      </c>
      <c r="R482" s="13">
        <v>15.8</v>
      </c>
      <c r="S482" s="13">
        <v>4.8</v>
      </c>
      <c r="T482" s="13">
        <v>4.6</v>
      </c>
      <c r="U482" s="13">
        <v>3.6</v>
      </c>
      <c r="V482" s="13">
        <v>95.4</v>
      </c>
      <c r="W482" s="11" t="str">
        <f t="shared" si="1"/>
        <v>A-Strong|BBVA|Corporate|2024</v>
      </c>
      <c r="X482" s="15">
        <f>(MAX(0,MIN(1,1-(K482-scaling_params!$B$2)/(scaling_params!$C$2-scaling_params!$B$2)))+MAX(0,MIN(1,(L482-scaling_params!$B$3)/(scaling_params!$C$3-scaling_params!$B$3))))/2</f>
        <v>0.8161764706</v>
      </c>
      <c r="Y482" s="15">
        <f>(MAX(0,MIN(1,(M482-scaling_params!$B$4)/(scaling_params!$C$4-scaling_params!$B$4)))+MAX(0,MIN(1,(N482-scaling_params!$B$5)/(scaling_params!$C$5-scaling_params!$B$5))))/2</f>
        <v>0.7660714286</v>
      </c>
      <c r="Z482" s="15">
        <f>(MAX(0,MIN(1,(O482-scaling_params!$B$6)/(scaling_params!$C$6-scaling_params!$B$6)))+MAX(0,MIN(1,1-(P482-scaling_params!$B$7)/(scaling_params!$C$7-scaling_params!$B$7)))+MAX(0,MIN(1,(T482-scaling_params!$B$11)/(scaling_params!$C$11-scaling_params!$B$11))))/3</f>
        <v>0.9619047619</v>
      </c>
      <c r="AA482" s="15">
        <f>(MAX(0,MIN(1,1-(Q482-scaling_params!$B$8)/(scaling_params!$C$8-scaling_params!$B$8)))+MAX(0,MIN(1,(R482-scaling_params!$B$9)/(scaling_params!$C$9-scaling_params!$B$9)))+MAX(0,MIN(1,(S482-scaling_params!$B$10)/(scaling_params!$C$10-scaling_params!$B$10))))/3</f>
        <v>0.8749069248</v>
      </c>
      <c r="AB482" s="15">
        <f>(MAX(0,MIN(1,(U482-scaling_params!$B$12)/(scaling_params!$C$12-scaling_params!$B$12)))+MAX(0,MIN(1,(V482-scaling_params!$B$13)/(scaling_params!$C$13-scaling_params!$B$13))))/2</f>
        <v>0.9727272727</v>
      </c>
      <c r="AC482" s="13">
        <f>(scaling_params!$G$2*X482+scaling_params!$G$3*Y482+scaling_params!$G$4*Z482+scaling_params!$G$5*AA482+scaling_params!$G$6*AB482)*100</f>
        <v>86.66413123</v>
      </c>
      <c r="AD482" s="11" t="s">
        <v>168</v>
      </c>
      <c r="AE482" s="11">
        <f t="shared" si="2"/>
        <v>0</v>
      </c>
    </row>
    <row r="483" ht="15.75" customHeight="1">
      <c r="A483" s="11" t="s">
        <v>418</v>
      </c>
      <c r="B483" s="11" t="s">
        <v>163</v>
      </c>
      <c r="C483" s="11" t="s">
        <v>328</v>
      </c>
      <c r="D483" s="11" t="s">
        <v>181</v>
      </c>
      <c r="E483" s="12">
        <v>2025.0</v>
      </c>
      <c r="F483" s="11" t="s">
        <v>166</v>
      </c>
      <c r="G483" s="11" t="s">
        <v>167</v>
      </c>
      <c r="H483" s="11">
        <v>3.0</v>
      </c>
      <c r="I483" s="13">
        <v>8.6</v>
      </c>
      <c r="J483" s="11">
        <v>0.0</v>
      </c>
      <c r="K483" s="13">
        <v>1.4</v>
      </c>
      <c r="L483" s="13">
        <v>9.9</v>
      </c>
      <c r="M483" s="11">
        <v>44.0</v>
      </c>
      <c r="N483" s="14">
        <v>0.95</v>
      </c>
      <c r="O483" s="13">
        <v>83.2</v>
      </c>
      <c r="P483" s="13">
        <v>5.5</v>
      </c>
      <c r="Q483" s="13">
        <v>8.5</v>
      </c>
      <c r="R483" s="13">
        <v>18.9</v>
      </c>
      <c r="S483" s="13">
        <v>4.9</v>
      </c>
      <c r="T483" s="13">
        <v>4.9</v>
      </c>
      <c r="U483" s="13">
        <v>3.7</v>
      </c>
      <c r="V483" s="13">
        <v>94.5</v>
      </c>
      <c r="W483" s="11" t="str">
        <f t="shared" si="1"/>
        <v>A-Strong|BBVA|Corporate|2025</v>
      </c>
      <c r="X483" s="15">
        <f>(MAX(0,MIN(1,1-(K483-scaling_params!$B$2)/(scaling_params!$C$2-scaling_params!$B$2)))+MAX(0,MIN(1,(L483-scaling_params!$B$3)/(scaling_params!$C$3-scaling_params!$B$3))))/2</f>
        <v>0.9333333333</v>
      </c>
      <c r="Y483" s="15">
        <f>(MAX(0,MIN(1,(M483-scaling_params!$B$4)/(scaling_params!$C$4-scaling_params!$B$4)))+MAX(0,MIN(1,(N483-scaling_params!$B$5)/(scaling_params!$C$5-scaling_params!$B$5))))/2</f>
        <v>0.9083333333</v>
      </c>
      <c r="Z483" s="15">
        <f>(MAX(0,MIN(1,(O483-scaling_params!$B$6)/(scaling_params!$C$6-scaling_params!$B$6)))+MAX(0,MIN(1,1-(P483-scaling_params!$B$7)/(scaling_params!$C$7-scaling_params!$B$7)))+MAX(0,MIN(1,(T483-scaling_params!$B$11)/(scaling_params!$C$11-scaling_params!$B$11))))/3</f>
        <v>0.9904761905</v>
      </c>
      <c r="AA483" s="15">
        <f>(MAX(0,MIN(1,1-(Q483-scaling_params!$B$8)/(scaling_params!$C$8-scaling_params!$B$8)))+MAX(0,MIN(1,(R483-scaling_params!$B$9)/(scaling_params!$C$9-scaling_params!$B$9)))+MAX(0,MIN(1,(S483-scaling_params!$B$10)/(scaling_params!$C$10-scaling_params!$B$10))))/3</f>
        <v>0.9901960784</v>
      </c>
      <c r="AB483" s="15">
        <f>(MAX(0,MIN(1,(U483-scaling_params!$B$12)/(scaling_params!$C$12-scaling_params!$B$12)))+MAX(0,MIN(1,(V483-scaling_params!$B$13)/(scaling_params!$C$13-scaling_params!$B$13))))/2</f>
        <v>0.9645454545</v>
      </c>
      <c r="AC483" s="13">
        <f>(scaling_params!$G$2*X483+scaling_params!$G$3*Y483+scaling_params!$G$4*Z483+scaling_params!$G$5*AA483+scaling_params!$G$6*AB483)*100</f>
        <v>95.36444449</v>
      </c>
      <c r="AD483" s="11" t="s">
        <v>168</v>
      </c>
      <c r="AE483" s="11">
        <f t="shared" si="2"/>
        <v>0</v>
      </c>
    </row>
    <row r="484" ht="15.75" customHeight="1">
      <c r="A484" s="11" t="s">
        <v>419</v>
      </c>
      <c r="B484" s="11" t="s">
        <v>163</v>
      </c>
      <c r="C484" s="11" t="s">
        <v>328</v>
      </c>
      <c r="D484" s="11" t="s">
        <v>170</v>
      </c>
      <c r="E484" s="12">
        <v>2024.0</v>
      </c>
      <c r="F484" s="11" t="s">
        <v>171</v>
      </c>
      <c r="G484" s="11" t="s">
        <v>175</v>
      </c>
      <c r="H484" s="11">
        <v>2.0</v>
      </c>
      <c r="I484" s="13">
        <v>8.9</v>
      </c>
      <c r="J484" s="11">
        <v>0.0</v>
      </c>
      <c r="K484" s="13">
        <v>0.2</v>
      </c>
      <c r="L484" s="13">
        <v>6.9</v>
      </c>
      <c r="M484" s="11">
        <v>30.0</v>
      </c>
      <c r="N484" s="14">
        <v>0.83</v>
      </c>
      <c r="O484" s="13">
        <v>82.1</v>
      </c>
      <c r="P484" s="13">
        <v>5.1</v>
      </c>
      <c r="Q484" s="13">
        <v>12.5</v>
      </c>
      <c r="R484" s="13">
        <v>18.1</v>
      </c>
      <c r="S484" s="13">
        <v>4.4</v>
      </c>
      <c r="T484" s="13">
        <v>4.4</v>
      </c>
      <c r="U484" s="13">
        <v>2.3</v>
      </c>
      <c r="V484" s="13">
        <v>89.9</v>
      </c>
      <c r="W484" s="11" t="str">
        <f t="shared" si="1"/>
        <v>A-Strong|BBVA|Risk|2024</v>
      </c>
      <c r="X484" s="15">
        <f>(MAX(0,MIN(1,1-(K484-scaling_params!$B$2)/(scaling_params!$C$2-scaling_params!$B$2)))+MAX(0,MIN(1,(L484-scaling_params!$B$3)/(scaling_params!$C$3-scaling_params!$B$3))))/2</f>
        <v>0.7867647059</v>
      </c>
      <c r="Y484" s="15">
        <f>(MAX(0,MIN(1,(M484-scaling_params!$B$4)/(scaling_params!$C$4-scaling_params!$B$4)))+MAX(0,MIN(1,(N484-scaling_params!$B$5)/(scaling_params!$C$5-scaling_params!$B$5))))/2</f>
        <v>0.6916666667</v>
      </c>
      <c r="Z484" s="15">
        <f>(MAX(0,MIN(1,(O484-scaling_params!$B$6)/(scaling_params!$C$6-scaling_params!$B$6)))+MAX(0,MIN(1,1-(P484-scaling_params!$B$7)/(scaling_params!$C$7-scaling_params!$B$7)))+MAX(0,MIN(1,(T484-scaling_params!$B$11)/(scaling_params!$C$11-scaling_params!$B$11))))/3</f>
        <v>0.9428571429</v>
      </c>
      <c r="AA484" s="15">
        <f>(MAX(0,MIN(1,1-(Q484-scaling_params!$B$8)/(scaling_params!$C$8-scaling_params!$B$8)))+MAX(0,MIN(1,(R484-scaling_params!$B$9)/(scaling_params!$C$9-scaling_params!$B$9)))+MAX(0,MIN(1,(S484-scaling_params!$B$10)/(scaling_params!$C$10-scaling_params!$B$10))))/3</f>
        <v>0.8986467429</v>
      </c>
      <c r="AB484" s="15">
        <f>(MAX(0,MIN(1,(U484-scaling_params!$B$12)/(scaling_params!$C$12-scaling_params!$B$12)))+MAX(0,MIN(1,(V484-scaling_params!$B$13)/(scaling_params!$C$13-scaling_params!$B$13))))/2</f>
        <v>0.7477272727</v>
      </c>
      <c r="AC484" s="13">
        <f>(scaling_params!$G$2*X484+scaling_params!$G$3*Y484+scaling_params!$G$4*Z484+scaling_params!$G$5*AA484+scaling_params!$G$6*AB484)*100</f>
        <v>81.53964461</v>
      </c>
      <c r="AD484" s="11" t="s">
        <v>168</v>
      </c>
      <c r="AE484" s="11">
        <f t="shared" si="2"/>
        <v>0</v>
      </c>
    </row>
    <row r="485" ht="15.75" customHeight="1">
      <c r="A485" s="11" t="s">
        <v>419</v>
      </c>
      <c r="B485" s="11" t="s">
        <v>163</v>
      </c>
      <c r="C485" s="11" t="s">
        <v>328</v>
      </c>
      <c r="D485" s="11" t="s">
        <v>170</v>
      </c>
      <c r="E485" s="12">
        <v>2025.0</v>
      </c>
      <c r="F485" s="11" t="s">
        <v>171</v>
      </c>
      <c r="G485" s="11" t="s">
        <v>175</v>
      </c>
      <c r="H485" s="11">
        <v>2.0</v>
      </c>
      <c r="I485" s="13">
        <v>8.6</v>
      </c>
      <c r="J485" s="11">
        <v>1.0</v>
      </c>
      <c r="K485" s="13">
        <v>0.0</v>
      </c>
      <c r="L485" s="13">
        <v>8.6</v>
      </c>
      <c r="M485" s="11">
        <v>38.0</v>
      </c>
      <c r="N485" s="14">
        <v>0.85</v>
      </c>
      <c r="O485" s="13">
        <v>82.8</v>
      </c>
      <c r="P485" s="13">
        <v>4.9</v>
      </c>
      <c r="Q485" s="13">
        <v>8.3</v>
      </c>
      <c r="R485" s="13">
        <v>17.0</v>
      </c>
      <c r="S485" s="13">
        <v>4.9</v>
      </c>
      <c r="T485" s="13">
        <v>4.3</v>
      </c>
      <c r="U485" s="13">
        <v>5.1</v>
      </c>
      <c r="V485" s="13">
        <v>90.3</v>
      </c>
      <c r="W485" s="11" t="str">
        <f t="shared" si="1"/>
        <v>A-Strong|BBVA|Risk|2025</v>
      </c>
      <c r="X485" s="15">
        <f>(MAX(0,MIN(1,1-(K485-scaling_params!$B$2)/(scaling_params!$C$2-scaling_params!$B$2)))+MAX(0,MIN(1,(L485-scaling_params!$B$3)/(scaling_params!$C$3-scaling_params!$B$3))))/2</f>
        <v>0.9117647059</v>
      </c>
      <c r="Y485" s="15">
        <f>(MAX(0,MIN(1,(M485-scaling_params!$B$4)/(scaling_params!$C$4-scaling_params!$B$4)))+MAX(0,MIN(1,(N485-scaling_params!$B$5)/(scaling_params!$C$5-scaling_params!$B$5))))/2</f>
        <v>0.7547619048</v>
      </c>
      <c r="Z485" s="15">
        <f>(MAX(0,MIN(1,(O485-scaling_params!$B$6)/(scaling_params!$C$6-scaling_params!$B$6)))+MAX(0,MIN(1,1-(P485-scaling_params!$B$7)/(scaling_params!$C$7-scaling_params!$B$7)))+MAX(0,MIN(1,(T485-scaling_params!$B$11)/(scaling_params!$C$11-scaling_params!$B$11))))/3</f>
        <v>0.9333333333</v>
      </c>
      <c r="AA485" s="15">
        <f>(MAX(0,MIN(1,1-(Q485-scaling_params!$B$8)/(scaling_params!$C$8-scaling_params!$B$8)))+MAX(0,MIN(1,(R485-scaling_params!$B$9)/(scaling_params!$C$9-scaling_params!$B$9)))+MAX(0,MIN(1,(S485-scaling_params!$B$10)/(scaling_params!$C$10-scaling_params!$B$10))))/3</f>
        <v>0.9353437578</v>
      </c>
      <c r="AB485" s="15">
        <f>(MAX(0,MIN(1,(U485-scaling_params!$B$12)/(scaling_params!$C$12-scaling_params!$B$12)))+MAX(0,MIN(1,(V485-scaling_params!$B$13)/(scaling_params!$C$13-scaling_params!$B$13))))/2</f>
        <v>0.9263636364</v>
      </c>
      <c r="AC485" s="13">
        <f>(scaling_params!$G$2*X485+scaling_params!$G$3*Y485+scaling_params!$G$4*Z485+scaling_params!$G$5*AA485+scaling_params!$G$6*AB485)*100</f>
        <v>88.48984973</v>
      </c>
      <c r="AD485" s="11" t="s">
        <v>168</v>
      </c>
      <c r="AE485" s="11">
        <f t="shared" si="2"/>
        <v>0</v>
      </c>
    </row>
    <row r="486" ht="15.75" customHeight="1">
      <c r="A486" s="11" t="s">
        <v>420</v>
      </c>
      <c r="B486" s="11" t="s">
        <v>163</v>
      </c>
      <c r="C486" s="11" t="s">
        <v>328</v>
      </c>
      <c r="D486" s="11" t="s">
        <v>177</v>
      </c>
      <c r="E486" s="12">
        <v>2024.0</v>
      </c>
      <c r="F486" s="11" t="s">
        <v>171</v>
      </c>
      <c r="G486" s="11" t="s">
        <v>184</v>
      </c>
      <c r="H486" s="11">
        <v>2.0</v>
      </c>
      <c r="I486" s="13">
        <v>8.9</v>
      </c>
      <c r="J486" s="11">
        <v>0.0</v>
      </c>
      <c r="K486" s="13">
        <v>0.2</v>
      </c>
      <c r="L486" s="13">
        <v>6.3</v>
      </c>
      <c r="M486" s="11">
        <v>30.0</v>
      </c>
      <c r="N486" s="14">
        <v>0.81</v>
      </c>
      <c r="O486" s="13">
        <v>76.2</v>
      </c>
      <c r="P486" s="13">
        <v>4.6</v>
      </c>
      <c r="Q486" s="13">
        <v>11.9</v>
      </c>
      <c r="R486" s="13">
        <v>17.6</v>
      </c>
      <c r="S486" s="13">
        <v>4.3</v>
      </c>
      <c r="T486" s="13">
        <v>4.3</v>
      </c>
      <c r="U486" s="13">
        <v>3.5</v>
      </c>
      <c r="V486" s="13">
        <v>80.1</v>
      </c>
      <c r="W486" s="11" t="str">
        <f t="shared" si="1"/>
        <v>A-Strong|BBVA|Retail|2024</v>
      </c>
      <c r="X486" s="15">
        <f>(MAX(0,MIN(1,1-(K486-scaling_params!$B$2)/(scaling_params!$C$2-scaling_params!$B$2)))+MAX(0,MIN(1,(L486-scaling_params!$B$3)/(scaling_params!$C$3-scaling_params!$B$3))))/2</f>
        <v>0.7426470588</v>
      </c>
      <c r="Y486" s="15">
        <f>(MAX(0,MIN(1,(M486-scaling_params!$B$4)/(scaling_params!$C$4-scaling_params!$B$4)))+MAX(0,MIN(1,(N486-scaling_params!$B$5)/(scaling_params!$C$5-scaling_params!$B$5))))/2</f>
        <v>0.6666666667</v>
      </c>
      <c r="Z486" s="15">
        <f>(MAX(0,MIN(1,(O486-scaling_params!$B$6)/(scaling_params!$C$6-scaling_params!$B$6)))+MAX(0,MIN(1,1-(P486-scaling_params!$B$7)/(scaling_params!$C$7-scaling_params!$B$7)))+MAX(0,MIN(1,(T486-scaling_params!$B$11)/(scaling_params!$C$11-scaling_params!$B$11))))/3</f>
        <v>0.9234323432</v>
      </c>
      <c r="AA486" s="15">
        <f>(MAX(0,MIN(1,1-(Q486-scaling_params!$B$8)/(scaling_params!$C$8-scaling_params!$B$8)))+MAX(0,MIN(1,(R486-scaling_params!$B$9)/(scaling_params!$C$9-scaling_params!$B$9)))+MAX(0,MIN(1,(S486-scaling_params!$B$10)/(scaling_params!$C$10-scaling_params!$B$10))))/3</f>
        <v>0.8904730477</v>
      </c>
      <c r="AB486" s="15">
        <f>(MAX(0,MIN(1,(U486-scaling_params!$B$12)/(scaling_params!$C$12-scaling_params!$B$12)))+MAX(0,MIN(1,(V486-scaling_params!$B$13)/(scaling_params!$C$13-scaling_params!$B$13))))/2</f>
        <v>0.8336363636</v>
      </c>
      <c r="AC486" s="13">
        <f>(scaling_params!$G$2*X486+scaling_params!$G$3*Y486+scaling_params!$G$4*Z486+scaling_params!$G$5*AA486+scaling_params!$G$6*AB486)*100</f>
        <v>80.32876735</v>
      </c>
      <c r="AD486" s="11" t="s">
        <v>168</v>
      </c>
      <c r="AE486" s="11">
        <f t="shared" si="2"/>
        <v>0</v>
      </c>
    </row>
    <row r="487" ht="15.75" customHeight="1">
      <c r="A487" s="11" t="s">
        <v>420</v>
      </c>
      <c r="B487" s="11" t="s">
        <v>163</v>
      </c>
      <c r="C487" s="11" t="s">
        <v>328</v>
      </c>
      <c r="D487" s="11" t="s">
        <v>177</v>
      </c>
      <c r="E487" s="12">
        <v>2025.0</v>
      </c>
      <c r="F487" s="11" t="s">
        <v>171</v>
      </c>
      <c r="G487" s="11" t="s">
        <v>184</v>
      </c>
      <c r="H487" s="11">
        <v>2.0</v>
      </c>
      <c r="I487" s="13">
        <v>8.6</v>
      </c>
      <c r="J487" s="11">
        <v>0.0</v>
      </c>
      <c r="K487" s="13">
        <v>1.2</v>
      </c>
      <c r="L487" s="13">
        <v>5.9</v>
      </c>
      <c r="M487" s="11">
        <v>15.0</v>
      </c>
      <c r="N487" s="14">
        <v>0.87</v>
      </c>
      <c r="O487" s="13">
        <v>79.5</v>
      </c>
      <c r="P487" s="13">
        <v>6.5</v>
      </c>
      <c r="Q487" s="13">
        <v>9.6</v>
      </c>
      <c r="R487" s="13">
        <v>16.3</v>
      </c>
      <c r="S487" s="13">
        <v>4.3</v>
      </c>
      <c r="T487" s="13">
        <v>4.6</v>
      </c>
      <c r="U487" s="13">
        <v>3.5</v>
      </c>
      <c r="V487" s="13">
        <v>86.9</v>
      </c>
      <c r="W487" s="11" t="str">
        <f t="shared" si="1"/>
        <v>A-Strong|BBVA|Retail|2025</v>
      </c>
      <c r="X487" s="15">
        <f>(MAX(0,MIN(1,1-(K487-scaling_params!$B$2)/(scaling_params!$C$2-scaling_params!$B$2)))+MAX(0,MIN(1,(L487-scaling_params!$B$3)/(scaling_params!$C$3-scaling_params!$B$3))))/2</f>
        <v>0.6799019608</v>
      </c>
      <c r="Y487" s="15">
        <f>(MAX(0,MIN(1,(M487-scaling_params!$B$4)/(scaling_params!$C$4-scaling_params!$B$4)))+MAX(0,MIN(1,(N487-scaling_params!$B$5)/(scaling_params!$C$5-scaling_params!$B$5))))/2</f>
        <v>0.6702380952</v>
      </c>
      <c r="Z487" s="15">
        <f>(MAX(0,MIN(1,(O487-scaling_params!$B$6)/(scaling_params!$C$6-scaling_params!$B$6)))+MAX(0,MIN(1,1-(P487-scaling_params!$B$7)/(scaling_params!$C$7-scaling_params!$B$7)))+MAX(0,MIN(1,(T487-scaling_params!$B$11)/(scaling_params!$C$11-scaling_params!$B$11))))/3</f>
        <v>0.8718146718</v>
      </c>
      <c r="AA487" s="15">
        <f>(MAX(0,MIN(1,1-(Q487-scaling_params!$B$8)/(scaling_params!$C$8-scaling_params!$B$8)))+MAX(0,MIN(1,(R487-scaling_params!$B$9)/(scaling_params!$C$9-scaling_params!$B$9)))+MAX(0,MIN(1,(S487-scaling_params!$B$10)/(scaling_params!$C$10-scaling_params!$B$10))))/3</f>
        <v>0.8469843634</v>
      </c>
      <c r="AB487" s="15">
        <f>(MAX(0,MIN(1,(U487-scaling_params!$B$12)/(scaling_params!$C$12-scaling_params!$B$12)))+MAX(0,MIN(1,(V487-scaling_params!$B$13)/(scaling_params!$C$13-scaling_params!$B$13))))/2</f>
        <v>0.8954545455</v>
      </c>
      <c r="AC487" s="13">
        <f>(scaling_params!$G$2*X487+scaling_params!$G$3*Y487+scaling_params!$G$4*Z487+scaling_params!$G$5*AA487+scaling_params!$G$6*AB487)*100</f>
        <v>77.68922454</v>
      </c>
      <c r="AD487" s="11" t="s">
        <v>168</v>
      </c>
      <c r="AE487" s="11">
        <f t="shared" si="2"/>
        <v>0</v>
      </c>
    </row>
    <row r="488" ht="15.75" customHeight="1">
      <c r="A488" s="11" t="s">
        <v>421</v>
      </c>
      <c r="B488" s="11" t="s">
        <v>163</v>
      </c>
      <c r="C488" s="11" t="s">
        <v>328</v>
      </c>
      <c r="D488" s="11" t="s">
        <v>165</v>
      </c>
      <c r="E488" s="12">
        <v>2024.0</v>
      </c>
      <c r="F488" s="11" t="s">
        <v>166</v>
      </c>
      <c r="G488" s="11" t="s">
        <v>167</v>
      </c>
      <c r="H488" s="11">
        <v>3.0</v>
      </c>
      <c r="I488" s="13">
        <v>8.9</v>
      </c>
      <c r="J488" s="11">
        <v>0.0</v>
      </c>
      <c r="K488" s="13">
        <v>1.1</v>
      </c>
      <c r="L488" s="13">
        <v>8.7</v>
      </c>
      <c r="M488" s="11">
        <v>36.0</v>
      </c>
      <c r="N488" s="14">
        <v>0.83</v>
      </c>
      <c r="O488" s="13">
        <v>77.5</v>
      </c>
      <c r="P488" s="13">
        <v>5.8</v>
      </c>
      <c r="Q488" s="13">
        <v>9.9</v>
      </c>
      <c r="R488" s="13">
        <v>17.5</v>
      </c>
      <c r="S488" s="13">
        <v>4.5</v>
      </c>
      <c r="T488" s="13">
        <v>4.6</v>
      </c>
      <c r="U488" s="13">
        <v>2.8</v>
      </c>
      <c r="V488" s="13">
        <v>89.4</v>
      </c>
      <c r="W488" s="11" t="str">
        <f t="shared" si="1"/>
        <v>A-Strong|BBVA|Operations|2024</v>
      </c>
      <c r="X488" s="15">
        <f>(MAX(0,MIN(1,1-(K488-scaling_params!$B$2)/(scaling_params!$C$2-scaling_params!$B$2)))+MAX(0,MIN(1,(L488-scaling_params!$B$3)/(scaling_params!$C$3-scaling_params!$B$3))))/2</f>
        <v>0.9024509804</v>
      </c>
      <c r="Y488" s="15">
        <f>(MAX(0,MIN(1,(M488-scaling_params!$B$4)/(scaling_params!$C$4-scaling_params!$B$4)))+MAX(0,MIN(1,(N488-scaling_params!$B$5)/(scaling_params!$C$5-scaling_params!$B$5))))/2</f>
        <v>0.7202380952</v>
      </c>
      <c r="Z488" s="15">
        <f>(MAX(0,MIN(1,(O488-scaling_params!$B$6)/(scaling_params!$C$6-scaling_params!$B$6)))+MAX(0,MIN(1,1-(P488-scaling_params!$B$7)/(scaling_params!$C$7-scaling_params!$B$7)))+MAX(0,MIN(1,(T488-scaling_params!$B$11)/(scaling_params!$C$11-scaling_params!$B$11))))/3</f>
        <v>0.9348777349</v>
      </c>
      <c r="AA488" s="15">
        <f>(MAX(0,MIN(1,1-(Q488-scaling_params!$B$8)/(scaling_params!$C$8-scaling_params!$B$8)))+MAX(0,MIN(1,(R488-scaling_params!$B$9)/(scaling_params!$C$9-scaling_params!$B$9)))+MAX(0,MIN(1,(S488-scaling_params!$B$10)/(scaling_params!$C$10-scaling_params!$B$10))))/3</f>
        <v>0.9172251179</v>
      </c>
      <c r="AB488" s="15">
        <f>(MAX(0,MIN(1,(U488-scaling_params!$B$12)/(scaling_params!$C$12-scaling_params!$B$12)))+MAX(0,MIN(1,(V488-scaling_params!$B$13)/(scaling_params!$C$13-scaling_params!$B$13))))/2</f>
        <v>0.8681818182</v>
      </c>
      <c r="AC488" s="13">
        <f>(scaling_params!$G$2*X488+scaling_params!$G$3*Y488+scaling_params!$G$4*Z488+scaling_params!$G$5*AA488+scaling_params!$G$6*AB488)*100</f>
        <v>86.49052758</v>
      </c>
      <c r="AD488" s="11" t="s">
        <v>168</v>
      </c>
      <c r="AE488" s="11">
        <f t="shared" si="2"/>
        <v>0</v>
      </c>
    </row>
    <row r="489" ht="15.75" customHeight="1">
      <c r="A489" s="11" t="s">
        <v>421</v>
      </c>
      <c r="B489" s="11" t="s">
        <v>163</v>
      </c>
      <c r="C489" s="11" t="s">
        <v>328</v>
      </c>
      <c r="D489" s="11" t="s">
        <v>165</v>
      </c>
      <c r="E489" s="12">
        <v>2025.0</v>
      </c>
      <c r="F489" s="11" t="s">
        <v>166</v>
      </c>
      <c r="G489" s="11" t="s">
        <v>167</v>
      </c>
      <c r="H489" s="11">
        <v>3.0</v>
      </c>
      <c r="I489" s="13">
        <v>8.6</v>
      </c>
      <c r="J489" s="11">
        <v>0.0</v>
      </c>
      <c r="K489" s="13">
        <v>0.0</v>
      </c>
      <c r="L489" s="13">
        <v>8.7</v>
      </c>
      <c r="M489" s="11">
        <v>20.0</v>
      </c>
      <c r="N489" s="14">
        <v>0.87</v>
      </c>
      <c r="O489" s="13">
        <v>83.2</v>
      </c>
      <c r="P489" s="13">
        <v>5.0</v>
      </c>
      <c r="Q489" s="13">
        <v>10.1</v>
      </c>
      <c r="R489" s="13">
        <v>16.7</v>
      </c>
      <c r="S489" s="13">
        <v>4.7</v>
      </c>
      <c r="T489" s="13">
        <v>4.4</v>
      </c>
      <c r="U489" s="13">
        <v>3.6</v>
      </c>
      <c r="V489" s="13">
        <v>87.8</v>
      </c>
      <c r="W489" s="11" t="str">
        <f t="shared" si="1"/>
        <v>A-Strong|BBVA|Operations|2025</v>
      </c>
      <c r="X489" s="15">
        <f>(MAX(0,MIN(1,1-(K489-scaling_params!$B$2)/(scaling_params!$C$2-scaling_params!$B$2)))+MAX(0,MIN(1,(L489-scaling_params!$B$3)/(scaling_params!$C$3-scaling_params!$B$3))))/2</f>
        <v>0.9191176471</v>
      </c>
      <c r="Y489" s="15">
        <f>(MAX(0,MIN(1,(M489-scaling_params!$B$4)/(scaling_params!$C$4-scaling_params!$B$4)))+MAX(0,MIN(1,(N489-scaling_params!$B$5)/(scaling_params!$C$5-scaling_params!$B$5))))/2</f>
        <v>0.694047619</v>
      </c>
      <c r="Z489" s="15">
        <f>(MAX(0,MIN(1,(O489-scaling_params!$B$6)/(scaling_params!$C$6-scaling_params!$B$6)))+MAX(0,MIN(1,1-(P489-scaling_params!$B$7)/(scaling_params!$C$7-scaling_params!$B$7)))+MAX(0,MIN(1,(T489-scaling_params!$B$11)/(scaling_params!$C$11-scaling_params!$B$11))))/3</f>
        <v>0.9428571429</v>
      </c>
      <c r="AA489" s="15">
        <f>(MAX(0,MIN(1,1-(Q489-scaling_params!$B$8)/(scaling_params!$C$8-scaling_params!$B$8)))+MAX(0,MIN(1,(R489-scaling_params!$B$9)/(scaling_params!$C$9-scaling_params!$B$9)))+MAX(0,MIN(1,(S489-scaling_params!$B$10)/(scaling_params!$C$10-scaling_params!$B$10))))/3</f>
        <v>0.9030776868</v>
      </c>
      <c r="AB489" s="15">
        <f>(MAX(0,MIN(1,(U489-scaling_params!$B$12)/(scaling_params!$C$12-scaling_params!$B$12)))+MAX(0,MIN(1,(V489-scaling_params!$B$13)/(scaling_params!$C$13-scaling_params!$B$13))))/2</f>
        <v>0.9036363636</v>
      </c>
      <c r="AC489" s="13">
        <f>(scaling_params!$G$2*X489+scaling_params!$G$3*Y489+scaling_params!$G$4*Z489+scaling_params!$G$5*AA489+scaling_params!$G$6*AB489)*100</f>
        <v>86.62360299</v>
      </c>
      <c r="AD489" s="11" t="s">
        <v>168</v>
      </c>
      <c r="AE489" s="11">
        <f t="shared" si="2"/>
        <v>0</v>
      </c>
    </row>
    <row r="490" ht="15.75" customHeight="1">
      <c r="A490" s="11" t="s">
        <v>422</v>
      </c>
      <c r="B490" s="11" t="s">
        <v>163</v>
      </c>
      <c r="C490" s="11" t="s">
        <v>328</v>
      </c>
      <c r="D490" s="11" t="s">
        <v>170</v>
      </c>
      <c r="E490" s="12">
        <v>2024.0</v>
      </c>
      <c r="F490" s="11" t="s">
        <v>171</v>
      </c>
      <c r="G490" s="11" t="s">
        <v>172</v>
      </c>
      <c r="H490" s="11">
        <v>4.0</v>
      </c>
      <c r="I490" s="13">
        <v>8.9</v>
      </c>
      <c r="J490" s="11">
        <v>0.0</v>
      </c>
      <c r="K490" s="13">
        <v>0.2</v>
      </c>
      <c r="L490" s="13">
        <v>7.1</v>
      </c>
      <c r="M490" s="11">
        <v>6.0</v>
      </c>
      <c r="N490" s="14">
        <v>0.88</v>
      </c>
      <c r="O490" s="13">
        <v>82.1</v>
      </c>
      <c r="P490" s="13">
        <v>5.1</v>
      </c>
      <c r="Q490" s="13">
        <v>12.5</v>
      </c>
      <c r="R490" s="13">
        <v>18.1</v>
      </c>
      <c r="S490" s="13">
        <v>3.9</v>
      </c>
      <c r="T490" s="13">
        <v>4.6</v>
      </c>
      <c r="U490" s="13">
        <v>2.3</v>
      </c>
      <c r="V490" s="13">
        <v>88.4</v>
      </c>
      <c r="W490" s="11" t="str">
        <f t="shared" si="1"/>
        <v>A-Strong|BBVA|Risk|2024</v>
      </c>
      <c r="X490" s="15">
        <f>(MAX(0,MIN(1,1-(K490-scaling_params!$B$2)/(scaling_params!$C$2-scaling_params!$B$2)))+MAX(0,MIN(1,(L490-scaling_params!$B$3)/(scaling_params!$C$3-scaling_params!$B$3))))/2</f>
        <v>0.8014705882</v>
      </c>
      <c r="Y490" s="15">
        <f>(MAX(0,MIN(1,(M490-scaling_params!$B$4)/(scaling_params!$C$4-scaling_params!$B$4)))+MAX(0,MIN(1,(N490-scaling_params!$B$5)/(scaling_params!$C$5-scaling_params!$B$5))))/2</f>
        <v>0.6398809524</v>
      </c>
      <c r="Z490" s="15">
        <f>(MAX(0,MIN(1,(O490-scaling_params!$B$6)/(scaling_params!$C$6-scaling_params!$B$6)))+MAX(0,MIN(1,1-(P490-scaling_params!$B$7)/(scaling_params!$C$7-scaling_params!$B$7)))+MAX(0,MIN(1,(T490-scaling_params!$B$11)/(scaling_params!$C$11-scaling_params!$B$11))))/3</f>
        <v>0.9619047619</v>
      </c>
      <c r="AA490" s="15">
        <f>(MAX(0,MIN(1,1-(Q490-scaling_params!$B$8)/(scaling_params!$C$8-scaling_params!$B$8)))+MAX(0,MIN(1,(R490-scaling_params!$B$9)/(scaling_params!$C$9-scaling_params!$B$9)))+MAX(0,MIN(1,(S490-scaling_params!$B$10)/(scaling_params!$C$10-scaling_params!$B$10))))/3</f>
        <v>0.8496271351</v>
      </c>
      <c r="AB490" s="15">
        <f>(MAX(0,MIN(1,(U490-scaling_params!$B$12)/(scaling_params!$C$12-scaling_params!$B$12)))+MAX(0,MIN(1,(V490-scaling_params!$B$13)/(scaling_params!$C$13-scaling_params!$B$13))))/2</f>
        <v>0.7340909091</v>
      </c>
      <c r="AC490" s="13">
        <f>(scaling_params!$G$2*X490+scaling_params!$G$3*Y490+scaling_params!$G$4*Z490+scaling_params!$G$5*AA490+scaling_params!$G$6*AB490)*100</f>
        <v>80.09223341</v>
      </c>
      <c r="AD490" s="11" t="s">
        <v>168</v>
      </c>
      <c r="AE490" s="11">
        <f t="shared" si="2"/>
        <v>0</v>
      </c>
    </row>
    <row r="491" ht="15.75" customHeight="1">
      <c r="A491" s="11" t="s">
        <v>422</v>
      </c>
      <c r="B491" s="11" t="s">
        <v>163</v>
      </c>
      <c r="C491" s="11" t="s">
        <v>328</v>
      </c>
      <c r="D491" s="11" t="s">
        <v>170</v>
      </c>
      <c r="E491" s="12">
        <v>2025.0</v>
      </c>
      <c r="F491" s="11" t="s">
        <v>171</v>
      </c>
      <c r="G491" s="11" t="s">
        <v>172</v>
      </c>
      <c r="H491" s="11">
        <v>4.0</v>
      </c>
      <c r="I491" s="13">
        <v>8.6</v>
      </c>
      <c r="J491" s="11">
        <v>0.0</v>
      </c>
      <c r="K491" s="13">
        <v>0.0</v>
      </c>
      <c r="L491" s="13">
        <v>8.2</v>
      </c>
      <c r="M491" s="11">
        <v>40.0</v>
      </c>
      <c r="N491" s="14">
        <v>0.93</v>
      </c>
      <c r="O491" s="13">
        <v>82.8</v>
      </c>
      <c r="P491" s="13">
        <v>4.9</v>
      </c>
      <c r="Q491" s="13">
        <v>8.3</v>
      </c>
      <c r="R491" s="13">
        <v>17.0</v>
      </c>
      <c r="S491" s="13">
        <v>4.6</v>
      </c>
      <c r="T491" s="13">
        <v>5.0</v>
      </c>
      <c r="U491" s="13">
        <v>5.1</v>
      </c>
      <c r="V491" s="13">
        <v>90.3</v>
      </c>
      <c r="W491" s="11" t="str">
        <f t="shared" si="1"/>
        <v>A-Strong|BBVA|Risk|2025</v>
      </c>
      <c r="X491" s="15">
        <f>(MAX(0,MIN(1,1-(K491-scaling_params!$B$2)/(scaling_params!$C$2-scaling_params!$B$2)))+MAX(0,MIN(1,(L491-scaling_params!$B$3)/(scaling_params!$C$3-scaling_params!$B$3))))/2</f>
        <v>0.8823529412</v>
      </c>
      <c r="Y491" s="15">
        <f>(MAX(0,MIN(1,(M491-scaling_params!$B$4)/(scaling_params!$C$4-scaling_params!$B$4)))+MAX(0,MIN(1,(N491-scaling_params!$B$5)/(scaling_params!$C$5-scaling_params!$B$5))))/2</f>
        <v>0.8642857143</v>
      </c>
      <c r="Z491" s="15">
        <f>(MAX(0,MIN(1,(O491-scaling_params!$B$6)/(scaling_params!$C$6-scaling_params!$B$6)))+MAX(0,MIN(1,1-(P491-scaling_params!$B$7)/(scaling_params!$C$7-scaling_params!$B$7)))+MAX(0,MIN(1,(T491-scaling_params!$B$11)/(scaling_params!$C$11-scaling_params!$B$11))))/3</f>
        <v>1</v>
      </c>
      <c r="AA491" s="15">
        <f>(MAX(0,MIN(1,1-(Q491-scaling_params!$B$8)/(scaling_params!$C$8-scaling_params!$B$8)))+MAX(0,MIN(1,(R491-scaling_params!$B$9)/(scaling_params!$C$9-scaling_params!$B$9)))+MAX(0,MIN(1,(S491-scaling_params!$B$10)/(scaling_params!$C$10-scaling_params!$B$10))))/3</f>
        <v>0.9059319931</v>
      </c>
      <c r="AB491" s="15">
        <f>(MAX(0,MIN(1,(U491-scaling_params!$B$12)/(scaling_params!$C$12-scaling_params!$B$12)))+MAX(0,MIN(1,(V491-scaling_params!$B$13)/(scaling_params!$C$13-scaling_params!$B$13))))/2</f>
        <v>0.9263636364</v>
      </c>
      <c r="AC491" s="13">
        <f>(scaling_params!$G$2*X491+scaling_params!$G$3*Y491+scaling_params!$G$4*Z491+scaling_params!$G$5*AA491+scaling_params!$G$6*AB491)*100</f>
        <v>91.42150239</v>
      </c>
      <c r="AD491" s="11" t="s">
        <v>168</v>
      </c>
      <c r="AE491" s="11">
        <f t="shared" si="2"/>
        <v>0</v>
      </c>
    </row>
    <row r="492" ht="15.75" customHeight="1">
      <c r="A492" s="11" t="s">
        <v>423</v>
      </c>
      <c r="B492" s="11" t="s">
        <v>163</v>
      </c>
      <c r="C492" s="11" t="s">
        <v>328</v>
      </c>
      <c r="D492" s="11" t="s">
        <v>181</v>
      </c>
      <c r="E492" s="12">
        <v>2024.0</v>
      </c>
      <c r="F492" s="11" t="s">
        <v>171</v>
      </c>
      <c r="G492" s="11" t="s">
        <v>167</v>
      </c>
      <c r="H492" s="11">
        <v>1.0</v>
      </c>
      <c r="I492" s="13">
        <v>8.9</v>
      </c>
      <c r="J492" s="11">
        <v>0.0</v>
      </c>
      <c r="K492" s="13">
        <v>0.6</v>
      </c>
      <c r="L492" s="13">
        <v>7.8</v>
      </c>
      <c r="M492" s="11">
        <v>19.0</v>
      </c>
      <c r="N492" s="14">
        <v>0.81</v>
      </c>
      <c r="O492" s="13">
        <v>80.4</v>
      </c>
      <c r="P492" s="13">
        <v>5.5</v>
      </c>
      <c r="Q492" s="13">
        <v>9.4</v>
      </c>
      <c r="R492" s="13">
        <v>15.8</v>
      </c>
      <c r="S492" s="13">
        <v>4.3</v>
      </c>
      <c r="T492" s="13">
        <v>3.9</v>
      </c>
      <c r="U492" s="13">
        <v>3.6</v>
      </c>
      <c r="V492" s="13">
        <v>79.8</v>
      </c>
      <c r="W492" s="11" t="str">
        <f t="shared" si="1"/>
        <v>A-Strong|BBVA|Corporate|2024</v>
      </c>
      <c r="X492" s="15">
        <f>(MAX(0,MIN(1,1-(K492-scaling_params!$B$2)/(scaling_params!$C$2-scaling_params!$B$2)))+MAX(0,MIN(1,(L492-scaling_params!$B$3)/(scaling_params!$C$3-scaling_params!$B$3))))/2</f>
        <v>0.8529411765</v>
      </c>
      <c r="Y492" s="15">
        <f>(MAX(0,MIN(1,(M492-scaling_params!$B$4)/(scaling_params!$C$4-scaling_params!$B$4)))+MAX(0,MIN(1,(N492-scaling_params!$B$5)/(scaling_params!$C$5-scaling_params!$B$5))))/2</f>
        <v>0.6142857143</v>
      </c>
      <c r="Z492" s="15">
        <f>(MAX(0,MIN(1,(O492-scaling_params!$B$6)/(scaling_params!$C$6-scaling_params!$B$6)))+MAX(0,MIN(1,1-(P492-scaling_params!$B$7)/(scaling_params!$C$7-scaling_params!$B$7)))+MAX(0,MIN(1,(T492-scaling_params!$B$11)/(scaling_params!$C$11-scaling_params!$B$11))))/3</f>
        <v>0.8952380952</v>
      </c>
      <c r="AA492" s="15">
        <f>(MAX(0,MIN(1,1-(Q492-scaling_params!$B$8)/(scaling_params!$C$8-scaling_params!$B$8)))+MAX(0,MIN(1,(R492-scaling_params!$B$9)/(scaling_params!$C$9-scaling_params!$B$9)))+MAX(0,MIN(1,(S492-scaling_params!$B$10)/(scaling_params!$C$10-scaling_params!$B$10))))/3</f>
        <v>0.825887317</v>
      </c>
      <c r="AB492" s="15">
        <f>(MAX(0,MIN(1,(U492-scaling_params!$B$12)/(scaling_params!$C$12-scaling_params!$B$12)))+MAX(0,MIN(1,(V492-scaling_params!$B$13)/(scaling_params!$C$13-scaling_params!$B$13))))/2</f>
        <v>0.8309090909</v>
      </c>
      <c r="AC492" s="13">
        <f>(scaling_params!$G$2*X492+scaling_params!$G$3*Y492+scaling_params!$G$4*Z492+scaling_params!$G$5*AA492+scaling_params!$G$6*AB492)*100</f>
        <v>79.85827122</v>
      </c>
      <c r="AD492" s="11" t="s">
        <v>168</v>
      </c>
      <c r="AE492" s="11">
        <f t="shared" si="2"/>
        <v>0</v>
      </c>
    </row>
    <row r="493" ht="15.75" customHeight="1">
      <c r="A493" s="11" t="s">
        <v>423</v>
      </c>
      <c r="B493" s="11" t="s">
        <v>163</v>
      </c>
      <c r="C493" s="11" t="s">
        <v>328</v>
      </c>
      <c r="D493" s="11" t="s">
        <v>181</v>
      </c>
      <c r="E493" s="12">
        <v>2025.0</v>
      </c>
      <c r="F493" s="11" t="s">
        <v>171</v>
      </c>
      <c r="G493" s="11" t="s">
        <v>167</v>
      </c>
      <c r="H493" s="11">
        <v>1.0</v>
      </c>
      <c r="I493" s="13">
        <v>8.6</v>
      </c>
      <c r="J493" s="11">
        <v>0.0</v>
      </c>
      <c r="K493" s="13">
        <v>1.4</v>
      </c>
      <c r="L493" s="13">
        <v>5.6</v>
      </c>
      <c r="M493" s="11">
        <v>23.0</v>
      </c>
      <c r="N493" s="14">
        <v>0.8</v>
      </c>
      <c r="O493" s="13">
        <v>83.2</v>
      </c>
      <c r="P493" s="13">
        <v>5.5</v>
      </c>
      <c r="Q493" s="13">
        <v>8.5</v>
      </c>
      <c r="R493" s="13">
        <v>18.9</v>
      </c>
      <c r="S493" s="13">
        <v>4.0</v>
      </c>
      <c r="T493" s="13">
        <v>4.7</v>
      </c>
      <c r="U493" s="13">
        <v>3.7</v>
      </c>
      <c r="V493" s="13">
        <v>78.2</v>
      </c>
      <c r="W493" s="11" t="str">
        <f t="shared" si="1"/>
        <v>A-Strong|BBVA|Corporate|2025</v>
      </c>
      <c r="X493" s="15">
        <f>(MAX(0,MIN(1,1-(K493-scaling_params!$B$2)/(scaling_params!$C$2-scaling_params!$B$2)))+MAX(0,MIN(1,(L493-scaling_params!$B$3)/(scaling_params!$C$3-scaling_params!$B$3))))/2</f>
        <v>0.6245098039</v>
      </c>
      <c r="Y493" s="15">
        <f>(MAX(0,MIN(1,(M493-scaling_params!$B$4)/(scaling_params!$C$4-scaling_params!$B$4)))+MAX(0,MIN(1,(N493-scaling_params!$B$5)/(scaling_params!$C$5-scaling_params!$B$5))))/2</f>
        <v>0.6208333333</v>
      </c>
      <c r="Z493" s="15">
        <f>(MAX(0,MIN(1,(O493-scaling_params!$B$6)/(scaling_params!$C$6-scaling_params!$B$6)))+MAX(0,MIN(1,1-(P493-scaling_params!$B$7)/(scaling_params!$C$7-scaling_params!$B$7)))+MAX(0,MIN(1,(T493-scaling_params!$B$11)/(scaling_params!$C$11-scaling_params!$B$11))))/3</f>
        <v>0.9714285714</v>
      </c>
      <c r="AA493" s="15">
        <f>(MAX(0,MIN(1,1-(Q493-scaling_params!$B$8)/(scaling_params!$C$8-scaling_params!$B$8)))+MAX(0,MIN(1,(R493-scaling_params!$B$9)/(scaling_params!$C$9-scaling_params!$B$9)))+MAX(0,MIN(1,(S493-scaling_params!$B$10)/(scaling_params!$C$10-scaling_params!$B$10))))/3</f>
        <v>0.9019607843</v>
      </c>
      <c r="AB493" s="15">
        <f>(MAX(0,MIN(1,(U493-scaling_params!$B$12)/(scaling_params!$C$12-scaling_params!$B$12)))+MAX(0,MIN(1,(V493-scaling_params!$B$13)/(scaling_params!$C$13-scaling_params!$B$13))))/2</f>
        <v>0.8163636364</v>
      </c>
      <c r="AC493" s="13">
        <f>(scaling_params!$G$2*X493+scaling_params!$G$3*Y493+scaling_params!$G$4*Z493+scaling_params!$G$5*AA493+scaling_params!$G$6*AB493)*100</f>
        <v>77.60173587</v>
      </c>
      <c r="AD493" s="11" t="s">
        <v>168</v>
      </c>
      <c r="AE493" s="11">
        <f t="shared" si="2"/>
        <v>0</v>
      </c>
    </row>
    <row r="494" ht="15.75" customHeight="1">
      <c r="A494" s="11" t="s">
        <v>424</v>
      </c>
      <c r="B494" s="11" t="s">
        <v>163</v>
      </c>
      <c r="C494" s="11" t="s">
        <v>328</v>
      </c>
      <c r="D494" s="11" t="s">
        <v>170</v>
      </c>
      <c r="E494" s="12">
        <v>2024.0</v>
      </c>
      <c r="F494" s="11" t="s">
        <v>171</v>
      </c>
      <c r="G494" s="11" t="s">
        <v>175</v>
      </c>
      <c r="H494" s="11">
        <v>5.0</v>
      </c>
      <c r="I494" s="13">
        <v>8.9</v>
      </c>
      <c r="J494" s="11">
        <v>0.0</v>
      </c>
      <c r="K494" s="13">
        <v>0.2</v>
      </c>
      <c r="L494" s="13">
        <v>6.6</v>
      </c>
      <c r="M494" s="11">
        <v>47.0</v>
      </c>
      <c r="N494" s="14">
        <v>0.87</v>
      </c>
      <c r="O494" s="13">
        <v>82.1</v>
      </c>
      <c r="P494" s="13">
        <v>5.1</v>
      </c>
      <c r="Q494" s="13">
        <v>12.5</v>
      </c>
      <c r="R494" s="13">
        <v>18.1</v>
      </c>
      <c r="S494" s="13">
        <v>4.4</v>
      </c>
      <c r="T494" s="13">
        <v>4.4</v>
      </c>
      <c r="U494" s="13">
        <v>2.3</v>
      </c>
      <c r="V494" s="13">
        <v>83.9</v>
      </c>
      <c r="W494" s="11" t="str">
        <f t="shared" si="1"/>
        <v>A-Strong|BBVA|Risk|2024</v>
      </c>
      <c r="X494" s="15">
        <f>(MAX(0,MIN(1,1-(K494-scaling_params!$B$2)/(scaling_params!$C$2-scaling_params!$B$2)))+MAX(0,MIN(1,(L494-scaling_params!$B$3)/(scaling_params!$C$3-scaling_params!$B$3))))/2</f>
        <v>0.7647058824</v>
      </c>
      <c r="Y494" s="15">
        <f>(MAX(0,MIN(1,(M494-scaling_params!$B$4)/(scaling_params!$C$4-scaling_params!$B$4)))+MAX(0,MIN(1,(N494-scaling_params!$B$5)/(scaling_params!$C$5-scaling_params!$B$5))))/2</f>
        <v>0.8226190476</v>
      </c>
      <c r="Z494" s="15">
        <f>(MAX(0,MIN(1,(O494-scaling_params!$B$6)/(scaling_params!$C$6-scaling_params!$B$6)))+MAX(0,MIN(1,1-(P494-scaling_params!$B$7)/(scaling_params!$C$7-scaling_params!$B$7)))+MAX(0,MIN(1,(T494-scaling_params!$B$11)/(scaling_params!$C$11-scaling_params!$B$11))))/3</f>
        <v>0.9428571429</v>
      </c>
      <c r="AA494" s="15">
        <f>(MAX(0,MIN(1,1-(Q494-scaling_params!$B$8)/(scaling_params!$C$8-scaling_params!$B$8)))+MAX(0,MIN(1,(R494-scaling_params!$B$9)/(scaling_params!$C$9-scaling_params!$B$9)))+MAX(0,MIN(1,(S494-scaling_params!$B$10)/(scaling_params!$C$10-scaling_params!$B$10))))/3</f>
        <v>0.8986467429</v>
      </c>
      <c r="AB494" s="15">
        <f>(MAX(0,MIN(1,(U494-scaling_params!$B$12)/(scaling_params!$C$12-scaling_params!$B$12)))+MAX(0,MIN(1,(V494-scaling_params!$B$13)/(scaling_params!$C$13-scaling_params!$B$13))))/2</f>
        <v>0.6931818182</v>
      </c>
      <c r="AC494" s="13">
        <f>(scaling_params!$G$2*X494+scaling_params!$G$3*Y494+scaling_params!$G$4*Z494+scaling_params!$G$5*AA494+scaling_params!$G$6*AB494)*100</f>
        <v>83.45500684</v>
      </c>
      <c r="AD494" s="11" t="s">
        <v>168</v>
      </c>
      <c r="AE494" s="11">
        <f t="shared" si="2"/>
        <v>0</v>
      </c>
    </row>
    <row r="495" ht="15.75" customHeight="1">
      <c r="A495" s="11" t="s">
        <v>424</v>
      </c>
      <c r="B495" s="11" t="s">
        <v>163</v>
      </c>
      <c r="C495" s="11" t="s">
        <v>328</v>
      </c>
      <c r="D495" s="11" t="s">
        <v>170</v>
      </c>
      <c r="E495" s="12">
        <v>2025.0</v>
      </c>
      <c r="F495" s="11" t="s">
        <v>171</v>
      </c>
      <c r="G495" s="11" t="s">
        <v>175</v>
      </c>
      <c r="H495" s="11">
        <v>5.0</v>
      </c>
      <c r="I495" s="13">
        <v>8.6</v>
      </c>
      <c r="J495" s="11">
        <v>0.0</v>
      </c>
      <c r="K495" s="13">
        <v>0.0</v>
      </c>
      <c r="L495" s="13">
        <v>7.0</v>
      </c>
      <c r="M495" s="11">
        <v>35.0</v>
      </c>
      <c r="N495" s="14">
        <v>0.87</v>
      </c>
      <c r="O495" s="13">
        <v>82.8</v>
      </c>
      <c r="P495" s="13">
        <v>4.9</v>
      </c>
      <c r="Q495" s="13">
        <v>8.3</v>
      </c>
      <c r="R495" s="13">
        <v>17.0</v>
      </c>
      <c r="S495" s="13">
        <v>4.8</v>
      </c>
      <c r="T495" s="13">
        <v>4.8</v>
      </c>
      <c r="U495" s="13">
        <v>5.1</v>
      </c>
      <c r="V495" s="13">
        <v>82.8</v>
      </c>
      <c r="W495" s="11" t="str">
        <f t="shared" si="1"/>
        <v>A-Strong|BBVA|Risk|2025</v>
      </c>
      <c r="X495" s="15">
        <f>(MAX(0,MIN(1,1-(K495-scaling_params!$B$2)/(scaling_params!$C$2-scaling_params!$B$2)))+MAX(0,MIN(1,(L495-scaling_params!$B$3)/(scaling_params!$C$3-scaling_params!$B$3))))/2</f>
        <v>0.7941176471</v>
      </c>
      <c r="Y495" s="15">
        <f>(MAX(0,MIN(1,(M495-scaling_params!$B$4)/(scaling_params!$C$4-scaling_params!$B$4)))+MAX(0,MIN(1,(N495-scaling_params!$B$5)/(scaling_params!$C$5-scaling_params!$B$5))))/2</f>
        <v>0.7654761905</v>
      </c>
      <c r="Z495" s="15">
        <f>(MAX(0,MIN(1,(O495-scaling_params!$B$6)/(scaling_params!$C$6-scaling_params!$B$6)))+MAX(0,MIN(1,1-(P495-scaling_params!$B$7)/(scaling_params!$C$7-scaling_params!$B$7)))+MAX(0,MIN(1,(T495-scaling_params!$B$11)/(scaling_params!$C$11-scaling_params!$B$11))))/3</f>
        <v>0.980952381</v>
      </c>
      <c r="AA495" s="15">
        <f>(MAX(0,MIN(1,1-(Q495-scaling_params!$B$8)/(scaling_params!$C$8-scaling_params!$B$8)))+MAX(0,MIN(1,(R495-scaling_params!$B$9)/(scaling_params!$C$9-scaling_params!$B$9)))+MAX(0,MIN(1,(S495-scaling_params!$B$10)/(scaling_params!$C$10-scaling_params!$B$10))))/3</f>
        <v>0.9255398362</v>
      </c>
      <c r="AB495" s="15">
        <f>(MAX(0,MIN(1,(U495-scaling_params!$B$12)/(scaling_params!$C$12-scaling_params!$B$12)))+MAX(0,MIN(1,(V495-scaling_params!$B$13)/(scaling_params!$C$13-scaling_params!$B$13))))/2</f>
        <v>0.8581818182</v>
      </c>
      <c r="AC495" s="13">
        <f>(scaling_params!$G$2*X495+scaling_params!$G$3*Y495+scaling_params!$G$4*Z495+scaling_params!$G$5*AA495+scaling_params!$G$6*AB495)*100</f>
        <v>86.11888271</v>
      </c>
      <c r="AD495" s="11" t="s">
        <v>168</v>
      </c>
      <c r="AE495" s="11">
        <f t="shared" si="2"/>
        <v>0</v>
      </c>
    </row>
    <row r="496" ht="15.75" customHeight="1">
      <c r="A496" s="11" t="s">
        <v>425</v>
      </c>
      <c r="B496" s="11" t="s">
        <v>163</v>
      </c>
      <c r="C496" s="11" t="s">
        <v>328</v>
      </c>
      <c r="D496" s="11" t="s">
        <v>170</v>
      </c>
      <c r="E496" s="12">
        <v>2024.0</v>
      </c>
      <c r="F496" s="11" t="s">
        <v>166</v>
      </c>
      <c r="G496" s="11" t="s">
        <v>172</v>
      </c>
      <c r="H496" s="11">
        <v>5.0</v>
      </c>
      <c r="I496" s="13">
        <v>8.9</v>
      </c>
      <c r="J496" s="11">
        <v>0.0</v>
      </c>
      <c r="K496" s="13">
        <v>0.2</v>
      </c>
      <c r="L496" s="13">
        <v>8.4</v>
      </c>
      <c r="M496" s="11">
        <v>53.0</v>
      </c>
      <c r="N496" s="14">
        <v>0.92</v>
      </c>
      <c r="O496" s="13">
        <v>82.1</v>
      </c>
      <c r="P496" s="13">
        <v>5.1</v>
      </c>
      <c r="Q496" s="13">
        <v>12.5</v>
      </c>
      <c r="R496" s="13">
        <v>18.1</v>
      </c>
      <c r="S496" s="13">
        <v>5.0</v>
      </c>
      <c r="T496" s="13">
        <v>5.0</v>
      </c>
      <c r="U496" s="13">
        <v>2.3</v>
      </c>
      <c r="V496" s="13">
        <v>89.7</v>
      </c>
      <c r="W496" s="11" t="str">
        <f t="shared" si="1"/>
        <v>A-Strong|BBVA|Risk|2024</v>
      </c>
      <c r="X496" s="15">
        <f>(MAX(0,MIN(1,1-(K496-scaling_params!$B$2)/(scaling_params!$C$2-scaling_params!$B$2)))+MAX(0,MIN(1,(L496-scaling_params!$B$3)/(scaling_params!$C$3-scaling_params!$B$3))))/2</f>
        <v>0.8970588235</v>
      </c>
      <c r="Y496" s="15">
        <f>(MAX(0,MIN(1,(M496-scaling_params!$B$4)/(scaling_params!$C$4-scaling_params!$B$4)))+MAX(0,MIN(1,(N496-scaling_params!$B$5)/(scaling_params!$C$5-scaling_params!$B$5))))/2</f>
        <v>0.9136904762</v>
      </c>
      <c r="Z496" s="15">
        <f>(MAX(0,MIN(1,(O496-scaling_params!$B$6)/(scaling_params!$C$6-scaling_params!$B$6)))+MAX(0,MIN(1,1-(P496-scaling_params!$B$7)/(scaling_params!$C$7-scaling_params!$B$7)))+MAX(0,MIN(1,(T496-scaling_params!$B$11)/(scaling_params!$C$11-scaling_params!$B$11))))/3</f>
        <v>1</v>
      </c>
      <c r="AA496" s="15">
        <f>(MAX(0,MIN(1,1-(Q496-scaling_params!$B$8)/(scaling_params!$C$8-scaling_params!$B$8)))+MAX(0,MIN(1,(R496-scaling_params!$B$9)/(scaling_params!$C$9-scaling_params!$B$9)))+MAX(0,MIN(1,(S496-scaling_params!$B$10)/(scaling_params!$C$10-scaling_params!$B$10))))/3</f>
        <v>0.9574702723</v>
      </c>
      <c r="AB496" s="15">
        <f>(MAX(0,MIN(1,(U496-scaling_params!$B$12)/(scaling_params!$C$12-scaling_params!$B$12)))+MAX(0,MIN(1,(V496-scaling_params!$B$13)/(scaling_params!$C$13-scaling_params!$B$13))))/2</f>
        <v>0.7459090909</v>
      </c>
      <c r="AC496" s="13">
        <f>(scaling_params!$G$2*X496+scaling_params!$G$3*Y496+scaling_params!$G$4*Z496+scaling_params!$G$5*AA496+scaling_params!$G$6*AB496)*100</f>
        <v>91.70581261</v>
      </c>
      <c r="AD496" s="11" t="s">
        <v>168</v>
      </c>
      <c r="AE496" s="11">
        <f t="shared" si="2"/>
        <v>0</v>
      </c>
    </row>
    <row r="497" ht="15.75" customHeight="1">
      <c r="A497" s="11" t="s">
        <v>425</v>
      </c>
      <c r="B497" s="11" t="s">
        <v>163</v>
      </c>
      <c r="C497" s="11" t="s">
        <v>328</v>
      </c>
      <c r="D497" s="11" t="s">
        <v>170</v>
      </c>
      <c r="E497" s="12">
        <v>2025.0</v>
      </c>
      <c r="F497" s="11" t="s">
        <v>166</v>
      </c>
      <c r="G497" s="11" t="s">
        <v>172</v>
      </c>
      <c r="H497" s="11">
        <v>5.0</v>
      </c>
      <c r="I497" s="13">
        <v>8.6</v>
      </c>
      <c r="J497" s="11">
        <v>0.0</v>
      </c>
      <c r="K497" s="13">
        <v>0.0</v>
      </c>
      <c r="L497" s="13">
        <v>7.5</v>
      </c>
      <c r="M497" s="11">
        <v>32.0</v>
      </c>
      <c r="N497" s="14">
        <v>0.97</v>
      </c>
      <c r="O497" s="13">
        <v>82.8</v>
      </c>
      <c r="P497" s="13">
        <v>4.9</v>
      </c>
      <c r="Q497" s="13">
        <v>8.3</v>
      </c>
      <c r="R497" s="13">
        <v>17.0</v>
      </c>
      <c r="S497" s="13">
        <v>5.0</v>
      </c>
      <c r="T497" s="13">
        <v>5.0</v>
      </c>
      <c r="U497" s="13">
        <v>5.1</v>
      </c>
      <c r="V497" s="13">
        <v>95.3</v>
      </c>
      <c r="W497" s="11" t="str">
        <f t="shared" si="1"/>
        <v>A-Strong|BBVA|Risk|2025</v>
      </c>
      <c r="X497" s="15">
        <f>(MAX(0,MIN(1,1-(K497-scaling_params!$B$2)/(scaling_params!$C$2-scaling_params!$B$2)))+MAX(0,MIN(1,(L497-scaling_params!$B$3)/(scaling_params!$C$3-scaling_params!$B$3))))/2</f>
        <v>0.8308823529</v>
      </c>
      <c r="Y497" s="15">
        <f>(MAX(0,MIN(1,(M497-scaling_params!$B$4)/(scaling_params!$C$4-scaling_params!$B$4)))+MAX(0,MIN(1,(N497-scaling_params!$B$5)/(scaling_params!$C$5-scaling_params!$B$5))))/2</f>
        <v>0.8761904762</v>
      </c>
      <c r="Z497" s="15">
        <f>(MAX(0,MIN(1,(O497-scaling_params!$B$6)/(scaling_params!$C$6-scaling_params!$B$6)))+MAX(0,MIN(1,1-(P497-scaling_params!$B$7)/(scaling_params!$C$7-scaling_params!$B$7)))+MAX(0,MIN(1,(T497-scaling_params!$B$11)/(scaling_params!$C$11-scaling_params!$B$11))))/3</f>
        <v>1</v>
      </c>
      <c r="AA497" s="15">
        <f>(MAX(0,MIN(1,1-(Q497-scaling_params!$B$8)/(scaling_params!$C$8-scaling_params!$B$8)))+MAX(0,MIN(1,(R497-scaling_params!$B$9)/(scaling_params!$C$9-scaling_params!$B$9)))+MAX(0,MIN(1,(S497-scaling_params!$B$10)/(scaling_params!$C$10-scaling_params!$B$10))))/3</f>
        <v>0.9451476793</v>
      </c>
      <c r="AB497" s="15">
        <f>(MAX(0,MIN(1,(U497-scaling_params!$B$12)/(scaling_params!$C$12-scaling_params!$B$12)))+MAX(0,MIN(1,(V497-scaling_params!$B$13)/(scaling_params!$C$13-scaling_params!$B$13))))/2</f>
        <v>0.9718181818</v>
      </c>
      <c r="AC497" s="13">
        <f>(scaling_params!$G$2*X497+scaling_params!$G$3*Y497+scaling_params!$G$4*Z497+scaling_params!$G$5*AA497+scaling_params!$G$6*AB497)*100</f>
        <v>91.71826519</v>
      </c>
      <c r="AD497" s="11" t="s">
        <v>168</v>
      </c>
      <c r="AE497" s="11">
        <f t="shared" si="2"/>
        <v>0</v>
      </c>
    </row>
    <row r="498" ht="15.75" customHeight="1">
      <c r="A498" s="11" t="s">
        <v>426</v>
      </c>
      <c r="B498" s="11" t="s">
        <v>163</v>
      </c>
      <c r="C498" s="11" t="s">
        <v>328</v>
      </c>
      <c r="D498" s="11" t="s">
        <v>181</v>
      </c>
      <c r="E498" s="12">
        <v>2024.0</v>
      </c>
      <c r="F498" s="11" t="s">
        <v>171</v>
      </c>
      <c r="G498" s="11" t="s">
        <v>167</v>
      </c>
      <c r="H498" s="11">
        <v>1.0</v>
      </c>
      <c r="I498" s="13">
        <v>8.9</v>
      </c>
      <c r="J498" s="11">
        <v>0.0</v>
      </c>
      <c r="K498" s="13">
        <v>0.6</v>
      </c>
      <c r="L498" s="13">
        <v>9.9</v>
      </c>
      <c r="M498" s="11">
        <v>43.0</v>
      </c>
      <c r="N498" s="14">
        <v>0.91</v>
      </c>
      <c r="O498" s="13">
        <v>80.4</v>
      </c>
      <c r="P498" s="13">
        <v>5.5</v>
      </c>
      <c r="Q498" s="13">
        <v>9.4</v>
      </c>
      <c r="R498" s="13">
        <v>15.8</v>
      </c>
      <c r="S498" s="13">
        <v>5.0</v>
      </c>
      <c r="T498" s="13">
        <v>5.0</v>
      </c>
      <c r="U498" s="13">
        <v>3.6</v>
      </c>
      <c r="V498" s="13">
        <v>81.7</v>
      </c>
      <c r="W498" s="11" t="str">
        <f t="shared" si="1"/>
        <v>A-Strong|BBVA|Corporate|2024</v>
      </c>
      <c r="X498" s="15">
        <f>(MAX(0,MIN(1,1-(K498-scaling_params!$B$2)/(scaling_params!$C$2-scaling_params!$B$2)))+MAX(0,MIN(1,(L498-scaling_params!$B$3)/(scaling_params!$C$3-scaling_params!$B$3))))/2</f>
        <v>1</v>
      </c>
      <c r="Y498" s="15">
        <f>(MAX(0,MIN(1,(M498-scaling_params!$B$4)/(scaling_params!$C$4-scaling_params!$B$4)))+MAX(0,MIN(1,(N498-scaling_params!$B$5)/(scaling_params!$C$5-scaling_params!$B$5))))/2</f>
        <v>0.8535714286</v>
      </c>
      <c r="Z498" s="15">
        <f>(MAX(0,MIN(1,(O498-scaling_params!$B$6)/(scaling_params!$C$6-scaling_params!$B$6)))+MAX(0,MIN(1,1-(P498-scaling_params!$B$7)/(scaling_params!$C$7-scaling_params!$B$7)))+MAX(0,MIN(1,(T498-scaling_params!$B$11)/(scaling_params!$C$11-scaling_params!$B$11))))/3</f>
        <v>1</v>
      </c>
      <c r="AA498" s="15">
        <f>(MAX(0,MIN(1,1-(Q498-scaling_params!$B$8)/(scaling_params!$C$8-scaling_params!$B$8)))+MAX(0,MIN(1,(R498-scaling_params!$B$9)/(scaling_params!$C$9-scaling_params!$B$9)))+MAX(0,MIN(1,(S498-scaling_params!$B$10)/(scaling_params!$C$10-scaling_params!$B$10))))/3</f>
        <v>0.8945147679</v>
      </c>
      <c r="AB498" s="15">
        <f>(MAX(0,MIN(1,(U498-scaling_params!$B$12)/(scaling_params!$C$12-scaling_params!$B$12)))+MAX(0,MIN(1,(V498-scaling_params!$B$13)/(scaling_params!$C$13-scaling_params!$B$13))))/2</f>
        <v>0.8481818182</v>
      </c>
      <c r="AC498" s="13">
        <f>(scaling_params!$G$2*X498+scaling_params!$G$3*Y498+scaling_params!$G$4*Z498+scaling_params!$G$5*AA498+scaling_params!$G$6*AB498)*100</f>
        <v>92.81093394</v>
      </c>
      <c r="AD498" s="11" t="s">
        <v>168</v>
      </c>
      <c r="AE498" s="11">
        <f t="shared" si="2"/>
        <v>0</v>
      </c>
    </row>
    <row r="499" ht="15.75" customHeight="1">
      <c r="A499" s="11" t="s">
        <v>426</v>
      </c>
      <c r="B499" s="11" t="s">
        <v>163</v>
      </c>
      <c r="C499" s="11" t="s">
        <v>328</v>
      </c>
      <c r="D499" s="11" t="s">
        <v>181</v>
      </c>
      <c r="E499" s="12">
        <v>2025.0</v>
      </c>
      <c r="F499" s="11" t="s">
        <v>171</v>
      </c>
      <c r="G499" s="11" t="s">
        <v>167</v>
      </c>
      <c r="H499" s="11">
        <v>1.0</v>
      </c>
      <c r="I499" s="13">
        <v>8.6</v>
      </c>
      <c r="J499" s="11">
        <v>0.0</v>
      </c>
      <c r="K499" s="13">
        <v>1.4</v>
      </c>
      <c r="L499" s="13">
        <v>8.2</v>
      </c>
      <c r="M499" s="11">
        <v>55.0</v>
      </c>
      <c r="N499" s="14">
        <v>0.98</v>
      </c>
      <c r="O499" s="13">
        <v>83.2</v>
      </c>
      <c r="P499" s="13">
        <v>5.5</v>
      </c>
      <c r="Q499" s="13">
        <v>8.5</v>
      </c>
      <c r="R499" s="13">
        <v>18.9</v>
      </c>
      <c r="S499" s="13">
        <v>4.5</v>
      </c>
      <c r="T499" s="13">
        <v>5.0</v>
      </c>
      <c r="U499" s="13">
        <v>3.7</v>
      </c>
      <c r="V499" s="13">
        <v>91.3</v>
      </c>
      <c r="W499" s="11" t="str">
        <f t="shared" si="1"/>
        <v>A-Strong|BBVA|Corporate|2025</v>
      </c>
      <c r="X499" s="15">
        <f>(MAX(0,MIN(1,1-(K499-scaling_params!$B$2)/(scaling_params!$C$2-scaling_params!$B$2)))+MAX(0,MIN(1,(L499-scaling_params!$B$3)/(scaling_params!$C$3-scaling_params!$B$3))))/2</f>
        <v>0.8156862745</v>
      </c>
      <c r="Y499" s="15">
        <f>(MAX(0,MIN(1,(M499-scaling_params!$B$4)/(scaling_params!$C$4-scaling_params!$B$4)))+MAX(0,MIN(1,(N499-scaling_params!$B$5)/(scaling_params!$C$5-scaling_params!$B$5))))/2</f>
        <v>0.9857142857</v>
      </c>
      <c r="Z499" s="15">
        <f>(MAX(0,MIN(1,(O499-scaling_params!$B$6)/(scaling_params!$C$6-scaling_params!$B$6)))+MAX(0,MIN(1,1-(P499-scaling_params!$B$7)/(scaling_params!$C$7-scaling_params!$B$7)))+MAX(0,MIN(1,(T499-scaling_params!$B$11)/(scaling_params!$C$11-scaling_params!$B$11))))/3</f>
        <v>1</v>
      </c>
      <c r="AA499" s="15">
        <f>(MAX(0,MIN(1,1-(Q499-scaling_params!$B$8)/(scaling_params!$C$8-scaling_params!$B$8)))+MAX(0,MIN(1,(R499-scaling_params!$B$9)/(scaling_params!$C$9-scaling_params!$B$9)))+MAX(0,MIN(1,(S499-scaling_params!$B$10)/(scaling_params!$C$10-scaling_params!$B$10))))/3</f>
        <v>0.9509803922</v>
      </c>
      <c r="AB499" s="15">
        <f>(MAX(0,MIN(1,(U499-scaling_params!$B$12)/(scaling_params!$C$12-scaling_params!$B$12)))+MAX(0,MIN(1,(V499-scaling_params!$B$13)/(scaling_params!$C$13-scaling_params!$B$13))))/2</f>
        <v>0.9354545455</v>
      </c>
      <c r="AC499" s="13">
        <f>(scaling_params!$G$2*X499+scaling_params!$G$3*Y499+scaling_params!$G$4*Z499+scaling_params!$G$5*AA499+scaling_params!$G$6*AB499)*100</f>
        <v>93.6085317</v>
      </c>
      <c r="AD499" s="11" t="s">
        <v>168</v>
      </c>
      <c r="AE499" s="11">
        <f t="shared" si="2"/>
        <v>0</v>
      </c>
    </row>
    <row r="500" ht="15.75" customHeight="1">
      <c r="A500" s="11" t="s">
        <v>427</v>
      </c>
      <c r="B500" s="11" t="s">
        <v>163</v>
      </c>
      <c r="C500" s="11" t="s">
        <v>328</v>
      </c>
      <c r="D500" s="11" t="s">
        <v>174</v>
      </c>
      <c r="E500" s="12">
        <v>2024.0</v>
      </c>
      <c r="F500" s="11" t="s">
        <v>166</v>
      </c>
      <c r="G500" s="11" t="s">
        <v>167</v>
      </c>
      <c r="H500" s="11">
        <v>1.0</v>
      </c>
      <c r="I500" s="13">
        <v>8.9</v>
      </c>
      <c r="J500" s="11">
        <v>0.0</v>
      </c>
      <c r="K500" s="13">
        <v>1.3</v>
      </c>
      <c r="L500" s="13">
        <v>7.7</v>
      </c>
      <c r="M500" s="11">
        <v>5.0</v>
      </c>
      <c r="N500" s="14">
        <v>0.84</v>
      </c>
      <c r="O500" s="13">
        <v>73.3</v>
      </c>
      <c r="P500" s="13">
        <v>4.6</v>
      </c>
      <c r="Q500" s="13">
        <v>12.9</v>
      </c>
      <c r="R500" s="13">
        <v>18.1</v>
      </c>
      <c r="S500" s="13">
        <v>4.2</v>
      </c>
      <c r="T500" s="13">
        <v>3.7</v>
      </c>
      <c r="U500" s="13">
        <v>2.7</v>
      </c>
      <c r="V500" s="13">
        <v>77.9</v>
      </c>
      <c r="W500" s="11" t="str">
        <f t="shared" si="1"/>
        <v>A-Strong|BBVA|Digital|2024</v>
      </c>
      <c r="X500" s="15">
        <f>(MAX(0,MIN(1,1-(K500-scaling_params!$B$2)/(scaling_params!$C$2-scaling_params!$B$2)))+MAX(0,MIN(1,(L500-scaling_params!$B$3)/(scaling_params!$C$3-scaling_params!$B$3))))/2</f>
        <v>0.7955882353</v>
      </c>
      <c r="Y500" s="15">
        <f>(MAX(0,MIN(1,(M500-scaling_params!$B$4)/(scaling_params!$C$4-scaling_params!$B$4)))+MAX(0,MIN(1,(N500-scaling_params!$B$5)/(scaling_params!$C$5-scaling_params!$B$5))))/2</f>
        <v>0.5851190476</v>
      </c>
      <c r="Z500" s="15">
        <f>(MAX(0,MIN(1,(O500-scaling_params!$B$6)/(scaling_params!$C$6-scaling_params!$B$6)))+MAX(0,MIN(1,1-(P500-scaling_params!$B$7)/(scaling_params!$C$7-scaling_params!$B$7)))+MAX(0,MIN(1,(T500-scaling_params!$B$11)/(scaling_params!$C$11-scaling_params!$B$11))))/3</f>
        <v>0.8184347006</v>
      </c>
      <c r="AA500" s="15">
        <f>(MAX(0,MIN(1,1-(Q500-scaling_params!$B$8)/(scaling_params!$C$8-scaling_params!$B$8)))+MAX(0,MIN(1,(R500-scaling_params!$B$9)/(scaling_params!$C$9-scaling_params!$B$9)))+MAX(0,MIN(1,(S500-scaling_params!$B$10)/(scaling_params!$C$10-scaling_params!$B$10))))/3</f>
        <v>0.8638873846</v>
      </c>
      <c r="AB500" s="15">
        <f>(MAX(0,MIN(1,(U500-scaling_params!$B$12)/(scaling_params!$C$12-scaling_params!$B$12)))+MAX(0,MIN(1,(V500-scaling_params!$B$13)/(scaling_params!$C$13-scaling_params!$B$13))))/2</f>
        <v>0.7386363636</v>
      </c>
      <c r="AC500" s="13">
        <f>(scaling_params!$G$2*X500+scaling_params!$G$3*Y500+scaling_params!$G$4*Z500+scaling_params!$G$5*AA500+scaling_params!$G$6*AB500)*100</f>
        <v>75.60016367</v>
      </c>
      <c r="AD500" s="11" t="s">
        <v>168</v>
      </c>
      <c r="AE500" s="11">
        <f t="shared" si="2"/>
        <v>0</v>
      </c>
    </row>
    <row r="501" ht="15.75" customHeight="1">
      <c r="A501" s="11" t="s">
        <v>427</v>
      </c>
      <c r="B501" s="11" t="s">
        <v>163</v>
      </c>
      <c r="C501" s="11" t="s">
        <v>328</v>
      </c>
      <c r="D501" s="11" t="s">
        <v>174</v>
      </c>
      <c r="E501" s="12">
        <v>2025.0</v>
      </c>
      <c r="F501" s="11" t="s">
        <v>166</v>
      </c>
      <c r="G501" s="11" t="s">
        <v>167</v>
      </c>
      <c r="H501" s="11">
        <v>1.0</v>
      </c>
      <c r="I501" s="13">
        <v>8.6</v>
      </c>
      <c r="J501" s="11">
        <v>0.0</v>
      </c>
      <c r="K501" s="13">
        <v>1.2</v>
      </c>
      <c r="L501" s="13">
        <v>7.5</v>
      </c>
      <c r="M501" s="11">
        <v>6.0</v>
      </c>
      <c r="N501" s="14">
        <v>0.82</v>
      </c>
      <c r="O501" s="13">
        <v>78.6</v>
      </c>
      <c r="P501" s="13">
        <v>4.2</v>
      </c>
      <c r="Q501" s="13">
        <v>12.7</v>
      </c>
      <c r="R501" s="13">
        <v>18.1</v>
      </c>
      <c r="S501" s="13">
        <v>4.1</v>
      </c>
      <c r="T501" s="13">
        <v>4.1</v>
      </c>
      <c r="U501" s="13">
        <v>3.7</v>
      </c>
      <c r="V501" s="13">
        <v>79.7</v>
      </c>
      <c r="W501" s="11" t="str">
        <f t="shared" si="1"/>
        <v>A-Strong|BBVA|Digital|2025</v>
      </c>
      <c r="X501" s="15">
        <f>(MAX(0,MIN(1,1-(K501-scaling_params!$B$2)/(scaling_params!$C$2-scaling_params!$B$2)))+MAX(0,MIN(1,(L501-scaling_params!$B$3)/(scaling_params!$C$3-scaling_params!$B$3))))/2</f>
        <v>0.7975490196</v>
      </c>
      <c r="Y501" s="15">
        <f>(MAX(0,MIN(1,(M501-scaling_params!$B$4)/(scaling_params!$C$4-scaling_params!$B$4)))+MAX(0,MIN(1,(N501-scaling_params!$B$5)/(scaling_params!$C$5-scaling_params!$B$5))))/2</f>
        <v>0.5648809524</v>
      </c>
      <c r="Z501" s="15">
        <f>(MAX(0,MIN(1,(O501-scaling_params!$B$6)/(scaling_params!$C$6-scaling_params!$B$6)))+MAX(0,MIN(1,1-(P501-scaling_params!$B$7)/(scaling_params!$C$7-scaling_params!$B$7)))+MAX(0,MIN(1,(T501-scaling_params!$B$11)/(scaling_params!$C$11-scaling_params!$B$11))))/3</f>
        <v>0.9142857143</v>
      </c>
      <c r="AA501" s="15">
        <f>(MAX(0,MIN(1,1-(Q501-scaling_params!$B$8)/(scaling_params!$C$8-scaling_params!$B$8)))+MAX(0,MIN(1,(R501-scaling_params!$B$9)/(scaling_params!$C$9-scaling_params!$B$9)))+MAX(0,MIN(1,(S501-scaling_params!$B$10)/(scaling_params!$C$10-scaling_params!$B$10))))/3</f>
        <v>0.8616592207</v>
      </c>
      <c r="AB501" s="15">
        <f>(MAX(0,MIN(1,(U501-scaling_params!$B$12)/(scaling_params!$C$12-scaling_params!$B$12)))+MAX(0,MIN(1,(V501-scaling_params!$B$13)/(scaling_params!$C$13-scaling_params!$B$13))))/2</f>
        <v>0.83</v>
      </c>
      <c r="AC501" s="13">
        <f>(scaling_params!$G$2*X501+scaling_params!$G$3*Y501+scaling_params!$G$4*Z501+scaling_params!$G$5*AA501+scaling_params!$G$6*AB501)*100</f>
        <v>78.46202091</v>
      </c>
      <c r="AD501" s="11" t="s">
        <v>168</v>
      </c>
      <c r="AE501" s="11">
        <f t="shared" si="2"/>
        <v>0</v>
      </c>
    </row>
    <row r="502" ht="15.75" customHeight="1">
      <c r="A502" s="11" t="s">
        <v>428</v>
      </c>
      <c r="B502" s="11" t="s">
        <v>163</v>
      </c>
      <c r="C502" s="11" t="s">
        <v>328</v>
      </c>
      <c r="D502" s="11" t="s">
        <v>174</v>
      </c>
      <c r="E502" s="12">
        <v>2024.0</v>
      </c>
      <c r="F502" s="11" t="s">
        <v>166</v>
      </c>
      <c r="G502" s="11" t="s">
        <v>184</v>
      </c>
      <c r="H502" s="11">
        <v>5.0</v>
      </c>
      <c r="I502" s="13">
        <v>8.9</v>
      </c>
      <c r="J502" s="11">
        <v>0.0</v>
      </c>
      <c r="K502" s="13">
        <v>1.3</v>
      </c>
      <c r="L502" s="13">
        <v>7.1</v>
      </c>
      <c r="M502" s="11">
        <v>5.0</v>
      </c>
      <c r="N502" s="14">
        <v>0.89</v>
      </c>
      <c r="O502" s="13">
        <v>73.3</v>
      </c>
      <c r="P502" s="13">
        <v>4.6</v>
      </c>
      <c r="Q502" s="13">
        <v>12.9</v>
      </c>
      <c r="R502" s="13">
        <v>18.1</v>
      </c>
      <c r="S502" s="13">
        <v>4.3</v>
      </c>
      <c r="T502" s="13">
        <v>3.7</v>
      </c>
      <c r="U502" s="13">
        <v>2.7</v>
      </c>
      <c r="V502" s="13">
        <v>79.9</v>
      </c>
      <c r="W502" s="11" t="str">
        <f t="shared" si="1"/>
        <v>A-Strong|BBVA|Digital|2024</v>
      </c>
      <c r="X502" s="15">
        <f>(MAX(0,MIN(1,1-(K502-scaling_params!$B$2)/(scaling_params!$C$2-scaling_params!$B$2)))+MAX(0,MIN(1,(L502-scaling_params!$B$3)/(scaling_params!$C$3-scaling_params!$B$3))))/2</f>
        <v>0.7514705882</v>
      </c>
      <c r="Y502" s="15">
        <f>(MAX(0,MIN(1,(M502-scaling_params!$B$4)/(scaling_params!$C$4-scaling_params!$B$4)))+MAX(0,MIN(1,(N502-scaling_params!$B$5)/(scaling_params!$C$5-scaling_params!$B$5))))/2</f>
        <v>0.6476190476</v>
      </c>
      <c r="Z502" s="15">
        <f>(MAX(0,MIN(1,(O502-scaling_params!$B$6)/(scaling_params!$C$6-scaling_params!$B$6)))+MAX(0,MIN(1,1-(P502-scaling_params!$B$7)/(scaling_params!$C$7-scaling_params!$B$7)))+MAX(0,MIN(1,(T502-scaling_params!$B$11)/(scaling_params!$C$11-scaling_params!$B$11))))/3</f>
        <v>0.8184347006</v>
      </c>
      <c r="AA502" s="15">
        <f>(MAX(0,MIN(1,1-(Q502-scaling_params!$B$8)/(scaling_params!$C$8-scaling_params!$B$8)))+MAX(0,MIN(1,(R502-scaling_params!$B$9)/(scaling_params!$C$9-scaling_params!$B$9)))+MAX(0,MIN(1,(S502-scaling_params!$B$10)/(scaling_params!$C$10-scaling_params!$B$10))))/3</f>
        <v>0.8736913062</v>
      </c>
      <c r="AB502" s="15">
        <f>(MAX(0,MIN(1,(U502-scaling_params!$B$12)/(scaling_params!$C$12-scaling_params!$B$12)))+MAX(0,MIN(1,(V502-scaling_params!$B$13)/(scaling_params!$C$13-scaling_params!$B$13))))/2</f>
        <v>0.7568181818</v>
      </c>
      <c r="AC502" s="13">
        <f>(scaling_params!$G$2*X502+scaling_params!$G$3*Y502+scaling_params!$G$4*Z502+scaling_params!$G$5*AA502+scaling_params!$G$6*AB502)*100</f>
        <v>76.41924344</v>
      </c>
      <c r="AD502" s="11" t="s">
        <v>168</v>
      </c>
      <c r="AE502" s="11">
        <f t="shared" si="2"/>
        <v>0</v>
      </c>
    </row>
    <row r="503" ht="15.75" customHeight="1">
      <c r="A503" s="11" t="s">
        <v>428</v>
      </c>
      <c r="B503" s="11" t="s">
        <v>163</v>
      </c>
      <c r="C503" s="11" t="s">
        <v>328</v>
      </c>
      <c r="D503" s="11" t="s">
        <v>174</v>
      </c>
      <c r="E503" s="12">
        <v>2025.0</v>
      </c>
      <c r="F503" s="11" t="s">
        <v>166</v>
      </c>
      <c r="G503" s="11" t="s">
        <v>184</v>
      </c>
      <c r="H503" s="11">
        <v>5.0</v>
      </c>
      <c r="I503" s="13">
        <v>8.6</v>
      </c>
      <c r="J503" s="11">
        <v>0.0</v>
      </c>
      <c r="K503" s="13">
        <v>1.2</v>
      </c>
      <c r="L503" s="13">
        <v>8.3</v>
      </c>
      <c r="M503" s="11">
        <v>13.0</v>
      </c>
      <c r="N503" s="14">
        <v>0.72</v>
      </c>
      <c r="O503" s="13">
        <v>78.6</v>
      </c>
      <c r="P503" s="13">
        <v>4.2</v>
      </c>
      <c r="Q503" s="13">
        <v>12.7</v>
      </c>
      <c r="R503" s="13">
        <v>18.1</v>
      </c>
      <c r="S503" s="13">
        <v>4.4</v>
      </c>
      <c r="T503" s="13">
        <v>3.9</v>
      </c>
      <c r="U503" s="13">
        <v>3.7</v>
      </c>
      <c r="V503" s="13">
        <v>83.5</v>
      </c>
      <c r="W503" s="11" t="str">
        <f t="shared" si="1"/>
        <v>A-Strong|BBVA|Digital|2025</v>
      </c>
      <c r="X503" s="15">
        <f>(MAX(0,MIN(1,1-(K503-scaling_params!$B$2)/(scaling_params!$C$2-scaling_params!$B$2)))+MAX(0,MIN(1,(L503-scaling_params!$B$3)/(scaling_params!$C$3-scaling_params!$B$3))))/2</f>
        <v>0.856372549</v>
      </c>
      <c r="Y503" s="15">
        <f>(MAX(0,MIN(1,(M503-scaling_params!$B$4)/(scaling_params!$C$4-scaling_params!$B$4)))+MAX(0,MIN(1,(N503-scaling_params!$B$5)/(scaling_params!$C$5-scaling_params!$B$5))))/2</f>
        <v>0.4732142857</v>
      </c>
      <c r="Z503" s="15">
        <f>(MAX(0,MIN(1,(O503-scaling_params!$B$6)/(scaling_params!$C$6-scaling_params!$B$6)))+MAX(0,MIN(1,1-(P503-scaling_params!$B$7)/(scaling_params!$C$7-scaling_params!$B$7)))+MAX(0,MIN(1,(T503-scaling_params!$B$11)/(scaling_params!$C$11-scaling_params!$B$11))))/3</f>
        <v>0.8952380952</v>
      </c>
      <c r="AA503" s="15">
        <f>(MAX(0,MIN(1,1-(Q503-scaling_params!$B$8)/(scaling_params!$C$8-scaling_params!$B$8)))+MAX(0,MIN(1,(R503-scaling_params!$B$9)/(scaling_params!$C$9-scaling_params!$B$9)))+MAX(0,MIN(1,(S503-scaling_params!$B$10)/(scaling_params!$C$10-scaling_params!$B$10))))/3</f>
        <v>0.8910709854</v>
      </c>
      <c r="AB503" s="15">
        <f>(MAX(0,MIN(1,(U503-scaling_params!$B$12)/(scaling_params!$C$12-scaling_params!$B$12)))+MAX(0,MIN(1,(V503-scaling_params!$B$13)/(scaling_params!$C$13-scaling_params!$B$13))))/2</f>
        <v>0.8645454545</v>
      </c>
      <c r="AC503" s="13">
        <f>(scaling_params!$G$2*X503+scaling_params!$G$3*Y503+scaling_params!$G$4*Z503+scaling_params!$G$5*AA503+scaling_params!$G$6*AB503)*100</f>
        <v>78.16787156</v>
      </c>
      <c r="AD503" s="11" t="s">
        <v>168</v>
      </c>
      <c r="AE503" s="11">
        <f t="shared" si="2"/>
        <v>0</v>
      </c>
    </row>
    <row r="504" ht="15.75" customHeight="1">
      <c r="A504" s="11" t="s">
        <v>429</v>
      </c>
      <c r="B504" s="11" t="s">
        <v>163</v>
      </c>
      <c r="C504" s="11" t="s">
        <v>328</v>
      </c>
      <c r="D504" s="11" t="s">
        <v>174</v>
      </c>
      <c r="E504" s="12">
        <v>2024.0</v>
      </c>
      <c r="F504" s="11" t="s">
        <v>171</v>
      </c>
      <c r="G504" s="11" t="s">
        <v>175</v>
      </c>
      <c r="H504" s="11">
        <v>2.0</v>
      </c>
      <c r="I504" s="13">
        <v>8.9</v>
      </c>
      <c r="J504" s="11">
        <v>1.0</v>
      </c>
      <c r="K504" s="13">
        <v>1.3</v>
      </c>
      <c r="L504" s="13">
        <v>6.7</v>
      </c>
      <c r="M504" s="11">
        <v>34.0</v>
      </c>
      <c r="N504" s="14">
        <v>0.85</v>
      </c>
      <c r="O504" s="13">
        <v>73.3</v>
      </c>
      <c r="P504" s="13">
        <v>4.6</v>
      </c>
      <c r="Q504" s="13">
        <v>12.9</v>
      </c>
      <c r="R504" s="13">
        <v>18.1</v>
      </c>
      <c r="S504" s="13">
        <v>4.0</v>
      </c>
      <c r="T504" s="13">
        <v>4.0</v>
      </c>
      <c r="U504" s="13">
        <v>2.7</v>
      </c>
      <c r="V504" s="13">
        <v>76.4</v>
      </c>
      <c r="W504" s="11" t="str">
        <f t="shared" si="1"/>
        <v>A-Strong|BBVA|Digital|2024</v>
      </c>
      <c r="X504" s="15">
        <f>(MAX(0,MIN(1,1-(K504-scaling_params!$B$2)/(scaling_params!$C$2-scaling_params!$B$2)))+MAX(0,MIN(1,(L504-scaling_params!$B$3)/(scaling_params!$C$3-scaling_params!$B$3))))/2</f>
        <v>0.7220588235</v>
      </c>
      <c r="Y504" s="15">
        <f>(MAX(0,MIN(1,(M504-scaling_params!$B$4)/(scaling_params!$C$4-scaling_params!$B$4)))+MAX(0,MIN(1,(N504-scaling_params!$B$5)/(scaling_params!$C$5-scaling_params!$B$5))))/2</f>
        <v>0.7357142857</v>
      </c>
      <c r="Z504" s="15">
        <f>(MAX(0,MIN(1,(O504-scaling_params!$B$6)/(scaling_params!$C$6-scaling_params!$B$6)))+MAX(0,MIN(1,1-(P504-scaling_params!$B$7)/(scaling_params!$C$7-scaling_params!$B$7)))+MAX(0,MIN(1,(T504-scaling_params!$B$11)/(scaling_params!$C$11-scaling_params!$B$11))))/3</f>
        <v>0.8470061292</v>
      </c>
      <c r="AA504" s="15">
        <f>(MAX(0,MIN(1,1-(Q504-scaling_params!$B$8)/(scaling_params!$C$8-scaling_params!$B$8)))+MAX(0,MIN(1,(R504-scaling_params!$B$9)/(scaling_params!$C$9-scaling_params!$B$9)))+MAX(0,MIN(1,(S504-scaling_params!$B$10)/(scaling_params!$C$10-scaling_params!$B$10))))/3</f>
        <v>0.8442795415</v>
      </c>
      <c r="AB504" s="15">
        <f>(MAX(0,MIN(1,(U504-scaling_params!$B$12)/(scaling_params!$C$12-scaling_params!$B$12)))+MAX(0,MIN(1,(V504-scaling_params!$B$13)/(scaling_params!$C$13-scaling_params!$B$13))))/2</f>
        <v>0.725</v>
      </c>
      <c r="AC504" s="13">
        <f>(scaling_params!$G$2*X504+scaling_params!$G$3*Y504+scaling_params!$G$4*Z504+scaling_params!$G$5*AA504+scaling_params!$G$6*AB504)*100</f>
        <v>77.57663203</v>
      </c>
      <c r="AD504" s="11" t="s">
        <v>168</v>
      </c>
      <c r="AE504" s="11">
        <f t="shared" si="2"/>
        <v>0</v>
      </c>
    </row>
    <row r="505" ht="15.75" customHeight="1">
      <c r="A505" s="11" t="s">
        <v>429</v>
      </c>
      <c r="B505" s="11" t="s">
        <v>163</v>
      </c>
      <c r="C505" s="11" t="s">
        <v>328</v>
      </c>
      <c r="D505" s="11" t="s">
        <v>174</v>
      </c>
      <c r="E505" s="12">
        <v>2025.0</v>
      </c>
      <c r="F505" s="11" t="s">
        <v>171</v>
      </c>
      <c r="G505" s="11" t="s">
        <v>175</v>
      </c>
      <c r="H505" s="11">
        <v>2.0</v>
      </c>
      <c r="I505" s="13">
        <v>8.6</v>
      </c>
      <c r="J505" s="11">
        <v>0.0</v>
      </c>
      <c r="K505" s="13">
        <v>1.2</v>
      </c>
      <c r="L505" s="13">
        <v>6.9</v>
      </c>
      <c r="M505" s="11">
        <v>14.0</v>
      </c>
      <c r="N505" s="14">
        <v>0.81</v>
      </c>
      <c r="O505" s="13">
        <v>78.6</v>
      </c>
      <c r="P505" s="13">
        <v>4.2</v>
      </c>
      <c r="Q505" s="13">
        <v>12.7</v>
      </c>
      <c r="R505" s="13">
        <v>18.1</v>
      </c>
      <c r="S505" s="13">
        <v>3.9</v>
      </c>
      <c r="T505" s="13">
        <v>4.4</v>
      </c>
      <c r="U505" s="13">
        <v>3.7</v>
      </c>
      <c r="V505" s="13">
        <v>82.4</v>
      </c>
      <c r="W505" s="11" t="str">
        <f t="shared" si="1"/>
        <v>A-Strong|BBVA|Digital|2025</v>
      </c>
      <c r="X505" s="15">
        <f>(MAX(0,MIN(1,1-(K505-scaling_params!$B$2)/(scaling_params!$C$2-scaling_params!$B$2)))+MAX(0,MIN(1,(L505-scaling_params!$B$3)/(scaling_params!$C$3-scaling_params!$B$3))))/2</f>
        <v>0.7534313725</v>
      </c>
      <c r="Y505" s="15">
        <f>(MAX(0,MIN(1,(M505-scaling_params!$B$4)/(scaling_params!$C$4-scaling_params!$B$4)))+MAX(0,MIN(1,(N505-scaling_params!$B$5)/(scaling_params!$C$5-scaling_params!$B$5))))/2</f>
        <v>0.5904761905</v>
      </c>
      <c r="Z505" s="15">
        <f>(MAX(0,MIN(1,(O505-scaling_params!$B$6)/(scaling_params!$C$6-scaling_params!$B$6)))+MAX(0,MIN(1,1-(P505-scaling_params!$B$7)/(scaling_params!$C$7-scaling_params!$B$7)))+MAX(0,MIN(1,(T505-scaling_params!$B$11)/(scaling_params!$C$11-scaling_params!$B$11))))/3</f>
        <v>0.9428571429</v>
      </c>
      <c r="AA505" s="15">
        <f>(MAX(0,MIN(1,1-(Q505-scaling_params!$B$8)/(scaling_params!$C$8-scaling_params!$B$8)))+MAX(0,MIN(1,(R505-scaling_params!$B$9)/(scaling_params!$C$9-scaling_params!$B$9)))+MAX(0,MIN(1,(S505-scaling_params!$B$10)/(scaling_params!$C$10-scaling_params!$B$10))))/3</f>
        <v>0.8420513775</v>
      </c>
      <c r="AB505" s="15">
        <f>(MAX(0,MIN(1,(U505-scaling_params!$B$12)/(scaling_params!$C$12-scaling_params!$B$12)))+MAX(0,MIN(1,(V505-scaling_params!$B$13)/(scaling_params!$C$13-scaling_params!$B$13))))/2</f>
        <v>0.8545454545</v>
      </c>
      <c r="AC505" s="13">
        <f>(scaling_params!$G$2*X505+scaling_params!$G$3*Y505+scaling_params!$G$4*Z505+scaling_params!$G$5*AA505+scaling_params!$G$6*AB505)*100</f>
        <v>78.6427112</v>
      </c>
      <c r="AD505" s="11" t="s">
        <v>168</v>
      </c>
      <c r="AE505" s="11">
        <f t="shared" si="2"/>
        <v>0</v>
      </c>
    </row>
    <row r="506" ht="15.75" customHeight="1">
      <c r="A506" s="11" t="s">
        <v>430</v>
      </c>
      <c r="B506" s="11" t="s">
        <v>163</v>
      </c>
      <c r="C506" s="11" t="s">
        <v>328</v>
      </c>
      <c r="D506" s="11" t="s">
        <v>174</v>
      </c>
      <c r="E506" s="12">
        <v>2024.0</v>
      </c>
      <c r="F506" s="11" t="s">
        <v>166</v>
      </c>
      <c r="G506" s="11" t="s">
        <v>167</v>
      </c>
      <c r="H506" s="11">
        <v>2.0</v>
      </c>
      <c r="I506" s="13">
        <v>8.9</v>
      </c>
      <c r="J506" s="11">
        <v>1.0</v>
      </c>
      <c r="K506" s="13">
        <v>1.3</v>
      </c>
      <c r="L506" s="13">
        <v>6.1</v>
      </c>
      <c r="M506" s="11">
        <v>18.0</v>
      </c>
      <c r="N506" s="14">
        <v>0.71</v>
      </c>
      <c r="O506" s="13">
        <v>73.3</v>
      </c>
      <c r="P506" s="13">
        <v>4.6</v>
      </c>
      <c r="Q506" s="13">
        <v>12.9</v>
      </c>
      <c r="R506" s="13">
        <v>18.1</v>
      </c>
      <c r="S506" s="13">
        <v>3.6</v>
      </c>
      <c r="T506" s="13">
        <v>3.4</v>
      </c>
      <c r="U506" s="13">
        <v>2.7</v>
      </c>
      <c r="V506" s="13">
        <v>79.0</v>
      </c>
      <c r="W506" s="11" t="str">
        <f t="shared" si="1"/>
        <v>A-Strong|BBVA|Digital|2024</v>
      </c>
      <c r="X506" s="15">
        <f>(MAX(0,MIN(1,1-(K506-scaling_params!$B$2)/(scaling_params!$C$2-scaling_params!$B$2)))+MAX(0,MIN(1,(L506-scaling_params!$B$3)/(scaling_params!$C$3-scaling_params!$B$3))))/2</f>
        <v>0.6779411765</v>
      </c>
      <c r="Y506" s="15">
        <f>(MAX(0,MIN(1,(M506-scaling_params!$B$4)/(scaling_params!$C$4-scaling_params!$B$4)))+MAX(0,MIN(1,(N506-scaling_params!$B$5)/(scaling_params!$C$5-scaling_params!$B$5))))/2</f>
        <v>0.4845238095</v>
      </c>
      <c r="Z506" s="15">
        <f>(MAX(0,MIN(1,(O506-scaling_params!$B$6)/(scaling_params!$C$6-scaling_params!$B$6)))+MAX(0,MIN(1,1-(P506-scaling_params!$B$7)/(scaling_params!$C$7-scaling_params!$B$7)))+MAX(0,MIN(1,(T506-scaling_params!$B$11)/(scaling_params!$C$11-scaling_params!$B$11))))/3</f>
        <v>0.789863272</v>
      </c>
      <c r="AA506" s="15">
        <f>(MAX(0,MIN(1,1-(Q506-scaling_params!$B$8)/(scaling_params!$C$8-scaling_params!$B$8)))+MAX(0,MIN(1,(R506-scaling_params!$B$9)/(scaling_params!$C$9-scaling_params!$B$9)))+MAX(0,MIN(1,(S506-scaling_params!$B$10)/(scaling_params!$C$10-scaling_params!$B$10))))/3</f>
        <v>0.8050638552</v>
      </c>
      <c r="AB506" s="15">
        <f>(MAX(0,MIN(1,(U506-scaling_params!$B$12)/(scaling_params!$C$12-scaling_params!$B$12)))+MAX(0,MIN(1,(V506-scaling_params!$B$13)/(scaling_params!$C$13-scaling_params!$B$13))))/2</f>
        <v>0.7486363636</v>
      </c>
      <c r="AC506" s="13">
        <f>(scaling_params!$G$2*X506+scaling_params!$G$3*Y506+scaling_params!$G$4*Z506+scaling_params!$G$5*AA506+scaling_params!$G$6*AB506)*100</f>
        <v>68.88274701</v>
      </c>
      <c r="AD506" s="11" t="s">
        <v>168</v>
      </c>
      <c r="AE506" s="11">
        <f t="shared" si="2"/>
        <v>0</v>
      </c>
    </row>
    <row r="507" ht="15.75" customHeight="1">
      <c r="A507" s="11" t="s">
        <v>430</v>
      </c>
      <c r="B507" s="11" t="s">
        <v>163</v>
      </c>
      <c r="C507" s="11" t="s">
        <v>328</v>
      </c>
      <c r="D507" s="11" t="s">
        <v>174</v>
      </c>
      <c r="E507" s="12">
        <v>2025.0</v>
      </c>
      <c r="F507" s="11" t="s">
        <v>166</v>
      </c>
      <c r="G507" s="11" t="s">
        <v>167</v>
      </c>
      <c r="H507" s="11">
        <v>2.0</v>
      </c>
      <c r="I507" s="13">
        <v>8.6</v>
      </c>
      <c r="J507" s="11">
        <v>0.0</v>
      </c>
      <c r="K507" s="13">
        <v>1.2</v>
      </c>
      <c r="L507" s="13">
        <v>7.2</v>
      </c>
      <c r="M507" s="11">
        <v>-8.0</v>
      </c>
      <c r="N507" s="14">
        <v>0.78</v>
      </c>
      <c r="O507" s="13">
        <v>78.6</v>
      </c>
      <c r="P507" s="13">
        <v>4.2</v>
      </c>
      <c r="Q507" s="13">
        <v>12.7</v>
      </c>
      <c r="R507" s="13">
        <v>18.1</v>
      </c>
      <c r="S507" s="13">
        <v>3.5</v>
      </c>
      <c r="T507" s="13">
        <v>4.5</v>
      </c>
      <c r="U507" s="13">
        <v>3.7</v>
      </c>
      <c r="V507" s="13">
        <v>70.2</v>
      </c>
      <c r="W507" s="11" t="str">
        <f t="shared" si="1"/>
        <v>A-Strong|BBVA|Digital|2025</v>
      </c>
      <c r="X507" s="15">
        <f>(MAX(0,MIN(1,1-(K507-scaling_params!$B$2)/(scaling_params!$C$2-scaling_params!$B$2)))+MAX(0,MIN(1,(L507-scaling_params!$B$3)/(scaling_params!$C$3-scaling_params!$B$3))))/2</f>
        <v>0.7754901961</v>
      </c>
      <c r="Y507" s="15">
        <f>(MAX(0,MIN(1,(M507-scaling_params!$B$4)/(scaling_params!$C$4-scaling_params!$B$4)))+MAX(0,MIN(1,(N507-scaling_params!$B$5)/(scaling_params!$C$5-scaling_params!$B$5))))/2</f>
        <v>0.4482142857</v>
      </c>
      <c r="Z507" s="15">
        <f>(MAX(0,MIN(1,(O507-scaling_params!$B$6)/(scaling_params!$C$6-scaling_params!$B$6)))+MAX(0,MIN(1,1-(P507-scaling_params!$B$7)/(scaling_params!$C$7-scaling_params!$B$7)))+MAX(0,MIN(1,(T507-scaling_params!$B$11)/(scaling_params!$C$11-scaling_params!$B$11))))/3</f>
        <v>0.9523809524</v>
      </c>
      <c r="AA507" s="15">
        <f>(MAX(0,MIN(1,1-(Q507-scaling_params!$B$8)/(scaling_params!$C$8-scaling_params!$B$8)))+MAX(0,MIN(1,(R507-scaling_params!$B$9)/(scaling_params!$C$9-scaling_params!$B$9)))+MAX(0,MIN(1,(S507-scaling_params!$B$10)/(scaling_params!$C$10-scaling_params!$B$10))))/3</f>
        <v>0.8028356912</v>
      </c>
      <c r="AB507" s="15">
        <f>(MAX(0,MIN(1,(U507-scaling_params!$B$12)/(scaling_params!$C$12-scaling_params!$B$12)))+MAX(0,MIN(1,(V507-scaling_params!$B$13)/(scaling_params!$C$13-scaling_params!$B$13))))/2</f>
        <v>0.7436363636</v>
      </c>
      <c r="AC507" s="13">
        <f>(scaling_params!$G$2*X507+scaling_params!$G$3*Y507+scaling_params!$G$4*Z507+scaling_params!$G$5*AA507+scaling_params!$G$6*AB507)*100</f>
        <v>74.04282496</v>
      </c>
      <c r="AD507" s="11" t="s">
        <v>168</v>
      </c>
      <c r="AE507" s="11">
        <f t="shared" si="2"/>
        <v>0</v>
      </c>
    </row>
    <row r="508" ht="15.75" customHeight="1">
      <c r="A508" s="11" t="s">
        <v>431</v>
      </c>
      <c r="B508" s="11" t="s">
        <v>163</v>
      </c>
      <c r="C508" s="11" t="s">
        <v>328</v>
      </c>
      <c r="D508" s="11" t="s">
        <v>177</v>
      </c>
      <c r="E508" s="12">
        <v>2024.0</v>
      </c>
      <c r="F508" s="11" t="s">
        <v>166</v>
      </c>
      <c r="G508" s="11" t="s">
        <v>167</v>
      </c>
      <c r="H508" s="11">
        <v>1.0</v>
      </c>
      <c r="I508" s="13">
        <v>8.9</v>
      </c>
      <c r="J508" s="11">
        <v>0.0</v>
      </c>
      <c r="K508" s="13">
        <v>0.2</v>
      </c>
      <c r="L508" s="13">
        <v>9.9</v>
      </c>
      <c r="M508" s="11">
        <v>40.0</v>
      </c>
      <c r="N508" s="14">
        <v>0.92</v>
      </c>
      <c r="O508" s="13">
        <v>76.2</v>
      </c>
      <c r="P508" s="13">
        <v>4.6</v>
      </c>
      <c r="Q508" s="13">
        <v>11.9</v>
      </c>
      <c r="R508" s="13">
        <v>17.6</v>
      </c>
      <c r="S508" s="13">
        <v>4.9</v>
      </c>
      <c r="T508" s="13">
        <v>4.7</v>
      </c>
      <c r="U508" s="13">
        <v>3.5</v>
      </c>
      <c r="V508" s="13">
        <v>92.6</v>
      </c>
      <c r="W508" s="11" t="str">
        <f t="shared" si="1"/>
        <v>A-Strong|BBVA|Retail|2024</v>
      </c>
      <c r="X508" s="15">
        <f>(MAX(0,MIN(1,1-(K508-scaling_params!$B$2)/(scaling_params!$C$2-scaling_params!$B$2)))+MAX(0,MIN(1,(L508-scaling_params!$B$3)/(scaling_params!$C$3-scaling_params!$B$3))))/2</f>
        <v>1</v>
      </c>
      <c r="Y508" s="15">
        <f>(MAX(0,MIN(1,(M508-scaling_params!$B$4)/(scaling_params!$C$4-scaling_params!$B$4)))+MAX(0,MIN(1,(N508-scaling_params!$B$5)/(scaling_params!$C$5-scaling_params!$B$5))))/2</f>
        <v>0.8517857143</v>
      </c>
      <c r="Z508" s="15">
        <f>(MAX(0,MIN(1,(O508-scaling_params!$B$6)/(scaling_params!$C$6-scaling_params!$B$6)))+MAX(0,MIN(1,1-(P508-scaling_params!$B$7)/(scaling_params!$C$7-scaling_params!$B$7)))+MAX(0,MIN(1,(T508-scaling_params!$B$11)/(scaling_params!$C$11-scaling_params!$B$11))))/3</f>
        <v>0.9615275813</v>
      </c>
      <c r="AA508" s="15">
        <f>(MAX(0,MIN(1,1-(Q508-scaling_params!$B$8)/(scaling_params!$C$8-scaling_params!$B$8)))+MAX(0,MIN(1,(R508-scaling_params!$B$9)/(scaling_params!$C$9-scaling_params!$B$9)))+MAX(0,MIN(1,(S508-scaling_params!$B$10)/(scaling_params!$C$10-scaling_params!$B$10))))/3</f>
        <v>0.9492965771</v>
      </c>
      <c r="AB508" s="15">
        <f>(MAX(0,MIN(1,(U508-scaling_params!$B$12)/(scaling_params!$C$12-scaling_params!$B$12)))+MAX(0,MIN(1,(V508-scaling_params!$B$13)/(scaling_params!$C$13-scaling_params!$B$13))))/2</f>
        <v>0.9472727273</v>
      </c>
      <c r="AC508" s="13">
        <f>(scaling_params!$G$2*X508+scaling_params!$G$3*Y508+scaling_params!$G$4*Z508+scaling_params!$G$5*AA508+scaling_params!$G$6*AB508)*100</f>
        <v>93.99830039</v>
      </c>
      <c r="AD508" s="11" t="s">
        <v>168</v>
      </c>
      <c r="AE508" s="11">
        <f t="shared" si="2"/>
        <v>0</v>
      </c>
    </row>
    <row r="509" ht="15.75" customHeight="1">
      <c r="A509" s="11" t="s">
        <v>431</v>
      </c>
      <c r="B509" s="11" t="s">
        <v>163</v>
      </c>
      <c r="C509" s="11" t="s">
        <v>328</v>
      </c>
      <c r="D509" s="11" t="s">
        <v>177</v>
      </c>
      <c r="E509" s="12">
        <v>2025.0</v>
      </c>
      <c r="F509" s="11" t="s">
        <v>166</v>
      </c>
      <c r="G509" s="11" t="s">
        <v>167</v>
      </c>
      <c r="H509" s="11">
        <v>1.0</v>
      </c>
      <c r="I509" s="13">
        <v>8.6</v>
      </c>
      <c r="J509" s="11">
        <v>0.0</v>
      </c>
      <c r="K509" s="13">
        <v>1.2</v>
      </c>
      <c r="L509" s="13">
        <v>9.0</v>
      </c>
      <c r="M509" s="11">
        <v>46.0</v>
      </c>
      <c r="N509" s="14">
        <v>0.92</v>
      </c>
      <c r="O509" s="13">
        <v>79.5</v>
      </c>
      <c r="P509" s="13">
        <v>6.5</v>
      </c>
      <c r="Q509" s="13">
        <v>9.6</v>
      </c>
      <c r="R509" s="13">
        <v>16.3</v>
      </c>
      <c r="S509" s="13">
        <v>5.0</v>
      </c>
      <c r="T509" s="13">
        <v>4.6</v>
      </c>
      <c r="U509" s="13">
        <v>3.5</v>
      </c>
      <c r="V509" s="13">
        <v>85.2</v>
      </c>
      <c r="W509" s="11" t="str">
        <f t="shared" si="1"/>
        <v>A-Strong|BBVA|Retail|2025</v>
      </c>
      <c r="X509" s="15">
        <f>(MAX(0,MIN(1,1-(K509-scaling_params!$B$2)/(scaling_params!$C$2-scaling_params!$B$2)))+MAX(0,MIN(1,(L509-scaling_params!$B$3)/(scaling_params!$C$3-scaling_params!$B$3))))/2</f>
        <v>0.9078431373</v>
      </c>
      <c r="Y509" s="15">
        <f>(MAX(0,MIN(1,(M509-scaling_params!$B$4)/(scaling_params!$C$4-scaling_params!$B$4)))+MAX(0,MIN(1,(N509-scaling_params!$B$5)/(scaling_params!$C$5-scaling_params!$B$5))))/2</f>
        <v>0.8803571429</v>
      </c>
      <c r="Z509" s="15">
        <f>(MAX(0,MIN(1,(O509-scaling_params!$B$6)/(scaling_params!$C$6-scaling_params!$B$6)))+MAX(0,MIN(1,1-(P509-scaling_params!$B$7)/(scaling_params!$C$7-scaling_params!$B$7)))+MAX(0,MIN(1,(T509-scaling_params!$B$11)/(scaling_params!$C$11-scaling_params!$B$11))))/3</f>
        <v>0.8718146718</v>
      </c>
      <c r="AA509" s="15">
        <f>(MAX(0,MIN(1,1-(Q509-scaling_params!$B$8)/(scaling_params!$C$8-scaling_params!$B$8)))+MAX(0,MIN(1,(R509-scaling_params!$B$9)/(scaling_params!$C$9-scaling_params!$B$9)))+MAX(0,MIN(1,(S509-scaling_params!$B$10)/(scaling_params!$C$10-scaling_params!$B$10))))/3</f>
        <v>0.9156118143</v>
      </c>
      <c r="AB509" s="15">
        <f>(MAX(0,MIN(1,(U509-scaling_params!$B$12)/(scaling_params!$C$12-scaling_params!$B$12)))+MAX(0,MIN(1,(V509-scaling_params!$B$13)/(scaling_params!$C$13-scaling_params!$B$13))))/2</f>
        <v>0.88</v>
      </c>
      <c r="AC509" s="13">
        <f>(scaling_params!$G$2*X509+scaling_params!$G$3*Y509+scaling_params!$G$4*Z509+scaling_params!$G$5*AA509+scaling_params!$G$6*AB509)*100</f>
        <v>89.0091193</v>
      </c>
      <c r="AD509" s="11" t="s">
        <v>168</v>
      </c>
      <c r="AE509" s="11">
        <f t="shared" si="2"/>
        <v>0</v>
      </c>
    </row>
    <row r="510" ht="15.75" customHeight="1">
      <c r="A510" s="11" t="s">
        <v>432</v>
      </c>
      <c r="B510" s="11" t="s">
        <v>163</v>
      </c>
      <c r="C510" s="11" t="s">
        <v>328</v>
      </c>
      <c r="D510" s="11" t="s">
        <v>174</v>
      </c>
      <c r="E510" s="12">
        <v>2024.0</v>
      </c>
      <c r="F510" s="11" t="s">
        <v>166</v>
      </c>
      <c r="G510" s="11" t="s">
        <v>175</v>
      </c>
      <c r="H510" s="11">
        <v>2.0</v>
      </c>
      <c r="I510" s="13">
        <v>8.9</v>
      </c>
      <c r="J510" s="11">
        <v>0.0</v>
      </c>
      <c r="K510" s="13">
        <v>1.3</v>
      </c>
      <c r="L510" s="13">
        <v>5.6</v>
      </c>
      <c r="M510" s="11">
        <v>17.0</v>
      </c>
      <c r="N510" s="14">
        <v>0.72</v>
      </c>
      <c r="O510" s="13">
        <v>73.3</v>
      </c>
      <c r="P510" s="13">
        <v>4.6</v>
      </c>
      <c r="Q510" s="13">
        <v>12.9</v>
      </c>
      <c r="R510" s="13">
        <v>18.1</v>
      </c>
      <c r="S510" s="13">
        <v>3.6</v>
      </c>
      <c r="T510" s="13">
        <v>3.4</v>
      </c>
      <c r="U510" s="13">
        <v>2.7</v>
      </c>
      <c r="V510" s="13">
        <v>71.2</v>
      </c>
      <c r="W510" s="11" t="str">
        <f t="shared" si="1"/>
        <v>A-Strong|BBVA|Digital|2024</v>
      </c>
      <c r="X510" s="15">
        <f>(MAX(0,MIN(1,1-(K510-scaling_params!$B$2)/(scaling_params!$C$2-scaling_params!$B$2)))+MAX(0,MIN(1,(L510-scaling_params!$B$3)/(scaling_params!$C$3-scaling_params!$B$3))))/2</f>
        <v>0.6411764706</v>
      </c>
      <c r="Y510" s="15">
        <f>(MAX(0,MIN(1,(M510-scaling_params!$B$4)/(scaling_params!$C$4-scaling_params!$B$4)))+MAX(0,MIN(1,(N510-scaling_params!$B$5)/(scaling_params!$C$5-scaling_params!$B$5))))/2</f>
        <v>0.4922619048</v>
      </c>
      <c r="Z510" s="15">
        <f>(MAX(0,MIN(1,(O510-scaling_params!$B$6)/(scaling_params!$C$6-scaling_params!$B$6)))+MAX(0,MIN(1,1-(P510-scaling_params!$B$7)/(scaling_params!$C$7-scaling_params!$B$7)))+MAX(0,MIN(1,(T510-scaling_params!$B$11)/(scaling_params!$C$11-scaling_params!$B$11))))/3</f>
        <v>0.789863272</v>
      </c>
      <c r="AA510" s="15">
        <f>(MAX(0,MIN(1,1-(Q510-scaling_params!$B$8)/(scaling_params!$C$8-scaling_params!$B$8)))+MAX(0,MIN(1,(R510-scaling_params!$B$9)/(scaling_params!$C$9-scaling_params!$B$9)))+MAX(0,MIN(1,(S510-scaling_params!$B$10)/(scaling_params!$C$10-scaling_params!$B$10))))/3</f>
        <v>0.8050638552</v>
      </c>
      <c r="AB510" s="15">
        <f>(MAX(0,MIN(1,(U510-scaling_params!$B$12)/(scaling_params!$C$12-scaling_params!$B$12)))+MAX(0,MIN(1,(V510-scaling_params!$B$13)/(scaling_params!$C$13-scaling_params!$B$13))))/2</f>
        <v>0.6777272727</v>
      </c>
      <c r="AC510" s="13">
        <f>(scaling_params!$G$2*X510+scaling_params!$G$3*Y510+scaling_params!$G$4*Z510+scaling_params!$G$5*AA510+scaling_params!$G$6*AB510)*100</f>
        <v>67.36389438</v>
      </c>
      <c r="AD510" s="11" t="s">
        <v>168</v>
      </c>
      <c r="AE510" s="11">
        <f t="shared" si="2"/>
        <v>0</v>
      </c>
    </row>
    <row r="511" ht="15.75" customHeight="1">
      <c r="A511" s="11" t="s">
        <v>432</v>
      </c>
      <c r="B511" s="11" t="s">
        <v>163</v>
      </c>
      <c r="C511" s="11" t="s">
        <v>328</v>
      </c>
      <c r="D511" s="11" t="s">
        <v>174</v>
      </c>
      <c r="E511" s="12">
        <v>2025.0</v>
      </c>
      <c r="F511" s="11" t="s">
        <v>166</v>
      </c>
      <c r="G511" s="11" t="s">
        <v>175</v>
      </c>
      <c r="H511" s="11">
        <v>2.0</v>
      </c>
      <c r="I511" s="13">
        <v>8.6</v>
      </c>
      <c r="J511" s="11">
        <v>0.0</v>
      </c>
      <c r="K511" s="13">
        <v>1.2</v>
      </c>
      <c r="L511" s="13">
        <v>8.0</v>
      </c>
      <c r="M511" s="11">
        <v>-5.0</v>
      </c>
      <c r="N511" s="14">
        <v>0.83</v>
      </c>
      <c r="O511" s="13">
        <v>78.6</v>
      </c>
      <c r="P511" s="13">
        <v>4.2</v>
      </c>
      <c r="Q511" s="13">
        <v>12.7</v>
      </c>
      <c r="R511" s="13">
        <v>18.1</v>
      </c>
      <c r="S511" s="13">
        <v>3.0</v>
      </c>
      <c r="T511" s="13">
        <v>4.1</v>
      </c>
      <c r="U511" s="13">
        <v>3.7</v>
      </c>
      <c r="V511" s="13">
        <v>63.7</v>
      </c>
      <c r="W511" s="11" t="str">
        <f t="shared" si="1"/>
        <v>A-Strong|BBVA|Digital|2025</v>
      </c>
      <c r="X511" s="15">
        <f>(MAX(0,MIN(1,1-(K511-scaling_params!$B$2)/(scaling_params!$C$2-scaling_params!$B$2)))+MAX(0,MIN(1,(L511-scaling_params!$B$3)/(scaling_params!$C$3-scaling_params!$B$3))))/2</f>
        <v>0.8343137255</v>
      </c>
      <c r="Y511" s="15">
        <f>(MAX(0,MIN(1,(M511-scaling_params!$B$4)/(scaling_params!$C$4-scaling_params!$B$4)))+MAX(0,MIN(1,(N511-scaling_params!$B$5)/(scaling_params!$C$5-scaling_params!$B$5))))/2</f>
        <v>0.525</v>
      </c>
      <c r="Z511" s="15">
        <f>(MAX(0,MIN(1,(O511-scaling_params!$B$6)/(scaling_params!$C$6-scaling_params!$B$6)))+MAX(0,MIN(1,1-(P511-scaling_params!$B$7)/(scaling_params!$C$7-scaling_params!$B$7)))+MAX(0,MIN(1,(T511-scaling_params!$B$11)/(scaling_params!$C$11-scaling_params!$B$11))))/3</f>
        <v>0.9142857143</v>
      </c>
      <c r="AA511" s="15">
        <f>(MAX(0,MIN(1,1-(Q511-scaling_params!$B$8)/(scaling_params!$C$8-scaling_params!$B$8)))+MAX(0,MIN(1,(R511-scaling_params!$B$9)/(scaling_params!$C$9-scaling_params!$B$9)))+MAX(0,MIN(1,(S511-scaling_params!$B$10)/(scaling_params!$C$10-scaling_params!$B$10))))/3</f>
        <v>0.7538160834</v>
      </c>
      <c r="AB511" s="15">
        <f>(MAX(0,MIN(1,(U511-scaling_params!$B$12)/(scaling_params!$C$12-scaling_params!$B$12)))+MAX(0,MIN(1,(V511-scaling_params!$B$13)/(scaling_params!$C$13-scaling_params!$B$13))))/2</f>
        <v>0.6845454545</v>
      </c>
      <c r="AC511" s="13">
        <f>(scaling_params!$G$2*X511+scaling_params!$G$3*Y511+scaling_params!$G$4*Z511+scaling_params!$G$5*AA511+scaling_params!$G$6*AB511)*100</f>
        <v>74.77438627</v>
      </c>
      <c r="AD511" s="11" t="s">
        <v>168</v>
      </c>
      <c r="AE511" s="11">
        <f t="shared" si="2"/>
        <v>0</v>
      </c>
    </row>
    <row r="512" ht="15.75" customHeight="1">
      <c r="A512" s="11" t="s">
        <v>433</v>
      </c>
      <c r="B512" s="11" t="s">
        <v>163</v>
      </c>
      <c r="C512" s="11" t="s">
        <v>328</v>
      </c>
      <c r="D512" s="11" t="s">
        <v>165</v>
      </c>
      <c r="E512" s="12">
        <v>2024.0</v>
      </c>
      <c r="F512" s="11" t="s">
        <v>171</v>
      </c>
      <c r="G512" s="11" t="s">
        <v>184</v>
      </c>
      <c r="H512" s="11">
        <v>5.0</v>
      </c>
      <c r="I512" s="13">
        <v>8.9</v>
      </c>
      <c r="J512" s="11">
        <v>0.0</v>
      </c>
      <c r="K512" s="13">
        <v>1.1</v>
      </c>
      <c r="L512" s="13">
        <v>7.4</v>
      </c>
      <c r="M512" s="11">
        <v>11.0</v>
      </c>
      <c r="N512" s="14">
        <v>0.78</v>
      </c>
      <c r="O512" s="13">
        <v>77.5</v>
      </c>
      <c r="P512" s="13">
        <v>5.8</v>
      </c>
      <c r="Q512" s="13">
        <v>9.9</v>
      </c>
      <c r="R512" s="13">
        <v>17.5</v>
      </c>
      <c r="S512" s="13">
        <v>4.0</v>
      </c>
      <c r="T512" s="13">
        <v>4.4</v>
      </c>
      <c r="U512" s="13">
        <v>2.8</v>
      </c>
      <c r="V512" s="13">
        <v>69.7</v>
      </c>
      <c r="W512" s="11" t="str">
        <f t="shared" si="1"/>
        <v>A-Strong|BBVA|Operations|2024</v>
      </c>
      <c r="X512" s="15">
        <f>(MAX(0,MIN(1,1-(K512-scaling_params!$B$2)/(scaling_params!$C$2-scaling_params!$B$2)))+MAX(0,MIN(1,(L512-scaling_params!$B$3)/(scaling_params!$C$3-scaling_params!$B$3))))/2</f>
        <v>0.8068627451</v>
      </c>
      <c r="Y512" s="15">
        <f>(MAX(0,MIN(1,(M512-scaling_params!$B$4)/(scaling_params!$C$4-scaling_params!$B$4)))+MAX(0,MIN(1,(N512-scaling_params!$B$5)/(scaling_params!$C$5-scaling_params!$B$5))))/2</f>
        <v>0.5386904762</v>
      </c>
      <c r="Z512" s="15">
        <f>(MAX(0,MIN(1,(O512-scaling_params!$B$6)/(scaling_params!$C$6-scaling_params!$B$6)))+MAX(0,MIN(1,1-(P512-scaling_params!$B$7)/(scaling_params!$C$7-scaling_params!$B$7)))+MAX(0,MIN(1,(T512-scaling_params!$B$11)/(scaling_params!$C$11-scaling_params!$B$11))))/3</f>
        <v>0.9158301158</v>
      </c>
      <c r="AA512" s="15">
        <f>(MAX(0,MIN(1,1-(Q512-scaling_params!$B$8)/(scaling_params!$C$8-scaling_params!$B$8)))+MAX(0,MIN(1,(R512-scaling_params!$B$9)/(scaling_params!$C$9-scaling_params!$B$9)))+MAX(0,MIN(1,(S512-scaling_params!$B$10)/(scaling_params!$C$10-scaling_params!$B$10))))/3</f>
        <v>0.8682055101</v>
      </c>
      <c r="AB512" s="15">
        <f>(MAX(0,MIN(1,(U512-scaling_params!$B$12)/(scaling_params!$C$12-scaling_params!$B$12)))+MAX(0,MIN(1,(V512-scaling_params!$B$13)/(scaling_params!$C$13-scaling_params!$B$13))))/2</f>
        <v>0.6890909091</v>
      </c>
      <c r="AC512" s="13">
        <f>(scaling_params!$G$2*X512+scaling_params!$G$3*Y512+scaling_params!$G$4*Z512+scaling_params!$G$5*AA512+scaling_params!$G$6*AB512)*100</f>
        <v>76.55419813</v>
      </c>
      <c r="AD512" s="11" t="s">
        <v>168</v>
      </c>
      <c r="AE512" s="11">
        <f t="shared" si="2"/>
        <v>0</v>
      </c>
    </row>
    <row r="513" ht="15.75" customHeight="1">
      <c r="A513" s="11" t="s">
        <v>433</v>
      </c>
      <c r="B513" s="11" t="s">
        <v>163</v>
      </c>
      <c r="C513" s="11" t="s">
        <v>328</v>
      </c>
      <c r="D513" s="11" t="s">
        <v>165</v>
      </c>
      <c r="E513" s="12">
        <v>2025.0</v>
      </c>
      <c r="F513" s="11" t="s">
        <v>171</v>
      </c>
      <c r="G513" s="11" t="s">
        <v>184</v>
      </c>
      <c r="H513" s="11">
        <v>5.0</v>
      </c>
      <c r="I513" s="13">
        <v>8.6</v>
      </c>
      <c r="J513" s="11">
        <v>0.0</v>
      </c>
      <c r="K513" s="13">
        <v>0.0</v>
      </c>
      <c r="L513" s="13">
        <v>6.9</v>
      </c>
      <c r="M513" s="11">
        <v>24.0</v>
      </c>
      <c r="N513" s="14">
        <v>0.89</v>
      </c>
      <c r="O513" s="13">
        <v>83.2</v>
      </c>
      <c r="P513" s="13">
        <v>5.0</v>
      </c>
      <c r="Q513" s="13">
        <v>10.1</v>
      </c>
      <c r="R513" s="13">
        <v>16.7</v>
      </c>
      <c r="S513" s="13">
        <v>4.2</v>
      </c>
      <c r="T513" s="13">
        <v>3.8</v>
      </c>
      <c r="U513" s="13">
        <v>3.6</v>
      </c>
      <c r="V513" s="13">
        <v>81.2</v>
      </c>
      <c r="W513" s="11" t="str">
        <f t="shared" si="1"/>
        <v>A-Strong|BBVA|Operations|2025</v>
      </c>
      <c r="X513" s="15">
        <f>(MAX(0,MIN(1,1-(K513-scaling_params!$B$2)/(scaling_params!$C$2-scaling_params!$B$2)))+MAX(0,MIN(1,(L513-scaling_params!$B$3)/(scaling_params!$C$3-scaling_params!$B$3))))/2</f>
        <v>0.7867647059</v>
      </c>
      <c r="Y513" s="15">
        <f>(MAX(0,MIN(1,(M513-scaling_params!$B$4)/(scaling_params!$C$4-scaling_params!$B$4)))+MAX(0,MIN(1,(N513-scaling_params!$B$5)/(scaling_params!$C$5-scaling_params!$B$5))))/2</f>
        <v>0.7380952381</v>
      </c>
      <c r="Z513" s="15">
        <f>(MAX(0,MIN(1,(O513-scaling_params!$B$6)/(scaling_params!$C$6-scaling_params!$B$6)))+MAX(0,MIN(1,1-(P513-scaling_params!$B$7)/(scaling_params!$C$7-scaling_params!$B$7)))+MAX(0,MIN(1,(T513-scaling_params!$B$11)/(scaling_params!$C$11-scaling_params!$B$11))))/3</f>
        <v>0.8857142857</v>
      </c>
      <c r="AA513" s="15">
        <f>(MAX(0,MIN(1,1-(Q513-scaling_params!$B$8)/(scaling_params!$C$8-scaling_params!$B$8)))+MAX(0,MIN(1,(R513-scaling_params!$B$9)/(scaling_params!$C$9-scaling_params!$B$9)))+MAX(0,MIN(1,(S513-scaling_params!$B$10)/(scaling_params!$C$10-scaling_params!$B$10))))/3</f>
        <v>0.8540580789</v>
      </c>
      <c r="AB513" s="15">
        <f>(MAX(0,MIN(1,(U513-scaling_params!$B$12)/(scaling_params!$C$12-scaling_params!$B$12)))+MAX(0,MIN(1,(V513-scaling_params!$B$13)/(scaling_params!$C$13-scaling_params!$B$13))))/2</f>
        <v>0.8436363636</v>
      </c>
      <c r="AC513" s="13">
        <f>(scaling_params!$G$2*X513+scaling_params!$G$3*Y513+scaling_params!$G$4*Z513+scaling_params!$G$5*AA513+scaling_params!$G$6*AB513)*100</f>
        <v>81.63482568</v>
      </c>
      <c r="AD513" s="11" t="s">
        <v>168</v>
      </c>
      <c r="AE513" s="11">
        <f t="shared" si="2"/>
        <v>0</v>
      </c>
    </row>
    <row r="514" ht="15.75" customHeight="1">
      <c r="A514" s="11" t="s">
        <v>434</v>
      </c>
      <c r="B514" s="11" t="s">
        <v>163</v>
      </c>
      <c r="C514" s="11" t="s">
        <v>328</v>
      </c>
      <c r="D514" s="11" t="s">
        <v>177</v>
      </c>
      <c r="E514" s="12">
        <v>2024.0</v>
      </c>
      <c r="F514" s="11" t="s">
        <v>171</v>
      </c>
      <c r="G514" s="11" t="s">
        <v>172</v>
      </c>
      <c r="H514" s="11">
        <v>3.0</v>
      </c>
      <c r="I514" s="13">
        <v>8.9</v>
      </c>
      <c r="J514" s="11">
        <v>0.0</v>
      </c>
      <c r="K514" s="13">
        <v>0.2</v>
      </c>
      <c r="L514" s="13">
        <v>9.2</v>
      </c>
      <c r="M514" s="11">
        <v>49.0</v>
      </c>
      <c r="N514" s="14">
        <v>0.93</v>
      </c>
      <c r="O514" s="13">
        <v>76.2</v>
      </c>
      <c r="P514" s="13">
        <v>4.6</v>
      </c>
      <c r="Q514" s="13">
        <v>11.9</v>
      </c>
      <c r="R514" s="13">
        <v>17.6</v>
      </c>
      <c r="S514" s="13">
        <v>5.0</v>
      </c>
      <c r="T514" s="13">
        <v>5.0</v>
      </c>
      <c r="U514" s="13">
        <v>3.5</v>
      </c>
      <c r="V514" s="13">
        <v>95.4</v>
      </c>
      <c r="W514" s="11" t="str">
        <f t="shared" si="1"/>
        <v>A-Strong|BBVA|Retail|2024</v>
      </c>
      <c r="X514" s="15">
        <f>(MAX(0,MIN(1,1-(K514-scaling_params!$B$2)/(scaling_params!$C$2-scaling_params!$B$2)))+MAX(0,MIN(1,(L514-scaling_params!$B$3)/(scaling_params!$C$3-scaling_params!$B$3))))/2</f>
        <v>0.9558823529</v>
      </c>
      <c r="Y514" s="15">
        <f>(MAX(0,MIN(1,(M514-scaling_params!$B$4)/(scaling_params!$C$4-scaling_params!$B$4)))+MAX(0,MIN(1,(N514-scaling_params!$B$5)/(scaling_params!$C$5-scaling_params!$B$5))))/2</f>
        <v>0.9071428571</v>
      </c>
      <c r="Z514" s="15">
        <f>(MAX(0,MIN(1,(O514-scaling_params!$B$6)/(scaling_params!$C$6-scaling_params!$B$6)))+MAX(0,MIN(1,1-(P514-scaling_params!$B$7)/(scaling_params!$C$7-scaling_params!$B$7)))+MAX(0,MIN(1,(T514-scaling_params!$B$11)/(scaling_params!$C$11-scaling_params!$B$11))))/3</f>
        <v>0.9900990099</v>
      </c>
      <c r="AA514" s="15">
        <f>(MAX(0,MIN(1,1-(Q514-scaling_params!$B$8)/(scaling_params!$C$8-scaling_params!$B$8)))+MAX(0,MIN(1,(R514-scaling_params!$B$9)/(scaling_params!$C$9-scaling_params!$B$9)))+MAX(0,MIN(1,(S514-scaling_params!$B$10)/(scaling_params!$C$10-scaling_params!$B$10))))/3</f>
        <v>0.9591004987</v>
      </c>
      <c r="AB514" s="15">
        <f>(MAX(0,MIN(1,(U514-scaling_params!$B$12)/(scaling_params!$C$12-scaling_params!$B$12)))+MAX(0,MIN(1,(V514-scaling_params!$B$13)/(scaling_params!$C$13-scaling_params!$B$13))))/2</f>
        <v>0.9727272727</v>
      </c>
      <c r="AC514" s="13">
        <f>(scaling_params!$G$2*X514+scaling_params!$G$3*Y514+scaling_params!$G$4*Z514+scaling_params!$G$5*AA514+scaling_params!$G$6*AB514)*100</f>
        <v>95.40676976</v>
      </c>
      <c r="AD514" s="11" t="s">
        <v>168</v>
      </c>
      <c r="AE514" s="11">
        <f t="shared" si="2"/>
        <v>0</v>
      </c>
    </row>
    <row r="515" ht="15.75" customHeight="1">
      <c r="A515" s="11" t="s">
        <v>434</v>
      </c>
      <c r="B515" s="11" t="s">
        <v>163</v>
      </c>
      <c r="C515" s="11" t="s">
        <v>328</v>
      </c>
      <c r="D515" s="11" t="s">
        <v>177</v>
      </c>
      <c r="E515" s="12">
        <v>2025.0</v>
      </c>
      <c r="F515" s="11" t="s">
        <v>171</v>
      </c>
      <c r="G515" s="11" t="s">
        <v>172</v>
      </c>
      <c r="H515" s="11">
        <v>3.0</v>
      </c>
      <c r="I515" s="13">
        <v>8.6</v>
      </c>
      <c r="J515" s="11">
        <v>0.0</v>
      </c>
      <c r="K515" s="13">
        <v>1.2</v>
      </c>
      <c r="L515" s="13">
        <v>9.2</v>
      </c>
      <c r="M515" s="11">
        <v>54.0</v>
      </c>
      <c r="N515" s="14">
        <v>0.97</v>
      </c>
      <c r="O515" s="13">
        <v>79.5</v>
      </c>
      <c r="P515" s="13">
        <v>6.5</v>
      </c>
      <c r="Q515" s="13">
        <v>9.6</v>
      </c>
      <c r="R515" s="13">
        <v>16.3</v>
      </c>
      <c r="S515" s="13">
        <v>5.0</v>
      </c>
      <c r="T515" s="13">
        <v>5.0</v>
      </c>
      <c r="U515" s="13">
        <v>3.5</v>
      </c>
      <c r="V515" s="13">
        <v>96.3</v>
      </c>
      <c r="W515" s="11" t="str">
        <f t="shared" si="1"/>
        <v>A-Strong|BBVA|Retail|2025</v>
      </c>
      <c r="X515" s="15">
        <f>(MAX(0,MIN(1,1-(K515-scaling_params!$B$2)/(scaling_params!$C$2-scaling_params!$B$2)))+MAX(0,MIN(1,(L515-scaling_params!$B$3)/(scaling_params!$C$3-scaling_params!$B$3))))/2</f>
        <v>0.9225490196</v>
      </c>
      <c r="Y515" s="15">
        <f>(MAX(0,MIN(1,(M515-scaling_params!$B$4)/(scaling_params!$C$4-scaling_params!$B$4)))+MAX(0,MIN(1,(N515-scaling_params!$B$5)/(scaling_params!$C$5-scaling_params!$B$5))))/2</f>
        <v>0.980952381</v>
      </c>
      <c r="Z515" s="15">
        <f>(MAX(0,MIN(1,(O515-scaling_params!$B$6)/(scaling_params!$C$6-scaling_params!$B$6)))+MAX(0,MIN(1,1-(P515-scaling_params!$B$7)/(scaling_params!$C$7-scaling_params!$B$7)))+MAX(0,MIN(1,(T515-scaling_params!$B$11)/(scaling_params!$C$11-scaling_params!$B$11))))/3</f>
        <v>0.9099099099</v>
      </c>
      <c r="AA515" s="15">
        <f>(MAX(0,MIN(1,1-(Q515-scaling_params!$B$8)/(scaling_params!$C$8-scaling_params!$B$8)))+MAX(0,MIN(1,(R515-scaling_params!$B$9)/(scaling_params!$C$9-scaling_params!$B$9)))+MAX(0,MIN(1,(S515-scaling_params!$B$10)/(scaling_params!$C$10-scaling_params!$B$10))))/3</f>
        <v>0.9156118143</v>
      </c>
      <c r="AB515" s="15">
        <f>(MAX(0,MIN(1,(U515-scaling_params!$B$12)/(scaling_params!$C$12-scaling_params!$B$12)))+MAX(0,MIN(1,(V515-scaling_params!$B$13)/(scaling_params!$C$13-scaling_params!$B$13))))/2</f>
        <v>0.9809090909</v>
      </c>
      <c r="AC515" s="13">
        <f>(scaling_params!$G$2*X515+scaling_params!$G$3*Y515+scaling_params!$G$4*Z515+scaling_params!$G$5*AA515+scaling_params!$G$6*AB515)*100</f>
        <v>93.804661</v>
      </c>
      <c r="AD515" s="11" t="s">
        <v>168</v>
      </c>
      <c r="AE515" s="11">
        <f t="shared" si="2"/>
        <v>0</v>
      </c>
    </row>
    <row r="516" ht="15.75" customHeight="1">
      <c r="A516" s="11" t="s">
        <v>435</v>
      </c>
      <c r="B516" s="11" t="s">
        <v>163</v>
      </c>
      <c r="C516" s="11" t="s">
        <v>328</v>
      </c>
      <c r="D516" s="11" t="s">
        <v>177</v>
      </c>
      <c r="E516" s="12">
        <v>2024.0</v>
      </c>
      <c r="F516" s="11" t="s">
        <v>171</v>
      </c>
      <c r="G516" s="11" t="s">
        <v>175</v>
      </c>
      <c r="H516" s="11">
        <v>2.0</v>
      </c>
      <c r="I516" s="13">
        <v>8.9</v>
      </c>
      <c r="J516" s="11">
        <v>0.0</v>
      </c>
      <c r="K516" s="13">
        <v>0.2</v>
      </c>
      <c r="L516" s="13">
        <v>8.2</v>
      </c>
      <c r="M516" s="11">
        <v>47.0</v>
      </c>
      <c r="N516" s="14">
        <v>0.86</v>
      </c>
      <c r="O516" s="13">
        <v>76.2</v>
      </c>
      <c r="P516" s="13">
        <v>4.6</v>
      </c>
      <c r="Q516" s="13">
        <v>11.9</v>
      </c>
      <c r="R516" s="13">
        <v>17.6</v>
      </c>
      <c r="S516" s="13">
        <v>4.9</v>
      </c>
      <c r="T516" s="13">
        <v>5.0</v>
      </c>
      <c r="U516" s="13">
        <v>3.5</v>
      </c>
      <c r="V516" s="13">
        <v>75.3</v>
      </c>
      <c r="W516" s="11" t="str">
        <f t="shared" si="1"/>
        <v>A-Strong|BBVA|Retail|2024</v>
      </c>
      <c r="X516" s="15">
        <f>(MAX(0,MIN(1,1-(K516-scaling_params!$B$2)/(scaling_params!$C$2-scaling_params!$B$2)))+MAX(0,MIN(1,(L516-scaling_params!$B$3)/(scaling_params!$C$3-scaling_params!$B$3))))/2</f>
        <v>0.8823529412</v>
      </c>
      <c r="Y516" s="15">
        <f>(MAX(0,MIN(1,(M516-scaling_params!$B$4)/(scaling_params!$C$4-scaling_params!$B$4)))+MAX(0,MIN(1,(N516-scaling_params!$B$5)/(scaling_params!$C$5-scaling_params!$B$5))))/2</f>
        <v>0.8101190476</v>
      </c>
      <c r="Z516" s="15">
        <f>(MAX(0,MIN(1,(O516-scaling_params!$B$6)/(scaling_params!$C$6-scaling_params!$B$6)))+MAX(0,MIN(1,1-(P516-scaling_params!$B$7)/(scaling_params!$C$7-scaling_params!$B$7)))+MAX(0,MIN(1,(T516-scaling_params!$B$11)/(scaling_params!$C$11-scaling_params!$B$11))))/3</f>
        <v>0.9900990099</v>
      </c>
      <c r="AA516" s="15">
        <f>(MAX(0,MIN(1,1-(Q516-scaling_params!$B$8)/(scaling_params!$C$8-scaling_params!$B$8)))+MAX(0,MIN(1,(R516-scaling_params!$B$9)/(scaling_params!$C$9-scaling_params!$B$9)))+MAX(0,MIN(1,(S516-scaling_params!$B$10)/(scaling_params!$C$10-scaling_params!$B$10))))/3</f>
        <v>0.9492965771</v>
      </c>
      <c r="AB516" s="15">
        <f>(MAX(0,MIN(1,(U516-scaling_params!$B$12)/(scaling_params!$C$12-scaling_params!$B$12)))+MAX(0,MIN(1,(V516-scaling_params!$B$13)/(scaling_params!$C$13-scaling_params!$B$13))))/2</f>
        <v>0.79</v>
      </c>
      <c r="AC516" s="13">
        <f>(scaling_params!$G$2*X516+scaling_params!$G$3*Y516+scaling_params!$G$4*Z516+scaling_params!$G$5*AA516+scaling_params!$G$6*AB516)*100</f>
        <v>89.07003823</v>
      </c>
      <c r="AD516" s="11" t="s">
        <v>168</v>
      </c>
      <c r="AE516" s="11">
        <f t="shared" si="2"/>
        <v>0</v>
      </c>
    </row>
    <row r="517" ht="15.75" customHeight="1">
      <c r="A517" s="11" t="s">
        <v>435</v>
      </c>
      <c r="B517" s="11" t="s">
        <v>163</v>
      </c>
      <c r="C517" s="11" t="s">
        <v>328</v>
      </c>
      <c r="D517" s="11" t="s">
        <v>177</v>
      </c>
      <c r="E517" s="12">
        <v>2025.0</v>
      </c>
      <c r="F517" s="11" t="s">
        <v>171</v>
      </c>
      <c r="G517" s="11" t="s">
        <v>175</v>
      </c>
      <c r="H517" s="11">
        <v>2.0</v>
      </c>
      <c r="I517" s="13">
        <v>8.6</v>
      </c>
      <c r="J517" s="11">
        <v>0.0</v>
      </c>
      <c r="K517" s="13">
        <v>1.2</v>
      </c>
      <c r="L517" s="13">
        <v>8.9</v>
      </c>
      <c r="M517" s="11">
        <v>36.0</v>
      </c>
      <c r="N517" s="14">
        <v>0.89</v>
      </c>
      <c r="O517" s="13">
        <v>79.5</v>
      </c>
      <c r="P517" s="13">
        <v>6.5</v>
      </c>
      <c r="Q517" s="13">
        <v>9.6</v>
      </c>
      <c r="R517" s="13">
        <v>16.3</v>
      </c>
      <c r="S517" s="13">
        <v>5.0</v>
      </c>
      <c r="T517" s="13">
        <v>4.8</v>
      </c>
      <c r="U517" s="13">
        <v>3.5</v>
      </c>
      <c r="V517" s="13">
        <v>90.3</v>
      </c>
      <c r="W517" s="11" t="str">
        <f t="shared" si="1"/>
        <v>A-Strong|BBVA|Retail|2025</v>
      </c>
      <c r="X517" s="15">
        <f>(MAX(0,MIN(1,1-(K517-scaling_params!$B$2)/(scaling_params!$C$2-scaling_params!$B$2)))+MAX(0,MIN(1,(L517-scaling_params!$B$3)/(scaling_params!$C$3-scaling_params!$B$3))))/2</f>
        <v>0.9004901961</v>
      </c>
      <c r="Y517" s="15">
        <f>(MAX(0,MIN(1,(M517-scaling_params!$B$4)/(scaling_params!$C$4-scaling_params!$B$4)))+MAX(0,MIN(1,(N517-scaling_params!$B$5)/(scaling_params!$C$5-scaling_params!$B$5))))/2</f>
        <v>0.7952380952</v>
      </c>
      <c r="Z517" s="15">
        <f>(MAX(0,MIN(1,(O517-scaling_params!$B$6)/(scaling_params!$C$6-scaling_params!$B$6)))+MAX(0,MIN(1,1-(P517-scaling_params!$B$7)/(scaling_params!$C$7-scaling_params!$B$7)))+MAX(0,MIN(1,(T517-scaling_params!$B$11)/(scaling_params!$C$11-scaling_params!$B$11))))/3</f>
        <v>0.8908622909</v>
      </c>
      <c r="AA517" s="15">
        <f>(MAX(0,MIN(1,1-(Q517-scaling_params!$B$8)/(scaling_params!$C$8-scaling_params!$B$8)))+MAX(0,MIN(1,(R517-scaling_params!$B$9)/(scaling_params!$C$9-scaling_params!$B$9)))+MAX(0,MIN(1,(S517-scaling_params!$B$10)/(scaling_params!$C$10-scaling_params!$B$10))))/3</f>
        <v>0.9156118143</v>
      </c>
      <c r="AB517" s="15">
        <f>(MAX(0,MIN(1,(U517-scaling_params!$B$12)/(scaling_params!$C$12-scaling_params!$B$12)))+MAX(0,MIN(1,(V517-scaling_params!$B$13)/(scaling_params!$C$13-scaling_params!$B$13))))/2</f>
        <v>0.9263636364</v>
      </c>
      <c r="AC517" s="13">
        <f>(scaling_params!$G$2*X517+scaling_params!$G$3*Y517+scaling_params!$G$4*Z517+scaling_params!$G$5*AA517+scaling_params!$G$6*AB517)*100</f>
        <v>87.83073752</v>
      </c>
      <c r="AD517" s="11" t="s">
        <v>168</v>
      </c>
      <c r="AE517" s="11">
        <f t="shared" si="2"/>
        <v>0</v>
      </c>
    </row>
    <row r="518" ht="15.75" customHeight="1">
      <c r="A518" s="11" t="s">
        <v>436</v>
      </c>
      <c r="B518" s="11" t="s">
        <v>163</v>
      </c>
      <c r="C518" s="11" t="s">
        <v>328</v>
      </c>
      <c r="D518" s="11" t="s">
        <v>174</v>
      </c>
      <c r="E518" s="12">
        <v>2024.0</v>
      </c>
      <c r="F518" s="11" t="s">
        <v>166</v>
      </c>
      <c r="G518" s="11" t="s">
        <v>167</v>
      </c>
      <c r="H518" s="11">
        <v>1.0</v>
      </c>
      <c r="I518" s="13">
        <v>8.9</v>
      </c>
      <c r="J518" s="11">
        <v>0.0</v>
      </c>
      <c r="K518" s="13">
        <v>1.3</v>
      </c>
      <c r="L518" s="13">
        <v>8.2</v>
      </c>
      <c r="M518" s="11">
        <v>45.0</v>
      </c>
      <c r="N518" s="14">
        <v>0.91</v>
      </c>
      <c r="O518" s="13">
        <v>73.3</v>
      </c>
      <c r="P518" s="13">
        <v>4.6</v>
      </c>
      <c r="Q518" s="13">
        <v>12.9</v>
      </c>
      <c r="R518" s="13">
        <v>18.1</v>
      </c>
      <c r="S518" s="13">
        <v>4.9</v>
      </c>
      <c r="T518" s="13">
        <v>5.0</v>
      </c>
      <c r="U518" s="13">
        <v>2.7</v>
      </c>
      <c r="V518" s="13">
        <v>87.5</v>
      </c>
      <c r="W518" s="11" t="str">
        <f t="shared" si="1"/>
        <v>A-Strong|BBVA|Digital|2024</v>
      </c>
      <c r="X518" s="15">
        <f>(MAX(0,MIN(1,1-(K518-scaling_params!$B$2)/(scaling_params!$C$2-scaling_params!$B$2)))+MAX(0,MIN(1,(L518-scaling_params!$B$3)/(scaling_params!$C$3-scaling_params!$B$3))))/2</f>
        <v>0.8323529412</v>
      </c>
      <c r="Y518" s="15">
        <f>(MAX(0,MIN(1,(M518-scaling_params!$B$4)/(scaling_params!$C$4-scaling_params!$B$4)))+MAX(0,MIN(1,(N518-scaling_params!$B$5)/(scaling_params!$C$5-scaling_params!$B$5))))/2</f>
        <v>0.8630952381</v>
      </c>
      <c r="Z518" s="15">
        <f>(MAX(0,MIN(1,(O518-scaling_params!$B$6)/(scaling_params!$C$6-scaling_params!$B$6)))+MAX(0,MIN(1,1-(P518-scaling_params!$B$7)/(scaling_params!$C$7-scaling_params!$B$7)))+MAX(0,MIN(1,(T518-scaling_params!$B$11)/(scaling_params!$C$11-scaling_params!$B$11))))/3</f>
        <v>0.9422442244</v>
      </c>
      <c r="AA518" s="15">
        <f>(MAX(0,MIN(1,1-(Q518-scaling_params!$B$8)/(scaling_params!$C$8-scaling_params!$B$8)))+MAX(0,MIN(1,(R518-scaling_params!$B$9)/(scaling_params!$C$9-scaling_params!$B$9)))+MAX(0,MIN(1,(S518-scaling_params!$B$10)/(scaling_params!$C$10-scaling_params!$B$10))))/3</f>
        <v>0.9325148356</v>
      </c>
      <c r="AB518" s="15">
        <f>(MAX(0,MIN(1,(U518-scaling_params!$B$12)/(scaling_params!$C$12-scaling_params!$B$12)))+MAX(0,MIN(1,(V518-scaling_params!$B$13)/(scaling_params!$C$13-scaling_params!$B$13))))/2</f>
        <v>0.8259090909</v>
      </c>
      <c r="AC518" s="13">
        <f>(scaling_params!$G$2*X518+scaling_params!$G$3*Y518+scaling_params!$G$4*Z518+scaling_params!$G$5*AA518+scaling_params!$G$6*AB518)*100</f>
        <v>88.14375987</v>
      </c>
      <c r="AD518" s="11" t="s">
        <v>168</v>
      </c>
      <c r="AE518" s="11">
        <f t="shared" si="2"/>
        <v>0</v>
      </c>
    </row>
    <row r="519" ht="15.75" customHeight="1">
      <c r="A519" s="11" t="s">
        <v>436</v>
      </c>
      <c r="B519" s="11" t="s">
        <v>163</v>
      </c>
      <c r="C519" s="11" t="s">
        <v>328</v>
      </c>
      <c r="D519" s="11" t="s">
        <v>174</v>
      </c>
      <c r="E519" s="12">
        <v>2025.0</v>
      </c>
      <c r="F519" s="11" t="s">
        <v>166</v>
      </c>
      <c r="G519" s="11" t="s">
        <v>167</v>
      </c>
      <c r="H519" s="11">
        <v>1.0</v>
      </c>
      <c r="I519" s="13">
        <v>8.6</v>
      </c>
      <c r="J519" s="11">
        <v>0.0</v>
      </c>
      <c r="K519" s="13">
        <v>1.2</v>
      </c>
      <c r="L519" s="13">
        <v>8.5</v>
      </c>
      <c r="M519" s="11">
        <v>18.0</v>
      </c>
      <c r="N519" s="14">
        <v>0.93</v>
      </c>
      <c r="O519" s="13">
        <v>78.6</v>
      </c>
      <c r="P519" s="13">
        <v>4.2</v>
      </c>
      <c r="Q519" s="13">
        <v>12.7</v>
      </c>
      <c r="R519" s="13">
        <v>18.1</v>
      </c>
      <c r="S519" s="13">
        <v>5.0</v>
      </c>
      <c r="T519" s="13">
        <v>5.0</v>
      </c>
      <c r="U519" s="13">
        <v>3.7</v>
      </c>
      <c r="V519" s="13">
        <v>92.2</v>
      </c>
      <c r="W519" s="11" t="str">
        <f t="shared" si="1"/>
        <v>A-Strong|BBVA|Digital|2025</v>
      </c>
      <c r="X519" s="15">
        <f>(MAX(0,MIN(1,1-(K519-scaling_params!$B$2)/(scaling_params!$C$2-scaling_params!$B$2)))+MAX(0,MIN(1,(L519-scaling_params!$B$3)/(scaling_params!$C$3-scaling_params!$B$3))))/2</f>
        <v>0.8710784314</v>
      </c>
      <c r="Y519" s="15">
        <f>(MAX(0,MIN(1,(M519-scaling_params!$B$4)/(scaling_params!$C$4-scaling_params!$B$4)))+MAX(0,MIN(1,(N519-scaling_params!$B$5)/(scaling_params!$C$5-scaling_params!$B$5))))/2</f>
        <v>0.7595238095</v>
      </c>
      <c r="Z519" s="15">
        <f>(MAX(0,MIN(1,(O519-scaling_params!$B$6)/(scaling_params!$C$6-scaling_params!$B$6)))+MAX(0,MIN(1,1-(P519-scaling_params!$B$7)/(scaling_params!$C$7-scaling_params!$B$7)))+MAX(0,MIN(1,(T519-scaling_params!$B$11)/(scaling_params!$C$11-scaling_params!$B$11))))/3</f>
        <v>1</v>
      </c>
      <c r="AA519" s="15">
        <f>(MAX(0,MIN(1,1-(Q519-scaling_params!$B$8)/(scaling_params!$C$8-scaling_params!$B$8)))+MAX(0,MIN(1,(R519-scaling_params!$B$9)/(scaling_params!$C$9-scaling_params!$B$9)))+MAX(0,MIN(1,(S519-scaling_params!$B$10)/(scaling_params!$C$10-scaling_params!$B$10))))/3</f>
        <v>0.9498945148</v>
      </c>
      <c r="AB519" s="15">
        <f>(MAX(0,MIN(1,(U519-scaling_params!$B$12)/(scaling_params!$C$12-scaling_params!$B$12)))+MAX(0,MIN(1,(V519-scaling_params!$B$13)/(scaling_params!$C$13-scaling_params!$B$13))))/2</f>
        <v>0.9436363636</v>
      </c>
      <c r="AC519" s="13">
        <f>(scaling_params!$G$2*X519+scaling_params!$G$3*Y519+scaling_params!$G$4*Z519+scaling_params!$G$5*AA519+scaling_params!$G$6*AB519)*100</f>
        <v>89.67220521</v>
      </c>
      <c r="AD519" s="11" t="s">
        <v>168</v>
      </c>
      <c r="AE519" s="11">
        <f t="shared" si="2"/>
        <v>0</v>
      </c>
    </row>
    <row r="520" ht="15.75" customHeight="1">
      <c r="A520" s="11" t="s">
        <v>437</v>
      </c>
      <c r="B520" s="11" t="s">
        <v>163</v>
      </c>
      <c r="C520" s="11" t="s">
        <v>328</v>
      </c>
      <c r="D520" s="11" t="s">
        <v>177</v>
      </c>
      <c r="E520" s="12">
        <v>2024.0</v>
      </c>
      <c r="F520" s="11" t="s">
        <v>171</v>
      </c>
      <c r="G520" s="11" t="s">
        <v>167</v>
      </c>
      <c r="H520" s="11">
        <v>2.0</v>
      </c>
      <c r="I520" s="13">
        <v>8.9</v>
      </c>
      <c r="J520" s="11">
        <v>0.0</v>
      </c>
      <c r="K520" s="13">
        <v>0.2</v>
      </c>
      <c r="L520" s="13">
        <v>7.2</v>
      </c>
      <c r="M520" s="11">
        <v>22.0</v>
      </c>
      <c r="N520" s="14">
        <v>0.85</v>
      </c>
      <c r="O520" s="13">
        <v>76.2</v>
      </c>
      <c r="P520" s="13">
        <v>4.6</v>
      </c>
      <c r="Q520" s="13">
        <v>11.9</v>
      </c>
      <c r="R520" s="13">
        <v>17.6</v>
      </c>
      <c r="S520" s="13">
        <v>3.6</v>
      </c>
      <c r="T520" s="13">
        <v>3.9</v>
      </c>
      <c r="U520" s="13">
        <v>3.5</v>
      </c>
      <c r="V520" s="13">
        <v>79.8</v>
      </c>
      <c r="W520" s="11" t="str">
        <f t="shared" si="1"/>
        <v>A-Strong|BBVA|Retail|2024</v>
      </c>
      <c r="X520" s="15">
        <f>(MAX(0,MIN(1,1-(K520-scaling_params!$B$2)/(scaling_params!$C$2-scaling_params!$B$2)))+MAX(0,MIN(1,(L520-scaling_params!$B$3)/(scaling_params!$C$3-scaling_params!$B$3))))/2</f>
        <v>0.8088235294</v>
      </c>
      <c r="Y520" s="15">
        <f>(MAX(0,MIN(1,(M520-scaling_params!$B$4)/(scaling_params!$C$4-scaling_params!$B$4)))+MAX(0,MIN(1,(N520-scaling_params!$B$5)/(scaling_params!$C$5-scaling_params!$B$5))))/2</f>
        <v>0.6785714286</v>
      </c>
      <c r="Z520" s="15">
        <f>(MAX(0,MIN(1,(O520-scaling_params!$B$6)/(scaling_params!$C$6-scaling_params!$B$6)))+MAX(0,MIN(1,1-(P520-scaling_params!$B$7)/(scaling_params!$C$7-scaling_params!$B$7)))+MAX(0,MIN(1,(T520-scaling_params!$B$11)/(scaling_params!$C$11-scaling_params!$B$11))))/3</f>
        <v>0.8853371051</v>
      </c>
      <c r="AA520" s="15">
        <f>(MAX(0,MIN(1,1-(Q520-scaling_params!$B$8)/(scaling_params!$C$8-scaling_params!$B$8)))+MAX(0,MIN(1,(R520-scaling_params!$B$9)/(scaling_params!$C$9-scaling_params!$B$9)))+MAX(0,MIN(1,(S520-scaling_params!$B$10)/(scaling_params!$C$10-scaling_params!$B$10))))/3</f>
        <v>0.8218455967</v>
      </c>
      <c r="AB520" s="15">
        <f>(MAX(0,MIN(1,(U520-scaling_params!$B$12)/(scaling_params!$C$12-scaling_params!$B$12)))+MAX(0,MIN(1,(V520-scaling_params!$B$13)/(scaling_params!$C$13-scaling_params!$B$13))))/2</f>
        <v>0.8309090909</v>
      </c>
      <c r="AC520" s="13">
        <f>(scaling_params!$G$2*X520+scaling_params!$G$3*Y520+scaling_params!$G$4*Z520+scaling_params!$G$5*AA520+scaling_params!$G$6*AB520)*100</f>
        <v>80.02841326</v>
      </c>
      <c r="AD520" s="11" t="s">
        <v>168</v>
      </c>
      <c r="AE520" s="11">
        <f t="shared" si="2"/>
        <v>0</v>
      </c>
    </row>
    <row r="521" ht="15.75" customHeight="1">
      <c r="A521" s="11" t="s">
        <v>437</v>
      </c>
      <c r="B521" s="11" t="s">
        <v>163</v>
      </c>
      <c r="C521" s="11" t="s">
        <v>328</v>
      </c>
      <c r="D521" s="11" t="s">
        <v>177</v>
      </c>
      <c r="E521" s="12">
        <v>2025.0</v>
      </c>
      <c r="F521" s="11" t="s">
        <v>171</v>
      </c>
      <c r="G521" s="11" t="s">
        <v>167</v>
      </c>
      <c r="H521" s="11">
        <v>2.0</v>
      </c>
      <c r="I521" s="13">
        <v>8.6</v>
      </c>
      <c r="J521" s="11">
        <v>0.0</v>
      </c>
      <c r="K521" s="13">
        <v>1.2</v>
      </c>
      <c r="L521" s="13">
        <v>8.1</v>
      </c>
      <c r="M521" s="11">
        <v>29.0</v>
      </c>
      <c r="N521" s="14">
        <v>0.82</v>
      </c>
      <c r="O521" s="13">
        <v>79.5</v>
      </c>
      <c r="P521" s="13">
        <v>6.5</v>
      </c>
      <c r="Q521" s="13">
        <v>9.6</v>
      </c>
      <c r="R521" s="13">
        <v>16.3</v>
      </c>
      <c r="S521" s="13">
        <v>4.3</v>
      </c>
      <c r="T521" s="13">
        <v>3.9</v>
      </c>
      <c r="U521" s="13">
        <v>3.5</v>
      </c>
      <c r="V521" s="13">
        <v>78.4</v>
      </c>
      <c r="W521" s="11" t="str">
        <f t="shared" si="1"/>
        <v>A-Strong|BBVA|Retail|2025</v>
      </c>
      <c r="X521" s="15">
        <f>(MAX(0,MIN(1,1-(K521-scaling_params!$B$2)/(scaling_params!$C$2-scaling_params!$B$2)))+MAX(0,MIN(1,(L521-scaling_params!$B$3)/(scaling_params!$C$3-scaling_params!$B$3))))/2</f>
        <v>0.8416666667</v>
      </c>
      <c r="Y521" s="15">
        <f>(MAX(0,MIN(1,(M521-scaling_params!$B$4)/(scaling_params!$C$4-scaling_params!$B$4)))+MAX(0,MIN(1,(N521-scaling_params!$B$5)/(scaling_params!$C$5-scaling_params!$B$5))))/2</f>
        <v>0.6744047619</v>
      </c>
      <c r="Z521" s="15">
        <f>(MAX(0,MIN(1,(O521-scaling_params!$B$6)/(scaling_params!$C$6-scaling_params!$B$6)))+MAX(0,MIN(1,1-(P521-scaling_params!$B$7)/(scaling_params!$C$7-scaling_params!$B$7)))+MAX(0,MIN(1,(T521-scaling_params!$B$11)/(scaling_params!$C$11-scaling_params!$B$11))))/3</f>
        <v>0.8051480051</v>
      </c>
      <c r="AA521" s="15">
        <f>(MAX(0,MIN(1,1-(Q521-scaling_params!$B$8)/(scaling_params!$C$8-scaling_params!$B$8)))+MAX(0,MIN(1,(R521-scaling_params!$B$9)/(scaling_params!$C$9-scaling_params!$B$9)))+MAX(0,MIN(1,(S521-scaling_params!$B$10)/(scaling_params!$C$10-scaling_params!$B$10))))/3</f>
        <v>0.8469843634</v>
      </c>
      <c r="AB521" s="15">
        <f>(MAX(0,MIN(1,(U521-scaling_params!$B$12)/(scaling_params!$C$12-scaling_params!$B$12)))+MAX(0,MIN(1,(V521-scaling_params!$B$13)/(scaling_params!$C$13-scaling_params!$B$13))))/2</f>
        <v>0.8181818182</v>
      </c>
      <c r="AC521" s="13">
        <f>(scaling_params!$G$2*X521+scaling_params!$G$3*Y521+scaling_params!$G$4*Z521+scaling_params!$G$5*AA521+scaling_params!$G$6*AB521)*100</f>
        <v>79.11012694</v>
      </c>
      <c r="AD521" s="11" t="s">
        <v>168</v>
      </c>
      <c r="AE521" s="11">
        <f t="shared" si="2"/>
        <v>0</v>
      </c>
    </row>
    <row r="522" ht="15.75" customHeight="1">
      <c r="A522" s="11" t="s">
        <v>438</v>
      </c>
      <c r="B522" s="11" t="s">
        <v>163</v>
      </c>
      <c r="C522" s="11" t="s">
        <v>328</v>
      </c>
      <c r="D522" s="11" t="s">
        <v>177</v>
      </c>
      <c r="E522" s="12">
        <v>2024.0</v>
      </c>
      <c r="F522" s="11" t="s">
        <v>171</v>
      </c>
      <c r="G522" s="11" t="s">
        <v>167</v>
      </c>
      <c r="H522" s="11">
        <v>1.0</v>
      </c>
      <c r="I522" s="13">
        <v>8.9</v>
      </c>
      <c r="J522" s="11">
        <v>0.0</v>
      </c>
      <c r="K522" s="13">
        <v>0.2</v>
      </c>
      <c r="L522" s="13">
        <v>8.8</v>
      </c>
      <c r="M522" s="11">
        <v>37.0</v>
      </c>
      <c r="N522" s="14">
        <v>0.82</v>
      </c>
      <c r="O522" s="13">
        <v>76.2</v>
      </c>
      <c r="P522" s="13">
        <v>4.6</v>
      </c>
      <c r="Q522" s="13">
        <v>11.9</v>
      </c>
      <c r="R522" s="13">
        <v>17.6</v>
      </c>
      <c r="S522" s="13">
        <v>4.4</v>
      </c>
      <c r="T522" s="13">
        <v>5.0</v>
      </c>
      <c r="U522" s="13">
        <v>3.5</v>
      </c>
      <c r="V522" s="13">
        <v>86.7</v>
      </c>
      <c r="W522" s="11" t="str">
        <f t="shared" si="1"/>
        <v>A-Strong|BBVA|Retail|2024</v>
      </c>
      <c r="X522" s="15">
        <f>(MAX(0,MIN(1,1-(K522-scaling_params!$B$2)/(scaling_params!$C$2-scaling_params!$B$2)))+MAX(0,MIN(1,(L522-scaling_params!$B$3)/(scaling_params!$C$3-scaling_params!$B$3))))/2</f>
        <v>0.9264705882</v>
      </c>
      <c r="Y522" s="15">
        <f>(MAX(0,MIN(1,(M522-scaling_params!$B$4)/(scaling_params!$C$4-scaling_params!$B$4)))+MAX(0,MIN(1,(N522-scaling_params!$B$5)/(scaling_params!$C$5-scaling_params!$B$5))))/2</f>
        <v>0.7125</v>
      </c>
      <c r="Z522" s="15">
        <f>(MAX(0,MIN(1,(O522-scaling_params!$B$6)/(scaling_params!$C$6-scaling_params!$B$6)))+MAX(0,MIN(1,1-(P522-scaling_params!$B$7)/(scaling_params!$C$7-scaling_params!$B$7)))+MAX(0,MIN(1,(T522-scaling_params!$B$11)/(scaling_params!$C$11-scaling_params!$B$11))))/3</f>
        <v>0.9900990099</v>
      </c>
      <c r="AA522" s="15">
        <f>(MAX(0,MIN(1,1-(Q522-scaling_params!$B$8)/(scaling_params!$C$8-scaling_params!$B$8)))+MAX(0,MIN(1,(R522-scaling_params!$B$9)/(scaling_params!$C$9-scaling_params!$B$9)))+MAX(0,MIN(1,(S522-scaling_params!$B$10)/(scaling_params!$C$10-scaling_params!$B$10))))/3</f>
        <v>0.9002769692</v>
      </c>
      <c r="AB522" s="15">
        <f>(MAX(0,MIN(1,(U522-scaling_params!$B$12)/(scaling_params!$C$12-scaling_params!$B$12)))+MAX(0,MIN(1,(V522-scaling_params!$B$13)/(scaling_params!$C$13-scaling_params!$B$13))))/2</f>
        <v>0.8936363636</v>
      </c>
      <c r="AC522" s="13">
        <f>(scaling_params!$G$2*X522+scaling_params!$G$3*Y522+scaling_params!$G$4*Z522+scaling_params!$G$5*AA522+scaling_params!$G$6*AB522)*100</f>
        <v>88.17291931</v>
      </c>
      <c r="AD522" s="11" t="s">
        <v>168</v>
      </c>
      <c r="AE522" s="11">
        <f t="shared" si="2"/>
        <v>0</v>
      </c>
    </row>
    <row r="523" ht="15.75" customHeight="1">
      <c r="A523" s="11" t="s">
        <v>438</v>
      </c>
      <c r="B523" s="11" t="s">
        <v>163</v>
      </c>
      <c r="C523" s="11" t="s">
        <v>328</v>
      </c>
      <c r="D523" s="11" t="s">
        <v>177</v>
      </c>
      <c r="E523" s="12">
        <v>2025.0</v>
      </c>
      <c r="F523" s="11" t="s">
        <v>171</v>
      </c>
      <c r="G523" s="11" t="s">
        <v>167</v>
      </c>
      <c r="H523" s="11">
        <v>1.0</v>
      </c>
      <c r="I523" s="13">
        <v>8.6</v>
      </c>
      <c r="J523" s="11">
        <v>0.0</v>
      </c>
      <c r="K523" s="13">
        <v>1.2</v>
      </c>
      <c r="L523" s="13">
        <v>7.6</v>
      </c>
      <c r="M523" s="11">
        <v>26.0</v>
      </c>
      <c r="N523" s="14">
        <v>0.93</v>
      </c>
      <c r="O523" s="13">
        <v>79.5</v>
      </c>
      <c r="P523" s="13">
        <v>6.5</v>
      </c>
      <c r="Q523" s="13">
        <v>9.6</v>
      </c>
      <c r="R523" s="13">
        <v>16.3</v>
      </c>
      <c r="S523" s="13">
        <v>4.9</v>
      </c>
      <c r="T523" s="13">
        <v>5.0</v>
      </c>
      <c r="U523" s="13">
        <v>3.5</v>
      </c>
      <c r="V523" s="13">
        <v>89.2</v>
      </c>
      <c r="W523" s="11" t="str">
        <f t="shared" si="1"/>
        <v>A-Strong|BBVA|Retail|2025</v>
      </c>
      <c r="X523" s="15">
        <f>(MAX(0,MIN(1,1-(K523-scaling_params!$B$2)/(scaling_params!$C$2-scaling_params!$B$2)))+MAX(0,MIN(1,(L523-scaling_params!$B$3)/(scaling_params!$C$3-scaling_params!$B$3))))/2</f>
        <v>0.8049019608</v>
      </c>
      <c r="Y523" s="15">
        <f>(MAX(0,MIN(1,(M523-scaling_params!$B$4)/(scaling_params!$C$4-scaling_params!$B$4)))+MAX(0,MIN(1,(N523-scaling_params!$B$5)/(scaling_params!$C$5-scaling_params!$B$5))))/2</f>
        <v>0.7976190476</v>
      </c>
      <c r="Z523" s="15">
        <f>(MAX(0,MIN(1,(O523-scaling_params!$B$6)/(scaling_params!$C$6-scaling_params!$B$6)))+MAX(0,MIN(1,1-(P523-scaling_params!$B$7)/(scaling_params!$C$7-scaling_params!$B$7)))+MAX(0,MIN(1,(T523-scaling_params!$B$11)/(scaling_params!$C$11-scaling_params!$B$11))))/3</f>
        <v>0.9099099099</v>
      </c>
      <c r="AA523" s="15">
        <f>(MAX(0,MIN(1,1-(Q523-scaling_params!$B$8)/(scaling_params!$C$8-scaling_params!$B$8)))+MAX(0,MIN(1,(R523-scaling_params!$B$9)/(scaling_params!$C$9-scaling_params!$B$9)))+MAX(0,MIN(1,(S523-scaling_params!$B$10)/(scaling_params!$C$10-scaling_params!$B$10))))/3</f>
        <v>0.9058078928</v>
      </c>
      <c r="AB523" s="15">
        <f>(MAX(0,MIN(1,(U523-scaling_params!$B$12)/(scaling_params!$C$12-scaling_params!$B$12)))+MAX(0,MIN(1,(V523-scaling_params!$B$13)/(scaling_params!$C$13-scaling_params!$B$13))))/2</f>
        <v>0.9163636364</v>
      </c>
      <c r="AC523" s="13">
        <f>(scaling_params!$G$2*X523+scaling_params!$G$3*Y523+scaling_params!$G$4*Z523+scaling_params!$G$5*AA523+scaling_params!$G$6*AB523)*100</f>
        <v>85.7974364</v>
      </c>
      <c r="AD523" s="11" t="s">
        <v>168</v>
      </c>
      <c r="AE523" s="11">
        <f t="shared" si="2"/>
        <v>0</v>
      </c>
    </row>
    <row r="524" ht="15.75" customHeight="1">
      <c r="A524" s="11" t="s">
        <v>439</v>
      </c>
      <c r="B524" s="11" t="s">
        <v>163</v>
      </c>
      <c r="C524" s="11" t="s">
        <v>328</v>
      </c>
      <c r="D524" s="11" t="s">
        <v>181</v>
      </c>
      <c r="E524" s="12">
        <v>2024.0</v>
      </c>
      <c r="F524" s="11" t="s">
        <v>171</v>
      </c>
      <c r="G524" s="11" t="s">
        <v>172</v>
      </c>
      <c r="H524" s="11">
        <v>4.0</v>
      </c>
      <c r="I524" s="13">
        <v>8.9</v>
      </c>
      <c r="J524" s="11">
        <v>0.0</v>
      </c>
      <c r="K524" s="13">
        <v>0.6</v>
      </c>
      <c r="L524" s="13">
        <v>7.8</v>
      </c>
      <c r="M524" s="11">
        <v>31.0</v>
      </c>
      <c r="N524" s="14">
        <v>0.94</v>
      </c>
      <c r="O524" s="13">
        <v>80.4</v>
      </c>
      <c r="P524" s="13">
        <v>5.5</v>
      </c>
      <c r="Q524" s="13">
        <v>9.4</v>
      </c>
      <c r="R524" s="13">
        <v>15.8</v>
      </c>
      <c r="S524" s="13">
        <v>5.0</v>
      </c>
      <c r="T524" s="13">
        <v>4.3</v>
      </c>
      <c r="U524" s="13">
        <v>3.6</v>
      </c>
      <c r="V524" s="13">
        <v>94.2</v>
      </c>
      <c r="W524" s="11" t="str">
        <f t="shared" si="1"/>
        <v>A-Strong|BBVA|Corporate|2024</v>
      </c>
      <c r="X524" s="15">
        <f>(MAX(0,MIN(1,1-(K524-scaling_params!$B$2)/(scaling_params!$C$2-scaling_params!$B$2)))+MAX(0,MIN(1,(L524-scaling_params!$B$3)/(scaling_params!$C$3-scaling_params!$B$3))))/2</f>
        <v>0.8529411765</v>
      </c>
      <c r="Y524" s="15">
        <f>(MAX(0,MIN(1,(M524-scaling_params!$B$4)/(scaling_params!$C$4-scaling_params!$B$4)))+MAX(0,MIN(1,(N524-scaling_params!$B$5)/(scaling_params!$C$5-scaling_params!$B$5))))/2</f>
        <v>0.8339285714</v>
      </c>
      <c r="Z524" s="15">
        <f>(MAX(0,MIN(1,(O524-scaling_params!$B$6)/(scaling_params!$C$6-scaling_params!$B$6)))+MAX(0,MIN(1,1-(P524-scaling_params!$B$7)/(scaling_params!$C$7-scaling_params!$B$7)))+MAX(0,MIN(1,(T524-scaling_params!$B$11)/(scaling_params!$C$11-scaling_params!$B$11))))/3</f>
        <v>0.9333333333</v>
      </c>
      <c r="AA524" s="15">
        <f>(MAX(0,MIN(1,1-(Q524-scaling_params!$B$8)/(scaling_params!$C$8-scaling_params!$B$8)))+MAX(0,MIN(1,(R524-scaling_params!$B$9)/(scaling_params!$C$9-scaling_params!$B$9)))+MAX(0,MIN(1,(S524-scaling_params!$B$10)/(scaling_params!$C$10-scaling_params!$B$10))))/3</f>
        <v>0.8945147679</v>
      </c>
      <c r="AB524" s="15">
        <f>(MAX(0,MIN(1,(U524-scaling_params!$B$12)/(scaling_params!$C$12-scaling_params!$B$12)))+MAX(0,MIN(1,(V524-scaling_params!$B$13)/(scaling_params!$C$13-scaling_params!$B$13))))/2</f>
        <v>0.9618181818</v>
      </c>
      <c r="AC524" s="13">
        <f>(scaling_params!$G$2*X524+scaling_params!$G$3*Y524+scaling_params!$G$4*Z524+scaling_params!$G$5*AA524+scaling_params!$G$6*AB524)*100</f>
        <v>88.66768687</v>
      </c>
      <c r="AD524" s="11" t="s">
        <v>168</v>
      </c>
      <c r="AE524" s="11">
        <f t="shared" si="2"/>
        <v>0</v>
      </c>
    </row>
    <row r="525" ht="15.75" customHeight="1">
      <c r="A525" s="11" t="s">
        <v>439</v>
      </c>
      <c r="B525" s="11" t="s">
        <v>163</v>
      </c>
      <c r="C525" s="11" t="s">
        <v>328</v>
      </c>
      <c r="D525" s="11" t="s">
        <v>181</v>
      </c>
      <c r="E525" s="12">
        <v>2025.0</v>
      </c>
      <c r="F525" s="11" t="s">
        <v>171</v>
      </c>
      <c r="G525" s="11" t="s">
        <v>172</v>
      </c>
      <c r="H525" s="11">
        <v>4.0</v>
      </c>
      <c r="I525" s="13">
        <v>8.6</v>
      </c>
      <c r="J525" s="11">
        <v>0.0</v>
      </c>
      <c r="K525" s="13">
        <v>1.4</v>
      </c>
      <c r="L525" s="13">
        <v>9.8</v>
      </c>
      <c r="M525" s="11">
        <v>44.0</v>
      </c>
      <c r="N525" s="14">
        <v>0.9</v>
      </c>
      <c r="O525" s="13">
        <v>83.2</v>
      </c>
      <c r="P525" s="13">
        <v>5.5</v>
      </c>
      <c r="Q525" s="13">
        <v>8.5</v>
      </c>
      <c r="R525" s="13">
        <v>18.9</v>
      </c>
      <c r="S525" s="13">
        <v>5.0</v>
      </c>
      <c r="T525" s="13">
        <v>5.0</v>
      </c>
      <c r="U525" s="13">
        <v>3.7</v>
      </c>
      <c r="V525" s="13">
        <v>97.5</v>
      </c>
      <c r="W525" s="11" t="str">
        <f t="shared" si="1"/>
        <v>A-Strong|BBVA|Corporate|2025</v>
      </c>
      <c r="X525" s="15">
        <f>(MAX(0,MIN(1,1-(K525-scaling_params!$B$2)/(scaling_params!$C$2-scaling_params!$B$2)))+MAX(0,MIN(1,(L525-scaling_params!$B$3)/(scaling_params!$C$3-scaling_params!$B$3))))/2</f>
        <v>0.9333333333</v>
      </c>
      <c r="Y525" s="15">
        <f>(MAX(0,MIN(1,(M525-scaling_params!$B$4)/(scaling_params!$C$4-scaling_params!$B$4)))+MAX(0,MIN(1,(N525-scaling_params!$B$5)/(scaling_params!$C$5-scaling_params!$B$5))))/2</f>
        <v>0.8458333333</v>
      </c>
      <c r="Z525" s="15">
        <f>(MAX(0,MIN(1,(O525-scaling_params!$B$6)/(scaling_params!$C$6-scaling_params!$B$6)))+MAX(0,MIN(1,1-(P525-scaling_params!$B$7)/(scaling_params!$C$7-scaling_params!$B$7)))+MAX(0,MIN(1,(T525-scaling_params!$B$11)/(scaling_params!$C$11-scaling_params!$B$11))))/3</f>
        <v>1</v>
      </c>
      <c r="AA525" s="15">
        <f>(MAX(0,MIN(1,1-(Q525-scaling_params!$B$8)/(scaling_params!$C$8-scaling_params!$B$8)))+MAX(0,MIN(1,(R525-scaling_params!$B$9)/(scaling_params!$C$9-scaling_params!$B$9)))+MAX(0,MIN(1,(S525-scaling_params!$B$10)/(scaling_params!$C$10-scaling_params!$B$10))))/3</f>
        <v>1</v>
      </c>
      <c r="AB525" s="15">
        <f>(MAX(0,MIN(1,(U525-scaling_params!$B$12)/(scaling_params!$C$12-scaling_params!$B$12)))+MAX(0,MIN(1,(V525-scaling_params!$B$13)/(scaling_params!$C$13-scaling_params!$B$13))))/2</f>
        <v>0.9918181818</v>
      </c>
      <c r="AC525" s="13">
        <f>(scaling_params!$G$2*X525+scaling_params!$G$3*Y525+scaling_params!$G$4*Z525+scaling_params!$G$5*AA525+scaling_params!$G$6*AB525)*100</f>
        <v>94.61387121</v>
      </c>
      <c r="AD525" s="11" t="s">
        <v>168</v>
      </c>
      <c r="AE525" s="11">
        <f t="shared" si="2"/>
        <v>0</v>
      </c>
    </row>
    <row r="526" ht="15.75" customHeight="1">
      <c r="A526" s="11" t="s">
        <v>440</v>
      </c>
      <c r="B526" s="11" t="s">
        <v>163</v>
      </c>
      <c r="C526" s="11" t="s">
        <v>328</v>
      </c>
      <c r="D526" s="11" t="s">
        <v>174</v>
      </c>
      <c r="E526" s="12">
        <v>2024.0</v>
      </c>
      <c r="F526" s="11" t="s">
        <v>171</v>
      </c>
      <c r="G526" s="11" t="s">
        <v>167</v>
      </c>
      <c r="H526" s="11">
        <v>3.0</v>
      </c>
      <c r="I526" s="13">
        <v>8.9</v>
      </c>
      <c r="J526" s="11">
        <v>0.0</v>
      </c>
      <c r="K526" s="13">
        <v>1.3</v>
      </c>
      <c r="L526" s="13">
        <v>7.5</v>
      </c>
      <c r="M526" s="11">
        <v>9.0</v>
      </c>
      <c r="N526" s="14">
        <v>0.8</v>
      </c>
      <c r="O526" s="13">
        <v>73.3</v>
      </c>
      <c r="P526" s="13">
        <v>4.6</v>
      </c>
      <c r="Q526" s="13">
        <v>12.9</v>
      </c>
      <c r="R526" s="13">
        <v>18.1</v>
      </c>
      <c r="S526" s="13">
        <v>4.5</v>
      </c>
      <c r="T526" s="13">
        <v>3.5</v>
      </c>
      <c r="U526" s="13">
        <v>2.7</v>
      </c>
      <c r="V526" s="13">
        <v>80.9</v>
      </c>
      <c r="W526" s="11" t="str">
        <f t="shared" si="1"/>
        <v>A-Strong|BBVA|Digital|2024</v>
      </c>
      <c r="X526" s="15">
        <f>(MAX(0,MIN(1,1-(K526-scaling_params!$B$2)/(scaling_params!$C$2-scaling_params!$B$2)))+MAX(0,MIN(1,(L526-scaling_params!$B$3)/(scaling_params!$C$3-scaling_params!$B$3))))/2</f>
        <v>0.7808823529</v>
      </c>
      <c r="Y526" s="15">
        <f>(MAX(0,MIN(1,(M526-scaling_params!$B$4)/(scaling_params!$C$4-scaling_params!$B$4)))+MAX(0,MIN(1,(N526-scaling_params!$B$5)/(scaling_params!$C$5-scaling_params!$B$5))))/2</f>
        <v>0.5541666667</v>
      </c>
      <c r="Z526" s="15">
        <f>(MAX(0,MIN(1,(O526-scaling_params!$B$6)/(scaling_params!$C$6-scaling_params!$B$6)))+MAX(0,MIN(1,1-(P526-scaling_params!$B$7)/(scaling_params!$C$7-scaling_params!$B$7)))+MAX(0,MIN(1,(T526-scaling_params!$B$11)/(scaling_params!$C$11-scaling_params!$B$11))))/3</f>
        <v>0.7993870816</v>
      </c>
      <c r="AA526" s="15">
        <f>(MAX(0,MIN(1,1-(Q526-scaling_params!$B$8)/(scaling_params!$C$8-scaling_params!$B$8)))+MAX(0,MIN(1,(R526-scaling_params!$B$9)/(scaling_params!$C$9-scaling_params!$B$9)))+MAX(0,MIN(1,(S526-scaling_params!$B$10)/(scaling_params!$C$10-scaling_params!$B$10))))/3</f>
        <v>0.8932991493</v>
      </c>
      <c r="AB526" s="15">
        <f>(MAX(0,MIN(1,(U526-scaling_params!$B$12)/(scaling_params!$C$12-scaling_params!$B$12)))+MAX(0,MIN(1,(V526-scaling_params!$B$13)/(scaling_params!$C$13-scaling_params!$B$13))))/2</f>
        <v>0.7659090909</v>
      </c>
      <c r="AC526" s="13">
        <f>(scaling_params!$G$2*X526+scaling_params!$G$3*Y526+scaling_params!$G$4*Z526+scaling_params!$G$5*AA526+scaling_params!$G$6*AB526)*100</f>
        <v>74.91904068</v>
      </c>
      <c r="AD526" s="11" t="s">
        <v>168</v>
      </c>
      <c r="AE526" s="11">
        <f t="shared" si="2"/>
        <v>0</v>
      </c>
    </row>
    <row r="527" ht="15.75" customHeight="1">
      <c r="A527" s="11" t="s">
        <v>440</v>
      </c>
      <c r="B527" s="11" t="s">
        <v>163</v>
      </c>
      <c r="C527" s="11" t="s">
        <v>328</v>
      </c>
      <c r="D527" s="11" t="s">
        <v>174</v>
      </c>
      <c r="E527" s="12">
        <v>2025.0</v>
      </c>
      <c r="F527" s="11" t="s">
        <v>171</v>
      </c>
      <c r="G527" s="11" t="s">
        <v>167</v>
      </c>
      <c r="H527" s="11">
        <v>3.0</v>
      </c>
      <c r="I527" s="13">
        <v>8.6</v>
      </c>
      <c r="J527" s="11">
        <v>0.0</v>
      </c>
      <c r="K527" s="13">
        <v>1.2</v>
      </c>
      <c r="L527" s="13">
        <v>6.7</v>
      </c>
      <c r="M527" s="11">
        <v>45.0</v>
      </c>
      <c r="N527" s="14">
        <v>0.79</v>
      </c>
      <c r="O527" s="13">
        <v>78.6</v>
      </c>
      <c r="P527" s="13">
        <v>4.2</v>
      </c>
      <c r="Q527" s="13">
        <v>12.7</v>
      </c>
      <c r="R527" s="13">
        <v>18.1</v>
      </c>
      <c r="S527" s="13">
        <v>3.8</v>
      </c>
      <c r="T527" s="13">
        <v>4.0</v>
      </c>
      <c r="U527" s="13">
        <v>3.7</v>
      </c>
      <c r="V527" s="13">
        <v>74.8</v>
      </c>
      <c r="W527" s="11" t="str">
        <f t="shared" si="1"/>
        <v>A-Strong|BBVA|Digital|2025</v>
      </c>
      <c r="X527" s="15">
        <f>(MAX(0,MIN(1,1-(K527-scaling_params!$B$2)/(scaling_params!$C$2-scaling_params!$B$2)))+MAX(0,MIN(1,(L527-scaling_params!$B$3)/(scaling_params!$C$3-scaling_params!$B$3))))/2</f>
        <v>0.7387254902</v>
      </c>
      <c r="Y527" s="15">
        <f>(MAX(0,MIN(1,(M527-scaling_params!$B$4)/(scaling_params!$C$4-scaling_params!$B$4)))+MAX(0,MIN(1,(N527-scaling_params!$B$5)/(scaling_params!$C$5-scaling_params!$B$5))))/2</f>
        <v>0.7130952381</v>
      </c>
      <c r="Z527" s="15">
        <f>(MAX(0,MIN(1,(O527-scaling_params!$B$6)/(scaling_params!$C$6-scaling_params!$B$6)))+MAX(0,MIN(1,1-(P527-scaling_params!$B$7)/(scaling_params!$C$7-scaling_params!$B$7)))+MAX(0,MIN(1,(T527-scaling_params!$B$11)/(scaling_params!$C$11-scaling_params!$B$11))))/3</f>
        <v>0.9047619048</v>
      </c>
      <c r="AA527" s="15">
        <f>(MAX(0,MIN(1,1-(Q527-scaling_params!$B$8)/(scaling_params!$C$8-scaling_params!$B$8)))+MAX(0,MIN(1,(R527-scaling_params!$B$9)/(scaling_params!$C$9-scaling_params!$B$9)))+MAX(0,MIN(1,(S527-scaling_params!$B$10)/(scaling_params!$C$10-scaling_params!$B$10))))/3</f>
        <v>0.8322474559</v>
      </c>
      <c r="AB527" s="15">
        <f>(MAX(0,MIN(1,(U527-scaling_params!$B$12)/(scaling_params!$C$12-scaling_params!$B$12)))+MAX(0,MIN(1,(V527-scaling_params!$B$13)/(scaling_params!$C$13-scaling_params!$B$13))))/2</f>
        <v>0.7854545455</v>
      </c>
      <c r="AC527" s="13">
        <f>(scaling_params!$G$2*X527+scaling_params!$G$3*Y527+scaling_params!$G$4*Z527+scaling_params!$G$5*AA527+scaling_params!$G$6*AB527)*100</f>
        <v>79.29561074</v>
      </c>
      <c r="AD527" s="11" t="s">
        <v>168</v>
      </c>
      <c r="AE527" s="11">
        <f t="shared" si="2"/>
        <v>0</v>
      </c>
    </row>
    <row r="528" ht="15.75" customHeight="1">
      <c r="A528" s="11" t="s">
        <v>441</v>
      </c>
      <c r="B528" s="11" t="s">
        <v>163</v>
      </c>
      <c r="C528" s="11" t="s">
        <v>328</v>
      </c>
      <c r="D528" s="11" t="s">
        <v>181</v>
      </c>
      <c r="E528" s="12">
        <v>2024.0</v>
      </c>
      <c r="F528" s="11" t="s">
        <v>166</v>
      </c>
      <c r="G528" s="11" t="s">
        <v>175</v>
      </c>
      <c r="H528" s="11">
        <v>3.0</v>
      </c>
      <c r="I528" s="13">
        <v>8.9</v>
      </c>
      <c r="J528" s="11">
        <v>0.0</v>
      </c>
      <c r="K528" s="13">
        <v>0.6</v>
      </c>
      <c r="L528" s="13">
        <v>7.2</v>
      </c>
      <c r="M528" s="11">
        <v>26.0</v>
      </c>
      <c r="N528" s="14">
        <v>0.88</v>
      </c>
      <c r="O528" s="13">
        <v>80.4</v>
      </c>
      <c r="P528" s="13">
        <v>5.5</v>
      </c>
      <c r="Q528" s="13">
        <v>9.4</v>
      </c>
      <c r="R528" s="13">
        <v>15.8</v>
      </c>
      <c r="S528" s="13">
        <v>4.7</v>
      </c>
      <c r="T528" s="13">
        <v>4.7</v>
      </c>
      <c r="U528" s="13">
        <v>3.6</v>
      </c>
      <c r="V528" s="13">
        <v>83.5</v>
      </c>
      <c r="W528" s="11" t="str">
        <f t="shared" si="1"/>
        <v>A-Strong|BBVA|Corporate|2024</v>
      </c>
      <c r="X528" s="15">
        <f>(MAX(0,MIN(1,1-(K528-scaling_params!$B$2)/(scaling_params!$C$2-scaling_params!$B$2)))+MAX(0,MIN(1,(L528-scaling_params!$B$3)/(scaling_params!$C$3-scaling_params!$B$3))))/2</f>
        <v>0.8088235294</v>
      </c>
      <c r="Y528" s="15">
        <f>(MAX(0,MIN(1,(M528-scaling_params!$B$4)/(scaling_params!$C$4-scaling_params!$B$4)))+MAX(0,MIN(1,(N528-scaling_params!$B$5)/(scaling_params!$C$5-scaling_params!$B$5))))/2</f>
        <v>0.7351190476</v>
      </c>
      <c r="Z528" s="15">
        <f>(MAX(0,MIN(1,(O528-scaling_params!$B$6)/(scaling_params!$C$6-scaling_params!$B$6)))+MAX(0,MIN(1,1-(P528-scaling_params!$B$7)/(scaling_params!$C$7-scaling_params!$B$7)))+MAX(0,MIN(1,(T528-scaling_params!$B$11)/(scaling_params!$C$11-scaling_params!$B$11))))/3</f>
        <v>0.9714285714</v>
      </c>
      <c r="AA528" s="15">
        <f>(MAX(0,MIN(1,1-(Q528-scaling_params!$B$8)/(scaling_params!$C$8-scaling_params!$B$8)))+MAX(0,MIN(1,(R528-scaling_params!$B$9)/(scaling_params!$C$9-scaling_params!$B$9)))+MAX(0,MIN(1,(S528-scaling_params!$B$10)/(scaling_params!$C$10-scaling_params!$B$10))))/3</f>
        <v>0.8651030032</v>
      </c>
      <c r="AB528" s="15">
        <f>(MAX(0,MIN(1,(U528-scaling_params!$B$12)/(scaling_params!$C$12-scaling_params!$B$12)))+MAX(0,MIN(1,(V528-scaling_params!$B$13)/(scaling_params!$C$13-scaling_params!$B$13))))/2</f>
        <v>0.8645454545</v>
      </c>
      <c r="AC528" s="13">
        <f>(scaling_params!$G$2*X528+scaling_params!$G$3*Y528+scaling_params!$G$4*Z528+scaling_params!$G$5*AA528+scaling_params!$G$6*AB528)*100</f>
        <v>84.53867121</v>
      </c>
      <c r="AD528" s="11" t="s">
        <v>168</v>
      </c>
      <c r="AE528" s="11">
        <f t="shared" si="2"/>
        <v>0</v>
      </c>
    </row>
    <row r="529" ht="15.75" customHeight="1">
      <c r="A529" s="11" t="s">
        <v>441</v>
      </c>
      <c r="B529" s="11" t="s">
        <v>163</v>
      </c>
      <c r="C529" s="11" t="s">
        <v>328</v>
      </c>
      <c r="D529" s="11" t="s">
        <v>181</v>
      </c>
      <c r="E529" s="12">
        <v>2025.0</v>
      </c>
      <c r="F529" s="11" t="s">
        <v>166</v>
      </c>
      <c r="G529" s="11" t="s">
        <v>175</v>
      </c>
      <c r="H529" s="11">
        <v>3.0</v>
      </c>
      <c r="I529" s="13">
        <v>8.6</v>
      </c>
      <c r="J529" s="11">
        <v>0.0</v>
      </c>
      <c r="K529" s="13">
        <v>1.4</v>
      </c>
      <c r="L529" s="13">
        <v>8.4</v>
      </c>
      <c r="M529" s="11">
        <v>20.0</v>
      </c>
      <c r="N529" s="14">
        <v>0.83</v>
      </c>
      <c r="O529" s="13">
        <v>83.2</v>
      </c>
      <c r="P529" s="13">
        <v>5.5</v>
      </c>
      <c r="Q529" s="13">
        <v>8.5</v>
      </c>
      <c r="R529" s="13">
        <v>18.9</v>
      </c>
      <c r="S529" s="13">
        <v>4.4</v>
      </c>
      <c r="T529" s="13">
        <v>3.9</v>
      </c>
      <c r="U529" s="13">
        <v>3.7</v>
      </c>
      <c r="V529" s="13">
        <v>84.3</v>
      </c>
      <c r="W529" s="11" t="str">
        <f t="shared" si="1"/>
        <v>A-Strong|BBVA|Corporate|2025</v>
      </c>
      <c r="X529" s="15">
        <f>(MAX(0,MIN(1,1-(K529-scaling_params!$B$2)/(scaling_params!$C$2-scaling_params!$B$2)))+MAX(0,MIN(1,(L529-scaling_params!$B$3)/(scaling_params!$C$3-scaling_params!$B$3))))/2</f>
        <v>0.8303921569</v>
      </c>
      <c r="Y529" s="15">
        <f>(MAX(0,MIN(1,(M529-scaling_params!$B$4)/(scaling_params!$C$4-scaling_params!$B$4)))+MAX(0,MIN(1,(N529-scaling_params!$B$5)/(scaling_params!$C$5-scaling_params!$B$5))))/2</f>
        <v>0.644047619</v>
      </c>
      <c r="Z529" s="15">
        <f>(MAX(0,MIN(1,(O529-scaling_params!$B$6)/(scaling_params!$C$6-scaling_params!$B$6)))+MAX(0,MIN(1,1-(P529-scaling_params!$B$7)/(scaling_params!$C$7-scaling_params!$B$7)))+MAX(0,MIN(1,(T529-scaling_params!$B$11)/(scaling_params!$C$11-scaling_params!$B$11))))/3</f>
        <v>0.8952380952</v>
      </c>
      <c r="AA529" s="15">
        <f>(MAX(0,MIN(1,1-(Q529-scaling_params!$B$8)/(scaling_params!$C$8-scaling_params!$B$8)))+MAX(0,MIN(1,(R529-scaling_params!$B$9)/(scaling_params!$C$9-scaling_params!$B$9)))+MAX(0,MIN(1,(S529-scaling_params!$B$10)/(scaling_params!$C$10-scaling_params!$B$10))))/3</f>
        <v>0.9411764706</v>
      </c>
      <c r="AB529" s="15">
        <f>(MAX(0,MIN(1,(U529-scaling_params!$B$12)/(scaling_params!$C$12-scaling_params!$B$12)))+MAX(0,MIN(1,(V529-scaling_params!$B$13)/(scaling_params!$C$13-scaling_params!$B$13))))/2</f>
        <v>0.8718181818</v>
      </c>
      <c r="AC529" s="13">
        <f>(scaling_params!$G$2*X529+scaling_params!$G$3*Y529+scaling_params!$G$4*Z529+scaling_params!$G$5*AA529+scaling_params!$G$6*AB529)*100</f>
        <v>82.5395904</v>
      </c>
      <c r="AD529" s="11" t="s">
        <v>168</v>
      </c>
      <c r="AE529" s="11">
        <f t="shared" si="2"/>
        <v>0</v>
      </c>
    </row>
    <row r="530" ht="15.75" customHeight="1">
      <c r="A530" s="11" t="s">
        <v>442</v>
      </c>
      <c r="B530" s="11" t="s">
        <v>163</v>
      </c>
      <c r="C530" s="11" t="s">
        <v>328</v>
      </c>
      <c r="D530" s="11" t="s">
        <v>165</v>
      </c>
      <c r="E530" s="12">
        <v>2024.0</v>
      </c>
      <c r="F530" s="11" t="s">
        <v>166</v>
      </c>
      <c r="G530" s="11" t="s">
        <v>172</v>
      </c>
      <c r="H530" s="11">
        <v>3.0</v>
      </c>
      <c r="I530" s="13">
        <v>8.9</v>
      </c>
      <c r="J530" s="11">
        <v>0.0</v>
      </c>
      <c r="K530" s="13">
        <v>1.1</v>
      </c>
      <c r="L530" s="13">
        <v>7.2</v>
      </c>
      <c r="M530" s="11">
        <v>17.0</v>
      </c>
      <c r="N530" s="14">
        <v>0.92</v>
      </c>
      <c r="O530" s="13">
        <v>77.5</v>
      </c>
      <c r="P530" s="13">
        <v>5.8</v>
      </c>
      <c r="Q530" s="13">
        <v>9.9</v>
      </c>
      <c r="R530" s="13">
        <v>17.5</v>
      </c>
      <c r="S530" s="13">
        <v>4.4</v>
      </c>
      <c r="T530" s="13">
        <v>3.7</v>
      </c>
      <c r="U530" s="13">
        <v>2.8</v>
      </c>
      <c r="V530" s="13">
        <v>84.4</v>
      </c>
      <c r="W530" s="11" t="str">
        <f t="shared" si="1"/>
        <v>A-Strong|BBVA|Operations|2024</v>
      </c>
      <c r="X530" s="15">
        <f>(MAX(0,MIN(1,1-(K530-scaling_params!$B$2)/(scaling_params!$C$2-scaling_params!$B$2)))+MAX(0,MIN(1,(L530-scaling_params!$B$3)/(scaling_params!$C$3-scaling_params!$B$3))))/2</f>
        <v>0.7921568627</v>
      </c>
      <c r="Y530" s="15">
        <f>(MAX(0,MIN(1,(M530-scaling_params!$B$4)/(scaling_params!$C$4-scaling_params!$B$4)))+MAX(0,MIN(1,(N530-scaling_params!$B$5)/(scaling_params!$C$5-scaling_params!$B$5))))/2</f>
        <v>0.7422619048</v>
      </c>
      <c r="Z530" s="15">
        <f>(MAX(0,MIN(1,(O530-scaling_params!$B$6)/(scaling_params!$C$6-scaling_params!$B$6)))+MAX(0,MIN(1,1-(P530-scaling_params!$B$7)/(scaling_params!$C$7-scaling_params!$B$7)))+MAX(0,MIN(1,(T530-scaling_params!$B$11)/(scaling_params!$C$11-scaling_params!$B$11))))/3</f>
        <v>0.8491634492</v>
      </c>
      <c r="AA530" s="15">
        <f>(MAX(0,MIN(1,1-(Q530-scaling_params!$B$8)/(scaling_params!$C$8-scaling_params!$B$8)))+MAX(0,MIN(1,(R530-scaling_params!$B$9)/(scaling_params!$C$9-scaling_params!$B$9)))+MAX(0,MIN(1,(S530-scaling_params!$B$10)/(scaling_params!$C$10-scaling_params!$B$10))))/3</f>
        <v>0.9074211963</v>
      </c>
      <c r="AB530" s="15">
        <f>(MAX(0,MIN(1,(U530-scaling_params!$B$12)/(scaling_params!$C$12-scaling_params!$B$12)))+MAX(0,MIN(1,(V530-scaling_params!$B$13)/(scaling_params!$C$13-scaling_params!$B$13))))/2</f>
        <v>0.8227272727</v>
      </c>
      <c r="AC530" s="13">
        <f>(scaling_params!$G$2*X530+scaling_params!$G$3*Y530+scaling_params!$G$4*Z530+scaling_params!$G$5*AA530+scaling_params!$G$6*AB530)*100</f>
        <v>81.69297697</v>
      </c>
      <c r="AD530" s="11" t="s">
        <v>168</v>
      </c>
      <c r="AE530" s="11">
        <f t="shared" si="2"/>
        <v>0</v>
      </c>
    </row>
    <row r="531" ht="15.75" customHeight="1">
      <c r="A531" s="11" t="s">
        <v>442</v>
      </c>
      <c r="B531" s="11" t="s">
        <v>163</v>
      </c>
      <c r="C531" s="11" t="s">
        <v>328</v>
      </c>
      <c r="D531" s="11" t="s">
        <v>165</v>
      </c>
      <c r="E531" s="12">
        <v>2025.0</v>
      </c>
      <c r="F531" s="11" t="s">
        <v>166</v>
      </c>
      <c r="G531" s="11" t="s">
        <v>172</v>
      </c>
      <c r="H531" s="11">
        <v>3.0</v>
      </c>
      <c r="I531" s="13">
        <v>8.6</v>
      </c>
      <c r="J531" s="11">
        <v>0.0</v>
      </c>
      <c r="K531" s="13">
        <v>0.0</v>
      </c>
      <c r="L531" s="13">
        <v>7.5</v>
      </c>
      <c r="M531" s="11">
        <v>15.0</v>
      </c>
      <c r="N531" s="14">
        <v>0.81</v>
      </c>
      <c r="O531" s="13">
        <v>83.2</v>
      </c>
      <c r="P531" s="13">
        <v>5.0</v>
      </c>
      <c r="Q531" s="13">
        <v>10.1</v>
      </c>
      <c r="R531" s="13">
        <v>16.7</v>
      </c>
      <c r="S531" s="13">
        <v>4.7</v>
      </c>
      <c r="T531" s="13">
        <v>4.4</v>
      </c>
      <c r="U531" s="13">
        <v>3.6</v>
      </c>
      <c r="V531" s="13">
        <v>84.5</v>
      </c>
      <c r="W531" s="11" t="str">
        <f t="shared" si="1"/>
        <v>A-Strong|BBVA|Operations|2025</v>
      </c>
      <c r="X531" s="15">
        <f>(MAX(0,MIN(1,1-(K531-scaling_params!$B$2)/(scaling_params!$C$2-scaling_params!$B$2)))+MAX(0,MIN(1,(L531-scaling_params!$B$3)/(scaling_params!$C$3-scaling_params!$B$3))))/2</f>
        <v>0.8308823529</v>
      </c>
      <c r="Y531" s="15">
        <f>(MAX(0,MIN(1,(M531-scaling_params!$B$4)/(scaling_params!$C$4-scaling_params!$B$4)))+MAX(0,MIN(1,(N531-scaling_params!$B$5)/(scaling_params!$C$5-scaling_params!$B$5))))/2</f>
        <v>0.5952380952</v>
      </c>
      <c r="Z531" s="15">
        <f>(MAX(0,MIN(1,(O531-scaling_params!$B$6)/(scaling_params!$C$6-scaling_params!$B$6)))+MAX(0,MIN(1,1-(P531-scaling_params!$B$7)/(scaling_params!$C$7-scaling_params!$B$7)))+MAX(0,MIN(1,(T531-scaling_params!$B$11)/(scaling_params!$C$11-scaling_params!$B$11))))/3</f>
        <v>0.9428571429</v>
      </c>
      <c r="AA531" s="15">
        <f>(MAX(0,MIN(1,1-(Q531-scaling_params!$B$8)/(scaling_params!$C$8-scaling_params!$B$8)))+MAX(0,MIN(1,(R531-scaling_params!$B$9)/(scaling_params!$C$9-scaling_params!$B$9)))+MAX(0,MIN(1,(S531-scaling_params!$B$10)/(scaling_params!$C$10-scaling_params!$B$10))))/3</f>
        <v>0.9030776868</v>
      </c>
      <c r="AB531" s="15">
        <f>(MAX(0,MIN(1,(U531-scaling_params!$B$12)/(scaling_params!$C$12-scaling_params!$B$12)))+MAX(0,MIN(1,(V531-scaling_params!$B$13)/(scaling_params!$C$13-scaling_params!$B$13))))/2</f>
        <v>0.8736363636</v>
      </c>
      <c r="AC531" s="13">
        <f>(scaling_params!$G$2*X531+scaling_params!$G$3*Y531+scaling_params!$G$4*Z531+scaling_params!$G$5*AA531+scaling_params!$G$6*AB531)*100</f>
        <v>81.87404977</v>
      </c>
      <c r="AD531" s="11" t="s">
        <v>168</v>
      </c>
      <c r="AE531" s="11">
        <f t="shared" si="2"/>
        <v>0</v>
      </c>
    </row>
    <row r="532" ht="15.75" customHeight="1">
      <c r="A532" s="11" t="s">
        <v>443</v>
      </c>
      <c r="B532" s="11" t="s">
        <v>163</v>
      </c>
      <c r="C532" s="11" t="s">
        <v>328</v>
      </c>
      <c r="D532" s="11" t="s">
        <v>165</v>
      </c>
      <c r="E532" s="12">
        <v>2024.0</v>
      </c>
      <c r="F532" s="11" t="s">
        <v>166</v>
      </c>
      <c r="G532" s="11" t="s">
        <v>175</v>
      </c>
      <c r="H532" s="11">
        <v>3.0</v>
      </c>
      <c r="I532" s="13">
        <v>8.9</v>
      </c>
      <c r="J532" s="11">
        <v>0.0</v>
      </c>
      <c r="K532" s="13">
        <v>1.1</v>
      </c>
      <c r="L532" s="13">
        <v>6.0</v>
      </c>
      <c r="M532" s="11">
        <v>40.0</v>
      </c>
      <c r="N532" s="14">
        <v>0.8</v>
      </c>
      <c r="O532" s="13">
        <v>77.5</v>
      </c>
      <c r="P532" s="13">
        <v>5.8</v>
      </c>
      <c r="Q532" s="13">
        <v>9.9</v>
      </c>
      <c r="R532" s="13">
        <v>17.5</v>
      </c>
      <c r="S532" s="13">
        <v>3.9</v>
      </c>
      <c r="T532" s="13">
        <v>3.4</v>
      </c>
      <c r="U532" s="13">
        <v>2.8</v>
      </c>
      <c r="V532" s="13">
        <v>79.8</v>
      </c>
      <c r="W532" s="11" t="str">
        <f t="shared" si="1"/>
        <v>A-Strong|BBVA|Operations|2024</v>
      </c>
      <c r="X532" s="15">
        <f>(MAX(0,MIN(1,1-(K532-scaling_params!$B$2)/(scaling_params!$C$2-scaling_params!$B$2)))+MAX(0,MIN(1,(L532-scaling_params!$B$3)/(scaling_params!$C$3-scaling_params!$B$3))))/2</f>
        <v>0.7039215686</v>
      </c>
      <c r="Y532" s="15">
        <f>(MAX(0,MIN(1,(M532-scaling_params!$B$4)/(scaling_params!$C$4-scaling_params!$B$4)))+MAX(0,MIN(1,(N532-scaling_params!$B$5)/(scaling_params!$C$5-scaling_params!$B$5))))/2</f>
        <v>0.7017857143</v>
      </c>
      <c r="Z532" s="15">
        <f>(MAX(0,MIN(1,(O532-scaling_params!$B$6)/(scaling_params!$C$6-scaling_params!$B$6)))+MAX(0,MIN(1,1-(P532-scaling_params!$B$7)/(scaling_params!$C$7-scaling_params!$B$7)))+MAX(0,MIN(1,(T532-scaling_params!$B$11)/(scaling_params!$C$11-scaling_params!$B$11))))/3</f>
        <v>0.8205920206</v>
      </c>
      <c r="AA532" s="15">
        <f>(MAX(0,MIN(1,1-(Q532-scaling_params!$B$8)/(scaling_params!$C$8-scaling_params!$B$8)))+MAX(0,MIN(1,(R532-scaling_params!$B$9)/(scaling_params!$C$9-scaling_params!$B$9)))+MAX(0,MIN(1,(S532-scaling_params!$B$10)/(scaling_params!$C$10-scaling_params!$B$10))))/3</f>
        <v>0.8584015885</v>
      </c>
      <c r="AB532" s="15">
        <f>(MAX(0,MIN(1,(U532-scaling_params!$B$12)/(scaling_params!$C$12-scaling_params!$B$12)))+MAX(0,MIN(1,(V532-scaling_params!$B$13)/(scaling_params!$C$13-scaling_params!$B$13))))/2</f>
        <v>0.7809090909</v>
      </c>
      <c r="AC532" s="13">
        <f>(scaling_params!$G$2*X532+scaling_params!$G$3*Y532+scaling_params!$G$4*Z532+scaling_params!$G$5*AA532+scaling_params!$G$6*AB532)*100</f>
        <v>76.64062886</v>
      </c>
      <c r="AD532" s="11" t="s">
        <v>168</v>
      </c>
      <c r="AE532" s="11">
        <f t="shared" si="2"/>
        <v>0</v>
      </c>
    </row>
    <row r="533" ht="15.75" customHeight="1">
      <c r="A533" s="11" t="s">
        <v>443</v>
      </c>
      <c r="B533" s="11" t="s">
        <v>163</v>
      </c>
      <c r="C533" s="11" t="s">
        <v>328</v>
      </c>
      <c r="D533" s="11" t="s">
        <v>165</v>
      </c>
      <c r="E533" s="12">
        <v>2025.0</v>
      </c>
      <c r="F533" s="11" t="s">
        <v>166</v>
      </c>
      <c r="G533" s="11" t="s">
        <v>175</v>
      </c>
      <c r="H533" s="11">
        <v>3.0</v>
      </c>
      <c r="I533" s="13">
        <v>8.6</v>
      </c>
      <c r="J533" s="11">
        <v>0.0</v>
      </c>
      <c r="K533" s="13">
        <v>0.0</v>
      </c>
      <c r="L533" s="13">
        <v>6.7</v>
      </c>
      <c r="M533" s="11">
        <v>8.0</v>
      </c>
      <c r="N533" s="14">
        <v>0.79</v>
      </c>
      <c r="O533" s="13">
        <v>83.2</v>
      </c>
      <c r="P533" s="13">
        <v>5.0</v>
      </c>
      <c r="Q533" s="13">
        <v>10.1</v>
      </c>
      <c r="R533" s="13">
        <v>16.7</v>
      </c>
      <c r="S533" s="13">
        <v>4.0</v>
      </c>
      <c r="T533" s="13">
        <v>3.8</v>
      </c>
      <c r="U533" s="13">
        <v>3.6</v>
      </c>
      <c r="V533" s="13">
        <v>74.6</v>
      </c>
      <c r="W533" s="11" t="str">
        <f t="shared" si="1"/>
        <v>A-Strong|BBVA|Operations|2025</v>
      </c>
      <c r="X533" s="15">
        <f>(MAX(0,MIN(1,1-(K533-scaling_params!$B$2)/(scaling_params!$C$2-scaling_params!$B$2)))+MAX(0,MIN(1,(L533-scaling_params!$B$3)/(scaling_params!$C$3-scaling_params!$B$3))))/2</f>
        <v>0.7720588235</v>
      </c>
      <c r="Y533" s="15">
        <f>(MAX(0,MIN(1,(M533-scaling_params!$B$4)/(scaling_params!$C$4-scaling_params!$B$4)))+MAX(0,MIN(1,(N533-scaling_params!$B$5)/(scaling_params!$C$5-scaling_params!$B$5))))/2</f>
        <v>0.5369047619</v>
      </c>
      <c r="Z533" s="15">
        <f>(MAX(0,MIN(1,(O533-scaling_params!$B$6)/(scaling_params!$C$6-scaling_params!$B$6)))+MAX(0,MIN(1,1-(P533-scaling_params!$B$7)/(scaling_params!$C$7-scaling_params!$B$7)))+MAX(0,MIN(1,(T533-scaling_params!$B$11)/(scaling_params!$C$11-scaling_params!$B$11))))/3</f>
        <v>0.8857142857</v>
      </c>
      <c r="AA533" s="15">
        <f>(MAX(0,MIN(1,1-(Q533-scaling_params!$B$8)/(scaling_params!$C$8-scaling_params!$B$8)))+MAX(0,MIN(1,(R533-scaling_params!$B$9)/(scaling_params!$C$9-scaling_params!$B$9)))+MAX(0,MIN(1,(S533-scaling_params!$B$10)/(scaling_params!$C$10-scaling_params!$B$10))))/3</f>
        <v>0.8344502358</v>
      </c>
      <c r="AB533" s="15">
        <f>(MAX(0,MIN(1,(U533-scaling_params!$B$12)/(scaling_params!$C$12-scaling_params!$B$12)))+MAX(0,MIN(1,(V533-scaling_params!$B$13)/(scaling_params!$C$13-scaling_params!$B$13))))/2</f>
        <v>0.7836363636</v>
      </c>
      <c r="AC533" s="13">
        <f>(scaling_params!$G$2*X533+scaling_params!$G$3*Y533+scaling_params!$G$4*Z533+scaling_params!$G$5*AA533+scaling_params!$G$6*AB533)*100</f>
        <v>75.50816321</v>
      </c>
      <c r="AD533" s="11" t="s">
        <v>168</v>
      </c>
      <c r="AE533" s="11">
        <f t="shared" si="2"/>
        <v>0</v>
      </c>
    </row>
    <row r="534" ht="15.75" customHeight="1">
      <c r="A534" s="11" t="s">
        <v>444</v>
      </c>
      <c r="B534" s="11" t="s">
        <v>163</v>
      </c>
      <c r="C534" s="11" t="s">
        <v>328</v>
      </c>
      <c r="D534" s="11" t="s">
        <v>165</v>
      </c>
      <c r="E534" s="12">
        <v>2024.0</v>
      </c>
      <c r="F534" s="11" t="s">
        <v>166</v>
      </c>
      <c r="G534" s="11" t="s">
        <v>172</v>
      </c>
      <c r="H534" s="11">
        <v>5.0</v>
      </c>
      <c r="I534" s="13">
        <v>8.9</v>
      </c>
      <c r="J534" s="11">
        <v>0.0</v>
      </c>
      <c r="K534" s="13">
        <v>1.1</v>
      </c>
      <c r="L534" s="13">
        <v>6.2</v>
      </c>
      <c r="M534" s="11">
        <v>29.0</v>
      </c>
      <c r="N534" s="14">
        <v>0.88</v>
      </c>
      <c r="O534" s="13">
        <v>77.5</v>
      </c>
      <c r="P534" s="13">
        <v>5.8</v>
      </c>
      <c r="Q534" s="13">
        <v>9.9</v>
      </c>
      <c r="R534" s="13">
        <v>17.5</v>
      </c>
      <c r="S534" s="13">
        <v>4.6</v>
      </c>
      <c r="T534" s="13">
        <v>4.6</v>
      </c>
      <c r="U534" s="13">
        <v>2.8</v>
      </c>
      <c r="V534" s="13">
        <v>80.4</v>
      </c>
      <c r="W534" s="11" t="str">
        <f t="shared" si="1"/>
        <v>A-Strong|BBVA|Operations|2024</v>
      </c>
      <c r="X534" s="15">
        <f>(MAX(0,MIN(1,1-(K534-scaling_params!$B$2)/(scaling_params!$C$2-scaling_params!$B$2)))+MAX(0,MIN(1,(L534-scaling_params!$B$3)/(scaling_params!$C$3-scaling_params!$B$3))))/2</f>
        <v>0.718627451</v>
      </c>
      <c r="Y534" s="15">
        <f>(MAX(0,MIN(1,(M534-scaling_params!$B$4)/(scaling_params!$C$4-scaling_params!$B$4)))+MAX(0,MIN(1,(N534-scaling_params!$B$5)/(scaling_params!$C$5-scaling_params!$B$5))))/2</f>
        <v>0.7494047619</v>
      </c>
      <c r="Z534" s="15">
        <f>(MAX(0,MIN(1,(O534-scaling_params!$B$6)/(scaling_params!$C$6-scaling_params!$B$6)))+MAX(0,MIN(1,1-(P534-scaling_params!$B$7)/(scaling_params!$C$7-scaling_params!$B$7)))+MAX(0,MIN(1,(T534-scaling_params!$B$11)/(scaling_params!$C$11-scaling_params!$B$11))))/3</f>
        <v>0.9348777349</v>
      </c>
      <c r="AA534" s="15">
        <f>(MAX(0,MIN(1,1-(Q534-scaling_params!$B$8)/(scaling_params!$C$8-scaling_params!$B$8)))+MAX(0,MIN(1,(R534-scaling_params!$B$9)/(scaling_params!$C$9-scaling_params!$B$9)))+MAX(0,MIN(1,(S534-scaling_params!$B$10)/(scaling_params!$C$10-scaling_params!$B$10))))/3</f>
        <v>0.9270290395</v>
      </c>
      <c r="AB534" s="15">
        <f>(MAX(0,MIN(1,(U534-scaling_params!$B$12)/(scaling_params!$C$12-scaling_params!$B$12)))+MAX(0,MIN(1,(V534-scaling_params!$B$13)/(scaling_params!$C$13-scaling_params!$B$13))))/2</f>
        <v>0.7863636364</v>
      </c>
      <c r="AC534" s="13">
        <f>(scaling_params!$G$2*X534+scaling_params!$G$3*Y534+scaling_params!$G$4*Z534+scaling_params!$G$5*AA534+scaling_params!$G$6*AB534)*100</f>
        <v>82.06318578</v>
      </c>
      <c r="AD534" s="11" t="s">
        <v>168</v>
      </c>
      <c r="AE534" s="11">
        <f t="shared" si="2"/>
        <v>0</v>
      </c>
    </row>
    <row r="535" ht="15.75" customHeight="1">
      <c r="A535" s="11" t="s">
        <v>444</v>
      </c>
      <c r="B535" s="11" t="s">
        <v>163</v>
      </c>
      <c r="C535" s="11" t="s">
        <v>328</v>
      </c>
      <c r="D535" s="11" t="s">
        <v>165</v>
      </c>
      <c r="E535" s="12">
        <v>2025.0</v>
      </c>
      <c r="F535" s="11" t="s">
        <v>166</v>
      </c>
      <c r="G535" s="11" t="s">
        <v>172</v>
      </c>
      <c r="H535" s="11">
        <v>5.0</v>
      </c>
      <c r="I535" s="13">
        <v>8.6</v>
      </c>
      <c r="J535" s="11">
        <v>0.0</v>
      </c>
      <c r="K535" s="13">
        <v>0.0</v>
      </c>
      <c r="L535" s="13">
        <v>6.1</v>
      </c>
      <c r="M535" s="11">
        <v>34.0</v>
      </c>
      <c r="N535" s="14">
        <v>0.86</v>
      </c>
      <c r="O535" s="13">
        <v>83.2</v>
      </c>
      <c r="P535" s="13">
        <v>5.0</v>
      </c>
      <c r="Q535" s="13">
        <v>10.1</v>
      </c>
      <c r="R535" s="13">
        <v>16.7</v>
      </c>
      <c r="S535" s="13">
        <v>4.5</v>
      </c>
      <c r="T535" s="13">
        <v>3.7</v>
      </c>
      <c r="U535" s="13">
        <v>3.6</v>
      </c>
      <c r="V535" s="13">
        <v>82.4</v>
      </c>
      <c r="W535" s="11" t="str">
        <f t="shared" si="1"/>
        <v>A-Strong|BBVA|Operations|2025</v>
      </c>
      <c r="X535" s="15">
        <f>(MAX(0,MIN(1,1-(K535-scaling_params!$B$2)/(scaling_params!$C$2-scaling_params!$B$2)))+MAX(0,MIN(1,(L535-scaling_params!$B$3)/(scaling_params!$C$3-scaling_params!$B$3))))/2</f>
        <v>0.7279411765</v>
      </c>
      <c r="Y535" s="15">
        <f>(MAX(0,MIN(1,(M535-scaling_params!$B$4)/(scaling_params!$C$4-scaling_params!$B$4)))+MAX(0,MIN(1,(N535-scaling_params!$B$5)/(scaling_params!$C$5-scaling_params!$B$5))))/2</f>
        <v>0.7482142857</v>
      </c>
      <c r="Z535" s="15">
        <f>(MAX(0,MIN(1,(O535-scaling_params!$B$6)/(scaling_params!$C$6-scaling_params!$B$6)))+MAX(0,MIN(1,1-(P535-scaling_params!$B$7)/(scaling_params!$C$7-scaling_params!$B$7)))+MAX(0,MIN(1,(T535-scaling_params!$B$11)/(scaling_params!$C$11-scaling_params!$B$11))))/3</f>
        <v>0.8761904762</v>
      </c>
      <c r="AA535" s="15">
        <f>(MAX(0,MIN(1,1-(Q535-scaling_params!$B$8)/(scaling_params!$C$8-scaling_params!$B$8)))+MAX(0,MIN(1,(R535-scaling_params!$B$9)/(scaling_params!$C$9-scaling_params!$B$9)))+MAX(0,MIN(1,(S535-scaling_params!$B$10)/(scaling_params!$C$10-scaling_params!$B$10))))/3</f>
        <v>0.8834698436</v>
      </c>
      <c r="AB535" s="15">
        <f>(MAX(0,MIN(1,(U535-scaling_params!$B$12)/(scaling_params!$C$12-scaling_params!$B$12)))+MAX(0,MIN(1,(V535-scaling_params!$B$13)/(scaling_params!$C$13-scaling_params!$B$13))))/2</f>
        <v>0.8545454545</v>
      </c>
      <c r="AC535" s="13">
        <f>(scaling_params!$G$2*X535+scaling_params!$G$3*Y535+scaling_params!$G$4*Z535+scaling_params!$G$5*AA535+scaling_params!$G$6*AB535)*100</f>
        <v>80.91283516</v>
      </c>
      <c r="AD535" s="11" t="s">
        <v>168</v>
      </c>
      <c r="AE535" s="11">
        <f t="shared" si="2"/>
        <v>0</v>
      </c>
    </row>
    <row r="536" ht="15.75" customHeight="1">
      <c r="A536" s="11" t="s">
        <v>445</v>
      </c>
      <c r="B536" s="11" t="s">
        <v>163</v>
      </c>
      <c r="C536" s="11" t="s">
        <v>328</v>
      </c>
      <c r="D536" s="11" t="s">
        <v>177</v>
      </c>
      <c r="E536" s="12">
        <v>2024.0</v>
      </c>
      <c r="F536" s="11" t="s">
        <v>166</v>
      </c>
      <c r="G536" s="11" t="s">
        <v>167</v>
      </c>
      <c r="H536" s="11">
        <v>3.0</v>
      </c>
      <c r="I536" s="13">
        <v>8.9</v>
      </c>
      <c r="J536" s="11">
        <v>0.0</v>
      </c>
      <c r="K536" s="13">
        <v>0.2</v>
      </c>
      <c r="L536" s="13">
        <v>7.6</v>
      </c>
      <c r="M536" s="11">
        <v>37.0</v>
      </c>
      <c r="N536" s="14">
        <v>0.91</v>
      </c>
      <c r="O536" s="13">
        <v>76.2</v>
      </c>
      <c r="P536" s="13">
        <v>4.6</v>
      </c>
      <c r="Q536" s="13">
        <v>11.9</v>
      </c>
      <c r="R536" s="13">
        <v>17.6</v>
      </c>
      <c r="S536" s="13">
        <v>5.0</v>
      </c>
      <c r="T536" s="13">
        <v>4.7</v>
      </c>
      <c r="U536" s="13">
        <v>3.5</v>
      </c>
      <c r="V536" s="13">
        <v>95.7</v>
      </c>
      <c r="W536" s="11" t="str">
        <f t="shared" si="1"/>
        <v>A-Strong|BBVA|Retail|2024</v>
      </c>
      <c r="X536" s="15">
        <f>(MAX(0,MIN(1,1-(K536-scaling_params!$B$2)/(scaling_params!$C$2-scaling_params!$B$2)))+MAX(0,MIN(1,(L536-scaling_params!$B$3)/(scaling_params!$C$3-scaling_params!$B$3))))/2</f>
        <v>0.8382352941</v>
      </c>
      <c r="Y536" s="15">
        <f>(MAX(0,MIN(1,(M536-scaling_params!$B$4)/(scaling_params!$C$4-scaling_params!$B$4)))+MAX(0,MIN(1,(N536-scaling_params!$B$5)/(scaling_params!$C$5-scaling_params!$B$5))))/2</f>
        <v>0.825</v>
      </c>
      <c r="Z536" s="15">
        <f>(MAX(0,MIN(1,(O536-scaling_params!$B$6)/(scaling_params!$C$6-scaling_params!$B$6)))+MAX(0,MIN(1,1-(P536-scaling_params!$B$7)/(scaling_params!$C$7-scaling_params!$B$7)))+MAX(0,MIN(1,(T536-scaling_params!$B$11)/(scaling_params!$C$11-scaling_params!$B$11))))/3</f>
        <v>0.9615275813</v>
      </c>
      <c r="AA536" s="15">
        <f>(MAX(0,MIN(1,1-(Q536-scaling_params!$B$8)/(scaling_params!$C$8-scaling_params!$B$8)))+MAX(0,MIN(1,(R536-scaling_params!$B$9)/(scaling_params!$C$9-scaling_params!$B$9)))+MAX(0,MIN(1,(S536-scaling_params!$B$10)/(scaling_params!$C$10-scaling_params!$B$10))))/3</f>
        <v>0.9591004987</v>
      </c>
      <c r="AB536" s="15">
        <f>(MAX(0,MIN(1,(U536-scaling_params!$B$12)/(scaling_params!$C$12-scaling_params!$B$12)))+MAX(0,MIN(1,(V536-scaling_params!$B$13)/(scaling_params!$C$13-scaling_params!$B$13))))/2</f>
        <v>0.9754545455</v>
      </c>
      <c r="AC536" s="13">
        <f>(scaling_params!$G$2*X536+scaling_params!$G$3*Y536+scaling_params!$G$4*Z536+scaling_params!$G$5*AA536+scaling_params!$G$6*AB536)*100</f>
        <v>90.07245999</v>
      </c>
      <c r="AD536" s="11" t="s">
        <v>168</v>
      </c>
      <c r="AE536" s="11">
        <f t="shared" si="2"/>
        <v>0</v>
      </c>
    </row>
    <row r="537" ht="15.75" customHeight="1">
      <c r="A537" s="11" t="s">
        <v>445</v>
      </c>
      <c r="B537" s="11" t="s">
        <v>163</v>
      </c>
      <c r="C537" s="11" t="s">
        <v>328</v>
      </c>
      <c r="D537" s="11" t="s">
        <v>177</v>
      </c>
      <c r="E537" s="12">
        <v>2025.0</v>
      </c>
      <c r="F537" s="11" t="s">
        <v>166</v>
      </c>
      <c r="G537" s="11" t="s">
        <v>167</v>
      </c>
      <c r="H537" s="11">
        <v>3.0</v>
      </c>
      <c r="I537" s="13">
        <v>8.6</v>
      </c>
      <c r="J537" s="11">
        <v>0.0</v>
      </c>
      <c r="K537" s="13">
        <v>1.2</v>
      </c>
      <c r="L537" s="13">
        <v>7.8</v>
      </c>
      <c r="M537" s="11">
        <v>30.0</v>
      </c>
      <c r="N537" s="14">
        <v>0.97</v>
      </c>
      <c r="O537" s="13">
        <v>79.5</v>
      </c>
      <c r="P537" s="13">
        <v>6.5</v>
      </c>
      <c r="Q537" s="13">
        <v>9.6</v>
      </c>
      <c r="R537" s="13">
        <v>16.3</v>
      </c>
      <c r="S537" s="13">
        <v>5.0</v>
      </c>
      <c r="T537" s="13">
        <v>5.0</v>
      </c>
      <c r="U537" s="13">
        <v>3.5</v>
      </c>
      <c r="V537" s="13">
        <v>82.1</v>
      </c>
      <c r="W537" s="11" t="str">
        <f t="shared" si="1"/>
        <v>A-Strong|BBVA|Retail|2025</v>
      </c>
      <c r="X537" s="15">
        <f>(MAX(0,MIN(1,1-(K537-scaling_params!$B$2)/(scaling_params!$C$2-scaling_params!$B$2)))+MAX(0,MIN(1,(L537-scaling_params!$B$3)/(scaling_params!$C$3-scaling_params!$B$3))))/2</f>
        <v>0.8196078431</v>
      </c>
      <c r="Y537" s="15">
        <f>(MAX(0,MIN(1,(M537-scaling_params!$B$4)/(scaling_params!$C$4-scaling_params!$B$4)))+MAX(0,MIN(1,(N537-scaling_params!$B$5)/(scaling_params!$C$5-scaling_params!$B$5))))/2</f>
        <v>0.8666666667</v>
      </c>
      <c r="Z537" s="15">
        <f>(MAX(0,MIN(1,(O537-scaling_params!$B$6)/(scaling_params!$C$6-scaling_params!$B$6)))+MAX(0,MIN(1,1-(P537-scaling_params!$B$7)/(scaling_params!$C$7-scaling_params!$B$7)))+MAX(0,MIN(1,(T537-scaling_params!$B$11)/(scaling_params!$C$11-scaling_params!$B$11))))/3</f>
        <v>0.9099099099</v>
      </c>
      <c r="AA537" s="15">
        <f>(MAX(0,MIN(1,1-(Q537-scaling_params!$B$8)/(scaling_params!$C$8-scaling_params!$B$8)))+MAX(0,MIN(1,(R537-scaling_params!$B$9)/(scaling_params!$C$9-scaling_params!$B$9)))+MAX(0,MIN(1,(S537-scaling_params!$B$10)/(scaling_params!$C$10-scaling_params!$B$10))))/3</f>
        <v>0.9156118143</v>
      </c>
      <c r="AB537" s="15">
        <f>(MAX(0,MIN(1,(U537-scaling_params!$B$12)/(scaling_params!$C$12-scaling_params!$B$12)))+MAX(0,MIN(1,(V537-scaling_params!$B$13)/(scaling_params!$C$13-scaling_params!$B$13))))/2</f>
        <v>0.8518181818</v>
      </c>
      <c r="AC537" s="13">
        <f>(scaling_params!$G$2*X537+scaling_params!$G$3*Y537+scaling_params!$G$4*Z537+scaling_params!$G$5*AA537+scaling_params!$G$6*AB537)*100</f>
        <v>87.17655634</v>
      </c>
      <c r="AD537" s="11" t="s">
        <v>168</v>
      </c>
      <c r="AE537" s="11">
        <f t="shared" si="2"/>
        <v>0</v>
      </c>
    </row>
    <row r="538" ht="15.75" customHeight="1">
      <c r="A538" s="11" t="s">
        <v>446</v>
      </c>
      <c r="B538" s="11" t="s">
        <v>163</v>
      </c>
      <c r="C538" s="11" t="s">
        <v>328</v>
      </c>
      <c r="D538" s="11" t="s">
        <v>181</v>
      </c>
      <c r="E538" s="12">
        <v>2024.0</v>
      </c>
      <c r="F538" s="11" t="s">
        <v>166</v>
      </c>
      <c r="G538" s="11" t="s">
        <v>167</v>
      </c>
      <c r="H538" s="11">
        <v>1.0</v>
      </c>
      <c r="I538" s="13">
        <v>8.9</v>
      </c>
      <c r="J538" s="11">
        <v>0.0</v>
      </c>
      <c r="K538" s="13">
        <v>0.6</v>
      </c>
      <c r="L538" s="13">
        <v>9.3</v>
      </c>
      <c r="M538" s="11">
        <v>30.0</v>
      </c>
      <c r="N538" s="14">
        <v>0.9</v>
      </c>
      <c r="O538" s="13">
        <v>80.4</v>
      </c>
      <c r="P538" s="13">
        <v>5.5</v>
      </c>
      <c r="Q538" s="13">
        <v>9.4</v>
      </c>
      <c r="R538" s="13">
        <v>15.8</v>
      </c>
      <c r="S538" s="13">
        <v>4.9</v>
      </c>
      <c r="T538" s="13">
        <v>4.7</v>
      </c>
      <c r="U538" s="13">
        <v>3.6</v>
      </c>
      <c r="V538" s="13">
        <v>87.9</v>
      </c>
      <c r="W538" s="11" t="str">
        <f t="shared" si="1"/>
        <v>A-Strong|BBVA|Corporate|2024</v>
      </c>
      <c r="X538" s="15">
        <f>(MAX(0,MIN(1,1-(K538-scaling_params!$B$2)/(scaling_params!$C$2-scaling_params!$B$2)))+MAX(0,MIN(1,(L538-scaling_params!$B$3)/(scaling_params!$C$3-scaling_params!$B$3))))/2</f>
        <v>0.9632352941</v>
      </c>
      <c r="Y538" s="15">
        <f>(MAX(0,MIN(1,(M538-scaling_params!$B$4)/(scaling_params!$C$4-scaling_params!$B$4)))+MAX(0,MIN(1,(N538-scaling_params!$B$5)/(scaling_params!$C$5-scaling_params!$B$5))))/2</f>
        <v>0.7791666667</v>
      </c>
      <c r="Z538" s="15">
        <f>(MAX(0,MIN(1,(O538-scaling_params!$B$6)/(scaling_params!$C$6-scaling_params!$B$6)))+MAX(0,MIN(1,1-(P538-scaling_params!$B$7)/(scaling_params!$C$7-scaling_params!$B$7)))+MAX(0,MIN(1,(T538-scaling_params!$B$11)/(scaling_params!$C$11-scaling_params!$B$11))))/3</f>
        <v>0.9714285714</v>
      </c>
      <c r="AA538" s="15">
        <f>(MAX(0,MIN(1,1-(Q538-scaling_params!$B$8)/(scaling_params!$C$8-scaling_params!$B$8)))+MAX(0,MIN(1,(R538-scaling_params!$B$9)/(scaling_params!$C$9-scaling_params!$B$9)))+MAX(0,MIN(1,(S538-scaling_params!$B$10)/(scaling_params!$C$10-scaling_params!$B$10))))/3</f>
        <v>0.8847108464</v>
      </c>
      <c r="AB538" s="15">
        <f>(MAX(0,MIN(1,(U538-scaling_params!$B$12)/(scaling_params!$C$12-scaling_params!$B$12)))+MAX(0,MIN(1,(V538-scaling_params!$B$13)/(scaling_params!$C$13-scaling_params!$B$13))))/2</f>
        <v>0.9045454545</v>
      </c>
      <c r="AC538" s="13">
        <f>(scaling_params!$G$2*X538+scaling_params!$G$3*Y538+scaling_params!$G$4*Z538+scaling_params!$G$5*AA538+scaling_params!$G$6*AB538)*100</f>
        <v>90.01956477</v>
      </c>
      <c r="AD538" s="11" t="s">
        <v>168</v>
      </c>
      <c r="AE538" s="11">
        <f t="shared" si="2"/>
        <v>0</v>
      </c>
    </row>
    <row r="539" ht="15.75" customHeight="1">
      <c r="A539" s="11" t="s">
        <v>446</v>
      </c>
      <c r="B539" s="11" t="s">
        <v>163</v>
      </c>
      <c r="C539" s="11" t="s">
        <v>328</v>
      </c>
      <c r="D539" s="11" t="s">
        <v>181</v>
      </c>
      <c r="E539" s="12">
        <v>2025.0</v>
      </c>
      <c r="F539" s="11" t="s">
        <v>166</v>
      </c>
      <c r="G539" s="11" t="s">
        <v>167</v>
      </c>
      <c r="H539" s="11">
        <v>1.0</v>
      </c>
      <c r="I539" s="13">
        <v>8.6</v>
      </c>
      <c r="J539" s="11">
        <v>0.0</v>
      </c>
      <c r="K539" s="13">
        <v>1.4</v>
      </c>
      <c r="L539" s="13">
        <v>9.0</v>
      </c>
      <c r="M539" s="11">
        <v>43.0</v>
      </c>
      <c r="N539" s="14">
        <v>0.89</v>
      </c>
      <c r="O539" s="13">
        <v>83.2</v>
      </c>
      <c r="P539" s="13">
        <v>5.5</v>
      </c>
      <c r="Q539" s="13">
        <v>8.5</v>
      </c>
      <c r="R539" s="13">
        <v>18.9</v>
      </c>
      <c r="S539" s="13">
        <v>5.0</v>
      </c>
      <c r="T539" s="13">
        <v>5.0</v>
      </c>
      <c r="U539" s="13">
        <v>3.7</v>
      </c>
      <c r="V539" s="13">
        <v>93.4</v>
      </c>
      <c r="W539" s="11" t="str">
        <f t="shared" si="1"/>
        <v>A-Strong|BBVA|Corporate|2025</v>
      </c>
      <c r="X539" s="15">
        <f>(MAX(0,MIN(1,1-(K539-scaling_params!$B$2)/(scaling_params!$C$2-scaling_params!$B$2)))+MAX(0,MIN(1,(L539-scaling_params!$B$3)/(scaling_params!$C$3-scaling_params!$B$3))))/2</f>
        <v>0.8745098039</v>
      </c>
      <c r="Y539" s="15">
        <f>(MAX(0,MIN(1,(M539-scaling_params!$B$4)/(scaling_params!$C$4-scaling_params!$B$4)))+MAX(0,MIN(1,(N539-scaling_params!$B$5)/(scaling_params!$C$5-scaling_params!$B$5))))/2</f>
        <v>0.8285714286</v>
      </c>
      <c r="Z539" s="15">
        <f>(MAX(0,MIN(1,(O539-scaling_params!$B$6)/(scaling_params!$C$6-scaling_params!$B$6)))+MAX(0,MIN(1,1-(P539-scaling_params!$B$7)/(scaling_params!$C$7-scaling_params!$B$7)))+MAX(0,MIN(1,(T539-scaling_params!$B$11)/(scaling_params!$C$11-scaling_params!$B$11))))/3</f>
        <v>1</v>
      </c>
      <c r="AA539" s="15">
        <f>(MAX(0,MIN(1,1-(Q539-scaling_params!$B$8)/(scaling_params!$C$8-scaling_params!$B$8)))+MAX(0,MIN(1,(R539-scaling_params!$B$9)/(scaling_params!$C$9-scaling_params!$B$9)))+MAX(0,MIN(1,(S539-scaling_params!$B$10)/(scaling_params!$C$10-scaling_params!$B$10))))/3</f>
        <v>1</v>
      </c>
      <c r="AB539" s="15">
        <f>(MAX(0,MIN(1,(U539-scaling_params!$B$12)/(scaling_params!$C$12-scaling_params!$B$12)))+MAX(0,MIN(1,(V539-scaling_params!$B$13)/(scaling_params!$C$13-scaling_params!$B$13))))/2</f>
        <v>0.9545454545</v>
      </c>
      <c r="AC539" s="13">
        <f>(scaling_params!$G$2*X539+scaling_params!$G$3*Y539+scaling_params!$G$4*Z539+scaling_params!$G$5*AA539+scaling_params!$G$6*AB539)*100</f>
        <v>92.38604533</v>
      </c>
      <c r="AD539" s="11" t="s">
        <v>168</v>
      </c>
      <c r="AE539" s="11">
        <f t="shared" si="2"/>
        <v>0</v>
      </c>
    </row>
    <row r="540" ht="15.75" customHeight="1">
      <c r="A540" s="11" t="s">
        <v>447</v>
      </c>
      <c r="B540" s="11" t="s">
        <v>163</v>
      </c>
      <c r="C540" s="11" t="s">
        <v>328</v>
      </c>
      <c r="D540" s="11" t="s">
        <v>177</v>
      </c>
      <c r="E540" s="12">
        <v>2024.0</v>
      </c>
      <c r="F540" s="11" t="s">
        <v>166</v>
      </c>
      <c r="G540" s="11" t="s">
        <v>184</v>
      </c>
      <c r="H540" s="11">
        <v>4.0</v>
      </c>
      <c r="I540" s="13">
        <v>8.9</v>
      </c>
      <c r="J540" s="11">
        <v>0.0</v>
      </c>
      <c r="K540" s="13">
        <v>0.2</v>
      </c>
      <c r="L540" s="13">
        <v>7.6</v>
      </c>
      <c r="M540" s="11">
        <v>27.0</v>
      </c>
      <c r="N540" s="14">
        <v>0.85</v>
      </c>
      <c r="O540" s="13">
        <v>76.2</v>
      </c>
      <c r="P540" s="13">
        <v>4.6</v>
      </c>
      <c r="Q540" s="13">
        <v>11.9</v>
      </c>
      <c r="R540" s="13">
        <v>17.6</v>
      </c>
      <c r="S540" s="13">
        <v>4.6</v>
      </c>
      <c r="T540" s="13">
        <v>4.5</v>
      </c>
      <c r="U540" s="13">
        <v>3.5</v>
      </c>
      <c r="V540" s="13">
        <v>86.8</v>
      </c>
      <c r="W540" s="11" t="str">
        <f t="shared" si="1"/>
        <v>A-Strong|BBVA|Retail|2024</v>
      </c>
      <c r="X540" s="15">
        <f>(MAX(0,MIN(1,1-(K540-scaling_params!$B$2)/(scaling_params!$C$2-scaling_params!$B$2)))+MAX(0,MIN(1,(L540-scaling_params!$B$3)/(scaling_params!$C$3-scaling_params!$B$3))))/2</f>
        <v>0.8382352941</v>
      </c>
      <c r="Y540" s="15">
        <f>(MAX(0,MIN(1,(M540-scaling_params!$B$4)/(scaling_params!$C$4-scaling_params!$B$4)))+MAX(0,MIN(1,(N540-scaling_params!$B$5)/(scaling_params!$C$5-scaling_params!$B$5))))/2</f>
        <v>0.7023809524</v>
      </c>
      <c r="Z540" s="15">
        <f>(MAX(0,MIN(1,(O540-scaling_params!$B$6)/(scaling_params!$C$6-scaling_params!$B$6)))+MAX(0,MIN(1,1-(P540-scaling_params!$B$7)/(scaling_params!$C$7-scaling_params!$B$7)))+MAX(0,MIN(1,(T540-scaling_params!$B$11)/(scaling_params!$C$11-scaling_params!$B$11))))/3</f>
        <v>0.9424799623</v>
      </c>
      <c r="AA540" s="15">
        <f>(MAX(0,MIN(1,1-(Q540-scaling_params!$B$8)/(scaling_params!$C$8-scaling_params!$B$8)))+MAX(0,MIN(1,(R540-scaling_params!$B$9)/(scaling_params!$C$9-scaling_params!$B$9)))+MAX(0,MIN(1,(S540-scaling_params!$B$10)/(scaling_params!$C$10-scaling_params!$B$10))))/3</f>
        <v>0.9198848124</v>
      </c>
      <c r="AB540" s="15">
        <f>(MAX(0,MIN(1,(U540-scaling_params!$B$12)/(scaling_params!$C$12-scaling_params!$B$12)))+MAX(0,MIN(1,(V540-scaling_params!$B$13)/(scaling_params!$C$13-scaling_params!$B$13))))/2</f>
        <v>0.8945454545</v>
      </c>
      <c r="AC540" s="13">
        <f>(scaling_params!$G$2*X540+scaling_params!$G$3*Y540+scaling_params!$G$4*Z540+scaling_params!$G$5*AA540+scaling_params!$G$6*AB540)*100</f>
        <v>85.09836997</v>
      </c>
      <c r="AD540" s="11" t="s">
        <v>168</v>
      </c>
      <c r="AE540" s="11">
        <f t="shared" si="2"/>
        <v>0</v>
      </c>
    </row>
    <row r="541" ht="15.75" customHeight="1">
      <c r="A541" s="11" t="s">
        <v>447</v>
      </c>
      <c r="B541" s="11" t="s">
        <v>163</v>
      </c>
      <c r="C541" s="11" t="s">
        <v>328</v>
      </c>
      <c r="D541" s="11" t="s">
        <v>177</v>
      </c>
      <c r="E541" s="12">
        <v>2025.0</v>
      </c>
      <c r="F541" s="11" t="s">
        <v>166</v>
      </c>
      <c r="G541" s="11" t="s">
        <v>184</v>
      </c>
      <c r="H541" s="11">
        <v>4.0</v>
      </c>
      <c r="I541" s="13">
        <v>8.6</v>
      </c>
      <c r="J541" s="11">
        <v>0.0</v>
      </c>
      <c r="K541" s="13">
        <v>1.2</v>
      </c>
      <c r="L541" s="13">
        <v>7.1</v>
      </c>
      <c r="M541" s="11">
        <v>47.0</v>
      </c>
      <c r="N541" s="14">
        <v>0.89</v>
      </c>
      <c r="O541" s="13">
        <v>79.5</v>
      </c>
      <c r="P541" s="13">
        <v>6.5</v>
      </c>
      <c r="Q541" s="13">
        <v>9.6</v>
      </c>
      <c r="R541" s="13">
        <v>16.3</v>
      </c>
      <c r="S541" s="13">
        <v>4.4</v>
      </c>
      <c r="T541" s="13">
        <v>4.6</v>
      </c>
      <c r="U541" s="13">
        <v>3.5</v>
      </c>
      <c r="V541" s="13">
        <v>90.3</v>
      </c>
      <c r="W541" s="11" t="str">
        <f t="shared" si="1"/>
        <v>A-Strong|BBVA|Retail|2025</v>
      </c>
      <c r="X541" s="15">
        <f>(MAX(0,MIN(1,1-(K541-scaling_params!$B$2)/(scaling_params!$C$2-scaling_params!$B$2)))+MAX(0,MIN(1,(L541-scaling_params!$B$3)/(scaling_params!$C$3-scaling_params!$B$3))))/2</f>
        <v>0.7681372549</v>
      </c>
      <c r="Y541" s="15">
        <f>(MAX(0,MIN(1,(M541-scaling_params!$B$4)/(scaling_params!$C$4-scaling_params!$B$4)))+MAX(0,MIN(1,(N541-scaling_params!$B$5)/(scaling_params!$C$5-scaling_params!$B$5))))/2</f>
        <v>0.8476190476</v>
      </c>
      <c r="Z541" s="15">
        <f>(MAX(0,MIN(1,(O541-scaling_params!$B$6)/(scaling_params!$C$6-scaling_params!$B$6)))+MAX(0,MIN(1,1-(P541-scaling_params!$B$7)/(scaling_params!$C$7-scaling_params!$B$7)))+MAX(0,MIN(1,(T541-scaling_params!$B$11)/(scaling_params!$C$11-scaling_params!$B$11))))/3</f>
        <v>0.8718146718</v>
      </c>
      <c r="AA541" s="15">
        <f>(MAX(0,MIN(1,1-(Q541-scaling_params!$B$8)/(scaling_params!$C$8-scaling_params!$B$8)))+MAX(0,MIN(1,(R541-scaling_params!$B$9)/(scaling_params!$C$9-scaling_params!$B$9)))+MAX(0,MIN(1,(S541-scaling_params!$B$10)/(scaling_params!$C$10-scaling_params!$B$10))))/3</f>
        <v>0.8567882849</v>
      </c>
      <c r="AB541" s="15">
        <f>(MAX(0,MIN(1,(U541-scaling_params!$B$12)/(scaling_params!$C$12-scaling_params!$B$12)))+MAX(0,MIN(1,(V541-scaling_params!$B$13)/(scaling_params!$C$13-scaling_params!$B$13))))/2</f>
        <v>0.9263636364</v>
      </c>
      <c r="AC541" s="13">
        <f>(scaling_params!$G$2*X541+scaling_params!$G$3*Y541+scaling_params!$G$4*Z541+scaling_params!$G$5*AA541+scaling_params!$G$6*AB541)*100</f>
        <v>84.46848262</v>
      </c>
      <c r="AD541" s="11" t="s">
        <v>168</v>
      </c>
      <c r="AE541" s="11">
        <f t="shared" si="2"/>
        <v>0</v>
      </c>
    </row>
    <row r="542" ht="15.75" customHeight="1">
      <c r="A542" s="11" t="s">
        <v>448</v>
      </c>
      <c r="B542" s="11" t="s">
        <v>163</v>
      </c>
      <c r="C542" s="11" t="s">
        <v>449</v>
      </c>
      <c r="D542" s="11" t="s">
        <v>170</v>
      </c>
      <c r="E542" s="12">
        <v>2024.0</v>
      </c>
      <c r="F542" s="11" t="s">
        <v>171</v>
      </c>
      <c r="G542" s="11" t="s">
        <v>172</v>
      </c>
      <c r="H542" s="11">
        <v>2.0</v>
      </c>
      <c r="I542" s="13">
        <v>8.6</v>
      </c>
      <c r="J542" s="11">
        <v>0.0</v>
      </c>
      <c r="K542" s="13">
        <v>0.2</v>
      </c>
      <c r="L542" s="13">
        <v>7.7</v>
      </c>
      <c r="M542" s="11">
        <v>15.0</v>
      </c>
      <c r="N542" s="14">
        <v>0.87</v>
      </c>
      <c r="O542" s="13">
        <v>82.1</v>
      </c>
      <c r="P542" s="13">
        <v>5.1</v>
      </c>
      <c r="Q542" s="13">
        <v>12.5</v>
      </c>
      <c r="R542" s="13">
        <v>18.1</v>
      </c>
      <c r="S542" s="13">
        <v>4.6</v>
      </c>
      <c r="T542" s="13">
        <v>4.4</v>
      </c>
      <c r="U542" s="13">
        <v>2.3</v>
      </c>
      <c r="V542" s="13">
        <v>83.0</v>
      </c>
      <c r="W542" s="11" t="str">
        <f t="shared" si="1"/>
        <v>A-Strong|BBVA|Risk|2024</v>
      </c>
      <c r="X542" s="15">
        <f>(MAX(0,MIN(1,1-(K542-scaling_params!$B$2)/(scaling_params!$C$2-scaling_params!$B$2)))+MAX(0,MIN(1,(L542-scaling_params!$B$3)/(scaling_params!$C$3-scaling_params!$B$3))))/2</f>
        <v>0.8455882353</v>
      </c>
      <c r="Y542" s="15">
        <f>(MAX(0,MIN(1,(M542-scaling_params!$B$4)/(scaling_params!$C$4-scaling_params!$B$4)))+MAX(0,MIN(1,(N542-scaling_params!$B$5)/(scaling_params!$C$5-scaling_params!$B$5))))/2</f>
        <v>0.6702380952</v>
      </c>
      <c r="Z542" s="15">
        <f>(MAX(0,MIN(1,(O542-scaling_params!$B$6)/(scaling_params!$C$6-scaling_params!$B$6)))+MAX(0,MIN(1,1-(P542-scaling_params!$B$7)/(scaling_params!$C$7-scaling_params!$B$7)))+MAX(0,MIN(1,(T542-scaling_params!$B$11)/(scaling_params!$C$11-scaling_params!$B$11))))/3</f>
        <v>0.9428571429</v>
      </c>
      <c r="AA542" s="15">
        <f>(MAX(0,MIN(1,1-(Q542-scaling_params!$B$8)/(scaling_params!$C$8-scaling_params!$B$8)))+MAX(0,MIN(1,(R542-scaling_params!$B$9)/(scaling_params!$C$9-scaling_params!$B$9)))+MAX(0,MIN(1,(S542-scaling_params!$B$10)/(scaling_params!$C$10-scaling_params!$B$10))))/3</f>
        <v>0.9182545861</v>
      </c>
      <c r="AB542" s="15">
        <f>(MAX(0,MIN(1,(U542-scaling_params!$B$12)/(scaling_params!$C$12-scaling_params!$B$12)))+MAX(0,MIN(1,(V542-scaling_params!$B$13)/(scaling_params!$C$13-scaling_params!$B$13))))/2</f>
        <v>0.685</v>
      </c>
      <c r="AC542" s="13">
        <f>(scaling_params!$G$2*X542+scaling_params!$G$3*Y542+scaling_params!$G$4*Z542+scaling_params!$G$5*AA542+scaling_params!$G$6*AB542)*100</f>
        <v>82.02334234</v>
      </c>
      <c r="AD542" s="11" t="s">
        <v>168</v>
      </c>
      <c r="AE542" s="11">
        <f t="shared" si="2"/>
        <v>0</v>
      </c>
    </row>
    <row r="543" ht="15.75" customHeight="1">
      <c r="A543" s="11" t="s">
        <v>448</v>
      </c>
      <c r="B543" s="11" t="s">
        <v>163</v>
      </c>
      <c r="C543" s="11" t="s">
        <v>449</v>
      </c>
      <c r="D543" s="11" t="s">
        <v>170</v>
      </c>
      <c r="E543" s="12">
        <v>2025.0</v>
      </c>
      <c r="F543" s="11" t="s">
        <v>171</v>
      </c>
      <c r="G543" s="11" t="s">
        <v>172</v>
      </c>
      <c r="H543" s="11">
        <v>2.0</v>
      </c>
      <c r="I543" s="13">
        <v>8.3</v>
      </c>
      <c r="J543" s="11">
        <v>0.0</v>
      </c>
      <c r="K543" s="13">
        <v>0.0</v>
      </c>
      <c r="L543" s="13">
        <v>7.7</v>
      </c>
      <c r="M543" s="11">
        <v>47.0</v>
      </c>
      <c r="N543" s="14">
        <v>0.84</v>
      </c>
      <c r="O543" s="13">
        <v>82.8</v>
      </c>
      <c r="P543" s="13">
        <v>4.9</v>
      </c>
      <c r="Q543" s="13">
        <v>8.3</v>
      </c>
      <c r="R543" s="13">
        <v>17.0</v>
      </c>
      <c r="S543" s="13">
        <v>4.9</v>
      </c>
      <c r="T543" s="13">
        <v>4.9</v>
      </c>
      <c r="U543" s="13">
        <v>5.1</v>
      </c>
      <c r="V543" s="13">
        <v>83.0</v>
      </c>
      <c r="W543" s="11" t="str">
        <f t="shared" si="1"/>
        <v>A-Strong|BBVA|Risk|2025</v>
      </c>
      <c r="X543" s="15">
        <f>(MAX(0,MIN(1,1-(K543-scaling_params!$B$2)/(scaling_params!$C$2-scaling_params!$B$2)))+MAX(0,MIN(1,(L543-scaling_params!$B$3)/(scaling_params!$C$3-scaling_params!$B$3))))/2</f>
        <v>0.8455882353</v>
      </c>
      <c r="Y543" s="15">
        <f>(MAX(0,MIN(1,(M543-scaling_params!$B$4)/(scaling_params!$C$4-scaling_params!$B$4)))+MAX(0,MIN(1,(N543-scaling_params!$B$5)/(scaling_params!$C$5-scaling_params!$B$5))))/2</f>
        <v>0.7851190476</v>
      </c>
      <c r="Z543" s="15">
        <f>(MAX(0,MIN(1,(O543-scaling_params!$B$6)/(scaling_params!$C$6-scaling_params!$B$6)))+MAX(0,MIN(1,1-(P543-scaling_params!$B$7)/(scaling_params!$C$7-scaling_params!$B$7)))+MAX(0,MIN(1,(T543-scaling_params!$B$11)/(scaling_params!$C$11-scaling_params!$B$11))))/3</f>
        <v>0.9904761905</v>
      </c>
      <c r="AA543" s="15">
        <f>(MAX(0,MIN(1,1-(Q543-scaling_params!$B$8)/(scaling_params!$C$8-scaling_params!$B$8)))+MAX(0,MIN(1,(R543-scaling_params!$B$9)/(scaling_params!$C$9-scaling_params!$B$9)))+MAX(0,MIN(1,(S543-scaling_params!$B$10)/(scaling_params!$C$10-scaling_params!$B$10))))/3</f>
        <v>0.9353437578</v>
      </c>
      <c r="AB543" s="15">
        <f>(MAX(0,MIN(1,(U543-scaling_params!$B$12)/(scaling_params!$C$12-scaling_params!$B$12)))+MAX(0,MIN(1,(V543-scaling_params!$B$13)/(scaling_params!$C$13-scaling_params!$B$13))))/2</f>
        <v>0.86</v>
      </c>
      <c r="AC543" s="13">
        <f>(scaling_params!$G$2*X543+scaling_params!$G$3*Y543+scaling_params!$G$4*Z543+scaling_params!$G$5*AA543+scaling_params!$G$6*AB543)*100</f>
        <v>88.20786176</v>
      </c>
      <c r="AD543" s="11" t="s">
        <v>168</v>
      </c>
      <c r="AE543" s="11">
        <f t="shared" si="2"/>
        <v>0</v>
      </c>
    </row>
    <row r="544" ht="15.75" customHeight="1">
      <c r="A544" s="11" t="s">
        <v>450</v>
      </c>
      <c r="B544" s="11" t="s">
        <v>163</v>
      </c>
      <c r="C544" s="11" t="s">
        <v>449</v>
      </c>
      <c r="D544" s="11" t="s">
        <v>174</v>
      </c>
      <c r="E544" s="12">
        <v>2024.0</v>
      </c>
      <c r="F544" s="11" t="s">
        <v>171</v>
      </c>
      <c r="G544" s="11" t="s">
        <v>167</v>
      </c>
      <c r="H544" s="11">
        <v>1.0</v>
      </c>
      <c r="I544" s="13">
        <v>8.6</v>
      </c>
      <c r="J544" s="11">
        <v>0.0</v>
      </c>
      <c r="K544" s="13">
        <v>1.3</v>
      </c>
      <c r="L544" s="13">
        <v>9.0</v>
      </c>
      <c r="M544" s="11">
        <v>31.0</v>
      </c>
      <c r="N544" s="14">
        <v>0.95</v>
      </c>
      <c r="O544" s="13">
        <v>73.3</v>
      </c>
      <c r="P544" s="13">
        <v>4.6</v>
      </c>
      <c r="Q544" s="13">
        <v>12.9</v>
      </c>
      <c r="R544" s="13">
        <v>18.1</v>
      </c>
      <c r="S544" s="13">
        <v>5.0</v>
      </c>
      <c r="T544" s="13">
        <v>4.6</v>
      </c>
      <c r="U544" s="13">
        <v>2.7</v>
      </c>
      <c r="V544" s="13">
        <v>98.2</v>
      </c>
      <c r="W544" s="11" t="str">
        <f t="shared" si="1"/>
        <v>A-Strong|BBVA|Digital|2024</v>
      </c>
      <c r="X544" s="15">
        <f>(MAX(0,MIN(1,1-(K544-scaling_params!$B$2)/(scaling_params!$C$2-scaling_params!$B$2)))+MAX(0,MIN(1,(L544-scaling_params!$B$3)/(scaling_params!$C$3-scaling_params!$B$3))))/2</f>
        <v>0.8911764706</v>
      </c>
      <c r="Y544" s="15">
        <f>(MAX(0,MIN(1,(M544-scaling_params!$B$4)/(scaling_params!$C$4-scaling_params!$B$4)))+MAX(0,MIN(1,(N544-scaling_params!$B$5)/(scaling_params!$C$5-scaling_params!$B$5))))/2</f>
        <v>0.8464285714</v>
      </c>
      <c r="Z544" s="15">
        <f>(MAX(0,MIN(1,(O544-scaling_params!$B$6)/(scaling_params!$C$6-scaling_params!$B$6)))+MAX(0,MIN(1,1-(P544-scaling_params!$B$7)/(scaling_params!$C$7-scaling_params!$B$7)))+MAX(0,MIN(1,(T544-scaling_params!$B$11)/(scaling_params!$C$11-scaling_params!$B$11))))/3</f>
        <v>0.9041489863</v>
      </c>
      <c r="AA544" s="15">
        <f>(MAX(0,MIN(1,1-(Q544-scaling_params!$B$8)/(scaling_params!$C$8-scaling_params!$B$8)))+MAX(0,MIN(1,(R544-scaling_params!$B$9)/(scaling_params!$C$9-scaling_params!$B$9)))+MAX(0,MIN(1,(S544-scaling_params!$B$10)/(scaling_params!$C$10-scaling_params!$B$10))))/3</f>
        <v>0.9423187572</v>
      </c>
      <c r="AB544" s="15">
        <f>(MAX(0,MIN(1,(U544-scaling_params!$B$12)/(scaling_params!$C$12-scaling_params!$B$12)))+MAX(0,MIN(1,(V544-scaling_params!$B$13)/(scaling_params!$C$13-scaling_params!$B$13))))/2</f>
        <v>0.9231818182</v>
      </c>
      <c r="AC544" s="13">
        <f>(scaling_params!$G$2*X544+scaling_params!$G$3*Y544+scaling_params!$G$4*Z544+scaling_params!$G$5*AA544+scaling_params!$G$6*AB544)*100</f>
        <v>89.55957525</v>
      </c>
      <c r="AD544" s="11" t="s">
        <v>168</v>
      </c>
      <c r="AE544" s="11">
        <f t="shared" si="2"/>
        <v>0</v>
      </c>
    </row>
    <row r="545" ht="15.75" customHeight="1">
      <c r="A545" s="11" t="s">
        <v>450</v>
      </c>
      <c r="B545" s="11" t="s">
        <v>163</v>
      </c>
      <c r="C545" s="11" t="s">
        <v>449</v>
      </c>
      <c r="D545" s="11" t="s">
        <v>174</v>
      </c>
      <c r="E545" s="12">
        <v>2025.0</v>
      </c>
      <c r="F545" s="11" t="s">
        <v>171</v>
      </c>
      <c r="G545" s="11" t="s">
        <v>167</v>
      </c>
      <c r="H545" s="11">
        <v>1.0</v>
      </c>
      <c r="I545" s="13">
        <v>8.3</v>
      </c>
      <c r="J545" s="11">
        <v>0.0</v>
      </c>
      <c r="K545" s="13">
        <v>1.2</v>
      </c>
      <c r="L545" s="13">
        <v>8.9</v>
      </c>
      <c r="M545" s="11">
        <v>67.0</v>
      </c>
      <c r="N545" s="14">
        <v>0.92</v>
      </c>
      <c r="O545" s="13">
        <v>78.6</v>
      </c>
      <c r="P545" s="13">
        <v>4.2</v>
      </c>
      <c r="Q545" s="13">
        <v>12.7</v>
      </c>
      <c r="R545" s="13">
        <v>18.1</v>
      </c>
      <c r="S545" s="13">
        <v>5.0</v>
      </c>
      <c r="T545" s="13">
        <v>5.0</v>
      </c>
      <c r="U545" s="13">
        <v>3.7</v>
      </c>
      <c r="V545" s="13">
        <v>84.5</v>
      </c>
      <c r="W545" s="11" t="str">
        <f t="shared" si="1"/>
        <v>A-Strong|BBVA|Digital|2025</v>
      </c>
      <c r="X545" s="15">
        <f>(MAX(0,MIN(1,1-(K545-scaling_params!$B$2)/(scaling_params!$C$2-scaling_params!$B$2)))+MAX(0,MIN(1,(L545-scaling_params!$B$3)/(scaling_params!$C$3-scaling_params!$B$3))))/2</f>
        <v>0.9004901961</v>
      </c>
      <c r="Y545" s="15">
        <f>(MAX(0,MIN(1,(M545-scaling_params!$B$4)/(scaling_params!$C$4-scaling_params!$B$4)))+MAX(0,MIN(1,(N545-scaling_params!$B$5)/(scaling_params!$C$5-scaling_params!$B$5))))/2</f>
        <v>0.9375</v>
      </c>
      <c r="Z545" s="15">
        <f>(MAX(0,MIN(1,(O545-scaling_params!$B$6)/(scaling_params!$C$6-scaling_params!$B$6)))+MAX(0,MIN(1,1-(P545-scaling_params!$B$7)/(scaling_params!$C$7-scaling_params!$B$7)))+MAX(0,MIN(1,(T545-scaling_params!$B$11)/(scaling_params!$C$11-scaling_params!$B$11))))/3</f>
        <v>1</v>
      </c>
      <c r="AA545" s="15">
        <f>(MAX(0,MIN(1,1-(Q545-scaling_params!$B$8)/(scaling_params!$C$8-scaling_params!$B$8)))+MAX(0,MIN(1,(R545-scaling_params!$B$9)/(scaling_params!$C$9-scaling_params!$B$9)))+MAX(0,MIN(1,(S545-scaling_params!$B$10)/(scaling_params!$C$10-scaling_params!$B$10))))/3</f>
        <v>0.9498945148</v>
      </c>
      <c r="AB545" s="15">
        <f>(MAX(0,MIN(1,(U545-scaling_params!$B$12)/(scaling_params!$C$12-scaling_params!$B$12)))+MAX(0,MIN(1,(V545-scaling_params!$B$13)/(scaling_params!$C$13-scaling_params!$B$13))))/2</f>
        <v>0.8736363636</v>
      </c>
      <c r="AC545" s="13">
        <f>(scaling_params!$G$2*X545+scaling_params!$G$3*Y545+scaling_params!$G$4*Z545+scaling_params!$G$5*AA545+scaling_params!$G$6*AB545)*100</f>
        <v>93.71982216</v>
      </c>
      <c r="AD545" s="11" t="s">
        <v>168</v>
      </c>
      <c r="AE545" s="11">
        <f t="shared" si="2"/>
        <v>0</v>
      </c>
    </row>
    <row r="546" ht="15.75" customHeight="1">
      <c r="A546" s="11" t="s">
        <v>451</v>
      </c>
      <c r="B546" s="11" t="s">
        <v>163</v>
      </c>
      <c r="C546" s="11" t="s">
        <v>449</v>
      </c>
      <c r="D546" s="11" t="s">
        <v>174</v>
      </c>
      <c r="E546" s="12">
        <v>2024.0</v>
      </c>
      <c r="F546" s="11" t="s">
        <v>166</v>
      </c>
      <c r="G546" s="11" t="s">
        <v>184</v>
      </c>
      <c r="H546" s="11">
        <v>1.0</v>
      </c>
      <c r="I546" s="13">
        <v>8.6</v>
      </c>
      <c r="J546" s="11">
        <v>0.0</v>
      </c>
      <c r="K546" s="13">
        <v>1.3</v>
      </c>
      <c r="L546" s="13">
        <v>7.1</v>
      </c>
      <c r="M546" s="11">
        <v>11.0</v>
      </c>
      <c r="N546" s="14">
        <v>0.89</v>
      </c>
      <c r="O546" s="13">
        <v>73.3</v>
      </c>
      <c r="P546" s="13">
        <v>4.6</v>
      </c>
      <c r="Q546" s="13">
        <v>12.9</v>
      </c>
      <c r="R546" s="13">
        <v>18.1</v>
      </c>
      <c r="S546" s="13">
        <v>4.2</v>
      </c>
      <c r="T546" s="13">
        <v>4.1</v>
      </c>
      <c r="U546" s="13">
        <v>2.7</v>
      </c>
      <c r="V546" s="13">
        <v>83.8</v>
      </c>
      <c r="W546" s="11" t="str">
        <f t="shared" si="1"/>
        <v>A-Strong|BBVA|Digital|2024</v>
      </c>
      <c r="X546" s="15">
        <f>(MAX(0,MIN(1,1-(K546-scaling_params!$B$2)/(scaling_params!$C$2-scaling_params!$B$2)))+MAX(0,MIN(1,(L546-scaling_params!$B$3)/(scaling_params!$C$3-scaling_params!$B$3))))/2</f>
        <v>0.7514705882</v>
      </c>
      <c r="Y546" s="15">
        <f>(MAX(0,MIN(1,(M546-scaling_params!$B$4)/(scaling_params!$C$4-scaling_params!$B$4)))+MAX(0,MIN(1,(N546-scaling_params!$B$5)/(scaling_params!$C$5-scaling_params!$B$5))))/2</f>
        <v>0.6761904762</v>
      </c>
      <c r="Z546" s="15">
        <f>(MAX(0,MIN(1,(O546-scaling_params!$B$6)/(scaling_params!$C$6-scaling_params!$B$6)))+MAX(0,MIN(1,1-(P546-scaling_params!$B$7)/(scaling_params!$C$7-scaling_params!$B$7)))+MAX(0,MIN(1,(T546-scaling_params!$B$11)/(scaling_params!$C$11-scaling_params!$B$11))))/3</f>
        <v>0.8565299387</v>
      </c>
      <c r="AA546" s="15">
        <f>(MAX(0,MIN(1,1-(Q546-scaling_params!$B$8)/(scaling_params!$C$8-scaling_params!$B$8)))+MAX(0,MIN(1,(R546-scaling_params!$B$9)/(scaling_params!$C$9-scaling_params!$B$9)))+MAX(0,MIN(1,(S546-scaling_params!$B$10)/(scaling_params!$C$10-scaling_params!$B$10))))/3</f>
        <v>0.8638873846</v>
      </c>
      <c r="AB546" s="15">
        <f>(MAX(0,MIN(1,(U546-scaling_params!$B$12)/(scaling_params!$C$12-scaling_params!$B$12)))+MAX(0,MIN(1,(V546-scaling_params!$B$13)/(scaling_params!$C$13-scaling_params!$B$13))))/2</f>
        <v>0.7922727273</v>
      </c>
      <c r="AC546" s="13">
        <f>(scaling_params!$G$2*X546+scaling_params!$G$3*Y546+scaling_params!$G$4*Z546+scaling_params!$G$5*AA546+scaling_params!$G$6*AB546)*100</f>
        <v>78.23172473</v>
      </c>
      <c r="AD546" s="11" t="s">
        <v>168</v>
      </c>
      <c r="AE546" s="11">
        <f t="shared" si="2"/>
        <v>0</v>
      </c>
    </row>
    <row r="547" ht="15.75" customHeight="1">
      <c r="A547" s="11" t="s">
        <v>451</v>
      </c>
      <c r="B547" s="11" t="s">
        <v>163</v>
      </c>
      <c r="C547" s="11" t="s">
        <v>449</v>
      </c>
      <c r="D547" s="11" t="s">
        <v>174</v>
      </c>
      <c r="E547" s="12">
        <v>2025.0</v>
      </c>
      <c r="F547" s="11" t="s">
        <v>166</v>
      </c>
      <c r="G547" s="11" t="s">
        <v>184</v>
      </c>
      <c r="H547" s="11">
        <v>1.0</v>
      </c>
      <c r="I547" s="13">
        <v>8.3</v>
      </c>
      <c r="J547" s="11">
        <v>0.0</v>
      </c>
      <c r="K547" s="13">
        <v>1.2</v>
      </c>
      <c r="L547" s="13">
        <v>7.2</v>
      </c>
      <c r="M547" s="11">
        <v>26.0</v>
      </c>
      <c r="N547" s="14">
        <v>0.77</v>
      </c>
      <c r="O547" s="13">
        <v>78.6</v>
      </c>
      <c r="P547" s="13">
        <v>4.2</v>
      </c>
      <c r="Q547" s="13">
        <v>12.7</v>
      </c>
      <c r="R547" s="13">
        <v>18.1</v>
      </c>
      <c r="S547" s="13">
        <v>4.3</v>
      </c>
      <c r="T547" s="13">
        <v>3.8</v>
      </c>
      <c r="U547" s="13">
        <v>3.7</v>
      </c>
      <c r="V547" s="13">
        <v>83.6</v>
      </c>
      <c r="W547" s="11" t="str">
        <f t="shared" si="1"/>
        <v>A-Strong|BBVA|Digital|2025</v>
      </c>
      <c r="X547" s="15">
        <f>(MAX(0,MIN(1,1-(K547-scaling_params!$B$2)/(scaling_params!$C$2-scaling_params!$B$2)))+MAX(0,MIN(1,(L547-scaling_params!$B$3)/(scaling_params!$C$3-scaling_params!$B$3))))/2</f>
        <v>0.7754901961</v>
      </c>
      <c r="Y547" s="15">
        <f>(MAX(0,MIN(1,(M547-scaling_params!$B$4)/(scaling_params!$C$4-scaling_params!$B$4)))+MAX(0,MIN(1,(N547-scaling_params!$B$5)/(scaling_params!$C$5-scaling_params!$B$5))))/2</f>
        <v>0.5976190476</v>
      </c>
      <c r="Z547" s="15">
        <f>(MAX(0,MIN(1,(O547-scaling_params!$B$6)/(scaling_params!$C$6-scaling_params!$B$6)))+MAX(0,MIN(1,1-(P547-scaling_params!$B$7)/(scaling_params!$C$7-scaling_params!$B$7)))+MAX(0,MIN(1,(T547-scaling_params!$B$11)/(scaling_params!$C$11-scaling_params!$B$11))))/3</f>
        <v>0.8857142857</v>
      </c>
      <c r="AA547" s="15">
        <f>(MAX(0,MIN(1,1-(Q547-scaling_params!$B$8)/(scaling_params!$C$8-scaling_params!$B$8)))+MAX(0,MIN(1,(R547-scaling_params!$B$9)/(scaling_params!$C$9-scaling_params!$B$9)))+MAX(0,MIN(1,(S547-scaling_params!$B$10)/(scaling_params!$C$10-scaling_params!$B$10))))/3</f>
        <v>0.8812670638</v>
      </c>
      <c r="AB547" s="15">
        <f>(MAX(0,MIN(1,(U547-scaling_params!$B$12)/(scaling_params!$C$12-scaling_params!$B$12)))+MAX(0,MIN(1,(V547-scaling_params!$B$13)/(scaling_params!$C$13-scaling_params!$B$13))))/2</f>
        <v>0.8654545455</v>
      </c>
      <c r="AC547" s="13">
        <f>(scaling_params!$G$2*X547+scaling_params!$G$3*Y547+scaling_params!$G$4*Z547+scaling_params!$G$5*AA547+scaling_params!$G$6*AB547)*100</f>
        <v>78.8050169</v>
      </c>
      <c r="AD547" s="11" t="s">
        <v>168</v>
      </c>
      <c r="AE547" s="11">
        <f t="shared" si="2"/>
        <v>0</v>
      </c>
    </row>
    <row r="548" ht="15.75" customHeight="1">
      <c r="A548" s="11" t="s">
        <v>452</v>
      </c>
      <c r="B548" s="11" t="s">
        <v>163</v>
      </c>
      <c r="C548" s="11" t="s">
        <v>449</v>
      </c>
      <c r="D548" s="11" t="s">
        <v>177</v>
      </c>
      <c r="E548" s="12">
        <v>2024.0</v>
      </c>
      <c r="F548" s="11" t="s">
        <v>171</v>
      </c>
      <c r="G548" s="11" t="s">
        <v>172</v>
      </c>
      <c r="H548" s="11">
        <v>4.0</v>
      </c>
      <c r="I548" s="13">
        <v>8.6</v>
      </c>
      <c r="J548" s="11">
        <v>0.0</v>
      </c>
      <c r="K548" s="13">
        <v>0.2</v>
      </c>
      <c r="L548" s="13">
        <v>7.8</v>
      </c>
      <c r="M548" s="11">
        <v>50.0</v>
      </c>
      <c r="N548" s="14">
        <v>0.91</v>
      </c>
      <c r="O548" s="13">
        <v>76.2</v>
      </c>
      <c r="P548" s="13">
        <v>4.6</v>
      </c>
      <c r="Q548" s="13">
        <v>11.9</v>
      </c>
      <c r="R548" s="13">
        <v>17.6</v>
      </c>
      <c r="S548" s="13">
        <v>5.0</v>
      </c>
      <c r="T548" s="13">
        <v>5.0</v>
      </c>
      <c r="U548" s="13">
        <v>3.5</v>
      </c>
      <c r="V548" s="13">
        <v>88.0</v>
      </c>
      <c r="W548" s="11" t="str">
        <f t="shared" si="1"/>
        <v>A-Strong|BBVA|Retail|2024</v>
      </c>
      <c r="X548" s="15">
        <f>(MAX(0,MIN(1,1-(K548-scaling_params!$B$2)/(scaling_params!$C$2-scaling_params!$B$2)))+MAX(0,MIN(1,(L548-scaling_params!$B$3)/(scaling_params!$C$3-scaling_params!$B$3))))/2</f>
        <v>0.8529411765</v>
      </c>
      <c r="Y548" s="15">
        <f>(MAX(0,MIN(1,(M548-scaling_params!$B$4)/(scaling_params!$C$4-scaling_params!$B$4)))+MAX(0,MIN(1,(N548-scaling_params!$B$5)/(scaling_params!$C$5-scaling_params!$B$5))))/2</f>
        <v>0.8869047619</v>
      </c>
      <c r="Z548" s="15">
        <f>(MAX(0,MIN(1,(O548-scaling_params!$B$6)/(scaling_params!$C$6-scaling_params!$B$6)))+MAX(0,MIN(1,1-(P548-scaling_params!$B$7)/(scaling_params!$C$7-scaling_params!$B$7)))+MAX(0,MIN(1,(T548-scaling_params!$B$11)/(scaling_params!$C$11-scaling_params!$B$11))))/3</f>
        <v>0.9900990099</v>
      </c>
      <c r="AA548" s="15">
        <f>(MAX(0,MIN(1,1-(Q548-scaling_params!$B$8)/(scaling_params!$C$8-scaling_params!$B$8)))+MAX(0,MIN(1,(R548-scaling_params!$B$9)/(scaling_params!$C$9-scaling_params!$B$9)))+MAX(0,MIN(1,(S548-scaling_params!$B$10)/(scaling_params!$C$10-scaling_params!$B$10))))/3</f>
        <v>0.9591004987</v>
      </c>
      <c r="AB548" s="15">
        <f>(MAX(0,MIN(1,(U548-scaling_params!$B$12)/(scaling_params!$C$12-scaling_params!$B$12)))+MAX(0,MIN(1,(V548-scaling_params!$B$13)/(scaling_params!$C$13-scaling_params!$B$13))))/2</f>
        <v>0.9054545455</v>
      </c>
      <c r="AC548" s="13">
        <f>(scaling_params!$G$2*X548+scaling_params!$G$3*Y548+scaling_params!$G$4*Z548+scaling_params!$G$5*AA548+scaling_params!$G$6*AB548)*100</f>
        <v>91.7182387</v>
      </c>
      <c r="AD548" s="11" t="s">
        <v>168</v>
      </c>
      <c r="AE548" s="11">
        <f t="shared" si="2"/>
        <v>0</v>
      </c>
    </row>
    <row r="549" ht="15.75" customHeight="1">
      <c r="A549" s="11" t="s">
        <v>452</v>
      </c>
      <c r="B549" s="11" t="s">
        <v>163</v>
      </c>
      <c r="C549" s="11" t="s">
        <v>449</v>
      </c>
      <c r="D549" s="11" t="s">
        <v>177</v>
      </c>
      <c r="E549" s="12">
        <v>2025.0</v>
      </c>
      <c r="F549" s="11" t="s">
        <v>171</v>
      </c>
      <c r="G549" s="11" t="s">
        <v>172</v>
      </c>
      <c r="H549" s="11">
        <v>4.0</v>
      </c>
      <c r="I549" s="13">
        <v>8.3</v>
      </c>
      <c r="J549" s="11">
        <v>0.0</v>
      </c>
      <c r="K549" s="13">
        <v>1.2</v>
      </c>
      <c r="L549" s="13">
        <v>8.3</v>
      </c>
      <c r="M549" s="11">
        <v>36.0</v>
      </c>
      <c r="N549" s="14">
        <v>0.9</v>
      </c>
      <c r="O549" s="13">
        <v>79.5</v>
      </c>
      <c r="P549" s="13">
        <v>6.5</v>
      </c>
      <c r="Q549" s="13">
        <v>9.6</v>
      </c>
      <c r="R549" s="13">
        <v>16.3</v>
      </c>
      <c r="S549" s="13">
        <v>4.7</v>
      </c>
      <c r="T549" s="13">
        <v>4.1</v>
      </c>
      <c r="U549" s="13">
        <v>3.5</v>
      </c>
      <c r="V549" s="13">
        <v>86.2</v>
      </c>
      <c r="W549" s="11" t="str">
        <f t="shared" si="1"/>
        <v>A-Strong|BBVA|Retail|2025</v>
      </c>
      <c r="X549" s="15">
        <f>(MAX(0,MIN(1,1-(K549-scaling_params!$B$2)/(scaling_params!$C$2-scaling_params!$B$2)))+MAX(0,MIN(1,(L549-scaling_params!$B$3)/(scaling_params!$C$3-scaling_params!$B$3))))/2</f>
        <v>0.856372549</v>
      </c>
      <c r="Y549" s="15">
        <f>(MAX(0,MIN(1,(M549-scaling_params!$B$4)/(scaling_params!$C$4-scaling_params!$B$4)))+MAX(0,MIN(1,(N549-scaling_params!$B$5)/(scaling_params!$C$5-scaling_params!$B$5))))/2</f>
        <v>0.8077380952</v>
      </c>
      <c r="Z549" s="15">
        <f>(MAX(0,MIN(1,(O549-scaling_params!$B$6)/(scaling_params!$C$6-scaling_params!$B$6)))+MAX(0,MIN(1,1-(P549-scaling_params!$B$7)/(scaling_params!$C$7-scaling_params!$B$7)))+MAX(0,MIN(1,(T549-scaling_params!$B$11)/(scaling_params!$C$11-scaling_params!$B$11))))/3</f>
        <v>0.8241956242</v>
      </c>
      <c r="AA549" s="15">
        <f>(MAX(0,MIN(1,1-(Q549-scaling_params!$B$8)/(scaling_params!$C$8-scaling_params!$B$8)))+MAX(0,MIN(1,(R549-scaling_params!$B$9)/(scaling_params!$C$9-scaling_params!$B$9)))+MAX(0,MIN(1,(S549-scaling_params!$B$10)/(scaling_params!$C$10-scaling_params!$B$10))))/3</f>
        <v>0.8862000496</v>
      </c>
      <c r="AB549" s="15">
        <f>(MAX(0,MIN(1,(U549-scaling_params!$B$12)/(scaling_params!$C$12-scaling_params!$B$12)))+MAX(0,MIN(1,(V549-scaling_params!$B$13)/(scaling_params!$C$13-scaling_params!$B$13))))/2</f>
        <v>0.8890909091</v>
      </c>
      <c r="AC549" s="13">
        <f>(scaling_params!$G$2*X549+scaling_params!$G$3*Y549+scaling_params!$G$4*Z549+scaling_params!$G$5*AA549+scaling_params!$G$6*AB549)*100</f>
        <v>84.56359091</v>
      </c>
      <c r="AD549" s="11" t="s">
        <v>168</v>
      </c>
      <c r="AE549" s="11">
        <f t="shared" si="2"/>
        <v>0</v>
      </c>
    </row>
    <row r="550" ht="15.75" customHeight="1">
      <c r="A550" s="11" t="s">
        <v>453</v>
      </c>
      <c r="B550" s="11" t="s">
        <v>163</v>
      </c>
      <c r="C550" s="11" t="s">
        <v>449</v>
      </c>
      <c r="D550" s="11" t="s">
        <v>174</v>
      </c>
      <c r="E550" s="12">
        <v>2024.0</v>
      </c>
      <c r="F550" s="11" t="s">
        <v>166</v>
      </c>
      <c r="G550" s="11" t="s">
        <v>167</v>
      </c>
      <c r="H550" s="11">
        <v>2.0</v>
      </c>
      <c r="I550" s="13">
        <v>8.6</v>
      </c>
      <c r="J550" s="11">
        <v>0.0</v>
      </c>
      <c r="K550" s="13">
        <v>1.3</v>
      </c>
      <c r="L550" s="13">
        <v>7.6</v>
      </c>
      <c r="M550" s="11">
        <v>35.0</v>
      </c>
      <c r="N550" s="14">
        <v>0.88</v>
      </c>
      <c r="O550" s="13">
        <v>73.3</v>
      </c>
      <c r="P550" s="13">
        <v>4.6</v>
      </c>
      <c r="Q550" s="13">
        <v>12.9</v>
      </c>
      <c r="R550" s="13">
        <v>18.1</v>
      </c>
      <c r="S550" s="13">
        <v>4.1</v>
      </c>
      <c r="T550" s="13">
        <v>4.6</v>
      </c>
      <c r="U550" s="13">
        <v>2.7</v>
      </c>
      <c r="V550" s="13">
        <v>87.6</v>
      </c>
      <c r="W550" s="11" t="str">
        <f t="shared" si="1"/>
        <v>A-Strong|BBVA|Digital|2024</v>
      </c>
      <c r="X550" s="15">
        <f>(MAX(0,MIN(1,1-(K550-scaling_params!$B$2)/(scaling_params!$C$2-scaling_params!$B$2)))+MAX(0,MIN(1,(L550-scaling_params!$B$3)/(scaling_params!$C$3-scaling_params!$B$3))))/2</f>
        <v>0.7882352941</v>
      </c>
      <c r="Y550" s="15">
        <f>(MAX(0,MIN(1,(M550-scaling_params!$B$4)/(scaling_params!$C$4-scaling_params!$B$4)))+MAX(0,MIN(1,(N550-scaling_params!$B$5)/(scaling_params!$C$5-scaling_params!$B$5))))/2</f>
        <v>0.7779761905</v>
      </c>
      <c r="Z550" s="15">
        <f>(MAX(0,MIN(1,(O550-scaling_params!$B$6)/(scaling_params!$C$6-scaling_params!$B$6)))+MAX(0,MIN(1,1-(P550-scaling_params!$B$7)/(scaling_params!$C$7-scaling_params!$B$7)))+MAX(0,MIN(1,(T550-scaling_params!$B$11)/(scaling_params!$C$11-scaling_params!$B$11))))/3</f>
        <v>0.9041489863</v>
      </c>
      <c r="AA550" s="15">
        <f>(MAX(0,MIN(1,1-(Q550-scaling_params!$B$8)/(scaling_params!$C$8-scaling_params!$B$8)))+MAX(0,MIN(1,(R550-scaling_params!$B$9)/(scaling_params!$C$9-scaling_params!$B$9)))+MAX(0,MIN(1,(S550-scaling_params!$B$10)/(scaling_params!$C$10-scaling_params!$B$10))))/3</f>
        <v>0.8540834631</v>
      </c>
      <c r="AB550" s="15">
        <f>(MAX(0,MIN(1,(U550-scaling_params!$B$12)/(scaling_params!$C$12-scaling_params!$B$12)))+MAX(0,MIN(1,(V550-scaling_params!$B$13)/(scaling_params!$C$13-scaling_params!$B$13))))/2</f>
        <v>0.8268181818</v>
      </c>
      <c r="AC550" s="13">
        <f>(scaling_params!$G$2*X550+scaling_params!$G$3*Y550+scaling_params!$G$4*Z550+scaling_params!$G$5*AA550+scaling_params!$G$6*AB550)*100</f>
        <v>82.84179456</v>
      </c>
      <c r="AD550" s="11" t="s">
        <v>168</v>
      </c>
      <c r="AE550" s="11">
        <f t="shared" si="2"/>
        <v>0</v>
      </c>
    </row>
    <row r="551" ht="15.75" customHeight="1">
      <c r="A551" s="11" t="s">
        <v>453</v>
      </c>
      <c r="B551" s="11" t="s">
        <v>163</v>
      </c>
      <c r="C551" s="11" t="s">
        <v>449</v>
      </c>
      <c r="D551" s="11" t="s">
        <v>174</v>
      </c>
      <c r="E551" s="12">
        <v>2025.0</v>
      </c>
      <c r="F551" s="11" t="s">
        <v>166</v>
      </c>
      <c r="G551" s="11" t="s">
        <v>167</v>
      </c>
      <c r="H551" s="11">
        <v>2.0</v>
      </c>
      <c r="I551" s="13">
        <v>8.3</v>
      </c>
      <c r="J551" s="11">
        <v>0.0</v>
      </c>
      <c r="K551" s="13">
        <v>1.2</v>
      </c>
      <c r="L551" s="13">
        <v>8.3</v>
      </c>
      <c r="M551" s="11">
        <v>9.0</v>
      </c>
      <c r="N551" s="14">
        <v>0.93</v>
      </c>
      <c r="O551" s="13">
        <v>78.6</v>
      </c>
      <c r="P551" s="13">
        <v>4.2</v>
      </c>
      <c r="Q551" s="13">
        <v>12.7</v>
      </c>
      <c r="R551" s="13">
        <v>18.1</v>
      </c>
      <c r="S551" s="13">
        <v>4.8</v>
      </c>
      <c r="T551" s="13">
        <v>4.1</v>
      </c>
      <c r="U551" s="13">
        <v>3.7</v>
      </c>
      <c r="V551" s="13">
        <v>81.5</v>
      </c>
      <c r="W551" s="11" t="str">
        <f t="shared" si="1"/>
        <v>A-Strong|BBVA|Digital|2025</v>
      </c>
      <c r="X551" s="15">
        <f>(MAX(0,MIN(1,1-(K551-scaling_params!$B$2)/(scaling_params!$C$2-scaling_params!$B$2)))+MAX(0,MIN(1,(L551-scaling_params!$B$3)/(scaling_params!$C$3-scaling_params!$B$3))))/2</f>
        <v>0.856372549</v>
      </c>
      <c r="Y551" s="15">
        <f>(MAX(0,MIN(1,(M551-scaling_params!$B$4)/(scaling_params!$C$4-scaling_params!$B$4)))+MAX(0,MIN(1,(N551-scaling_params!$B$5)/(scaling_params!$C$5-scaling_params!$B$5))))/2</f>
        <v>0.7166666667</v>
      </c>
      <c r="Z551" s="15">
        <f>(MAX(0,MIN(1,(O551-scaling_params!$B$6)/(scaling_params!$C$6-scaling_params!$B$6)))+MAX(0,MIN(1,1-(P551-scaling_params!$B$7)/(scaling_params!$C$7-scaling_params!$B$7)))+MAX(0,MIN(1,(T551-scaling_params!$B$11)/(scaling_params!$C$11-scaling_params!$B$11))))/3</f>
        <v>0.9142857143</v>
      </c>
      <c r="AA551" s="15">
        <f>(MAX(0,MIN(1,1-(Q551-scaling_params!$B$8)/(scaling_params!$C$8-scaling_params!$B$8)))+MAX(0,MIN(1,(R551-scaling_params!$B$9)/(scaling_params!$C$9-scaling_params!$B$9)))+MAX(0,MIN(1,(S551-scaling_params!$B$10)/(scaling_params!$C$10-scaling_params!$B$10))))/3</f>
        <v>0.9302866716</v>
      </c>
      <c r="AB551" s="15">
        <f>(MAX(0,MIN(1,(U551-scaling_params!$B$12)/(scaling_params!$C$12-scaling_params!$B$12)))+MAX(0,MIN(1,(V551-scaling_params!$B$13)/(scaling_params!$C$13-scaling_params!$B$13))))/2</f>
        <v>0.8463636364</v>
      </c>
      <c r="AC551" s="13">
        <f>(scaling_params!$G$2*X551+scaling_params!$G$3*Y551+scaling_params!$G$4*Z551+scaling_params!$G$5*AA551+scaling_params!$G$6*AB551)*100</f>
        <v>84.81227218</v>
      </c>
      <c r="AD551" s="11" t="s">
        <v>168</v>
      </c>
      <c r="AE551" s="11">
        <f t="shared" si="2"/>
        <v>0</v>
      </c>
    </row>
    <row r="552" ht="15.75" customHeight="1">
      <c r="A552" s="11" t="s">
        <v>454</v>
      </c>
      <c r="B552" s="11" t="s">
        <v>163</v>
      </c>
      <c r="C552" s="11" t="s">
        <v>449</v>
      </c>
      <c r="D552" s="11" t="s">
        <v>174</v>
      </c>
      <c r="E552" s="12">
        <v>2024.0</v>
      </c>
      <c r="F552" s="11" t="s">
        <v>166</v>
      </c>
      <c r="G552" s="11" t="s">
        <v>167</v>
      </c>
      <c r="H552" s="11">
        <v>4.0</v>
      </c>
      <c r="I552" s="13">
        <v>8.6</v>
      </c>
      <c r="J552" s="11">
        <v>0.0</v>
      </c>
      <c r="K552" s="13">
        <v>1.3</v>
      </c>
      <c r="L552" s="13">
        <v>6.3</v>
      </c>
      <c r="M552" s="11">
        <v>30.0</v>
      </c>
      <c r="N552" s="14">
        <v>0.79</v>
      </c>
      <c r="O552" s="13">
        <v>73.3</v>
      </c>
      <c r="P552" s="13">
        <v>4.6</v>
      </c>
      <c r="Q552" s="13">
        <v>12.9</v>
      </c>
      <c r="R552" s="13">
        <v>18.1</v>
      </c>
      <c r="S552" s="13">
        <v>4.3</v>
      </c>
      <c r="T552" s="13">
        <v>3.9</v>
      </c>
      <c r="U552" s="13">
        <v>2.7</v>
      </c>
      <c r="V552" s="13">
        <v>75.3</v>
      </c>
      <c r="W552" s="11" t="str">
        <f t="shared" si="1"/>
        <v>A-Strong|BBVA|Digital|2024</v>
      </c>
      <c r="X552" s="15">
        <f>(MAX(0,MIN(1,1-(K552-scaling_params!$B$2)/(scaling_params!$C$2-scaling_params!$B$2)))+MAX(0,MIN(1,(L552-scaling_params!$B$3)/(scaling_params!$C$3-scaling_params!$B$3))))/2</f>
        <v>0.6926470588</v>
      </c>
      <c r="Y552" s="15">
        <f>(MAX(0,MIN(1,(M552-scaling_params!$B$4)/(scaling_params!$C$4-scaling_params!$B$4)))+MAX(0,MIN(1,(N552-scaling_params!$B$5)/(scaling_params!$C$5-scaling_params!$B$5))))/2</f>
        <v>0.6416666667</v>
      </c>
      <c r="Z552" s="15">
        <f>(MAX(0,MIN(1,(O552-scaling_params!$B$6)/(scaling_params!$C$6-scaling_params!$B$6)))+MAX(0,MIN(1,1-(P552-scaling_params!$B$7)/(scaling_params!$C$7-scaling_params!$B$7)))+MAX(0,MIN(1,(T552-scaling_params!$B$11)/(scaling_params!$C$11-scaling_params!$B$11))))/3</f>
        <v>0.8374823197</v>
      </c>
      <c r="AA552" s="15">
        <f>(MAX(0,MIN(1,1-(Q552-scaling_params!$B$8)/(scaling_params!$C$8-scaling_params!$B$8)))+MAX(0,MIN(1,(R552-scaling_params!$B$9)/(scaling_params!$C$9-scaling_params!$B$9)))+MAX(0,MIN(1,(S552-scaling_params!$B$10)/(scaling_params!$C$10-scaling_params!$B$10))))/3</f>
        <v>0.8736913062</v>
      </c>
      <c r="AB552" s="15">
        <f>(MAX(0,MIN(1,(U552-scaling_params!$B$12)/(scaling_params!$C$12-scaling_params!$B$12)))+MAX(0,MIN(1,(V552-scaling_params!$B$13)/(scaling_params!$C$13-scaling_params!$B$13))))/2</f>
        <v>0.715</v>
      </c>
      <c r="AC552" s="13">
        <f>(scaling_params!$G$2*X552+scaling_params!$G$3*Y552+scaling_params!$G$4*Z552+scaling_params!$G$5*AA552+scaling_params!$G$6*AB552)*100</f>
        <v>74.85117405</v>
      </c>
      <c r="AD552" s="11" t="s">
        <v>168</v>
      </c>
      <c r="AE552" s="11">
        <f t="shared" si="2"/>
        <v>0</v>
      </c>
    </row>
    <row r="553" ht="15.75" customHeight="1">
      <c r="A553" s="11" t="s">
        <v>454</v>
      </c>
      <c r="B553" s="11" t="s">
        <v>163</v>
      </c>
      <c r="C553" s="11" t="s">
        <v>449</v>
      </c>
      <c r="D553" s="11" t="s">
        <v>174</v>
      </c>
      <c r="E553" s="12">
        <v>2025.0</v>
      </c>
      <c r="F553" s="11" t="s">
        <v>166</v>
      </c>
      <c r="G553" s="11" t="s">
        <v>167</v>
      </c>
      <c r="H553" s="11">
        <v>4.0</v>
      </c>
      <c r="I553" s="13">
        <v>8.3</v>
      </c>
      <c r="J553" s="11">
        <v>0.0</v>
      </c>
      <c r="K553" s="13">
        <v>1.2</v>
      </c>
      <c r="L553" s="13">
        <v>7.9</v>
      </c>
      <c r="M553" s="11">
        <v>35.0</v>
      </c>
      <c r="N553" s="14">
        <v>0.86</v>
      </c>
      <c r="O553" s="13">
        <v>78.6</v>
      </c>
      <c r="P553" s="13">
        <v>4.2</v>
      </c>
      <c r="Q553" s="13">
        <v>12.7</v>
      </c>
      <c r="R553" s="13">
        <v>18.1</v>
      </c>
      <c r="S553" s="13">
        <v>4.1</v>
      </c>
      <c r="T553" s="13">
        <v>4.3</v>
      </c>
      <c r="U553" s="13">
        <v>3.7</v>
      </c>
      <c r="V553" s="13">
        <v>85.8</v>
      </c>
      <c r="W553" s="11" t="str">
        <f t="shared" si="1"/>
        <v>A-Strong|BBVA|Digital|2025</v>
      </c>
      <c r="X553" s="15">
        <f>(MAX(0,MIN(1,1-(K553-scaling_params!$B$2)/(scaling_params!$C$2-scaling_params!$B$2)))+MAX(0,MIN(1,(L553-scaling_params!$B$3)/(scaling_params!$C$3-scaling_params!$B$3))))/2</f>
        <v>0.8269607843</v>
      </c>
      <c r="Y553" s="15">
        <f>(MAX(0,MIN(1,(M553-scaling_params!$B$4)/(scaling_params!$C$4-scaling_params!$B$4)))+MAX(0,MIN(1,(N553-scaling_params!$B$5)/(scaling_params!$C$5-scaling_params!$B$5))))/2</f>
        <v>0.7529761905</v>
      </c>
      <c r="Z553" s="15">
        <f>(MAX(0,MIN(1,(O553-scaling_params!$B$6)/(scaling_params!$C$6-scaling_params!$B$6)))+MAX(0,MIN(1,1-(P553-scaling_params!$B$7)/(scaling_params!$C$7-scaling_params!$B$7)))+MAX(0,MIN(1,(T553-scaling_params!$B$11)/(scaling_params!$C$11-scaling_params!$B$11))))/3</f>
        <v>0.9333333333</v>
      </c>
      <c r="AA553" s="15">
        <f>(MAX(0,MIN(1,1-(Q553-scaling_params!$B$8)/(scaling_params!$C$8-scaling_params!$B$8)))+MAX(0,MIN(1,(R553-scaling_params!$B$9)/(scaling_params!$C$9-scaling_params!$B$9)))+MAX(0,MIN(1,(S553-scaling_params!$B$10)/(scaling_params!$C$10-scaling_params!$B$10))))/3</f>
        <v>0.8616592207</v>
      </c>
      <c r="AB553" s="15">
        <f>(MAX(0,MIN(1,(U553-scaling_params!$B$12)/(scaling_params!$C$12-scaling_params!$B$12)))+MAX(0,MIN(1,(V553-scaling_params!$B$13)/(scaling_params!$C$13-scaling_params!$B$13))))/2</f>
        <v>0.8854545455</v>
      </c>
      <c r="AC553" s="13">
        <f>(scaling_params!$G$2*X553+scaling_params!$G$3*Y553+scaling_params!$G$4*Z553+scaling_params!$G$5*AA553+scaling_params!$G$6*AB553)*100</f>
        <v>84.67541816</v>
      </c>
      <c r="AD553" s="11" t="s">
        <v>168</v>
      </c>
      <c r="AE553" s="11">
        <f t="shared" si="2"/>
        <v>0</v>
      </c>
    </row>
    <row r="554" ht="15.75" customHeight="1">
      <c r="A554" s="11" t="s">
        <v>455</v>
      </c>
      <c r="B554" s="11" t="s">
        <v>163</v>
      </c>
      <c r="C554" s="11" t="s">
        <v>449</v>
      </c>
      <c r="D554" s="11" t="s">
        <v>181</v>
      </c>
      <c r="E554" s="12">
        <v>2024.0</v>
      </c>
      <c r="F554" s="11" t="s">
        <v>171</v>
      </c>
      <c r="G554" s="11" t="s">
        <v>167</v>
      </c>
      <c r="H554" s="11">
        <v>2.0</v>
      </c>
      <c r="I554" s="13">
        <v>8.6</v>
      </c>
      <c r="J554" s="11">
        <v>0.0</v>
      </c>
      <c r="K554" s="13">
        <v>0.6</v>
      </c>
      <c r="L554" s="13">
        <v>9.1</v>
      </c>
      <c r="M554" s="11">
        <v>33.0</v>
      </c>
      <c r="N554" s="14">
        <v>0.99</v>
      </c>
      <c r="O554" s="13">
        <v>80.4</v>
      </c>
      <c r="P554" s="13">
        <v>5.5</v>
      </c>
      <c r="Q554" s="13">
        <v>9.4</v>
      </c>
      <c r="R554" s="13">
        <v>15.8</v>
      </c>
      <c r="S554" s="13">
        <v>5.0</v>
      </c>
      <c r="T554" s="13">
        <v>4.8</v>
      </c>
      <c r="U554" s="13">
        <v>3.6</v>
      </c>
      <c r="V554" s="13">
        <v>89.8</v>
      </c>
      <c r="W554" s="11" t="str">
        <f t="shared" si="1"/>
        <v>A-Strong|BBVA|Corporate|2024</v>
      </c>
      <c r="X554" s="15">
        <f>(MAX(0,MIN(1,1-(K554-scaling_params!$B$2)/(scaling_params!$C$2-scaling_params!$B$2)))+MAX(0,MIN(1,(L554-scaling_params!$B$3)/(scaling_params!$C$3-scaling_params!$B$3))))/2</f>
        <v>0.9485294118</v>
      </c>
      <c r="Y554" s="15">
        <f>(MAX(0,MIN(1,(M554-scaling_params!$B$4)/(scaling_params!$C$4-scaling_params!$B$4)))+MAX(0,MIN(1,(N554-scaling_params!$B$5)/(scaling_params!$C$5-scaling_params!$B$5))))/2</f>
        <v>0.880952381</v>
      </c>
      <c r="Z554" s="15">
        <f>(MAX(0,MIN(1,(O554-scaling_params!$B$6)/(scaling_params!$C$6-scaling_params!$B$6)))+MAX(0,MIN(1,1-(P554-scaling_params!$B$7)/(scaling_params!$C$7-scaling_params!$B$7)))+MAX(0,MIN(1,(T554-scaling_params!$B$11)/(scaling_params!$C$11-scaling_params!$B$11))))/3</f>
        <v>0.980952381</v>
      </c>
      <c r="AA554" s="15">
        <f>(MAX(0,MIN(1,1-(Q554-scaling_params!$B$8)/(scaling_params!$C$8-scaling_params!$B$8)))+MAX(0,MIN(1,(R554-scaling_params!$B$9)/(scaling_params!$C$9-scaling_params!$B$9)))+MAX(0,MIN(1,(S554-scaling_params!$B$10)/(scaling_params!$C$10-scaling_params!$B$10))))/3</f>
        <v>0.8945147679</v>
      </c>
      <c r="AB554" s="15">
        <f>(MAX(0,MIN(1,(U554-scaling_params!$B$12)/(scaling_params!$C$12-scaling_params!$B$12)))+MAX(0,MIN(1,(V554-scaling_params!$B$13)/(scaling_params!$C$13-scaling_params!$B$13))))/2</f>
        <v>0.9218181818</v>
      </c>
      <c r="AC554" s="13">
        <f>(scaling_params!$G$2*X554+scaling_params!$G$3*Y554+scaling_params!$G$4*Z554+scaling_params!$G$5*AA554+scaling_params!$G$6*AB554)*100</f>
        <v>92.66611754</v>
      </c>
      <c r="AD554" s="11" t="s">
        <v>168</v>
      </c>
      <c r="AE554" s="11">
        <f t="shared" si="2"/>
        <v>0</v>
      </c>
    </row>
    <row r="555" ht="15.75" customHeight="1">
      <c r="A555" s="11" t="s">
        <v>455</v>
      </c>
      <c r="B555" s="11" t="s">
        <v>163</v>
      </c>
      <c r="C555" s="11" t="s">
        <v>449</v>
      </c>
      <c r="D555" s="11" t="s">
        <v>181</v>
      </c>
      <c r="E555" s="12">
        <v>2025.0</v>
      </c>
      <c r="F555" s="11" t="s">
        <v>171</v>
      </c>
      <c r="G555" s="11" t="s">
        <v>167</v>
      </c>
      <c r="H555" s="11">
        <v>2.0</v>
      </c>
      <c r="I555" s="13">
        <v>8.3</v>
      </c>
      <c r="J555" s="11">
        <v>0.0</v>
      </c>
      <c r="K555" s="13">
        <v>1.4</v>
      </c>
      <c r="L555" s="13">
        <v>8.8</v>
      </c>
      <c r="M555" s="11">
        <v>42.0</v>
      </c>
      <c r="N555" s="14">
        <v>0.96</v>
      </c>
      <c r="O555" s="13">
        <v>83.2</v>
      </c>
      <c r="P555" s="13">
        <v>5.5</v>
      </c>
      <c r="Q555" s="13">
        <v>8.5</v>
      </c>
      <c r="R555" s="13">
        <v>18.9</v>
      </c>
      <c r="S555" s="13">
        <v>5.0</v>
      </c>
      <c r="T555" s="13">
        <v>4.7</v>
      </c>
      <c r="U555" s="13">
        <v>3.7</v>
      </c>
      <c r="V555" s="13">
        <v>85.1</v>
      </c>
      <c r="W555" s="11" t="str">
        <f t="shared" si="1"/>
        <v>A-Strong|BBVA|Corporate|2025</v>
      </c>
      <c r="X555" s="15">
        <f>(MAX(0,MIN(1,1-(K555-scaling_params!$B$2)/(scaling_params!$C$2-scaling_params!$B$2)))+MAX(0,MIN(1,(L555-scaling_params!$B$3)/(scaling_params!$C$3-scaling_params!$B$3))))/2</f>
        <v>0.8598039216</v>
      </c>
      <c r="Y555" s="15">
        <f>(MAX(0,MIN(1,(M555-scaling_params!$B$4)/(scaling_params!$C$4-scaling_params!$B$4)))+MAX(0,MIN(1,(N555-scaling_params!$B$5)/(scaling_params!$C$5-scaling_params!$B$5))))/2</f>
        <v>0.9113095238</v>
      </c>
      <c r="Z555" s="15">
        <f>(MAX(0,MIN(1,(O555-scaling_params!$B$6)/(scaling_params!$C$6-scaling_params!$B$6)))+MAX(0,MIN(1,1-(P555-scaling_params!$B$7)/(scaling_params!$C$7-scaling_params!$B$7)))+MAX(0,MIN(1,(T555-scaling_params!$B$11)/(scaling_params!$C$11-scaling_params!$B$11))))/3</f>
        <v>0.9714285714</v>
      </c>
      <c r="AA555" s="15">
        <f>(MAX(0,MIN(1,1-(Q555-scaling_params!$B$8)/(scaling_params!$C$8-scaling_params!$B$8)))+MAX(0,MIN(1,(R555-scaling_params!$B$9)/(scaling_params!$C$9-scaling_params!$B$9)))+MAX(0,MIN(1,(S555-scaling_params!$B$10)/(scaling_params!$C$10-scaling_params!$B$10))))/3</f>
        <v>1</v>
      </c>
      <c r="AB555" s="15">
        <f>(MAX(0,MIN(1,(U555-scaling_params!$B$12)/(scaling_params!$C$12-scaling_params!$B$12)))+MAX(0,MIN(1,(V555-scaling_params!$B$13)/(scaling_params!$C$13-scaling_params!$B$13))))/2</f>
        <v>0.8790909091</v>
      </c>
      <c r="AC555" s="13">
        <f>(scaling_params!$G$2*X555+scaling_params!$G$3*Y555+scaling_params!$G$4*Z555+scaling_params!$G$5*AA555+scaling_params!$G$6*AB555)*100</f>
        <v>92.42301012</v>
      </c>
      <c r="AD555" s="11" t="s">
        <v>168</v>
      </c>
      <c r="AE555" s="11">
        <f t="shared" si="2"/>
        <v>0</v>
      </c>
    </row>
    <row r="556" ht="15.75" customHeight="1">
      <c r="A556" s="11" t="s">
        <v>456</v>
      </c>
      <c r="B556" s="11" t="s">
        <v>163</v>
      </c>
      <c r="C556" s="11" t="s">
        <v>449</v>
      </c>
      <c r="D556" s="11" t="s">
        <v>170</v>
      </c>
      <c r="E556" s="12">
        <v>2024.0</v>
      </c>
      <c r="F556" s="11" t="s">
        <v>166</v>
      </c>
      <c r="G556" s="11" t="s">
        <v>167</v>
      </c>
      <c r="H556" s="11">
        <v>2.0</v>
      </c>
      <c r="I556" s="13">
        <v>8.6</v>
      </c>
      <c r="J556" s="11">
        <v>0.0</v>
      </c>
      <c r="K556" s="13">
        <v>0.2</v>
      </c>
      <c r="L556" s="13">
        <v>8.4</v>
      </c>
      <c r="M556" s="11">
        <v>56.0</v>
      </c>
      <c r="N556" s="14">
        <v>0.91</v>
      </c>
      <c r="O556" s="13">
        <v>82.1</v>
      </c>
      <c r="P556" s="13">
        <v>5.1</v>
      </c>
      <c r="Q556" s="13">
        <v>12.5</v>
      </c>
      <c r="R556" s="13">
        <v>18.1</v>
      </c>
      <c r="S556" s="13">
        <v>4.0</v>
      </c>
      <c r="T556" s="13">
        <v>5.0</v>
      </c>
      <c r="U556" s="13">
        <v>2.3</v>
      </c>
      <c r="V556" s="13">
        <v>89.3</v>
      </c>
      <c r="W556" s="11" t="str">
        <f t="shared" si="1"/>
        <v>A-Strong|BBVA|Risk|2024</v>
      </c>
      <c r="X556" s="15">
        <f>(MAX(0,MIN(1,1-(K556-scaling_params!$B$2)/(scaling_params!$C$2-scaling_params!$B$2)))+MAX(0,MIN(1,(L556-scaling_params!$B$3)/(scaling_params!$C$3-scaling_params!$B$3))))/2</f>
        <v>0.8970588235</v>
      </c>
      <c r="Y556" s="15">
        <f>(MAX(0,MIN(1,(M556-scaling_params!$B$4)/(scaling_params!$C$4-scaling_params!$B$4)))+MAX(0,MIN(1,(N556-scaling_params!$B$5)/(scaling_params!$C$5-scaling_params!$B$5))))/2</f>
        <v>0.9154761905</v>
      </c>
      <c r="Z556" s="15">
        <f>(MAX(0,MIN(1,(O556-scaling_params!$B$6)/(scaling_params!$C$6-scaling_params!$B$6)))+MAX(0,MIN(1,1-(P556-scaling_params!$B$7)/(scaling_params!$C$7-scaling_params!$B$7)))+MAX(0,MIN(1,(T556-scaling_params!$B$11)/(scaling_params!$C$11-scaling_params!$B$11))))/3</f>
        <v>1</v>
      </c>
      <c r="AA556" s="15">
        <f>(MAX(0,MIN(1,1-(Q556-scaling_params!$B$8)/(scaling_params!$C$8-scaling_params!$B$8)))+MAX(0,MIN(1,(R556-scaling_params!$B$9)/(scaling_params!$C$9-scaling_params!$B$9)))+MAX(0,MIN(1,(S556-scaling_params!$B$10)/(scaling_params!$C$10-scaling_params!$B$10))))/3</f>
        <v>0.8594310567</v>
      </c>
      <c r="AB556" s="15">
        <f>(MAX(0,MIN(1,(U556-scaling_params!$B$12)/(scaling_params!$C$12-scaling_params!$B$12)))+MAX(0,MIN(1,(V556-scaling_params!$B$13)/(scaling_params!$C$13-scaling_params!$B$13))))/2</f>
        <v>0.7422727273</v>
      </c>
      <c r="AC556" s="13">
        <f>(scaling_params!$G$2*X556+scaling_params!$G$3*Y556+scaling_params!$G$4*Z556+scaling_params!$G$5*AA556+scaling_params!$G$6*AB556)*100</f>
        <v>89.97937761</v>
      </c>
      <c r="AD556" s="11" t="s">
        <v>168</v>
      </c>
      <c r="AE556" s="11">
        <f t="shared" si="2"/>
        <v>0</v>
      </c>
    </row>
    <row r="557" ht="15.75" customHeight="1">
      <c r="A557" s="11" t="s">
        <v>456</v>
      </c>
      <c r="B557" s="11" t="s">
        <v>163</v>
      </c>
      <c r="C557" s="11" t="s">
        <v>449</v>
      </c>
      <c r="D557" s="11" t="s">
        <v>170</v>
      </c>
      <c r="E557" s="12">
        <v>2025.0</v>
      </c>
      <c r="F557" s="11" t="s">
        <v>166</v>
      </c>
      <c r="G557" s="11" t="s">
        <v>167</v>
      </c>
      <c r="H557" s="11">
        <v>2.0</v>
      </c>
      <c r="I557" s="13">
        <v>8.3</v>
      </c>
      <c r="J557" s="11">
        <v>0.0</v>
      </c>
      <c r="K557" s="13">
        <v>0.0</v>
      </c>
      <c r="L557" s="13">
        <v>9.8</v>
      </c>
      <c r="M557" s="11">
        <v>49.0</v>
      </c>
      <c r="N557" s="14">
        <v>0.95</v>
      </c>
      <c r="O557" s="13">
        <v>82.8</v>
      </c>
      <c r="P557" s="13">
        <v>4.9</v>
      </c>
      <c r="Q557" s="13">
        <v>8.3</v>
      </c>
      <c r="R557" s="13">
        <v>17.0</v>
      </c>
      <c r="S557" s="13">
        <v>5.0</v>
      </c>
      <c r="T557" s="13">
        <v>4.7</v>
      </c>
      <c r="U557" s="13">
        <v>5.1</v>
      </c>
      <c r="V557" s="13">
        <v>93.6</v>
      </c>
      <c r="W557" s="11" t="str">
        <f t="shared" si="1"/>
        <v>A-Strong|BBVA|Risk|2025</v>
      </c>
      <c r="X557" s="15">
        <f>(MAX(0,MIN(1,1-(K557-scaling_params!$B$2)/(scaling_params!$C$2-scaling_params!$B$2)))+MAX(0,MIN(1,(L557-scaling_params!$B$3)/(scaling_params!$C$3-scaling_params!$B$3))))/2</f>
        <v>1</v>
      </c>
      <c r="Y557" s="15">
        <f>(MAX(0,MIN(1,(M557-scaling_params!$B$4)/(scaling_params!$C$4-scaling_params!$B$4)))+MAX(0,MIN(1,(N557-scaling_params!$B$5)/(scaling_params!$C$5-scaling_params!$B$5))))/2</f>
        <v>0.9321428571</v>
      </c>
      <c r="Z557" s="15">
        <f>(MAX(0,MIN(1,(O557-scaling_params!$B$6)/(scaling_params!$C$6-scaling_params!$B$6)))+MAX(0,MIN(1,1-(P557-scaling_params!$B$7)/(scaling_params!$C$7-scaling_params!$B$7)))+MAX(0,MIN(1,(T557-scaling_params!$B$11)/(scaling_params!$C$11-scaling_params!$B$11))))/3</f>
        <v>0.9714285714</v>
      </c>
      <c r="AA557" s="15">
        <f>(MAX(0,MIN(1,1-(Q557-scaling_params!$B$8)/(scaling_params!$C$8-scaling_params!$B$8)))+MAX(0,MIN(1,(R557-scaling_params!$B$9)/(scaling_params!$C$9-scaling_params!$B$9)))+MAX(0,MIN(1,(S557-scaling_params!$B$10)/(scaling_params!$C$10-scaling_params!$B$10))))/3</f>
        <v>0.9451476793</v>
      </c>
      <c r="AB557" s="15">
        <f>(MAX(0,MIN(1,(U557-scaling_params!$B$12)/(scaling_params!$C$12-scaling_params!$B$12)))+MAX(0,MIN(1,(V557-scaling_params!$B$13)/(scaling_params!$C$13-scaling_params!$B$13))))/2</f>
        <v>0.9563636364</v>
      </c>
      <c r="AC557" s="13">
        <f>(scaling_params!$G$2*X557+scaling_params!$G$3*Y557+scaling_params!$G$4*Z557+scaling_params!$G$5*AA557+scaling_params!$G$6*AB557)*100</f>
        <v>96.15361864</v>
      </c>
      <c r="AD557" s="11" t="s">
        <v>168</v>
      </c>
      <c r="AE557" s="11">
        <f t="shared" si="2"/>
        <v>0</v>
      </c>
    </row>
    <row r="558" ht="15.75" customHeight="1">
      <c r="A558" s="11" t="s">
        <v>457</v>
      </c>
      <c r="B558" s="11" t="s">
        <v>163</v>
      </c>
      <c r="C558" s="11" t="s">
        <v>449</v>
      </c>
      <c r="D558" s="11" t="s">
        <v>165</v>
      </c>
      <c r="E558" s="12">
        <v>2024.0</v>
      </c>
      <c r="F558" s="11" t="s">
        <v>166</v>
      </c>
      <c r="G558" s="11" t="s">
        <v>167</v>
      </c>
      <c r="H558" s="11">
        <v>1.0</v>
      </c>
      <c r="I558" s="13">
        <v>8.6</v>
      </c>
      <c r="J558" s="11">
        <v>0.0</v>
      </c>
      <c r="K558" s="13">
        <v>1.1</v>
      </c>
      <c r="L558" s="13">
        <v>6.2</v>
      </c>
      <c r="M558" s="11">
        <v>29.0</v>
      </c>
      <c r="N558" s="14">
        <v>0.84</v>
      </c>
      <c r="O558" s="13">
        <v>77.5</v>
      </c>
      <c r="P558" s="13">
        <v>5.8</v>
      </c>
      <c r="Q558" s="13">
        <v>9.9</v>
      </c>
      <c r="R558" s="13">
        <v>17.5</v>
      </c>
      <c r="S558" s="13">
        <v>4.1</v>
      </c>
      <c r="T558" s="13">
        <v>4.1</v>
      </c>
      <c r="U558" s="13">
        <v>2.8</v>
      </c>
      <c r="V558" s="13">
        <v>76.5</v>
      </c>
      <c r="W558" s="11" t="str">
        <f t="shared" si="1"/>
        <v>A-Strong|BBVA|Operations|2024</v>
      </c>
      <c r="X558" s="15">
        <f>(MAX(0,MIN(1,1-(K558-scaling_params!$B$2)/(scaling_params!$C$2-scaling_params!$B$2)))+MAX(0,MIN(1,(L558-scaling_params!$B$3)/(scaling_params!$C$3-scaling_params!$B$3))))/2</f>
        <v>0.718627451</v>
      </c>
      <c r="Y558" s="15">
        <f>(MAX(0,MIN(1,(M558-scaling_params!$B$4)/(scaling_params!$C$4-scaling_params!$B$4)))+MAX(0,MIN(1,(N558-scaling_params!$B$5)/(scaling_params!$C$5-scaling_params!$B$5))))/2</f>
        <v>0.6994047619</v>
      </c>
      <c r="Z558" s="15">
        <f>(MAX(0,MIN(1,(O558-scaling_params!$B$6)/(scaling_params!$C$6-scaling_params!$B$6)))+MAX(0,MIN(1,1-(P558-scaling_params!$B$7)/(scaling_params!$C$7-scaling_params!$B$7)))+MAX(0,MIN(1,(T558-scaling_params!$B$11)/(scaling_params!$C$11-scaling_params!$B$11))))/3</f>
        <v>0.8872586873</v>
      </c>
      <c r="AA558" s="15">
        <f>(MAX(0,MIN(1,1-(Q558-scaling_params!$B$8)/(scaling_params!$C$8-scaling_params!$B$8)))+MAX(0,MIN(1,(R558-scaling_params!$B$9)/(scaling_params!$C$9-scaling_params!$B$9)))+MAX(0,MIN(1,(S558-scaling_params!$B$10)/(scaling_params!$C$10-scaling_params!$B$10))))/3</f>
        <v>0.8780094316</v>
      </c>
      <c r="AB558" s="15">
        <f>(MAX(0,MIN(1,(U558-scaling_params!$B$12)/(scaling_params!$C$12-scaling_params!$B$12)))+MAX(0,MIN(1,(V558-scaling_params!$B$13)/(scaling_params!$C$13-scaling_params!$B$13))))/2</f>
        <v>0.7509090909</v>
      </c>
      <c r="AC558" s="13">
        <f>(scaling_params!$G$2*X558+scaling_params!$G$3*Y558+scaling_params!$G$4*Z558+scaling_params!$G$5*AA558+scaling_params!$G$6*AB558)*100</f>
        <v>78.48802942</v>
      </c>
      <c r="AD558" s="11" t="s">
        <v>168</v>
      </c>
      <c r="AE558" s="11">
        <f t="shared" si="2"/>
        <v>0</v>
      </c>
    </row>
    <row r="559" ht="15.75" customHeight="1">
      <c r="A559" s="11" t="s">
        <v>457</v>
      </c>
      <c r="B559" s="11" t="s">
        <v>163</v>
      </c>
      <c r="C559" s="11" t="s">
        <v>449</v>
      </c>
      <c r="D559" s="11" t="s">
        <v>165</v>
      </c>
      <c r="E559" s="12">
        <v>2025.0</v>
      </c>
      <c r="F559" s="11" t="s">
        <v>166</v>
      </c>
      <c r="G559" s="11" t="s">
        <v>167</v>
      </c>
      <c r="H559" s="11">
        <v>1.0</v>
      </c>
      <c r="I559" s="13">
        <v>8.3</v>
      </c>
      <c r="J559" s="11">
        <v>0.0</v>
      </c>
      <c r="K559" s="13">
        <v>0.0</v>
      </c>
      <c r="L559" s="13">
        <v>7.3</v>
      </c>
      <c r="M559" s="11">
        <v>17.0</v>
      </c>
      <c r="N559" s="14">
        <v>0.92</v>
      </c>
      <c r="O559" s="13">
        <v>83.2</v>
      </c>
      <c r="P559" s="13">
        <v>5.0</v>
      </c>
      <c r="Q559" s="13">
        <v>10.1</v>
      </c>
      <c r="R559" s="13">
        <v>16.7</v>
      </c>
      <c r="S559" s="13">
        <v>4.5</v>
      </c>
      <c r="T559" s="13">
        <v>3.8</v>
      </c>
      <c r="U559" s="13">
        <v>3.6</v>
      </c>
      <c r="V559" s="13">
        <v>89.7</v>
      </c>
      <c r="W559" s="11" t="str">
        <f t="shared" si="1"/>
        <v>A-Strong|BBVA|Operations|2025</v>
      </c>
      <c r="X559" s="15">
        <f>(MAX(0,MIN(1,1-(K559-scaling_params!$B$2)/(scaling_params!$C$2-scaling_params!$B$2)))+MAX(0,MIN(1,(L559-scaling_params!$B$3)/(scaling_params!$C$3-scaling_params!$B$3))))/2</f>
        <v>0.8161764706</v>
      </c>
      <c r="Y559" s="15">
        <f>(MAX(0,MIN(1,(M559-scaling_params!$B$4)/(scaling_params!$C$4-scaling_params!$B$4)))+MAX(0,MIN(1,(N559-scaling_params!$B$5)/(scaling_params!$C$5-scaling_params!$B$5))))/2</f>
        <v>0.7422619048</v>
      </c>
      <c r="Z559" s="15">
        <f>(MAX(0,MIN(1,(O559-scaling_params!$B$6)/(scaling_params!$C$6-scaling_params!$B$6)))+MAX(0,MIN(1,1-(P559-scaling_params!$B$7)/(scaling_params!$C$7-scaling_params!$B$7)))+MAX(0,MIN(1,(T559-scaling_params!$B$11)/(scaling_params!$C$11-scaling_params!$B$11))))/3</f>
        <v>0.8857142857</v>
      </c>
      <c r="AA559" s="15">
        <f>(MAX(0,MIN(1,1-(Q559-scaling_params!$B$8)/(scaling_params!$C$8-scaling_params!$B$8)))+MAX(0,MIN(1,(R559-scaling_params!$B$9)/(scaling_params!$C$9-scaling_params!$B$9)))+MAX(0,MIN(1,(S559-scaling_params!$B$10)/(scaling_params!$C$10-scaling_params!$B$10))))/3</f>
        <v>0.8834698436</v>
      </c>
      <c r="AB559" s="15">
        <f>(MAX(0,MIN(1,(U559-scaling_params!$B$12)/(scaling_params!$C$12-scaling_params!$B$12)))+MAX(0,MIN(1,(V559-scaling_params!$B$13)/(scaling_params!$C$13-scaling_params!$B$13))))/2</f>
        <v>0.9209090909</v>
      </c>
      <c r="AC559" s="13">
        <f>(scaling_params!$G$2*X559+scaling_params!$G$3*Y559+scaling_params!$G$4*Z559+scaling_params!$G$5*AA559+scaling_params!$G$6*AB559)*100</f>
        <v>83.85338406</v>
      </c>
      <c r="AD559" s="11" t="s">
        <v>168</v>
      </c>
      <c r="AE559" s="11">
        <f t="shared" si="2"/>
        <v>0</v>
      </c>
    </row>
    <row r="560" ht="15.75" customHeight="1">
      <c r="A560" s="11" t="s">
        <v>458</v>
      </c>
      <c r="B560" s="11" t="s">
        <v>163</v>
      </c>
      <c r="C560" s="11" t="s">
        <v>449</v>
      </c>
      <c r="D560" s="11" t="s">
        <v>177</v>
      </c>
      <c r="E560" s="12">
        <v>2024.0</v>
      </c>
      <c r="F560" s="11" t="s">
        <v>171</v>
      </c>
      <c r="G560" s="11" t="s">
        <v>175</v>
      </c>
      <c r="H560" s="11">
        <v>4.0</v>
      </c>
      <c r="I560" s="13">
        <v>8.6</v>
      </c>
      <c r="J560" s="11">
        <v>0.0</v>
      </c>
      <c r="K560" s="13">
        <v>0.2</v>
      </c>
      <c r="L560" s="13">
        <v>9.0</v>
      </c>
      <c r="M560" s="11">
        <v>32.0</v>
      </c>
      <c r="N560" s="14">
        <v>0.89</v>
      </c>
      <c r="O560" s="13">
        <v>76.2</v>
      </c>
      <c r="P560" s="13">
        <v>4.6</v>
      </c>
      <c r="Q560" s="13">
        <v>11.9</v>
      </c>
      <c r="R560" s="13">
        <v>17.6</v>
      </c>
      <c r="S560" s="13">
        <v>4.9</v>
      </c>
      <c r="T560" s="13">
        <v>5.0</v>
      </c>
      <c r="U560" s="13">
        <v>3.5</v>
      </c>
      <c r="V560" s="13">
        <v>88.5</v>
      </c>
      <c r="W560" s="11" t="str">
        <f t="shared" si="1"/>
        <v>A-Strong|BBVA|Retail|2024</v>
      </c>
      <c r="X560" s="15">
        <f>(MAX(0,MIN(1,1-(K560-scaling_params!$B$2)/(scaling_params!$C$2-scaling_params!$B$2)))+MAX(0,MIN(1,(L560-scaling_params!$B$3)/(scaling_params!$C$3-scaling_params!$B$3))))/2</f>
        <v>0.9411764706</v>
      </c>
      <c r="Y560" s="15">
        <f>(MAX(0,MIN(1,(M560-scaling_params!$B$4)/(scaling_params!$C$4-scaling_params!$B$4)))+MAX(0,MIN(1,(N560-scaling_params!$B$5)/(scaling_params!$C$5-scaling_params!$B$5))))/2</f>
        <v>0.7761904762</v>
      </c>
      <c r="Z560" s="15">
        <f>(MAX(0,MIN(1,(O560-scaling_params!$B$6)/(scaling_params!$C$6-scaling_params!$B$6)))+MAX(0,MIN(1,1-(P560-scaling_params!$B$7)/(scaling_params!$C$7-scaling_params!$B$7)))+MAX(0,MIN(1,(T560-scaling_params!$B$11)/(scaling_params!$C$11-scaling_params!$B$11))))/3</f>
        <v>0.9900990099</v>
      </c>
      <c r="AA560" s="15">
        <f>(MAX(0,MIN(1,1-(Q560-scaling_params!$B$8)/(scaling_params!$C$8-scaling_params!$B$8)))+MAX(0,MIN(1,(R560-scaling_params!$B$9)/(scaling_params!$C$9-scaling_params!$B$9)))+MAX(0,MIN(1,(S560-scaling_params!$B$10)/(scaling_params!$C$10-scaling_params!$B$10))))/3</f>
        <v>0.9492965771</v>
      </c>
      <c r="AB560" s="15">
        <f>(MAX(0,MIN(1,(U560-scaling_params!$B$12)/(scaling_params!$C$12-scaling_params!$B$12)))+MAX(0,MIN(1,(V560-scaling_params!$B$13)/(scaling_params!$C$13-scaling_params!$B$13))))/2</f>
        <v>0.91</v>
      </c>
      <c r="AC560" s="13">
        <f>(scaling_params!$G$2*X560+scaling_params!$G$3*Y560+scaling_params!$G$4*Z560+scaling_params!$G$5*AA560+scaling_params!$G$6*AB560)*100</f>
        <v>91.07106974</v>
      </c>
      <c r="AD560" s="11" t="s">
        <v>168</v>
      </c>
      <c r="AE560" s="11">
        <f t="shared" si="2"/>
        <v>0</v>
      </c>
    </row>
    <row r="561" ht="15.75" customHeight="1">
      <c r="A561" s="11" t="s">
        <v>458</v>
      </c>
      <c r="B561" s="11" t="s">
        <v>163</v>
      </c>
      <c r="C561" s="11" t="s">
        <v>449</v>
      </c>
      <c r="D561" s="11" t="s">
        <v>177</v>
      </c>
      <c r="E561" s="12">
        <v>2025.0</v>
      </c>
      <c r="F561" s="11" t="s">
        <v>171</v>
      </c>
      <c r="G561" s="11" t="s">
        <v>175</v>
      </c>
      <c r="H561" s="11">
        <v>4.0</v>
      </c>
      <c r="I561" s="13">
        <v>8.3</v>
      </c>
      <c r="J561" s="11">
        <v>0.0</v>
      </c>
      <c r="K561" s="13">
        <v>1.2</v>
      </c>
      <c r="L561" s="13">
        <v>7.7</v>
      </c>
      <c r="M561" s="11">
        <v>38.0</v>
      </c>
      <c r="N561" s="14">
        <v>0.85</v>
      </c>
      <c r="O561" s="13">
        <v>79.5</v>
      </c>
      <c r="P561" s="13">
        <v>6.5</v>
      </c>
      <c r="Q561" s="13">
        <v>9.6</v>
      </c>
      <c r="R561" s="13">
        <v>16.3</v>
      </c>
      <c r="S561" s="13">
        <v>4.4</v>
      </c>
      <c r="T561" s="13">
        <v>5.0</v>
      </c>
      <c r="U561" s="13">
        <v>3.5</v>
      </c>
      <c r="V561" s="13">
        <v>91.3</v>
      </c>
      <c r="W561" s="11" t="str">
        <f t="shared" si="1"/>
        <v>A-Strong|BBVA|Retail|2025</v>
      </c>
      <c r="X561" s="15">
        <f>(MAX(0,MIN(1,1-(K561-scaling_params!$B$2)/(scaling_params!$C$2-scaling_params!$B$2)))+MAX(0,MIN(1,(L561-scaling_params!$B$3)/(scaling_params!$C$3-scaling_params!$B$3))))/2</f>
        <v>0.812254902</v>
      </c>
      <c r="Y561" s="15">
        <f>(MAX(0,MIN(1,(M561-scaling_params!$B$4)/(scaling_params!$C$4-scaling_params!$B$4)))+MAX(0,MIN(1,(N561-scaling_params!$B$5)/(scaling_params!$C$5-scaling_params!$B$5))))/2</f>
        <v>0.7547619048</v>
      </c>
      <c r="Z561" s="15">
        <f>(MAX(0,MIN(1,(O561-scaling_params!$B$6)/(scaling_params!$C$6-scaling_params!$B$6)))+MAX(0,MIN(1,1-(P561-scaling_params!$B$7)/(scaling_params!$C$7-scaling_params!$B$7)))+MAX(0,MIN(1,(T561-scaling_params!$B$11)/(scaling_params!$C$11-scaling_params!$B$11))))/3</f>
        <v>0.9099099099</v>
      </c>
      <c r="AA561" s="15">
        <f>(MAX(0,MIN(1,1-(Q561-scaling_params!$B$8)/(scaling_params!$C$8-scaling_params!$B$8)))+MAX(0,MIN(1,(R561-scaling_params!$B$9)/(scaling_params!$C$9-scaling_params!$B$9)))+MAX(0,MIN(1,(S561-scaling_params!$B$10)/(scaling_params!$C$10-scaling_params!$B$10))))/3</f>
        <v>0.8567882849</v>
      </c>
      <c r="AB561" s="15">
        <f>(MAX(0,MIN(1,(U561-scaling_params!$B$12)/(scaling_params!$C$12-scaling_params!$B$12)))+MAX(0,MIN(1,(V561-scaling_params!$B$13)/(scaling_params!$C$13-scaling_params!$B$13))))/2</f>
        <v>0.9354545455</v>
      </c>
      <c r="AC561" s="13">
        <f>(scaling_params!$G$2*X561+scaling_params!$G$3*Y561+scaling_params!$G$4*Z561+scaling_params!$G$5*AA561+scaling_params!$G$6*AB561)*100</f>
        <v>84.32561529</v>
      </c>
      <c r="AD561" s="11" t="s">
        <v>168</v>
      </c>
      <c r="AE561" s="11">
        <f t="shared" si="2"/>
        <v>0</v>
      </c>
    </row>
    <row r="562" ht="15.75" customHeight="1">
      <c r="A562" s="11" t="s">
        <v>459</v>
      </c>
      <c r="B562" s="11" t="s">
        <v>163</v>
      </c>
      <c r="C562" s="11" t="s">
        <v>449</v>
      </c>
      <c r="D562" s="11" t="s">
        <v>174</v>
      </c>
      <c r="E562" s="12">
        <v>2024.0</v>
      </c>
      <c r="F562" s="11" t="s">
        <v>166</v>
      </c>
      <c r="G562" s="11" t="s">
        <v>167</v>
      </c>
      <c r="H562" s="11">
        <v>1.0</v>
      </c>
      <c r="I562" s="13">
        <v>8.6</v>
      </c>
      <c r="J562" s="11">
        <v>0.0</v>
      </c>
      <c r="K562" s="13">
        <v>1.3</v>
      </c>
      <c r="L562" s="13">
        <v>9.8</v>
      </c>
      <c r="M562" s="11">
        <v>30.0</v>
      </c>
      <c r="N562" s="14">
        <v>0.89</v>
      </c>
      <c r="O562" s="13">
        <v>73.3</v>
      </c>
      <c r="P562" s="13">
        <v>4.6</v>
      </c>
      <c r="Q562" s="13">
        <v>12.9</v>
      </c>
      <c r="R562" s="13">
        <v>18.1</v>
      </c>
      <c r="S562" s="13">
        <v>5.0</v>
      </c>
      <c r="T562" s="13">
        <v>4.0</v>
      </c>
      <c r="U562" s="13">
        <v>2.7</v>
      </c>
      <c r="V562" s="13">
        <v>77.3</v>
      </c>
      <c r="W562" s="11" t="str">
        <f t="shared" si="1"/>
        <v>A-Strong|BBVA|Digital|2024</v>
      </c>
      <c r="X562" s="15">
        <f>(MAX(0,MIN(1,1-(K562-scaling_params!$B$2)/(scaling_params!$C$2-scaling_params!$B$2)))+MAX(0,MIN(1,(L562-scaling_params!$B$3)/(scaling_params!$C$3-scaling_params!$B$3))))/2</f>
        <v>0.95</v>
      </c>
      <c r="Y562" s="15">
        <f>(MAX(0,MIN(1,(M562-scaling_params!$B$4)/(scaling_params!$C$4-scaling_params!$B$4)))+MAX(0,MIN(1,(N562-scaling_params!$B$5)/(scaling_params!$C$5-scaling_params!$B$5))))/2</f>
        <v>0.7666666667</v>
      </c>
      <c r="Z562" s="15">
        <f>(MAX(0,MIN(1,(O562-scaling_params!$B$6)/(scaling_params!$C$6-scaling_params!$B$6)))+MAX(0,MIN(1,1-(P562-scaling_params!$B$7)/(scaling_params!$C$7-scaling_params!$B$7)))+MAX(0,MIN(1,(T562-scaling_params!$B$11)/(scaling_params!$C$11-scaling_params!$B$11))))/3</f>
        <v>0.8470061292</v>
      </c>
      <c r="AA562" s="15">
        <f>(MAX(0,MIN(1,1-(Q562-scaling_params!$B$8)/(scaling_params!$C$8-scaling_params!$B$8)))+MAX(0,MIN(1,(R562-scaling_params!$B$9)/(scaling_params!$C$9-scaling_params!$B$9)))+MAX(0,MIN(1,(S562-scaling_params!$B$10)/(scaling_params!$C$10-scaling_params!$B$10))))/3</f>
        <v>0.9423187572</v>
      </c>
      <c r="AB562" s="15">
        <f>(MAX(0,MIN(1,(U562-scaling_params!$B$12)/(scaling_params!$C$12-scaling_params!$B$12)))+MAX(0,MIN(1,(V562-scaling_params!$B$13)/(scaling_params!$C$13-scaling_params!$B$13))))/2</f>
        <v>0.7331818182</v>
      </c>
      <c r="AC562" s="13">
        <f>(scaling_params!$G$2*X562+scaling_params!$G$3*Y562+scaling_params!$G$4*Z562+scaling_params!$G$5*AA562+scaling_params!$G$6*AB562)*100</f>
        <v>85.48266628</v>
      </c>
      <c r="AD562" s="11" t="s">
        <v>168</v>
      </c>
      <c r="AE562" s="11">
        <f t="shared" si="2"/>
        <v>0</v>
      </c>
    </row>
    <row r="563" ht="15.75" customHeight="1">
      <c r="A563" s="11" t="s">
        <v>459</v>
      </c>
      <c r="B563" s="11" t="s">
        <v>163</v>
      </c>
      <c r="C563" s="11" t="s">
        <v>449</v>
      </c>
      <c r="D563" s="11" t="s">
        <v>174</v>
      </c>
      <c r="E563" s="12">
        <v>2025.0</v>
      </c>
      <c r="F563" s="11" t="s">
        <v>166</v>
      </c>
      <c r="G563" s="11" t="s">
        <v>167</v>
      </c>
      <c r="H563" s="11">
        <v>1.0</v>
      </c>
      <c r="I563" s="13">
        <v>8.3</v>
      </c>
      <c r="J563" s="11">
        <v>0.0</v>
      </c>
      <c r="K563" s="13">
        <v>1.2</v>
      </c>
      <c r="L563" s="13">
        <v>9.2</v>
      </c>
      <c r="M563" s="11">
        <v>18.0</v>
      </c>
      <c r="N563" s="14">
        <v>0.92</v>
      </c>
      <c r="O563" s="13">
        <v>78.6</v>
      </c>
      <c r="P563" s="13">
        <v>4.2</v>
      </c>
      <c r="Q563" s="13">
        <v>12.7</v>
      </c>
      <c r="R563" s="13">
        <v>18.1</v>
      </c>
      <c r="S563" s="13">
        <v>5.0</v>
      </c>
      <c r="T563" s="13">
        <v>5.0</v>
      </c>
      <c r="U563" s="13">
        <v>3.7</v>
      </c>
      <c r="V563" s="13">
        <v>93.7</v>
      </c>
      <c r="W563" s="11" t="str">
        <f t="shared" si="1"/>
        <v>A-Strong|BBVA|Digital|2025</v>
      </c>
      <c r="X563" s="15">
        <f>(MAX(0,MIN(1,1-(K563-scaling_params!$B$2)/(scaling_params!$C$2-scaling_params!$B$2)))+MAX(0,MIN(1,(L563-scaling_params!$B$3)/(scaling_params!$C$3-scaling_params!$B$3))))/2</f>
        <v>0.9225490196</v>
      </c>
      <c r="Y563" s="15">
        <f>(MAX(0,MIN(1,(M563-scaling_params!$B$4)/(scaling_params!$C$4-scaling_params!$B$4)))+MAX(0,MIN(1,(N563-scaling_params!$B$5)/(scaling_params!$C$5-scaling_params!$B$5))))/2</f>
        <v>0.7470238095</v>
      </c>
      <c r="Z563" s="15">
        <f>(MAX(0,MIN(1,(O563-scaling_params!$B$6)/(scaling_params!$C$6-scaling_params!$B$6)))+MAX(0,MIN(1,1-(P563-scaling_params!$B$7)/(scaling_params!$C$7-scaling_params!$B$7)))+MAX(0,MIN(1,(T563-scaling_params!$B$11)/(scaling_params!$C$11-scaling_params!$B$11))))/3</f>
        <v>1</v>
      </c>
      <c r="AA563" s="15">
        <f>(MAX(0,MIN(1,1-(Q563-scaling_params!$B$8)/(scaling_params!$C$8-scaling_params!$B$8)))+MAX(0,MIN(1,(R563-scaling_params!$B$9)/(scaling_params!$C$9-scaling_params!$B$9)))+MAX(0,MIN(1,(S563-scaling_params!$B$10)/(scaling_params!$C$10-scaling_params!$B$10))))/3</f>
        <v>0.9498945148</v>
      </c>
      <c r="AB563" s="15">
        <f>(MAX(0,MIN(1,(U563-scaling_params!$B$12)/(scaling_params!$C$12-scaling_params!$B$12)))+MAX(0,MIN(1,(V563-scaling_params!$B$13)/(scaling_params!$C$13-scaling_params!$B$13))))/2</f>
        <v>0.9572727273</v>
      </c>
      <c r="AC563" s="13">
        <f>(scaling_params!$G$2*X563+scaling_params!$G$3*Y563+scaling_params!$G$4*Z563+scaling_params!$G$5*AA563+scaling_params!$G$6*AB563)*100</f>
        <v>90.74892313</v>
      </c>
      <c r="AD563" s="11" t="s">
        <v>168</v>
      </c>
      <c r="AE563" s="11">
        <f t="shared" si="2"/>
        <v>0</v>
      </c>
    </row>
    <row r="564" ht="15.75" customHeight="1">
      <c r="A564" s="11" t="s">
        <v>460</v>
      </c>
      <c r="B564" s="11" t="s">
        <v>163</v>
      </c>
      <c r="C564" s="11" t="s">
        <v>449</v>
      </c>
      <c r="D564" s="11" t="s">
        <v>174</v>
      </c>
      <c r="E564" s="12">
        <v>2024.0</v>
      </c>
      <c r="F564" s="11" t="s">
        <v>166</v>
      </c>
      <c r="G564" s="11" t="s">
        <v>167</v>
      </c>
      <c r="H564" s="11">
        <v>3.0</v>
      </c>
      <c r="I564" s="13">
        <v>8.6</v>
      </c>
      <c r="J564" s="11">
        <v>0.0</v>
      </c>
      <c r="K564" s="13">
        <v>1.3</v>
      </c>
      <c r="L564" s="13">
        <v>7.6</v>
      </c>
      <c r="M564" s="11">
        <v>8.0</v>
      </c>
      <c r="N564" s="14">
        <v>0.82</v>
      </c>
      <c r="O564" s="13">
        <v>73.3</v>
      </c>
      <c r="P564" s="13">
        <v>4.6</v>
      </c>
      <c r="Q564" s="13">
        <v>12.9</v>
      </c>
      <c r="R564" s="13">
        <v>18.1</v>
      </c>
      <c r="S564" s="13">
        <v>4.6</v>
      </c>
      <c r="T564" s="13">
        <v>4.4</v>
      </c>
      <c r="U564" s="13">
        <v>2.7</v>
      </c>
      <c r="V564" s="13">
        <v>84.8</v>
      </c>
      <c r="W564" s="11" t="str">
        <f t="shared" si="1"/>
        <v>A-Strong|BBVA|Digital|2024</v>
      </c>
      <c r="X564" s="15">
        <f>(MAX(0,MIN(1,1-(K564-scaling_params!$B$2)/(scaling_params!$C$2-scaling_params!$B$2)))+MAX(0,MIN(1,(L564-scaling_params!$B$3)/(scaling_params!$C$3-scaling_params!$B$3))))/2</f>
        <v>0.7882352941</v>
      </c>
      <c r="Y564" s="15">
        <f>(MAX(0,MIN(1,(M564-scaling_params!$B$4)/(scaling_params!$C$4-scaling_params!$B$4)))+MAX(0,MIN(1,(N564-scaling_params!$B$5)/(scaling_params!$C$5-scaling_params!$B$5))))/2</f>
        <v>0.5744047619</v>
      </c>
      <c r="Z564" s="15">
        <f>(MAX(0,MIN(1,(O564-scaling_params!$B$6)/(scaling_params!$C$6-scaling_params!$B$6)))+MAX(0,MIN(1,1-(P564-scaling_params!$B$7)/(scaling_params!$C$7-scaling_params!$B$7)))+MAX(0,MIN(1,(T564-scaling_params!$B$11)/(scaling_params!$C$11-scaling_params!$B$11))))/3</f>
        <v>0.8851013673</v>
      </c>
      <c r="AA564" s="15">
        <f>(MAX(0,MIN(1,1-(Q564-scaling_params!$B$8)/(scaling_params!$C$8-scaling_params!$B$8)))+MAX(0,MIN(1,(R564-scaling_params!$B$9)/(scaling_params!$C$9-scaling_params!$B$9)))+MAX(0,MIN(1,(S564-scaling_params!$B$10)/(scaling_params!$C$10-scaling_params!$B$10))))/3</f>
        <v>0.9031030709</v>
      </c>
      <c r="AB564" s="15">
        <f>(MAX(0,MIN(1,(U564-scaling_params!$B$12)/(scaling_params!$C$12-scaling_params!$B$12)))+MAX(0,MIN(1,(V564-scaling_params!$B$13)/(scaling_params!$C$13-scaling_params!$B$13))))/2</f>
        <v>0.8013636364</v>
      </c>
      <c r="AC564" s="13">
        <f>(scaling_params!$G$2*X564+scaling_params!$G$3*Y564+scaling_params!$G$4*Z564+scaling_params!$G$5*AA564+scaling_params!$G$6*AB564)*100</f>
        <v>78.1726284</v>
      </c>
      <c r="AD564" s="11" t="s">
        <v>168</v>
      </c>
      <c r="AE564" s="11">
        <f t="shared" si="2"/>
        <v>0</v>
      </c>
    </row>
    <row r="565" ht="15.75" customHeight="1">
      <c r="A565" s="11" t="s">
        <v>460</v>
      </c>
      <c r="B565" s="11" t="s">
        <v>163</v>
      </c>
      <c r="C565" s="11" t="s">
        <v>449</v>
      </c>
      <c r="D565" s="11" t="s">
        <v>174</v>
      </c>
      <c r="E565" s="12">
        <v>2025.0</v>
      </c>
      <c r="F565" s="11" t="s">
        <v>166</v>
      </c>
      <c r="G565" s="11" t="s">
        <v>167</v>
      </c>
      <c r="H565" s="11">
        <v>3.0</v>
      </c>
      <c r="I565" s="13">
        <v>8.3</v>
      </c>
      <c r="J565" s="11">
        <v>0.0</v>
      </c>
      <c r="K565" s="13">
        <v>1.2</v>
      </c>
      <c r="L565" s="13">
        <v>9.1</v>
      </c>
      <c r="M565" s="11">
        <v>16.0</v>
      </c>
      <c r="N565" s="14">
        <v>0.78</v>
      </c>
      <c r="O565" s="13">
        <v>78.6</v>
      </c>
      <c r="P565" s="13">
        <v>4.2</v>
      </c>
      <c r="Q565" s="13">
        <v>12.7</v>
      </c>
      <c r="R565" s="13">
        <v>18.1</v>
      </c>
      <c r="S565" s="13">
        <v>4.0</v>
      </c>
      <c r="T565" s="13">
        <v>3.9</v>
      </c>
      <c r="U565" s="13">
        <v>3.7</v>
      </c>
      <c r="V565" s="13">
        <v>75.9</v>
      </c>
      <c r="W565" s="11" t="str">
        <f t="shared" si="1"/>
        <v>A-Strong|BBVA|Digital|2025</v>
      </c>
      <c r="X565" s="15">
        <f>(MAX(0,MIN(1,1-(K565-scaling_params!$B$2)/(scaling_params!$C$2-scaling_params!$B$2)))+MAX(0,MIN(1,(L565-scaling_params!$B$3)/(scaling_params!$C$3-scaling_params!$B$3))))/2</f>
        <v>0.9151960784</v>
      </c>
      <c r="Y565" s="15">
        <f>(MAX(0,MIN(1,(M565-scaling_params!$B$4)/(scaling_params!$C$4-scaling_params!$B$4)))+MAX(0,MIN(1,(N565-scaling_params!$B$5)/(scaling_params!$C$5-scaling_params!$B$5))))/2</f>
        <v>0.5625</v>
      </c>
      <c r="Z565" s="15">
        <f>(MAX(0,MIN(1,(O565-scaling_params!$B$6)/(scaling_params!$C$6-scaling_params!$B$6)))+MAX(0,MIN(1,1-(P565-scaling_params!$B$7)/(scaling_params!$C$7-scaling_params!$B$7)))+MAX(0,MIN(1,(T565-scaling_params!$B$11)/(scaling_params!$C$11-scaling_params!$B$11))))/3</f>
        <v>0.8952380952</v>
      </c>
      <c r="AA565" s="15">
        <f>(MAX(0,MIN(1,1-(Q565-scaling_params!$B$8)/(scaling_params!$C$8-scaling_params!$B$8)))+MAX(0,MIN(1,(R565-scaling_params!$B$9)/(scaling_params!$C$9-scaling_params!$B$9)))+MAX(0,MIN(1,(S565-scaling_params!$B$10)/(scaling_params!$C$10-scaling_params!$B$10))))/3</f>
        <v>0.8518552991</v>
      </c>
      <c r="AB565" s="15">
        <f>(MAX(0,MIN(1,(U565-scaling_params!$B$12)/(scaling_params!$C$12-scaling_params!$B$12)))+MAX(0,MIN(1,(V565-scaling_params!$B$13)/(scaling_params!$C$13-scaling_params!$B$13))))/2</f>
        <v>0.7954545455</v>
      </c>
      <c r="AC565" s="13">
        <f>(scaling_params!$G$2*X565+scaling_params!$G$3*Y565+scaling_params!$G$4*Z565+scaling_params!$G$5*AA565+scaling_params!$G$6*AB565)*100</f>
        <v>80.14296998</v>
      </c>
      <c r="AD565" s="11" t="s">
        <v>168</v>
      </c>
      <c r="AE565" s="11">
        <f t="shared" si="2"/>
        <v>0</v>
      </c>
    </row>
    <row r="566" ht="15.75" customHeight="1">
      <c r="A566" s="11" t="s">
        <v>461</v>
      </c>
      <c r="B566" s="11" t="s">
        <v>163</v>
      </c>
      <c r="C566" s="11" t="s">
        <v>449</v>
      </c>
      <c r="D566" s="11" t="s">
        <v>165</v>
      </c>
      <c r="E566" s="12">
        <v>2024.0</v>
      </c>
      <c r="F566" s="11" t="s">
        <v>166</v>
      </c>
      <c r="G566" s="11" t="s">
        <v>184</v>
      </c>
      <c r="H566" s="11">
        <v>3.0</v>
      </c>
      <c r="I566" s="13">
        <v>8.6</v>
      </c>
      <c r="J566" s="11">
        <v>0.0</v>
      </c>
      <c r="K566" s="13">
        <v>1.1</v>
      </c>
      <c r="L566" s="13">
        <v>8.5</v>
      </c>
      <c r="M566" s="11">
        <v>22.0</v>
      </c>
      <c r="N566" s="14">
        <v>0.75</v>
      </c>
      <c r="O566" s="13">
        <v>77.5</v>
      </c>
      <c r="P566" s="13">
        <v>5.8</v>
      </c>
      <c r="Q566" s="13">
        <v>9.9</v>
      </c>
      <c r="R566" s="13">
        <v>17.5</v>
      </c>
      <c r="S566" s="13">
        <v>4.2</v>
      </c>
      <c r="T566" s="13">
        <v>4.2</v>
      </c>
      <c r="U566" s="13">
        <v>2.8</v>
      </c>
      <c r="V566" s="13">
        <v>74.4</v>
      </c>
      <c r="W566" s="11" t="str">
        <f t="shared" si="1"/>
        <v>A-Strong|BBVA|Operations|2024</v>
      </c>
      <c r="X566" s="15">
        <f>(MAX(0,MIN(1,1-(K566-scaling_params!$B$2)/(scaling_params!$C$2-scaling_params!$B$2)))+MAX(0,MIN(1,(L566-scaling_params!$B$3)/(scaling_params!$C$3-scaling_params!$B$3))))/2</f>
        <v>0.887745098</v>
      </c>
      <c r="Y566" s="15">
        <f>(MAX(0,MIN(1,(M566-scaling_params!$B$4)/(scaling_params!$C$4-scaling_params!$B$4)))+MAX(0,MIN(1,(N566-scaling_params!$B$5)/(scaling_params!$C$5-scaling_params!$B$5))))/2</f>
        <v>0.5535714286</v>
      </c>
      <c r="Z566" s="15">
        <f>(MAX(0,MIN(1,(O566-scaling_params!$B$6)/(scaling_params!$C$6-scaling_params!$B$6)))+MAX(0,MIN(1,1-(P566-scaling_params!$B$7)/(scaling_params!$C$7-scaling_params!$B$7)))+MAX(0,MIN(1,(T566-scaling_params!$B$11)/(scaling_params!$C$11-scaling_params!$B$11))))/3</f>
        <v>0.8967824968</v>
      </c>
      <c r="AA566" s="15">
        <f>(MAX(0,MIN(1,1-(Q566-scaling_params!$B$8)/(scaling_params!$C$8-scaling_params!$B$8)))+MAX(0,MIN(1,(R566-scaling_params!$B$9)/(scaling_params!$C$9-scaling_params!$B$9)))+MAX(0,MIN(1,(S566-scaling_params!$B$10)/(scaling_params!$C$10-scaling_params!$B$10))))/3</f>
        <v>0.8878133532</v>
      </c>
      <c r="AB566" s="15">
        <f>(MAX(0,MIN(1,(U566-scaling_params!$B$12)/(scaling_params!$C$12-scaling_params!$B$12)))+MAX(0,MIN(1,(V566-scaling_params!$B$13)/(scaling_params!$C$13-scaling_params!$B$13))))/2</f>
        <v>0.7318181818</v>
      </c>
      <c r="AC566" s="13">
        <f>(scaling_params!$G$2*X566+scaling_params!$G$3*Y566+scaling_params!$G$4*Z566+scaling_params!$G$5*AA566+scaling_params!$G$6*AB566)*100</f>
        <v>79.20629661</v>
      </c>
      <c r="AD566" s="11" t="s">
        <v>168</v>
      </c>
      <c r="AE566" s="11">
        <f t="shared" si="2"/>
        <v>0</v>
      </c>
    </row>
    <row r="567" ht="15.75" customHeight="1">
      <c r="A567" s="11" t="s">
        <v>461</v>
      </c>
      <c r="B567" s="11" t="s">
        <v>163</v>
      </c>
      <c r="C567" s="11" t="s">
        <v>449</v>
      </c>
      <c r="D567" s="11" t="s">
        <v>165</v>
      </c>
      <c r="E567" s="12">
        <v>2025.0</v>
      </c>
      <c r="F567" s="11" t="s">
        <v>166</v>
      </c>
      <c r="G567" s="11" t="s">
        <v>184</v>
      </c>
      <c r="H567" s="11">
        <v>3.0</v>
      </c>
      <c r="I567" s="13">
        <v>8.3</v>
      </c>
      <c r="J567" s="11">
        <v>0.0</v>
      </c>
      <c r="K567" s="13">
        <v>0.0</v>
      </c>
      <c r="L567" s="13">
        <v>7.5</v>
      </c>
      <c r="M567" s="11">
        <v>11.0</v>
      </c>
      <c r="N567" s="14">
        <v>0.88</v>
      </c>
      <c r="O567" s="13">
        <v>83.2</v>
      </c>
      <c r="P567" s="13">
        <v>5.0</v>
      </c>
      <c r="Q567" s="13">
        <v>10.1</v>
      </c>
      <c r="R567" s="13">
        <v>16.7</v>
      </c>
      <c r="S567" s="13">
        <v>4.2</v>
      </c>
      <c r="T567" s="13">
        <v>4.1</v>
      </c>
      <c r="U567" s="13">
        <v>3.6</v>
      </c>
      <c r="V567" s="13">
        <v>79.4</v>
      </c>
      <c r="W567" s="11" t="str">
        <f t="shared" si="1"/>
        <v>A-Strong|BBVA|Operations|2025</v>
      </c>
      <c r="X567" s="15">
        <f>(MAX(0,MIN(1,1-(K567-scaling_params!$B$2)/(scaling_params!$C$2-scaling_params!$B$2)))+MAX(0,MIN(1,(L567-scaling_params!$B$3)/(scaling_params!$C$3-scaling_params!$B$3))))/2</f>
        <v>0.8308823529</v>
      </c>
      <c r="Y567" s="15">
        <f>(MAX(0,MIN(1,(M567-scaling_params!$B$4)/(scaling_params!$C$4-scaling_params!$B$4)))+MAX(0,MIN(1,(N567-scaling_params!$B$5)/(scaling_params!$C$5-scaling_params!$B$5))))/2</f>
        <v>0.6636904762</v>
      </c>
      <c r="Z567" s="15">
        <f>(MAX(0,MIN(1,(O567-scaling_params!$B$6)/(scaling_params!$C$6-scaling_params!$B$6)))+MAX(0,MIN(1,1-(P567-scaling_params!$B$7)/(scaling_params!$C$7-scaling_params!$B$7)))+MAX(0,MIN(1,(T567-scaling_params!$B$11)/(scaling_params!$C$11-scaling_params!$B$11))))/3</f>
        <v>0.9142857143</v>
      </c>
      <c r="AA567" s="15">
        <f>(MAX(0,MIN(1,1-(Q567-scaling_params!$B$8)/(scaling_params!$C$8-scaling_params!$B$8)))+MAX(0,MIN(1,(R567-scaling_params!$B$9)/(scaling_params!$C$9-scaling_params!$B$9)))+MAX(0,MIN(1,(S567-scaling_params!$B$10)/(scaling_params!$C$10-scaling_params!$B$10))))/3</f>
        <v>0.8540580789</v>
      </c>
      <c r="AB567" s="15">
        <f>(MAX(0,MIN(1,(U567-scaling_params!$B$12)/(scaling_params!$C$12-scaling_params!$B$12)))+MAX(0,MIN(1,(V567-scaling_params!$B$13)/(scaling_params!$C$13-scaling_params!$B$13))))/2</f>
        <v>0.8272727273</v>
      </c>
      <c r="AC567" s="13">
        <f>(scaling_params!$G$2*X567+scaling_params!$G$3*Y567+scaling_params!$G$4*Z567+scaling_params!$G$5*AA567+scaling_params!$G$6*AB567)*100</f>
        <v>81.40141614</v>
      </c>
      <c r="AD567" s="11" t="s">
        <v>168</v>
      </c>
      <c r="AE567" s="11">
        <f t="shared" si="2"/>
        <v>0</v>
      </c>
    </row>
    <row r="568" ht="15.75" customHeight="1">
      <c r="A568" s="11" t="s">
        <v>462</v>
      </c>
      <c r="B568" s="11" t="s">
        <v>163</v>
      </c>
      <c r="C568" s="11" t="s">
        <v>449</v>
      </c>
      <c r="D568" s="11" t="s">
        <v>177</v>
      </c>
      <c r="E568" s="12">
        <v>2024.0</v>
      </c>
      <c r="F568" s="11" t="s">
        <v>171</v>
      </c>
      <c r="G568" s="11" t="s">
        <v>175</v>
      </c>
      <c r="H568" s="11">
        <v>3.0</v>
      </c>
      <c r="I568" s="13">
        <v>8.6</v>
      </c>
      <c r="J568" s="11">
        <v>0.0</v>
      </c>
      <c r="K568" s="13">
        <v>0.2</v>
      </c>
      <c r="L568" s="13">
        <v>8.3</v>
      </c>
      <c r="M568" s="11">
        <v>21.0</v>
      </c>
      <c r="N568" s="14">
        <v>0.94</v>
      </c>
      <c r="O568" s="13">
        <v>76.2</v>
      </c>
      <c r="P568" s="13">
        <v>4.6</v>
      </c>
      <c r="Q568" s="13">
        <v>11.9</v>
      </c>
      <c r="R568" s="13">
        <v>17.6</v>
      </c>
      <c r="S568" s="13">
        <v>5.0</v>
      </c>
      <c r="T568" s="13">
        <v>5.0</v>
      </c>
      <c r="U568" s="13">
        <v>3.5</v>
      </c>
      <c r="V568" s="13">
        <v>86.9</v>
      </c>
      <c r="W568" s="11" t="str">
        <f t="shared" si="1"/>
        <v>A-Strong|BBVA|Retail|2024</v>
      </c>
      <c r="X568" s="15">
        <f>(MAX(0,MIN(1,1-(K568-scaling_params!$B$2)/(scaling_params!$C$2-scaling_params!$B$2)))+MAX(0,MIN(1,(L568-scaling_params!$B$3)/(scaling_params!$C$3-scaling_params!$B$3))))/2</f>
        <v>0.8897058824</v>
      </c>
      <c r="Y568" s="15">
        <f>(MAX(0,MIN(1,(M568-scaling_params!$B$4)/(scaling_params!$C$4-scaling_params!$B$4)))+MAX(0,MIN(1,(N568-scaling_params!$B$5)/(scaling_params!$C$5-scaling_params!$B$5))))/2</f>
        <v>0.7863095238</v>
      </c>
      <c r="Z568" s="15">
        <f>(MAX(0,MIN(1,(O568-scaling_params!$B$6)/(scaling_params!$C$6-scaling_params!$B$6)))+MAX(0,MIN(1,1-(P568-scaling_params!$B$7)/(scaling_params!$C$7-scaling_params!$B$7)))+MAX(0,MIN(1,(T568-scaling_params!$B$11)/(scaling_params!$C$11-scaling_params!$B$11))))/3</f>
        <v>0.9900990099</v>
      </c>
      <c r="AA568" s="15">
        <f>(MAX(0,MIN(1,1-(Q568-scaling_params!$B$8)/(scaling_params!$C$8-scaling_params!$B$8)))+MAX(0,MIN(1,(R568-scaling_params!$B$9)/(scaling_params!$C$9-scaling_params!$B$9)))+MAX(0,MIN(1,(S568-scaling_params!$B$10)/(scaling_params!$C$10-scaling_params!$B$10))))/3</f>
        <v>0.9591004987</v>
      </c>
      <c r="AB568" s="15">
        <f>(MAX(0,MIN(1,(U568-scaling_params!$B$12)/(scaling_params!$C$12-scaling_params!$B$12)))+MAX(0,MIN(1,(V568-scaling_params!$B$13)/(scaling_params!$C$13-scaling_params!$B$13))))/2</f>
        <v>0.8954545455</v>
      </c>
      <c r="AC568" s="13">
        <f>(scaling_params!$G$2*X568+scaling_params!$G$3*Y568+scaling_params!$G$4*Z568+scaling_params!$G$5*AA568+scaling_params!$G$6*AB568)*100</f>
        <v>90.10022119</v>
      </c>
      <c r="AD568" s="11" t="s">
        <v>168</v>
      </c>
      <c r="AE568" s="11">
        <f t="shared" si="2"/>
        <v>0</v>
      </c>
    </row>
    <row r="569" ht="15.75" customHeight="1">
      <c r="A569" s="11" t="s">
        <v>462</v>
      </c>
      <c r="B569" s="11" t="s">
        <v>163</v>
      </c>
      <c r="C569" s="11" t="s">
        <v>449</v>
      </c>
      <c r="D569" s="11" t="s">
        <v>177</v>
      </c>
      <c r="E569" s="12">
        <v>2025.0</v>
      </c>
      <c r="F569" s="11" t="s">
        <v>171</v>
      </c>
      <c r="G569" s="11" t="s">
        <v>175</v>
      </c>
      <c r="H569" s="11">
        <v>3.0</v>
      </c>
      <c r="I569" s="13">
        <v>8.3</v>
      </c>
      <c r="J569" s="11">
        <v>0.0</v>
      </c>
      <c r="K569" s="13">
        <v>1.2</v>
      </c>
      <c r="L569" s="13">
        <v>9.0</v>
      </c>
      <c r="M569" s="11">
        <v>30.0</v>
      </c>
      <c r="N569" s="14">
        <v>0.9</v>
      </c>
      <c r="O569" s="13">
        <v>79.5</v>
      </c>
      <c r="P569" s="13">
        <v>6.5</v>
      </c>
      <c r="Q569" s="13">
        <v>9.6</v>
      </c>
      <c r="R569" s="13">
        <v>16.3</v>
      </c>
      <c r="S569" s="13">
        <v>4.8</v>
      </c>
      <c r="T569" s="13">
        <v>4.3</v>
      </c>
      <c r="U569" s="13">
        <v>3.5</v>
      </c>
      <c r="V569" s="13">
        <v>88.8</v>
      </c>
      <c r="W569" s="11" t="str">
        <f t="shared" si="1"/>
        <v>A-Strong|BBVA|Retail|2025</v>
      </c>
      <c r="X569" s="15">
        <f>(MAX(0,MIN(1,1-(K569-scaling_params!$B$2)/(scaling_params!$C$2-scaling_params!$B$2)))+MAX(0,MIN(1,(L569-scaling_params!$B$3)/(scaling_params!$C$3-scaling_params!$B$3))))/2</f>
        <v>0.9078431373</v>
      </c>
      <c r="Y569" s="15">
        <f>(MAX(0,MIN(1,(M569-scaling_params!$B$4)/(scaling_params!$C$4-scaling_params!$B$4)))+MAX(0,MIN(1,(N569-scaling_params!$B$5)/(scaling_params!$C$5-scaling_params!$B$5))))/2</f>
        <v>0.7791666667</v>
      </c>
      <c r="Z569" s="15">
        <f>(MAX(0,MIN(1,(O569-scaling_params!$B$6)/(scaling_params!$C$6-scaling_params!$B$6)))+MAX(0,MIN(1,1-(P569-scaling_params!$B$7)/(scaling_params!$C$7-scaling_params!$B$7)))+MAX(0,MIN(1,(T569-scaling_params!$B$11)/(scaling_params!$C$11-scaling_params!$B$11))))/3</f>
        <v>0.8432432432</v>
      </c>
      <c r="AA569" s="15">
        <f>(MAX(0,MIN(1,1-(Q569-scaling_params!$B$8)/(scaling_params!$C$8-scaling_params!$B$8)))+MAX(0,MIN(1,(R569-scaling_params!$B$9)/(scaling_params!$C$9-scaling_params!$B$9)))+MAX(0,MIN(1,(S569-scaling_params!$B$10)/(scaling_params!$C$10-scaling_params!$B$10))))/3</f>
        <v>0.8960039712</v>
      </c>
      <c r="AB569" s="15">
        <f>(MAX(0,MIN(1,(U569-scaling_params!$B$12)/(scaling_params!$C$12-scaling_params!$B$12)))+MAX(0,MIN(1,(V569-scaling_params!$B$13)/(scaling_params!$C$13-scaling_params!$B$13))))/2</f>
        <v>0.9127272727</v>
      </c>
      <c r="AC569" s="13">
        <f>(scaling_params!$G$2*X569+scaling_params!$G$3*Y569+scaling_params!$G$4*Z569+scaling_params!$G$5*AA569+scaling_params!$G$6*AB569)*100</f>
        <v>86.00079832</v>
      </c>
      <c r="AD569" s="11" t="s">
        <v>168</v>
      </c>
      <c r="AE569" s="11">
        <f t="shared" si="2"/>
        <v>0</v>
      </c>
    </row>
    <row r="570" ht="15.75" customHeight="1">
      <c r="A570" s="11" t="s">
        <v>463</v>
      </c>
      <c r="B570" s="11" t="s">
        <v>163</v>
      </c>
      <c r="C570" s="11" t="s">
        <v>449</v>
      </c>
      <c r="D570" s="11" t="s">
        <v>177</v>
      </c>
      <c r="E570" s="12">
        <v>2024.0</v>
      </c>
      <c r="F570" s="11" t="s">
        <v>166</v>
      </c>
      <c r="G570" s="11" t="s">
        <v>184</v>
      </c>
      <c r="H570" s="11">
        <v>2.0</v>
      </c>
      <c r="I570" s="13">
        <v>8.6</v>
      </c>
      <c r="J570" s="11">
        <v>0.0</v>
      </c>
      <c r="K570" s="13">
        <v>0.2</v>
      </c>
      <c r="L570" s="13">
        <v>8.3</v>
      </c>
      <c r="M570" s="11">
        <v>26.0</v>
      </c>
      <c r="N570" s="14">
        <v>0.86</v>
      </c>
      <c r="O570" s="13">
        <v>76.2</v>
      </c>
      <c r="P570" s="13">
        <v>4.6</v>
      </c>
      <c r="Q570" s="13">
        <v>11.9</v>
      </c>
      <c r="R570" s="13">
        <v>17.6</v>
      </c>
      <c r="S570" s="13">
        <v>4.4</v>
      </c>
      <c r="T570" s="13">
        <v>4.4</v>
      </c>
      <c r="U570" s="13">
        <v>3.5</v>
      </c>
      <c r="V570" s="13">
        <v>85.7</v>
      </c>
      <c r="W570" s="11" t="str">
        <f t="shared" si="1"/>
        <v>A-Strong|BBVA|Retail|2024</v>
      </c>
      <c r="X570" s="15">
        <f>(MAX(0,MIN(1,1-(K570-scaling_params!$B$2)/(scaling_params!$C$2-scaling_params!$B$2)))+MAX(0,MIN(1,(L570-scaling_params!$B$3)/(scaling_params!$C$3-scaling_params!$B$3))))/2</f>
        <v>0.8897058824</v>
      </c>
      <c r="Y570" s="15">
        <f>(MAX(0,MIN(1,(M570-scaling_params!$B$4)/(scaling_params!$C$4-scaling_params!$B$4)))+MAX(0,MIN(1,(N570-scaling_params!$B$5)/(scaling_params!$C$5-scaling_params!$B$5))))/2</f>
        <v>0.7101190476</v>
      </c>
      <c r="Z570" s="15">
        <f>(MAX(0,MIN(1,(O570-scaling_params!$B$6)/(scaling_params!$C$6-scaling_params!$B$6)))+MAX(0,MIN(1,1-(P570-scaling_params!$B$7)/(scaling_params!$C$7-scaling_params!$B$7)))+MAX(0,MIN(1,(T570-scaling_params!$B$11)/(scaling_params!$C$11-scaling_params!$B$11))))/3</f>
        <v>0.9329561528</v>
      </c>
      <c r="AA570" s="15">
        <f>(MAX(0,MIN(1,1-(Q570-scaling_params!$B$8)/(scaling_params!$C$8-scaling_params!$B$8)))+MAX(0,MIN(1,(R570-scaling_params!$B$9)/(scaling_params!$C$9-scaling_params!$B$9)))+MAX(0,MIN(1,(S570-scaling_params!$B$10)/(scaling_params!$C$10-scaling_params!$B$10))))/3</f>
        <v>0.9002769692</v>
      </c>
      <c r="AB570" s="15">
        <f>(MAX(0,MIN(1,(U570-scaling_params!$B$12)/(scaling_params!$C$12-scaling_params!$B$12)))+MAX(0,MIN(1,(V570-scaling_params!$B$13)/(scaling_params!$C$13-scaling_params!$B$13))))/2</f>
        <v>0.8845454545</v>
      </c>
      <c r="AC570" s="13">
        <f>(scaling_params!$G$2*X570+scaling_params!$G$3*Y570+scaling_params!$G$4*Z570+scaling_params!$G$5*AA570+scaling_params!$G$6*AB570)*100</f>
        <v>85.80286647</v>
      </c>
      <c r="AD570" s="11" t="s">
        <v>168</v>
      </c>
      <c r="AE570" s="11">
        <f t="shared" si="2"/>
        <v>0</v>
      </c>
    </row>
    <row r="571" ht="15.75" customHeight="1">
      <c r="A571" s="11" t="s">
        <v>463</v>
      </c>
      <c r="B571" s="11" t="s">
        <v>163</v>
      </c>
      <c r="C571" s="11" t="s">
        <v>449</v>
      </c>
      <c r="D571" s="11" t="s">
        <v>177</v>
      </c>
      <c r="E571" s="12">
        <v>2025.0</v>
      </c>
      <c r="F571" s="11" t="s">
        <v>166</v>
      </c>
      <c r="G571" s="11" t="s">
        <v>184</v>
      </c>
      <c r="H571" s="11">
        <v>2.0</v>
      </c>
      <c r="I571" s="13">
        <v>8.3</v>
      </c>
      <c r="J571" s="11">
        <v>0.0</v>
      </c>
      <c r="K571" s="13">
        <v>1.2</v>
      </c>
      <c r="L571" s="13">
        <v>9.2</v>
      </c>
      <c r="M571" s="11">
        <v>31.0</v>
      </c>
      <c r="N571" s="14">
        <v>0.91</v>
      </c>
      <c r="O571" s="13">
        <v>79.5</v>
      </c>
      <c r="P571" s="13">
        <v>6.5</v>
      </c>
      <c r="Q571" s="13">
        <v>9.6</v>
      </c>
      <c r="R571" s="13">
        <v>16.3</v>
      </c>
      <c r="S571" s="13">
        <v>5.0</v>
      </c>
      <c r="T571" s="13">
        <v>4.4</v>
      </c>
      <c r="U571" s="13">
        <v>3.5</v>
      </c>
      <c r="V571" s="13">
        <v>90.1</v>
      </c>
      <c r="W571" s="11" t="str">
        <f t="shared" si="1"/>
        <v>A-Strong|BBVA|Retail|2025</v>
      </c>
      <c r="X571" s="15">
        <f>(MAX(0,MIN(1,1-(K571-scaling_params!$B$2)/(scaling_params!$C$2-scaling_params!$B$2)))+MAX(0,MIN(1,(L571-scaling_params!$B$3)/(scaling_params!$C$3-scaling_params!$B$3))))/2</f>
        <v>0.9225490196</v>
      </c>
      <c r="Y571" s="15">
        <f>(MAX(0,MIN(1,(M571-scaling_params!$B$4)/(scaling_params!$C$4-scaling_params!$B$4)))+MAX(0,MIN(1,(N571-scaling_params!$B$5)/(scaling_params!$C$5-scaling_params!$B$5))))/2</f>
        <v>0.7964285714</v>
      </c>
      <c r="Z571" s="15">
        <f>(MAX(0,MIN(1,(O571-scaling_params!$B$6)/(scaling_params!$C$6-scaling_params!$B$6)))+MAX(0,MIN(1,1-(P571-scaling_params!$B$7)/(scaling_params!$C$7-scaling_params!$B$7)))+MAX(0,MIN(1,(T571-scaling_params!$B$11)/(scaling_params!$C$11-scaling_params!$B$11))))/3</f>
        <v>0.8527670528</v>
      </c>
      <c r="AA571" s="15">
        <f>(MAX(0,MIN(1,1-(Q571-scaling_params!$B$8)/(scaling_params!$C$8-scaling_params!$B$8)))+MAX(0,MIN(1,(R571-scaling_params!$B$9)/(scaling_params!$C$9-scaling_params!$B$9)))+MAX(0,MIN(1,(S571-scaling_params!$B$10)/(scaling_params!$C$10-scaling_params!$B$10))))/3</f>
        <v>0.9156118143</v>
      </c>
      <c r="AB571" s="15">
        <f>(MAX(0,MIN(1,(U571-scaling_params!$B$12)/(scaling_params!$C$12-scaling_params!$B$12)))+MAX(0,MIN(1,(V571-scaling_params!$B$13)/(scaling_params!$C$13-scaling_params!$B$13))))/2</f>
        <v>0.9245454545</v>
      </c>
      <c r="AC571" s="13">
        <f>(scaling_params!$G$2*X571+scaling_params!$G$3*Y571+scaling_params!$G$4*Z571+scaling_params!$G$5*AA571+scaling_params!$G$6*AB571)*100</f>
        <v>87.46040343</v>
      </c>
      <c r="AD571" s="11" t="s">
        <v>168</v>
      </c>
      <c r="AE571" s="11">
        <f t="shared" si="2"/>
        <v>0</v>
      </c>
    </row>
    <row r="572" ht="15.75" customHeight="1">
      <c r="A572" s="11" t="s">
        <v>464</v>
      </c>
      <c r="B572" s="11" t="s">
        <v>163</v>
      </c>
      <c r="C572" s="11" t="s">
        <v>449</v>
      </c>
      <c r="D572" s="11" t="s">
        <v>165</v>
      </c>
      <c r="E572" s="12">
        <v>2024.0</v>
      </c>
      <c r="F572" s="11" t="s">
        <v>171</v>
      </c>
      <c r="G572" s="11" t="s">
        <v>184</v>
      </c>
      <c r="H572" s="11">
        <v>5.0</v>
      </c>
      <c r="I572" s="13">
        <v>8.6</v>
      </c>
      <c r="J572" s="11">
        <v>0.0</v>
      </c>
      <c r="K572" s="13">
        <v>1.1</v>
      </c>
      <c r="L572" s="13">
        <v>8.1</v>
      </c>
      <c r="M572" s="11">
        <v>42.0</v>
      </c>
      <c r="N572" s="14">
        <v>0.92</v>
      </c>
      <c r="O572" s="13">
        <v>77.5</v>
      </c>
      <c r="P572" s="13">
        <v>5.8</v>
      </c>
      <c r="Q572" s="13">
        <v>9.9</v>
      </c>
      <c r="R572" s="13">
        <v>17.5</v>
      </c>
      <c r="S572" s="13">
        <v>5.0</v>
      </c>
      <c r="T572" s="13">
        <v>5.0</v>
      </c>
      <c r="U572" s="13">
        <v>2.8</v>
      </c>
      <c r="V572" s="13">
        <v>95.0</v>
      </c>
      <c r="W572" s="11" t="str">
        <f t="shared" si="1"/>
        <v>A-Strong|BBVA|Operations|2024</v>
      </c>
      <c r="X572" s="15">
        <f>(MAX(0,MIN(1,1-(K572-scaling_params!$B$2)/(scaling_params!$C$2-scaling_params!$B$2)))+MAX(0,MIN(1,(L572-scaling_params!$B$3)/(scaling_params!$C$3-scaling_params!$B$3))))/2</f>
        <v>0.8583333333</v>
      </c>
      <c r="Y572" s="15">
        <f>(MAX(0,MIN(1,(M572-scaling_params!$B$4)/(scaling_params!$C$4-scaling_params!$B$4)))+MAX(0,MIN(1,(N572-scaling_params!$B$5)/(scaling_params!$C$5-scaling_params!$B$5))))/2</f>
        <v>0.8613095238</v>
      </c>
      <c r="Z572" s="15">
        <f>(MAX(0,MIN(1,(O572-scaling_params!$B$6)/(scaling_params!$C$6-scaling_params!$B$6)))+MAX(0,MIN(1,1-(P572-scaling_params!$B$7)/(scaling_params!$C$7-scaling_params!$B$7)))+MAX(0,MIN(1,(T572-scaling_params!$B$11)/(scaling_params!$C$11-scaling_params!$B$11))))/3</f>
        <v>0.972972973</v>
      </c>
      <c r="AA572" s="15">
        <f>(MAX(0,MIN(1,1-(Q572-scaling_params!$B$8)/(scaling_params!$C$8-scaling_params!$B$8)))+MAX(0,MIN(1,(R572-scaling_params!$B$9)/(scaling_params!$C$9-scaling_params!$B$9)))+MAX(0,MIN(1,(S572-scaling_params!$B$10)/(scaling_params!$C$10-scaling_params!$B$10))))/3</f>
        <v>0.9662447257</v>
      </c>
      <c r="AB572" s="15">
        <f>(MAX(0,MIN(1,(U572-scaling_params!$B$12)/(scaling_params!$C$12-scaling_params!$B$12)))+MAX(0,MIN(1,(V572-scaling_params!$B$13)/(scaling_params!$C$13-scaling_params!$B$13))))/2</f>
        <v>0.9190909091</v>
      </c>
      <c r="AC572" s="13">
        <f>(scaling_params!$G$2*X572+scaling_params!$G$3*Y572+scaling_params!$G$4*Z572+scaling_params!$G$5*AA572+scaling_params!$G$6*AB572)*100</f>
        <v>91.12765191</v>
      </c>
      <c r="AD572" s="11" t="s">
        <v>168</v>
      </c>
      <c r="AE572" s="11">
        <f t="shared" si="2"/>
        <v>0</v>
      </c>
    </row>
    <row r="573" ht="15.75" customHeight="1">
      <c r="A573" s="11" t="s">
        <v>464</v>
      </c>
      <c r="B573" s="11" t="s">
        <v>163</v>
      </c>
      <c r="C573" s="11" t="s">
        <v>449</v>
      </c>
      <c r="D573" s="11" t="s">
        <v>165</v>
      </c>
      <c r="E573" s="12">
        <v>2025.0</v>
      </c>
      <c r="F573" s="11" t="s">
        <v>171</v>
      </c>
      <c r="G573" s="11" t="s">
        <v>184</v>
      </c>
      <c r="H573" s="11">
        <v>5.0</v>
      </c>
      <c r="I573" s="13">
        <v>8.3</v>
      </c>
      <c r="J573" s="11">
        <v>0.0</v>
      </c>
      <c r="K573" s="13">
        <v>0.0</v>
      </c>
      <c r="L573" s="13">
        <v>8.5</v>
      </c>
      <c r="M573" s="11">
        <v>29.0</v>
      </c>
      <c r="N573" s="14">
        <v>0.94</v>
      </c>
      <c r="O573" s="13">
        <v>83.2</v>
      </c>
      <c r="P573" s="13">
        <v>5.0</v>
      </c>
      <c r="Q573" s="13">
        <v>10.1</v>
      </c>
      <c r="R573" s="13">
        <v>16.7</v>
      </c>
      <c r="S573" s="13">
        <v>5.0</v>
      </c>
      <c r="T573" s="13">
        <v>4.5</v>
      </c>
      <c r="U573" s="13">
        <v>3.6</v>
      </c>
      <c r="V573" s="13">
        <v>87.6</v>
      </c>
      <c r="W573" s="11" t="str">
        <f t="shared" si="1"/>
        <v>A-Strong|BBVA|Operations|2025</v>
      </c>
      <c r="X573" s="15">
        <f>(MAX(0,MIN(1,1-(K573-scaling_params!$B$2)/(scaling_params!$C$2-scaling_params!$B$2)))+MAX(0,MIN(1,(L573-scaling_params!$B$3)/(scaling_params!$C$3-scaling_params!$B$3))))/2</f>
        <v>0.9044117647</v>
      </c>
      <c r="Y573" s="15">
        <f>(MAX(0,MIN(1,(M573-scaling_params!$B$4)/(scaling_params!$C$4-scaling_params!$B$4)))+MAX(0,MIN(1,(N573-scaling_params!$B$5)/(scaling_params!$C$5-scaling_params!$B$5))))/2</f>
        <v>0.8244047619</v>
      </c>
      <c r="Z573" s="15">
        <f>(MAX(0,MIN(1,(O573-scaling_params!$B$6)/(scaling_params!$C$6-scaling_params!$B$6)))+MAX(0,MIN(1,1-(P573-scaling_params!$B$7)/(scaling_params!$C$7-scaling_params!$B$7)))+MAX(0,MIN(1,(T573-scaling_params!$B$11)/(scaling_params!$C$11-scaling_params!$B$11))))/3</f>
        <v>0.9523809524</v>
      </c>
      <c r="AA573" s="15">
        <f>(MAX(0,MIN(1,1-(Q573-scaling_params!$B$8)/(scaling_params!$C$8-scaling_params!$B$8)))+MAX(0,MIN(1,(R573-scaling_params!$B$9)/(scaling_params!$C$9-scaling_params!$B$9)))+MAX(0,MIN(1,(S573-scaling_params!$B$10)/(scaling_params!$C$10-scaling_params!$B$10))))/3</f>
        <v>0.9324894515</v>
      </c>
      <c r="AB573" s="15">
        <f>(MAX(0,MIN(1,(U573-scaling_params!$B$12)/(scaling_params!$C$12-scaling_params!$B$12)))+MAX(0,MIN(1,(V573-scaling_params!$B$13)/(scaling_params!$C$13-scaling_params!$B$13))))/2</f>
        <v>0.9018181818</v>
      </c>
      <c r="AC573" s="13">
        <f>(scaling_params!$G$2*X573+scaling_params!$G$3*Y573+scaling_params!$G$4*Z573+scaling_params!$G$5*AA573+scaling_params!$G$6*AB573)*100</f>
        <v>90.06140965</v>
      </c>
      <c r="AD573" s="11" t="s">
        <v>168</v>
      </c>
      <c r="AE573" s="11">
        <f t="shared" si="2"/>
        <v>0</v>
      </c>
    </row>
    <row r="574" ht="15.75" customHeight="1">
      <c r="A574" s="11" t="s">
        <v>465</v>
      </c>
      <c r="B574" s="11" t="s">
        <v>163</v>
      </c>
      <c r="C574" s="11" t="s">
        <v>449</v>
      </c>
      <c r="D574" s="11" t="s">
        <v>174</v>
      </c>
      <c r="E574" s="12">
        <v>2024.0</v>
      </c>
      <c r="F574" s="11" t="s">
        <v>166</v>
      </c>
      <c r="G574" s="11" t="s">
        <v>175</v>
      </c>
      <c r="H574" s="11">
        <v>4.0</v>
      </c>
      <c r="I574" s="13">
        <v>8.6</v>
      </c>
      <c r="J574" s="11">
        <v>0.0</v>
      </c>
      <c r="K574" s="13">
        <v>1.3</v>
      </c>
      <c r="L574" s="13">
        <v>8.1</v>
      </c>
      <c r="M574" s="11">
        <v>34.0</v>
      </c>
      <c r="N574" s="14">
        <v>0.84</v>
      </c>
      <c r="O574" s="13">
        <v>73.3</v>
      </c>
      <c r="P574" s="13">
        <v>4.6</v>
      </c>
      <c r="Q574" s="13">
        <v>12.9</v>
      </c>
      <c r="R574" s="13">
        <v>18.1</v>
      </c>
      <c r="S574" s="13">
        <v>4.7</v>
      </c>
      <c r="T574" s="13">
        <v>4.1</v>
      </c>
      <c r="U574" s="13">
        <v>2.7</v>
      </c>
      <c r="V574" s="13">
        <v>90.4</v>
      </c>
      <c r="W574" s="11" t="str">
        <f t="shared" si="1"/>
        <v>A-Strong|BBVA|Digital|2024</v>
      </c>
      <c r="X574" s="15">
        <f>(MAX(0,MIN(1,1-(K574-scaling_params!$B$2)/(scaling_params!$C$2-scaling_params!$B$2)))+MAX(0,MIN(1,(L574-scaling_params!$B$3)/(scaling_params!$C$3-scaling_params!$B$3))))/2</f>
        <v>0.825</v>
      </c>
      <c r="Y574" s="15">
        <f>(MAX(0,MIN(1,(M574-scaling_params!$B$4)/(scaling_params!$C$4-scaling_params!$B$4)))+MAX(0,MIN(1,(N574-scaling_params!$B$5)/(scaling_params!$C$5-scaling_params!$B$5))))/2</f>
        <v>0.7232142857</v>
      </c>
      <c r="Z574" s="15">
        <f>(MAX(0,MIN(1,(O574-scaling_params!$B$6)/(scaling_params!$C$6-scaling_params!$B$6)))+MAX(0,MIN(1,1-(P574-scaling_params!$B$7)/(scaling_params!$C$7-scaling_params!$B$7)))+MAX(0,MIN(1,(T574-scaling_params!$B$11)/(scaling_params!$C$11-scaling_params!$B$11))))/3</f>
        <v>0.8565299387</v>
      </c>
      <c r="AA574" s="15">
        <f>(MAX(0,MIN(1,1-(Q574-scaling_params!$B$8)/(scaling_params!$C$8-scaling_params!$B$8)))+MAX(0,MIN(1,(R574-scaling_params!$B$9)/(scaling_params!$C$9-scaling_params!$B$9)))+MAX(0,MIN(1,(S574-scaling_params!$B$10)/(scaling_params!$C$10-scaling_params!$B$10))))/3</f>
        <v>0.9129069925</v>
      </c>
      <c r="AB574" s="15">
        <f>(MAX(0,MIN(1,(U574-scaling_params!$B$12)/(scaling_params!$C$12-scaling_params!$B$12)))+MAX(0,MIN(1,(V574-scaling_params!$B$13)/(scaling_params!$C$13-scaling_params!$B$13))))/2</f>
        <v>0.8522727273</v>
      </c>
      <c r="AC574" s="13">
        <f>(scaling_params!$G$2*X574+scaling_params!$G$3*Y574+scaling_params!$G$4*Z574+scaling_params!$G$5*AA574+scaling_params!$G$6*AB574)*100</f>
        <v>82.63547052</v>
      </c>
      <c r="AD574" s="11" t="s">
        <v>168</v>
      </c>
      <c r="AE574" s="11">
        <f t="shared" si="2"/>
        <v>0</v>
      </c>
    </row>
    <row r="575" ht="15.75" customHeight="1">
      <c r="A575" s="11" t="s">
        <v>465</v>
      </c>
      <c r="B575" s="11" t="s">
        <v>163</v>
      </c>
      <c r="C575" s="11" t="s">
        <v>449</v>
      </c>
      <c r="D575" s="11" t="s">
        <v>174</v>
      </c>
      <c r="E575" s="12">
        <v>2025.0</v>
      </c>
      <c r="F575" s="11" t="s">
        <v>166</v>
      </c>
      <c r="G575" s="11" t="s">
        <v>175</v>
      </c>
      <c r="H575" s="11">
        <v>4.0</v>
      </c>
      <c r="I575" s="13">
        <v>8.3</v>
      </c>
      <c r="J575" s="11">
        <v>0.0</v>
      </c>
      <c r="K575" s="13">
        <v>1.2</v>
      </c>
      <c r="L575" s="13">
        <v>8.4</v>
      </c>
      <c r="M575" s="11">
        <v>37.0</v>
      </c>
      <c r="N575" s="14">
        <v>0.93</v>
      </c>
      <c r="O575" s="13">
        <v>78.6</v>
      </c>
      <c r="P575" s="13">
        <v>4.2</v>
      </c>
      <c r="Q575" s="13">
        <v>12.7</v>
      </c>
      <c r="R575" s="13">
        <v>18.1</v>
      </c>
      <c r="S575" s="13">
        <v>4.6</v>
      </c>
      <c r="T575" s="13">
        <v>4.9</v>
      </c>
      <c r="U575" s="13">
        <v>3.7</v>
      </c>
      <c r="V575" s="13">
        <v>92.1</v>
      </c>
      <c r="W575" s="11" t="str">
        <f t="shared" si="1"/>
        <v>A-Strong|BBVA|Digital|2025</v>
      </c>
      <c r="X575" s="15">
        <f>(MAX(0,MIN(1,1-(K575-scaling_params!$B$2)/(scaling_params!$C$2-scaling_params!$B$2)))+MAX(0,MIN(1,(L575-scaling_params!$B$3)/(scaling_params!$C$3-scaling_params!$B$3))))/2</f>
        <v>0.8637254902</v>
      </c>
      <c r="Y575" s="15">
        <f>(MAX(0,MIN(1,(M575-scaling_params!$B$4)/(scaling_params!$C$4-scaling_params!$B$4)))+MAX(0,MIN(1,(N575-scaling_params!$B$5)/(scaling_params!$C$5-scaling_params!$B$5))))/2</f>
        <v>0.85</v>
      </c>
      <c r="Z575" s="15">
        <f>(MAX(0,MIN(1,(O575-scaling_params!$B$6)/(scaling_params!$C$6-scaling_params!$B$6)))+MAX(0,MIN(1,1-(P575-scaling_params!$B$7)/(scaling_params!$C$7-scaling_params!$B$7)))+MAX(0,MIN(1,(T575-scaling_params!$B$11)/(scaling_params!$C$11-scaling_params!$B$11))))/3</f>
        <v>0.9904761905</v>
      </c>
      <c r="AA575" s="15">
        <f>(MAX(0,MIN(1,1-(Q575-scaling_params!$B$8)/(scaling_params!$C$8-scaling_params!$B$8)))+MAX(0,MIN(1,(R575-scaling_params!$B$9)/(scaling_params!$C$9-scaling_params!$B$9)))+MAX(0,MIN(1,(S575-scaling_params!$B$10)/(scaling_params!$C$10-scaling_params!$B$10))))/3</f>
        <v>0.9106788285</v>
      </c>
      <c r="AB575" s="15">
        <f>(MAX(0,MIN(1,(U575-scaling_params!$B$12)/(scaling_params!$C$12-scaling_params!$B$12)))+MAX(0,MIN(1,(V575-scaling_params!$B$13)/(scaling_params!$C$13-scaling_params!$B$13))))/2</f>
        <v>0.9427272727</v>
      </c>
      <c r="AC575" s="13">
        <f>(scaling_params!$G$2*X575+scaling_params!$G$3*Y575+scaling_params!$G$4*Z575+scaling_params!$G$5*AA575+scaling_params!$G$6*AB575)*100</f>
        <v>90.7008687</v>
      </c>
      <c r="AD575" s="11" t="s">
        <v>168</v>
      </c>
      <c r="AE575" s="11">
        <f t="shared" si="2"/>
        <v>0</v>
      </c>
    </row>
    <row r="576" ht="15.75" customHeight="1">
      <c r="A576" s="11" t="s">
        <v>466</v>
      </c>
      <c r="B576" s="11" t="s">
        <v>163</v>
      </c>
      <c r="C576" s="11" t="s">
        <v>449</v>
      </c>
      <c r="D576" s="11" t="s">
        <v>177</v>
      </c>
      <c r="E576" s="12">
        <v>2024.0</v>
      </c>
      <c r="F576" s="11" t="s">
        <v>166</v>
      </c>
      <c r="G576" s="11" t="s">
        <v>184</v>
      </c>
      <c r="H576" s="11">
        <v>2.0</v>
      </c>
      <c r="I576" s="13">
        <v>8.6</v>
      </c>
      <c r="J576" s="11">
        <v>0.0</v>
      </c>
      <c r="K576" s="13">
        <v>0.2</v>
      </c>
      <c r="L576" s="13">
        <v>7.2</v>
      </c>
      <c r="M576" s="11">
        <v>49.0</v>
      </c>
      <c r="N576" s="14">
        <v>0.9</v>
      </c>
      <c r="O576" s="13">
        <v>76.2</v>
      </c>
      <c r="P576" s="13">
        <v>4.6</v>
      </c>
      <c r="Q576" s="13">
        <v>11.9</v>
      </c>
      <c r="R576" s="13">
        <v>17.6</v>
      </c>
      <c r="S576" s="13">
        <v>4.5</v>
      </c>
      <c r="T576" s="13">
        <v>3.7</v>
      </c>
      <c r="U576" s="13">
        <v>3.5</v>
      </c>
      <c r="V576" s="13">
        <v>75.2</v>
      </c>
      <c r="W576" s="11" t="str">
        <f t="shared" si="1"/>
        <v>A-Strong|BBVA|Retail|2024</v>
      </c>
      <c r="X576" s="15">
        <f>(MAX(0,MIN(1,1-(K576-scaling_params!$B$2)/(scaling_params!$C$2-scaling_params!$B$2)))+MAX(0,MIN(1,(L576-scaling_params!$B$3)/(scaling_params!$C$3-scaling_params!$B$3))))/2</f>
        <v>0.8088235294</v>
      </c>
      <c r="Y576" s="15">
        <f>(MAX(0,MIN(1,(M576-scaling_params!$B$4)/(scaling_params!$C$4-scaling_params!$B$4)))+MAX(0,MIN(1,(N576-scaling_params!$B$5)/(scaling_params!$C$5-scaling_params!$B$5))))/2</f>
        <v>0.8696428571</v>
      </c>
      <c r="Z576" s="15">
        <f>(MAX(0,MIN(1,(O576-scaling_params!$B$6)/(scaling_params!$C$6-scaling_params!$B$6)))+MAX(0,MIN(1,1-(P576-scaling_params!$B$7)/(scaling_params!$C$7-scaling_params!$B$7)))+MAX(0,MIN(1,(T576-scaling_params!$B$11)/(scaling_params!$C$11-scaling_params!$B$11))))/3</f>
        <v>0.8662894861</v>
      </c>
      <c r="AA576" s="15">
        <f>(MAX(0,MIN(1,1-(Q576-scaling_params!$B$8)/(scaling_params!$C$8-scaling_params!$B$8)))+MAX(0,MIN(1,(R576-scaling_params!$B$9)/(scaling_params!$C$9-scaling_params!$B$9)))+MAX(0,MIN(1,(S576-scaling_params!$B$10)/(scaling_params!$C$10-scaling_params!$B$10))))/3</f>
        <v>0.9100808908</v>
      </c>
      <c r="AB576" s="15">
        <f>(MAX(0,MIN(1,(U576-scaling_params!$B$12)/(scaling_params!$C$12-scaling_params!$B$12)))+MAX(0,MIN(1,(V576-scaling_params!$B$13)/(scaling_params!$C$13-scaling_params!$B$13))))/2</f>
        <v>0.7890909091</v>
      </c>
      <c r="AC576" s="13">
        <f>(scaling_params!$G$2*X576+scaling_params!$G$3*Y576+scaling_params!$G$4*Z576+scaling_params!$G$5*AA576+scaling_params!$G$6*AB576)*100</f>
        <v>85.13045941</v>
      </c>
      <c r="AD576" s="11" t="s">
        <v>168</v>
      </c>
      <c r="AE576" s="11">
        <f t="shared" si="2"/>
        <v>0</v>
      </c>
    </row>
    <row r="577" ht="15.75" customHeight="1">
      <c r="A577" s="11" t="s">
        <v>466</v>
      </c>
      <c r="B577" s="11" t="s">
        <v>163</v>
      </c>
      <c r="C577" s="11" t="s">
        <v>449</v>
      </c>
      <c r="D577" s="11" t="s">
        <v>177</v>
      </c>
      <c r="E577" s="12">
        <v>2025.0</v>
      </c>
      <c r="F577" s="11" t="s">
        <v>166</v>
      </c>
      <c r="G577" s="11" t="s">
        <v>184</v>
      </c>
      <c r="H577" s="11">
        <v>2.0</v>
      </c>
      <c r="I577" s="13">
        <v>8.3</v>
      </c>
      <c r="J577" s="11">
        <v>0.0</v>
      </c>
      <c r="K577" s="13">
        <v>1.2</v>
      </c>
      <c r="L577" s="13">
        <v>7.2</v>
      </c>
      <c r="M577" s="11">
        <v>44.0</v>
      </c>
      <c r="N577" s="14">
        <v>0.84</v>
      </c>
      <c r="O577" s="13">
        <v>79.5</v>
      </c>
      <c r="P577" s="13">
        <v>6.5</v>
      </c>
      <c r="Q577" s="13">
        <v>9.6</v>
      </c>
      <c r="R577" s="13">
        <v>16.3</v>
      </c>
      <c r="S577" s="13">
        <v>4.3</v>
      </c>
      <c r="T577" s="13">
        <v>4.5</v>
      </c>
      <c r="U577" s="13">
        <v>3.5</v>
      </c>
      <c r="V577" s="13">
        <v>72.8</v>
      </c>
      <c r="W577" s="11" t="str">
        <f t="shared" si="1"/>
        <v>A-Strong|BBVA|Retail|2025</v>
      </c>
      <c r="X577" s="15">
        <f>(MAX(0,MIN(1,1-(K577-scaling_params!$B$2)/(scaling_params!$C$2-scaling_params!$B$2)))+MAX(0,MIN(1,(L577-scaling_params!$B$3)/(scaling_params!$C$3-scaling_params!$B$3))))/2</f>
        <v>0.7754901961</v>
      </c>
      <c r="Y577" s="15">
        <f>(MAX(0,MIN(1,(M577-scaling_params!$B$4)/(scaling_params!$C$4-scaling_params!$B$4)))+MAX(0,MIN(1,(N577-scaling_params!$B$5)/(scaling_params!$C$5-scaling_params!$B$5))))/2</f>
        <v>0.7708333333</v>
      </c>
      <c r="Z577" s="15">
        <f>(MAX(0,MIN(1,(O577-scaling_params!$B$6)/(scaling_params!$C$6-scaling_params!$B$6)))+MAX(0,MIN(1,1-(P577-scaling_params!$B$7)/(scaling_params!$C$7-scaling_params!$B$7)))+MAX(0,MIN(1,(T577-scaling_params!$B$11)/(scaling_params!$C$11-scaling_params!$B$11))))/3</f>
        <v>0.8622908623</v>
      </c>
      <c r="AA577" s="15">
        <f>(MAX(0,MIN(1,1-(Q577-scaling_params!$B$8)/(scaling_params!$C$8-scaling_params!$B$8)))+MAX(0,MIN(1,(R577-scaling_params!$B$9)/(scaling_params!$C$9-scaling_params!$B$9)))+MAX(0,MIN(1,(S577-scaling_params!$B$10)/(scaling_params!$C$10-scaling_params!$B$10))))/3</f>
        <v>0.8469843634</v>
      </c>
      <c r="AB577" s="15">
        <f>(MAX(0,MIN(1,(U577-scaling_params!$B$12)/(scaling_params!$C$12-scaling_params!$B$12)))+MAX(0,MIN(1,(V577-scaling_params!$B$13)/(scaling_params!$C$13-scaling_params!$B$13))))/2</f>
        <v>0.7672727273</v>
      </c>
      <c r="AC577" s="13">
        <f>(scaling_params!$G$2*X577+scaling_params!$G$3*Y577+scaling_params!$G$4*Z577+scaling_params!$G$5*AA577+scaling_params!$G$6*AB577)*100</f>
        <v>80.56318118</v>
      </c>
      <c r="AD577" s="11" t="s">
        <v>168</v>
      </c>
      <c r="AE577" s="11">
        <f t="shared" si="2"/>
        <v>0</v>
      </c>
    </row>
    <row r="578" ht="15.75" customHeight="1">
      <c r="A578" s="11" t="s">
        <v>467</v>
      </c>
      <c r="B578" s="11" t="s">
        <v>163</v>
      </c>
      <c r="C578" s="11" t="s">
        <v>449</v>
      </c>
      <c r="D578" s="11" t="s">
        <v>165</v>
      </c>
      <c r="E578" s="12">
        <v>2024.0</v>
      </c>
      <c r="F578" s="11" t="s">
        <v>166</v>
      </c>
      <c r="G578" s="11" t="s">
        <v>175</v>
      </c>
      <c r="H578" s="11">
        <v>1.0</v>
      </c>
      <c r="I578" s="13">
        <v>8.6</v>
      </c>
      <c r="J578" s="11">
        <v>0.0</v>
      </c>
      <c r="K578" s="13">
        <v>1.1</v>
      </c>
      <c r="L578" s="13">
        <v>7.7</v>
      </c>
      <c r="M578" s="11">
        <v>40.0</v>
      </c>
      <c r="N578" s="14">
        <v>0.92</v>
      </c>
      <c r="O578" s="13">
        <v>77.5</v>
      </c>
      <c r="P578" s="13">
        <v>5.8</v>
      </c>
      <c r="Q578" s="13">
        <v>9.9</v>
      </c>
      <c r="R578" s="13">
        <v>17.5</v>
      </c>
      <c r="S578" s="13">
        <v>4.1</v>
      </c>
      <c r="T578" s="13">
        <v>4.9</v>
      </c>
      <c r="U578" s="13">
        <v>2.8</v>
      </c>
      <c r="V578" s="13">
        <v>70.7</v>
      </c>
      <c r="W578" s="11" t="str">
        <f t="shared" si="1"/>
        <v>A-Strong|BBVA|Operations|2024</v>
      </c>
      <c r="X578" s="15">
        <f>(MAX(0,MIN(1,1-(K578-scaling_params!$B$2)/(scaling_params!$C$2-scaling_params!$B$2)))+MAX(0,MIN(1,(L578-scaling_params!$B$3)/(scaling_params!$C$3-scaling_params!$B$3))))/2</f>
        <v>0.8289215686</v>
      </c>
      <c r="Y578" s="15">
        <f>(MAX(0,MIN(1,(M578-scaling_params!$B$4)/(scaling_params!$C$4-scaling_params!$B$4)))+MAX(0,MIN(1,(N578-scaling_params!$B$5)/(scaling_params!$C$5-scaling_params!$B$5))))/2</f>
        <v>0.8517857143</v>
      </c>
      <c r="Z578" s="15">
        <f>(MAX(0,MIN(1,(O578-scaling_params!$B$6)/(scaling_params!$C$6-scaling_params!$B$6)))+MAX(0,MIN(1,1-(P578-scaling_params!$B$7)/(scaling_params!$C$7-scaling_params!$B$7)))+MAX(0,MIN(1,(T578-scaling_params!$B$11)/(scaling_params!$C$11-scaling_params!$B$11))))/3</f>
        <v>0.9634491634</v>
      </c>
      <c r="AA578" s="15">
        <f>(MAX(0,MIN(1,1-(Q578-scaling_params!$B$8)/(scaling_params!$C$8-scaling_params!$B$8)))+MAX(0,MIN(1,(R578-scaling_params!$B$9)/(scaling_params!$C$9-scaling_params!$B$9)))+MAX(0,MIN(1,(S578-scaling_params!$B$10)/(scaling_params!$C$10-scaling_params!$B$10))))/3</f>
        <v>0.8780094316</v>
      </c>
      <c r="AB578" s="15">
        <f>(MAX(0,MIN(1,(U578-scaling_params!$B$12)/(scaling_params!$C$12-scaling_params!$B$12)))+MAX(0,MIN(1,(V578-scaling_params!$B$13)/(scaling_params!$C$13-scaling_params!$B$13))))/2</f>
        <v>0.6981818182</v>
      </c>
      <c r="AC578" s="13">
        <f>(scaling_params!$G$2*X578+scaling_params!$G$3*Y578+scaling_params!$G$4*Z578+scaling_params!$G$5*AA578+scaling_params!$G$6*AB578)*100</f>
        <v>85.82918794</v>
      </c>
      <c r="AD578" s="11" t="s">
        <v>168</v>
      </c>
      <c r="AE578" s="11">
        <f t="shared" si="2"/>
        <v>0</v>
      </c>
    </row>
    <row r="579" ht="15.75" customHeight="1">
      <c r="A579" s="11" t="s">
        <v>467</v>
      </c>
      <c r="B579" s="11" t="s">
        <v>163</v>
      </c>
      <c r="C579" s="11" t="s">
        <v>449</v>
      </c>
      <c r="D579" s="11" t="s">
        <v>165</v>
      </c>
      <c r="E579" s="12">
        <v>2025.0</v>
      </c>
      <c r="F579" s="11" t="s">
        <v>166</v>
      </c>
      <c r="G579" s="11" t="s">
        <v>175</v>
      </c>
      <c r="H579" s="11">
        <v>1.0</v>
      </c>
      <c r="I579" s="13">
        <v>8.3</v>
      </c>
      <c r="J579" s="11">
        <v>0.0</v>
      </c>
      <c r="K579" s="13">
        <v>0.0</v>
      </c>
      <c r="L579" s="13">
        <v>7.9</v>
      </c>
      <c r="M579" s="11">
        <v>46.0</v>
      </c>
      <c r="N579" s="14">
        <v>0.93</v>
      </c>
      <c r="O579" s="13">
        <v>83.2</v>
      </c>
      <c r="P579" s="13">
        <v>5.0</v>
      </c>
      <c r="Q579" s="13">
        <v>10.1</v>
      </c>
      <c r="R579" s="13">
        <v>16.7</v>
      </c>
      <c r="S579" s="13">
        <v>4.9</v>
      </c>
      <c r="T579" s="13">
        <v>4.0</v>
      </c>
      <c r="U579" s="13">
        <v>3.6</v>
      </c>
      <c r="V579" s="13">
        <v>89.2</v>
      </c>
      <c r="W579" s="11" t="str">
        <f t="shared" si="1"/>
        <v>A-Strong|BBVA|Operations|2025</v>
      </c>
      <c r="X579" s="15">
        <f>(MAX(0,MIN(1,1-(K579-scaling_params!$B$2)/(scaling_params!$C$2-scaling_params!$B$2)))+MAX(0,MIN(1,(L579-scaling_params!$B$3)/(scaling_params!$C$3-scaling_params!$B$3))))/2</f>
        <v>0.8602941176</v>
      </c>
      <c r="Y579" s="15">
        <f>(MAX(0,MIN(1,(M579-scaling_params!$B$4)/(scaling_params!$C$4-scaling_params!$B$4)))+MAX(0,MIN(1,(N579-scaling_params!$B$5)/(scaling_params!$C$5-scaling_params!$B$5))))/2</f>
        <v>0.8928571429</v>
      </c>
      <c r="Z579" s="15">
        <f>(MAX(0,MIN(1,(O579-scaling_params!$B$6)/(scaling_params!$C$6-scaling_params!$B$6)))+MAX(0,MIN(1,1-(P579-scaling_params!$B$7)/(scaling_params!$C$7-scaling_params!$B$7)))+MAX(0,MIN(1,(T579-scaling_params!$B$11)/(scaling_params!$C$11-scaling_params!$B$11))))/3</f>
        <v>0.9047619048</v>
      </c>
      <c r="AA579" s="15">
        <f>(MAX(0,MIN(1,1-(Q579-scaling_params!$B$8)/(scaling_params!$C$8-scaling_params!$B$8)))+MAX(0,MIN(1,(R579-scaling_params!$B$9)/(scaling_params!$C$9-scaling_params!$B$9)))+MAX(0,MIN(1,(S579-scaling_params!$B$10)/(scaling_params!$C$10-scaling_params!$B$10))))/3</f>
        <v>0.9226855299</v>
      </c>
      <c r="AB579" s="15">
        <f>(MAX(0,MIN(1,(U579-scaling_params!$B$12)/(scaling_params!$C$12-scaling_params!$B$12)))+MAX(0,MIN(1,(V579-scaling_params!$B$13)/(scaling_params!$C$13-scaling_params!$B$13))))/2</f>
        <v>0.9163636364</v>
      </c>
      <c r="AC579" s="13">
        <f>(scaling_params!$G$2*X579+scaling_params!$G$3*Y579+scaling_params!$G$4*Z579+scaling_params!$G$5*AA579+scaling_params!$G$6*AB579)*100</f>
        <v>89.51331562</v>
      </c>
      <c r="AD579" s="11" t="s">
        <v>168</v>
      </c>
      <c r="AE579" s="11">
        <f t="shared" si="2"/>
        <v>0</v>
      </c>
    </row>
    <row r="580" ht="15.75" customHeight="1">
      <c r="A580" s="11" t="s">
        <v>468</v>
      </c>
      <c r="B580" s="11" t="s">
        <v>163</v>
      </c>
      <c r="C580" s="11" t="s">
        <v>449</v>
      </c>
      <c r="D580" s="11" t="s">
        <v>170</v>
      </c>
      <c r="E580" s="12">
        <v>2024.0</v>
      </c>
      <c r="F580" s="11" t="s">
        <v>171</v>
      </c>
      <c r="G580" s="11" t="s">
        <v>184</v>
      </c>
      <c r="H580" s="11">
        <v>1.0</v>
      </c>
      <c r="I580" s="13">
        <v>8.6</v>
      </c>
      <c r="J580" s="11">
        <v>0.0</v>
      </c>
      <c r="K580" s="13">
        <v>0.2</v>
      </c>
      <c r="L580" s="13">
        <v>9.6</v>
      </c>
      <c r="M580" s="11">
        <v>17.0</v>
      </c>
      <c r="N580" s="14">
        <v>0.86</v>
      </c>
      <c r="O580" s="13">
        <v>82.1</v>
      </c>
      <c r="P580" s="13">
        <v>5.1</v>
      </c>
      <c r="Q580" s="13">
        <v>12.5</v>
      </c>
      <c r="R580" s="13">
        <v>18.1</v>
      </c>
      <c r="S580" s="13">
        <v>5.0</v>
      </c>
      <c r="T580" s="13">
        <v>3.8</v>
      </c>
      <c r="U580" s="13">
        <v>2.3</v>
      </c>
      <c r="V580" s="13">
        <v>90.5</v>
      </c>
      <c r="W580" s="11" t="str">
        <f t="shared" si="1"/>
        <v>A-Strong|BBVA|Risk|2024</v>
      </c>
      <c r="X580" s="15">
        <f>(MAX(0,MIN(1,1-(K580-scaling_params!$B$2)/(scaling_params!$C$2-scaling_params!$B$2)))+MAX(0,MIN(1,(L580-scaling_params!$B$3)/(scaling_params!$C$3-scaling_params!$B$3))))/2</f>
        <v>0.9852941176</v>
      </c>
      <c r="Y580" s="15">
        <f>(MAX(0,MIN(1,(M580-scaling_params!$B$4)/(scaling_params!$C$4-scaling_params!$B$4)))+MAX(0,MIN(1,(N580-scaling_params!$B$5)/(scaling_params!$C$5-scaling_params!$B$5))))/2</f>
        <v>0.6672619048</v>
      </c>
      <c r="Z580" s="15">
        <f>(MAX(0,MIN(1,(O580-scaling_params!$B$6)/(scaling_params!$C$6-scaling_params!$B$6)))+MAX(0,MIN(1,1-(P580-scaling_params!$B$7)/(scaling_params!$C$7-scaling_params!$B$7)))+MAX(0,MIN(1,(T580-scaling_params!$B$11)/(scaling_params!$C$11-scaling_params!$B$11))))/3</f>
        <v>0.8857142857</v>
      </c>
      <c r="AA580" s="15">
        <f>(MAX(0,MIN(1,1-(Q580-scaling_params!$B$8)/(scaling_params!$C$8-scaling_params!$B$8)))+MAX(0,MIN(1,(R580-scaling_params!$B$9)/(scaling_params!$C$9-scaling_params!$B$9)))+MAX(0,MIN(1,(S580-scaling_params!$B$10)/(scaling_params!$C$10-scaling_params!$B$10))))/3</f>
        <v>0.9574702723</v>
      </c>
      <c r="AB580" s="15">
        <f>(MAX(0,MIN(1,(U580-scaling_params!$B$12)/(scaling_params!$C$12-scaling_params!$B$12)))+MAX(0,MIN(1,(V580-scaling_params!$B$13)/(scaling_params!$C$13-scaling_params!$B$13))))/2</f>
        <v>0.7531818182</v>
      </c>
      <c r="AC580" s="13">
        <f>(scaling_params!$G$2*X580+scaling_params!$G$3*Y580+scaling_params!$G$4*Z580+scaling_params!$G$5*AA580+scaling_params!$G$6*AB580)*100</f>
        <v>85.38837449</v>
      </c>
      <c r="AD580" s="11" t="s">
        <v>168</v>
      </c>
      <c r="AE580" s="11">
        <f t="shared" si="2"/>
        <v>0</v>
      </c>
    </row>
    <row r="581" ht="15.75" customHeight="1">
      <c r="A581" s="11" t="s">
        <v>468</v>
      </c>
      <c r="B581" s="11" t="s">
        <v>163</v>
      </c>
      <c r="C581" s="11" t="s">
        <v>449</v>
      </c>
      <c r="D581" s="11" t="s">
        <v>170</v>
      </c>
      <c r="E581" s="12">
        <v>2025.0</v>
      </c>
      <c r="F581" s="11" t="s">
        <v>171</v>
      </c>
      <c r="G581" s="11" t="s">
        <v>184</v>
      </c>
      <c r="H581" s="11">
        <v>1.0</v>
      </c>
      <c r="I581" s="13">
        <v>8.3</v>
      </c>
      <c r="J581" s="11">
        <v>0.0</v>
      </c>
      <c r="K581" s="13">
        <v>0.0</v>
      </c>
      <c r="L581" s="13">
        <v>8.4</v>
      </c>
      <c r="M581" s="11">
        <v>36.0</v>
      </c>
      <c r="N581" s="14">
        <v>0.87</v>
      </c>
      <c r="O581" s="13">
        <v>82.8</v>
      </c>
      <c r="P581" s="13">
        <v>4.9</v>
      </c>
      <c r="Q581" s="13">
        <v>8.3</v>
      </c>
      <c r="R581" s="13">
        <v>17.0</v>
      </c>
      <c r="S581" s="13">
        <v>4.9</v>
      </c>
      <c r="T581" s="13">
        <v>4.8</v>
      </c>
      <c r="U581" s="13">
        <v>5.1</v>
      </c>
      <c r="V581" s="13">
        <v>87.1</v>
      </c>
      <c r="W581" s="11" t="str">
        <f t="shared" si="1"/>
        <v>A-Strong|BBVA|Risk|2025</v>
      </c>
      <c r="X581" s="15">
        <f>(MAX(0,MIN(1,1-(K581-scaling_params!$B$2)/(scaling_params!$C$2-scaling_params!$B$2)))+MAX(0,MIN(1,(L581-scaling_params!$B$3)/(scaling_params!$C$3-scaling_params!$B$3))))/2</f>
        <v>0.8970588235</v>
      </c>
      <c r="Y581" s="15">
        <f>(MAX(0,MIN(1,(M581-scaling_params!$B$4)/(scaling_params!$C$4-scaling_params!$B$4)))+MAX(0,MIN(1,(N581-scaling_params!$B$5)/(scaling_params!$C$5-scaling_params!$B$5))))/2</f>
        <v>0.7702380952</v>
      </c>
      <c r="Z581" s="15">
        <f>(MAX(0,MIN(1,(O581-scaling_params!$B$6)/(scaling_params!$C$6-scaling_params!$B$6)))+MAX(0,MIN(1,1-(P581-scaling_params!$B$7)/(scaling_params!$C$7-scaling_params!$B$7)))+MAX(0,MIN(1,(T581-scaling_params!$B$11)/(scaling_params!$C$11-scaling_params!$B$11))))/3</f>
        <v>0.980952381</v>
      </c>
      <c r="AA581" s="15">
        <f>(MAX(0,MIN(1,1-(Q581-scaling_params!$B$8)/(scaling_params!$C$8-scaling_params!$B$8)))+MAX(0,MIN(1,(R581-scaling_params!$B$9)/(scaling_params!$C$9-scaling_params!$B$9)))+MAX(0,MIN(1,(S581-scaling_params!$B$10)/(scaling_params!$C$10-scaling_params!$B$10))))/3</f>
        <v>0.9353437578</v>
      </c>
      <c r="AB581" s="15">
        <f>(MAX(0,MIN(1,(U581-scaling_params!$B$12)/(scaling_params!$C$12-scaling_params!$B$12)))+MAX(0,MIN(1,(V581-scaling_params!$B$13)/(scaling_params!$C$13-scaling_params!$B$13))))/2</f>
        <v>0.8972727273</v>
      </c>
      <c r="AC581" s="13">
        <f>(scaling_params!$G$2*X581+scaling_params!$G$3*Y581+scaling_params!$G$4*Z581+scaling_params!$G$5*AA581+scaling_params!$G$6*AB581)*100</f>
        <v>89.28372686</v>
      </c>
      <c r="AD581" s="11" t="s">
        <v>168</v>
      </c>
      <c r="AE581" s="11">
        <f t="shared" si="2"/>
        <v>0</v>
      </c>
    </row>
    <row r="582" ht="15.75" customHeight="1">
      <c r="A582" s="11" t="s">
        <v>469</v>
      </c>
      <c r="B582" s="11" t="s">
        <v>163</v>
      </c>
      <c r="C582" s="11" t="s">
        <v>449</v>
      </c>
      <c r="D582" s="11" t="s">
        <v>181</v>
      </c>
      <c r="E582" s="12">
        <v>2024.0</v>
      </c>
      <c r="F582" s="11" t="s">
        <v>166</v>
      </c>
      <c r="G582" s="11" t="s">
        <v>184</v>
      </c>
      <c r="H582" s="11">
        <v>1.0</v>
      </c>
      <c r="I582" s="13">
        <v>8.6</v>
      </c>
      <c r="J582" s="11">
        <v>0.0</v>
      </c>
      <c r="K582" s="13">
        <v>0.6</v>
      </c>
      <c r="L582" s="13">
        <v>8.5</v>
      </c>
      <c r="M582" s="11">
        <v>20.0</v>
      </c>
      <c r="N582" s="14">
        <v>0.85</v>
      </c>
      <c r="O582" s="13">
        <v>80.4</v>
      </c>
      <c r="P582" s="13">
        <v>5.5</v>
      </c>
      <c r="Q582" s="13">
        <v>9.4</v>
      </c>
      <c r="R582" s="13">
        <v>15.8</v>
      </c>
      <c r="S582" s="13">
        <v>4.8</v>
      </c>
      <c r="T582" s="13">
        <v>4.7</v>
      </c>
      <c r="U582" s="13">
        <v>3.6</v>
      </c>
      <c r="V582" s="13">
        <v>81.6</v>
      </c>
      <c r="W582" s="11" t="str">
        <f t="shared" si="1"/>
        <v>A-Strong|BBVA|Corporate|2024</v>
      </c>
      <c r="X582" s="15">
        <f>(MAX(0,MIN(1,1-(K582-scaling_params!$B$2)/(scaling_params!$C$2-scaling_params!$B$2)))+MAX(0,MIN(1,(L582-scaling_params!$B$3)/(scaling_params!$C$3-scaling_params!$B$3))))/2</f>
        <v>0.9044117647</v>
      </c>
      <c r="Y582" s="15">
        <f>(MAX(0,MIN(1,(M582-scaling_params!$B$4)/(scaling_params!$C$4-scaling_params!$B$4)))+MAX(0,MIN(1,(N582-scaling_params!$B$5)/(scaling_params!$C$5-scaling_params!$B$5))))/2</f>
        <v>0.669047619</v>
      </c>
      <c r="Z582" s="15">
        <f>(MAX(0,MIN(1,(O582-scaling_params!$B$6)/(scaling_params!$C$6-scaling_params!$B$6)))+MAX(0,MIN(1,1-(P582-scaling_params!$B$7)/(scaling_params!$C$7-scaling_params!$B$7)))+MAX(0,MIN(1,(T582-scaling_params!$B$11)/(scaling_params!$C$11-scaling_params!$B$11))))/3</f>
        <v>0.9714285714</v>
      </c>
      <c r="AA582" s="15">
        <f>(MAX(0,MIN(1,1-(Q582-scaling_params!$B$8)/(scaling_params!$C$8-scaling_params!$B$8)))+MAX(0,MIN(1,(R582-scaling_params!$B$9)/(scaling_params!$C$9-scaling_params!$B$9)))+MAX(0,MIN(1,(S582-scaling_params!$B$10)/(scaling_params!$C$10-scaling_params!$B$10))))/3</f>
        <v>0.8749069248</v>
      </c>
      <c r="AB582" s="15">
        <f>(MAX(0,MIN(1,(U582-scaling_params!$B$12)/(scaling_params!$C$12-scaling_params!$B$12)))+MAX(0,MIN(1,(V582-scaling_params!$B$13)/(scaling_params!$C$13-scaling_params!$B$13))))/2</f>
        <v>0.8472727273</v>
      </c>
      <c r="AC582" s="13">
        <f>(scaling_params!$G$2*X582+scaling_params!$G$3*Y582+scaling_params!$G$4*Z582+scaling_params!$G$5*AA582+scaling_params!$G$6*AB582)*100</f>
        <v>85.201047</v>
      </c>
      <c r="AD582" s="11" t="s">
        <v>168</v>
      </c>
      <c r="AE582" s="11">
        <f t="shared" si="2"/>
        <v>0</v>
      </c>
    </row>
    <row r="583" ht="15.75" customHeight="1">
      <c r="A583" s="11" t="s">
        <v>469</v>
      </c>
      <c r="B583" s="11" t="s">
        <v>163</v>
      </c>
      <c r="C583" s="11" t="s">
        <v>449</v>
      </c>
      <c r="D583" s="11" t="s">
        <v>181</v>
      </c>
      <c r="E583" s="12">
        <v>2025.0</v>
      </c>
      <c r="F583" s="11" t="s">
        <v>166</v>
      </c>
      <c r="G583" s="11" t="s">
        <v>184</v>
      </c>
      <c r="H583" s="11">
        <v>1.0</v>
      </c>
      <c r="I583" s="13">
        <v>8.3</v>
      </c>
      <c r="J583" s="11">
        <v>0.0</v>
      </c>
      <c r="K583" s="13">
        <v>1.4</v>
      </c>
      <c r="L583" s="13">
        <v>7.4</v>
      </c>
      <c r="M583" s="11">
        <v>37.0</v>
      </c>
      <c r="N583" s="14">
        <v>0.79</v>
      </c>
      <c r="O583" s="13">
        <v>83.2</v>
      </c>
      <c r="P583" s="13">
        <v>5.5</v>
      </c>
      <c r="Q583" s="13">
        <v>8.5</v>
      </c>
      <c r="R583" s="13">
        <v>18.9</v>
      </c>
      <c r="S583" s="13">
        <v>4.3</v>
      </c>
      <c r="T583" s="13">
        <v>3.8</v>
      </c>
      <c r="U583" s="13">
        <v>3.7</v>
      </c>
      <c r="V583" s="13">
        <v>86.6</v>
      </c>
      <c r="W583" s="11" t="str">
        <f t="shared" si="1"/>
        <v>A-Strong|BBVA|Corporate|2025</v>
      </c>
      <c r="X583" s="15">
        <f>(MAX(0,MIN(1,1-(K583-scaling_params!$B$2)/(scaling_params!$C$2-scaling_params!$B$2)))+MAX(0,MIN(1,(L583-scaling_params!$B$3)/(scaling_params!$C$3-scaling_params!$B$3))))/2</f>
        <v>0.7568627451</v>
      </c>
      <c r="Y583" s="15">
        <f>(MAX(0,MIN(1,(M583-scaling_params!$B$4)/(scaling_params!$C$4-scaling_params!$B$4)))+MAX(0,MIN(1,(N583-scaling_params!$B$5)/(scaling_params!$C$5-scaling_params!$B$5))))/2</f>
        <v>0.675</v>
      </c>
      <c r="Z583" s="15">
        <f>(MAX(0,MIN(1,(O583-scaling_params!$B$6)/(scaling_params!$C$6-scaling_params!$B$6)))+MAX(0,MIN(1,1-(P583-scaling_params!$B$7)/(scaling_params!$C$7-scaling_params!$B$7)))+MAX(0,MIN(1,(T583-scaling_params!$B$11)/(scaling_params!$C$11-scaling_params!$B$11))))/3</f>
        <v>0.8857142857</v>
      </c>
      <c r="AA583" s="15">
        <f>(MAX(0,MIN(1,1-(Q583-scaling_params!$B$8)/(scaling_params!$C$8-scaling_params!$B$8)))+MAX(0,MIN(1,(R583-scaling_params!$B$9)/(scaling_params!$C$9-scaling_params!$B$9)))+MAX(0,MIN(1,(S583-scaling_params!$B$10)/(scaling_params!$C$10-scaling_params!$B$10))))/3</f>
        <v>0.931372549</v>
      </c>
      <c r="AB583" s="15">
        <f>(MAX(0,MIN(1,(U583-scaling_params!$B$12)/(scaling_params!$C$12-scaling_params!$B$12)))+MAX(0,MIN(1,(V583-scaling_params!$B$13)/(scaling_params!$C$13-scaling_params!$B$13))))/2</f>
        <v>0.8927272727</v>
      </c>
      <c r="AC583" s="13">
        <f>(scaling_params!$G$2*X583+scaling_params!$G$3*Y583+scaling_params!$G$4*Z583+scaling_params!$G$5*AA583+scaling_params!$G$6*AB583)*100</f>
        <v>81.38939891</v>
      </c>
      <c r="AD583" s="11" t="s">
        <v>168</v>
      </c>
      <c r="AE583" s="11">
        <f t="shared" si="2"/>
        <v>0</v>
      </c>
    </row>
    <row r="584" ht="15.75" customHeight="1">
      <c r="A584" s="11" t="s">
        <v>470</v>
      </c>
      <c r="B584" s="11" t="s">
        <v>163</v>
      </c>
      <c r="C584" s="11" t="s">
        <v>449</v>
      </c>
      <c r="D584" s="11" t="s">
        <v>170</v>
      </c>
      <c r="E584" s="12">
        <v>2024.0</v>
      </c>
      <c r="F584" s="11" t="s">
        <v>166</v>
      </c>
      <c r="G584" s="11" t="s">
        <v>172</v>
      </c>
      <c r="H584" s="11">
        <v>5.0</v>
      </c>
      <c r="I584" s="13">
        <v>8.6</v>
      </c>
      <c r="J584" s="11">
        <v>0.0</v>
      </c>
      <c r="K584" s="13">
        <v>0.2</v>
      </c>
      <c r="L584" s="13">
        <v>10.0</v>
      </c>
      <c r="M584" s="11">
        <v>39.0</v>
      </c>
      <c r="N584" s="14">
        <v>0.94</v>
      </c>
      <c r="O584" s="13">
        <v>82.1</v>
      </c>
      <c r="P584" s="13">
        <v>5.1</v>
      </c>
      <c r="Q584" s="13">
        <v>12.5</v>
      </c>
      <c r="R584" s="13">
        <v>18.1</v>
      </c>
      <c r="S584" s="13">
        <v>5.0</v>
      </c>
      <c r="T584" s="13">
        <v>5.0</v>
      </c>
      <c r="U584" s="13">
        <v>2.3</v>
      </c>
      <c r="V584" s="13">
        <v>82.1</v>
      </c>
      <c r="W584" s="11" t="str">
        <f t="shared" si="1"/>
        <v>A-Strong|BBVA|Risk|2024</v>
      </c>
      <c r="X584" s="15">
        <f>(MAX(0,MIN(1,1-(K584-scaling_params!$B$2)/(scaling_params!$C$2-scaling_params!$B$2)))+MAX(0,MIN(1,(L584-scaling_params!$B$3)/(scaling_params!$C$3-scaling_params!$B$3))))/2</f>
        <v>1</v>
      </c>
      <c r="Y584" s="15">
        <f>(MAX(0,MIN(1,(M584-scaling_params!$B$4)/(scaling_params!$C$4-scaling_params!$B$4)))+MAX(0,MIN(1,(N584-scaling_params!$B$5)/(scaling_params!$C$5-scaling_params!$B$5))))/2</f>
        <v>0.8720238095</v>
      </c>
      <c r="Z584" s="15">
        <f>(MAX(0,MIN(1,(O584-scaling_params!$B$6)/(scaling_params!$C$6-scaling_params!$B$6)))+MAX(0,MIN(1,1-(P584-scaling_params!$B$7)/(scaling_params!$C$7-scaling_params!$B$7)))+MAX(0,MIN(1,(T584-scaling_params!$B$11)/(scaling_params!$C$11-scaling_params!$B$11))))/3</f>
        <v>1</v>
      </c>
      <c r="AA584" s="15">
        <f>(MAX(0,MIN(1,1-(Q584-scaling_params!$B$8)/(scaling_params!$C$8-scaling_params!$B$8)))+MAX(0,MIN(1,(R584-scaling_params!$B$9)/(scaling_params!$C$9-scaling_params!$B$9)))+MAX(0,MIN(1,(S584-scaling_params!$B$10)/(scaling_params!$C$10-scaling_params!$B$10))))/3</f>
        <v>0.9574702723</v>
      </c>
      <c r="AB584" s="15">
        <f>(MAX(0,MIN(1,(U584-scaling_params!$B$12)/(scaling_params!$C$12-scaling_params!$B$12)))+MAX(0,MIN(1,(V584-scaling_params!$B$13)/(scaling_params!$C$13-scaling_params!$B$13))))/2</f>
        <v>0.6768181818</v>
      </c>
      <c r="AC584" s="13">
        <f>(scaling_params!$G$2*X584+scaling_params!$G$3*Y584+scaling_params!$G$4*Z584+scaling_params!$G$5*AA584+scaling_params!$G$6*AB584)*100</f>
        <v>92.33049086</v>
      </c>
      <c r="AD584" s="11" t="s">
        <v>168</v>
      </c>
      <c r="AE584" s="11">
        <f t="shared" si="2"/>
        <v>0</v>
      </c>
    </row>
    <row r="585" ht="15.75" customHeight="1">
      <c r="A585" s="11" t="s">
        <v>470</v>
      </c>
      <c r="B585" s="11" t="s">
        <v>163</v>
      </c>
      <c r="C585" s="11" t="s">
        <v>449</v>
      </c>
      <c r="D585" s="11" t="s">
        <v>170</v>
      </c>
      <c r="E585" s="12">
        <v>2025.0</v>
      </c>
      <c r="F585" s="11" t="s">
        <v>166</v>
      </c>
      <c r="G585" s="11" t="s">
        <v>172</v>
      </c>
      <c r="H585" s="11">
        <v>5.0</v>
      </c>
      <c r="I585" s="13">
        <v>8.3</v>
      </c>
      <c r="J585" s="11">
        <v>0.0</v>
      </c>
      <c r="K585" s="13">
        <v>0.0</v>
      </c>
      <c r="L585" s="13">
        <v>9.1</v>
      </c>
      <c r="M585" s="11">
        <v>41.0</v>
      </c>
      <c r="N585" s="14">
        <v>0.93</v>
      </c>
      <c r="O585" s="13">
        <v>82.8</v>
      </c>
      <c r="P585" s="13">
        <v>4.9</v>
      </c>
      <c r="Q585" s="13">
        <v>8.3</v>
      </c>
      <c r="R585" s="13">
        <v>17.0</v>
      </c>
      <c r="S585" s="13">
        <v>4.8</v>
      </c>
      <c r="T585" s="13">
        <v>5.0</v>
      </c>
      <c r="U585" s="13">
        <v>5.1</v>
      </c>
      <c r="V585" s="13">
        <v>86.3</v>
      </c>
      <c r="W585" s="11" t="str">
        <f t="shared" si="1"/>
        <v>A-Strong|BBVA|Risk|2025</v>
      </c>
      <c r="X585" s="15">
        <f>(MAX(0,MIN(1,1-(K585-scaling_params!$B$2)/(scaling_params!$C$2-scaling_params!$B$2)))+MAX(0,MIN(1,(L585-scaling_params!$B$3)/(scaling_params!$C$3-scaling_params!$B$3))))/2</f>
        <v>0.9485294118</v>
      </c>
      <c r="Y585" s="15">
        <f>(MAX(0,MIN(1,(M585-scaling_params!$B$4)/(scaling_params!$C$4-scaling_params!$B$4)))+MAX(0,MIN(1,(N585-scaling_params!$B$5)/(scaling_params!$C$5-scaling_params!$B$5))))/2</f>
        <v>0.869047619</v>
      </c>
      <c r="Z585" s="15">
        <f>(MAX(0,MIN(1,(O585-scaling_params!$B$6)/(scaling_params!$C$6-scaling_params!$B$6)))+MAX(0,MIN(1,1-(P585-scaling_params!$B$7)/(scaling_params!$C$7-scaling_params!$B$7)))+MAX(0,MIN(1,(T585-scaling_params!$B$11)/(scaling_params!$C$11-scaling_params!$B$11))))/3</f>
        <v>1</v>
      </c>
      <c r="AA585" s="15">
        <f>(MAX(0,MIN(1,1-(Q585-scaling_params!$B$8)/(scaling_params!$C$8-scaling_params!$B$8)))+MAX(0,MIN(1,(R585-scaling_params!$B$9)/(scaling_params!$C$9-scaling_params!$B$9)))+MAX(0,MIN(1,(S585-scaling_params!$B$10)/(scaling_params!$C$10-scaling_params!$B$10))))/3</f>
        <v>0.9255398362</v>
      </c>
      <c r="AB585" s="15">
        <f>(MAX(0,MIN(1,(U585-scaling_params!$B$12)/(scaling_params!$C$12-scaling_params!$B$12)))+MAX(0,MIN(1,(V585-scaling_params!$B$13)/(scaling_params!$C$13-scaling_params!$B$13))))/2</f>
        <v>0.89</v>
      </c>
      <c r="AC585" s="13">
        <f>(scaling_params!$G$2*X585+scaling_params!$G$3*Y585+scaling_params!$G$4*Z585+scaling_params!$G$5*AA585+scaling_params!$G$6*AB585)*100</f>
        <v>93.00456134</v>
      </c>
      <c r="AD585" s="11" t="s">
        <v>168</v>
      </c>
      <c r="AE585" s="11">
        <f t="shared" si="2"/>
        <v>0</v>
      </c>
    </row>
    <row r="586" ht="15.75" customHeight="1">
      <c r="A586" s="11" t="s">
        <v>471</v>
      </c>
      <c r="B586" s="11" t="s">
        <v>163</v>
      </c>
      <c r="C586" s="11" t="s">
        <v>449</v>
      </c>
      <c r="D586" s="11" t="s">
        <v>174</v>
      </c>
      <c r="E586" s="12">
        <v>2024.0</v>
      </c>
      <c r="F586" s="11" t="s">
        <v>171</v>
      </c>
      <c r="G586" s="11" t="s">
        <v>184</v>
      </c>
      <c r="H586" s="11">
        <v>3.0</v>
      </c>
      <c r="I586" s="13">
        <v>8.6</v>
      </c>
      <c r="J586" s="11">
        <v>1.0</v>
      </c>
      <c r="K586" s="13">
        <v>1.3</v>
      </c>
      <c r="L586" s="13">
        <v>7.1</v>
      </c>
      <c r="M586" s="11">
        <v>33.0</v>
      </c>
      <c r="N586" s="14">
        <v>0.83</v>
      </c>
      <c r="O586" s="13">
        <v>73.3</v>
      </c>
      <c r="P586" s="13">
        <v>4.6</v>
      </c>
      <c r="Q586" s="13">
        <v>12.9</v>
      </c>
      <c r="R586" s="13">
        <v>18.1</v>
      </c>
      <c r="S586" s="13">
        <v>4.1</v>
      </c>
      <c r="T586" s="13">
        <v>3.9</v>
      </c>
      <c r="U586" s="13">
        <v>2.7</v>
      </c>
      <c r="V586" s="13">
        <v>86.4</v>
      </c>
      <c r="W586" s="11" t="str">
        <f t="shared" si="1"/>
        <v>A-Strong|BBVA|Digital|2024</v>
      </c>
      <c r="X586" s="15">
        <f>(MAX(0,MIN(1,1-(K586-scaling_params!$B$2)/(scaling_params!$C$2-scaling_params!$B$2)))+MAX(0,MIN(1,(L586-scaling_params!$B$3)/(scaling_params!$C$3-scaling_params!$B$3))))/2</f>
        <v>0.7514705882</v>
      </c>
      <c r="Y586" s="15">
        <f>(MAX(0,MIN(1,(M586-scaling_params!$B$4)/(scaling_params!$C$4-scaling_params!$B$4)))+MAX(0,MIN(1,(N586-scaling_params!$B$5)/(scaling_params!$C$5-scaling_params!$B$5))))/2</f>
        <v>0.705952381</v>
      </c>
      <c r="Z586" s="15">
        <f>(MAX(0,MIN(1,(O586-scaling_params!$B$6)/(scaling_params!$C$6-scaling_params!$B$6)))+MAX(0,MIN(1,1-(P586-scaling_params!$B$7)/(scaling_params!$C$7-scaling_params!$B$7)))+MAX(0,MIN(1,(T586-scaling_params!$B$11)/(scaling_params!$C$11-scaling_params!$B$11))))/3</f>
        <v>0.8374823197</v>
      </c>
      <c r="AA586" s="15">
        <f>(MAX(0,MIN(1,1-(Q586-scaling_params!$B$8)/(scaling_params!$C$8-scaling_params!$B$8)))+MAX(0,MIN(1,(R586-scaling_params!$B$9)/(scaling_params!$C$9-scaling_params!$B$9)))+MAX(0,MIN(1,(S586-scaling_params!$B$10)/(scaling_params!$C$10-scaling_params!$B$10))))/3</f>
        <v>0.8540834631</v>
      </c>
      <c r="AB586" s="15">
        <f>(MAX(0,MIN(1,(U586-scaling_params!$B$12)/(scaling_params!$C$12-scaling_params!$B$12)))+MAX(0,MIN(1,(V586-scaling_params!$B$13)/(scaling_params!$C$13-scaling_params!$B$13))))/2</f>
        <v>0.8159090909</v>
      </c>
      <c r="AC586" s="13">
        <f>(scaling_params!$G$2*X586+scaling_params!$G$3*Y586+scaling_params!$G$4*Z586+scaling_params!$G$5*AA586+scaling_params!$G$6*AB586)*100</f>
        <v>78.58987051</v>
      </c>
      <c r="AD586" s="11" t="s">
        <v>168</v>
      </c>
      <c r="AE586" s="11">
        <f t="shared" si="2"/>
        <v>0</v>
      </c>
    </row>
    <row r="587" ht="15.75" customHeight="1">
      <c r="A587" s="11" t="s">
        <v>471</v>
      </c>
      <c r="B587" s="11" t="s">
        <v>163</v>
      </c>
      <c r="C587" s="11" t="s">
        <v>449</v>
      </c>
      <c r="D587" s="11" t="s">
        <v>174</v>
      </c>
      <c r="E587" s="12">
        <v>2025.0</v>
      </c>
      <c r="F587" s="11" t="s">
        <v>171</v>
      </c>
      <c r="G587" s="11" t="s">
        <v>184</v>
      </c>
      <c r="H587" s="11">
        <v>3.0</v>
      </c>
      <c r="I587" s="13">
        <v>8.3</v>
      </c>
      <c r="J587" s="11">
        <v>0.0</v>
      </c>
      <c r="K587" s="13">
        <v>1.2</v>
      </c>
      <c r="L587" s="13">
        <v>7.6</v>
      </c>
      <c r="M587" s="11">
        <v>12.0</v>
      </c>
      <c r="N587" s="14">
        <v>0.88</v>
      </c>
      <c r="O587" s="13">
        <v>78.6</v>
      </c>
      <c r="P587" s="13">
        <v>4.2</v>
      </c>
      <c r="Q587" s="13">
        <v>12.7</v>
      </c>
      <c r="R587" s="13">
        <v>18.1</v>
      </c>
      <c r="S587" s="13">
        <v>4.2</v>
      </c>
      <c r="T587" s="13">
        <v>4.1</v>
      </c>
      <c r="U587" s="13">
        <v>3.7</v>
      </c>
      <c r="V587" s="13">
        <v>79.3</v>
      </c>
      <c r="W587" s="11" t="str">
        <f t="shared" si="1"/>
        <v>A-Strong|BBVA|Digital|2025</v>
      </c>
      <c r="X587" s="15">
        <f>(MAX(0,MIN(1,1-(K587-scaling_params!$B$2)/(scaling_params!$C$2-scaling_params!$B$2)))+MAX(0,MIN(1,(L587-scaling_params!$B$3)/(scaling_params!$C$3-scaling_params!$B$3))))/2</f>
        <v>0.8049019608</v>
      </c>
      <c r="Y587" s="15">
        <f>(MAX(0,MIN(1,(M587-scaling_params!$B$4)/(scaling_params!$C$4-scaling_params!$B$4)))+MAX(0,MIN(1,(N587-scaling_params!$B$5)/(scaling_params!$C$5-scaling_params!$B$5))))/2</f>
        <v>0.668452381</v>
      </c>
      <c r="Z587" s="15">
        <f>(MAX(0,MIN(1,(O587-scaling_params!$B$6)/(scaling_params!$C$6-scaling_params!$B$6)))+MAX(0,MIN(1,1-(P587-scaling_params!$B$7)/(scaling_params!$C$7-scaling_params!$B$7)))+MAX(0,MIN(1,(T587-scaling_params!$B$11)/(scaling_params!$C$11-scaling_params!$B$11))))/3</f>
        <v>0.9142857143</v>
      </c>
      <c r="AA587" s="15">
        <f>(MAX(0,MIN(1,1-(Q587-scaling_params!$B$8)/(scaling_params!$C$8-scaling_params!$B$8)))+MAX(0,MIN(1,(R587-scaling_params!$B$9)/(scaling_params!$C$9-scaling_params!$B$9)))+MAX(0,MIN(1,(S587-scaling_params!$B$10)/(scaling_params!$C$10-scaling_params!$B$10))))/3</f>
        <v>0.8714631422</v>
      </c>
      <c r="AB587" s="15">
        <f>(MAX(0,MIN(1,(U587-scaling_params!$B$12)/(scaling_params!$C$12-scaling_params!$B$12)))+MAX(0,MIN(1,(V587-scaling_params!$B$13)/(scaling_params!$C$13-scaling_params!$B$13))))/2</f>
        <v>0.8263636364</v>
      </c>
      <c r="AC587" s="13">
        <f>(scaling_params!$G$2*X587+scaling_params!$G$3*Y587+scaling_params!$G$4*Z587+scaling_params!$G$5*AA587+scaling_params!$G$6*AB587)*100</f>
        <v>81.19838353</v>
      </c>
      <c r="AD587" s="11" t="s">
        <v>168</v>
      </c>
      <c r="AE587" s="11">
        <f t="shared" si="2"/>
        <v>0</v>
      </c>
    </row>
    <row r="588" ht="15.75" customHeight="1">
      <c r="A588" s="11" t="s">
        <v>472</v>
      </c>
      <c r="B588" s="11" t="s">
        <v>163</v>
      </c>
      <c r="C588" s="11" t="s">
        <v>449</v>
      </c>
      <c r="D588" s="11" t="s">
        <v>165</v>
      </c>
      <c r="E588" s="12">
        <v>2024.0</v>
      </c>
      <c r="F588" s="11" t="s">
        <v>166</v>
      </c>
      <c r="G588" s="11" t="s">
        <v>167</v>
      </c>
      <c r="H588" s="11">
        <v>2.0</v>
      </c>
      <c r="I588" s="13">
        <v>8.6</v>
      </c>
      <c r="J588" s="11">
        <v>0.0</v>
      </c>
      <c r="K588" s="13">
        <v>1.1</v>
      </c>
      <c r="L588" s="13">
        <v>7.7</v>
      </c>
      <c r="M588" s="11">
        <v>46.0</v>
      </c>
      <c r="N588" s="14">
        <v>0.88</v>
      </c>
      <c r="O588" s="13">
        <v>77.5</v>
      </c>
      <c r="P588" s="13">
        <v>5.8</v>
      </c>
      <c r="Q588" s="13">
        <v>9.9</v>
      </c>
      <c r="R588" s="13">
        <v>17.5</v>
      </c>
      <c r="S588" s="13">
        <v>4.6</v>
      </c>
      <c r="T588" s="13">
        <v>3.9</v>
      </c>
      <c r="U588" s="13">
        <v>2.8</v>
      </c>
      <c r="V588" s="13">
        <v>83.7</v>
      </c>
      <c r="W588" s="11" t="str">
        <f t="shared" si="1"/>
        <v>A-Strong|BBVA|Operations|2024</v>
      </c>
      <c r="X588" s="15">
        <f>(MAX(0,MIN(1,1-(K588-scaling_params!$B$2)/(scaling_params!$C$2-scaling_params!$B$2)))+MAX(0,MIN(1,(L588-scaling_params!$B$3)/(scaling_params!$C$3-scaling_params!$B$3))))/2</f>
        <v>0.8289215686</v>
      </c>
      <c r="Y588" s="15">
        <f>(MAX(0,MIN(1,(M588-scaling_params!$B$4)/(scaling_params!$C$4-scaling_params!$B$4)))+MAX(0,MIN(1,(N588-scaling_params!$B$5)/(scaling_params!$C$5-scaling_params!$B$5))))/2</f>
        <v>0.8303571429</v>
      </c>
      <c r="Z588" s="15">
        <f>(MAX(0,MIN(1,(O588-scaling_params!$B$6)/(scaling_params!$C$6-scaling_params!$B$6)))+MAX(0,MIN(1,1-(P588-scaling_params!$B$7)/(scaling_params!$C$7-scaling_params!$B$7)))+MAX(0,MIN(1,(T588-scaling_params!$B$11)/(scaling_params!$C$11-scaling_params!$B$11))))/3</f>
        <v>0.8682110682</v>
      </c>
      <c r="AA588" s="15">
        <f>(MAX(0,MIN(1,1-(Q588-scaling_params!$B$8)/(scaling_params!$C$8-scaling_params!$B$8)))+MAX(0,MIN(1,(R588-scaling_params!$B$9)/(scaling_params!$C$9-scaling_params!$B$9)))+MAX(0,MIN(1,(S588-scaling_params!$B$10)/(scaling_params!$C$10-scaling_params!$B$10))))/3</f>
        <v>0.9270290395</v>
      </c>
      <c r="AB588" s="15">
        <f>(MAX(0,MIN(1,(U588-scaling_params!$B$12)/(scaling_params!$C$12-scaling_params!$B$12)))+MAX(0,MIN(1,(V588-scaling_params!$B$13)/(scaling_params!$C$13-scaling_params!$B$13))))/2</f>
        <v>0.8163636364</v>
      </c>
      <c r="AC588" s="13">
        <f>(scaling_params!$G$2*X588+scaling_params!$G$3*Y588+scaling_params!$G$4*Z588+scaling_params!$G$5*AA588+scaling_params!$G$6*AB588)*100</f>
        <v>85.34481183</v>
      </c>
      <c r="AD588" s="11" t="s">
        <v>168</v>
      </c>
      <c r="AE588" s="11">
        <f t="shared" si="2"/>
        <v>0</v>
      </c>
    </row>
    <row r="589" ht="15.75" customHeight="1">
      <c r="A589" s="11" t="s">
        <v>472</v>
      </c>
      <c r="B589" s="11" t="s">
        <v>163</v>
      </c>
      <c r="C589" s="11" t="s">
        <v>449</v>
      </c>
      <c r="D589" s="11" t="s">
        <v>165</v>
      </c>
      <c r="E589" s="12">
        <v>2025.0</v>
      </c>
      <c r="F589" s="11" t="s">
        <v>166</v>
      </c>
      <c r="G589" s="11" t="s">
        <v>167</v>
      </c>
      <c r="H589" s="11">
        <v>2.0</v>
      </c>
      <c r="I589" s="13">
        <v>8.3</v>
      </c>
      <c r="J589" s="11">
        <v>0.0</v>
      </c>
      <c r="K589" s="13">
        <v>0.0</v>
      </c>
      <c r="L589" s="13">
        <v>9.4</v>
      </c>
      <c r="M589" s="11">
        <v>39.0</v>
      </c>
      <c r="N589" s="14">
        <v>0.92</v>
      </c>
      <c r="O589" s="13">
        <v>83.2</v>
      </c>
      <c r="P589" s="13">
        <v>5.0</v>
      </c>
      <c r="Q589" s="13">
        <v>10.1</v>
      </c>
      <c r="R589" s="13">
        <v>16.7</v>
      </c>
      <c r="S589" s="13">
        <v>4.3</v>
      </c>
      <c r="T589" s="13">
        <v>4.5</v>
      </c>
      <c r="U589" s="13">
        <v>3.6</v>
      </c>
      <c r="V589" s="13">
        <v>91.3</v>
      </c>
      <c r="W589" s="11" t="str">
        <f t="shared" si="1"/>
        <v>A-Strong|BBVA|Operations|2025</v>
      </c>
      <c r="X589" s="15">
        <f>(MAX(0,MIN(1,1-(K589-scaling_params!$B$2)/(scaling_params!$C$2-scaling_params!$B$2)))+MAX(0,MIN(1,(L589-scaling_params!$B$3)/(scaling_params!$C$3-scaling_params!$B$3))))/2</f>
        <v>0.9705882353</v>
      </c>
      <c r="Y589" s="15">
        <f>(MAX(0,MIN(1,(M589-scaling_params!$B$4)/(scaling_params!$C$4-scaling_params!$B$4)))+MAX(0,MIN(1,(N589-scaling_params!$B$5)/(scaling_params!$C$5-scaling_params!$B$5))))/2</f>
        <v>0.8470238095</v>
      </c>
      <c r="Z589" s="15">
        <f>(MAX(0,MIN(1,(O589-scaling_params!$B$6)/(scaling_params!$C$6-scaling_params!$B$6)))+MAX(0,MIN(1,1-(P589-scaling_params!$B$7)/(scaling_params!$C$7-scaling_params!$B$7)))+MAX(0,MIN(1,(T589-scaling_params!$B$11)/(scaling_params!$C$11-scaling_params!$B$11))))/3</f>
        <v>0.9523809524</v>
      </c>
      <c r="AA589" s="15">
        <f>(MAX(0,MIN(1,1-(Q589-scaling_params!$B$8)/(scaling_params!$C$8-scaling_params!$B$8)))+MAX(0,MIN(1,(R589-scaling_params!$B$9)/(scaling_params!$C$9-scaling_params!$B$9)))+MAX(0,MIN(1,(S589-scaling_params!$B$10)/(scaling_params!$C$10-scaling_params!$B$10))))/3</f>
        <v>0.8638620005</v>
      </c>
      <c r="AB589" s="15">
        <f>(MAX(0,MIN(1,(U589-scaling_params!$B$12)/(scaling_params!$C$12-scaling_params!$B$12)))+MAX(0,MIN(1,(V589-scaling_params!$B$13)/(scaling_params!$C$13-scaling_params!$B$13))))/2</f>
        <v>0.9354545455</v>
      </c>
      <c r="AC589" s="13">
        <f>(scaling_params!$G$2*X589+scaling_params!$G$3*Y589+scaling_params!$G$4*Z589+scaling_params!$G$5*AA589+scaling_params!$G$6*AB589)*100</f>
        <v>91.33717028</v>
      </c>
      <c r="AD589" s="11" t="s">
        <v>168</v>
      </c>
      <c r="AE589" s="11">
        <f t="shared" si="2"/>
        <v>0</v>
      </c>
    </row>
    <row r="590" ht="15.75" customHeight="1">
      <c r="A590" s="11" t="s">
        <v>473</v>
      </c>
      <c r="B590" s="11" t="s">
        <v>163</v>
      </c>
      <c r="C590" s="11" t="s">
        <v>449</v>
      </c>
      <c r="D590" s="11" t="s">
        <v>174</v>
      </c>
      <c r="E590" s="12">
        <v>2024.0</v>
      </c>
      <c r="F590" s="11" t="s">
        <v>171</v>
      </c>
      <c r="G590" s="11" t="s">
        <v>184</v>
      </c>
      <c r="H590" s="11">
        <v>5.0</v>
      </c>
      <c r="I590" s="13">
        <v>8.6</v>
      </c>
      <c r="J590" s="11">
        <v>0.0</v>
      </c>
      <c r="K590" s="13">
        <v>1.3</v>
      </c>
      <c r="L590" s="13">
        <v>9.9</v>
      </c>
      <c r="M590" s="11">
        <v>21.0</v>
      </c>
      <c r="N590" s="14">
        <v>0.96</v>
      </c>
      <c r="O590" s="13">
        <v>73.3</v>
      </c>
      <c r="P590" s="13">
        <v>4.6</v>
      </c>
      <c r="Q590" s="13">
        <v>12.9</v>
      </c>
      <c r="R590" s="13">
        <v>18.1</v>
      </c>
      <c r="S590" s="13">
        <v>5.0</v>
      </c>
      <c r="T590" s="13">
        <v>4.9</v>
      </c>
      <c r="U590" s="13">
        <v>2.7</v>
      </c>
      <c r="V590" s="13">
        <v>100.0</v>
      </c>
      <c r="W590" s="11" t="str">
        <f t="shared" si="1"/>
        <v>A-Strong|BBVA|Digital|2024</v>
      </c>
      <c r="X590" s="15">
        <f>(MAX(0,MIN(1,1-(K590-scaling_params!$B$2)/(scaling_params!$C$2-scaling_params!$B$2)))+MAX(0,MIN(1,(L590-scaling_params!$B$3)/(scaling_params!$C$3-scaling_params!$B$3))))/2</f>
        <v>0.95</v>
      </c>
      <c r="Y590" s="15">
        <f>(MAX(0,MIN(1,(M590-scaling_params!$B$4)/(scaling_params!$C$4-scaling_params!$B$4)))+MAX(0,MIN(1,(N590-scaling_params!$B$5)/(scaling_params!$C$5-scaling_params!$B$5))))/2</f>
        <v>0.8113095238</v>
      </c>
      <c r="Z590" s="15">
        <f>(MAX(0,MIN(1,(O590-scaling_params!$B$6)/(scaling_params!$C$6-scaling_params!$B$6)))+MAX(0,MIN(1,1-(P590-scaling_params!$B$7)/(scaling_params!$C$7-scaling_params!$B$7)))+MAX(0,MIN(1,(T590-scaling_params!$B$11)/(scaling_params!$C$11-scaling_params!$B$11))))/3</f>
        <v>0.9327204149</v>
      </c>
      <c r="AA590" s="15">
        <f>(MAX(0,MIN(1,1-(Q590-scaling_params!$B$8)/(scaling_params!$C$8-scaling_params!$B$8)))+MAX(0,MIN(1,(R590-scaling_params!$B$9)/(scaling_params!$C$9-scaling_params!$B$9)))+MAX(0,MIN(1,(S590-scaling_params!$B$10)/(scaling_params!$C$10-scaling_params!$B$10))))/3</f>
        <v>0.9423187572</v>
      </c>
      <c r="AB590" s="15">
        <f>(MAX(0,MIN(1,(U590-scaling_params!$B$12)/(scaling_params!$C$12-scaling_params!$B$12)))+MAX(0,MIN(1,(V590-scaling_params!$B$13)/(scaling_params!$C$13-scaling_params!$B$13))))/2</f>
        <v>0.925</v>
      </c>
      <c r="AC590" s="13">
        <f>(scaling_params!$G$2*X590+scaling_params!$G$3*Y590+scaling_params!$G$4*Z590+scaling_params!$G$5*AA590+scaling_params!$G$6*AB590)*100</f>
        <v>90.80951369</v>
      </c>
      <c r="AD590" s="11" t="s">
        <v>168</v>
      </c>
      <c r="AE590" s="11">
        <f t="shared" si="2"/>
        <v>0</v>
      </c>
    </row>
    <row r="591" ht="15.75" customHeight="1">
      <c r="A591" s="11" t="s">
        <v>473</v>
      </c>
      <c r="B591" s="11" t="s">
        <v>163</v>
      </c>
      <c r="C591" s="11" t="s">
        <v>449</v>
      </c>
      <c r="D591" s="11" t="s">
        <v>174</v>
      </c>
      <c r="E591" s="12">
        <v>2025.0</v>
      </c>
      <c r="F591" s="11" t="s">
        <v>171</v>
      </c>
      <c r="G591" s="11" t="s">
        <v>184</v>
      </c>
      <c r="H591" s="11">
        <v>5.0</v>
      </c>
      <c r="I591" s="13">
        <v>8.3</v>
      </c>
      <c r="J591" s="11">
        <v>0.0</v>
      </c>
      <c r="K591" s="13">
        <v>1.2</v>
      </c>
      <c r="L591" s="13">
        <v>7.6</v>
      </c>
      <c r="M591" s="11">
        <v>50.0</v>
      </c>
      <c r="N591" s="14">
        <v>0.9</v>
      </c>
      <c r="O591" s="13">
        <v>78.6</v>
      </c>
      <c r="P591" s="13">
        <v>4.2</v>
      </c>
      <c r="Q591" s="13">
        <v>12.7</v>
      </c>
      <c r="R591" s="13">
        <v>18.1</v>
      </c>
      <c r="S591" s="13">
        <v>5.0</v>
      </c>
      <c r="T591" s="13">
        <v>5.0</v>
      </c>
      <c r="U591" s="13">
        <v>3.7</v>
      </c>
      <c r="V591" s="13">
        <v>90.0</v>
      </c>
      <c r="W591" s="11" t="str">
        <f t="shared" si="1"/>
        <v>A-Strong|BBVA|Digital|2025</v>
      </c>
      <c r="X591" s="15">
        <f>(MAX(0,MIN(1,1-(K591-scaling_params!$B$2)/(scaling_params!$C$2-scaling_params!$B$2)))+MAX(0,MIN(1,(L591-scaling_params!$B$3)/(scaling_params!$C$3-scaling_params!$B$3))))/2</f>
        <v>0.8049019608</v>
      </c>
      <c r="Y591" s="15">
        <f>(MAX(0,MIN(1,(M591-scaling_params!$B$4)/(scaling_params!$C$4-scaling_params!$B$4)))+MAX(0,MIN(1,(N591-scaling_params!$B$5)/(scaling_params!$C$5-scaling_params!$B$5))))/2</f>
        <v>0.8744047619</v>
      </c>
      <c r="Z591" s="15">
        <f>(MAX(0,MIN(1,(O591-scaling_params!$B$6)/(scaling_params!$C$6-scaling_params!$B$6)))+MAX(0,MIN(1,1-(P591-scaling_params!$B$7)/(scaling_params!$C$7-scaling_params!$B$7)))+MAX(0,MIN(1,(T591-scaling_params!$B$11)/(scaling_params!$C$11-scaling_params!$B$11))))/3</f>
        <v>1</v>
      </c>
      <c r="AA591" s="15">
        <f>(MAX(0,MIN(1,1-(Q591-scaling_params!$B$8)/(scaling_params!$C$8-scaling_params!$B$8)))+MAX(0,MIN(1,(R591-scaling_params!$B$9)/(scaling_params!$C$9-scaling_params!$B$9)))+MAX(0,MIN(1,(S591-scaling_params!$B$10)/(scaling_params!$C$10-scaling_params!$B$10))))/3</f>
        <v>0.9498945148</v>
      </c>
      <c r="AB591" s="15">
        <f>(MAX(0,MIN(1,(U591-scaling_params!$B$12)/(scaling_params!$C$12-scaling_params!$B$12)))+MAX(0,MIN(1,(V591-scaling_params!$B$13)/(scaling_params!$C$13-scaling_params!$B$13))))/2</f>
        <v>0.9236363636</v>
      </c>
      <c r="AC591" s="13">
        <f>(scaling_params!$G$2*X591+scaling_params!$G$3*Y591+scaling_params!$G$4*Z591+scaling_params!$G$5*AA591+scaling_params!$G$6*AB591)*100</f>
        <v>90.58076053</v>
      </c>
      <c r="AD591" s="11" t="s">
        <v>168</v>
      </c>
      <c r="AE591" s="11">
        <f t="shared" si="2"/>
        <v>0</v>
      </c>
    </row>
    <row r="592" ht="15.75" customHeight="1">
      <c r="A592" s="11" t="s">
        <v>474</v>
      </c>
      <c r="B592" s="11" t="s">
        <v>163</v>
      </c>
      <c r="C592" s="11" t="s">
        <v>449</v>
      </c>
      <c r="D592" s="11" t="s">
        <v>177</v>
      </c>
      <c r="E592" s="12">
        <v>2024.0</v>
      </c>
      <c r="F592" s="11" t="s">
        <v>171</v>
      </c>
      <c r="G592" s="11" t="s">
        <v>184</v>
      </c>
      <c r="H592" s="11">
        <v>5.0</v>
      </c>
      <c r="I592" s="13">
        <v>8.6</v>
      </c>
      <c r="J592" s="11">
        <v>0.0</v>
      </c>
      <c r="K592" s="13">
        <v>0.2</v>
      </c>
      <c r="L592" s="13">
        <v>7.0</v>
      </c>
      <c r="M592" s="11">
        <v>23.0</v>
      </c>
      <c r="N592" s="14">
        <v>0.91</v>
      </c>
      <c r="O592" s="13">
        <v>76.2</v>
      </c>
      <c r="P592" s="13">
        <v>4.6</v>
      </c>
      <c r="Q592" s="13">
        <v>11.9</v>
      </c>
      <c r="R592" s="13">
        <v>17.6</v>
      </c>
      <c r="S592" s="13">
        <v>3.8</v>
      </c>
      <c r="T592" s="13">
        <v>4.5</v>
      </c>
      <c r="U592" s="13">
        <v>3.5</v>
      </c>
      <c r="V592" s="13">
        <v>84.4</v>
      </c>
      <c r="W592" s="11" t="str">
        <f t="shared" si="1"/>
        <v>A-Strong|BBVA|Retail|2024</v>
      </c>
      <c r="X592" s="15">
        <f>(MAX(0,MIN(1,1-(K592-scaling_params!$B$2)/(scaling_params!$C$2-scaling_params!$B$2)))+MAX(0,MIN(1,(L592-scaling_params!$B$3)/(scaling_params!$C$3-scaling_params!$B$3))))/2</f>
        <v>0.7941176471</v>
      </c>
      <c r="Y592" s="15">
        <f>(MAX(0,MIN(1,(M592-scaling_params!$B$4)/(scaling_params!$C$4-scaling_params!$B$4)))+MAX(0,MIN(1,(N592-scaling_params!$B$5)/(scaling_params!$C$5-scaling_params!$B$5))))/2</f>
        <v>0.7583333333</v>
      </c>
      <c r="Z592" s="15">
        <f>(MAX(0,MIN(1,(O592-scaling_params!$B$6)/(scaling_params!$C$6-scaling_params!$B$6)))+MAX(0,MIN(1,1-(P592-scaling_params!$B$7)/(scaling_params!$C$7-scaling_params!$B$7)))+MAX(0,MIN(1,(T592-scaling_params!$B$11)/(scaling_params!$C$11-scaling_params!$B$11))))/3</f>
        <v>0.9424799623</v>
      </c>
      <c r="AA592" s="15">
        <f>(MAX(0,MIN(1,1-(Q592-scaling_params!$B$8)/(scaling_params!$C$8-scaling_params!$B$8)))+MAX(0,MIN(1,(R592-scaling_params!$B$9)/(scaling_params!$C$9-scaling_params!$B$9)))+MAX(0,MIN(1,(S592-scaling_params!$B$10)/(scaling_params!$C$10-scaling_params!$B$10))))/3</f>
        <v>0.8414534398</v>
      </c>
      <c r="AB592" s="15">
        <f>(MAX(0,MIN(1,(U592-scaling_params!$B$12)/(scaling_params!$C$12-scaling_params!$B$12)))+MAX(0,MIN(1,(V592-scaling_params!$B$13)/(scaling_params!$C$13-scaling_params!$B$13))))/2</f>
        <v>0.8727272727</v>
      </c>
      <c r="AC592" s="13">
        <f>(scaling_params!$G$2*X592+scaling_params!$G$3*Y592+scaling_params!$G$4*Z592+scaling_params!$G$5*AA592+scaling_params!$G$6*AB592)*100</f>
        <v>83.73863951</v>
      </c>
      <c r="AD592" s="11" t="s">
        <v>168</v>
      </c>
      <c r="AE592" s="11">
        <f t="shared" si="2"/>
        <v>0</v>
      </c>
    </row>
    <row r="593" ht="15.75" customHeight="1">
      <c r="A593" s="11" t="s">
        <v>474</v>
      </c>
      <c r="B593" s="11" t="s">
        <v>163</v>
      </c>
      <c r="C593" s="11" t="s">
        <v>449</v>
      </c>
      <c r="D593" s="11" t="s">
        <v>177</v>
      </c>
      <c r="E593" s="12">
        <v>2025.0</v>
      </c>
      <c r="F593" s="11" t="s">
        <v>171</v>
      </c>
      <c r="G593" s="11" t="s">
        <v>184</v>
      </c>
      <c r="H593" s="11">
        <v>5.0</v>
      </c>
      <c r="I593" s="13">
        <v>8.3</v>
      </c>
      <c r="J593" s="11">
        <v>0.0</v>
      </c>
      <c r="K593" s="13">
        <v>1.2</v>
      </c>
      <c r="L593" s="13">
        <v>6.8</v>
      </c>
      <c r="M593" s="11">
        <v>47.0</v>
      </c>
      <c r="N593" s="14">
        <v>0.83</v>
      </c>
      <c r="O593" s="13">
        <v>79.5</v>
      </c>
      <c r="P593" s="13">
        <v>6.5</v>
      </c>
      <c r="Q593" s="13">
        <v>9.6</v>
      </c>
      <c r="R593" s="13">
        <v>16.3</v>
      </c>
      <c r="S593" s="13">
        <v>4.3</v>
      </c>
      <c r="T593" s="13">
        <v>3.9</v>
      </c>
      <c r="U593" s="13">
        <v>3.5</v>
      </c>
      <c r="V593" s="13">
        <v>77.1</v>
      </c>
      <c r="W593" s="11" t="str">
        <f t="shared" si="1"/>
        <v>A-Strong|BBVA|Retail|2025</v>
      </c>
      <c r="X593" s="15">
        <f>(MAX(0,MIN(1,1-(K593-scaling_params!$B$2)/(scaling_params!$C$2-scaling_params!$B$2)))+MAX(0,MIN(1,(L593-scaling_params!$B$3)/(scaling_params!$C$3-scaling_params!$B$3))))/2</f>
        <v>0.7460784314</v>
      </c>
      <c r="Y593" s="15">
        <f>(MAX(0,MIN(1,(M593-scaling_params!$B$4)/(scaling_params!$C$4-scaling_params!$B$4)))+MAX(0,MIN(1,(N593-scaling_params!$B$5)/(scaling_params!$C$5-scaling_params!$B$5))))/2</f>
        <v>0.7726190476</v>
      </c>
      <c r="Z593" s="15">
        <f>(MAX(0,MIN(1,(O593-scaling_params!$B$6)/(scaling_params!$C$6-scaling_params!$B$6)))+MAX(0,MIN(1,1-(P593-scaling_params!$B$7)/(scaling_params!$C$7-scaling_params!$B$7)))+MAX(0,MIN(1,(T593-scaling_params!$B$11)/(scaling_params!$C$11-scaling_params!$B$11))))/3</f>
        <v>0.8051480051</v>
      </c>
      <c r="AA593" s="15">
        <f>(MAX(0,MIN(1,1-(Q593-scaling_params!$B$8)/(scaling_params!$C$8-scaling_params!$B$8)))+MAX(0,MIN(1,(R593-scaling_params!$B$9)/(scaling_params!$C$9-scaling_params!$B$9)))+MAX(0,MIN(1,(S593-scaling_params!$B$10)/(scaling_params!$C$10-scaling_params!$B$10))))/3</f>
        <v>0.8469843634</v>
      </c>
      <c r="AB593" s="15">
        <f>(MAX(0,MIN(1,(U593-scaling_params!$B$12)/(scaling_params!$C$12-scaling_params!$B$12)))+MAX(0,MIN(1,(V593-scaling_params!$B$13)/(scaling_params!$C$13-scaling_params!$B$13))))/2</f>
        <v>0.8063636364</v>
      </c>
      <c r="AC593" s="13">
        <f>(scaling_params!$G$2*X593+scaling_params!$G$3*Y593+scaling_params!$G$4*Z593+scaling_params!$G$5*AA593+scaling_params!$G$6*AB593)*100</f>
        <v>79.03238458</v>
      </c>
      <c r="AD593" s="11" t="s">
        <v>168</v>
      </c>
      <c r="AE593" s="11">
        <f t="shared" si="2"/>
        <v>0</v>
      </c>
    </row>
    <row r="594" ht="15.75" customHeight="1">
      <c r="A594" s="11" t="s">
        <v>475</v>
      </c>
      <c r="B594" s="11" t="s">
        <v>163</v>
      </c>
      <c r="C594" s="11" t="s">
        <v>449</v>
      </c>
      <c r="D594" s="11" t="s">
        <v>170</v>
      </c>
      <c r="E594" s="12">
        <v>2024.0</v>
      </c>
      <c r="F594" s="11" t="s">
        <v>171</v>
      </c>
      <c r="G594" s="11" t="s">
        <v>184</v>
      </c>
      <c r="H594" s="11">
        <v>4.0</v>
      </c>
      <c r="I594" s="13">
        <v>8.6</v>
      </c>
      <c r="J594" s="11">
        <v>0.0</v>
      </c>
      <c r="K594" s="13">
        <v>0.2</v>
      </c>
      <c r="L594" s="13">
        <v>8.3</v>
      </c>
      <c r="M594" s="11">
        <v>37.0</v>
      </c>
      <c r="N594" s="14">
        <v>0.85</v>
      </c>
      <c r="O594" s="13">
        <v>82.1</v>
      </c>
      <c r="P594" s="13">
        <v>5.1</v>
      </c>
      <c r="Q594" s="13">
        <v>12.5</v>
      </c>
      <c r="R594" s="13">
        <v>18.1</v>
      </c>
      <c r="S594" s="13">
        <v>4.8</v>
      </c>
      <c r="T594" s="13">
        <v>4.4</v>
      </c>
      <c r="U594" s="13">
        <v>2.3</v>
      </c>
      <c r="V594" s="13">
        <v>80.8</v>
      </c>
      <c r="W594" s="11" t="str">
        <f t="shared" si="1"/>
        <v>A-Strong|BBVA|Risk|2024</v>
      </c>
      <c r="X594" s="15">
        <f>(MAX(0,MIN(1,1-(K594-scaling_params!$B$2)/(scaling_params!$C$2-scaling_params!$B$2)))+MAX(0,MIN(1,(L594-scaling_params!$B$3)/(scaling_params!$C$3-scaling_params!$B$3))))/2</f>
        <v>0.8897058824</v>
      </c>
      <c r="Y594" s="15">
        <f>(MAX(0,MIN(1,(M594-scaling_params!$B$4)/(scaling_params!$C$4-scaling_params!$B$4)))+MAX(0,MIN(1,(N594-scaling_params!$B$5)/(scaling_params!$C$5-scaling_params!$B$5))))/2</f>
        <v>0.75</v>
      </c>
      <c r="Z594" s="15">
        <f>(MAX(0,MIN(1,(O594-scaling_params!$B$6)/(scaling_params!$C$6-scaling_params!$B$6)))+MAX(0,MIN(1,1-(P594-scaling_params!$B$7)/(scaling_params!$C$7-scaling_params!$B$7)))+MAX(0,MIN(1,(T594-scaling_params!$B$11)/(scaling_params!$C$11-scaling_params!$B$11))))/3</f>
        <v>0.9428571429</v>
      </c>
      <c r="AA594" s="15">
        <f>(MAX(0,MIN(1,1-(Q594-scaling_params!$B$8)/(scaling_params!$C$8-scaling_params!$B$8)))+MAX(0,MIN(1,(R594-scaling_params!$B$9)/(scaling_params!$C$9-scaling_params!$B$9)))+MAX(0,MIN(1,(S594-scaling_params!$B$10)/(scaling_params!$C$10-scaling_params!$B$10))))/3</f>
        <v>0.9378624292</v>
      </c>
      <c r="AB594" s="15">
        <f>(MAX(0,MIN(1,(U594-scaling_params!$B$12)/(scaling_params!$C$12-scaling_params!$B$12)))+MAX(0,MIN(1,(V594-scaling_params!$B$13)/(scaling_params!$C$13-scaling_params!$B$13))))/2</f>
        <v>0.665</v>
      </c>
      <c r="AC594" s="13">
        <f>(scaling_params!$G$2*X594+scaling_params!$G$3*Y594+scaling_params!$G$4*Z594+scaling_params!$G$5*AA594+scaling_params!$G$6*AB594)*100</f>
        <v>85.04360985</v>
      </c>
      <c r="AD594" s="11" t="s">
        <v>168</v>
      </c>
      <c r="AE594" s="11">
        <f t="shared" si="2"/>
        <v>0</v>
      </c>
    </row>
    <row r="595" ht="15.75" customHeight="1">
      <c r="A595" s="11" t="s">
        <v>475</v>
      </c>
      <c r="B595" s="11" t="s">
        <v>163</v>
      </c>
      <c r="C595" s="11" t="s">
        <v>449</v>
      </c>
      <c r="D595" s="11" t="s">
        <v>170</v>
      </c>
      <c r="E595" s="12">
        <v>2025.0</v>
      </c>
      <c r="F595" s="11" t="s">
        <v>171</v>
      </c>
      <c r="G595" s="11" t="s">
        <v>184</v>
      </c>
      <c r="H595" s="11">
        <v>4.0</v>
      </c>
      <c r="I595" s="13">
        <v>8.3</v>
      </c>
      <c r="J595" s="11">
        <v>0.0</v>
      </c>
      <c r="K595" s="13">
        <v>0.0</v>
      </c>
      <c r="L595" s="13">
        <v>6.8</v>
      </c>
      <c r="M595" s="11">
        <v>29.0</v>
      </c>
      <c r="N595" s="14">
        <v>0.79</v>
      </c>
      <c r="O595" s="13">
        <v>82.8</v>
      </c>
      <c r="P595" s="13">
        <v>4.9</v>
      </c>
      <c r="Q595" s="13">
        <v>8.3</v>
      </c>
      <c r="R595" s="13">
        <v>17.0</v>
      </c>
      <c r="S595" s="13">
        <v>4.1</v>
      </c>
      <c r="T595" s="13">
        <v>3.5</v>
      </c>
      <c r="U595" s="13">
        <v>5.1</v>
      </c>
      <c r="V595" s="13">
        <v>80.4</v>
      </c>
      <c r="W595" s="11" t="str">
        <f t="shared" si="1"/>
        <v>A-Strong|BBVA|Risk|2025</v>
      </c>
      <c r="X595" s="15">
        <f>(MAX(0,MIN(1,1-(K595-scaling_params!$B$2)/(scaling_params!$C$2-scaling_params!$B$2)))+MAX(0,MIN(1,(L595-scaling_params!$B$3)/(scaling_params!$C$3-scaling_params!$B$3))))/2</f>
        <v>0.7794117647</v>
      </c>
      <c r="Y595" s="15">
        <f>(MAX(0,MIN(1,(M595-scaling_params!$B$4)/(scaling_params!$C$4-scaling_params!$B$4)))+MAX(0,MIN(1,(N595-scaling_params!$B$5)/(scaling_params!$C$5-scaling_params!$B$5))))/2</f>
        <v>0.6369047619</v>
      </c>
      <c r="Z595" s="15">
        <f>(MAX(0,MIN(1,(O595-scaling_params!$B$6)/(scaling_params!$C$6-scaling_params!$B$6)))+MAX(0,MIN(1,1-(P595-scaling_params!$B$7)/(scaling_params!$C$7-scaling_params!$B$7)))+MAX(0,MIN(1,(T595-scaling_params!$B$11)/(scaling_params!$C$11-scaling_params!$B$11))))/3</f>
        <v>0.8571428571</v>
      </c>
      <c r="AA595" s="15">
        <f>(MAX(0,MIN(1,1-(Q595-scaling_params!$B$8)/(scaling_params!$C$8-scaling_params!$B$8)))+MAX(0,MIN(1,(R595-scaling_params!$B$9)/(scaling_params!$C$9-scaling_params!$B$9)))+MAX(0,MIN(1,(S595-scaling_params!$B$10)/(scaling_params!$C$10-scaling_params!$B$10))))/3</f>
        <v>0.8569123852</v>
      </c>
      <c r="AB595" s="15">
        <f>(MAX(0,MIN(1,(U595-scaling_params!$B$12)/(scaling_params!$C$12-scaling_params!$B$12)))+MAX(0,MIN(1,(V595-scaling_params!$B$13)/(scaling_params!$C$13-scaling_params!$B$13))))/2</f>
        <v>0.8363636364</v>
      </c>
      <c r="AC595" s="13">
        <f>(scaling_params!$G$2*X595+scaling_params!$G$3*Y595+scaling_params!$G$4*Z595+scaling_params!$G$5*AA595+scaling_params!$G$6*AB595)*100</f>
        <v>78.37704441</v>
      </c>
      <c r="AD595" s="11" t="s">
        <v>168</v>
      </c>
      <c r="AE595" s="11">
        <f t="shared" si="2"/>
        <v>0</v>
      </c>
    </row>
    <row r="596" ht="15.75" customHeight="1">
      <c r="A596" s="11" t="s">
        <v>476</v>
      </c>
      <c r="B596" s="11" t="s">
        <v>163</v>
      </c>
      <c r="C596" s="11" t="s">
        <v>449</v>
      </c>
      <c r="D596" s="11" t="s">
        <v>170</v>
      </c>
      <c r="E596" s="12">
        <v>2024.0</v>
      </c>
      <c r="F596" s="11" t="s">
        <v>171</v>
      </c>
      <c r="G596" s="11" t="s">
        <v>175</v>
      </c>
      <c r="H596" s="11">
        <v>4.0</v>
      </c>
      <c r="I596" s="13">
        <v>8.6</v>
      </c>
      <c r="J596" s="11">
        <v>0.0</v>
      </c>
      <c r="K596" s="13">
        <v>0.2</v>
      </c>
      <c r="L596" s="13">
        <v>10.0</v>
      </c>
      <c r="M596" s="11">
        <v>22.0</v>
      </c>
      <c r="N596" s="14">
        <v>0.91</v>
      </c>
      <c r="O596" s="13">
        <v>82.1</v>
      </c>
      <c r="P596" s="13">
        <v>5.1</v>
      </c>
      <c r="Q596" s="13">
        <v>12.5</v>
      </c>
      <c r="R596" s="13">
        <v>18.1</v>
      </c>
      <c r="S596" s="13">
        <v>5.0</v>
      </c>
      <c r="T596" s="13">
        <v>5.0</v>
      </c>
      <c r="U596" s="13">
        <v>2.3</v>
      </c>
      <c r="V596" s="13">
        <v>91.5</v>
      </c>
      <c r="W596" s="11" t="str">
        <f t="shared" si="1"/>
        <v>A-Strong|BBVA|Risk|2024</v>
      </c>
      <c r="X596" s="15">
        <f>(MAX(0,MIN(1,1-(K596-scaling_params!$B$2)/(scaling_params!$C$2-scaling_params!$B$2)))+MAX(0,MIN(1,(L596-scaling_params!$B$3)/(scaling_params!$C$3-scaling_params!$B$3))))/2</f>
        <v>1</v>
      </c>
      <c r="Y596" s="15">
        <f>(MAX(0,MIN(1,(M596-scaling_params!$B$4)/(scaling_params!$C$4-scaling_params!$B$4)))+MAX(0,MIN(1,(N596-scaling_params!$B$5)/(scaling_params!$C$5-scaling_params!$B$5))))/2</f>
        <v>0.7535714286</v>
      </c>
      <c r="Z596" s="15">
        <f>(MAX(0,MIN(1,(O596-scaling_params!$B$6)/(scaling_params!$C$6-scaling_params!$B$6)))+MAX(0,MIN(1,1-(P596-scaling_params!$B$7)/(scaling_params!$C$7-scaling_params!$B$7)))+MAX(0,MIN(1,(T596-scaling_params!$B$11)/(scaling_params!$C$11-scaling_params!$B$11))))/3</f>
        <v>1</v>
      </c>
      <c r="AA596" s="15">
        <f>(MAX(0,MIN(1,1-(Q596-scaling_params!$B$8)/(scaling_params!$C$8-scaling_params!$B$8)))+MAX(0,MIN(1,(R596-scaling_params!$B$9)/(scaling_params!$C$9-scaling_params!$B$9)))+MAX(0,MIN(1,(S596-scaling_params!$B$10)/(scaling_params!$C$10-scaling_params!$B$10))))/3</f>
        <v>0.9574702723</v>
      </c>
      <c r="AB596" s="15">
        <f>(MAX(0,MIN(1,(U596-scaling_params!$B$12)/(scaling_params!$C$12-scaling_params!$B$12)))+MAX(0,MIN(1,(V596-scaling_params!$B$13)/(scaling_params!$C$13-scaling_params!$B$13))))/2</f>
        <v>0.7622727273</v>
      </c>
      <c r="AC596" s="13">
        <f>(scaling_params!$G$2*X596+scaling_params!$G$3*Y596+scaling_params!$G$4*Z596+scaling_params!$G$5*AA596+scaling_params!$G$6*AB596)*100</f>
        <v>90.55522355</v>
      </c>
      <c r="AD596" s="11" t="s">
        <v>168</v>
      </c>
      <c r="AE596" s="11">
        <f t="shared" si="2"/>
        <v>0</v>
      </c>
    </row>
    <row r="597" ht="15.75" customHeight="1">
      <c r="A597" s="11" t="s">
        <v>476</v>
      </c>
      <c r="B597" s="11" t="s">
        <v>163</v>
      </c>
      <c r="C597" s="11" t="s">
        <v>449</v>
      </c>
      <c r="D597" s="11" t="s">
        <v>170</v>
      </c>
      <c r="E597" s="12">
        <v>2025.0</v>
      </c>
      <c r="F597" s="11" t="s">
        <v>171</v>
      </c>
      <c r="G597" s="11" t="s">
        <v>175</v>
      </c>
      <c r="H597" s="11">
        <v>4.0</v>
      </c>
      <c r="I597" s="13">
        <v>8.3</v>
      </c>
      <c r="J597" s="11">
        <v>0.0</v>
      </c>
      <c r="K597" s="13">
        <v>0.0</v>
      </c>
      <c r="L597" s="13">
        <v>8.5</v>
      </c>
      <c r="M597" s="11">
        <v>23.0</v>
      </c>
      <c r="N597" s="14">
        <v>0.9</v>
      </c>
      <c r="O597" s="13">
        <v>82.8</v>
      </c>
      <c r="P597" s="13">
        <v>4.9</v>
      </c>
      <c r="Q597" s="13">
        <v>8.3</v>
      </c>
      <c r="R597" s="13">
        <v>17.0</v>
      </c>
      <c r="S597" s="13">
        <v>5.0</v>
      </c>
      <c r="T597" s="13">
        <v>5.0</v>
      </c>
      <c r="U597" s="13">
        <v>5.1</v>
      </c>
      <c r="V597" s="13">
        <v>89.2</v>
      </c>
      <c r="W597" s="11" t="str">
        <f t="shared" si="1"/>
        <v>A-Strong|BBVA|Risk|2025</v>
      </c>
      <c r="X597" s="15">
        <f>(MAX(0,MIN(1,1-(K597-scaling_params!$B$2)/(scaling_params!$C$2-scaling_params!$B$2)))+MAX(0,MIN(1,(L597-scaling_params!$B$3)/(scaling_params!$C$3-scaling_params!$B$3))))/2</f>
        <v>0.9044117647</v>
      </c>
      <c r="Y597" s="15">
        <f>(MAX(0,MIN(1,(M597-scaling_params!$B$4)/(scaling_params!$C$4-scaling_params!$B$4)))+MAX(0,MIN(1,(N597-scaling_params!$B$5)/(scaling_params!$C$5-scaling_params!$B$5))))/2</f>
        <v>0.7458333333</v>
      </c>
      <c r="Z597" s="15">
        <f>(MAX(0,MIN(1,(O597-scaling_params!$B$6)/(scaling_params!$C$6-scaling_params!$B$6)))+MAX(0,MIN(1,1-(P597-scaling_params!$B$7)/(scaling_params!$C$7-scaling_params!$B$7)))+MAX(0,MIN(1,(T597-scaling_params!$B$11)/(scaling_params!$C$11-scaling_params!$B$11))))/3</f>
        <v>1</v>
      </c>
      <c r="AA597" s="15">
        <f>(MAX(0,MIN(1,1-(Q597-scaling_params!$B$8)/(scaling_params!$C$8-scaling_params!$B$8)))+MAX(0,MIN(1,(R597-scaling_params!$B$9)/(scaling_params!$C$9-scaling_params!$B$9)))+MAX(0,MIN(1,(S597-scaling_params!$B$10)/(scaling_params!$C$10-scaling_params!$B$10))))/3</f>
        <v>0.9451476793</v>
      </c>
      <c r="AB597" s="15">
        <f>(MAX(0,MIN(1,(U597-scaling_params!$B$12)/(scaling_params!$C$12-scaling_params!$B$12)))+MAX(0,MIN(1,(V597-scaling_params!$B$13)/(scaling_params!$C$13-scaling_params!$B$13))))/2</f>
        <v>0.9163636364</v>
      </c>
      <c r="AC597" s="13">
        <f>(scaling_params!$G$2*X597+scaling_params!$G$3*Y597+scaling_params!$G$4*Z597+scaling_params!$G$5*AA597+scaling_params!$G$6*AB597)*100</f>
        <v>89.72844987</v>
      </c>
      <c r="AD597" s="11" t="s">
        <v>168</v>
      </c>
      <c r="AE597" s="11">
        <f t="shared" si="2"/>
        <v>0</v>
      </c>
    </row>
    <row r="598" ht="15.75" customHeight="1">
      <c r="A598" s="11" t="s">
        <v>477</v>
      </c>
      <c r="B598" s="11" t="s">
        <v>163</v>
      </c>
      <c r="C598" s="11" t="s">
        <v>449</v>
      </c>
      <c r="D598" s="11" t="s">
        <v>177</v>
      </c>
      <c r="E598" s="12">
        <v>2024.0</v>
      </c>
      <c r="F598" s="11" t="s">
        <v>166</v>
      </c>
      <c r="G598" s="11" t="s">
        <v>172</v>
      </c>
      <c r="H598" s="11">
        <v>2.0</v>
      </c>
      <c r="I598" s="13">
        <v>8.6</v>
      </c>
      <c r="J598" s="11">
        <v>0.0</v>
      </c>
      <c r="K598" s="13">
        <v>0.2</v>
      </c>
      <c r="L598" s="13">
        <v>7.5</v>
      </c>
      <c r="M598" s="11">
        <v>32.0</v>
      </c>
      <c r="N598" s="14">
        <v>0.86</v>
      </c>
      <c r="O598" s="13">
        <v>76.2</v>
      </c>
      <c r="P598" s="13">
        <v>4.6</v>
      </c>
      <c r="Q598" s="13">
        <v>11.9</v>
      </c>
      <c r="R598" s="13">
        <v>17.6</v>
      </c>
      <c r="S598" s="13">
        <v>5.0</v>
      </c>
      <c r="T598" s="13">
        <v>4.4</v>
      </c>
      <c r="U598" s="13">
        <v>3.5</v>
      </c>
      <c r="V598" s="13">
        <v>84.6</v>
      </c>
      <c r="W598" s="11" t="str">
        <f t="shared" si="1"/>
        <v>A-Strong|BBVA|Retail|2024</v>
      </c>
      <c r="X598" s="15">
        <f>(MAX(0,MIN(1,1-(K598-scaling_params!$B$2)/(scaling_params!$C$2-scaling_params!$B$2)))+MAX(0,MIN(1,(L598-scaling_params!$B$3)/(scaling_params!$C$3-scaling_params!$B$3))))/2</f>
        <v>0.8308823529</v>
      </c>
      <c r="Y598" s="15">
        <f>(MAX(0,MIN(1,(M598-scaling_params!$B$4)/(scaling_params!$C$4-scaling_params!$B$4)))+MAX(0,MIN(1,(N598-scaling_params!$B$5)/(scaling_params!$C$5-scaling_params!$B$5))))/2</f>
        <v>0.7386904762</v>
      </c>
      <c r="Z598" s="15">
        <f>(MAX(0,MIN(1,(O598-scaling_params!$B$6)/(scaling_params!$C$6-scaling_params!$B$6)))+MAX(0,MIN(1,1-(P598-scaling_params!$B$7)/(scaling_params!$C$7-scaling_params!$B$7)))+MAX(0,MIN(1,(T598-scaling_params!$B$11)/(scaling_params!$C$11-scaling_params!$B$11))))/3</f>
        <v>0.9329561528</v>
      </c>
      <c r="AA598" s="15">
        <f>(MAX(0,MIN(1,1-(Q598-scaling_params!$B$8)/(scaling_params!$C$8-scaling_params!$B$8)))+MAX(0,MIN(1,(R598-scaling_params!$B$9)/(scaling_params!$C$9-scaling_params!$B$9)))+MAX(0,MIN(1,(S598-scaling_params!$B$10)/(scaling_params!$C$10-scaling_params!$B$10))))/3</f>
        <v>0.9591004987</v>
      </c>
      <c r="AB598" s="15">
        <f>(MAX(0,MIN(1,(U598-scaling_params!$B$12)/(scaling_params!$C$12-scaling_params!$B$12)))+MAX(0,MIN(1,(V598-scaling_params!$B$13)/(scaling_params!$C$13-scaling_params!$B$13))))/2</f>
        <v>0.8745454545</v>
      </c>
      <c r="AC598" s="13">
        <f>(scaling_params!$G$2*X598+scaling_params!$G$3*Y598+scaling_params!$G$4*Z598+scaling_params!$G$5*AA598+scaling_params!$G$6*AB598)*100</f>
        <v>86.00923621</v>
      </c>
      <c r="AD598" s="11" t="s">
        <v>168</v>
      </c>
      <c r="AE598" s="11">
        <f t="shared" si="2"/>
        <v>0</v>
      </c>
    </row>
    <row r="599" ht="15.75" customHeight="1">
      <c r="A599" s="11" t="s">
        <v>477</v>
      </c>
      <c r="B599" s="11" t="s">
        <v>163</v>
      </c>
      <c r="C599" s="11" t="s">
        <v>449</v>
      </c>
      <c r="D599" s="11" t="s">
        <v>177</v>
      </c>
      <c r="E599" s="12">
        <v>2025.0</v>
      </c>
      <c r="F599" s="11" t="s">
        <v>166</v>
      </c>
      <c r="G599" s="11" t="s">
        <v>172</v>
      </c>
      <c r="H599" s="11">
        <v>2.0</v>
      </c>
      <c r="I599" s="13">
        <v>8.3</v>
      </c>
      <c r="J599" s="11">
        <v>1.0</v>
      </c>
      <c r="K599" s="13">
        <v>1.2</v>
      </c>
      <c r="L599" s="13">
        <v>8.4</v>
      </c>
      <c r="M599" s="11">
        <v>44.0</v>
      </c>
      <c r="N599" s="14">
        <v>0.92</v>
      </c>
      <c r="O599" s="13">
        <v>79.5</v>
      </c>
      <c r="P599" s="13">
        <v>6.5</v>
      </c>
      <c r="Q599" s="13">
        <v>9.6</v>
      </c>
      <c r="R599" s="13">
        <v>16.3</v>
      </c>
      <c r="S599" s="13">
        <v>5.0</v>
      </c>
      <c r="T599" s="13">
        <v>4.9</v>
      </c>
      <c r="U599" s="13">
        <v>3.5</v>
      </c>
      <c r="V599" s="13">
        <v>89.1</v>
      </c>
      <c r="W599" s="11" t="str">
        <f t="shared" si="1"/>
        <v>A-Strong|BBVA|Retail|2025</v>
      </c>
      <c r="X599" s="15">
        <f>(MAX(0,MIN(1,1-(K599-scaling_params!$B$2)/(scaling_params!$C$2-scaling_params!$B$2)))+MAX(0,MIN(1,(L599-scaling_params!$B$3)/(scaling_params!$C$3-scaling_params!$B$3))))/2</f>
        <v>0.8637254902</v>
      </c>
      <c r="Y599" s="15">
        <f>(MAX(0,MIN(1,(M599-scaling_params!$B$4)/(scaling_params!$C$4-scaling_params!$B$4)))+MAX(0,MIN(1,(N599-scaling_params!$B$5)/(scaling_params!$C$5-scaling_params!$B$5))))/2</f>
        <v>0.8708333333</v>
      </c>
      <c r="Z599" s="15">
        <f>(MAX(0,MIN(1,(O599-scaling_params!$B$6)/(scaling_params!$C$6-scaling_params!$B$6)))+MAX(0,MIN(1,1-(P599-scaling_params!$B$7)/(scaling_params!$C$7-scaling_params!$B$7)))+MAX(0,MIN(1,(T599-scaling_params!$B$11)/(scaling_params!$C$11-scaling_params!$B$11))))/3</f>
        <v>0.9003861004</v>
      </c>
      <c r="AA599" s="15">
        <f>(MAX(0,MIN(1,1-(Q599-scaling_params!$B$8)/(scaling_params!$C$8-scaling_params!$B$8)))+MAX(0,MIN(1,(R599-scaling_params!$B$9)/(scaling_params!$C$9-scaling_params!$B$9)))+MAX(0,MIN(1,(S599-scaling_params!$B$10)/(scaling_params!$C$10-scaling_params!$B$10))))/3</f>
        <v>0.9156118143</v>
      </c>
      <c r="AB599" s="15">
        <f>(MAX(0,MIN(1,(U599-scaling_params!$B$12)/(scaling_params!$C$12-scaling_params!$B$12)))+MAX(0,MIN(1,(V599-scaling_params!$B$13)/(scaling_params!$C$13-scaling_params!$B$13))))/2</f>
        <v>0.9154545455</v>
      </c>
      <c r="AC599" s="13">
        <f>(scaling_params!$G$2*X599+scaling_params!$G$3*Y599+scaling_params!$G$4*Z599+scaling_params!$G$5*AA599+scaling_params!$G$6*AB599)*100</f>
        <v>88.83833728</v>
      </c>
      <c r="AD599" s="11" t="s">
        <v>168</v>
      </c>
      <c r="AE599" s="11">
        <f t="shared" si="2"/>
        <v>0</v>
      </c>
    </row>
    <row r="600" ht="15.75" customHeight="1">
      <c r="A600" s="11" t="s">
        <v>478</v>
      </c>
      <c r="B600" s="11" t="s">
        <v>163</v>
      </c>
      <c r="C600" s="11" t="s">
        <v>449</v>
      </c>
      <c r="D600" s="11" t="s">
        <v>170</v>
      </c>
      <c r="E600" s="12">
        <v>2024.0</v>
      </c>
      <c r="F600" s="11" t="s">
        <v>166</v>
      </c>
      <c r="G600" s="11" t="s">
        <v>184</v>
      </c>
      <c r="H600" s="11">
        <v>1.0</v>
      </c>
      <c r="I600" s="13">
        <v>8.6</v>
      </c>
      <c r="J600" s="11">
        <v>0.0</v>
      </c>
      <c r="K600" s="13">
        <v>0.2</v>
      </c>
      <c r="L600" s="13">
        <v>7.5</v>
      </c>
      <c r="M600" s="11">
        <v>37.0</v>
      </c>
      <c r="N600" s="14">
        <v>0.92</v>
      </c>
      <c r="O600" s="13">
        <v>82.1</v>
      </c>
      <c r="P600" s="13">
        <v>5.1</v>
      </c>
      <c r="Q600" s="13">
        <v>12.5</v>
      </c>
      <c r="R600" s="13">
        <v>18.1</v>
      </c>
      <c r="S600" s="13">
        <v>3.9</v>
      </c>
      <c r="T600" s="13">
        <v>5.0</v>
      </c>
      <c r="U600" s="13">
        <v>2.3</v>
      </c>
      <c r="V600" s="13">
        <v>83.8</v>
      </c>
      <c r="W600" s="11" t="str">
        <f t="shared" si="1"/>
        <v>A-Strong|BBVA|Risk|2024</v>
      </c>
      <c r="X600" s="15">
        <f>(MAX(0,MIN(1,1-(K600-scaling_params!$B$2)/(scaling_params!$C$2-scaling_params!$B$2)))+MAX(0,MIN(1,(L600-scaling_params!$B$3)/(scaling_params!$C$3-scaling_params!$B$3))))/2</f>
        <v>0.8308823529</v>
      </c>
      <c r="Y600" s="15">
        <f>(MAX(0,MIN(1,(M600-scaling_params!$B$4)/(scaling_params!$C$4-scaling_params!$B$4)))+MAX(0,MIN(1,(N600-scaling_params!$B$5)/(scaling_params!$C$5-scaling_params!$B$5))))/2</f>
        <v>0.8375</v>
      </c>
      <c r="Z600" s="15">
        <f>(MAX(0,MIN(1,(O600-scaling_params!$B$6)/(scaling_params!$C$6-scaling_params!$B$6)))+MAX(0,MIN(1,1-(P600-scaling_params!$B$7)/(scaling_params!$C$7-scaling_params!$B$7)))+MAX(0,MIN(1,(T600-scaling_params!$B$11)/(scaling_params!$C$11-scaling_params!$B$11))))/3</f>
        <v>1</v>
      </c>
      <c r="AA600" s="15">
        <f>(MAX(0,MIN(1,1-(Q600-scaling_params!$B$8)/(scaling_params!$C$8-scaling_params!$B$8)))+MAX(0,MIN(1,(R600-scaling_params!$B$9)/(scaling_params!$C$9-scaling_params!$B$9)))+MAX(0,MIN(1,(S600-scaling_params!$B$10)/(scaling_params!$C$10-scaling_params!$B$10))))/3</f>
        <v>0.8496271351</v>
      </c>
      <c r="AB600" s="15">
        <f>(MAX(0,MIN(1,(U600-scaling_params!$B$12)/(scaling_params!$C$12-scaling_params!$B$12)))+MAX(0,MIN(1,(V600-scaling_params!$B$13)/(scaling_params!$C$13-scaling_params!$B$13))))/2</f>
        <v>0.6922727273</v>
      </c>
      <c r="AC600" s="13">
        <f>(scaling_params!$G$2*X600+scaling_params!$G$3*Y600+scaling_params!$G$4*Z600+scaling_params!$G$5*AA600+scaling_params!$G$6*AB600)*100</f>
        <v>85.82924105</v>
      </c>
      <c r="AD600" s="11" t="s">
        <v>168</v>
      </c>
      <c r="AE600" s="11">
        <f t="shared" si="2"/>
        <v>0</v>
      </c>
    </row>
    <row r="601" ht="15.75" customHeight="1">
      <c r="A601" s="11" t="s">
        <v>478</v>
      </c>
      <c r="B601" s="11" t="s">
        <v>163</v>
      </c>
      <c r="C601" s="11" t="s">
        <v>449</v>
      </c>
      <c r="D601" s="11" t="s">
        <v>170</v>
      </c>
      <c r="E601" s="12">
        <v>2025.0</v>
      </c>
      <c r="F601" s="11" t="s">
        <v>166</v>
      </c>
      <c r="G601" s="11" t="s">
        <v>184</v>
      </c>
      <c r="H601" s="11">
        <v>1.0</v>
      </c>
      <c r="I601" s="13">
        <v>8.3</v>
      </c>
      <c r="J601" s="11">
        <v>0.0</v>
      </c>
      <c r="K601" s="13">
        <v>0.0</v>
      </c>
      <c r="L601" s="13">
        <v>6.6</v>
      </c>
      <c r="M601" s="11">
        <v>20.0</v>
      </c>
      <c r="N601" s="14">
        <v>0.9</v>
      </c>
      <c r="O601" s="13">
        <v>82.8</v>
      </c>
      <c r="P601" s="13">
        <v>4.9</v>
      </c>
      <c r="Q601" s="13">
        <v>8.3</v>
      </c>
      <c r="R601" s="13">
        <v>17.0</v>
      </c>
      <c r="S601" s="13">
        <v>4.9</v>
      </c>
      <c r="T601" s="13">
        <v>5.0</v>
      </c>
      <c r="U601" s="13">
        <v>5.1</v>
      </c>
      <c r="V601" s="13">
        <v>86.3</v>
      </c>
      <c r="W601" s="11" t="str">
        <f t="shared" si="1"/>
        <v>A-Strong|BBVA|Risk|2025</v>
      </c>
      <c r="X601" s="15">
        <f>(MAX(0,MIN(1,1-(K601-scaling_params!$B$2)/(scaling_params!$C$2-scaling_params!$B$2)))+MAX(0,MIN(1,(L601-scaling_params!$B$3)/(scaling_params!$C$3-scaling_params!$B$3))))/2</f>
        <v>0.7647058824</v>
      </c>
      <c r="Y601" s="15">
        <f>(MAX(0,MIN(1,(M601-scaling_params!$B$4)/(scaling_params!$C$4-scaling_params!$B$4)))+MAX(0,MIN(1,(N601-scaling_params!$B$5)/(scaling_params!$C$5-scaling_params!$B$5))))/2</f>
        <v>0.731547619</v>
      </c>
      <c r="Z601" s="15">
        <f>(MAX(0,MIN(1,(O601-scaling_params!$B$6)/(scaling_params!$C$6-scaling_params!$B$6)))+MAX(0,MIN(1,1-(P601-scaling_params!$B$7)/(scaling_params!$C$7-scaling_params!$B$7)))+MAX(0,MIN(1,(T601-scaling_params!$B$11)/(scaling_params!$C$11-scaling_params!$B$11))))/3</f>
        <v>1</v>
      </c>
      <c r="AA601" s="15">
        <f>(MAX(0,MIN(1,1-(Q601-scaling_params!$B$8)/(scaling_params!$C$8-scaling_params!$B$8)))+MAX(0,MIN(1,(R601-scaling_params!$B$9)/(scaling_params!$C$9-scaling_params!$B$9)))+MAX(0,MIN(1,(S601-scaling_params!$B$10)/(scaling_params!$C$10-scaling_params!$B$10))))/3</f>
        <v>0.9353437578</v>
      </c>
      <c r="AB601" s="15">
        <f>(MAX(0,MIN(1,(U601-scaling_params!$B$12)/(scaling_params!$C$12-scaling_params!$B$12)))+MAX(0,MIN(1,(V601-scaling_params!$B$13)/(scaling_params!$C$13-scaling_params!$B$13))))/2</f>
        <v>0.89</v>
      </c>
      <c r="AC601" s="13">
        <f>(scaling_params!$G$2*X601+scaling_params!$G$3*Y601+scaling_params!$G$4*Z601+scaling_params!$G$5*AA601+scaling_params!$G$6*AB601)*100</f>
        <v>85.62600742</v>
      </c>
      <c r="AD601" s="11" t="s">
        <v>168</v>
      </c>
      <c r="AE601" s="11">
        <f t="shared" si="2"/>
        <v>0</v>
      </c>
    </row>
    <row r="602" ht="15.75" customHeight="1">
      <c r="A602" s="11" t="s">
        <v>479</v>
      </c>
      <c r="B602" s="11" t="s">
        <v>163</v>
      </c>
      <c r="C602" s="11" t="s">
        <v>449</v>
      </c>
      <c r="D602" s="11" t="s">
        <v>177</v>
      </c>
      <c r="E602" s="12">
        <v>2024.0</v>
      </c>
      <c r="F602" s="11" t="s">
        <v>171</v>
      </c>
      <c r="G602" s="11" t="s">
        <v>184</v>
      </c>
      <c r="H602" s="11">
        <v>2.0</v>
      </c>
      <c r="I602" s="13">
        <v>8.6</v>
      </c>
      <c r="J602" s="11">
        <v>0.0</v>
      </c>
      <c r="K602" s="13">
        <v>0.2</v>
      </c>
      <c r="L602" s="13">
        <v>8.3</v>
      </c>
      <c r="M602" s="11">
        <v>42.0</v>
      </c>
      <c r="N602" s="14">
        <v>0.83</v>
      </c>
      <c r="O602" s="13">
        <v>76.2</v>
      </c>
      <c r="P602" s="13">
        <v>4.6</v>
      </c>
      <c r="Q602" s="13">
        <v>11.9</v>
      </c>
      <c r="R602" s="13">
        <v>17.6</v>
      </c>
      <c r="S602" s="13">
        <v>5.0</v>
      </c>
      <c r="T602" s="13">
        <v>5.0</v>
      </c>
      <c r="U602" s="13">
        <v>3.5</v>
      </c>
      <c r="V602" s="13">
        <v>84.1</v>
      </c>
      <c r="W602" s="11" t="str">
        <f t="shared" si="1"/>
        <v>A-Strong|BBVA|Retail|2024</v>
      </c>
      <c r="X602" s="15">
        <f>(MAX(0,MIN(1,1-(K602-scaling_params!$B$2)/(scaling_params!$C$2-scaling_params!$B$2)))+MAX(0,MIN(1,(L602-scaling_params!$B$3)/(scaling_params!$C$3-scaling_params!$B$3))))/2</f>
        <v>0.8897058824</v>
      </c>
      <c r="Y602" s="15">
        <f>(MAX(0,MIN(1,(M602-scaling_params!$B$4)/(scaling_params!$C$4-scaling_params!$B$4)))+MAX(0,MIN(1,(N602-scaling_params!$B$5)/(scaling_params!$C$5-scaling_params!$B$5))))/2</f>
        <v>0.7488095238</v>
      </c>
      <c r="Z602" s="15">
        <f>(MAX(0,MIN(1,(O602-scaling_params!$B$6)/(scaling_params!$C$6-scaling_params!$B$6)))+MAX(0,MIN(1,1-(P602-scaling_params!$B$7)/(scaling_params!$C$7-scaling_params!$B$7)))+MAX(0,MIN(1,(T602-scaling_params!$B$11)/(scaling_params!$C$11-scaling_params!$B$11))))/3</f>
        <v>0.9900990099</v>
      </c>
      <c r="AA602" s="15">
        <f>(MAX(0,MIN(1,1-(Q602-scaling_params!$B$8)/(scaling_params!$C$8-scaling_params!$B$8)))+MAX(0,MIN(1,(R602-scaling_params!$B$9)/(scaling_params!$C$9-scaling_params!$B$9)))+MAX(0,MIN(1,(S602-scaling_params!$B$10)/(scaling_params!$C$10-scaling_params!$B$10))))/3</f>
        <v>0.9591004987</v>
      </c>
      <c r="AB602" s="15">
        <f>(MAX(0,MIN(1,(U602-scaling_params!$B$12)/(scaling_params!$C$12-scaling_params!$B$12)))+MAX(0,MIN(1,(V602-scaling_params!$B$13)/(scaling_params!$C$13-scaling_params!$B$13))))/2</f>
        <v>0.87</v>
      </c>
      <c r="AC602" s="13">
        <f>(scaling_params!$G$2*X602+scaling_params!$G$3*Y602+scaling_params!$G$4*Z602+scaling_params!$G$5*AA602+scaling_params!$G$6*AB602)*100</f>
        <v>88.91860755</v>
      </c>
      <c r="AD602" s="11" t="s">
        <v>168</v>
      </c>
      <c r="AE602" s="11">
        <f t="shared" si="2"/>
        <v>0</v>
      </c>
    </row>
    <row r="603" ht="15.75" customHeight="1">
      <c r="A603" s="11" t="s">
        <v>479</v>
      </c>
      <c r="B603" s="11" t="s">
        <v>163</v>
      </c>
      <c r="C603" s="11" t="s">
        <v>449</v>
      </c>
      <c r="D603" s="11" t="s">
        <v>177</v>
      </c>
      <c r="E603" s="12">
        <v>2025.0</v>
      </c>
      <c r="F603" s="11" t="s">
        <v>171</v>
      </c>
      <c r="G603" s="11" t="s">
        <v>184</v>
      </c>
      <c r="H603" s="11">
        <v>2.0</v>
      </c>
      <c r="I603" s="13">
        <v>8.3</v>
      </c>
      <c r="J603" s="11">
        <v>0.0</v>
      </c>
      <c r="K603" s="13">
        <v>1.2</v>
      </c>
      <c r="L603" s="13">
        <v>7.4</v>
      </c>
      <c r="M603" s="11">
        <v>34.0</v>
      </c>
      <c r="N603" s="14">
        <v>0.88</v>
      </c>
      <c r="O603" s="13">
        <v>79.5</v>
      </c>
      <c r="P603" s="13">
        <v>6.5</v>
      </c>
      <c r="Q603" s="13">
        <v>9.6</v>
      </c>
      <c r="R603" s="13">
        <v>16.3</v>
      </c>
      <c r="S603" s="13">
        <v>4.5</v>
      </c>
      <c r="T603" s="13">
        <v>5.0</v>
      </c>
      <c r="U603" s="13">
        <v>3.5</v>
      </c>
      <c r="V603" s="13">
        <v>94.9</v>
      </c>
      <c r="W603" s="11" t="str">
        <f t="shared" si="1"/>
        <v>A-Strong|BBVA|Retail|2025</v>
      </c>
      <c r="X603" s="15">
        <f>(MAX(0,MIN(1,1-(K603-scaling_params!$B$2)/(scaling_params!$C$2-scaling_params!$B$2)))+MAX(0,MIN(1,(L603-scaling_params!$B$3)/(scaling_params!$C$3-scaling_params!$B$3))))/2</f>
        <v>0.7901960784</v>
      </c>
      <c r="Y603" s="15">
        <f>(MAX(0,MIN(1,(M603-scaling_params!$B$4)/(scaling_params!$C$4-scaling_params!$B$4)))+MAX(0,MIN(1,(N603-scaling_params!$B$5)/(scaling_params!$C$5-scaling_params!$B$5))))/2</f>
        <v>0.7732142857</v>
      </c>
      <c r="Z603" s="15">
        <f>(MAX(0,MIN(1,(O603-scaling_params!$B$6)/(scaling_params!$C$6-scaling_params!$B$6)))+MAX(0,MIN(1,1-(P603-scaling_params!$B$7)/(scaling_params!$C$7-scaling_params!$B$7)))+MAX(0,MIN(1,(T603-scaling_params!$B$11)/(scaling_params!$C$11-scaling_params!$B$11))))/3</f>
        <v>0.9099099099</v>
      </c>
      <c r="AA603" s="15">
        <f>(MAX(0,MIN(1,1-(Q603-scaling_params!$B$8)/(scaling_params!$C$8-scaling_params!$B$8)))+MAX(0,MIN(1,(R603-scaling_params!$B$9)/(scaling_params!$C$9-scaling_params!$B$9)))+MAX(0,MIN(1,(S603-scaling_params!$B$10)/(scaling_params!$C$10-scaling_params!$B$10))))/3</f>
        <v>0.8665922065</v>
      </c>
      <c r="AB603" s="15">
        <f>(MAX(0,MIN(1,(U603-scaling_params!$B$12)/(scaling_params!$C$12-scaling_params!$B$12)))+MAX(0,MIN(1,(V603-scaling_params!$B$13)/(scaling_params!$C$13-scaling_params!$B$13))))/2</f>
        <v>0.9681818182</v>
      </c>
      <c r="AC603" s="13">
        <f>(scaling_params!$G$2*X603+scaling_params!$G$3*Y603+scaling_params!$G$4*Z603+scaling_params!$G$5*AA603+scaling_params!$G$6*AB603)*100</f>
        <v>84.79959473</v>
      </c>
      <c r="AD603" s="11" t="s">
        <v>168</v>
      </c>
      <c r="AE603" s="11">
        <f t="shared" si="2"/>
        <v>0</v>
      </c>
    </row>
    <row r="604" ht="15.75" customHeight="1">
      <c r="A604" s="11" t="s">
        <v>480</v>
      </c>
      <c r="B604" s="11" t="s">
        <v>163</v>
      </c>
      <c r="C604" s="11" t="s">
        <v>449</v>
      </c>
      <c r="D604" s="11" t="s">
        <v>170</v>
      </c>
      <c r="E604" s="12">
        <v>2024.0</v>
      </c>
      <c r="F604" s="11" t="s">
        <v>166</v>
      </c>
      <c r="G604" s="11" t="s">
        <v>172</v>
      </c>
      <c r="H604" s="11">
        <v>3.0</v>
      </c>
      <c r="I604" s="13">
        <v>8.6</v>
      </c>
      <c r="J604" s="11">
        <v>0.0</v>
      </c>
      <c r="K604" s="13">
        <v>0.2</v>
      </c>
      <c r="L604" s="13">
        <v>9.3</v>
      </c>
      <c r="M604" s="11">
        <v>54.0</v>
      </c>
      <c r="N604" s="14">
        <v>0.92</v>
      </c>
      <c r="O604" s="13">
        <v>82.1</v>
      </c>
      <c r="P604" s="13">
        <v>5.1</v>
      </c>
      <c r="Q604" s="13">
        <v>12.5</v>
      </c>
      <c r="R604" s="13">
        <v>18.1</v>
      </c>
      <c r="S604" s="13">
        <v>5.0</v>
      </c>
      <c r="T604" s="13">
        <v>5.0</v>
      </c>
      <c r="U604" s="13">
        <v>2.3</v>
      </c>
      <c r="V604" s="13">
        <v>89.8</v>
      </c>
      <c r="W604" s="11" t="str">
        <f t="shared" si="1"/>
        <v>A-Strong|BBVA|Risk|2024</v>
      </c>
      <c r="X604" s="15">
        <f>(MAX(0,MIN(1,1-(K604-scaling_params!$B$2)/(scaling_params!$C$2-scaling_params!$B$2)))+MAX(0,MIN(1,(L604-scaling_params!$B$3)/(scaling_params!$C$3-scaling_params!$B$3))))/2</f>
        <v>0.9632352941</v>
      </c>
      <c r="Y604" s="15">
        <f>(MAX(0,MIN(1,(M604-scaling_params!$B$4)/(scaling_params!$C$4-scaling_params!$B$4)))+MAX(0,MIN(1,(N604-scaling_params!$B$5)/(scaling_params!$C$5-scaling_params!$B$5))))/2</f>
        <v>0.918452381</v>
      </c>
      <c r="Z604" s="15">
        <f>(MAX(0,MIN(1,(O604-scaling_params!$B$6)/(scaling_params!$C$6-scaling_params!$B$6)))+MAX(0,MIN(1,1-(P604-scaling_params!$B$7)/(scaling_params!$C$7-scaling_params!$B$7)))+MAX(0,MIN(1,(T604-scaling_params!$B$11)/(scaling_params!$C$11-scaling_params!$B$11))))/3</f>
        <v>1</v>
      </c>
      <c r="AA604" s="15">
        <f>(MAX(0,MIN(1,1-(Q604-scaling_params!$B$8)/(scaling_params!$C$8-scaling_params!$B$8)))+MAX(0,MIN(1,(R604-scaling_params!$B$9)/(scaling_params!$C$9-scaling_params!$B$9)))+MAX(0,MIN(1,(S604-scaling_params!$B$10)/(scaling_params!$C$10-scaling_params!$B$10))))/3</f>
        <v>0.9574702723</v>
      </c>
      <c r="AB604" s="15">
        <f>(MAX(0,MIN(1,(U604-scaling_params!$B$12)/(scaling_params!$C$12-scaling_params!$B$12)))+MAX(0,MIN(1,(V604-scaling_params!$B$13)/(scaling_params!$C$13-scaling_params!$B$13))))/2</f>
        <v>0.7468181818</v>
      </c>
      <c r="AC604" s="13">
        <f>(scaling_params!$G$2*X604+scaling_params!$G$3*Y604+scaling_params!$G$4*Z604+scaling_params!$G$5*AA604+scaling_params!$G$6*AB604)*100</f>
        <v>93.3835917</v>
      </c>
      <c r="AD604" s="11" t="s">
        <v>168</v>
      </c>
      <c r="AE604" s="11">
        <f t="shared" si="2"/>
        <v>0</v>
      </c>
    </row>
    <row r="605" ht="15.75" customHeight="1">
      <c r="A605" s="11" t="s">
        <v>480</v>
      </c>
      <c r="B605" s="11" t="s">
        <v>163</v>
      </c>
      <c r="C605" s="11" t="s">
        <v>449</v>
      </c>
      <c r="D605" s="11" t="s">
        <v>170</v>
      </c>
      <c r="E605" s="12">
        <v>2025.0</v>
      </c>
      <c r="F605" s="11" t="s">
        <v>166</v>
      </c>
      <c r="G605" s="11" t="s">
        <v>172</v>
      </c>
      <c r="H605" s="11">
        <v>3.0</v>
      </c>
      <c r="I605" s="13">
        <v>8.3</v>
      </c>
      <c r="J605" s="11">
        <v>0.0</v>
      </c>
      <c r="K605" s="13">
        <v>0.0</v>
      </c>
      <c r="L605" s="13">
        <v>8.0</v>
      </c>
      <c r="M605" s="11">
        <v>56.0</v>
      </c>
      <c r="N605" s="14">
        <v>0.93</v>
      </c>
      <c r="O605" s="13">
        <v>82.8</v>
      </c>
      <c r="P605" s="13">
        <v>4.9</v>
      </c>
      <c r="Q605" s="13">
        <v>8.3</v>
      </c>
      <c r="R605" s="13">
        <v>17.0</v>
      </c>
      <c r="S605" s="13">
        <v>5.0</v>
      </c>
      <c r="T605" s="13">
        <v>4.6</v>
      </c>
      <c r="U605" s="13">
        <v>5.1</v>
      </c>
      <c r="V605" s="13">
        <v>88.2</v>
      </c>
      <c r="W605" s="11" t="str">
        <f t="shared" si="1"/>
        <v>A-Strong|BBVA|Risk|2025</v>
      </c>
      <c r="X605" s="15">
        <f>(MAX(0,MIN(1,1-(K605-scaling_params!$B$2)/(scaling_params!$C$2-scaling_params!$B$2)))+MAX(0,MIN(1,(L605-scaling_params!$B$3)/(scaling_params!$C$3-scaling_params!$B$3))))/2</f>
        <v>0.8676470588</v>
      </c>
      <c r="Y605" s="15">
        <f>(MAX(0,MIN(1,(M605-scaling_params!$B$4)/(scaling_params!$C$4-scaling_params!$B$4)))+MAX(0,MIN(1,(N605-scaling_params!$B$5)/(scaling_params!$C$5-scaling_params!$B$5))))/2</f>
        <v>0.9404761905</v>
      </c>
      <c r="Z605" s="15">
        <f>(MAX(0,MIN(1,(O605-scaling_params!$B$6)/(scaling_params!$C$6-scaling_params!$B$6)))+MAX(0,MIN(1,1-(P605-scaling_params!$B$7)/(scaling_params!$C$7-scaling_params!$B$7)))+MAX(0,MIN(1,(T605-scaling_params!$B$11)/(scaling_params!$C$11-scaling_params!$B$11))))/3</f>
        <v>0.9619047619</v>
      </c>
      <c r="AA605" s="15">
        <f>(MAX(0,MIN(1,1-(Q605-scaling_params!$B$8)/(scaling_params!$C$8-scaling_params!$B$8)))+MAX(0,MIN(1,(R605-scaling_params!$B$9)/(scaling_params!$C$9-scaling_params!$B$9)))+MAX(0,MIN(1,(S605-scaling_params!$B$10)/(scaling_params!$C$10-scaling_params!$B$10))))/3</f>
        <v>0.9451476793</v>
      </c>
      <c r="AB605" s="15">
        <f>(MAX(0,MIN(1,(U605-scaling_params!$B$12)/(scaling_params!$C$12-scaling_params!$B$12)))+MAX(0,MIN(1,(V605-scaling_params!$B$13)/(scaling_params!$C$13-scaling_params!$B$13))))/2</f>
        <v>0.9072727273</v>
      </c>
      <c r="AC605" s="13">
        <f>(scaling_params!$G$2*X605+scaling_params!$G$3*Y605+scaling_params!$G$4*Z605+scaling_params!$G$5*AA605+scaling_params!$G$6*AB605)*100</f>
        <v>92.4360756</v>
      </c>
      <c r="AD605" s="11" t="s">
        <v>168</v>
      </c>
      <c r="AE605" s="11">
        <f t="shared" si="2"/>
        <v>0</v>
      </c>
    </row>
    <row r="606" ht="15.75" customHeight="1">
      <c r="A606" s="11" t="s">
        <v>481</v>
      </c>
      <c r="B606" s="11" t="s">
        <v>163</v>
      </c>
      <c r="C606" s="11" t="s">
        <v>449</v>
      </c>
      <c r="D606" s="11" t="s">
        <v>174</v>
      </c>
      <c r="E606" s="12">
        <v>2024.0</v>
      </c>
      <c r="F606" s="11" t="s">
        <v>166</v>
      </c>
      <c r="G606" s="11" t="s">
        <v>167</v>
      </c>
      <c r="H606" s="11">
        <v>2.0</v>
      </c>
      <c r="I606" s="13">
        <v>8.6</v>
      </c>
      <c r="J606" s="11">
        <v>0.0</v>
      </c>
      <c r="K606" s="13">
        <v>1.3</v>
      </c>
      <c r="L606" s="13">
        <v>5.8</v>
      </c>
      <c r="M606" s="11">
        <v>16.0</v>
      </c>
      <c r="N606" s="14">
        <v>0.75</v>
      </c>
      <c r="O606" s="13">
        <v>73.3</v>
      </c>
      <c r="P606" s="13">
        <v>4.6</v>
      </c>
      <c r="Q606" s="13">
        <v>12.9</v>
      </c>
      <c r="R606" s="13">
        <v>18.1</v>
      </c>
      <c r="S606" s="13">
        <v>3.7</v>
      </c>
      <c r="T606" s="13">
        <v>3.7</v>
      </c>
      <c r="U606" s="13">
        <v>2.7</v>
      </c>
      <c r="V606" s="13">
        <v>71.8</v>
      </c>
      <c r="W606" s="11" t="str">
        <f t="shared" si="1"/>
        <v>A-Strong|BBVA|Digital|2024</v>
      </c>
      <c r="X606" s="15">
        <f>(MAX(0,MIN(1,1-(K606-scaling_params!$B$2)/(scaling_params!$C$2-scaling_params!$B$2)))+MAX(0,MIN(1,(L606-scaling_params!$B$3)/(scaling_params!$C$3-scaling_params!$B$3))))/2</f>
        <v>0.6558823529</v>
      </c>
      <c r="Y606" s="15">
        <f>(MAX(0,MIN(1,(M606-scaling_params!$B$4)/(scaling_params!$C$4-scaling_params!$B$4)))+MAX(0,MIN(1,(N606-scaling_params!$B$5)/(scaling_params!$C$5-scaling_params!$B$5))))/2</f>
        <v>0.525</v>
      </c>
      <c r="Z606" s="15">
        <f>(MAX(0,MIN(1,(O606-scaling_params!$B$6)/(scaling_params!$C$6-scaling_params!$B$6)))+MAX(0,MIN(1,1-(P606-scaling_params!$B$7)/(scaling_params!$C$7-scaling_params!$B$7)))+MAX(0,MIN(1,(T606-scaling_params!$B$11)/(scaling_params!$C$11-scaling_params!$B$11))))/3</f>
        <v>0.8184347006</v>
      </c>
      <c r="AA606" s="15">
        <f>(MAX(0,MIN(1,1-(Q606-scaling_params!$B$8)/(scaling_params!$C$8-scaling_params!$B$8)))+MAX(0,MIN(1,(R606-scaling_params!$B$9)/(scaling_params!$C$9-scaling_params!$B$9)))+MAX(0,MIN(1,(S606-scaling_params!$B$10)/(scaling_params!$C$10-scaling_params!$B$10))))/3</f>
        <v>0.8148677768</v>
      </c>
      <c r="AB606" s="15">
        <f>(MAX(0,MIN(1,(U606-scaling_params!$B$12)/(scaling_params!$C$12-scaling_params!$B$12)))+MAX(0,MIN(1,(V606-scaling_params!$B$13)/(scaling_params!$C$13-scaling_params!$B$13))))/2</f>
        <v>0.6831818182</v>
      </c>
      <c r="AC606" s="13">
        <f>(scaling_params!$G$2*X606+scaling_params!$G$3*Y606+scaling_params!$G$4*Z606+scaling_params!$G$5*AA606+scaling_params!$G$6*AB606)*100</f>
        <v>69.38716908</v>
      </c>
      <c r="AD606" s="11" t="s">
        <v>168</v>
      </c>
      <c r="AE606" s="11">
        <f t="shared" si="2"/>
        <v>0</v>
      </c>
    </row>
    <row r="607" ht="15.75" customHeight="1">
      <c r="A607" s="11" t="s">
        <v>481</v>
      </c>
      <c r="B607" s="11" t="s">
        <v>163</v>
      </c>
      <c r="C607" s="11" t="s">
        <v>449</v>
      </c>
      <c r="D607" s="11" t="s">
        <v>174</v>
      </c>
      <c r="E607" s="12">
        <v>2025.0</v>
      </c>
      <c r="F607" s="11" t="s">
        <v>166</v>
      </c>
      <c r="G607" s="11" t="s">
        <v>167</v>
      </c>
      <c r="H607" s="11">
        <v>2.0</v>
      </c>
      <c r="I607" s="13">
        <v>8.3</v>
      </c>
      <c r="J607" s="11">
        <v>0.0</v>
      </c>
      <c r="K607" s="13">
        <v>1.2</v>
      </c>
      <c r="L607" s="13">
        <v>8.3</v>
      </c>
      <c r="M607" s="11">
        <v>34.0</v>
      </c>
      <c r="N607" s="14">
        <v>0.86</v>
      </c>
      <c r="O607" s="13">
        <v>78.6</v>
      </c>
      <c r="P607" s="13">
        <v>4.2</v>
      </c>
      <c r="Q607" s="13">
        <v>12.7</v>
      </c>
      <c r="R607" s="13">
        <v>18.1</v>
      </c>
      <c r="S607" s="13">
        <v>4.6</v>
      </c>
      <c r="T607" s="13">
        <v>3.5</v>
      </c>
      <c r="U607" s="13">
        <v>3.7</v>
      </c>
      <c r="V607" s="13">
        <v>84.8</v>
      </c>
      <c r="W607" s="11" t="str">
        <f t="shared" si="1"/>
        <v>A-Strong|BBVA|Digital|2025</v>
      </c>
      <c r="X607" s="15">
        <f>(MAX(0,MIN(1,1-(K607-scaling_params!$B$2)/(scaling_params!$C$2-scaling_params!$B$2)))+MAX(0,MIN(1,(L607-scaling_params!$B$3)/(scaling_params!$C$3-scaling_params!$B$3))))/2</f>
        <v>0.856372549</v>
      </c>
      <c r="Y607" s="15">
        <f>(MAX(0,MIN(1,(M607-scaling_params!$B$4)/(scaling_params!$C$4-scaling_params!$B$4)))+MAX(0,MIN(1,(N607-scaling_params!$B$5)/(scaling_params!$C$5-scaling_params!$B$5))))/2</f>
        <v>0.7482142857</v>
      </c>
      <c r="Z607" s="15">
        <f>(MAX(0,MIN(1,(O607-scaling_params!$B$6)/(scaling_params!$C$6-scaling_params!$B$6)))+MAX(0,MIN(1,1-(P607-scaling_params!$B$7)/(scaling_params!$C$7-scaling_params!$B$7)))+MAX(0,MIN(1,(T607-scaling_params!$B$11)/(scaling_params!$C$11-scaling_params!$B$11))))/3</f>
        <v>0.8571428571</v>
      </c>
      <c r="AA607" s="15">
        <f>(MAX(0,MIN(1,1-(Q607-scaling_params!$B$8)/(scaling_params!$C$8-scaling_params!$B$8)))+MAX(0,MIN(1,(R607-scaling_params!$B$9)/(scaling_params!$C$9-scaling_params!$B$9)))+MAX(0,MIN(1,(S607-scaling_params!$B$10)/(scaling_params!$C$10-scaling_params!$B$10))))/3</f>
        <v>0.9106788285</v>
      </c>
      <c r="AB607" s="15">
        <f>(MAX(0,MIN(1,(U607-scaling_params!$B$12)/(scaling_params!$C$12-scaling_params!$B$12)))+MAX(0,MIN(1,(V607-scaling_params!$B$13)/(scaling_params!$C$13-scaling_params!$B$13))))/2</f>
        <v>0.8763636364</v>
      </c>
      <c r="AC607" s="13">
        <f>(scaling_params!$G$2*X607+scaling_params!$G$3*Y607+scaling_params!$G$4*Z607+scaling_params!$G$5*AA607+scaling_params!$G$6*AB607)*100</f>
        <v>84.21968605</v>
      </c>
      <c r="AD607" s="11" t="s">
        <v>168</v>
      </c>
      <c r="AE607" s="11">
        <f t="shared" si="2"/>
        <v>0</v>
      </c>
    </row>
    <row r="608" ht="15.75" customHeight="1">
      <c r="A608" s="11" t="s">
        <v>482</v>
      </c>
      <c r="B608" s="11" t="s">
        <v>163</v>
      </c>
      <c r="C608" s="11" t="s">
        <v>449</v>
      </c>
      <c r="D608" s="11" t="s">
        <v>165</v>
      </c>
      <c r="E608" s="12">
        <v>2024.0</v>
      </c>
      <c r="F608" s="11" t="s">
        <v>171</v>
      </c>
      <c r="G608" s="11" t="s">
        <v>167</v>
      </c>
      <c r="H608" s="11">
        <v>3.0</v>
      </c>
      <c r="I608" s="13">
        <v>8.6</v>
      </c>
      <c r="J608" s="11">
        <v>0.0</v>
      </c>
      <c r="K608" s="13">
        <v>1.1</v>
      </c>
      <c r="L608" s="13">
        <v>8.3</v>
      </c>
      <c r="M608" s="11">
        <v>42.0</v>
      </c>
      <c r="N608" s="14">
        <v>0.85</v>
      </c>
      <c r="O608" s="13">
        <v>77.5</v>
      </c>
      <c r="P608" s="13">
        <v>5.8</v>
      </c>
      <c r="Q608" s="13">
        <v>9.9</v>
      </c>
      <c r="R608" s="13">
        <v>17.5</v>
      </c>
      <c r="S608" s="13">
        <v>4.9</v>
      </c>
      <c r="T608" s="13">
        <v>5.0</v>
      </c>
      <c r="U608" s="13">
        <v>2.8</v>
      </c>
      <c r="V608" s="13">
        <v>91.9</v>
      </c>
      <c r="W608" s="11" t="str">
        <f t="shared" si="1"/>
        <v>A-Strong|BBVA|Operations|2024</v>
      </c>
      <c r="X608" s="15">
        <f>(MAX(0,MIN(1,1-(K608-scaling_params!$B$2)/(scaling_params!$C$2-scaling_params!$B$2)))+MAX(0,MIN(1,(L608-scaling_params!$B$3)/(scaling_params!$C$3-scaling_params!$B$3))))/2</f>
        <v>0.8730392157</v>
      </c>
      <c r="Y608" s="15">
        <f>(MAX(0,MIN(1,(M608-scaling_params!$B$4)/(scaling_params!$C$4-scaling_params!$B$4)))+MAX(0,MIN(1,(N608-scaling_params!$B$5)/(scaling_params!$C$5-scaling_params!$B$5))))/2</f>
        <v>0.7738095238</v>
      </c>
      <c r="Z608" s="15">
        <f>(MAX(0,MIN(1,(O608-scaling_params!$B$6)/(scaling_params!$C$6-scaling_params!$B$6)))+MAX(0,MIN(1,1-(P608-scaling_params!$B$7)/(scaling_params!$C$7-scaling_params!$B$7)))+MAX(0,MIN(1,(T608-scaling_params!$B$11)/(scaling_params!$C$11-scaling_params!$B$11))))/3</f>
        <v>0.972972973</v>
      </c>
      <c r="AA608" s="15">
        <f>(MAX(0,MIN(1,1-(Q608-scaling_params!$B$8)/(scaling_params!$C$8-scaling_params!$B$8)))+MAX(0,MIN(1,(R608-scaling_params!$B$9)/(scaling_params!$C$9-scaling_params!$B$9)))+MAX(0,MIN(1,(S608-scaling_params!$B$10)/(scaling_params!$C$10-scaling_params!$B$10))))/3</f>
        <v>0.9564408042</v>
      </c>
      <c r="AB608" s="15">
        <f>(MAX(0,MIN(1,(U608-scaling_params!$B$12)/(scaling_params!$C$12-scaling_params!$B$12)))+MAX(0,MIN(1,(V608-scaling_params!$B$13)/(scaling_params!$C$13-scaling_params!$B$13))))/2</f>
        <v>0.8909090909</v>
      </c>
      <c r="AC608" s="13">
        <f>(scaling_params!$G$2*X608+scaling_params!$G$3*Y608+scaling_params!$G$4*Z608+scaling_params!$G$5*AA608+scaling_params!$G$6*AB608)*100</f>
        <v>88.91189567</v>
      </c>
      <c r="AD608" s="11" t="s">
        <v>168</v>
      </c>
      <c r="AE608" s="11">
        <f t="shared" si="2"/>
        <v>0</v>
      </c>
    </row>
    <row r="609" ht="15.75" customHeight="1">
      <c r="A609" s="11" t="s">
        <v>482</v>
      </c>
      <c r="B609" s="11" t="s">
        <v>163</v>
      </c>
      <c r="C609" s="11" t="s">
        <v>449</v>
      </c>
      <c r="D609" s="11" t="s">
        <v>165</v>
      </c>
      <c r="E609" s="12">
        <v>2025.0</v>
      </c>
      <c r="F609" s="11" t="s">
        <v>171</v>
      </c>
      <c r="G609" s="11" t="s">
        <v>167</v>
      </c>
      <c r="H609" s="11">
        <v>3.0</v>
      </c>
      <c r="I609" s="13">
        <v>8.3</v>
      </c>
      <c r="J609" s="11">
        <v>0.0</v>
      </c>
      <c r="K609" s="13">
        <v>0.0</v>
      </c>
      <c r="L609" s="13">
        <v>7.6</v>
      </c>
      <c r="M609" s="11">
        <v>40.0</v>
      </c>
      <c r="N609" s="14">
        <v>0.9</v>
      </c>
      <c r="O609" s="13">
        <v>83.2</v>
      </c>
      <c r="P609" s="13">
        <v>5.0</v>
      </c>
      <c r="Q609" s="13">
        <v>10.1</v>
      </c>
      <c r="R609" s="13">
        <v>16.7</v>
      </c>
      <c r="S609" s="13">
        <v>5.0</v>
      </c>
      <c r="T609" s="13">
        <v>5.0</v>
      </c>
      <c r="U609" s="13">
        <v>3.6</v>
      </c>
      <c r="V609" s="13">
        <v>95.0</v>
      </c>
      <c r="W609" s="11" t="str">
        <f t="shared" si="1"/>
        <v>A-Strong|BBVA|Operations|2025</v>
      </c>
      <c r="X609" s="15">
        <f>(MAX(0,MIN(1,1-(K609-scaling_params!$B$2)/(scaling_params!$C$2-scaling_params!$B$2)))+MAX(0,MIN(1,(L609-scaling_params!$B$3)/(scaling_params!$C$3-scaling_params!$B$3))))/2</f>
        <v>0.8382352941</v>
      </c>
      <c r="Y609" s="15">
        <f>(MAX(0,MIN(1,(M609-scaling_params!$B$4)/(scaling_params!$C$4-scaling_params!$B$4)))+MAX(0,MIN(1,(N609-scaling_params!$B$5)/(scaling_params!$C$5-scaling_params!$B$5))))/2</f>
        <v>0.8267857143</v>
      </c>
      <c r="Z609" s="15">
        <f>(MAX(0,MIN(1,(O609-scaling_params!$B$6)/(scaling_params!$C$6-scaling_params!$B$6)))+MAX(0,MIN(1,1-(P609-scaling_params!$B$7)/(scaling_params!$C$7-scaling_params!$B$7)))+MAX(0,MIN(1,(T609-scaling_params!$B$11)/(scaling_params!$C$11-scaling_params!$B$11))))/3</f>
        <v>1</v>
      </c>
      <c r="AA609" s="15">
        <f>(MAX(0,MIN(1,1-(Q609-scaling_params!$B$8)/(scaling_params!$C$8-scaling_params!$B$8)))+MAX(0,MIN(1,(R609-scaling_params!$B$9)/(scaling_params!$C$9-scaling_params!$B$9)))+MAX(0,MIN(1,(S609-scaling_params!$B$10)/(scaling_params!$C$10-scaling_params!$B$10))))/3</f>
        <v>0.9324894515</v>
      </c>
      <c r="AB609" s="15">
        <f>(MAX(0,MIN(1,(U609-scaling_params!$B$12)/(scaling_params!$C$12-scaling_params!$B$12)))+MAX(0,MIN(1,(V609-scaling_params!$B$13)/(scaling_params!$C$13-scaling_params!$B$13))))/2</f>
        <v>0.9690909091</v>
      </c>
      <c r="AC609" s="13">
        <f>(scaling_params!$G$2*X609+scaling_params!$G$3*Y609+scaling_params!$G$4*Z609+scaling_params!$G$5*AA609+scaling_params!$G$6*AB609)*100</f>
        <v>90.47508077</v>
      </c>
      <c r="AD609" s="11" t="s">
        <v>168</v>
      </c>
      <c r="AE609" s="11">
        <f t="shared" si="2"/>
        <v>0</v>
      </c>
    </row>
    <row r="610" ht="15.75" customHeight="1">
      <c r="A610" s="11" t="s">
        <v>483</v>
      </c>
      <c r="B610" s="11" t="s">
        <v>163</v>
      </c>
      <c r="C610" s="11" t="s">
        <v>449</v>
      </c>
      <c r="D610" s="11" t="s">
        <v>170</v>
      </c>
      <c r="E610" s="12">
        <v>2024.0</v>
      </c>
      <c r="F610" s="11" t="s">
        <v>171</v>
      </c>
      <c r="G610" s="11" t="s">
        <v>184</v>
      </c>
      <c r="H610" s="11">
        <v>1.0</v>
      </c>
      <c r="I610" s="13">
        <v>8.6</v>
      </c>
      <c r="J610" s="11">
        <v>0.0</v>
      </c>
      <c r="K610" s="13">
        <v>0.2</v>
      </c>
      <c r="L610" s="13">
        <v>7.3</v>
      </c>
      <c r="M610" s="11">
        <v>48.0</v>
      </c>
      <c r="N610" s="14">
        <v>0.87</v>
      </c>
      <c r="O610" s="13">
        <v>82.1</v>
      </c>
      <c r="P610" s="13">
        <v>5.1</v>
      </c>
      <c r="Q610" s="13">
        <v>12.5</v>
      </c>
      <c r="R610" s="13">
        <v>18.1</v>
      </c>
      <c r="S610" s="13">
        <v>4.1</v>
      </c>
      <c r="T610" s="13">
        <v>4.8</v>
      </c>
      <c r="U610" s="13">
        <v>2.3</v>
      </c>
      <c r="V610" s="13">
        <v>90.1</v>
      </c>
      <c r="W610" s="11" t="str">
        <f t="shared" si="1"/>
        <v>A-Strong|BBVA|Risk|2024</v>
      </c>
      <c r="X610" s="15">
        <f>(MAX(0,MIN(1,1-(K610-scaling_params!$B$2)/(scaling_params!$C$2-scaling_params!$B$2)))+MAX(0,MIN(1,(L610-scaling_params!$B$3)/(scaling_params!$C$3-scaling_params!$B$3))))/2</f>
        <v>0.8161764706</v>
      </c>
      <c r="Y610" s="15">
        <f>(MAX(0,MIN(1,(M610-scaling_params!$B$4)/(scaling_params!$C$4-scaling_params!$B$4)))+MAX(0,MIN(1,(N610-scaling_params!$B$5)/(scaling_params!$C$5-scaling_params!$B$5))))/2</f>
        <v>0.8273809524</v>
      </c>
      <c r="Z610" s="15">
        <f>(MAX(0,MIN(1,(O610-scaling_params!$B$6)/(scaling_params!$C$6-scaling_params!$B$6)))+MAX(0,MIN(1,1-(P610-scaling_params!$B$7)/(scaling_params!$C$7-scaling_params!$B$7)))+MAX(0,MIN(1,(T610-scaling_params!$B$11)/(scaling_params!$C$11-scaling_params!$B$11))))/3</f>
        <v>0.980952381</v>
      </c>
      <c r="AA610" s="15">
        <f>(MAX(0,MIN(1,1-(Q610-scaling_params!$B$8)/(scaling_params!$C$8-scaling_params!$B$8)))+MAX(0,MIN(1,(R610-scaling_params!$B$9)/(scaling_params!$C$9-scaling_params!$B$9)))+MAX(0,MIN(1,(S610-scaling_params!$B$10)/(scaling_params!$C$10-scaling_params!$B$10))))/3</f>
        <v>0.8692349782</v>
      </c>
      <c r="AB610" s="15">
        <f>(MAX(0,MIN(1,(U610-scaling_params!$B$12)/(scaling_params!$C$12-scaling_params!$B$12)))+MAX(0,MIN(1,(V610-scaling_params!$B$13)/(scaling_params!$C$13-scaling_params!$B$13))))/2</f>
        <v>0.7495454545</v>
      </c>
      <c r="AC610" s="13">
        <f>(scaling_params!$G$2*X610+scaling_params!$G$3*Y610+scaling_params!$G$4*Z610+scaling_params!$G$5*AA610+scaling_params!$G$6*AB610)*100</f>
        <v>85.81915237</v>
      </c>
      <c r="AD610" s="11" t="s">
        <v>168</v>
      </c>
      <c r="AE610" s="11">
        <f t="shared" si="2"/>
        <v>0</v>
      </c>
    </row>
    <row r="611" ht="15.75" customHeight="1">
      <c r="A611" s="11" t="s">
        <v>483</v>
      </c>
      <c r="B611" s="11" t="s">
        <v>163</v>
      </c>
      <c r="C611" s="11" t="s">
        <v>449</v>
      </c>
      <c r="D611" s="11" t="s">
        <v>170</v>
      </c>
      <c r="E611" s="12">
        <v>2025.0</v>
      </c>
      <c r="F611" s="11" t="s">
        <v>171</v>
      </c>
      <c r="G611" s="11" t="s">
        <v>184</v>
      </c>
      <c r="H611" s="11">
        <v>1.0</v>
      </c>
      <c r="I611" s="13">
        <v>8.3</v>
      </c>
      <c r="J611" s="11">
        <v>0.0</v>
      </c>
      <c r="K611" s="13">
        <v>0.0</v>
      </c>
      <c r="L611" s="13">
        <v>7.9</v>
      </c>
      <c r="M611" s="11">
        <v>34.0</v>
      </c>
      <c r="N611" s="14">
        <v>0.92</v>
      </c>
      <c r="O611" s="13">
        <v>82.8</v>
      </c>
      <c r="P611" s="13">
        <v>4.9</v>
      </c>
      <c r="Q611" s="13">
        <v>8.3</v>
      </c>
      <c r="R611" s="13">
        <v>17.0</v>
      </c>
      <c r="S611" s="13">
        <v>4.7</v>
      </c>
      <c r="T611" s="13">
        <v>4.4</v>
      </c>
      <c r="U611" s="13">
        <v>5.1</v>
      </c>
      <c r="V611" s="13">
        <v>90.8</v>
      </c>
      <c r="W611" s="11" t="str">
        <f t="shared" si="1"/>
        <v>A-Strong|BBVA|Risk|2025</v>
      </c>
      <c r="X611" s="15">
        <f>(MAX(0,MIN(1,1-(K611-scaling_params!$B$2)/(scaling_params!$C$2-scaling_params!$B$2)))+MAX(0,MIN(1,(L611-scaling_params!$B$3)/(scaling_params!$C$3-scaling_params!$B$3))))/2</f>
        <v>0.8602941176</v>
      </c>
      <c r="Y611" s="15">
        <f>(MAX(0,MIN(1,(M611-scaling_params!$B$4)/(scaling_params!$C$4-scaling_params!$B$4)))+MAX(0,MIN(1,(N611-scaling_params!$B$5)/(scaling_params!$C$5-scaling_params!$B$5))))/2</f>
        <v>0.8232142857</v>
      </c>
      <c r="Z611" s="15">
        <f>(MAX(0,MIN(1,(O611-scaling_params!$B$6)/(scaling_params!$C$6-scaling_params!$B$6)))+MAX(0,MIN(1,1-(P611-scaling_params!$B$7)/(scaling_params!$C$7-scaling_params!$B$7)))+MAX(0,MIN(1,(T611-scaling_params!$B$11)/(scaling_params!$C$11-scaling_params!$B$11))))/3</f>
        <v>0.9428571429</v>
      </c>
      <c r="AA611" s="15">
        <f>(MAX(0,MIN(1,1-(Q611-scaling_params!$B$8)/(scaling_params!$C$8-scaling_params!$B$8)))+MAX(0,MIN(1,(R611-scaling_params!$B$9)/(scaling_params!$C$9-scaling_params!$B$9)))+MAX(0,MIN(1,(S611-scaling_params!$B$10)/(scaling_params!$C$10-scaling_params!$B$10))))/3</f>
        <v>0.9157359146</v>
      </c>
      <c r="AB611" s="15">
        <f>(MAX(0,MIN(1,(U611-scaling_params!$B$12)/(scaling_params!$C$12-scaling_params!$B$12)))+MAX(0,MIN(1,(V611-scaling_params!$B$13)/(scaling_params!$C$13-scaling_params!$B$13))))/2</f>
        <v>0.9309090909</v>
      </c>
      <c r="AC611" s="13">
        <f>(scaling_params!$G$2*X611+scaling_params!$G$3*Y611+scaling_params!$G$4*Z611+scaling_params!$G$5*AA611+scaling_params!$G$6*AB611)*100</f>
        <v>88.82126971</v>
      </c>
      <c r="AD611" s="11" t="s">
        <v>168</v>
      </c>
      <c r="AE611" s="11">
        <f t="shared" si="2"/>
        <v>0</v>
      </c>
    </row>
    <row r="612" ht="15.75" customHeight="1">
      <c r="A612" s="11" t="s">
        <v>484</v>
      </c>
      <c r="B612" s="11" t="s">
        <v>163</v>
      </c>
      <c r="C612" s="11" t="s">
        <v>449</v>
      </c>
      <c r="D612" s="11" t="s">
        <v>174</v>
      </c>
      <c r="E612" s="12">
        <v>2024.0</v>
      </c>
      <c r="F612" s="11" t="s">
        <v>171</v>
      </c>
      <c r="G612" s="11" t="s">
        <v>167</v>
      </c>
      <c r="H612" s="11">
        <v>2.0</v>
      </c>
      <c r="I612" s="13">
        <v>8.6</v>
      </c>
      <c r="J612" s="11">
        <v>0.0</v>
      </c>
      <c r="K612" s="13">
        <v>1.3</v>
      </c>
      <c r="L612" s="13">
        <v>6.5</v>
      </c>
      <c r="M612" s="11">
        <v>17.0</v>
      </c>
      <c r="N612" s="14">
        <v>0.82</v>
      </c>
      <c r="O612" s="13">
        <v>73.3</v>
      </c>
      <c r="P612" s="13">
        <v>4.6</v>
      </c>
      <c r="Q612" s="13">
        <v>12.9</v>
      </c>
      <c r="R612" s="13">
        <v>18.1</v>
      </c>
      <c r="S612" s="13">
        <v>4.6</v>
      </c>
      <c r="T612" s="13">
        <v>4.1</v>
      </c>
      <c r="U612" s="13">
        <v>2.7</v>
      </c>
      <c r="V612" s="13">
        <v>84.3</v>
      </c>
      <c r="W612" s="11" t="str">
        <f t="shared" si="1"/>
        <v>A-Strong|BBVA|Digital|2024</v>
      </c>
      <c r="X612" s="15">
        <f>(MAX(0,MIN(1,1-(K612-scaling_params!$B$2)/(scaling_params!$C$2-scaling_params!$B$2)))+MAX(0,MIN(1,(L612-scaling_params!$B$3)/(scaling_params!$C$3-scaling_params!$B$3))))/2</f>
        <v>0.7073529412</v>
      </c>
      <c r="Y612" s="15">
        <f>(MAX(0,MIN(1,(M612-scaling_params!$B$4)/(scaling_params!$C$4-scaling_params!$B$4)))+MAX(0,MIN(1,(N612-scaling_params!$B$5)/(scaling_params!$C$5-scaling_params!$B$5))))/2</f>
        <v>0.6172619048</v>
      </c>
      <c r="Z612" s="15">
        <f>(MAX(0,MIN(1,(O612-scaling_params!$B$6)/(scaling_params!$C$6-scaling_params!$B$6)))+MAX(0,MIN(1,1-(P612-scaling_params!$B$7)/(scaling_params!$C$7-scaling_params!$B$7)))+MAX(0,MIN(1,(T612-scaling_params!$B$11)/(scaling_params!$C$11-scaling_params!$B$11))))/3</f>
        <v>0.8565299387</v>
      </c>
      <c r="AA612" s="15">
        <f>(MAX(0,MIN(1,1-(Q612-scaling_params!$B$8)/(scaling_params!$C$8-scaling_params!$B$8)))+MAX(0,MIN(1,(R612-scaling_params!$B$9)/(scaling_params!$C$9-scaling_params!$B$9)))+MAX(0,MIN(1,(S612-scaling_params!$B$10)/(scaling_params!$C$10-scaling_params!$B$10))))/3</f>
        <v>0.9031030709</v>
      </c>
      <c r="AB612" s="15">
        <f>(MAX(0,MIN(1,(U612-scaling_params!$B$12)/(scaling_params!$C$12-scaling_params!$B$12)))+MAX(0,MIN(1,(V612-scaling_params!$B$13)/(scaling_params!$C$13-scaling_params!$B$13))))/2</f>
        <v>0.7968181818</v>
      </c>
      <c r="AC612" s="13">
        <f>(scaling_params!$G$2*X612+scaling_params!$G$3*Y612+scaling_params!$G$4*Z612+scaling_params!$G$5*AA612+scaling_params!$G$6*AB612)*100</f>
        <v>76.55397103</v>
      </c>
      <c r="AD612" s="11" t="s">
        <v>168</v>
      </c>
      <c r="AE612" s="11">
        <f t="shared" si="2"/>
        <v>0</v>
      </c>
    </row>
    <row r="613" ht="15.75" customHeight="1">
      <c r="A613" s="11" t="s">
        <v>484</v>
      </c>
      <c r="B613" s="11" t="s">
        <v>163</v>
      </c>
      <c r="C613" s="11" t="s">
        <v>449</v>
      </c>
      <c r="D613" s="11" t="s">
        <v>174</v>
      </c>
      <c r="E613" s="12">
        <v>2025.0</v>
      </c>
      <c r="F613" s="11" t="s">
        <v>171</v>
      </c>
      <c r="G613" s="11" t="s">
        <v>167</v>
      </c>
      <c r="H613" s="11">
        <v>2.0</v>
      </c>
      <c r="I613" s="13">
        <v>8.3</v>
      </c>
      <c r="J613" s="11">
        <v>0.0</v>
      </c>
      <c r="K613" s="13">
        <v>1.2</v>
      </c>
      <c r="L613" s="13">
        <v>7.1</v>
      </c>
      <c r="M613" s="11">
        <v>24.0</v>
      </c>
      <c r="N613" s="14">
        <v>0.86</v>
      </c>
      <c r="O613" s="13">
        <v>78.6</v>
      </c>
      <c r="P613" s="13">
        <v>4.2</v>
      </c>
      <c r="Q613" s="13">
        <v>12.7</v>
      </c>
      <c r="R613" s="13">
        <v>18.1</v>
      </c>
      <c r="S613" s="13">
        <v>4.6</v>
      </c>
      <c r="T613" s="13">
        <v>4.0</v>
      </c>
      <c r="U613" s="13">
        <v>3.7</v>
      </c>
      <c r="V613" s="13">
        <v>71.0</v>
      </c>
      <c r="W613" s="11" t="str">
        <f t="shared" si="1"/>
        <v>A-Strong|BBVA|Digital|2025</v>
      </c>
      <c r="X613" s="15">
        <f>(MAX(0,MIN(1,1-(K613-scaling_params!$B$2)/(scaling_params!$C$2-scaling_params!$B$2)))+MAX(0,MIN(1,(L613-scaling_params!$B$3)/(scaling_params!$C$3-scaling_params!$B$3))))/2</f>
        <v>0.7681372549</v>
      </c>
      <c r="Y613" s="15">
        <f>(MAX(0,MIN(1,(M613-scaling_params!$B$4)/(scaling_params!$C$4-scaling_params!$B$4)))+MAX(0,MIN(1,(N613-scaling_params!$B$5)/(scaling_params!$C$5-scaling_params!$B$5))))/2</f>
        <v>0.7005952381</v>
      </c>
      <c r="Z613" s="15">
        <f>(MAX(0,MIN(1,(O613-scaling_params!$B$6)/(scaling_params!$C$6-scaling_params!$B$6)))+MAX(0,MIN(1,1-(P613-scaling_params!$B$7)/(scaling_params!$C$7-scaling_params!$B$7)))+MAX(0,MIN(1,(T613-scaling_params!$B$11)/(scaling_params!$C$11-scaling_params!$B$11))))/3</f>
        <v>0.9047619048</v>
      </c>
      <c r="AA613" s="15">
        <f>(MAX(0,MIN(1,1-(Q613-scaling_params!$B$8)/(scaling_params!$C$8-scaling_params!$B$8)))+MAX(0,MIN(1,(R613-scaling_params!$B$9)/(scaling_params!$C$9-scaling_params!$B$9)))+MAX(0,MIN(1,(S613-scaling_params!$B$10)/(scaling_params!$C$10-scaling_params!$B$10))))/3</f>
        <v>0.9106788285</v>
      </c>
      <c r="AB613" s="15">
        <f>(MAX(0,MIN(1,(U613-scaling_params!$B$12)/(scaling_params!$C$12-scaling_params!$B$12)))+MAX(0,MIN(1,(V613-scaling_params!$B$13)/(scaling_params!$C$13-scaling_params!$B$13))))/2</f>
        <v>0.7509090909</v>
      </c>
      <c r="AC613" s="13">
        <f>(scaling_params!$G$2*X613+scaling_params!$G$3*Y613+scaling_params!$G$4*Z613+scaling_params!$G$5*AA613+scaling_params!$G$6*AB613)*100</f>
        <v>80.665793</v>
      </c>
      <c r="AD613" s="11" t="s">
        <v>168</v>
      </c>
      <c r="AE613" s="11">
        <f t="shared" si="2"/>
        <v>0</v>
      </c>
    </row>
    <row r="614" ht="15.75" customHeight="1">
      <c r="A614" s="11" t="s">
        <v>485</v>
      </c>
      <c r="B614" s="11" t="s">
        <v>163</v>
      </c>
      <c r="C614" s="11" t="s">
        <v>449</v>
      </c>
      <c r="D614" s="11" t="s">
        <v>181</v>
      </c>
      <c r="E614" s="12">
        <v>2024.0</v>
      </c>
      <c r="F614" s="11" t="s">
        <v>166</v>
      </c>
      <c r="G614" s="11" t="s">
        <v>172</v>
      </c>
      <c r="H614" s="11">
        <v>3.0</v>
      </c>
      <c r="I614" s="13">
        <v>8.6</v>
      </c>
      <c r="J614" s="11">
        <v>0.0</v>
      </c>
      <c r="K614" s="13">
        <v>0.6</v>
      </c>
      <c r="L614" s="13">
        <v>7.0</v>
      </c>
      <c r="M614" s="11">
        <v>19.0</v>
      </c>
      <c r="N614" s="14">
        <v>0.76</v>
      </c>
      <c r="O614" s="13">
        <v>80.4</v>
      </c>
      <c r="P614" s="13">
        <v>5.5</v>
      </c>
      <c r="Q614" s="13">
        <v>9.4</v>
      </c>
      <c r="R614" s="13">
        <v>15.8</v>
      </c>
      <c r="S614" s="13">
        <v>3.8</v>
      </c>
      <c r="T614" s="13">
        <v>5.0</v>
      </c>
      <c r="U614" s="13">
        <v>3.6</v>
      </c>
      <c r="V614" s="13">
        <v>92.9</v>
      </c>
      <c r="W614" s="11" t="str">
        <f t="shared" si="1"/>
        <v>A-Strong|BBVA|Corporate|2024</v>
      </c>
      <c r="X614" s="15">
        <f>(MAX(0,MIN(1,1-(K614-scaling_params!$B$2)/(scaling_params!$C$2-scaling_params!$B$2)))+MAX(0,MIN(1,(L614-scaling_params!$B$3)/(scaling_params!$C$3-scaling_params!$B$3))))/2</f>
        <v>0.7941176471</v>
      </c>
      <c r="Y614" s="15">
        <f>(MAX(0,MIN(1,(M614-scaling_params!$B$4)/(scaling_params!$C$4-scaling_params!$B$4)))+MAX(0,MIN(1,(N614-scaling_params!$B$5)/(scaling_params!$C$5-scaling_params!$B$5))))/2</f>
        <v>0.5517857143</v>
      </c>
      <c r="Z614" s="15">
        <f>(MAX(0,MIN(1,(O614-scaling_params!$B$6)/(scaling_params!$C$6-scaling_params!$B$6)))+MAX(0,MIN(1,1-(P614-scaling_params!$B$7)/(scaling_params!$C$7-scaling_params!$B$7)))+MAX(0,MIN(1,(T614-scaling_params!$B$11)/(scaling_params!$C$11-scaling_params!$B$11))))/3</f>
        <v>1</v>
      </c>
      <c r="AA614" s="15">
        <f>(MAX(0,MIN(1,1-(Q614-scaling_params!$B$8)/(scaling_params!$C$8-scaling_params!$B$8)))+MAX(0,MIN(1,(R614-scaling_params!$B$9)/(scaling_params!$C$9-scaling_params!$B$9)))+MAX(0,MIN(1,(S614-scaling_params!$B$10)/(scaling_params!$C$10-scaling_params!$B$10))))/3</f>
        <v>0.7768677091</v>
      </c>
      <c r="AB614" s="15">
        <f>(MAX(0,MIN(1,(U614-scaling_params!$B$12)/(scaling_params!$C$12-scaling_params!$B$12)))+MAX(0,MIN(1,(V614-scaling_params!$B$13)/(scaling_params!$C$13-scaling_params!$B$13))))/2</f>
        <v>0.95</v>
      </c>
      <c r="AC614" s="13">
        <f>(scaling_params!$G$2*X614+scaling_params!$G$3*Y614+scaling_params!$G$4*Z614+scaling_params!$G$5*AA614+scaling_params!$G$6*AB614)*100</f>
        <v>80.01160067</v>
      </c>
      <c r="AD614" s="11" t="s">
        <v>168</v>
      </c>
      <c r="AE614" s="11">
        <f t="shared" si="2"/>
        <v>0</v>
      </c>
    </row>
    <row r="615" ht="15.75" customHeight="1">
      <c r="A615" s="11" t="s">
        <v>485</v>
      </c>
      <c r="B615" s="11" t="s">
        <v>163</v>
      </c>
      <c r="C615" s="11" t="s">
        <v>449</v>
      </c>
      <c r="D615" s="11" t="s">
        <v>181</v>
      </c>
      <c r="E615" s="12">
        <v>2025.0</v>
      </c>
      <c r="F615" s="11" t="s">
        <v>166</v>
      </c>
      <c r="G615" s="11" t="s">
        <v>172</v>
      </c>
      <c r="H615" s="11">
        <v>3.0</v>
      </c>
      <c r="I615" s="13">
        <v>8.3</v>
      </c>
      <c r="J615" s="11">
        <v>0.0</v>
      </c>
      <c r="K615" s="13">
        <v>1.4</v>
      </c>
      <c r="L615" s="13">
        <v>7.4</v>
      </c>
      <c r="M615" s="11">
        <v>25.0</v>
      </c>
      <c r="N615" s="14">
        <v>0.9</v>
      </c>
      <c r="O615" s="13">
        <v>83.2</v>
      </c>
      <c r="P615" s="13">
        <v>5.5</v>
      </c>
      <c r="Q615" s="13">
        <v>8.5</v>
      </c>
      <c r="R615" s="13">
        <v>18.9</v>
      </c>
      <c r="S615" s="13">
        <v>4.3</v>
      </c>
      <c r="T615" s="13">
        <v>4.5</v>
      </c>
      <c r="U615" s="13">
        <v>3.7</v>
      </c>
      <c r="V615" s="13">
        <v>83.0</v>
      </c>
      <c r="W615" s="11" t="str">
        <f t="shared" si="1"/>
        <v>A-Strong|BBVA|Corporate|2025</v>
      </c>
      <c r="X615" s="15">
        <f>(MAX(0,MIN(1,1-(K615-scaling_params!$B$2)/(scaling_params!$C$2-scaling_params!$B$2)))+MAX(0,MIN(1,(L615-scaling_params!$B$3)/(scaling_params!$C$3-scaling_params!$B$3))))/2</f>
        <v>0.7568627451</v>
      </c>
      <c r="Y615" s="15">
        <f>(MAX(0,MIN(1,(M615-scaling_params!$B$4)/(scaling_params!$C$4-scaling_params!$B$4)))+MAX(0,MIN(1,(N615-scaling_params!$B$5)/(scaling_params!$C$5-scaling_params!$B$5))))/2</f>
        <v>0.7553571429</v>
      </c>
      <c r="Z615" s="15">
        <f>(MAX(0,MIN(1,(O615-scaling_params!$B$6)/(scaling_params!$C$6-scaling_params!$B$6)))+MAX(0,MIN(1,1-(P615-scaling_params!$B$7)/(scaling_params!$C$7-scaling_params!$B$7)))+MAX(0,MIN(1,(T615-scaling_params!$B$11)/(scaling_params!$C$11-scaling_params!$B$11))))/3</f>
        <v>0.9523809524</v>
      </c>
      <c r="AA615" s="15">
        <f>(MAX(0,MIN(1,1-(Q615-scaling_params!$B$8)/(scaling_params!$C$8-scaling_params!$B$8)))+MAX(0,MIN(1,(R615-scaling_params!$B$9)/(scaling_params!$C$9-scaling_params!$B$9)))+MAX(0,MIN(1,(S615-scaling_params!$B$10)/(scaling_params!$C$10-scaling_params!$B$10))))/3</f>
        <v>0.931372549</v>
      </c>
      <c r="AB615" s="15">
        <f>(MAX(0,MIN(1,(U615-scaling_params!$B$12)/(scaling_params!$C$12-scaling_params!$B$12)))+MAX(0,MIN(1,(V615-scaling_params!$B$13)/(scaling_params!$C$13-scaling_params!$B$13))))/2</f>
        <v>0.86</v>
      </c>
      <c r="AC615" s="13">
        <f>(scaling_params!$G$2*X615+scaling_params!$G$3*Y615+scaling_params!$G$4*Z615+scaling_params!$G$5*AA615+scaling_params!$G$6*AB615)*100</f>
        <v>84.45827661</v>
      </c>
      <c r="AD615" s="11" t="s">
        <v>168</v>
      </c>
      <c r="AE615" s="11">
        <f t="shared" si="2"/>
        <v>0</v>
      </c>
    </row>
    <row r="616" ht="15.75" customHeight="1">
      <c r="A616" s="11" t="s">
        <v>486</v>
      </c>
      <c r="B616" s="11" t="s">
        <v>163</v>
      </c>
      <c r="C616" s="11" t="s">
        <v>449</v>
      </c>
      <c r="D616" s="11" t="s">
        <v>170</v>
      </c>
      <c r="E616" s="12">
        <v>2024.0</v>
      </c>
      <c r="F616" s="11" t="s">
        <v>166</v>
      </c>
      <c r="G616" s="11" t="s">
        <v>167</v>
      </c>
      <c r="H616" s="11">
        <v>3.0</v>
      </c>
      <c r="I616" s="13">
        <v>8.6</v>
      </c>
      <c r="J616" s="11">
        <v>0.0</v>
      </c>
      <c r="K616" s="13">
        <v>0.2</v>
      </c>
      <c r="L616" s="13">
        <v>9.0</v>
      </c>
      <c r="M616" s="11">
        <v>26.0</v>
      </c>
      <c r="N616" s="14">
        <v>0.88</v>
      </c>
      <c r="O616" s="13">
        <v>82.1</v>
      </c>
      <c r="P616" s="13">
        <v>5.1</v>
      </c>
      <c r="Q616" s="13">
        <v>12.5</v>
      </c>
      <c r="R616" s="13">
        <v>18.1</v>
      </c>
      <c r="S616" s="13">
        <v>4.8</v>
      </c>
      <c r="T616" s="13">
        <v>4.6</v>
      </c>
      <c r="U616" s="13">
        <v>2.3</v>
      </c>
      <c r="V616" s="13">
        <v>92.2</v>
      </c>
      <c r="W616" s="11" t="str">
        <f t="shared" si="1"/>
        <v>A-Strong|BBVA|Risk|2024</v>
      </c>
      <c r="X616" s="15">
        <f>(MAX(0,MIN(1,1-(K616-scaling_params!$B$2)/(scaling_params!$C$2-scaling_params!$B$2)))+MAX(0,MIN(1,(L616-scaling_params!$B$3)/(scaling_params!$C$3-scaling_params!$B$3))))/2</f>
        <v>0.9411764706</v>
      </c>
      <c r="Y616" s="15">
        <f>(MAX(0,MIN(1,(M616-scaling_params!$B$4)/(scaling_params!$C$4-scaling_params!$B$4)))+MAX(0,MIN(1,(N616-scaling_params!$B$5)/(scaling_params!$C$5-scaling_params!$B$5))))/2</f>
        <v>0.7351190476</v>
      </c>
      <c r="Z616" s="15">
        <f>(MAX(0,MIN(1,(O616-scaling_params!$B$6)/(scaling_params!$C$6-scaling_params!$B$6)))+MAX(0,MIN(1,1-(P616-scaling_params!$B$7)/(scaling_params!$C$7-scaling_params!$B$7)))+MAX(0,MIN(1,(T616-scaling_params!$B$11)/(scaling_params!$C$11-scaling_params!$B$11))))/3</f>
        <v>0.9619047619</v>
      </c>
      <c r="AA616" s="15">
        <f>(MAX(0,MIN(1,1-(Q616-scaling_params!$B$8)/(scaling_params!$C$8-scaling_params!$B$8)))+MAX(0,MIN(1,(R616-scaling_params!$B$9)/(scaling_params!$C$9-scaling_params!$B$9)))+MAX(0,MIN(1,(S616-scaling_params!$B$10)/(scaling_params!$C$10-scaling_params!$B$10))))/3</f>
        <v>0.9378624292</v>
      </c>
      <c r="AB616" s="15">
        <f>(MAX(0,MIN(1,(U616-scaling_params!$B$12)/(scaling_params!$C$12-scaling_params!$B$12)))+MAX(0,MIN(1,(V616-scaling_params!$B$13)/(scaling_params!$C$13-scaling_params!$B$13))))/2</f>
        <v>0.7686363636</v>
      </c>
      <c r="AC616" s="13">
        <f>(scaling_params!$G$2*X616+scaling_params!$G$3*Y616+scaling_params!$G$4*Z616+scaling_params!$G$5*AA616+scaling_params!$G$6*AB616)*100</f>
        <v>87.57399443</v>
      </c>
      <c r="AD616" s="11" t="s">
        <v>168</v>
      </c>
      <c r="AE616" s="11">
        <f t="shared" si="2"/>
        <v>0</v>
      </c>
    </row>
    <row r="617" ht="15.75" customHeight="1">
      <c r="A617" s="11" t="s">
        <v>486</v>
      </c>
      <c r="B617" s="11" t="s">
        <v>163</v>
      </c>
      <c r="C617" s="11" t="s">
        <v>449</v>
      </c>
      <c r="D617" s="11" t="s">
        <v>170</v>
      </c>
      <c r="E617" s="12">
        <v>2025.0</v>
      </c>
      <c r="F617" s="11" t="s">
        <v>166</v>
      </c>
      <c r="G617" s="11" t="s">
        <v>167</v>
      </c>
      <c r="H617" s="11">
        <v>3.0</v>
      </c>
      <c r="I617" s="13">
        <v>8.3</v>
      </c>
      <c r="J617" s="11">
        <v>0.0</v>
      </c>
      <c r="K617" s="13">
        <v>0.0</v>
      </c>
      <c r="L617" s="13">
        <v>9.0</v>
      </c>
      <c r="M617" s="11">
        <v>28.0</v>
      </c>
      <c r="N617" s="14">
        <v>0.92</v>
      </c>
      <c r="O617" s="13">
        <v>82.8</v>
      </c>
      <c r="P617" s="13">
        <v>4.9</v>
      </c>
      <c r="Q617" s="13">
        <v>8.3</v>
      </c>
      <c r="R617" s="13">
        <v>17.0</v>
      </c>
      <c r="S617" s="13">
        <v>4.2</v>
      </c>
      <c r="T617" s="13">
        <v>4.0</v>
      </c>
      <c r="U617" s="13">
        <v>5.1</v>
      </c>
      <c r="V617" s="13">
        <v>78.8</v>
      </c>
      <c r="W617" s="11" t="str">
        <f t="shared" si="1"/>
        <v>A-Strong|BBVA|Risk|2025</v>
      </c>
      <c r="X617" s="15">
        <f>(MAX(0,MIN(1,1-(K617-scaling_params!$B$2)/(scaling_params!$C$2-scaling_params!$B$2)))+MAX(0,MIN(1,(L617-scaling_params!$B$3)/(scaling_params!$C$3-scaling_params!$B$3))))/2</f>
        <v>0.9411764706</v>
      </c>
      <c r="Y617" s="15">
        <f>(MAX(0,MIN(1,(M617-scaling_params!$B$4)/(scaling_params!$C$4-scaling_params!$B$4)))+MAX(0,MIN(1,(N617-scaling_params!$B$5)/(scaling_params!$C$5-scaling_params!$B$5))))/2</f>
        <v>0.7946428571</v>
      </c>
      <c r="Z617" s="15">
        <f>(MAX(0,MIN(1,(O617-scaling_params!$B$6)/(scaling_params!$C$6-scaling_params!$B$6)))+MAX(0,MIN(1,1-(P617-scaling_params!$B$7)/(scaling_params!$C$7-scaling_params!$B$7)))+MAX(0,MIN(1,(T617-scaling_params!$B$11)/(scaling_params!$C$11-scaling_params!$B$11))))/3</f>
        <v>0.9047619048</v>
      </c>
      <c r="AA617" s="15">
        <f>(MAX(0,MIN(1,1-(Q617-scaling_params!$B$8)/(scaling_params!$C$8-scaling_params!$B$8)))+MAX(0,MIN(1,(R617-scaling_params!$B$9)/(scaling_params!$C$9-scaling_params!$B$9)))+MAX(0,MIN(1,(S617-scaling_params!$B$10)/(scaling_params!$C$10-scaling_params!$B$10))))/3</f>
        <v>0.8667163068</v>
      </c>
      <c r="AB617" s="15">
        <f>(MAX(0,MIN(1,(U617-scaling_params!$B$12)/(scaling_params!$C$12-scaling_params!$B$12)))+MAX(0,MIN(1,(V617-scaling_params!$B$13)/(scaling_params!$C$13-scaling_params!$B$13))))/2</f>
        <v>0.8218181818</v>
      </c>
      <c r="AC617" s="13">
        <f>(scaling_params!$G$2*X617+scaling_params!$G$3*Y617+scaling_params!$G$4*Z617+scaling_params!$G$5*AA617+scaling_params!$G$6*AB617)*100</f>
        <v>87.00532051</v>
      </c>
      <c r="AD617" s="11" t="s">
        <v>168</v>
      </c>
      <c r="AE617" s="11">
        <f t="shared" si="2"/>
        <v>0</v>
      </c>
    </row>
    <row r="618" ht="15.75" customHeight="1">
      <c r="A618" s="11" t="s">
        <v>487</v>
      </c>
      <c r="B618" s="11" t="s">
        <v>163</v>
      </c>
      <c r="C618" s="11" t="s">
        <v>449</v>
      </c>
      <c r="D618" s="11" t="s">
        <v>177</v>
      </c>
      <c r="E618" s="12">
        <v>2024.0</v>
      </c>
      <c r="F618" s="11" t="s">
        <v>166</v>
      </c>
      <c r="G618" s="11" t="s">
        <v>175</v>
      </c>
      <c r="H618" s="11">
        <v>2.0</v>
      </c>
      <c r="I618" s="13">
        <v>8.6</v>
      </c>
      <c r="J618" s="11">
        <v>0.0</v>
      </c>
      <c r="K618" s="13">
        <v>0.2</v>
      </c>
      <c r="L618" s="13">
        <v>7.7</v>
      </c>
      <c r="M618" s="11">
        <v>51.0</v>
      </c>
      <c r="N618" s="14">
        <v>0.83</v>
      </c>
      <c r="O618" s="13">
        <v>76.2</v>
      </c>
      <c r="P618" s="13">
        <v>4.6</v>
      </c>
      <c r="Q618" s="13">
        <v>11.9</v>
      </c>
      <c r="R618" s="13">
        <v>17.6</v>
      </c>
      <c r="S618" s="13">
        <v>4.8</v>
      </c>
      <c r="T618" s="13">
        <v>4.7</v>
      </c>
      <c r="U618" s="13">
        <v>3.5</v>
      </c>
      <c r="V618" s="13">
        <v>76.5</v>
      </c>
      <c r="W618" s="11" t="str">
        <f t="shared" si="1"/>
        <v>A-Strong|BBVA|Retail|2024</v>
      </c>
      <c r="X618" s="15">
        <f>(MAX(0,MIN(1,1-(K618-scaling_params!$B$2)/(scaling_params!$C$2-scaling_params!$B$2)))+MAX(0,MIN(1,(L618-scaling_params!$B$3)/(scaling_params!$C$3-scaling_params!$B$3))))/2</f>
        <v>0.8455882353</v>
      </c>
      <c r="Y618" s="15">
        <f>(MAX(0,MIN(1,(M618-scaling_params!$B$4)/(scaling_params!$C$4-scaling_params!$B$4)))+MAX(0,MIN(1,(N618-scaling_params!$B$5)/(scaling_params!$C$5-scaling_params!$B$5))))/2</f>
        <v>0.7916666667</v>
      </c>
      <c r="Z618" s="15">
        <f>(MAX(0,MIN(1,(O618-scaling_params!$B$6)/(scaling_params!$C$6-scaling_params!$B$6)))+MAX(0,MIN(1,1-(P618-scaling_params!$B$7)/(scaling_params!$C$7-scaling_params!$B$7)))+MAX(0,MIN(1,(T618-scaling_params!$B$11)/(scaling_params!$C$11-scaling_params!$B$11))))/3</f>
        <v>0.9615275813</v>
      </c>
      <c r="AA618" s="15">
        <f>(MAX(0,MIN(1,1-(Q618-scaling_params!$B$8)/(scaling_params!$C$8-scaling_params!$B$8)))+MAX(0,MIN(1,(R618-scaling_params!$B$9)/(scaling_params!$C$9-scaling_params!$B$9)))+MAX(0,MIN(1,(S618-scaling_params!$B$10)/(scaling_params!$C$10-scaling_params!$B$10))))/3</f>
        <v>0.9394926555</v>
      </c>
      <c r="AB618" s="15">
        <f>(MAX(0,MIN(1,(U618-scaling_params!$B$12)/(scaling_params!$C$12-scaling_params!$B$12)))+MAX(0,MIN(1,(V618-scaling_params!$B$13)/(scaling_params!$C$13-scaling_params!$B$13))))/2</f>
        <v>0.8009090909</v>
      </c>
      <c r="AC618" s="13">
        <f>(scaling_params!$G$2*X618+scaling_params!$G$3*Y618+scaling_params!$G$4*Z618+scaling_params!$G$5*AA618+scaling_params!$G$6*AB618)*100</f>
        <v>87.05718637</v>
      </c>
      <c r="AD618" s="11" t="s">
        <v>168</v>
      </c>
      <c r="AE618" s="11">
        <f t="shared" si="2"/>
        <v>0</v>
      </c>
    </row>
    <row r="619" ht="15.75" customHeight="1">
      <c r="A619" s="11" t="s">
        <v>487</v>
      </c>
      <c r="B619" s="11" t="s">
        <v>163</v>
      </c>
      <c r="C619" s="11" t="s">
        <v>449</v>
      </c>
      <c r="D619" s="11" t="s">
        <v>177</v>
      </c>
      <c r="E619" s="12">
        <v>2025.0</v>
      </c>
      <c r="F619" s="11" t="s">
        <v>166</v>
      </c>
      <c r="G619" s="11" t="s">
        <v>175</v>
      </c>
      <c r="H619" s="11">
        <v>2.0</v>
      </c>
      <c r="I619" s="13">
        <v>8.3</v>
      </c>
      <c r="J619" s="11">
        <v>0.0</v>
      </c>
      <c r="K619" s="13">
        <v>1.2</v>
      </c>
      <c r="L619" s="13">
        <v>7.4</v>
      </c>
      <c r="M619" s="11">
        <v>34.0</v>
      </c>
      <c r="N619" s="14">
        <v>0.84</v>
      </c>
      <c r="O619" s="13">
        <v>79.5</v>
      </c>
      <c r="P619" s="13">
        <v>6.5</v>
      </c>
      <c r="Q619" s="13">
        <v>9.6</v>
      </c>
      <c r="R619" s="13">
        <v>16.3</v>
      </c>
      <c r="S619" s="13">
        <v>4.4</v>
      </c>
      <c r="T619" s="13">
        <v>3.8</v>
      </c>
      <c r="U619" s="13">
        <v>3.5</v>
      </c>
      <c r="V619" s="13">
        <v>94.0</v>
      </c>
      <c r="W619" s="11" t="str">
        <f t="shared" si="1"/>
        <v>A-Strong|BBVA|Retail|2025</v>
      </c>
      <c r="X619" s="15">
        <f>(MAX(0,MIN(1,1-(K619-scaling_params!$B$2)/(scaling_params!$C$2-scaling_params!$B$2)))+MAX(0,MIN(1,(L619-scaling_params!$B$3)/(scaling_params!$C$3-scaling_params!$B$3))))/2</f>
        <v>0.7901960784</v>
      </c>
      <c r="Y619" s="15">
        <f>(MAX(0,MIN(1,(M619-scaling_params!$B$4)/(scaling_params!$C$4-scaling_params!$B$4)))+MAX(0,MIN(1,(N619-scaling_params!$B$5)/(scaling_params!$C$5-scaling_params!$B$5))))/2</f>
        <v>0.7232142857</v>
      </c>
      <c r="Z619" s="15">
        <f>(MAX(0,MIN(1,(O619-scaling_params!$B$6)/(scaling_params!$C$6-scaling_params!$B$6)))+MAX(0,MIN(1,1-(P619-scaling_params!$B$7)/(scaling_params!$C$7-scaling_params!$B$7)))+MAX(0,MIN(1,(T619-scaling_params!$B$11)/(scaling_params!$C$11-scaling_params!$B$11))))/3</f>
        <v>0.7956241956</v>
      </c>
      <c r="AA619" s="15">
        <f>(MAX(0,MIN(1,1-(Q619-scaling_params!$B$8)/(scaling_params!$C$8-scaling_params!$B$8)))+MAX(0,MIN(1,(R619-scaling_params!$B$9)/(scaling_params!$C$9-scaling_params!$B$9)))+MAX(0,MIN(1,(S619-scaling_params!$B$10)/(scaling_params!$C$10-scaling_params!$B$10))))/3</f>
        <v>0.8567882849</v>
      </c>
      <c r="AB619" s="15">
        <f>(MAX(0,MIN(1,(U619-scaling_params!$B$12)/(scaling_params!$C$12-scaling_params!$B$12)))+MAX(0,MIN(1,(V619-scaling_params!$B$13)/(scaling_params!$C$13-scaling_params!$B$13))))/2</f>
        <v>0.96</v>
      </c>
      <c r="AC619" s="13">
        <f>(scaling_params!$G$2*X619+scaling_params!$G$3*Y619+scaling_params!$G$4*Z619+scaling_params!$G$5*AA619+scaling_params!$G$6*AB619)*100</f>
        <v>80.66978597</v>
      </c>
      <c r="AD619" s="11" t="s">
        <v>168</v>
      </c>
      <c r="AE619" s="11">
        <f t="shared" si="2"/>
        <v>0</v>
      </c>
    </row>
    <row r="620" ht="15.75" customHeight="1">
      <c r="A620" s="11" t="s">
        <v>488</v>
      </c>
      <c r="B620" s="11" t="s">
        <v>163</v>
      </c>
      <c r="C620" s="11" t="s">
        <v>449</v>
      </c>
      <c r="D620" s="11" t="s">
        <v>174</v>
      </c>
      <c r="E620" s="12">
        <v>2024.0</v>
      </c>
      <c r="F620" s="11" t="s">
        <v>171</v>
      </c>
      <c r="G620" s="11" t="s">
        <v>184</v>
      </c>
      <c r="H620" s="11">
        <v>1.0</v>
      </c>
      <c r="I620" s="13">
        <v>8.6</v>
      </c>
      <c r="J620" s="11">
        <v>0.0</v>
      </c>
      <c r="K620" s="13">
        <v>1.3</v>
      </c>
      <c r="L620" s="13">
        <v>9.1</v>
      </c>
      <c r="M620" s="11">
        <v>25.0</v>
      </c>
      <c r="N620" s="14">
        <v>0.86</v>
      </c>
      <c r="O620" s="13">
        <v>73.3</v>
      </c>
      <c r="P620" s="13">
        <v>4.6</v>
      </c>
      <c r="Q620" s="13">
        <v>12.9</v>
      </c>
      <c r="R620" s="13">
        <v>18.1</v>
      </c>
      <c r="S620" s="13">
        <v>4.9</v>
      </c>
      <c r="T620" s="13">
        <v>4.8</v>
      </c>
      <c r="U620" s="13">
        <v>2.7</v>
      </c>
      <c r="V620" s="13">
        <v>74.8</v>
      </c>
      <c r="W620" s="11" t="str">
        <f t="shared" si="1"/>
        <v>A-Strong|BBVA|Digital|2024</v>
      </c>
      <c r="X620" s="15">
        <f>(MAX(0,MIN(1,1-(K620-scaling_params!$B$2)/(scaling_params!$C$2-scaling_params!$B$2)))+MAX(0,MIN(1,(L620-scaling_params!$B$3)/(scaling_params!$C$3-scaling_params!$B$3))))/2</f>
        <v>0.8985294118</v>
      </c>
      <c r="Y620" s="15">
        <f>(MAX(0,MIN(1,(M620-scaling_params!$B$4)/(scaling_params!$C$4-scaling_params!$B$4)))+MAX(0,MIN(1,(N620-scaling_params!$B$5)/(scaling_params!$C$5-scaling_params!$B$5))))/2</f>
        <v>0.7053571429</v>
      </c>
      <c r="Z620" s="15">
        <f>(MAX(0,MIN(1,(O620-scaling_params!$B$6)/(scaling_params!$C$6-scaling_params!$B$6)))+MAX(0,MIN(1,1-(P620-scaling_params!$B$7)/(scaling_params!$C$7-scaling_params!$B$7)))+MAX(0,MIN(1,(T620-scaling_params!$B$11)/(scaling_params!$C$11-scaling_params!$B$11))))/3</f>
        <v>0.9231966054</v>
      </c>
      <c r="AA620" s="15">
        <f>(MAX(0,MIN(1,1-(Q620-scaling_params!$B$8)/(scaling_params!$C$8-scaling_params!$B$8)))+MAX(0,MIN(1,(R620-scaling_params!$B$9)/(scaling_params!$C$9-scaling_params!$B$9)))+MAX(0,MIN(1,(S620-scaling_params!$B$10)/(scaling_params!$C$10-scaling_params!$B$10))))/3</f>
        <v>0.9325148356</v>
      </c>
      <c r="AB620" s="15">
        <f>(MAX(0,MIN(1,(U620-scaling_params!$B$12)/(scaling_params!$C$12-scaling_params!$B$12)))+MAX(0,MIN(1,(V620-scaling_params!$B$13)/(scaling_params!$C$13-scaling_params!$B$13))))/2</f>
        <v>0.7104545455</v>
      </c>
      <c r="AC620" s="13">
        <f>(scaling_params!$G$2*X620+scaling_params!$G$3*Y620+scaling_params!$G$4*Z620+scaling_params!$G$5*AA620+scaling_params!$G$6*AB620)*100</f>
        <v>84.182079</v>
      </c>
      <c r="AD620" s="11" t="s">
        <v>168</v>
      </c>
      <c r="AE620" s="11">
        <f t="shared" si="2"/>
        <v>0</v>
      </c>
    </row>
    <row r="621" ht="15.75" customHeight="1">
      <c r="A621" s="11" t="s">
        <v>488</v>
      </c>
      <c r="B621" s="11" t="s">
        <v>163</v>
      </c>
      <c r="C621" s="11" t="s">
        <v>449</v>
      </c>
      <c r="D621" s="11" t="s">
        <v>174</v>
      </c>
      <c r="E621" s="12">
        <v>2025.0</v>
      </c>
      <c r="F621" s="11" t="s">
        <v>171</v>
      </c>
      <c r="G621" s="11" t="s">
        <v>184</v>
      </c>
      <c r="H621" s="11">
        <v>1.0</v>
      </c>
      <c r="I621" s="13">
        <v>8.3</v>
      </c>
      <c r="J621" s="11">
        <v>0.0</v>
      </c>
      <c r="K621" s="13">
        <v>1.2</v>
      </c>
      <c r="L621" s="13">
        <v>9.0</v>
      </c>
      <c r="M621" s="11">
        <v>47.0</v>
      </c>
      <c r="N621" s="14">
        <v>0.89</v>
      </c>
      <c r="O621" s="13">
        <v>78.6</v>
      </c>
      <c r="P621" s="13">
        <v>4.2</v>
      </c>
      <c r="Q621" s="13">
        <v>12.7</v>
      </c>
      <c r="R621" s="13">
        <v>18.1</v>
      </c>
      <c r="S621" s="13">
        <v>4.4</v>
      </c>
      <c r="T621" s="13">
        <v>5.0</v>
      </c>
      <c r="U621" s="13">
        <v>3.7</v>
      </c>
      <c r="V621" s="13">
        <v>86.0</v>
      </c>
      <c r="W621" s="11" t="str">
        <f t="shared" si="1"/>
        <v>A-Strong|BBVA|Digital|2025</v>
      </c>
      <c r="X621" s="15">
        <f>(MAX(0,MIN(1,1-(K621-scaling_params!$B$2)/(scaling_params!$C$2-scaling_params!$B$2)))+MAX(0,MIN(1,(L621-scaling_params!$B$3)/(scaling_params!$C$3-scaling_params!$B$3))))/2</f>
        <v>0.9078431373</v>
      </c>
      <c r="Y621" s="15">
        <f>(MAX(0,MIN(1,(M621-scaling_params!$B$4)/(scaling_params!$C$4-scaling_params!$B$4)))+MAX(0,MIN(1,(N621-scaling_params!$B$5)/(scaling_params!$C$5-scaling_params!$B$5))))/2</f>
        <v>0.8476190476</v>
      </c>
      <c r="Z621" s="15">
        <f>(MAX(0,MIN(1,(O621-scaling_params!$B$6)/(scaling_params!$C$6-scaling_params!$B$6)))+MAX(0,MIN(1,1-(P621-scaling_params!$B$7)/(scaling_params!$C$7-scaling_params!$B$7)))+MAX(0,MIN(1,(T621-scaling_params!$B$11)/(scaling_params!$C$11-scaling_params!$B$11))))/3</f>
        <v>1</v>
      </c>
      <c r="AA621" s="15">
        <f>(MAX(0,MIN(1,1-(Q621-scaling_params!$B$8)/(scaling_params!$C$8-scaling_params!$B$8)))+MAX(0,MIN(1,(R621-scaling_params!$B$9)/(scaling_params!$C$9-scaling_params!$B$9)))+MAX(0,MIN(1,(S621-scaling_params!$B$10)/(scaling_params!$C$10-scaling_params!$B$10))))/3</f>
        <v>0.8910709854</v>
      </c>
      <c r="AB621" s="15">
        <f>(MAX(0,MIN(1,(U621-scaling_params!$B$12)/(scaling_params!$C$12-scaling_params!$B$12)))+MAX(0,MIN(1,(V621-scaling_params!$B$13)/(scaling_params!$C$13-scaling_params!$B$13))))/2</f>
        <v>0.8872727273</v>
      </c>
      <c r="AC621" s="13">
        <f>(scaling_params!$G$2*X621+scaling_params!$G$3*Y621+scaling_params!$G$4*Z621+scaling_params!$G$5*AA621+scaling_params!$G$6*AB621)*100</f>
        <v>90.90602887</v>
      </c>
      <c r="AD621" s="11" t="s">
        <v>168</v>
      </c>
      <c r="AE621" s="11">
        <f t="shared" si="2"/>
        <v>0</v>
      </c>
    </row>
    <row r="622" ht="15.75" customHeight="1">
      <c r="A622" s="11" t="s">
        <v>489</v>
      </c>
      <c r="B622" s="11" t="s">
        <v>163</v>
      </c>
      <c r="C622" s="11" t="s">
        <v>449</v>
      </c>
      <c r="D622" s="11" t="s">
        <v>181</v>
      </c>
      <c r="E622" s="12">
        <v>2024.0</v>
      </c>
      <c r="F622" s="11" t="s">
        <v>171</v>
      </c>
      <c r="G622" s="11" t="s">
        <v>167</v>
      </c>
      <c r="H622" s="11">
        <v>3.0</v>
      </c>
      <c r="I622" s="13">
        <v>8.6</v>
      </c>
      <c r="J622" s="11">
        <v>0.0</v>
      </c>
      <c r="K622" s="13">
        <v>0.6</v>
      </c>
      <c r="L622" s="13">
        <v>8.2</v>
      </c>
      <c r="M622" s="11">
        <v>19.0</v>
      </c>
      <c r="N622" s="14">
        <v>0.92</v>
      </c>
      <c r="O622" s="13">
        <v>80.4</v>
      </c>
      <c r="P622" s="13">
        <v>5.5</v>
      </c>
      <c r="Q622" s="13">
        <v>9.4</v>
      </c>
      <c r="R622" s="13">
        <v>15.8</v>
      </c>
      <c r="S622" s="13">
        <v>4.7</v>
      </c>
      <c r="T622" s="13">
        <v>4.6</v>
      </c>
      <c r="U622" s="13">
        <v>3.6</v>
      </c>
      <c r="V622" s="13">
        <v>80.9</v>
      </c>
      <c r="W622" s="11" t="str">
        <f t="shared" si="1"/>
        <v>A-Strong|BBVA|Corporate|2024</v>
      </c>
      <c r="X622" s="15">
        <f>(MAX(0,MIN(1,1-(K622-scaling_params!$B$2)/(scaling_params!$C$2-scaling_params!$B$2)))+MAX(0,MIN(1,(L622-scaling_params!$B$3)/(scaling_params!$C$3-scaling_params!$B$3))))/2</f>
        <v>0.8823529412</v>
      </c>
      <c r="Y622" s="15">
        <f>(MAX(0,MIN(1,(M622-scaling_params!$B$4)/(scaling_params!$C$4-scaling_params!$B$4)))+MAX(0,MIN(1,(N622-scaling_params!$B$5)/(scaling_params!$C$5-scaling_params!$B$5))))/2</f>
        <v>0.7517857143</v>
      </c>
      <c r="Z622" s="15">
        <f>(MAX(0,MIN(1,(O622-scaling_params!$B$6)/(scaling_params!$C$6-scaling_params!$B$6)))+MAX(0,MIN(1,1-(P622-scaling_params!$B$7)/(scaling_params!$C$7-scaling_params!$B$7)))+MAX(0,MIN(1,(T622-scaling_params!$B$11)/(scaling_params!$C$11-scaling_params!$B$11))))/3</f>
        <v>0.9619047619</v>
      </c>
      <c r="AA622" s="15">
        <f>(MAX(0,MIN(1,1-(Q622-scaling_params!$B$8)/(scaling_params!$C$8-scaling_params!$B$8)))+MAX(0,MIN(1,(R622-scaling_params!$B$9)/(scaling_params!$C$9-scaling_params!$B$9)))+MAX(0,MIN(1,(S622-scaling_params!$B$10)/(scaling_params!$C$10-scaling_params!$B$10))))/3</f>
        <v>0.8651030032</v>
      </c>
      <c r="AB622" s="15">
        <f>(MAX(0,MIN(1,(U622-scaling_params!$B$12)/(scaling_params!$C$12-scaling_params!$B$12)))+MAX(0,MIN(1,(V622-scaling_params!$B$13)/(scaling_params!$C$13-scaling_params!$B$13))))/2</f>
        <v>0.8409090909</v>
      </c>
      <c r="AC622" s="13">
        <f>(scaling_params!$G$2*X622+scaling_params!$G$3*Y622+scaling_params!$G$4*Z622+scaling_params!$G$5*AA622+scaling_params!$G$6*AB622)*100</f>
        <v>86.15556044</v>
      </c>
      <c r="AD622" s="11" t="s">
        <v>168</v>
      </c>
      <c r="AE622" s="11">
        <f t="shared" si="2"/>
        <v>0</v>
      </c>
    </row>
    <row r="623" ht="15.75" customHeight="1">
      <c r="A623" s="11" t="s">
        <v>489</v>
      </c>
      <c r="B623" s="11" t="s">
        <v>163</v>
      </c>
      <c r="C623" s="11" t="s">
        <v>449</v>
      </c>
      <c r="D623" s="11" t="s">
        <v>181</v>
      </c>
      <c r="E623" s="12">
        <v>2025.0</v>
      </c>
      <c r="F623" s="11" t="s">
        <v>171</v>
      </c>
      <c r="G623" s="11" t="s">
        <v>167</v>
      </c>
      <c r="H623" s="11">
        <v>3.0</v>
      </c>
      <c r="I623" s="13">
        <v>8.3</v>
      </c>
      <c r="J623" s="11">
        <v>0.0</v>
      </c>
      <c r="K623" s="13">
        <v>1.4</v>
      </c>
      <c r="L623" s="13">
        <v>7.7</v>
      </c>
      <c r="M623" s="11">
        <v>43.0</v>
      </c>
      <c r="N623" s="14">
        <v>0.94</v>
      </c>
      <c r="O623" s="13">
        <v>83.2</v>
      </c>
      <c r="P623" s="13">
        <v>5.5</v>
      </c>
      <c r="Q623" s="13">
        <v>8.5</v>
      </c>
      <c r="R623" s="13">
        <v>18.9</v>
      </c>
      <c r="S623" s="13">
        <v>5.0</v>
      </c>
      <c r="T623" s="13">
        <v>4.9</v>
      </c>
      <c r="U623" s="13">
        <v>3.7</v>
      </c>
      <c r="V623" s="13">
        <v>80.2</v>
      </c>
      <c r="W623" s="11" t="str">
        <f t="shared" si="1"/>
        <v>A-Strong|BBVA|Corporate|2025</v>
      </c>
      <c r="X623" s="15">
        <f>(MAX(0,MIN(1,1-(K623-scaling_params!$B$2)/(scaling_params!$C$2-scaling_params!$B$2)))+MAX(0,MIN(1,(L623-scaling_params!$B$3)/(scaling_params!$C$3-scaling_params!$B$3))))/2</f>
        <v>0.7789215686</v>
      </c>
      <c r="Y623" s="15">
        <f>(MAX(0,MIN(1,(M623-scaling_params!$B$4)/(scaling_params!$C$4-scaling_params!$B$4)))+MAX(0,MIN(1,(N623-scaling_params!$B$5)/(scaling_params!$C$5-scaling_params!$B$5))))/2</f>
        <v>0.8910714286</v>
      </c>
      <c r="Z623" s="15">
        <f>(MAX(0,MIN(1,(O623-scaling_params!$B$6)/(scaling_params!$C$6-scaling_params!$B$6)))+MAX(0,MIN(1,1-(P623-scaling_params!$B$7)/(scaling_params!$C$7-scaling_params!$B$7)))+MAX(0,MIN(1,(T623-scaling_params!$B$11)/(scaling_params!$C$11-scaling_params!$B$11))))/3</f>
        <v>0.9904761905</v>
      </c>
      <c r="AA623" s="15">
        <f>(MAX(0,MIN(1,1-(Q623-scaling_params!$B$8)/(scaling_params!$C$8-scaling_params!$B$8)))+MAX(0,MIN(1,(R623-scaling_params!$B$9)/(scaling_params!$C$9-scaling_params!$B$9)))+MAX(0,MIN(1,(S623-scaling_params!$B$10)/(scaling_params!$C$10-scaling_params!$B$10))))/3</f>
        <v>1</v>
      </c>
      <c r="AB623" s="15">
        <f>(MAX(0,MIN(1,(U623-scaling_params!$B$12)/(scaling_params!$C$12-scaling_params!$B$12)))+MAX(0,MIN(1,(V623-scaling_params!$B$13)/(scaling_params!$C$13-scaling_params!$B$13))))/2</f>
        <v>0.8345454545</v>
      </c>
      <c r="AC623" s="13">
        <f>(scaling_params!$G$2*X623+scaling_params!$G$3*Y623+scaling_params!$G$4*Z623+scaling_params!$G$5*AA623+scaling_params!$G$6*AB623)*100</f>
        <v>89.96866227</v>
      </c>
      <c r="AD623" s="11" t="s">
        <v>168</v>
      </c>
      <c r="AE623" s="11">
        <f t="shared" si="2"/>
        <v>0</v>
      </c>
    </row>
    <row r="624" ht="15.75" customHeight="1">
      <c r="A624" s="11" t="s">
        <v>490</v>
      </c>
      <c r="B624" s="11" t="s">
        <v>163</v>
      </c>
      <c r="C624" s="11" t="s">
        <v>449</v>
      </c>
      <c r="D624" s="11" t="s">
        <v>165</v>
      </c>
      <c r="E624" s="12">
        <v>2024.0</v>
      </c>
      <c r="F624" s="11" t="s">
        <v>166</v>
      </c>
      <c r="G624" s="11" t="s">
        <v>172</v>
      </c>
      <c r="H624" s="11">
        <v>2.0</v>
      </c>
      <c r="I624" s="13">
        <v>8.6</v>
      </c>
      <c r="J624" s="11">
        <v>0.0</v>
      </c>
      <c r="K624" s="13">
        <v>1.1</v>
      </c>
      <c r="L624" s="13">
        <v>9.7</v>
      </c>
      <c r="M624" s="11">
        <v>45.0</v>
      </c>
      <c r="N624" s="14">
        <v>0.9</v>
      </c>
      <c r="O624" s="13">
        <v>77.5</v>
      </c>
      <c r="P624" s="13">
        <v>5.8</v>
      </c>
      <c r="Q624" s="13">
        <v>9.9</v>
      </c>
      <c r="R624" s="13">
        <v>17.5</v>
      </c>
      <c r="S624" s="13">
        <v>5.0</v>
      </c>
      <c r="T624" s="13">
        <v>5.0</v>
      </c>
      <c r="U624" s="13">
        <v>2.8</v>
      </c>
      <c r="V624" s="13">
        <v>90.6</v>
      </c>
      <c r="W624" s="11" t="str">
        <f t="shared" si="1"/>
        <v>A-Strong|BBVA|Operations|2024</v>
      </c>
      <c r="X624" s="15">
        <f>(MAX(0,MIN(1,1-(K624-scaling_params!$B$2)/(scaling_params!$C$2-scaling_params!$B$2)))+MAX(0,MIN(1,(L624-scaling_params!$B$3)/(scaling_params!$C$3-scaling_params!$B$3))))/2</f>
        <v>0.9759803922</v>
      </c>
      <c r="Y624" s="15">
        <f>(MAX(0,MIN(1,(M624-scaling_params!$B$4)/(scaling_params!$C$4-scaling_params!$B$4)))+MAX(0,MIN(1,(N624-scaling_params!$B$5)/(scaling_params!$C$5-scaling_params!$B$5))))/2</f>
        <v>0.8505952381</v>
      </c>
      <c r="Z624" s="15">
        <f>(MAX(0,MIN(1,(O624-scaling_params!$B$6)/(scaling_params!$C$6-scaling_params!$B$6)))+MAX(0,MIN(1,1-(P624-scaling_params!$B$7)/(scaling_params!$C$7-scaling_params!$B$7)))+MAX(0,MIN(1,(T624-scaling_params!$B$11)/(scaling_params!$C$11-scaling_params!$B$11))))/3</f>
        <v>0.972972973</v>
      </c>
      <c r="AA624" s="15">
        <f>(MAX(0,MIN(1,1-(Q624-scaling_params!$B$8)/(scaling_params!$C$8-scaling_params!$B$8)))+MAX(0,MIN(1,(R624-scaling_params!$B$9)/(scaling_params!$C$9-scaling_params!$B$9)))+MAX(0,MIN(1,(S624-scaling_params!$B$10)/(scaling_params!$C$10-scaling_params!$B$10))))/3</f>
        <v>0.9662447257</v>
      </c>
      <c r="AB624" s="15">
        <f>(MAX(0,MIN(1,(U624-scaling_params!$B$12)/(scaling_params!$C$12-scaling_params!$B$12)))+MAX(0,MIN(1,(V624-scaling_params!$B$13)/(scaling_params!$C$13-scaling_params!$B$13))))/2</f>
        <v>0.8790909091</v>
      </c>
      <c r="AC624" s="13">
        <f>(scaling_params!$G$2*X624+scaling_params!$G$3*Y624+scaling_params!$G$4*Z624+scaling_params!$G$5*AA624+scaling_params!$G$6*AB624)*100</f>
        <v>93.16857208</v>
      </c>
      <c r="AD624" s="11" t="s">
        <v>168</v>
      </c>
      <c r="AE624" s="11">
        <f t="shared" si="2"/>
        <v>0</v>
      </c>
    </row>
    <row r="625" ht="15.75" customHeight="1">
      <c r="A625" s="11" t="s">
        <v>490</v>
      </c>
      <c r="B625" s="11" t="s">
        <v>163</v>
      </c>
      <c r="C625" s="11" t="s">
        <v>449</v>
      </c>
      <c r="D625" s="11" t="s">
        <v>165</v>
      </c>
      <c r="E625" s="12">
        <v>2025.0</v>
      </c>
      <c r="F625" s="11" t="s">
        <v>166</v>
      </c>
      <c r="G625" s="11" t="s">
        <v>172</v>
      </c>
      <c r="H625" s="11">
        <v>2.0</v>
      </c>
      <c r="I625" s="13">
        <v>8.3</v>
      </c>
      <c r="J625" s="11">
        <v>0.0</v>
      </c>
      <c r="K625" s="13">
        <v>0.0</v>
      </c>
      <c r="L625" s="13">
        <v>10.0</v>
      </c>
      <c r="M625" s="11">
        <v>58.0</v>
      </c>
      <c r="N625" s="14">
        <v>0.89</v>
      </c>
      <c r="O625" s="13">
        <v>83.2</v>
      </c>
      <c r="P625" s="13">
        <v>5.0</v>
      </c>
      <c r="Q625" s="13">
        <v>10.1</v>
      </c>
      <c r="R625" s="13">
        <v>16.7</v>
      </c>
      <c r="S625" s="13">
        <v>5.0</v>
      </c>
      <c r="T625" s="13">
        <v>5.0</v>
      </c>
      <c r="U625" s="13">
        <v>3.6</v>
      </c>
      <c r="V625" s="13">
        <v>87.3</v>
      </c>
      <c r="W625" s="11" t="str">
        <f t="shared" si="1"/>
        <v>A-Strong|BBVA|Operations|2025</v>
      </c>
      <c r="X625" s="15">
        <f>(MAX(0,MIN(1,1-(K625-scaling_params!$B$2)/(scaling_params!$C$2-scaling_params!$B$2)))+MAX(0,MIN(1,(L625-scaling_params!$B$3)/(scaling_params!$C$3-scaling_params!$B$3))))/2</f>
        <v>1</v>
      </c>
      <c r="Y625" s="15">
        <f>(MAX(0,MIN(1,(M625-scaling_params!$B$4)/(scaling_params!$C$4-scaling_params!$B$4)))+MAX(0,MIN(1,(N625-scaling_params!$B$5)/(scaling_params!$C$5-scaling_params!$B$5))))/2</f>
        <v>0.9</v>
      </c>
      <c r="Z625" s="15">
        <f>(MAX(0,MIN(1,(O625-scaling_params!$B$6)/(scaling_params!$C$6-scaling_params!$B$6)))+MAX(0,MIN(1,1-(P625-scaling_params!$B$7)/(scaling_params!$C$7-scaling_params!$B$7)))+MAX(0,MIN(1,(T625-scaling_params!$B$11)/(scaling_params!$C$11-scaling_params!$B$11))))/3</f>
        <v>1</v>
      </c>
      <c r="AA625" s="15">
        <f>(MAX(0,MIN(1,1-(Q625-scaling_params!$B$8)/(scaling_params!$C$8-scaling_params!$B$8)))+MAX(0,MIN(1,(R625-scaling_params!$B$9)/(scaling_params!$C$9-scaling_params!$B$9)))+MAX(0,MIN(1,(S625-scaling_params!$B$10)/(scaling_params!$C$10-scaling_params!$B$10))))/3</f>
        <v>0.9324894515</v>
      </c>
      <c r="AB625" s="15">
        <f>(MAX(0,MIN(1,(U625-scaling_params!$B$12)/(scaling_params!$C$12-scaling_params!$B$12)))+MAX(0,MIN(1,(V625-scaling_params!$B$13)/(scaling_params!$C$13-scaling_params!$B$13))))/2</f>
        <v>0.8990909091</v>
      </c>
      <c r="AC625" s="13">
        <f>(scaling_params!$G$2*X625+scaling_params!$G$3*Y625+scaling_params!$G$4*Z625+scaling_params!$G$5*AA625+scaling_params!$G$6*AB625)*100</f>
        <v>95.17108707</v>
      </c>
      <c r="AD625" s="11" t="s">
        <v>168</v>
      </c>
      <c r="AE625" s="11">
        <f t="shared" si="2"/>
        <v>0</v>
      </c>
    </row>
    <row r="626" ht="15.75" customHeight="1">
      <c r="A626" s="11" t="s">
        <v>491</v>
      </c>
      <c r="B626" s="11" t="s">
        <v>163</v>
      </c>
      <c r="C626" s="11" t="s">
        <v>449</v>
      </c>
      <c r="D626" s="11" t="s">
        <v>181</v>
      </c>
      <c r="E626" s="12">
        <v>2024.0</v>
      </c>
      <c r="F626" s="11" t="s">
        <v>166</v>
      </c>
      <c r="G626" s="11" t="s">
        <v>167</v>
      </c>
      <c r="H626" s="11">
        <v>1.0</v>
      </c>
      <c r="I626" s="13">
        <v>8.6</v>
      </c>
      <c r="J626" s="11">
        <v>0.0</v>
      </c>
      <c r="K626" s="13">
        <v>0.6</v>
      </c>
      <c r="L626" s="13">
        <v>9.2</v>
      </c>
      <c r="M626" s="11">
        <v>48.0</v>
      </c>
      <c r="N626" s="14">
        <v>0.98</v>
      </c>
      <c r="O626" s="13">
        <v>80.4</v>
      </c>
      <c r="P626" s="13">
        <v>5.5</v>
      </c>
      <c r="Q626" s="13">
        <v>9.4</v>
      </c>
      <c r="R626" s="13">
        <v>15.8</v>
      </c>
      <c r="S626" s="13">
        <v>5.0</v>
      </c>
      <c r="T626" s="13">
        <v>4.3</v>
      </c>
      <c r="U626" s="13">
        <v>3.6</v>
      </c>
      <c r="V626" s="13">
        <v>87.4</v>
      </c>
      <c r="W626" s="11" t="str">
        <f t="shared" si="1"/>
        <v>A-Strong|BBVA|Corporate|2024</v>
      </c>
      <c r="X626" s="15">
        <f>(MAX(0,MIN(1,1-(K626-scaling_params!$B$2)/(scaling_params!$C$2-scaling_params!$B$2)))+MAX(0,MIN(1,(L626-scaling_params!$B$3)/(scaling_params!$C$3-scaling_params!$B$3))))/2</f>
        <v>0.9558823529</v>
      </c>
      <c r="Y626" s="15">
        <f>(MAX(0,MIN(1,(M626-scaling_params!$B$4)/(scaling_params!$C$4-scaling_params!$B$4)))+MAX(0,MIN(1,(N626-scaling_params!$B$5)/(scaling_params!$C$5-scaling_params!$B$5))))/2</f>
        <v>0.9523809524</v>
      </c>
      <c r="Z626" s="15">
        <f>(MAX(0,MIN(1,(O626-scaling_params!$B$6)/(scaling_params!$C$6-scaling_params!$B$6)))+MAX(0,MIN(1,1-(P626-scaling_params!$B$7)/(scaling_params!$C$7-scaling_params!$B$7)))+MAX(0,MIN(1,(T626-scaling_params!$B$11)/(scaling_params!$C$11-scaling_params!$B$11))))/3</f>
        <v>0.9333333333</v>
      </c>
      <c r="AA626" s="15">
        <f>(MAX(0,MIN(1,1-(Q626-scaling_params!$B$8)/(scaling_params!$C$8-scaling_params!$B$8)))+MAX(0,MIN(1,(R626-scaling_params!$B$9)/(scaling_params!$C$9-scaling_params!$B$9)))+MAX(0,MIN(1,(S626-scaling_params!$B$10)/(scaling_params!$C$10-scaling_params!$B$10))))/3</f>
        <v>0.8945147679</v>
      </c>
      <c r="AB626" s="15">
        <f>(MAX(0,MIN(1,(U626-scaling_params!$B$12)/(scaling_params!$C$12-scaling_params!$B$12)))+MAX(0,MIN(1,(V626-scaling_params!$B$13)/(scaling_params!$C$13-scaling_params!$B$13))))/2</f>
        <v>0.9</v>
      </c>
      <c r="AC626" s="13">
        <f>(scaling_params!$G$2*X626+scaling_params!$G$3*Y626+scaling_params!$G$4*Z626+scaling_params!$G$5*AA626+scaling_params!$G$6*AB626)*100</f>
        <v>93.14098092</v>
      </c>
      <c r="AD626" s="11" t="s">
        <v>168</v>
      </c>
      <c r="AE626" s="11">
        <f t="shared" si="2"/>
        <v>0</v>
      </c>
    </row>
    <row r="627" ht="15.75" customHeight="1">
      <c r="A627" s="11" t="s">
        <v>491</v>
      </c>
      <c r="B627" s="11" t="s">
        <v>163</v>
      </c>
      <c r="C627" s="11" t="s">
        <v>449</v>
      </c>
      <c r="D627" s="11" t="s">
        <v>181</v>
      </c>
      <c r="E627" s="12">
        <v>2025.0</v>
      </c>
      <c r="F627" s="11" t="s">
        <v>166</v>
      </c>
      <c r="G627" s="11" t="s">
        <v>167</v>
      </c>
      <c r="H627" s="11">
        <v>1.0</v>
      </c>
      <c r="I627" s="13">
        <v>8.3</v>
      </c>
      <c r="J627" s="11">
        <v>0.0</v>
      </c>
      <c r="K627" s="13">
        <v>1.4</v>
      </c>
      <c r="L627" s="13">
        <v>9.2</v>
      </c>
      <c r="M627" s="11">
        <v>6.0</v>
      </c>
      <c r="N627" s="14">
        <v>0.89</v>
      </c>
      <c r="O627" s="13">
        <v>83.2</v>
      </c>
      <c r="P627" s="13">
        <v>5.5</v>
      </c>
      <c r="Q627" s="13">
        <v>8.5</v>
      </c>
      <c r="R627" s="13">
        <v>18.9</v>
      </c>
      <c r="S627" s="13">
        <v>5.0</v>
      </c>
      <c r="T627" s="13">
        <v>4.9</v>
      </c>
      <c r="U627" s="13">
        <v>3.7</v>
      </c>
      <c r="V627" s="13">
        <v>93.7</v>
      </c>
      <c r="W627" s="11" t="str">
        <f t="shared" si="1"/>
        <v>A-Strong|BBVA|Corporate|2025</v>
      </c>
      <c r="X627" s="15">
        <f>(MAX(0,MIN(1,1-(K627-scaling_params!$B$2)/(scaling_params!$C$2-scaling_params!$B$2)))+MAX(0,MIN(1,(L627-scaling_params!$B$3)/(scaling_params!$C$3-scaling_params!$B$3))))/2</f>
        <v>0.8892156863</v>
      </c>
      <c r="Y627" s="15">
        <f>(MAX(0,MIN(1,(M627-scaling_params!$B$4)/(scaling_params!$C$4-scaling_params!$B$4)))+MAX(0,MIN(1,(N627-scaling_params!$B$5)/(scaling_params!$C$5-scaling_params!$B$5))))/2</f>
        <v>0.6523809524</v>
      </c>
      <c r="Z627" s="15">
        <f>(MAX(0,MIN(1,(O627-scaling_params!$B$6)/(scaling_params!$C$6-scaling_params!$B$6)))+MAX(0,MIN(1,1-(P627-scaling_params!$B$7)/(scaling_params!$C$7-scaling_params!$B$7)))+MAX(0,MIN(1,(T627-scaling_params!$B$11)/(scaling_params!$C$11-scaling_params!$B$11))))/3</f>
        <v>0.9904761905</v>
      </c>
      <c r="AA627" s="15">
        <f>(MAX(0,MIN(1,1-(Q627-scaling_params!$B$8)/(scaling_params!$C$8-scaling_params!$B$8)))+MAX(0,MIN(1,(R627-scaling_params!$B$9)/(scaling_params!$C$9-scaling_params!$B$9)))+MAX(0,MIN(1,(S627-scaling_params!$B$10)/(scaling_params!$C$10-scaling_params!$B$10))))/3</f>
        <v>1</v>
      </c>
      <c r="AB627" s="15">
        <f>(MAX(0,MIN(1,(U627-scaling_params!$B$12)/(scaling_params!$C$12-scaling_params!$B$12)))+MAX(0,MIN(1,(V627-scaling_params!$B$13)/(scaling_params!$C$13-scaling_params!$B$13))))/2</f>
        <v>0.9572727273</v>
      </c>
      <c r="AC627" s="13">
        <f>(scaling_params!$G$2*X627+scaling_params!$G$3*Y627+scaling_params!$G$4*Z627+scaling_params!$G$5*AA627+scaling_params!$G$6*AB627)*100</f>
        <v>88.39952967</v>
      </c>
      <c r="AD627" s="11" t="s">
        <v>168</v>
      </c>
      <c r="AE627" s="11">
        <f t="shared" si="2"/>
        <v>0</v>
      </c>
    </row>
    <row r="628" ht="15.75" customHeight="1">
      <c r="A628" s="11" t="s">
        <v>492</v>
      </c>
      <c r="B628" s="11" t="s">
        <v>163</v>
      </c>
      <c r="C628" s="11" t="s">
        <v>449</v>
      </c>
      <c r="D628" s="11" t="s">
        <v>170</v>
      </c>
      <c r="E628" s="12">
        <v>2024.0</v>
      </c>
      <c r="F628" s="11" t="s">
        <v>171</v>
      </c>
      <c r="G628" s="11" t="s">
        <v>175</v>
      </c>
      <c r="H628" s="11">
        <v>4.0</v>
      </c>
      <c r="I628" s="13">
        <v>8.6</v>
      </c>
      <c r="J628" s="11">
        <v>0.0</v>
      </c>
      <c r="K628" s="13">
        <v>0.2</v>
      </c>
      <c r="L628" s="13">
        <v>8.0</v>
      </c>
      <c r="M628" s="11">
        <v>25.0</v>
      </c>
      <c r="N628" s="14">
        <v>0.9</v>
      </c>
      <c r="O628" s="13">
        <v>82.1</v>
      </c>
      <c r="P628" s="13">
        <v>5.1</v>
      </c>
      <c r="Q628" s="13">
        <v>12.5</v>
      </c>
      <c r="R628" s="13">
        <v>18.1</v>
      </c>
      <c r="S628" s="13">
        <v>4.4</v>
      </c>
      <c r="T628" s="13">
        <v>4.9</v>
      </c>
      <c r="U628" s="13">
        <v>2.3</v>
      </c>
      <c r="V628" s="13">
        <v>83.3</v>
      </c>
      <c r="W628" s="11" t="str">
        <f t="shared" si="1"/>
        <v>A-Strong|BBVA|Risk|2024</v>
      </c>
      <c r="X628" s="15">
        <f>(MAX(0,MIN(1,1-(K628-scaling_params!$B$2)/(scaling_params!$C$2-scaling_params!$B$2)))+MAX(0,MIN(1,(L628-scaling_params!$B$3)/(scaling_params!$C$3-scaling_params!$B$3))))/2</f>
        <v>0.8676470588</v>
      </c>
      <c r="Y628" s="15">
        <f>(MAX(0,MIN(1,(M628-scaling_params!$B$4)/(scaling_params!$C$4-scaling_params!$B$4)))+MAX(0,MIN(1,(N628-scaling_params!$B$5)/(scaling_params!$C$5-scaling_params!$B$5))))/2</f>
        <v>0.7553571429</v>
      </c>
      <c r="Z628" s="15">
        <f>(MAX(0,MIN(1,(O628-scaling_params!$B$6)/(scaling_params!$C$6-scaling_params!$B$6)))+MAX(0,MIN(1,1-(P628-scaling_params!$B$7)/(scaling_params!$C$7-scaling_params!$B$7)))+MAX(0,MIN(1,(T628-scaling_params!$B$11)/(scaling_params!$C$11-scaling_params!$B$11))))/3</f>
        <v>0.9904761905</v>
      </c>
      <c r="AA628" s="15">
        <f>(MAX(0,MIN(1,1-(Q628-scaling_params!$B$8)/(scaling_params!$C$8-scaling_params!$B$8)))+MAX(0,MIN(1,(R628-scaling_params!$B$9)/(scaling_params!$C$9-scaling_params!$B$9)))+MAX(0,MIN(1,(S628-scaling_params!$B$10)/(scaling_params!$C$10-scaling_params!$B$10))))/3</f>
        <v>0.8986467429</v>
      </c>
      <c r="AB628" s="15">
        <f>(MAX(0,MIN(1,(U628-scaling_params!$B$12)/(scaling_params!$C$12-scaling_params!$B$12)))+MAX(0,MIN(1,(V628-scaling_params!$B$13)/(scaling_params!$C$13-scaling_params!$B$13))))/2</f>
        <v>0.6877272727</v>
      </c>
      <c r="AC628" s="13">
        <f>(scaling_params!$G$2*X628+scaling_params!$G$3*Y628+scaling_params!$G$4*Z628+scaling_params!$G$5*AA628+scaling_params!$G$6*AB628)*100</f>
        <v>85.34815371</v>
      </c>
      <c r="AD628" s="11" t="s">
        <v>168</v>
      </c>
      <c r="AE628" s="11">
        <f t="shared" si="2"/>
        <v>0</v>
      </c>
    </row>
    <row r="629" ht="15.75" customHeight="1">
      <c r="A629" s="11" t="s">
        <v>492</v>
      </c>
      <c r="B629" s="11" t="s">
        <v>163</v>
      </c>
      <c r="C629" s="11" t="s">
        <v>449</v>
      </c>
      <c r="D629" s="11" t="s">
        <v>170</v>
      </c>
      <c r="E629" s="12">
        <v>2025.0</v>
      </c>
      <c r="F629" s="11" t="s">
        <v>171</v>
      </c>
      <c r="G629" s="11" t="s">
        <v>175</v>
      </c>
      <c r="H629" s="11">
        <v>4.0</v>
      </c>
      <c r="I629" s="13">
        <v>8.3</v>
      </c>
      <c r="J629" s="11">
        <v>0.0</v>
      </c>
      <c r="K629" s="13">
        <v>0.0</v>
      </c>
      <c r="L629" s="13">
        <v>8.4</v>
      </c>
      <c r="M629" s="11">
        <v>46.0</v>
      </c>
      <c r="N629" s="14">
        <v>0.91</v>
      </c>
      <c r="O629" s="13">
        <v>82.8</v>
      </c>
      <c r="P629" s="13">
        <v>4.9</v>
      </c>
      <c r="Q629" s="13">
        <v>8.3</v>
      </c>
      <c r="R629" s="13">
        <v>17.0</v>
      </c>
      <c r="S629" s="13">
        <v>5.0</v>
      </c>
      <c r="T629" s="13">
        <v>4.9</v>
      </c>
      <c r="U629" s="13">
        <v>5.1</v>
      </c>
      <c r="V629" s="13">
        <v>80.5</v>
      </c>
      <c r="W629" s="11" t="str">
        <f t="shared" si="1"/>
        <v>A-Strong|BBVA|Risk|2025</v>
      </c>
      <c r="X629" s="15">
        <f>(MAX(0,MIN(1,1-(K629-scaling_params!$B$2)/(scaling_params!$C$2-scaling_params!$B$2)))+MAX(0,MIN(1,(L629-scaling_params!$B$3)/(scaling_params!$C$3-scaling_params!$B$3))))/2</f>
        <v>0.8970588235</v>
      </c>
      <c r="Y629" s="15">
        <f>(MAX(0,MIN(1,(M629-scaling_params!$B$4)/(scaling_params!$C$4-scaling_params!$B$4)))+MAX(0,MIN(1,(N629-scaling_params!$B$5)/(scaling_params!$C$5-scaling_params!$B$5))))/2</f>
        <v>0.8678571429</v>
      </c>
      <c r="Z629" s="15">
        <f>(MAX(0,MIN(1,(O629-scaling_params!$B$6)/(scaling_params!$C$6-scaling_params!$B$6)))+MAX(0,MIN(1,1-(P629-scaling_params!$B$7)/(scaling_params!$C$7-scaling_params!$B$7)))+MAX(0,MIN(1,(T629-scaling_params!$B$11)/(scaling_params!$C$11-scaling_params!$B$11))))/3</f>
        <v>0.9904761905</v>
      </c>
      <c r="AA629" s="15">
        <f>(MAX(0,MIN(1,1-(Q629-scaling_params!$B$8)/(scaling_params!$C$8-scaling_params!$B$8)))+MAX(0,MIN(1,(R629-scaling_params!$B$9)/(scaling_params!$C$9-scaling_params!$B$9)))+MAX(0,MIN(1,(S629-scaling_params!$B$10)/(scaling_params!$C$10-scaling_params!$B$10))))/3</f>
        <v>0.9451476793</v>
      </c>
      <c r="AB629" s="15">
        <f>(MAX(0,MIN(1,(U629-scaling_params!$B$12)/(scaling_params!$C$12-scaling_params!$B$12)))+MAX(0,MIN(1,(V629-scaling_params!$B$13)/(scaling_params!$C$13-scaling_params!$B$13))))/2</f>
        <v>0.8372727273</v>
      </c>
      <c r="AC629" s="13">
        <f>(scaling_params!$G$2*X629+scaling_params!$G$3*Y629+scaling_params!$G$4*Z629+scaling_params!$G$5*AA629+scaling_params!$G$6*AB629)*100</f>
        <v>91.26613302</v>
      </c>
      <c r="AD629" s="11" t="s">
        <v>168</v>
      </c>
      <c r="AE629" s="11">
        <f t="shared" si="2"/>
        <v>0</v>
      </c>
    </row>
    <row r="630" ht="15.75" customHeight="1">
      <c r="A630" s="11" t="s">
        <v>493</v>
      </c>
      <c r="B630" s="11" t="s">
        <v>163</v>
      </c>
      <c r="C630" s="11" t="s">
        <v>449</v>
      </c>
      <c r="D630" s="11" t="s">
        <v>165</v>
      </c>
      <c r="E630" s="12">
        <v>2024.0</v>
      </c>
      <c r="F630" s="11" t="s">
        <v>166</v>
      </c>
      <c r="G630" s="11" t="s">
        <v>172</v>
      </c>
      <c r="H630" s="11">
        <v>5.0</v>
      </c>
      <c r="I630" s="13">
        <v>8.6</v>
      </c>
      <c r="J630" s="11">
        <v>0.0</v>
      </c>
      <c r="K630" s="13">
        <v>1.1</v>
      </c>
      <c r="L630" s="13">
        <v>9.9</v>
      </c>
      <c r="M630" s="11">
        <v>47.0</v>
      </c>
      <c r="N630" s="14">
        <v>0.83</v>
      </c>
      <c r="O630" s="13">
        <v>77.5</v>
      </c>
      <c r="P630" s="13">
        <v>5.8</v>
      </c>
      <c r="Q630" s="13">
        <v>9.9</v>
      </c>
      <c r="R630" s="13">
        <v>17.5</v>
      </c>
      <c r="S630" s="13">
        <v>5.0</v>
      </c>
      <c r="T630" s="13">
        <v>4.7</v>
      </c>
      <c r="U630" s="13">
        <v>2.8</v>
      </c>
      <c r="V630" s="13">
        <v>93.5</v>
      </c>
      <c r="W630" s="11" t="str">
        <f t="shared" si="1"/>
        <v>A-Strong|BBVA|Operations|2024</v>
      </c>
      <c r="X630" s="15">
        <f>(MAX(0,MIN(1,1-(K630-scaling_params!$B$2)/(scaling_params!$C$2-scaling_params!$B$2)))+MAX(0,MIN(1,(L630-scaling_params!$B$3)/(scaling_params!$C$3-scaling_params!$B$3))))/2</f>
        <v>0.9833333333</v>
      </c>
      <c r="Y630" s="15">
        <f>(MAX(0,MIN(1,(M630-scaling_params!$B$4)/(scaling_params!$C$4-scaling_params!$B$4)))+MAX(0,MIN(1,(N630-scaling_params!$B$5)/(scaling_params!$C$5-scaling_params!$B$5))))/2</f>
        <v>0.7726190476</v>
      </c>
      <c r="Z630" s="15">
        <f>(MAX(0,MIN(1,(O630-scaling_params!$B$6)/(scaling_params!$C$6-scaling_params!$B$6)))+MAX(0,MIN(1,1-(P630-scaling_params!$B$7)/(scaling_params!$C$7-scaling_params!$B$7)))+MAX(0,MIN(1,(T630-scaling_params!$B$11)/(scaling_params!$C$11-scaling_params!$B$11))))/3</f>
        <v>0.9444015444</v>
      </c>
      <c r="AA630" s="15">
        <f>(MAX(0,MIN(1,1-(Q630-scaling_params!$B$8)/(scaling_params!$C$8-scaling_params!$B$8)))+MAX(0,MIN(1,(R630-scaling_params!$B$9)/(scaling_params!$C$9-scaling_params!$B$9)))+MAX(0,MIN(1,(S630-scaling_params!$B$10)/(scaling_params!$C$10-scaling_params!$B$10))))/3</f>
        <v>0.9662447257</v>
      </c>
      <c r="AB630" s="15">
        <f>(MAX(0,MIN(1,(U630-scaling_params!$B$12)/(scaling_params!$C$12-scaling_params!$B$12)))+MAX(0,MIN(1,(V630-scaling_params!$B$13)/(scaling_params!$C$13-scaling_params!$B$13))))/2</f>
        <v>0.9054545455</v>
      </c>
      <c r="AC630" s="13">
        <f>(scaling_params!$G$2*X630+scaling_params!$G$3*Y630+scaling_params!$G$4*Z630+scaling_params!$G$5*AA630+scaling_params!$G$6*AB630)*100</f>
        <v>91.14858806</v>
      </c>
      <c r="AD630" s="11" t="s">
        <v>168</v>
      </c>
      <c r="AE630" s="11">
        <f t="shared" si="2"/>
        <v>0</v>
      </c>
    </row>
    <row r="631" ht="15.75" customHeight="1">
      <c r="A631" s="11" t="s">
        <v>493</v>
      </c>
      <c r="B631" s="11" t="s">
        <v>163</v>
      </c>
      <c r="C631" s="11" t="s">
        <v>449</v>
      </c>
      <c r="D631" s="11" t="s">
        <v>165</v>
      </c>
      <c r="E631" s="12">
        <v>2025.0</v>
      </c>
      <c r="F631" s="11" t="s">
        <v>166</v>
      </c>
      <c r="G631" s="11" t="s">
        <v>172</v>
      </c>
      <c r="H631" s="11">
        <v>5.0</v>
      </c>
      <c r="I631" s="13">
        <v>8.3</v>
      </c>
      <c r="J631" s="11">
        <v>0.0</v>
      </c>
      <c r="K631" s="13">
        <v>0.0</v>
      </c>
      <c r="L631" s="13">
        <v>8.8</v>
      </c>
      <c r="M631" s="11">
        <v>34.0</v>
      </c>
      <c r="N631" s="14">
        <v>0.91</v>
      </c>
      <c r="O631" s="13">
        <v>83.2</v>
      </c>
      <c r="P631" s="13">
        <v>5.0</v>
      </c>
      <c r="Q631" s="13">
        <v>10.1</v>
      </c>
      <c r="R631" s="13">
        <v>16.7</v>
      </c>
      <c r="S631" s="13">
        <v>4.9</v>
      </c>
      <c r="T631" s="13">
        <v>4.9</v>
      </c>
      <c r="U631" s="13">
        <v>3.6</v>
      </c>
      <c r="V631" s="13">
        <v>84.3</v>
      </c>
      <c r="W631" s="11" t="str">
        <f t="shared" si="1"/>
        <v>A-Strong|BBVA|Operations|2025</v>
      </c>
      <c r="X631" s="15">
        <f>(MAX(0,MIN(1,1-(K631-scaling_params!$B$2)/(scaling_params!$C$2-scaling_params!$B$2)))+MAX(0,MIN(1,(L631-scaling_params!$B$3)/(scaling_params!$C$3-scaling_params!$B$3))))/2</f>
        <v>0.9264705882</v>
      </c>
      <c r="Y631" s="15">
        <f>(MAX(0,MIN(1,(M631-scaling_params!$B$4)/(scaling_params!$C$4-scaling_params!$B$4)))+MAX(0,MIN(1,(N631-scaling_params!$B$5)/(scaling_params!$C$5-scaling_params!$B$5))))/2</f>
        <v>0.8107142857</v>
      </c>
      <c r="Z631" s="15">
        <f>(MAX(0,MIN(1,(O631-scaling_params!$B$6)/(scaling_params!$C$6-scaling_params!$B$6)))+MAX(0,MIN(1,1-(P631-scaling_params!$B$7)/(scaling_params!$C$7-scaling_params!$B$7)))+MAX(0,MIN(1,(T631-scaling_params!$B$11)/(scaling_params!$C$11-scaling_params!$B$11))))/3</f>
        <v>0.9904761905</v>
      </c>
      <c r="AA631" s="15">
        <f>(MAX(0,MIN(1,1-(Q631-scaling_params!$B$8)/(scaling_params!$C$8-scaling_params!$B$8)))+MAX(0,MIN(1,(R631-scaling_params!$B$9)/(scaling_params!$C$9-scaling_params!$B$9)))+MAX(0,MIN(1,(S631-scaling_params!$B$10)/(scaling_params!$C$10-scaling_params!$B$10))))/3</f>
        <v>0.9226855299</v>
      </c>
      <c r="AB631" s="15">
        <f>(MAX(0,MIN(1,(U631-scaling_params!$B$12)/(scaling_params!$C$12-scaling_params!$B$12)))+MAX(0,MIN(1,(V631-scaling_params!$B$13)/(scaling_params!$C$13-scaling_params!$B$13))))/2</f>
        <v>0.8718181818</v>
      </c>
      <c r="AC631" s="13">
        <f>(scaling_params!$G$2*X631+scaling_params!$G$3*Y631+scaling_params!$G$4*Z631+scaling_params!$G$5*AA631+scaling_params!$G$6*AB631)*100</f>
        <v>90.62675489</v>
      </c>
      <c r="AD631" s="11" t="s">
        <v>168</v>
      </c>
      <c r="AE631" s="11">
        <f t="shared" si="2"/>
        <v>0</v>
      </c>
    </row>
    <row r="632" ht="15.75" customHeight="1">
      <c r="A632" s="11" t="s">
        <v>494</v>
      </c>
      <c r="B632" s="11" t="s">
        <v>163</v>
      </c>
      <c r="C632" s="11" t="s">
        <v>449</v>
      </c>
      <c r="D632" s="11" t="s">
        <v>177</v>
      </c>
      <c r="E632" s="12">
        <v>2024.0</v>
      </c>
      <c r="F632" s="11" t="s">
        <v>171</v>
      </c>
      <c r="G632" s="11" t="s">
        <v>184</v>
      </c>
      <c r="H632" s="11">
        <v>2.0</v>
      </c>
      <c r="I632" s="13">
        <v>8.6</v>
      </c>
      <c r="J632" s="11">
        <v>1.0</v>
      </c>
      <c r="K632" s="13">
        <v>0.2</v>
      </c>
      <c r="L632" s="13">
        <v>7.0</v>
      </c>
      <c r="M632" s="11">
        <v>32.0</v>
      </c>
      <c r="N632" s="14">
        <v>0.9</v>
      </c>
      <c r="O632" s="13">
        <v>76.2</v>
      </c>
      <c r="P632" s="13">
        <v>4.6</v>
      </c>
      <c r="Q632" s="13">
        <v>11.9</v>
      </c>
      <c r="R632" s="13">
        <v>17.6</v>
      </c>
      <c r="S632" s="13">
        <v>4.6</v>
      </c>
      <c r="T632" s="13">
        <v>4.3</v>
      </c>
      <c r="U632" s="13">
        <v>3.5</v>
      </c>
      <c r="V632" s="13">
        <v>75.7</v>
      </c>
      <c r="W632" s="11" t="str">
        <f t="shared" si="1"/>
        <v>A-Strong|BBVA|Retail|2024</v>
      </c>
      <c r="X632" s="15">
        <f>(MAX(0,MIN(1,1-(K632-scaling_params!$B$2)/(scaling_params!$C$2-scaling_params!$B$2)))+MAX(0,MIN(1,(L632-scaling_params!$B$3)/(scaling_params!$C$3-scaling_params!$B$3))))/2</f>
        <v>0.7941176471</v>
      </c>
      <c r="Y632" s="15">
        <f>(MAX(0,MIN(1,(M632-scaling_params!$B$4)/(scaling_params!$C$4-scaling_params!$B$4)))+MAX(0,MIN(1,(N632-scaling_params!$B$5)/(scaling_params!$C$5-scaling_params!$B$5))))/2</f>
        <v>0.7886904762</v>
      </c>
      <c r="Z632" s="15">
        <f>(MAX(0,MIN(1,(O632-scaling_params!$B$6)/(scaling_params!$C$6-scaling_params!$B$6)))+MAX(0,MIN(1,1-(P632-scaling_params!$B$7)/(scaling_params!$C$7-scaling_params!$B$7)))+MAX(0,MIN(1,(T632-scaling_params!$B$11)/(scaling_params!$C$11-scaling_params!$B$11))))/3</f>
        <v>0.9234323432</v>
      </c>
      <c r="AA632" s="15">
        <f>(MAX(0,MIN(1,1-(Q632-scaling_params!$B$8)/(scaling_params!$C$8-scaling_params!$B$8)))+MAX(0,MIN(1,(R632-scaling_params!$B$9)/(scaling_params!$C$9-scaling_params!$B$9)))+MAX(0,MIN(1,(S632-scaling_params!$B$10)/(scaling_params!$C$10-scaling_params!$B$10))))/3</f>
        <v>0.9198848124</v>
      </c>
      <c r="AB632" s="15">
        <f>(MAX(0,MIN(1,(U632-scaling_params!$B$12)/(scaling_params!$C$12-scaling_params!$B$12)))+MAX(0,MIN(1,(V632-scaling_params!$B$13)/(scaling_params!$C$13-scaling_params!$B$13))))/2</f>
        <v>0.7936363636</v>
      </c>
      <c r="AC632" s="13">
        <f>(scaling_params!$G$2*X632+scaling_params!$G$3*Y632+scaling_params!$G$4*Z632+scaling_params!$G$5*AA632+scaling_params!$G$6*AB632)*100</f>
        <v>84.45153275</v>
      </c>
      <c r="AD632" s="11" t="s">
        <v>168</v>
      </c>
      <c r="AE632" s="11">
        <f t="shared" si="2"/>
        <v>0</v>
      </c>
    </row>
    <row r="633" ht="15.75" customHeight="1">
      <c r="A633" s="11" t="s">
        <v>494</v>
      </c>
      <c r="B633" s="11" t="s">
        <v>163</v>
      </c>
      <c r="C633" s="11" t="s">
        <v>449</v>
      </c>
      <c r="D633" s="11" t="s">
        <v>177</v>
      </c>
      <c r="E633" s="12">
        <v>2025.0</v>
      </c>
      <c r="F633" s="11" t="s">
        <v>171</v>
      </c>
      <c r="G633" s="11" t="s">
        <v>184</v>
      </c>
      <c r="H633" s="11">
        <v>2.0</v>
      </c>
      <c r="I633" s="13">
        <v>8.3</v>
      </c>
      <c r="J633" s="11">
        <v>0.0</v>
      </c>
      <c r="K633" s="13">
        <v>1.2</v>
      </c>
      <c r="L633" s="13">
        <v>9.1</v>
      </c>
      <c r="M633" s="11">
        <v>17.0</v>
      </c>
      <c r="N633" s="14">
        <v>0.87</v>
      </c>
      <c r="O633" s="13">
        <v>79.5</v>
      </c>
      <c r="P633" s="13">
        <v>6.5</v>
      </c>
      <c r="Q633" s="13">
        <v>9.6</v>
      </c>
      <c r="R633" s="13">
        <v>16.3</v>
      </c>
      <c r="S633" s="13">
        <v>4.5</v>
      </c>
      <c r="T633" s="13">
        <v>4.3</v>
      </c>
      <c r="U633" s="13">
        <v>3.5</v>
      </c>
      <c r="V633" s="13">
        <v>86.4</v>
      </c>
      <c r="W633" s="11" t="str">
        <f t="shared" si="1"/>
        <v>A-Strong|BBVA|Retail|2025</v>
      </c>
      <c r="X633" s="15">
        <f>(MAX(0,MIN(1,1-(K633-scaling_params!$B$2)/(scaling_params!$C$2-scaling_params!$B$2)))+MAX(0,MIN(1,(L633-scaling_params!$B$3)/(scaling_params!$C$3-scaling_params!$B$3))))/2</f>
        <v>0.9151960784</v>
      </c>
      <c r="Y633" s="15">
        <f>(MAX(0,MIN(1,(M633-scaling_params!$B$4)/(scaling_params!$C$4-scaling_params!$B$4)))+MAX(0,MIN(1,(N633-scaling_params!$B$5)/(scaling_params!$C$5-scaling_params!$B$5))))/2</f>
        <v>0.6797619048</v>
      </c>
      <c r="Z633" s="15">
        <f>(MAX(0,MIN(1,(O633-scaling_params!$B$6)/(scaling_params!$C$6-scaling_params!$B$6)))+MAX(0,MIN(1,1-(P633-scaling_params!$B$7)/(scaling_params!$C$7-scaling_params!$B$7)))+MAX(0,MIN(1,(T633-scaling_params!$B$11)/(scaling_params!$C$11-scaling_params!$B$11))))/3</f>
        <v>0.8432432432</v>
      </c>
      <c r="AA633" s="15">
        <f>(MAX(0,MIN(1,1-(Q633-scaling_params!$B$8)/(scaling_params!$C$8-scaling_params!$B$8)))+MAX(0,MIN(1,(R633-scaling_params!$B$9)/(scaling_params!$C$9-scaling_params!$B$9)))+MAX(0,MIN(1,(S633-scaling_params!$B$10)/(scaling_params!$C$10-scaling_params!$B$10))))/3</f>
        <v>0.8665922065</v>
      </c>
      <c r="AB633" s="15">
        <f>(MAX(0,MIN(1,(U633-scaling_params!$B$12)/(scaling_params!$C$12-scaling_params!$B$12)))+MAX(0,MIN(1,(V633-scaling_params!$B$13)/(scaling_params!$C$13-scaling_params!$B$13))))/2</f>
        <v>0.8909090909</v>
      </c>
      <c r="AC633" s="13">
        <f>(scaling_params!$G$2*X633+scaling_params!$G$3*Y633+scaling_params!$G$4*Z633+scaling_params!$G$5*AA633+scaling_params!$G$6*AB633)*100</f>
        <v>83.06247893</v>
      </c>
      <c r="AD633" s="11" t="s">
        <v>168</v>
      </c>
      <c r="AE633" s="11">
        <f t="shared" si="2"/>
        <v>0</v>
      </c>
    </row>
    <row r="634" ht="15.75" customHeight="1">
      <c r="A634" s="11" t="s">
        <v>495</v>
      </c>
      <c r="B634" s="11" t="s">
        <v>163</v>
      </c>
      <c r="C634" s="11" t="s">
        <v>449</v>
      </c>
      <c r="D634" s="11" t="s">
        <v>165</v>
      </c>
      <c r="E634" s="12">
        <v>2024.0</v>
      </c>
      <c r="F634" s="11" t="s">
        <v>171</v>
      </c>
      <c r="G634" s="11" t="s">
        <v>184</v>
      </c>
      <c r="H634" s="11">
        <v>3.0</v>
      </c>
      <c r="I634" s="13">
        <v>8.6</v>
      </c>
      <c r="J634" s="11">
        <v>0.0</v>
      </c>
      <c r="K634" s="13">
        <v>1.1</v>
      </c>
      <c r="L634" s="13">
        <v>7.5</v>
      </c>
      <c r="M634" s="11">
        <v>27.0</v>
      </c>
      <c r="N634" s="14">
        <v>0.85</v>
      </c>
      <c r="O634" s="13">
        <v>77.5</v>
      </c>
      <c r="P634" s="13">
        <v>5.8</v>
      </c>
      <c r="Q634" s="13">
        <v>9.9</v>
      </c>
      <c r="R634" s="13">
        <v>17.5</v>
      </c>
      <c r="S634" s="13">
        <v>4.7</v>
      </c>
      <c r="T634" s="13">
        <v>4.7</v>
      </c>
      <c r="U634" s="13">
        <v>2.8</v>
      </c>
      <c r="V634" s="13">
        <v>83.8</v>
      </c>
      <c r="W634" s="11" t="str">
        <f t="shared" si="1"/>
        <v>A-Strong|BBVA|Operations|2024</v>
      </c>
      <c r="X634" s="15">
        <f>(MAX(0,MIN(1,1-(K634-scaling_params!$B$2)/(scaling_params!$C$2-scaling_params!$B$2)))+MAX(0,MIN(1,(L634-scaling_params!$B$3)/(scaling_params!$C$3-scaling_params!$B$3))))/2</f>
        <v>0.8142156863</v>
      </c>
      <c r="Y634" s="15">
        <f>(MAX(0,MIN(1,(M634-scaling_params!$B$4)/(scaling_params!$C$4-scaling_params!$B$4)))+MAX(0,MIN(1,(N634-scaling_params!$B$5)/(scaling_params!$C$5-scaling_params!$B$5))))/2</f>
        <v>0.7023809524</v>
      </c>
      <c r="Z634" s="15">
        <f>(MAX(0,MIN(1,(O634-scaling_params!$B$6)/(scaling_params!$C$6-scaling_params!$B$6)))+MAX(0,MIN(1,1-(P634-scaling_params!$B$7)/(scaling_params!$C$7-scaling_params!$B$7)))+MAX(0,MIN(1,(T634-scaling_params!$B$11)/(scaling_params!$C$11-scaling_params!$B$11))))/3</f>
        <v>0.9444015444</v>
      </c>
      <c r="AA634" s="15">
        <f>(MAX(0,MIN(1,1-(Q634-scaling_params!$B$8)/(scaling_params!$C$8-scaling_params!$B$8)))+MAX(0,MIN(1,(R634-scaling_params!$B$9)/(scaling_params!$C$9-scaling_params!$B$9)))+MAX(0,MIN(1,(S634-scaling_params!$B$10)/(scaling_params!$C$10-scaling_params!$B$10))))/3</f>
        <v>0.936832961</v>
      </c>
      <c r="AB634" s="15">
        <f>(MAX(0,MIN(1,(U634-scaling_params!$B$12)/(scaling_params!$C$12-scaling_params!$B$12)))+MAX(0,MIN(1,(V634-scaling_params!$B$13)/(scaling_params!$C$13-scaling_params!$B$13))))/2</f>
        <v>0.8172727273</v>
      </c>
      <c r="AC634" s="13">
        <f>(scaling_params!$G$2*X634+scaling_params!$G$3*Y634+scaling_params!$G$4*Z634+scaling_params!$G$5*AA634+scaling_params!$G$6*AB634)*100</f>
        <v>83.9655356</v>
      </c>
      <c r="AD634" s="11" t="s">
        <v>168</v>
      </c>
      <c r="AE634" s="11">
        <f t="shared" si="2"/>
        <v>0</v>
      </c>
    </row>
    <row r="635" ht="15.75" customHeight="1">
      <c r="A635" s="11" t="s">
        <v>495</v>
      </c>
      <c r="B635" s="11" t="s">
        <v>163</v>
      </c>
      <c r="C635" s="11" t="s">
        <v>449</v>
      </c>
      <c r="D635" s="11" t="s">
        <v>165</v>
      </c>
      <c r="E635" s="12">
        <v>2025.0</v>
      </c>
      <c r="F635" s="11" t="s">
        <v>171</v>
      </c>
      <c r="G635" s="11" t="s">
        <v>184</v>
      </c>
      <c r="H635" s="11">
        <v>3.0</v>
      </c>
      <c r="I635" s="13">
        <v>8.3</v>
      </c>
      <c r="J635" s="11">
        <v>0.0</v>
      </c>
      <c r="K635" s="13">
        <v>0.0</v>
      </c>
      <c r="L635" s="13">
        <v>7.8</v>
      </c>
      <c r="M635" s="11">
        <v>43.0</v>
      </c>
      <c r="N635" s="14">
        <v>0.92</v>
      </c>
      <c r="O635" s="13">
        <v>83.2</v>
      </c>
      <c r="P635" s="13">
        <v>5.0</v>
      </c>
      <c r="Q635" s="13">
        <v>10.1</v>
      </c>
      <c r="R635" s="13">
        <v>16.7</v>
      </c>
      <c r="S635" s="13">
        <v>4.9</v>
      </c>
      <c r="T635" s="13">
        <v>4.6</v>
      </c>
      <c r="U635" s="13">
        <v>3.6</v>
      </c>
      <c r="V635" s="13">
        <v>89.0</v>
      </c>
      <c r="W635" s="11" t="str">
        <f t="shared" si="1"/>
        <v>A-Strong|BBVA|Operations|2025</v>
      </c>
      <c r="X635" s="15">
        <f>(MAX(0,MIN(1,1-(K635-scaling_params!$B$2)/(scaling_params!$C$2-scaling_params!$B$2)))+MAX(0,MIN(1,(L635-scaling_params!$B$3)/(scaling_params!$C$3-scaling_params!$B$3))))/2</f>
        <v>0.8529411765</v>
      </c>
      <c r="Y635" s="15">
        <f>(MAX(0,MIN(1,(M635-scaling_params!$B$4)/(scaling_params!$C$4-scaling_params!$B$4)))+MAX(0,MIN(1,(N635-scaling_params!$B$5)/(scaling_params!$C$5-scaling_params!$B$5))))/2</f>
        <v>0.8660714286</v>
      </c>
      <c r="Z635" s="15">
        <f>(MAX(0,MIN(1,(O635-scaling_params!$B$6)/(scaling_params!$C$6-scaling_params!$B$6)))+MAX(0,MIN(1,1-(P635-scaling_params!$B$7)/(scaling_params!$C$7-scaling_params!$B$7)))+MAX(0,MIN(1,(T635-scaling_params!$B$11)/(scaling_params!$C$11-scaling_params!$B$11))))/3</f>
        <v>0.9619047619</v>
      </c>
      <c r="AA635" s="15">
        <f>(MAX(0,MIN(1,1-(Q635-scaling_params!$B$8)/(scaling_params!$C$8-scaling_params!$B$8)))+MAX(0,MIN(1,(R635-scaling_params!$B$9)/(scaling_params!$C$9-scaling_params!$B$9)))+MAX(0,MIN(1,(S635-scaling_params!$B$10)/(scaling_params!$C$10-scaling_params!$B$10))))/3</f>
        <v>0.9226855299</v>
      </c>
      <c r="AB635" s="15">
        <f>(MAX(0,MIN(1,(U635-scaling_params!$B$12)/(scaling_params!$C$12-scaling_params!$B$12)))+MAX(0,MIN(1,(V635-scaling_params!$B$13)/(scaling_params!$C$13-scaling_params!$B$13))))/2</f>
        <v>0.9145454545</v>
      </c>
      <c r="AC635" s="13">
        <f>(scaling_params!$G$2*X635+scaling_params!$G$3*Y635+scaling_params!$G$4*Z635+scaling_params!$G$5*AA635+scaling_params!$G$6*AB635)*100</f>
        <v>90.03245981</v>
      </c>
      <c r="AD635" s="11" t="s">
        <v>168</v>
      </c>
      <c r="AE635" s="11">
        <f t="shared" si="2"/>
        <v>0</v>
      </c>
    </row>
    <row r="636" ht="15.75" customHeight="1">
      <c r="A636" s="11" t="s">
        <v>496</v>
      </c>
      <c r="B636" s="11" t="s">
        <v>163</v>
      </c>
      <c r="C636" s="11" t="s">
        <v>449</v>
      </c>
      <c r="D636" s="11" t="s">
        <v>170</v>
      </c>
      <c r="E636" s="12">
        <v>2024.0</v>
      </c>
      <c r="F636" s="11" t="s">
        <v>171</v>
      </c>
      <c r="G636" s="11" t="s">
        <v>172</v>
      </c>
      <c r="H636" s="11">
        <v>5.0</v>
      </c>
      <c r="I636" s="13">
        <v>8.6</v>
      </c>
      <c r="J636" s="11">
        <v>0.0</v>
      </c>
      <c r="K636" s="13">
        <v>0.2</v>
      </c>
      <c r="L636" s="13">
        <v>6.9</v>
      </c>
      <c r="M636" s="11">
        <v>34.0</v>
      </c>
      <c r="N636" s="14">
        <v>0.92</v>
      </c>
      <c r="O636" s="13">
        <v>82.1</v>
      </c>
      <c r="P636" s="13">
        <v>5.1</v>
      </c>
      <c r="Q636" s="13">
        <v>12.5</v>
      </c>
      <c r="R636" s="13">
        <v>18.1</v>
      </c>
      <c r="S636" s="13">
        <v>4.9</v>
      </c>
      <c r="T636" s="13">
        <v>4.6</v>
      </c>
      <c r="U636" s="13">
        <v>2.3</v>
      </c>
      <c r="V636" s="13">
        <v>86.0</v>
      </c>
      <c r="W636" s="11" t="str">
        <f t="shared" si="1"/>
        <v>A-Strong|BBVA|Risk|2024</v>
      </c>
      <c r="X636" s="15">
        <f>(MAX(0,MIN(1,1-(K636-scaling_params!$B$2)/(scaling_params!$C$2-scaling_params!$B$2)))+MAX(0,MIN(1,(L636-scaling_params!$B$3)/(scaling_params!$C$3-scaling_params!$B$3))))/2</f>
        <v>0.7867647059</v>
      </c>
      <c r="Y636" s="15">
        <f>(MAX(0,MIN(1,(M636-scaling_params!$B$4)/(scaling_params!$C$4-scaling_params!$B$4)))+MAX(0,MIN(1,(N636-scaling_params!$B$5)/(scaling_params!$C$5-scaling_params!$B$5))))/2</f>
        <v>0.8232142857</v>
      </c>
      <c r="Z636" s="15">
        <f>(MAX(0,MIN(1,(O636-scaling_params!$B$6)/(scaling_params!$C$6-scaling_params!$B$6)))+MAX(0,MIN(1,1-(P636-scaling_params!$B$7)/(scaling_params!$C$7-scaling_params!$B$7)))+MAX(0,MIN(1,(T636-scaling_params!$B$11)/(scaling_params!$C$11-scaling_params!$B$11))))/3</f>
        <v>0.9619047619</v>
      </c>
      <c r="AA636" s="15">
        <f>(MAX(0,MIN(1,1-(Q636-scaling_params!$B$8)/(scaling_params!$C$8-scaling_params!$B$8)))+MAX(0,MIN(1,(R636-scaling_params!$B$9)/(scaling_params!$C$9-scaling_params!$B$9)))+MAX(0,MIN(1,(S636-scaling_params!$B$10)/(scaling_params!$C$10-scaling_params!$B$10))))/3</f>
        <v>0.9476663508</v>
      </c>
      <c r="AB636" s="15">
        <f>(MAX(0,MIN(1,(U636-scaling_params!$B$12)/(scaling_params!$C$12-scaling_params!$B$12)))+MAX(0,MIN(1,(V636-scaling_params!$B$13)/(scaling_params!$C$13-scaling_params!$B$13))))/2</f>
        <v>0.7122727273</v>
      </c>
      <c r="AC636" s="13">
        <f>(scaling_params!$G$2*X636+scaling_params!$G$3*Y636+scaling_params!$G$4*Z636+scaling_params!$G$5*AA636+scaling_params!$G$6*AB636)*100</f>
        <v>85.52301416</v>
      </c>
      <c r="AD636" s="11" t="s">
        <v>168</v>
      </c>
      <c r="AE636" s="11">
        <f t="shared" si="2"/>
        <v>0</v>
      </c>
    </row>
    <row r="637" ht="15.75" customHeight="1">
      <c r="A637" s="11" t="s">
        <v>496</v>
      </c>
      <c r="B637" s="11" t="s">
        <v>163</v>
      </c>
      <c r="C637" s="11" t="s">
        <v>449</v>
      </c>
      <c r="D637" s="11" t="s">
        <v>170</v>
      </c>
      <c r="E637" s="12">
        <v>2025.0</v>
      </c>
      <c r="F637" s="11" t="s">
        <v>171</v>
      </c>
      <c r="G637" s="11" t="s">
        <v>172</v>
      </c>
      <c r="H637" s="11">
        <v>5.0</v>
      </c>
      <c r="I637" s="13">
        <v>8.3</v>
      </c>
      <c r="J637" s="11">
        <v>1.0</v>
      </c>
      <c r="K637" s="13">
        <v>0.0</v>
      </c>
      <c r="L637" s="13">
        <v>6.5</v>
      </c>
      <c r="M637" s="11">
        <v>26.0</v>
      </c>
      <c r="N637" s="14">
        <v>0.91</v>
      </c>
      <c r="O637" s="13">
        <v>82.8</v>
      </c>
      <c r="P637" s="13">
        <v>4.9</v>
      </c>
      <c r="Q637" s="13">
        <v>8.3</v>
      </c>
      <c r="R637" s="13">
        <v>17.0</v>
      </c>
      <c r="S637" s="13">
        <v>4.5</v>
      </c>
      <c r="T637" s="13">
        <v>5.0</v>
      </c>
      <c r="U637" s="13">
        <v>5.1</v>
      </c>
      <c r="V637" s="13">
        <v>84.8</v>
      </c>
      <c r="W637" s="11" t="str">
        <f t="shared" si="1"/>
        <v>A-Strong|BBVA|Risk|2025</v>
      </c>
      <c r="X637" s="15">
        <f>(MAX(0,MIN(1,1-(K637-scaling_params!$B$2)/(scaling_params!$C$2-scaling_params!$B$2)))+MAX(0,MIN(1,(L637-scaling_params!$B$3)/(scaling_params!$C$3-scaling_params!$B$3))))/2</f>
        <v>0.7573529412</v>
      </c>
      <c r="Y637" s="15">
        <f>(MAX(0,MIN(1,(M637-scaling_params!$B$4)/(scaling_params!$C$4-scaling_params!$B$4)))+MAX(0,MIN(1,(N637-scaling_params!$B$5)/(scaling_params!$C$5-scaling_params!$B$5))))/2</f>
        <v>0.7726190476</v>
      </c>
      <c r="Z637" s="15">
        <f>(MAX(0,MIN(1,(O637-scaling_params!$B$6)/(scaling_params!$C$6-scaling_params!$B$6)))+MAX(0,MIN(1,1-(P637-scaling_params!$B$7)/(scaling_params!$C$7-scaling_params!$B$7)))+MAX(0,MIN(1,(T637-scaling_params!$B$11)/(scaling_params!$C$11-scaling_params!$B$11))))/3</f>
        <v>1</v>
      </c>
      <c r="AA637" s="15">
        <f>(MAX(0,MIN(1,1-(Q637-scaling_params!$B$8)/(scaling_params!$C$8-scaling_params!$B$8)))+MAX(0,MIN(1,(R637-scaling_params!$B$9)/(scaling_params!$C$9-scaling_params!$B$9)))+MAX(0,MIN(1,(S637-scaling_params!$B$10)/(scaling_params!$C$10-scaling_params!$B$10))))/3</f>
        <v>0.8961280715</v>
      </c>
      <c r="AB637" s="15">
        <f>(MAX(0,MIN(1,(U637-scaling_params!$B$12)/(scaling_params!$C$12-scaling_params!$B$12)))+MAX(0,MIN(1,(V637-scaling_params!$B$13)/(scaling_params!$C$13-scaling_params!$B$13))))/2</f>
        <v>0.8763636364</v>
      </c>
      <c r="AC637" s="13">
        <f>(scaling_params!$G$2*X637+scaling_params!$G$3*Y637+scaling_params!$G$4*Z637+scaling_params!$G$5*AA637+scaling_params!$G$6*AB637)*100</f>
        <v>85.5672867</v>
      </c>
      <c r="AD637" s="11" t="s">
        <v>168</v>
      </c>
      <c r="AE637" s="11">
        <f t="shared" si="2"/>
        <v>0</v>
      </c>
    </row>
    <row r="638" ht="15.75" customHeight="1">
      <c r="A638" s="11" t="s">
        <v>497</v>
      </c>
      <c r="B638" s="11" t="s">
        <v>163</v>
      </c>
      <c r="C638" s="11" t="s">
        <v>449</v>
      </c>
      <c r="D638" s="11" t="s">
        <v>181</v>
      </c>
      <c r="E638" s="12">
        <v>2024.0</v>
      </c>
      <c r="F638" s="11" t="s">
        <v>166</v>
      </c>
      <c r="G638" s="11" t="s">
        <v>172</v>
      </c>
      <c r="H638" s="11">
        <v>3.0</v>
      </c>
      <c r="I638" s="13">
        <v>8.6</v>
      </c>
      <c r="J638" s="11">
        <v>0.0</v>
      </c>
      <c r="K638" s="13">
        <v>0.6</v>
      </c>
      <c r="L638" s="13">
        <v>7.5</v>
      </c>
      <c r="M638" s="11">
        <v>23.0</v>
      </c>
      <c r="N638" s="14">
        <v>0.79</v>
      </c>
      <c r="O638" s="13">
        <v>80.4</v>
      </c>
      <c r="P638" s="13">
        <v>5.5</v>
      </c>
      <c r="Q638" s="13">
        <v>9.4</v>
      </c>
      <c r="R638" s="13">
        <v>15.8</v>
      </c>
      <c r="S638" s="13">
        <v>4.4</v>
      </c>
      <c r="T638" s="13">
        <v>4.6</v>
      </c>
      <c r="U638" s="13">
        <v>3.6</v>
      </c>
      <c r="V638" s="13">
        <v>82.3</v>
      </c>
      <c r="W638" s="11" t="str">
        <f t="shared" si="1"/>
        <v>A-Strong|BBVA|Corporate|2024</v>
      </c>
      <c r="X638" s="15">
        <f>(MAX(0,MIN(1,1-(K638-scaling_params!$B$2)/(scaling_params!$C$2-scaling_params!$B$2)))+MAX(0,MIN(1,(L638-scaling_params!$B$3)/(scaling_params!$C$3-scaling_params!$B$3))))/2</f>
        <v>0.8308823529</v>
      </c>
      <c r="Y638" s="15">
        <f>(MAX(0,MIN(1,(M638-scaling_params!$B$4)/(scaling_params!$C$4-scaling_params!$B$4)))+MAX(0,MIN(1,(N638-scaling_params!$B$5)/(scaling_params!$C$5-scaling_params!$B$5))))/2</f>
        <v>0.6083333333</v>
      </c>
      <c r="Z638" s="15">
        <f>(MAX(0,MIN(1,(O638-scaling_params!$B$6)/(scaling_params!$C$6-scaling_params!$B$6)))+MAX(0,MIN(1,1-(P638-scaling_params!$B$7)/(scaling_params!$C$7-scaling_params!$B$7)))+MAX(0,MIN(1,(T638-scaling_params!$B$11)/(scaling_params!$C$11-scaling_params!$B$11))))/3</f>
        <v>0.9619047619</v>
      </c>
      <c r="AA638" s="15">
        <f>(MAX(0,MIN(1,1-(Q638-scaling_params!$B$8)/(scaling_params!$C$8-scaling_params!$B$8)))+MAX(0,MIN(1,(R638-scaling_params!$B$9)/(scaling_params!$C$9-scaling_params!$B$9)))+MAX(0,MIN(1,(S638-scaling_params!$B$10)/(scaling_params!$C$10-scaling_params!$B$10))))/3</f>
        <v>0.8356912385</v>
      </c>
      <c r="AB638" s="15">
        <f>(MAX(0,MIN(1,(U638-scaling_params!$B$12)/(scaling_params!$C$12-scaling_params!$B$12)))+MAX(0,MIN(1,(V638-scaling_params!$B$13)/(scaling_params!$C$13-scaling_params!$B$13))))/2</f>
        <v>0.8536363636</v>
      </c>
      <c r="AC638" s="13">
        <f>(scaling_params!$G$2*X638+scaling_params!$G$3*Y638+scaling_params!$G$4*Z638+scaling_params!$G$5*AA638+scaling_params!$G$6*AB638)*100</f>
        <v>81.20740542</v>
      </c>
      <c r="AD638" s="11" t="s">
        <v>168</v>
      </c>
      <c r="AE638" s="11">
        <f t="shared" si="2"/>
        <v>0</v>
      </c>
    </row>
    <row r="639" ht="15.75" customHeight="1">
      <c r="A639" s="11" t="s">
        <v>497</v>
      </c>
      <c r="B639" s="11" t="s">
        <v>163</v>
      </c>
      <c r="C639" s="11" t="s">
        <v>449</v>
      </c>
      <c r="D639" s="11" t="s">
        <v>181</v>
      </c>
      <c r="E639" s="12">
        <v>2025.0</v>
      </c>
      <c r="F639" s="11" t="s">
        <v>166</v>
      </c>
      <c r="G639" s="11" t="s">
        <v>172</v>
      </c>
      <c r="H639" s="11">
        <v>3.0</v>
      </c>
      <c r="I639" s="13">
        <v>8.3</v>
      </c>
      <c r="J639" s="11">
        <v>0.0</v>
      </c>
      <c r="K639" s="13">
        <v>1.4</v>
      </c>
      <c r="L639" s="13">
        <v>8.7</v>
      </c>
      <c r="M639" s="11">
        <v>38.0</v>
      </c>
      <c r="N639" s="14">
        <v>0.87</v>
      </c>
      <c r="O639" s="13">
        <v>83.2</v>
      </c>
      <c r="P639" s="13">
        <v>5.5</v>
      </c>
      <c r="Q639" s="13">
        <v>8.5</v>
      </c>
      <c r="R639" s="13">
        <v>18.9</v>
      </c>
      <c r="S639" s="13">
        <v>4.4</v>
      </c>
      <c r="T639" s="13">
        <v>4.3</v>
      </c>
      <c r="U639" s="13">
        <v>3.7</v>
      </c>
      <c r="V639" s="13">
        <v>77.0</v>
      </c>
      <c r="W639" s="11" t="str">
        <f t="shared" si="1"/>
        <v>A-Strong|BBVA|Corporate|2025</v>
      </c>
      <c r="X639" s="15">
        <f>(MAX(0,MIN(1,1-(K639-scaling_params!$B$2)/(scaling_params!$C$2-scaling_params!$B$2)))+MAX(0,MIN(1,(L639-scaling_params!$B$3)/(scaling_params!$C$3-scaling_params!$B$3))))/2</f>
        <v>0.8524509804</v>
      </c>
      <c r="Y639" s="15">
        <f>(MAX(0,MIN(1,(M639-scaling_params!$B$4)/(scaling_params!$C$4-scaling_params!$B$4)))+MAX(0,MIN(1,(N639-scaling_params!$B$5)/(scaling_params!$C$5-scaling_params!$B$5))))/2</f>
        <v>0.7797619048</v>
      </c>
      <c r="Z639" s="15">
        <f>(MAX(0,MIN(1,(O639-scaling_params!$B$6)/(scaling_params!$C$6-scaling_params!$B$6)))+MAX(0,MIN(1,1-(P639-scaling_params!$B$7)/(scaling_params!$C$7-scaling_params!$B$7)))+MAX(0,MIN(1,(T639-scaling_params!$B$11)/(scaling_params!$C$11-scaling_params!$B$11))))/3</f>
        <v>0.9333333333</v>
      </c>
      <c r="AA639" s="15">
        <f>(MAX(0,MIN(1,1-(Q639-scaling_params!$B$8)/(scaling_params!$C$8-scaling_params!$B$8)))+MAX(0,MIN(1,(R639-scaling_params!$B$9)/(scaling_params!$C$9-scaling_params!$B$9)))+MAX(0,MIN(1,(S639-scaling_params!$B$10)/(scaling_params!$C$10-scaling_params!$B$10))))/3</f>
        <v>0.9411764706</v>
      </c>
      <c r="AB639" s="15">
        <f>(MAX(0,MIN(1,(U639-scaling_params!$B$12)/(scaling_params!$C$12-scaling_params!$B$12)))+MAX(0,MIN(1,(V639-scaling_params!$B$13)/(scaling_params!$C$13-scaling_params!$B$13))))/2</f>
        <v>0.8054545455</v>
      </c>
      <c r="AC639" s="13">
        <f>(scaling_params!$G$2*X639+scaling_params!$G$3*Y639+scaling_params!$G$4*Z639+scaling_params!$G$5*AA639+scaling_params!$G$6*AB639)*100</f>
        <v>86.35940565</v>
      </c>
      <c r="AD639" s="11" t="s">
        <v>168</v>
      </c>
      <c r="AE639" s="11">
        <f t="shared" si="2"/>
        <v>0</v>
      </c>
    </row>
    <row r="640" ht="15.75" customHeight="1">
      <c r="A640" s="11" t="s">
        <v>498</v>
      </c>
      <c r="B640" s="11" t="s">
        <v>163</v>
      </c>
      <c r="C640" s="11" t="s">
        <v>449</v>
      </c>
      <c r="D640" s="11" t="s">
        <v>170</v>
      </c>
      <c r="E640" s="12">
        <v>2024.0</v>
      </c>
      <c r="F640" s="11" t="s">
        <v>166</v>
      </c>
      <c r="G640" s="11" t="s">
        <v>184</v>
      </c>
      <c r="H640" s="11">
        <v>5.0</v>
      </c>
      <c r="I640" s="13">
        <v>8.6</v>
      </c>
      <c r="J640" s="11">
        <v>0.0</v>
      </c>
      <c r="K640" s="13">
        <v>0.2</v>
      </c>
      <c r="L640" s="13">
        <v>8.5</v>
      </c>
      <c r="M640" s="11">
        <v>43.0</v>
      </c>
      <c r="N640" s="14">
        <v>0.95</v>
      </c>
      <c r="O640" s="13">
        <v>82.1</v>
      </c>
      <c r="P640" s="13">
        <v>5.1</v>
      </c>
      <c r="Q640" s="13">
        <v>12.5</v>
      </c>
      <c r="R640" s="13">
        <v>18.1</v>
      </c>
      <c r="S640" s="13">
        <v>4.6</v>
      </c>
      <c r="T640" s="13">
        <v>5.0</v>
      </c>
      <c r="U640" s="13">
        <v>2.3</v>
      </c>
      <c r="V640" s="13">
        <v>94.1</v>
      </c>
      <c r="W640" s="11" t="str">
        <f t="shared" si="1"/>
        <v>A-Strong|BBVA|Risk|2024</v>
      </c>
      <c r="X640" s="15">
        <f>(MAX(0,MIN(1,1-(K640-scaling_params!$B$2)/(scaling_params!$C$2-scaling_params!$B$2)))+MAX(0,MIN(1,(L640-scaling_params!$B$3)/(scaling_params!$C$3-scaling_params!$B$3))))/2</f>
        <v>0.9044117647</v>
      </c>
      <c r="Y640" s="15">
        <f>(MAX(0,MIN(1,(M640-scaling_params!$B$4)/(scaling_params!$C$4-scaling_params!$B$4)))+MAX(0,MIN(1,(N640-scaling_params!$B$5)/(scaling_params!$C$5-scaling_params!$B$5))))/2</f>
        <v>0.9035714286</v>
      </c>
      <c r="Z640" s="15">
        <f>(MAX(0,MIN(1,(O640-scaling_params!$B$6)/(scaling_params!$C$6-scaling_params!$B$6)))+MAX(0,MIN(1,1-(P640-scaling_params!$B$7)/(scaling_params!$C$7-scaling_params!$B$7)))+MAX(0,MIN(1,(T640-scaling_params!$B$11)/(scaling_params!$C$11-scaling_params!$B$11))))/3</f>
        <v>1</v>
      </c>
      <c r="AA640" s="15">
        <f>(MAX(0,MIN(1,1-(Q640-scaling_params!$B$8)/(scaling_params!$C$8-scaling_params!$B$8)))+MAX(0,MIN(1,(R640-scaling_params!$B$9)/(scaling_params!$C$9-scaling_params!$B$9)))+MAX(0,MIN(1,(S640-scaling_params!$B$10)/(scaling_params!$C$10-scaling_params!$B$10))))/3</f>
        <v>0.9182545861</v>
      </c>
      <c r="AB640" s="15">
        <f>(MAX(0,MIN(1,(U640-scaling_params!$B$12)/(scaling_params!$C$12-scaling_params!$B$12)))+MAX(0,MIN(1,(V640-scaling_params!$B$13)/(scaling_params!$C$13-scaling_params!$B$13))))/2</f>
        <v>0.7859090909</v>
      </c>
      <c r="AC640" s="13">
        <f>(scaling_params!$G$2*X640+scaling_params!$G$3*Y640+scaling_params!$G$4*Z640+scaling_params!$G$5*AA640+scaling_params!$G$6*AB640)*100</f>
        <v>91.42261303</v>
      </c>
      <c r="AD640" s="11" t="s">
        <v>168</v>
      </c>
      <c r="AE640" s="11">
        <f t="shared" si="2"/>
        <v>0</v>
      </c>
    </row>
    <row r="641" ht="15.75" customHeight="1">
      <c r="A641" s="11" t="s">
        <v>498</v>
      </c>
      <c r="B641" s="11" t="s">
        <v>163</v>
      </c>
      <c r="C641" s="11" t="s">
        <v>449</v>
      </c>
      <c r="D641" s="11" t="s">
        <v>170</v>
      </c>
      <c r="E641" s="12">
        <v>2025.0</v>
      </c>
      <c r="F641" s="11" t="s">
        <v>166</v>
      </c>
      <c r="G641" s="11" t="s">
        <v>184</v>
      </c>
      <c r="H641" s="11">
        <v>5.0</v>
      </c>
      <c r="I641" s="13">
        <v>8.3</v>
      </c>
      <c r="J641" s="11">
        <v>0.0</v>
      </c>
      <c r="K641" s="13">
        <v>0.0</v>
      </c>
      <c r="L641" s="13">
        <v>8.7</v>
      </c>
      <c r="M641" s="11">
        <v>45.0</v>
      </c>
      <c r="N641" s="14">
        <v>0.92</v>
      </c>
      <c r="O641" s="13">
        <v>82.8</v>
      </c>
      <c r="P641" s="13">
        <v>4.9</v>
      </c>
      <c r="Q641" s="13">
        <v>8.3</v>
      </c>
      <c r="R641" s="13">
        <v>17.0</v>
      </c>
      <c r="S641" s="13">
        <v>5.0</v>
      </c>
      <c r="T641" s="13">
        <v>5.0</v>
      </c>
      <c r="U641" s="13">
        <v>5.1</v>
      </c>
      <c r="V641" s="13">
        <v>84.9</v>
      </c>
      <c r="W641" s="11" t="str">
        <f t="shared" si="1"/>
        <v>A-Strong|BBVA|Risk|2025</v>
      </c>
      <c r="X641" s="15">
        <f>(MAX(0,MIN(1,1-(K641-scaling_params!$B$2)/(scaling_params!$C$2-scaling_params!$B$2)))+MAX(0,MIN(1,(L641-scaling_params!$B$3)/(scaling_params!$C$3-scaling_params!$B$3))))/2</f>
        <v>0.9191176471</v>
      </c>
      <c r="Y641" s="15">
        <f>(MAX(0,MIN(1,(M641-scaling_params!$B$4)/(scaling_params!$C$4-scaling_params!$B$4)))+MAX(0,MIN(1,(N641-scaling_params!$B$5)/(scaling_params!$C$5-scaling_params!$B$5))))/2</f>
        <v>0.8755952381</v>
      </c>
      <c r="Z641" s="15">
        <f>(MAX(0,MIN(1,(O641-scaling_params!$B$6)/(scaling_params!$C$6-scaling_params!$B$6)))+MAX(0,MIN(1,1-(P641-scaling_params!$B$7)/(scaling_params!$C$7-scaling_params!$B$7)))+MAX(0,MIN(1,(T641-scaling_params!$B$11)/(scaling_params!$C$11-scaling_params!$B$11))))/3</f>
        <v>1</v>
      </c>
      <c r="AA641" s="15">
        <f>(MAX(0,MIN(1,1-(Q641-scaling_params!$B$8)/(scaling_params!$C$8-scaling_params!$B$8)))+MAX(0,MIN(1,(R641-scaling_params!$B$9)/(scaling_params!$C$9-scaling_params!$B$9)))+MAX(0,MIN(1,(S641-scaling_params!$B$10)/(scaling_params!$C$10-scaling_params!$B$10))))/3</f>
        <v>0.9451476793</v>
      </c>
      <c r="AB641" s="15">
        <f>(MAX(0,MIN(1,(U641-scaling_params!$B$12)/(scaling_params!$C$12-scaling_params!$B$12)))+MAX(0,MIN(1,(V641-scaling_params!$B$13)/(scaling_params!$C$13-scaling_params!$B$13))))/2</f>
        <v>0.8772727273</v>
      </c>
      <c r="AC641" s="13">
        <f>(scaling_params!$G$2*X641+scaling_params!$G$3*Y641+scaling_params!$G$4*Z641+scaling_params!$G$5*AA641+scaling_params!$G$6*AB641)*100</f>
        <v>92.66217014</v>
      </c>
      <c r="AD641" s="11" t="s">
        <v>168</v>
      </c>
      <c r="AE641" s="11">
        <f t="shared" si="2"/>
        <v>0</v>
      </c>
    </row>
    <row r="642" ht="15.75" customHeight="1">
      <c r="A642" s="11" t="s">
        <v>499</v>
      </c>
      <c r="B642" s="11" t="s">
        <v>163</v>
      </c>
      <c r="C642" s="11" t="s">
        <v>449</v>
      </c>
      <c r="D642" s="11" t="s">
        <v>165</v>
      </c>
      <c r="E642" s="12">
        <v>2024.0</v>
      </c>
      <c r="F642" s="11" t="s">
        <v>171</v>
      </c>
      <c r="G642" s="11" t="s">
        <v>167</v>
      </c>
      <c r="H642" s="11">
        <v>1.0</v>
      </c>
      <c r="I642" s="13">
        <v>8.6</v>
      </c>
      <c r="J642" s="11">
        <v>0.0</v>
      </c>
      <c r="K642" s="13">
        <v>1.1</v>
      </c>
      <c r="L642" s="13">
        <v>7.6</v>
      </c>
      <c r="M642" s="11">
        <v>11.0</v>
      </c>
      <c r="N642" s="14">
        <v>0.85</v>
      </c>
      <c r="O642" s="13">
        <v>77.5</v>
      </c>
      <c r="P642" s="13">
        <v>5.8</v>
      </c>
      <c r="Q642" s="13">
        <v>9.9</v>
      </c>
      <c r="R642" s="13">
        <v>17.5</v>
      </c>
      <c r="S642" s="13">
        <v>4.4</v>
      </c>
      <c r="T642" s="13">
        <v>3.8</v>
      </c>
      <c r="U642" s="13">
        <v>2.8</v>
      </c>
      <c r="V642" s="13">
        <v>77.7</v>
      </c>
      <c r="W642" s="11" t="str">
        <f t="shared" si="1"/>
        <v>A-Strong|BBVA|Operations|2024</v>
      </c>
      <c r="X642" s="15">
        <f>(MAX(0,MIN(1,1-(K642-scaling_params!$B$2)/(scaling_params!$C$2-scaling_params!$B$2)))+MAX(0,MIN(1,(L642-scaling_params!$B$3)/(scaling_params!$C$3-scaling_params!$B$3))))/2</f>
        <v>0.8215686275</v>
      </c>
      <c r="Y642" s="15">
        <f>(MAX(0,MIN(1,(M642-scaling_params!$B$4)/(scaling_params!$C$4-scaling_params!$B$4)))+MAX(0,MIN(1,(N642-scaling_params!$B$5)/(scaling_params!$C$5-scaling_params!$B$5))))/2</f>
        <v>0.6261904762</v>
      </c>
      <c r="Z642" s="15">
        <f>(MAX(0,MIN(1,(O642-scaling_params!$B$6)/(scaling_params!$C$6-scaling_params!$B$6)))+MAX(0,MIN(1,1-(P642-scaling_params!$B$7)/(scaling_params!$C$7-scaling_params!$B$7)))+MAX(0,MIN(1,(T642-scaling_params!$B$11)/(scaling_params!$C$11-scaling_params!$B$11))))/3</f>
        <v>0.8586872587</v>
      </c>
      <c r="AA642" s="15">
        <f>(MAX(0,MIN(1,1-(Q642-scaling_params!$B$8)/(scaling_params!$C$8-scaling_params!$B$8)))+MAX(0,MIN(1,(R642-scaling_params!$B$9)/(scaling_params!$C$9-scaling_params!$B$9)))+MAX(0,MIN(1,(S642-scaling_params!$B$10)/(scaling_params!$C$10-scaling_params!$B$10))))/3</f>
        <v>0.9074211963</v>
      </c>
      <c r="AB642" s="15">
        <f>(MAX(0,MIN(1,(U642-scaling_params!$B$12)/(scaling_params!$C$12-scaling_params!$B$12)))+MAX(0,MIN(1,(V642-scaling_params!$B$13)/(scaling_params!$C$13-scaling_params!$B$13))))/2</f>
        <v>0.7618181818</v>
      </c>
      <c r="AC642" s="13">
        <f>(scaling_params!$G$2*X642+scaling_params!$G$3*Y642+scaling_params!$G$4*Z642+scaling_params!$G$5*AA642+scaling_params!$G$6*AB642)*100</f>
        <v>79.16155712</v>
      </c>
      <c r="AD642" s="11" t="s">
        <v>168</v>
      </c>
      <c r="AE642" s="11">
        <f t="shared" si="2"/>
        <v>0</v>
      </c>
    </row>
    <row r="643" ht="15.75" customHeight="1">
      <c r="A643" s="11" t="s">
        <v>499</v>
      </c>
      <c r="B643" s="11" t="s">
        <v>163</v>
      </c>
      <c r="C643" s="11" t="s">
        <v>449</v>
      </c>
      <c r="D643" s="11" t="s">
        <v>165</v>
      </c>
      <c r="E643" s="12">
        <v>2025.0</v>
      </c>
      <c r="F643" s="11" t="s">
        <v>171</v>
      </c>
      <c r="G643" s="11" t="s">
        <v>167</v>
      </c>
      <c r="H643" s="11">
        <v>1.0</v>
      </c>
      <c r="I643" s="13">
        <v>8.3</v>
      </c>
      <c r="J643" s="11">
        <v>0.0</v>
      </c>
      <c r="K643" s="13">
        <v>0.0</v>
      </c>
      <c r="L643" s="13">
        <v>7.3</v>
      </c>
      <c r="M643" s="11">
        <v>44.0</v>
      </c>
      <c r="N643" s="14">
        <v>0.85</v>
      </c>
      <c r="O643" s="13">
        <v>83.2</v>
      </c>
      <c r="P643" s="13">
        <v>5.0</v>
      </c>
      <c r="Q643" s="13">
        <v>10.1</v>
      </c>
      <c r="R643" s="13">
        <v>16.7</v>
      </c>
      <c r="S643" s="13">
        <v>3.9</v>
      </c>
      <c r="T643" s="13">
        <v>5.0</v>
      </c>
      <c r="U643" s="13">
        <v>3.6</v>
      </c>
      <c r="V643" s="13">
        <v>80.6</v>
      </c>
      <c r="W643" s="11" t="str">
        <f t="shared" si="1"/>
        <v>A-Strong|BBVA|Operations|2025</v>
      </c>
      <c r="X643" s="15">
        <f>(MAX(0,MIN(1,1-(K643-scaling_params!$B$2)/(scaling_params!$C$2-scaling_params!$B$2)))+MAX(0,MIN(1,(L643-scaling_params!$B$3)/(scaling_params!$C$3-scaling_params!$B$3))))/2</f>
        <v>0.8161764706</v>
      </c>
      <c r="Y643" s="15">
        <f>(MAX(0,MIN(1,(M643-scaling_params!$B$4)/(scaling_params!$C$4-scaling_params!$B$4)))+MAX(0,MIN(1,(N643-scaling_params!$B$5)/(scaling_params!$C$5-scaling_params!$B$5))))/2</f>
        <v>0.7833333333</v>
      </c>
      <c r="Z643" s="15">
        <f>(MAX(0,MIN(1,(O643-scaling_params!$B$6)/(scaling_params!$C$6-scaling_params!$B$6)))+MAX(0,MIN(1,1-(P643-scaling_params!$B$7)/(scaling_params!$C$7-scaling_params!$B$7)))+MAX(0,MIN(1,(T643-scaling_params!$B$11)/(scaling_params!$C$11-scaling_params!$B$11))))/3</f>
        <v>1</v>
      </c>
      <c r="AA643" s="15">
        <f>(MAX(0,MIN(1,1-(Q643-scaling_params!$B$8)/(scaling_params!$C$8-scaling_params!$B$8)))+MAX(0,MIN(1,(R643-scaling_params!$B$9)/(scaling_params!$C$9-scaling_params!$B$9)))+MAX(0,MIN(1,(S643-scaling_params!$B$10)/(scaling_params!$C$10-scaling_params!$B$10))))/3</f>
        <v>0.8246463142</v>
      </c>
      <c r="AB643" s="15">
        <f>(MAX(0,MIN(1,(U643-scaling_params!$B$12)/(scaling_params!$C$12-scaling_params!$B$12)))+MAX(0,MIN(1,(V643-scaling_params!$B$13)/(scaling_params!$C$13-scaling_params!$B$13))))/2</f>
        <v>0.8381818182</v>
      </c>
      <c r="AC643" s="13">
        <f>(scaling_params!$G$2*X643+scaling_params!$G$3*Y643+scaling_params!$G$4*Z643+scaling_params!$G$5*AA643+scaling_params!$G$6*AB643)*100</f>
        <v>85.49280098</v>
      </c>
      <c r="AD643" s="11" t="s">
        <v>168</v>
      </c>
      <c r="AE643" s="11">
        <f t="shared" si="2"/>
        <v>0</v>
      </c>
    </row>
    <row r="644" ht="15.75" customHeight="1">
      <c r="A644" s="11" t="s">
        <v>500</v>
      </c>
      <c r="B644" s="11" t="s">
        <v>163</v>
      </c>
      <c r="C644" s="11" t="s">
        <v>449</v>
      </c>
      <c r="D644" s="11" t="s">
        <v>170</v>
      </c>
      <c r="E644" s="12">
        <v>2024.0</v>
      </c>
      <c r="F644" s="11" t="s">
        <v>166</v>
      </c>
      <c r="G644" s="11" t="s">
        <v>175</v>
      </c>
      <c r="H644" s="11">
        <v>4.0</v>
      </c>
      <c r="I644" s="13">
        <v>8.6</v>
      </c>
      <c r="J644" s="11">
        <v>0.0</v>
      </c>
      <c r="K644" s="13">
        <v>0.2</v>
      </c>
      <c r="L644" s="13">
        <v>8.1</v>
      </c>
      <c r="M644" s="11">
        <v>40.0</v>
      </c>
      <c r="N644" s="14">
        <v>0.85</v>
      </c>
      <c r="O644" s="13">
        <v>82.1</v>
      </c>
      <c r="P644" s="13">
        <v>5.1</v>
      </c>
      <c r="Q644" s="13">
        <v>12.5</v>
      </c>
      <c r="R644" s="13">
        <v>18.1</v>
      </c>
      <c r="S644" s="13">
        <v>5.0</v>
      </c>
      <c r="T644" s="13">
        <v>4.5</v>
      </c>
      <c r="U644" s="13">
        <v>2.3</v>
      </c>
      <c r="V644" s="13">
        <v>93.5</v>
      </c>
      <c r="W644" s="11" t="str">
        <f t="shared" si="1"/>
        <v>A-Strong|BBVA|Risk|2024</v>
      </c>
      <c r="X644" s="15">
        <f>(MAX(0,MIN(1,1-(K644-scaling_params!$B$2)/(scaling_params!$C$2-scaling_params!$B$2)))+MAX(0,MIN(1,(L644-scaling_params!$B$3)/(scaling_params!$C$3-scaling_params!$B$3))))/2</f>
        <v>0.875</v>
      </c>
      <c r="Y644" s="15">
        <f>(MAX(0,MIN(1,(M644-scaling_params!$B$4)/(scaling_params!$C$4-scaling_params!$B$4)))+MAX(0,MIN(1,(N644-scaling_params!$B$5)/(scaling_params!$C$5-scaling_params!$B$5))))/2</f>
        <v>0.7642857143</v>
      </c>
      <c r="Z644" s="15">
        <f>(MAX(0,MIN(1,(O644-scaling_params!$B$6)/(scaling_params!$C$6-scaling_params!$B$6)))+MAX(0,MIN(1,1-(P644-scaling_params!$B$7)/(scaling_params!$C$7-scaling_params!$B$7)))+MAX(0,MIN(1,(T644-scaling_params!$B$11)/(scaling_params!$C$11-scaling_params!$B$11))))/3</f>
        <v>0.9523809524</v>
      </c>
      <c r="AA644" s="15">
        <f>(MAX(0,MIN(1,1-(Q644-scaling_params!$B$8)/(scaling_params!$C$8-scaling_params!$B$8)))+MAX(0,MIN(1,(R644-scaling_params!$B$9)/(scaling_params!$C$9-scaling_params!$B$9)))+MAX(0,MIN(1,(S644-scaling_params!$B$10)/(scaling_params!$C$10-scaling_params!$B$10))))/3</f>
        <v>0.9574702723</v>
      </c>
      <c r="AB644" s="15">
        <f>(MAX(0,MIN(1,(U644-scaling_params!$B$12)/(scaling_params!$C$12-scaling_params!$B$12)))+MAX(0,MIN(1,(V644-scaling_params!$B$13)/(scaling_params!$C$13-scaling_params!$B$13))))/2</f>
        <v>0.7804545455</v>
      </c>
      <c r="AC644" s="13">
        <f>(scaling_params!$G$2*X644+scaling_params!$G$3*Y644+scaling_params!$G$4*Z644+scaling_params!$G$5*AA644+scaling_params!$G$6*AB644)*100</f>
        <v>86.9650071</v>
      </c>
      <c r="AD644" s="11" t="s">
        <v>168</v>
      </c>
      <c r="AE644" s="11">
        <f t="shared" si="2"/>
        <v>0</v>
      </c>
    </row>
    <row r="645" ht="15.75" customHeight="1">
      <c r="A645" s="11" t="s">
        <v>500</v>
      </c>
      <c r="B645" s="11" t="s">
        <v>163</v>
      </c>
      <c r="C645" s="11" t="s">
        <v>449</v>
      </c>
      <c r="D645" s="11" t="s">
        <v>170</v>
      </c>
      <c r="E645" s="12">
        <v>2025.0</v>
      </c>
      <c r="F645" s="11" t="s">
        <v>166</v>
      </c>
      <c r="G645" s="11" t="s">
        <v>175</v>
      </c>
      <c r="H645" s="11">
        <v>4.0</v>
      </c>
      <c r="I645" s="13">
        <v>8.3</v>
      </c>
      <c r="J645" s="11">
        <v>0.0</v>
      </c>
      <c r="K645" s="13">
        <v>0.0</v>
      </c>
      <c r="L645" s="13">
        <v>9.3</v>
      </c>
      <c r="M645" s="11">
        <v>24.0</v>
      </c>
      <c r="N645" s="14">
        <v>0.87</v>
      </c>
      <c r="O645" s="13">
        <v>82.8</v>
      </c>
      <c r="P645" s="13">
        <v>4.9</v>
      </c>
      <c r="Q645" s="13">
        <v>8.3</v>
      </c>
      <c r="R645" s="13">
        <v>17.0</v>
      </c>
      <c r="S645" s="13">
        <v>5.0</v>
      </c>
      <c r="T645" s="13">
        <v>5.0</v>
      </c>
      <c r="U645" s="13">
        <v>5.1</v>
      </c>
      <c r="V645" s="13">
        <v>96.7</v>
      </c>
      <c r="W645" s="11" t="str">
        <f t="shared" si="1"/>
        <v>A-Strong|BBVA|Risk|2025</v>
      </c>
      <c r="X645" s="15">
        <f>(MAX(0,MIN(1,1-(K645-scaling_params!$B$2)/(scaling_params!$C$2-scaling_params!$B$2)))+MAX(0,MIN(1,(L645-scaling_params!$B$3)/(scaling_params!$C$3-scaling_params!$B$3))))/2</f>
        <v>0.9632352941</v>
      </c>
      <c r="Y645" s="15">
        <f>(MAX(0,MIN(1,(M645-scaling_params!$B$4)/(scaling_params!$C$4-scaling_params!$B$4)))+MAX(0,MIN(1,(N645-scaling_params!$B$5)/(scaling_params!$C$5-scaling_params!$B$5))))/2</f>
        <v>0.7130952381</v>
      </c>
      <c r="Z645" s="15">
        <f>(MAX(0,MIN(1,(O645-scaling_params!$B$6)/(scaling_params!$C$6-scaling_params!$B$6)))+MAX(0,MIN(1,1-(P645-scaling_params!$B$7)/(scaling_params!$C$7-scaling_params!$B$7)))+MAX(0,MIN(1,(T645-scaling_params!$B$11)/(scaling_params!$C$11-scaling_params!$B$11))))/3</f>
        <v>1</v>
      </c>
      <c r="AA645" s="15">
        <f>(MAX(0,MIN(1,1-(Q645-scaling_params!$B$8)/(scaling_params!$C$8-scaling_params!$B$8)))+MAX(0,MIN(1,(R645-scaling_params!$B$9)/(scaling_params!$C$9-scaling_params!$B$9)))+MAX(0,MIN(1,(S645-scaling_params!$B$10)/(scaling_params!$C$10-scaling_params!$B$10))))/3</f>
        <v>0.9451476793</v>
      </c>
      <c r="AB645" s="15">
        <f>(MAX(0,MIN(1,(U645-scaling_params!$B$12)/(scaling_params!$C$12-scaling_params!$B$12)))+MAX(0,MIN(1,(V645-scaling_params!$B$13)/(scaling_params!$C$13-scaling_params!$B$13))))/2</f>
        <v>0.9845454545</v>
      </c>
      <c r="AC645" s="13">
        <f>(scaling_params!$G$2*X645+scaling_params!$G$3*Y645+scaling_params!$G$4*Z645+scaling_params!$G$5*AA645+scaling_params!$G$6*AB645)*100</f>
        <v>91.14600303</v>
      </c>
      <c r="AD645" s="11" t="s">
        <v>168</v>
      </c>
      <c r="AE645" s="11">
        <f t="shared" si="2"/>
        <v>0</v>
      </c>
    </row>
    <row r="646" ht="15.75" customHeight="1">
      <c r="A646" s="11" t="s">
        <v>501</v>
      </c>
      <c r="B646" s="11" t="s">
        <v>163</v>
      </c>
      <c r="C646" s="11" t="s">
        <v>449</v>
      </c>
      <c r="D646" s="11" t="s">
        <v>165</v>
      </c>
      <c r="E646" s="12">
        <v>2024.0</v>
      </c>
      <c r="F646" s="11" t="s">
        <v>166</v>
      </c>
      <c r="G646" s="11" t="s">
        <v>184</v>
      </c>
      <c r="H646" s="11">
        <v>1.0</v>
      </c>
      <c r="I646" s="13">
        <v>8.6</v>
      </c>
      <c r="J646" s="11">
        <v>0.0</v>
      </c>
      <c r="K646" s="13">
        <v>1.1</v>
      </c>
      <c r="L646" s="13">
        <v>8.4</v>
      </c>
      <c r="M646" s="11">
        <v>50.0</v>
      </c>
      <c r="N646" s="14">
        <v>0.87</v>
      </c>
      <c r="O646" s="13">
        <v>77.5</v>
      </c>
      <c r="P646" s="13">
        <v>5.8</v>
      </c>
      <c r="Q646" s="13">
        <v>9.9</v>
      </c>
      <c r="R646" s="13">
        <v>17.5</v>
      </c>
      <c r="S646" s="13">
        <v>4.7</v>
      </c>
      <c r="T646" s="13">
        <v>5.0</v>
      </c>
      <c r="U646" s="13">
        <v>2.8</v>
      </c>
      <c r="V646" s="13">
        <v>86.7</v>
      </c>
      <c r="W646" s="11" t="str">
        <f t="shared" si="1"/>
        <v>A-Strong|BBVA|Operations|2024</v>
      </c>
      <c r="X646" s="15">
        <f>(MAX(0,MIN(1,1-(K646-scaling_params!$B$2)/(scaling_params!$C$2-scaling_params!$B$2)))+MAX(0,MIN(1,(L646-scaling_params!$B$3)/(scaling_params!$C$3-scaling_params!$B$3))))/2</f>
        <v>0.8803921569</v>
      </c>
      <c r="Y646" s="15">
        <f>(MAX(0,MIN(1,(M646-scaling_params!$B$4)/(scaling_params!$C$4-scaling_params!$B$4)))+MAX(0,MIN(1,(N646-scaling_params!$B$5)/(scaling_params!$C$5-scaling_params!$B$5))))/2</f>
        <v>0.8369047619</v>
      </c>
      <c r="Z646" s="15">
        <f>(MAX(0,MIN(1,(O646-scaling_params!$B$6)/(scaling_params!$C$6-scaling_params!$B$6)))+MAX(0,MIN(1,1-(P646-scaling_params!$B$7)/(scaling_params!$C$7-scaling_params!$B$7)))+MAX(0,MIN(1,(T646-scaling_params!$B$11)/(scaling_params!$C$11-scaling_params!$B$11))))/3</f>
        <v>0.972972973</v>
      </c>
      <c r="AA646" s="15">
        <f>(MAX(0,MIN(1,1-(Q646-scaling_params!$B$8)/(scaling_params!$C$8-scaling_params!$B$8)))+MAX(0,MIN(1,(R646-scaling_params!$B$9)/(scaling_params!$C$9-scaling_params!$B$9)))+MAX(0,MIN(1,(S646-scaling_params!$B$10)/(scaling_params!$C$10-scaling_params!$B$10))))/3</f>
        <v>0.936832961</v>
      </c>
      <c r="AB646" s="15">
        <f>(MAX(0,MIN(1,(U646-scaling_params!$B$12)/(scaling_params!$C$12-scaling_params!$B$12)))+MAX(0,MIN(1,(V646-scaling_params!$B$13)/(scaling_params!$C$13-scaling_params!$B$13))))/2</f>
        <v>0.8436363636</v>
      </c>
      <c r="AC646" s="13">
        <f>(scaling_params!$G$2*X646+scaling_params!$G$3*Y646+scaling_params!$G$4*Z646+scaling_params!$G$5*AA646+scaling_params!$G$6*AB646)*100</f>
        <v>89.66451166</v>
      </c>
      <c r="AD646" s="11" t="s">
        <v>168</v>
      </c>
      <c r="AE646" s="11">
        <f t="shared" si="2"/>
        <v>0</v>
      </c>
    </row>
    <row r="647" ht="15.75" customHeight="1">
      <c r="A647" s="11" t="s">
        <v>501</v>
      </c>
      <c r="B647" s="11" t="s">
        <v>163</v>
      </c>
      <c r="C647" s="11" t="s">
        <v>449</v>
      </c>
      <c r="D647" s="11" t="s">
        <v>165</v>
      </c>
      <c r="E647" s="12">
        <v>2025.0</v>
      </c>
      <c r="F647" s="11" t="s">
        <v>166</v>
      </c>
      <c r="G647" s="11" t="s">
        <v>184</v>
      </c>
      <c r="H647" s="11">
        <v>1.0</v>
      </c>
      <c r="I647" s="13">
        <v>8.3</v>
      </c>
      <c r="J647" s="11">
        <v>0.0</v>
      </c>
      <c r="K647" s="13">
        <v>0.0</v>
      </c>
      <c r="L647" s="13">
        <v>10.0</v>
      </c>
      <c r="M647" s="11">
        <v>21.0</v>
      </c>
      <c r="N647" s="14">
        <v>0.88</v>
      </c>
      <c r="O647" s="13">
        <v>83.2</v>
      </c>
      <c r="P647" s="13">
        <v>5.0</v>
      </c>
      <c r="Q647" s="13">
        <v>10.1</v>
      </c>
      <c r="R647" s="13">
        <v>16.7</v>
      </c>
      <c r="S647" s="13">
        <v>4.8</v>
      </c>
      <c r="T647" s="13">
        <v>4.7</v>
      </c>
      <c r="U647" s="13">
        <v>3.6</v>
      </c>
      <c r="V647" s="13">
        <v>85.3</v>
      </c>
      <c r="W647" s="11" t="str">
        <f t="shared" si="1"/>
        <v>A-Strong|BBVA|Operations|2025</v>
      </c>
      <c r="X647" s="15">
        <f>(MAX(0,MIN(1,1-(K647-scaling_params!$B$2)/(scaling_params!$C$2-scaling_params!$B$2)))+MAX(0,MIN(1,(L647-scaling_params!$B$3)/(scaling_params!$C$3-scaling_params!$B$3))))/2</f>
        <v>1</v>
      </c>
      <c r="Y647" s="15">
        <f>(MAX(0,MIN(1,(M647-scaling_params!$B$4)/(scaling_params!$C$4-scaling_params!$B$4)))+MAX(0,MIN(1,(N647-scaling_params!$B$5)/(scaling_params!$C$5-scaling_params!$B$5))))/2</f>
        <v>0.7113095238</v>
      </c>
      <c r="Z647" s="15">
        <f>(MAX(0,MIN(1,(O647-scaling_params!$B$6)/(scaling_params!$C$6-scaling_params!$B$6)))+MAX(0,MIN(1,1-(P647-scaling_params!$B$7)/(scaling_params!$C$7-scaling_params!$B$7)))+MAX(0,MIN(1,(T647-scaling_params!$B$11)/(scaling_params!$C$11-scaling_params!$B$11))))/3</f>
        <v>0.9714285714</v>
      </c>
      <c r="AA647" s="15">
        <f>(MAX(0,MIN(1,1-(Q647-scaling_params!$B$8)/(scaling_params!$C$8-scaling_params!$B$8)))+MAX(0,MIN(1,(R647-scaling_params!$B$9)/(scaling_params!$C$9-scaling_params!$B$9)))+MAX(0,MIN(1,(S647-scaling_params!$B$10)/(scaling_params!$C$10-scaling_params!$B$10))))/3</f>
        <v>0.9128816083</v>
      </c>
      <c r="AB647" s="15">
        <f>(MAX(0,MIN(1,(U647-scaling_params!$B$12)/(scaling_params!$C$12-scaling_params!$B$12)))+MAX(0,MIN(1,(V647-scaling_params!$B$13)/(scaling_params!$C$13-scaling_params!$B$13))))/2</f>
        <v>0.8809090909</v>
      </c>
      <c r="AC647" s="13">
        <f>(scaling_params!$G$2*X647+scaling_params!$G$3*Y647+scaling_params!$G$4*Z647+scaling_params!$G$5*AA647+scaling_params!$G$6*AB647)*100</f>
        <v>89.50578882</v>
      </c>
      <c r="AD647" s="11" t="s">
        <v>168</v>
      </c>
      <c r="AE647" s="11">
        <f t="shared" si="2"/>
        <v>0</v>
      </c>
    </row>
    <row r="648" ht="15.75" customHeight="1">
      <c r="A648" s="11" t="s">
        <v>502</v>
      </c>
      <c r="B648" s="11" t="s">
        <v>163</v>
      </c>
      <c r="C648" s="11" t="s">
        <v>449</v>
      </c>
      <c r="D648" s="11" t="s">
        <v>165</v>
      </c>
      <c r="E648" s="12">
        <v>2024.0</v>
      </c>
      <c r="F648" s="11" t="s">
        <v>171</v>
      </c>
      <c r="G648" s="11" t="s">
        <v>175</v>
      </c>
      <c r="H648" s="11">
        <v>4.0</v>
      </c>
      <c r="I648" s="13">
        <v>8.6</v>
      </c>
      <c r="J648" s="11">
        <v>0.0</v>
      </c>
      <c r="K648" s="13">
        <v>1.1</v>
      </c>
      <c r="L648" s="13">
        <v>10.0</v>
      </c>
      <c r="M648" s="11">
        <v>35.0</v>
      </c>
      <c r="N648" s="14">
        <v>0.98</v>
      </c>
      <c r="O648" s="13">
        <v>77.5</v>
      </c>
      <c r="P648" s="13">
        <v>5.8</v>
      </c>
      <c r="Q648" s="13">
        <v>9.9</v>
      </c>
      <c r="R648" s="13">
        <v>17.5</v>
      </c>
      <c r="S648" s="13">
        <v>5.0</v>
      </c>
      <c r="T648" s="13">
        <v>5.0</v>
      </c>
      <c r="U648" s="13">
        <v>2.8</v>
      </c>
      <c r="V648" s="13">
        <v>87.7</v>
      </c>
      <c r="W648" s="11" t="str">
        <f t="shared" si="1"/>
        <v>A-Strong|BBVA|Operations|2024</v>
      </c>
      <c r="X648" s="15">
        <f>(MAX(0,MIN(1,1-(K648-scaling_params!$B$2)/(scaling_params!$C$2-scaling_params!$B$2)))+MAX(0,MIN(1,(L648-scaling_params!$B$3)/(scaling_params!$C$3-scaling_params!$B$3))))/2</f>
        <v>0.9833333333</v>
      </c>
      <c r="Y648" s="15">
        <f>(MAX(0,MIN(1,(M648-scaling_params!$B$4)/(scaling_params!$C$4-scaling_params!$B$4)))+MAX(0,MIN(1,(N648-scaling_params!$B$5)/(scaling_params!$C$5-scaling_params!$B$5))))/2</f>
        <v>0.8904761905</v>
      </c>
      <c r="Z648" s="15">
        <f>(MAX(0,MIN(1,(O648-scaling_params!$B$6)/(scaling_params!$C$6-scaling_params!$B$6)))+MAX(0,MIN(1,1-(P648-scaling_params!$B$7)/(scaling_params!$C$7-scaling_params!$B$7)))+MAX(0,MIN(1,(T648-scaling_params!$B$11)/(scaling_params!$C$11-scaling_params!$B$11))))/3</f>
        <v>0.972972973</v>
      </c>
      <c r="AA648" s="15">
        <f>(MAX(0,MIN(1,1-(Q648-scaling_params!$B$8)/(scaling_params!$C$8-scaling_params!$B$8)))+MAX(0,MIN(1,(R648-scaling_params!$B$9)/(scaling_params!$C$9-scaling_params!$B$9)))+MAX(0,MIN(1,(S648-scaling_params!$B$10)/(scaling_params!$C$10-scaling_params!$B$10))))/3</f>
        <v>0.9662447257</v>
      </c>
      <c r="AB648" s="15">
        <f>(MAX(0,MIN(1,(U648-scaling_params!$B$12)/(scaling_params!$C$12-scaling_params!$B$12)))+MAX(0,MIN(1,(V648-scaling_params!$B$13)/(scaling_params!$C$13-scaling_params!$B$13))))/2</f>
        <v>0.8527272727</v>
      </c>
      <c r="AC648" s="13">
        <f>(scaling_params!$G$2*X648+scaling_params!$G$3*Y648+scaling_params!$G$4*Z648+scaling_params!$G$5*AA648+scaling_params!$G$6*AB648)*100</f>
        <v>93.96747767</v>
      </c>
      <c r="AD648" s="11" t="s">
        <v>168</v>
      </c>
      <c r="AE648" s="11">
        <f t="shared" si="2"/>
        <v>0</v>
      </c>
    </row>
    <row r="649" ht="15.75" customHeight="1">
      <c r="A649" s="11" t="s">
        <v>502</v>
      </c>
      <c r="B649" s="11" t="s">
        <v>163</v>
      </c>
      <c r="C649" s="11" t="s">
        <v>449</v>
      </c>
      <c r="D649" s="11" t="s">
        <v>165</v>
      </c>
      <c r="E649" s="12">
        <v>2025.0</v>
      </c>
      <c r="F649" s="11" t="s">
        <v>171</v>
      </c>
      <c r="G649" s="11" t="s">
        <v>175</v>
      </c>
      <c r="H649" s="11">
        <v>4.0</v>
      </c>
      <c r="I649" s="13">
        <v>8.3</v>
      </c>
      <c r="J649" s="11">
        <v>0.0</v>
      </c>
      <c r="K649" s="13">
        <v>0.0</v>
      </c>
      <c r="L649" s="13">
        <v>8.5</v>
      </c>
      <c r="M649" s="11">
        <v>58.0</v>
      </c>
      <c r="N649" s="14">
        <v>0.92</v>
      </c>
      <c r="O649" s="13">
        <v>83.2</v>
      </c>
      <c r="P649" s="13">
        <v>5.0</v>
      </c>
      <c r="Q649" s="13">
        <v>10.1</v>
      </c>
      <c r="R649" s="13">
        <v>16.7</v>
      </c>
      <c r="S649" s="13">
        <v>5.0</v>
      </c>
      <c r="T649" s="13">
        <v>4.1</v>
      </c>
      <c r="U649" s="13">
        <v>3.6</v>
      </c>
      <c r="V649" s="13">
        <v>89.2</v>
      </c>
      <c r="W649" s="11" t="str">
        <f t="shared" si="1"/>
        <v>A-Strong|BBVA|Operations|2025</v>
      </c>
      <c r="X649" s="15">
        <f>(MAX(0,MIN(1,1-(K649-scaling_params!$B$2)/(scaling_params!$C$2-scaling_params!$B$2)))+MAX(0,MIN(1,(L649-scaling_params!$B$3)/(scaling_params!$C$3-scaling_params!$B$3))))/2</f>
        <v>0.9044117647</v>
      </c>
      <c r="Y649" s="15">
        <f>(MAX(0,MIN(1,(M649-scaling_params!$B$4)/(scaling_params!$C$4-scaling_params!$B$4)))+MAX(0,MIN(1,(N649-scaling_params!$B$5)/(scaling_params!$C$5-scaling_params!$B$5))))/2</f>
        <v>0.9375</v>
      </c>
      <c r="Z649" s="15">
        <f>(MAX(0,MIN(1,(O649-scaling_params!$B$6)/(scaling_params!$C$6-scaling_params!$B$6)))+MAX(0,MIN(1,1-(P649-scaling_params!$B$7)/(scaling_params!$C$7-scaling_params!$B$7)))+MAX(0,MIN(1,(T649-scaling_params!$B$11)/(scaling_params!$C$11-scaling_params!$B$11))))/3</f>
        <v>0.9142857143</v>
      </c>
      <c r="AA649" s="15">
        <f>(MAX(0,MIN(1,1-(Q649-scaling_params!$B$8)/(scaling_params!$C$8-scaling_params!$B$8)))+MAX(0,MIN(1,(R649-scaling_params!$B$9)/(scaling_params!$C$9-scaling_params!$B$9)))+MAX(0,MIN(1,(S649-scaling_params!$B$10)/(scaling_params!$C$10-scaling_params!$B$10))))/3</f>
        <v>0.9324894515</v>
      </c>
      <c r="AB649" s="15">
        <f>(MAX(0,MIN(1,(U649-scaling_params!$B$12)/(scaling_params!$C$12-scaling_params!$B$12)))+MAX(0,MIN(1,(V649-scaling_params!$B$13)/(scaling_params!$C$13-scaling_params!$B$13))))/2</f>
        <v>0.9163636364</v>
      </c>
      <c r="AC649" s="13">
        <f>(scaling_params!$G$2*X649+scaling_params!$G$3*Y649+scaling_params!$G$4*Z649+scaling_params!$G$5*AA649+scaling_params!$G$6*AB649)*100</f>
        <v>91.99554601</v>
      </c>
      <c r="AD649" s="11" t="s">
        <v>168</v>
      </c>
      <c r="AE649" s="11">
        <f t="shared" si="2"/>
        <v>0</v>
      </c>
    </row>
    <row r="650" ht="15.75" customHeight="1">
      <c r="A650" s="11" t="s">
        <v>503</v>
      </c>
      <c r="B650" s="11" t="s">
        <v>163</v>
      </c>
      <c r="C650" s="11" t="s">
        <v>449</v>
      </c>
      <c r="D650" s="11" t="s">
        <v>165</v>
      </c>
      <c r="E650" s="12">
        <v>2024.0</v>
      </c>
      <c r="F650" s="11" t="s">
        <v>166</v>
      </c>
      <c r="G650" s="11" t="s">
        <v>184</v>
      </c>
      <c r="H650" s="11">
        <v>5.0</v>
      </c>
      <c r="I650" s="13">
        <v>8.6</v>
      </c>
      <c r="J650" s="11">
        <v>1.0</v>
      </c>
      <c r="K650" s="13">
        <v>1.1</v>
      </c>
      <c r="L650" s="13">
        <v>7.0</v>
      </c>
      <c r="M650" s="11">
        <v>8.0</v>
      </c>
      <c r="N650" s="14">
        <v>0.81</v>
      </c>
      <c r="O650" s="13">
        <v>77.5</v>
      </c>
      <c r="P650" s="13">
        <v>5.8</v>
      </c>
      <c r="Q650" s="13">
        <v>9.9</v>
      </c>
      <c r="R650" s="13">
        <v>17.5</v>
      </c>
      <c r="S650" s="13">
        <v>4.1</v>
      </c>
      <c r="T650" s="13">
        <v>3.8</v>
      </c>
      <c r="U650" s="13">
        <v>2.8</v>
      </c>
      <c r="V650" s="13">
        <v>68.0</v>
      </c>
      <c r="W650" s="11" t="str">
        <f t="shared" si="1"/>
        <v>A-Strong|BBVA|Operations|2024</v>
      </c>
      <c r="X650" s="15">
        <f>(MAX(0,MIN(1,1-(K650-scaling_params!$B$2)/(scaling_params!$C$2-scaling_params!$B$2)))+MAX(0,MIN(1,(L650-scaling_params!$B$3)/(scaling_params!$C$3-scaling_params!$B$3))))/2</f>
        <v>0.7774509804</v>
      </c>
      <c r="Y650" s="15">
        <f>(MAX(0,MIN(1,(M650-scaling_params!$B$4)/(scaling_params!$C$4-scaling_params!$B$4)))+MAX(0,MIN(1,(N650-scaling_params!$B$5)/(scaling_params!$C$5-scaling_params!$B$5))))/2</f>
        <v>0.5619047619</v>
      </c>
      <c r="Z650" s="15">
        <f>(MAX(0,MIN(1,(O650-scaling_params!$B$6)/(scaling_params!$C$6-scaling_params!$B$6)))+MAX(0,MIN(1,1-(P650-scaling_params!$B$7)/(scaling_params!$C$7-scaling_params!$B$7)))+MAX(0,MIN(1,(T650-scaling_params!$B$11)/(scaling_params!$C$11-scaling_params!$B$11))))/3</f>
        <v>0.8586872587</v>
      </c>
      <c r="AA650" s="15">
        <f>(MAX(0,MIN(1,1-(Q650-scaling_params!$B$8)/(scaling_params!$C$8-scaling_params!$B$8)))+MAX(0,MIN(1,(R650-scaling_params!$B$9)/(scaling_params!$C$9-scaling_params!$B$9)))+MAX(0,MIN(1,(S650-scaling_params!$B$10)/(scaling_params!$C$10-scaling_params!$B$10))))/3</f>
        <v>0.8780094316</v>
      </c>
      <c r="AB650" s="15">
        <f>(MAX(0,MIN(1,(U650-scaling_params!$B$12)/(scaling_params!$C$12-scaling_params!$B$12)))+MAX(0,MIN(1,(V650-scaling_params!$B$13)/(scaling_params!$C$13-scaling_params!$B$13))))/2</f>
        <v>0.6736363636</v>
      </c>
      <c r="AC650" s="13">
        <f>(scaling_params!$G$2*X650+scaling_params!$G$3*Y650+scaling_params!$G$4*Z650+scaling_params!$G$5*AA650+scaling_params!$G$6*AB650)*100</f>
        <v>75.05588561</v>
      </c>
      <c r="AD650" s="11" t="s">
        <v>168</v>
      </c>
      <c r="AE650" s="11">
        <f t="shared" si="2"/>
        <v>0</v>
      </c>
    </row>
    <row r="651" ht="15.75" customHeight="1">
      <c r="A651" s="11" t="s">
        <v>503</v>
      </c>
      <c r="B651" s="11" t="s">
        <v>163</v>
      </c>
      <c r="C651" s="11" t="s">
        <v>449</v>
      </c>
      <c r="D651" s="11" t="s">
        <v>165</v>
      </c>
      <c r="E651" s="12">
        <v>2025.0</v>
      </c>
      <c r="F651" s="11" t="s">
        <v>166</v>
      </c>
      <c r="G651" s="11" t="s">
        <v>184</v>
      </c>
      <c r="H651" s="11">
        <v>5.0</v>
      </c>
      <c r="I651" s="13">
        <v>8.3</v>
      </c>
      <c r="J651" s="11">
        <v>0.0</v>
      </c>
      <c r="K651" s="13">
        <v>0.0</v>
      </c>
      <c r="L651" s="13">
        <v>7.7</v>
      </c>
      <c r="M651" s="11">
        <v>17.0</v>
      </c>
      <c r="N651" s="14">
        <v>0.81</v>
      </c>
      <c r="O651" s="13">
        <v>83.2</v>
      </c>
      <c r="P651" s="13">
        <v>5.0</v>
      </c>
      <c r="Q651" s="13">
        <v>10.1</v>
      </c>
      <c r="R651" s="13">
        <v>16.7</v>
      </c>
      <c r="S651" s="13">
        <v>3.8</v>
      </c>
      <c r="T651" s="13">
        <v>3.7</v>
      </c>
      <c r="U651" s="13">
        <v>3.6</v>
      </c>
      <c r="V651" s="13">
        <v>84.3</v>
      </c>
      <c r="W651" s="11" t="str">
        <f t="shared" si="1"/>
        <v>A-Strong|BBVA|Operations|2025</v>
      </c>
      <c r="X651" s="15">
        <f>(MAX(0,MIN(1,1-(K651-scaling_params!$B$2)/(scaling_params!$C$2-scaling_params!$B$2)))+MAX(0,MIN(1,(L651-scaling_params!$B$3)/(scaling_params!$C$3-scaling_params!$B$3))))/2</f>
        <v>0.8455882353</v>
      </c>
      <c r="Y651" s="15">
        <f>(MAX(0,MIN(1,(M651-scaling_params!$B$4)/(scaling_params!$C$4-scaling_params!$B$4)))+MAX(0,MIN(1,(N651-scaling_params!$B$5)/(scaling_params!$C$5-scaling_params!$B$5))))/2</f>
        <v>0.6047619048</v>
      </c>
      <c r="Z651" s="15">
        <f>(MAX(0,MIN(1,(O651-scaling_params!$B$6)/(scaling_params!$C$6-scaling_params!$B$6)))+MAX(0,MIN(1,1-(P651-scaling_params!$B$7)/(scaling_params!$C$7-scaling_params!$B$7)))+MAX(0,MIN(1,(T651-scaling_params!$B$11)/(scaling_params!$C$11-scaling_params!$B$11))))/3</f>
        <v>0.8761904762</v>
      </c>
      <c r="AA651" s="15">
        <f>(MAX(0,MIN(1,1-(Q651-scaling_params!$B$8)/(scaling_params!$C$8-scaling_params!$B$8)))+MAX(0,MIN(1,(R651-scaling_params!$B$9)/(scaling_params!$C$9-scaling_params!$B$9)))+MAX(0,MIN(1,(S651-scaling_params!$B$10)/(scaling_params!$C$10-scaling_params!$B$10))))/3</f>
        <v>0.8148423927</v>
      </c>
      <c r="AB651" s="15">
        <f>(MAX(0,MIN(1,(U651-scaling_params!$B$12)/(scaling_params!$C$12-scaling_params!$B$12)))+MAX(0,MIN(1,(V651-scaling_params!$B$13)/(scaling_params!$C$13-scaling_params!$B$13))))/2</f>
        <v>0.8718181818</v>
      </c>
      <c r="AC651" s="13">
        <f>(scaling_params!$G$2*X651+scaling_params!$G$3*Y651+scaling_params!$G$4*Z651+scaling_params!$G$5*AA651+scaling_params!$G$6*AB651)*100</f>
        <v>79.30238514</v>
      </c>
      <c r="AD651" s="11" t="s">
        <v>168</v>
      </c>
      <c r="AE651" s="11">
        <f t="shared" si="2"/>
        <v>0</v>
      </c>
    </row>
    <row r="652" ht="15.75" customHeight="1">
      <c r="A652" s="11" t="s">
        <v>504</v>
      </c>
      <c r="B652" s="11" t="s">
        <v>163</v>
      </c>
      <c r="C652" s="11" t="s">
        <v>449</v>
      </c>
      <c r="D652" s="11" t="s">
        <v>165</v>
      </c>
      <c r="E652" s="12">
        <v>2024.0</v>
      </c>
      <c r="F652" s="11" t="s">
        <v>171</v>
      </c>
      <c r="G652" s="11" t="s">
        <v>184</v>
      </c>
      <c r="H652" s="11">
        <v>4.0</v>
      </c>
      <c r="I652" s="13">
        <v>8.6</v>
      </c>
      <c r="J652" s="11">
        <v>0.0</v>
      </c>
      <c r="K652" s="13">
        <v>1.1</v>
      </c>
      <c r="L652" s="13">
        <v>9.1</v>
      </c>
      <c r="M652" s="11">
        <v>60.0</v>
      </c>
      <c r="N652" s="14">
        <v>0.97</v>
      </c>
      <c r="O652" s="13">
        <v>77.5</v>
      </c>
      <c r="P652" s="13">
        <v>5.8</v>
      </c>
      <c r="Q652" s="13">
        <v>9.9</v>
      </c>
      <c r="R652" s="13">
        <v>17.5</v>
      </c>
      <c r="S652" s="13">
        <v>4.9</v>
      </c>
      <c r="T652" s="13">
        <v>4.9</v>
      </c>
      <c r="U652" s="13">
        <v>2.8</v>
      </c>
      <c r="V652" s="13">
        <v>95.5</v>
      </c>
      <c r="W652" s="11" t="str">
        <f t="shared" si="1"/>
        <v>A-Strong|BBVA|Operations|2024</v>
      </c>
      <c r="X652" s="15">
        <f>(MAX(0,MIN(1,1-(K652-scaling_params!$B$2)/(scaling_params!$C$2-scaling_params!$B$2)))+MAX(0,MIN(1,(L652-scaling_params!$B$3)/(scaling_params!$C$3-scaling_params!$B$3))))/2</f>
        <v>0.9318627451</v>
      </c>
      <c r="Y652" s="15">
        <f>(MAX(0,MIN(1,(M652-scaling_params!$B$4)/(scaling_params!$C$4-scaling_params!$B$4)))+MAX(0,MIN(1,(N652-scaling_params!$B$5)/(scaling_params!$C$5-scaling_params!$B$5))))/2</f>
        <v>1</v>
      </c>
      <c r="Z652" s="15">
        <f>(MAX(0,MIN(1,(O652-scaling_params!$B$6)/(scaling_params!$C$6-scaling_params!$B$6)))+MAX(0,MIN(1,1-(P652-scaling_params!$B$7)/(scaling_params!$C$7-scaling_params!$B$7)))+MAX(0,MIN(1,(T652-scaling_params!$B$11)/(scaling_params!$C$11-scaling_params!$B$11))))/3</f>
        <v>0.9634491634</v>
      </c>
      <c r="AA652" s="15">
        <f>(MAX(0,MIN(1,1-(Q652-scaling_params!$B$8)/(scaling_params!$C$8-scaling_params!$B$8)))+MAX(0,MIN(1,(R652-scaling_params!$B$9)/(scaling_params!$C$9-scaling_params!$B$9)))+MAX(0,MIN(1,(S652-scaling_params!$B$10)/(scaling_params!$C$10-scaling_params!$B$10))))/3</f>
        <v>0.9564408042</v>
      </c>
      <c r="AB652" s="15">
        <f>(MAX(0,MIN(1,(U652-scaling_params!$B$12)/(scaling_params!$C$12-scaling_params!$B$12)))+MAX(0,MIN(1,(V652-scaling_params!$B$13)/(scaling_params!$C$13-scaling_params!$B$13))))/2</f>
        <v>0.9236363636</v>
      </c>
      <c r="AC652" s="13">
        <f>(scaling_params!$G$2*X652+scaling_params!$G$3*Y652+scaling_params!$G$4*Z652+scaling_params!$G$5*AA652+scaling_params!$G$6*AB652)*100</f>
        <v>95.7720971</v>
      </c>
      <c r="AD652" s="11" t="s">
        <v>168</v>
      </c>
      <c r="AE652" s="11">
        <f t="shared" si="2"/>
        <v>0</v>
      </c>
    </row>
    <row r="653" ht="15.75" customHeight="1">
      <c r="A653" s="11" t="s">
        <v>504</v>
      </c>
      <c r="B653" s="11" t="s">
        <v>163</v>
      </c>
      <c r="C653" s="11" t="s">
        <v>449</v>
      </c>
      <c r="D653" s="11" t="s">
        <v>165</v>
      </c>
      <c r="E653" s="12">
        <v>2025.0</v>
      </c>
      <c r="F653" s="11" t="s">
        <v>171</v>
      </c>
      <c r="G653" s="11" t="s">
        <v>184</v>
      </c>
      <c r="H653" s="11">
        <v>4.0</v>
      </c>
      <c r="I653" s="13">
        <v>8.3</v>
      </c>
      <c r="J653" s="11">
        <v>0.0</v>
      </c>
      <c r="K653" s="13">
        <v>0.0</v>
      </c>
      <c r="L653" s="13">
        <v>8.2</v>
      </c>
      <c r="M653" s="11">
        <v>52.0</v>
      </c>
      <c r="N653" s="14">
        <v>0.88</v>
      </c>
      <c r="O653" s="13">
        <v>83.2</v>
      </c>
      <c r="P653" s="13">
        <v>5.0</v>
      </c>
      <c r="Q653" s="13">
        <v>10.1</v>
      </c>
      <c r="R653" s="13">
        <v>16.7</v>
      </c>
      <c r="S653" s="13">
        <v>5.0</v>
      </c>
      <c r="T653" s="13">
        <v>5.0</v>
      </c>
      <c r="U653" s="13">
        <v>3.6</v>
      </c>
      <c r="V653" s="13">
        <v>86.0</v>
      </c>
      <c r="W653" s="11" t="str">
        <f t="shared" si="1"/>
        <v>A-Strong|BBVA|Operations|2025</v>
      </c>
      <c r="X653" s="15">
        <f>(MAX(0,MIN(1,1-(K653-scaling_params!$B$2)/(scaling_params!$C$2-scaling_params!$B$2)))+MAX(0,MIN(1,(L653-scaling_params!$B$3)/(scaling_params!$C$3-scaling_params!$B$3))))/2</f>
        <v>0.8823529412</v>
      </c>
      <c r="Y653" s="15">
        <f>(MAX(0,MIN(1,(M653-scaling_params!$B$4)/(scaling_params!$C$4-scaling_params!$B$4)))+MAX(0,MIN(1,(N653-scaling_params!$B$5)/(scaling_params!$C$5-scaling_params!$B$5))))/2</f>
        <v>0.8589285714</v>
      </c>
      <c r="Z653" s="15">
        <f>(MAX(0,MIN(1,(O653-scaling_params!$B$6)/(scaling_params!$C$6-scaling_params!$B$6)))+MAX(0,MIN(1,1-(P653-scaling_params!$B$7)/(scaling_params!$C$7-scaling_params!$B$7)))+MAX(0,MIN(1,(T653-scaling_params!$B$11)/(scaling_params!$C$11-scaling_params!$B$11))))/3</f>
        <v>1</v>
      </c>
      <c r="AA653" s="15">
        <f>(MAX(0,MIN(1,1-(Q653-scaling_params!$B$8)/(scaling_params!$C$8-scaling_params!$B$8)))+MAX(0,MIN(1,(R653-scaling_params!$B$9)/(scaling_params!$C$9-scaling_params!$B$9)))+MAX(0,MIN(1,(S653-scaling_params!$B$10)/(scaling_params!$C$10-scaling_params!$B$10))))/3</f>
        <v>0.9324894515</v>
      </c>
      <c r="AB653" s="15">
        <f>(MAX(0,MIN(1,(U653-scaling_params!$B$12)/(scaling_params!$C$12-scaling_params!$B$12)))+MAX(0,MIN(1,(V653-scaling_params!$B$13)/(scaling_params!$C$13-scaling_params!$B$13))))/2</f>
        <v>0.8872727273</v>
      </c>
      <c r="AC653" s="13">
        <f>(scaling_params!$G$2*X653+scaling_params!$G$3*Y653+scaling_params!$G$4*Z653+scaling_params!$G$5*AA653+scaling_params!$G$6*AB653)*100</f>
        <v>91.30174807</v>
      </c>
      <c r="AD653" s="11" t="s">
        <v>168</v>
      </c>
      <c r="AE653" s="11">
        <f t="shared" si="2"/>
        <v>0</v>
      </c>
    </row>
    <row r="654" ht="15.75" customHeight="1">
      <c r="A654" s="11" t="s">
        <v>505</v>
      </c>
      <c r="B654" s="11" t="s">
        <v>163</v>
      </c>
      <c r="C654" s="11" t="s">
        <v>449</v>
      </c>
      <c r="D654" s="11" t="s">
        <v>181</v>
      </c>
      <c r="E654" s="12">
        <v>2024.0</v>
      </c>
      <c r="F654" s="11" t="s">
        <v>171</v>
      </c>
      <c r="G654" s="11" t="s">
        <v>175</v>
      </c>
      <c r="H654" s="11">
        <v>2.0</v>
      </c>
      <c r="I654" s="13">
        <v>8.6</v>
      </c>
      <c r="J654" s="11">
        <v>0.0</v>
      </c>
      <c r="K654" s="13">
        <v>0.6</v>
      </c>
      <c r="L654" s="13">
        <v>7.8</v>
      </c>
      <c r="M654" s="11">
        <v>14.0</v>
      </c>
      <c r="N654" s="14">
        <v>0.87</v>
      </c>
      <c r="O654" s="13">
        <v>80.4</v>
      </c>
      <c r="P654" s="13">
        <v>5.5</v>
      </c>
      <c r="Q654" s="13">
        <v>9.4</v>
      </c>
      <c r="R654" s="13">
        <v>15.8</v>
      </c>
      <c r="S654" s="13">
        <v>4.5</v>
      </c>
      <c r="T654" s="13">
        <v>4.3</v>
      </c>
      <c r="U654" s="13">
        <v>3.6</v>
      </c>
      <c r="V654" s="13">
        <v>73.1</v>
      </c>
      <c r="W654" s="11" t="str">
        <f t="shared" si="1"/>
        <v>A-Strong|BBVA|Corporate|2024</v>
      </c>
      <c r="X654" s="15">
        <f>(MAX(0,MIN(1,1-(K654-scaling_params!$B$2)/(scaling_params!$C$2-scaling_params!$B$2)))+MAX(0,MIN(1,(L654-scaling_params!$B$3)/(scaling_params!$C$3-scaling_params!$B$3))))/2</f>
        <v>0.8529411765</v>
      </c>
      <c r="Y654" s="15">
        <f>(MAX(0,MIN(1,(M654-scaling_params!$B$4)/(scaling_params!$C$4-scaling_params!$B$4)))+MAX(0,MIN(1,(N654-scaling_params!$B$5)/(scaling_params!$C$5-scaling_params!$B$5))))/2</f>
        <v>0.6654761905</v>
      </c>
      <c r="Z654" s="15">
        <f>(MAX(0,MIN(1,(O654-scaling_params!$B$6)/(scaling_params!$C$6-scaling_params!$B$6)))+MAX(0,MIN(1,1-(P654-scaling_params!$B$7)/(scaling_params!$C$7-scaling_params!$B$7)))+MAX(0,MIN(1,(T654-scaling_params!$B$11)/(scaling_params!$C$11-scaling_params!$B$11))))/3</f>
        <v>0.9333333333</v>
      </c>
      <c r="AA654" s="15">
        <f>(MAX(0,MIN(1,1-(Q654-scaling_params!$B$8)/(scaling_params!$C$8-scaling_params!$B$8)))+MAX(0,MIN(1,(R654-scaling_params!$B$9)/(scaling_params!$C$9-scaling_params!$B$9)))+MAX(0,MIN(1,(S654-scaling_params!$B$10)/(scaling_params!$C$10-scaling_params!$B$10))))/3</f>
        <v>0.8454951601</v>
      </c>
      <c r="AB654" s="15">
        <f>(MAX(0,MIN(1,(U654-scaling_params!$B$12)/(scaling_params!$C$12-scaling_params!$B$12)))+MAX(0,MIN(1,(V654-scaling_params!$B$13)/(scaling_params!$C$13-scaling_params!$B$13))))/2</f>
        <v>0.77</v>
      </c>
      <c r="AC654" s="13">
        <f>(scaling_params!$G$2*X654+scaling_params!$G$3*Y654+scaling_params!$G$4*Z654+scaling_params!$G$5*AA654+scaling_params!$G$6*AB654)*100</f>
        <v>81.58285627</v>
      </c>
      <c r="AD654" s="11" t="s">
        <v>168</v>
      </c>
      <c r="AE654" s="11">
        <f t="shared" si="2"/>
        <v>0</v>
      </c>
    </row>
    <row r="655" ht="15.75" customHeight="1">
      <c r="A655" s="11" t="s">
        <v>505</v>
      </c>
      <c r="B655" s="11" t="s">
        <v>163</v>
      </c>
      <c r="C655" s="11" t="s">
        <v>449</v>
      </c>
      <c r="D655" s="11" t="s">
        <v>181</v>
      </c>
      <c r="E655" s="12">
        <v>2025.0</v>
      </c>
      <c r="F655" s="11" t="s">
        <v>171</v>
      </c>
      <c r="G655" s="11" t="s">
        <v>175</v>
      </c>
      <c r="H655" s="11">
        <v>2.0</v>
      </c>
      <c r="I655" s="13">
        <v>8.3</v>
      </c>
      <c r="J655" s="11">
        <v>0.0</v>
      </c>
      <c r="K655" s="13">
        <v>1.4</v>
      </c>
      <c r="L655" s="13">
        <v>7.7</v>
      </c>
      <c r="M655" s="11">
        <v>39.0</v>
      </c>
      <c r="N655" s="14">
        <v>0.87</v>
      </c>
      <c r="O655" s="13">
        <v>83.2</v>
      </c>
      <c r="P655" s="13">
        <v>5.5</v>
      </c>
      <c r="Q655" s="13">
        <v>8.5</v>
      </c>
      <c r="R655" s="13">
        <v>18.9</v>
      </c>
      <c r="S655" s="13">
        <v>4.8</v>
      </c>
      <c r="T655" s="13">
        <v>5.0</v>
      </c>
      <c r="U655" s="13">
        <v>3.7</v>
      </c>
      <c r="V655" s="13">
        <v>91.3</v>
      </c>
      <c r="W655" s="11" t="str">
        <f t="shared" si="1"/>
        <v>A-Strong|BBVA|Corporate|2025</v>
      </c>
      <c r="X655" s="15">
        <f>(MAX(0,MIN(1,1-(K655-scaling_params!$B$2)/(scaling_params!$C$2-scaling_params!$B$2)))+MAX(0,MIN(1,(L655-scaling_params!$B$3)/(scaling_params!$C$3-scaling_params!$B$3))))/2</f>
        <v>0.7789215686</v>
      </c>
      <c r="Y655" s="15">
        <f>(MAX(0,MIN(1,(M655-scaling_params!$B$4)/(scaling_params!$C$4-scaling_params!$B$4)))+MAX(0,MIN(1,(N655-scaling_params!$B$5)/(scaling_params!$C$5-scaling_params!$B$5))))/2</f>
        <v>0.7845238095</v>
      </c>
      <c r="Z655" s="15">
        <f>(MAX(0,MIN(1,(O655-scaling_params!$B$6)/(scaling_params!$C$6-scaling_params!$B$6)))+MAX(0,MIN(1,1-(P655-scaling_params!$B$7)/(scaling_params!$C$7-scaling_params!$B$7)))+MAX(0,MIN(1,(T655-scaling_params!$B$11)/(scaling_params!$C$11-scaling_params!$B$11))))/3</f>
        <v>1</v>
      </c>
      <c r="AA655" s="15">
        <f>(MAX(0,MIN(1,1-(Q655-scaling_params!$B$8)/(scaling_params!$C$8-scaling_params!$B$8)))+MAX(0,MIN(1,(R655-scaling_params!$B$9)/(scaling_params!$C$9-scaling_params!$B$9)))+MAX(0,MIN(1,(S655-scaling_params!$B$10)/(scaling_params!$C$10-scaling_params!$B$10))))/3</f>
        <v>0.9803921569</v>
      </c>
      <c r="AB655" s="15">
        <f>(MAX(0,MIN(1,(U655-scaling_params!$B$12)/(scaling_params!$C$12-scaling_params!$B$12)))+MAX(0,MIN(1,(V655-scaling_params!$B$13)/(scaling_params!$C$13-scaling_params!$B$13))))/2</f>
        <v>0.9354545455</v>
      </c>
      <c r="AC655" s="13">
        <f>(scaling_params!$G$2*X655+scaling_params!$G$3*Y655+scaling_params!$G$4*Z655+scaling_params!$G$5*AA655+scaling_params!$G$6*AB655)*100</f>
        <v>88.53423198</v>
      </c>
      <c r="AD655" s="11" t="s">
        <v>168</v>
      </c>
      <c r="AE655" s="11">
        <f t="shared" si="2"/>
        <v>0</v>
      </c>
    </row>
    <row r="656" ht="15.75" customHeight="1">
      <c r="A656" s="11" t="s">
        <v>506</v>
      </c>
      <c r="B656" s="11" t="s">
        <v>163</v>
      </c>
      <c r="C656" s="11" t="s">
        <v>449</v>
      </c>
      <c r="D656" s="11" t="s">
        <v>177</v>
      </c>
      <c r="E656" s="12">
        <v>2024.0</v>
      </c>
      <c r="F656" s="11" t="s">
        <v>171</v>
      </c>
      <c r="G656" s="11" t="s">
        <v>184</v>
      </c>
      <c r="H656" s="11">
        <v>3.0</v>
      </c>
      <c r="I656" s="13">
        <v>8.6</v>
      </c>
      <c r="J656" s="11">
        <v>0.0</v>
      </c>
      <c r="K656" s="13">
        <v>0.2</v>
      </c>
      <c r="L656" s="13">
        <v>7.8</v>
      </c>
      <c r="M656" s="11">
        <v>61.0</v>
      </c>
      <c r="N656" s="14">
        <v>0.83</v>
      </c>
      <c r="O656" s="13">
        <v>76.2</v>
      </c>
      <c r="P656" s="13">
        <v>4.6</v>
      </c>
      <c r="Q656" s="13">
        <v>11.9</v>
      </c>
      <c r="R656" s="13">
        <v>17.6</v>
      </c>
      <c r="S656" s="13">
        <v>4.4</v>
      </c>
      <c r="T656" s="13">
        <v>4.9</v>
      </c>
      <c r="U656" s="13">
        <v>3.5</v>
      </c>
      <c r="V656" s="13">
        <v>95.2</v>
      </c>
      <c r="W656" s="11" t="str">
        <f t="shared" si="1"/>
        <v>A-Strong|BBVA|Retail|2024</v>
      </c>
      <c r="X656" s="15">
        <f>(MAX(0,MIN(1,1-(K656-scaling_params!$B$2)/(scaling_params!$C$2-scaling_params!$B$2)))+MAX(0,MIN(1,(L656-scaling_params!$B$3)/(scaling_params!$C$3-scaling_params!$B$3))))/2</f>
        <v>0.8529411765</v>
      </c>
      <c r="Y656" s="15">
        <f>(MAX(0,MIN(1,(M656-scaling_params!$B$4)/(scaling_params!$C$4-scaling_params!$B$4)))+MAX(0,MIN(1,(N656-scaling_params!$B$5)/(scaling_params!$C$5-scaling_params!$B$5))))/2</f>
        <v>0.825</v>
      </c>
      <c r="Z656" s="15">
        <f>(MAX(0,MIN(1,(O656-scaling_params!$B$6)/(scaling_params!$C$6-scaling_params!$B$6)))+MAX(0,MIN(1,1-(P656-scaling_params!$B$7)/(scaling_params!$C$7-scaling_params!$B$7)))+MAX(0,MIN(1,(T656-scaling_params!$B$11)/(scaling_params!$C$11-scaling_params!$B$11))))/3</f>
        <v>0.9805752004</v>
      </c>
      <c r="AA656" s="15">
        <f>(MAX(0,MIN(1,1-(Q656-scaling_params!$B$8)/(scaling_params!$C$8-scaling_params!$B$8)))+MAX(0,MIN(1,(R656-scaling_params!$B$9)/(scaling_params!$C$9-scaling_params!$B$9)))+MAX(0,MIN(1,(S656-scaling_params!$B$10)/(scaling_params!$C$10-scaling_params!$B$10))))/3</f>
        <v>0.9002769692</v>
      </c>
      <c r="AB656" s="15">
        <f>(MAX(0,MIN(1,(U656-scaling_params!$B$12)/(scaling_params!$C$12-scaling_params!$B$12)))+MAX(0,MIN(1,(V656-scaling_params!$B$13)/(scaling_params!$C$13-scaling_params!$B$13))))/2</f>
        <v>0.9709090909</v>
      </c>
      <c r="AC656" s="13">
        <f>(scaling_params!$G$2*X656+scaling_params!$G$3*Y656+scaling_params!$G$4*Z656+scaling_params!$G$5*AA656+scaling_params!$G$6*AB656)*100</f>
        <v>89.77673679</v>
      </c>
      <c r="AD656" s="11" t="s">
        <v>168</v>
      </c>
      <c r="AE656" s="11">
        <f t="shared" si="2"/>
        <v>0</v>
      </c>
    </row>
    <row r="657" ht="15.75" customHeight="1">
      <c r="A657" s="11" t="s">
        <v>506</v>
      </c>
      <c r="B657" s="11" t="s">
        <v>163</v>
      </c>
      <c r="C657" s="11" t="s">
        <v>449</v>
      </c>
      <c r="D657" s="11" t="s">
        <v>177</v>
      </c>
      <c r="E657" s="12">
        <v>2025.0</v>
      </c>
      <c r="F657" s="11" t="s">
        <v>171</v>
      </c>
      <c r="G657" s="11" t="s">
        <v>184</v>
      </c>
      <c r="H657" s="11">
        <v>3.0</v>
      </c>
      <c r="I657" s="13">
        <v>8.3</v>
      </c>
      <c r="J657" s="11">
        <v>0.0</v>
      </c>
      <c r="K657" s="13">
        <v>1.2</v>
      </c>
      <c r="L657" s="13">
        <v>9.2</v>
      </c>
      <c r="M657" s="11">
        <v>12.0</v>
      </c>
      <c r="N657" s="14">
        <v>0.87</v>
      </c>
      <c r="O657" s="13">
        <v>79.5</v>
      </c>
      <c r="P657" s="13">
        <v>6.5</v>
      </c>
      <c r="Q657" s="13">
        <v>9.6</v>
      </c>
      <c r="R657" s="13">
        <v>16.3</v>
      </c>
      <c r="S657" s="13">
        <v>4.3</v>
      </c>
      <c r="T657" s="13">
        <v>5.0</v>
      </c>
      <c r="U657" s="13">
        <v>3.5</v>
      </c>
      <c r="V657" s="13">
        <v>79.6</v>
      </c>
      <c r="W657" s="11" t="str">
        <f t="shared" si="1"/>
        <v>A-Strong|BBVA|Retail|2025</v>
      </c>
      <c r="X657" s="15">
        <f>(MAX(0,MIN(1,1-(K657-scaling_params!$B$2)/(scaling_params!$C$2-scaling_params!$B$2)))+MAX(0,MIN(1,(L657-scaling_params!$B$3)/(scaling_params!$C$3-scaling_params!$B$3))))/2</f>
        <v>0.9225490196</v>
      </c>
      <c r="Y657" s="15">
        <f>(MAX(0,MIN(1,(M657-scaling_params!$B$4)/(scaling_params!$C$4-scaling_params!$B$4)))+MAX(0,MIN(1,(N657-scaling_params!$B$5)/(scaling_params!$C$5-scaling_params!$B$5))))/2</f>
        <v>0.655952381</v>
      </c>
      <c r="Z657" s="15">
        <f>(MAX(0,MIN(1,(O657-scaling_params!$B$6)/(scaling_params!$C$6-scaling_params!$B$6)))+MAX(0,MIN(1,1-(P657-scaling_params!$B$7)/(scaling_params!$C$7-scaling_params!$B$7)))+MAX(0,MIN(1,(T657-scaling_params!$B$11)/(scaling_params!$C$11-scaling_params!$B$11))))/3</f>
        <v>0.9099099099</v>
      </c>
      <c r="AA657" s="15">
        <f>(MAX(0,MIN(1,1-(Q657-scaling_params!$B$8)/(scaling_params!$C$8-scaling_params!$B$8)))+MAX(0,MIN(1,(R657-scaling_params!$B$9)/(scaling_params!$C$9-scaling_params!$B$9)))+MAX(0,MIN(1,(S657-scaling_params!$B$10)/(scaling_params!$C$10-scaling_params!$B$10))))/3</f>
        <v>0.8469843634</v>
      </c>
      <c r="AB657" s="15">
        <f>(MAX(0,MIN(1,(U657-scaling_params!$B$12)/(scaling_params!$C$12-scaling_params!$B$12)))+MAX(0,MIN(1,(V657-scaling_params!$B$13)/(scaling_params!$C$13-scaling_params!$B$13))))/2</f>
        <v>0.8290909091</v>
      </c>
      <c r="AC657" s="13">
        <f>(scaling_params!$G$2*X657+scaling_params!$G$3*Y657+scaling_params!$G$4*Z657+scaling_params!$G$5*AA657+scaling_params!$G$6*AB657)*100</f>
        <v>83.16786332</v>
      </c>
      <c r="AD657" s="11" t="s">
        <v>168</v>
      </c>
      <c r="AE657" s="11">
        <f t="shared" si="2"/>
        <v>0</v>
      </c>
    </row>
    <row r="658" ht="15.75" customHeight="1">
      <c r="A658" s="11" t="s">
        <v>507</v>
      </c>
      <c r="B658" s="11" t="s">
        <v>163</v>
      </c>
      <c r="C658" s="11" t="s">
        <v>449</v>
      </c>
      <c r="D658" s="11" t="s">
        <v>165</v>
      </c>
      <c r="E658" s="12">
        <v>2024.0</v>
      </c>
      <c r="F658" s="11" t="s">
        <v>166</v>
      </c>
      <c r="G658" s="11" t="s">
        <v>172</v>
      </c>
      <c r="H658" s="11">
        <v>4.0</v>
      </c>
      <c r="I658" s="13">
        <v>8.6</v>
      </c>
      <c r="J658" s="11">
        <v>0.0</v>
      </c>
      <c r="K658" s="13">
        <v>1.1</v>
      </c>
      <c r="L658" s="13">
        <v>7.5</v>
      </c>
      <c r="M658" s="11">
        <v>30.0</v>
      </c>
      <c r="N658" s="14">
        <v>0.86</v>
      </c>
      <c r="O658" s="13">
        <v>77.5</v>
      </c>
      <c r="P658" s="13">
        <v>5.8</v>
      </c>
      <c r="Q658" s="13">
        <v>9.9</v>
      </c>
      <c r="R658" s="13">
        <v>17.5</v>
      </c>
      <c r="S658" s="13">
        <v>4.6</v>
      </c>
      <c r="T658" s="13">
        <v>4.1</v>
      </c>
      <c r="U658" s="13">
        <v>2.8</v>
      </c>
      <c r="V658" s="13">
        <v>85.6</v>
      </c>
      <c r="W658" s="11" t="str">
        <f t="shared" si="1"/>
        <v>A-Strong|BBVA|Operations|2024</v>
      </c>
      <c r="X658" s="15">
        <f>(MAX(0,MIN(1,1-(K658-scaling_params!$B$2)/(scaling_params!$C$2-scaling_params!$B$2)))+MAX(0,MIN(1,(L658-scaling_params!$B$3)/(scaling_params!$C$3-scaling_params!$B$3))))/2</f>
        <v>0.8142156863</v>
      </c>
      <c r="Y658" s="15">
        <f>(MAX(0,MIN(1,(M658-scaling_params!$B$4)/(scaling_params!$C$4-scaling_params!$B$4)))+MAX(0,MIN(1,(N658-scaling_params!$B$5)/(scaling_params!$C$5-scaling_params!$B$5))))/2</f>
        <v>0.7291666667</v>
      </c>
      <c r="Z658" s="15">
        <f>(MAX(0,MIN(1,(O658-scaling_params!$B$6)/(scaling_params!$C$6-scaling_params!$B$6)))+MAX(0,MIN(1,1-(P658-scaling_params!$B$7)/(scaling_params!$C$7-scaling_params!$B$7)))+MAX(0,MIN(1,(T658-scaling_params!$B$11)/(scaling_params!$C$11-scaling_params!$B$11))))/3</f>
        <v>0.8872586873</v>
      </c>
      <c r="AA658" s="15">
        <f>(MAX(0,MIN(1,1-(Q658-scaling_params!$B$8)/(scaling_params!$C$8-scaling_params!$B$8)))+MAX(0,MIN(1,(R658-scaling_params!$B$9)/(scaling_params!$C$9-scaling_params!$B$9)))+MAX(0,MIN(1,(S658-scaling_params!$B$10)/(scaling_params!$C$10-scaling_params!$B$10))))/3</f>
        <v>0.9270290395</v>
      </c>
      <c r="AB658" s="15">
        <f>(MAX(0,MIN(1,(U658-scaling_params!$B$12)/(scaling_params!$C$12-scaling_params!$B$12)))+MAX(0,MIN(1,(V658-scaling_params!$B$13)/(scaling_params!$C$13-scaling_params!$B$13))))/2</f>
        <v>0.8336363636</v>
      </c>
      <c r="AC658" s="13">
        <f>(scaling_params!$G$2*X658+scaling_params!$G$3*Y658+scaling_params!$G$4*Z658+scaling_params!$G$5*AA658+scaling_params!$G$6*AB658)*100</f>
        <v>83.27268463</v>
      </c>
      <c r="AD658" s="11" t="s">
        <v>168</v>
      </c>
      <c r="AE658" s="11">
        <f t="shared" si="2"/>
        <v>0</v>
      </c>
    </row>
    <row r="659" ht="15.75" customHeight="1">
      <c r="A659" s="11" t="s">
        <v>507</v>
      </c>
      <c r="B659" s="11" t="s">
        <v>163</v>
      </c>
      <c r="C659" s="11" t="s">
        <v>449</v>
      </c>
      <c r="D659" s="11" t="s">
        <v>165</v>
      </c>
      <c r="E659" s="12">
        <v>2025.0</v>
      </c>
      <c r="F659" s="11" t="s">
        <v>166</v>
      </c>
      <c r="G659" s="11" t="s">
        <v>172</v>
      </c>
      <c r="H659" s="11">
        <v>4.0</v>
      </c>
      <c r="I659" s="13">
        <v>8.3</v>
      </c>
      <c r="J659" s="11">
        <v>0.0</v>
      </c>
      <c r="K659" s="13">
        <v>0.0</v>
      </c>
      <c r="L659" s="13">
        <v>7.6</v>
      </c>
      <c r="M659" s="11">
        <v>23.0</v>
      </c>
      <c r="N659" s="14">
        <v>0.82</v>
      </c>
      <c r="O659" s="13">
        <v>83.2</v>
      </c>
      <c r="P659" s="13">
        <v>5.0</v>
      </c>
      <c r="Q659" s="13">
        <v>10.1</v>
      </c>
      <c r="R659" s="13">
        <v>16.7</v>
      </c>
      <c r="S659" s="13">
        <v>4.8</v>
      </c>
      <c r="T659" s="13">
        <v>4.1</v>
      </c>
      <c r="U659" s="13">
        <v>3.6</v>
      </c>
      <c r="V659" s="13">
        <v>80.1</v>
      </c>
      <c r="W659" s="11" t="str">
        <f t="shared" si="1"/>
        <v>A-Strong|BBVA|Operations|2025</v>
      </c>
      <c r="X659" s="15">
        <f>(MAX(0,MIN(1,1-(K659-scaling_params!$B$2)/(scaling_params!$C$2-scaling_params!$B$2)))+MAX(0,MIN(1,(L659-scaling_params!$B$3)/(scaling_params!$C$3-scaling_params!$B$3))))/2</f>
        <v>0.8382352941</v>
      </c>
      <c r="Y659" s="15">
        <f>(MAX(0,MIN(1,(M659-scaling_params!$B$4)/(scaling_params!$C$4-scaling_params!$B$4)))+MAX(0,MIN(1,(N659-scaling_params!$B$5)/(scaling_params!$C$5-scaling_params!$B$5))))/2</f>
        <v>0.6458333333</v>
      </c>
      <c r="Z659" s="15">
        <f>(MAX(0,MIN(1,(O659-scaling_params!$B$6)/(scaling_params!$C$6-scaling_params!$B$6)))+MAX(0,MIN(1,1-(P659-scaling_params!$B$7)/(scaling_params!$C$7-scaling_params!$B$7)))+MAX(0,MIN(1,(T659-scaling_params!$B$11)/(scaling_params!$C$11-scaling_params!$B$11))))/3</f>
        <v>0.9142857143</v>
      </c>
      <c r="AA659" s="15">
        <f>(MAX(0,MIN(1,1-(Q659-scaling_params!$B$8)/(scaling_params!$C$8-scaling_params!$B$8)))+MAX(0,MIN(1,(R659-scaling_params!$B$9)/(scaling_params!$C$9-scaling_params!$B$9)))+MAX(0,MIN(1,(S659-scaling_params!$B$10)/(scaling_params!$C$10-scaling_params!$B$10))))/3</f>
        <v>0.9128816083</v>
      </c>
      <c r="AB659" s="15">
        <f>(MAX(0,MIN(1,(U659-scaling_params!$B$12)/(scaling_params!$C$12-scaling_params!$B$12)))+MAX(0,MIN(1,(V659-scaling_params!$B$13)/(scaling_params!$C$13-scaling_params!$B$13))))/2</f>
        <v>0.8336363636</v>
      </c>
      <c r="AC659" s="13">
        <f>(scaling_params!$G$2*X659+scaling_params!$G$3*Y659+scaling_params!$G$4*Z659+scaling_params!$G$5*AA659+scaling_params!$G$6*AB659)*100</f>
        <v>82.26495243</v>
      </c>
      <c r="AD659" s="11" t="s">
        <v>168</v>
      </c>
      <c r="AE659" s="11">
        <f t="shared" si="2"/>
        <v>0</v>
      </c>
    </row>
    <row r="660" ht="15.75" customHeight="1">
      <c r="A660" s="11" t="s">
        <v>508</v>
      </c>
      <c r="B660" s="11" t="s">
        <v>163</v>
      </c>
      <c r="C660" s="11" t="s">
        <v>449</v>
      </c>
      <c r="D660" s="11" t="s">
        <v>170</v>
      </c>
      <c r="E660" s="12">
        <v>2024.0</v>
      </c>
      <c r="F660" s="11" t="s">
        <v>166</v>
      </c>
      <c r="G660" s="11" t="s">
        <v>172</v>
      </c>
      <c r="H660" s="11">
        <v>5.0</v>
      </c>
      <c r="I660" s="13">
        <v>8.6</v>
      </c>
      <c r="J660" s="11">
        <v>0.0</v>
      </c>
      <c r="K660" s="13">
        <v>0.2</v>
      </c>
      <c r="L660" s="13">
        <v>8.7</v>
      </c>
      <c r="M660" s="11">
        <v>46.0</v>
      </c>
      <c r="N660" s="14">
        <v>0.85</v>
      </c>
      <c r="O660" s="13">
        <v>82.1</v>
      </c>
      <c r="P660" s="13">
        <v>5.1</v>
      </c>
      <c r="Q660" s="13">
        <v>12.5</v>
      </c>
      <c r="R660" s="13">
        <v>18.1</v>
      </c>
      <c r="S660" s="13">
        <v>4.3</v>
      </c>
      <c r="T660" s="13">
        <v>5.0</v>
      </c>
      <c r="U660" s="13">
        <v>2.3</v>
      </c>
      <c r="V660" s="13">
        <v>92.3</v>
      </c>
      <c r="W660" s="11" t="str">
        <f t="shared" si="1"/>
        <v>A-Strong|BBVA|Risk|2024</v>
      </c>
      <c r="X660" s="15">
        <f>(MAX(0,MIN(1,1-(K660-scaling_params!$B$2)/(scaling_params!$C$2-scaling_params!$B$2)))+MAX(0,MIN(1,(L660-scaling_params!$B$3)/(scaling_params!$C$3-scaling_params!$B$3))))/2</f>
        <v>0.9191176471</v>
      </c>
      <c r="Y660" s="15">
        <f>(MAX(0,MIN(1,(M660-scaling_params!$B$4)/(scaling_params!$C$4-scaling_params!$B$4)))+MAX(0,MIN(1,(N660-scaling_params!$B$5)/(scaling_params!$C$5-scaling_params!$B$5))))/2</f>
        <v>0.7928571429</v>
      </c>
      <c r="Z660" s="15">
        <f>(MAX(0,MIN(1,(O660-scaling_params!$B$6)/(scaling_params!$C$6-scaling_params!$B$6)))+MAX(0,MIN(1,1-(P660-scaling_params!$B$7)/(scaling_params!$C$7-scaling_params!$B$7)))+MAX(0,MIN(1,(T660-scaling_params!$B$11)/(scaling_params!$C$11-scaling_params!$B$11))))/3</f>
        <v>1</v>
      </c>
      <c r="AA660" s="15">
        <f>(MAX(0,MIN(1,1-(Q660-scaling_params!$B$8)/(scaling_params!$C$8-scaling_params!$B$8)))+MAX(0,MIN(1,(R660-scaling_params!$B$9)/(scaling_params!$C$9-scaling_params!$B$9)))+MAX(0,MIN(1,(S660-scaling_params!$B$10)/(scaling_params!$C$10-scaling_params!$B$10))))/3</f>
        <v>0.8888428214</v>
      </c>
      <c r="AB660" s="15">
        <f>(MAX(0,MIN(1,(U660-scaling_params!$B$12)/(scaling_params!$C$12-scaling_params!$B$12)))+MAX(0,MIN(1,(V660-scaling_params!$B$13)/(scaling_params!$C$13-scaling_params!$B$13))))/2</f>
        <v>0.7695454545</v>
      </c>
      <c r="AC660" s="13">
        <f>(scaling_params!$G$2*X660+scaling_params!$G$3*Y660+scaling_params!$G$4*Z660+scaling_params!$G$5*AA660+scaling_params!$G$6*AB660)*100</f>
        <v>88.45567758</v>
      </c>
      <c r="AD660" s="11" t="s">
        <v>168</v>
      </c>
      <c r="AE660" s="11">
        <f t="shared" si="2"/>
        <v>0</v>
      </c>
    </row>
    <row r="661" ht="15.75" customHeight="1">
      <c r="A661" s="11" t="s">
        <v>508</v>
      </c>
      <c r="B661" s="11" t="s">
        <v>163</v>
      </c>
      <c r="C661" s="11" t="s">
        <v>449</v>
      </c>
      <c r="D661" s="11" t="s">
        <v>170</v>
      </c>
      <c r="E661" s="12">
        <v>2025.0</v>
      </c>
      <c r="F661" s="11" t="s">
        <v>166</v>
      </c>
      <c r="G661" s="11" t="s">
        <v>172</v>
      </c>
      <c r="H661" s="11">
        <v>5.0</v>
      </c>
      <c r="I661" s="13">
        <v>8.3</v>
      </c>
      <c r="J661" s="11">
        <v>0.0</v>
      </c>
      <c r="K661" s="13">
        <v>0.0</v>
      </c>
      <c r="L661" s="13">
        <v>8.5</v>
      </c>
      <c r="M661" s="11">
        <v>59.0</v>
      </c>
      <c r="N661" s="14">
        <v>0.89</v>
      </c>
      <c r="O661" s="13">
        <v>82.8</v>
      </c>
      <c r="P661" s="13">
        <v>4.9</v>
      </c>
      <c r="Q661" s="13">
        <v>8.3</v>
      </c>
      <c r="R661" s="13">
        <v>17.0</v>
      </c>
      <c r="S661" s="13">
        <v>5.0</v>
      </c>
      <c r="T661" s="13">
        <v>5.0</v>
      </c>
      <c r="U661" s="13">
        <v>5.1</v>
      </c>
      <c r="V661" s="13">
        <v>99.0</v>
      </c>
      <c r="W661" s="11" t="str">
        <f t="shared" si="1"/>
        <v>A-Strong|BBVA|Risk|2025</v>
      </c>
      <c r="X661" s="15">
        <f>(MAX(0,MIN(1,1-(K661-scaling_params!$B$2)/(scaling_params!$C$2-scaling_params!$B$2)))+MAX(0,MIN(1,(L661-scaling_params!$B$3)/(scaling_params!$C$3-scaling_params!$B$3))))/2</f>
        <v>0.9044117647</v>
      </c>
      <c r="Y661" s="15">
        <f>(MAX(0,MIN(1,(M661-scaling_params!$B$4)/(scaling_params!$C$4-scaling_params!$B$4)))+MAX(0,MIN(1,(N661-scaling_params!$B$5)/(scaling_params!$C$5-scaling_params!$B$5))))/2</f>
        <v>0.9</v>
      </c>
      <c r="Z661" s="15">
        <f>(MAX(0,MIN(1,(O661-scaling_params!$B$6)/(scaling_params!$C$6-scaling_params!$B$6)))+MAX(0,MIN(1,1-(P661-scaling_params!$B$7)/(scaling_params!$C$7-scaling_params!$B$7)))+MAX(0,MIN(1,(T661-scaling_params!$B$11)/(scaling_params!$C$11-scaling_params!$B$11))))/3</f>
        <v>1</v>
      </c>
      <c r="AA661" s="15">
        <f>(MAX(0,MIN(1,1-(Q661-scaling_params!$B$8)/(scaling_params!$C$8-scaling_params!$B$8)))+MAX(0,MIN(1,(R661-scaling_params!$B$9)/(scaling_params!$C$9-scaling_params!$B$9)))+MAX(0,MIN(1,(S661-scaling_params!$B$10)/(scaling_params!$C$10-scaling_params!$B$10))))/3</f>
        <v>0.9451476793</v>
      </c>
      <c r="AB661" s="15">
        <f>(MAX(0,MIN(1,(U661-scaling_params!$B$12)/(scaling_params!$C$12-scaling_params!$B$12)))+MAX(0,MIN(1,(V661-scaling_params!$B$13)/(scaling_params!$C$13-scaling_params!$B$13))))/2</f>
        <v>1</v>
      </c>
      <c r="AC661" s="13">
        <f>(scaling_params!$G$2*X661+scaling_params!$G$3*Y661+scaling_params!$G$4*Z661+scaling_params!$G$5*AA661+scaling_params!$G$6*AB661)*100</f>
        <v>94.33827563</v>
      </c>
      <c r="AD661" s="11" t="s">
        <v>168</v>
      </c>
      <c r="AE661" s="11">
        <f t="shared" si="2"/>
        <v>0</v>
      </c>
    </row>
    <row r="662" ht="15.75" customHeight="1">
      <c r="A662" s="11" t="s">
        <v>509</v>
      </c>
      <c r="B662" s="11" t="s">
        <v>163</v>
      </c>
      <c r="C662" s="11" t="s">
        <v>449</v>
      </c>
      <c r="D662" s="11" t="s">
        <v>170</v>
      </c>
      <c r="E662" s="12">
        <v>2024.0</v>
      </c>
      <c r="F662" s="11" t="s">
        <v>171</v>
      </c>
      <c r="G662" s="11" t="s">
        <v>184</v>
      </c>
      <c r="H662" s="11">
        <v>5.0</v>
      </c>
      <c r="I662" s="13">
        <v>8.6</v>
      </c>
      <c r="J662" s="11">
        <v>0.0</v>
      </c>
      <c r="K662" s="13">
        <v>0.2</v>
      </c>
      <c r="L662" s="13">
        <v>7.2</v>
      </c>
      <c r="M662" s="11">
        <v>26.0</v>
      </c>
      <c r="N662" s="14">
        <v>0.86</v>
      </c>
      <c r="O662" s="13">
        <v>82.1</v>
      </c>
      <c r="P662" s="13">
        <v>5.1</v>
      </c>
      <c r="Q662" s="13">
        <v>12.5</v>
      </c>
      <c r="R662" s="13">
        <v>18.1</v>
      </c>
      <c r="S662" s="13">
        <v>4.3</v>
      </c>
      <c r="T662" s="13">
        <v>4.3</v>
      </c>
      <c r="U662" s="13">
        <v>2.3</v>
      </c>
      <c r="V662" s="13">
        <v>81.3</v>
      </c>
      <c r="W662" s="11" t="str">
        <f t="shared" si="1"/>
        <v>A-Strong|BBVA|Risk|2024</v>
      </c>
      <c r="X662" s="15">
        <f>(MAX(0,MIN(1,1-(K662-scaling_params!$B$2)/(scaling_params!$C$2-scaling_params!$B$2)))+MAX(0,MIN(1,(L662-scaling_params!$B$3)/(scaling_params!$C$3-scaling_params!$B$3))))/2</f>
        <v>0.8088235294</v>
      </c>
      <c r="Y662" s="15">
        <f>(MAX(0,MIN(1,(M662-scaling_params!$B$4)/(scaling_params!$C$4-scaling_params!$B$4)))+MAX(0,MIN(1,(N662-scaling_params!$B$5)/(scaling_params!$C$5-scaling_params!$B$5))))/2</f>
        <v>0.7101190476</v>
      </c>
      <c r="Z662" s="15">
        <f>(MAX(0,MIN(1,(O662-scaling_params!$B$6)/(scaling_params!$C$6-scaling_params!$B$6)))+MAX(0,MIN(1,1-(P662-scaling_params!$B$7)/(scaling_params!$C$7-scaling_params!$B$7)))+MAX(0,MIN(1,(T662-scaling_params!$B$11)/(scaling_params!$C$11-scaling_params!$B$11))))/3</f>
        <v>0.9333333333</v>
      </c>
      <c r="AA662" s="15">
        <f>(MAX(0,MIN(1,1-(Q662-scaling_params!$B$8)/(scaling_params!$C$8-scaling_params!$B$8)))+MAX(0,MIN(1,(R662-scaling_params!$B$9)/(scaling_params!$C$9-scaling_params!$B$9)))+MAX(0,MIN(1,(S662-scaling_params!$B$10)/(scaling_params!$C$10-scaling_params!$B$10))))/3</f>
        <v>0.8888428214</v>
      </c>
      <c r="AB662" s="15">
        <f>(MAX(0,MIN(1,(U662-scaling_params!$B$12)/(scaling_params!$C$12-scaling_params!$B$12)))+MAX(0,MIN(1,(V662-scaling_params!$B$13)/(scaling_params!$C$13-scaling_params!$B$13))))/2</f>
        <v>0.6695454545</v>
      </c>
      <c r="AC662" s="13">
        <f>(scaling_params!$G$2*X662+scaling_params!$G$3*Y662+scaling_params!$G$4*Z662+scaling_params!$G$5*AA662+scaling_params!$G$6*AB662)*100</f>
        <v>81.17275391</v>
      </c>
      <c r="AD662" s="11" t="s">
        <v>168</v>
      </c>
      <c r="AE662" s="11">
        <f t="shared" si="2"/>
        <v>0</v>
      </c>
    </row>
    <row r="663" ht="15.75" customHeight="1">
      <c r="A663" s="11" t="s">
        <v>509</v>
      </c>
      <c r="B663" s="11" t="s">
        <v>163</v>
      </c>
      <c r="C663" s="11" t="s">
        <v>449</v>
      </c>
      <c r="D663" s="11" t="s">
        <v>170</v>
      </c>
      <c r="E663" s="12">
        <v>2025.0</v>
      </c>
      <c r="F663" s="11" t="s">
        <v>171</v>
      </c>
      <c r="G663" s="11" t="s">
        <v>184</v>
      </c>
      <c r="H663" s="11">
        <v>5.0</v>
      </c>
      <c r="I663" s="13">
        <v>8.3</v>
      </c>
      <c r="J663" s="11">
        <v>0.0</v>
      </c>
      <c r="K663" s="13">
        <v>0.0</v>
      </c>
      <c r="L663" s="13">
        <v>7.5</v>
      </c>
      <c r="M663" s="11">
        <v>21.0</v>
      </c>
      <c r="N663" s="14">
        <v>0.86</v>
      </c>
      <c r="O663" s="13">
        <v>82.8</v>
      </c>
      <c r="P663" s="13">
        <v>4.9</v>
      </c>
      <c r="Q663" s="13">
        <v>8.3</v>
      </c>
      <c r="R663" s="13">
        <v>17.0</v>
      </c>
      <c r="S663" s="13">
        <v>4.5</v>
      </c>
      <c r="T663" s="13">
        <v>4.3</v>
      </c>
      <c r="U663" s="13">
        <v>5.1</v>
      </c>
      <c r="V663" s="13">
        <v>75.3</v>
      </c>
      <c r="W663" s="11" t="str">
        <f t="shared" si="1"/>
        <v>A-Strong|BBVA|Risk|2025</v>
      </c>
      <c r="X663" s="15">
        <f>(MAX(0,MIN(1,1-(K663-scaling_params!$B$2)/(scaling_params!$C$2-scaling_params!$B$2)))+MAX(0,MIN(1,(L663-scaling_params!$B$3)/(scaling_params!$C$3-scaling_params!$B$3))))/2</f>
        <v>0.8308823529</v>
      </c>
      <c r="Y663" s="15">
        <f>(MAX(0,MIN(1,(M663-scaling_params!$B$4)/(scaling_params!$C$4-scaling_params!$B$4)))+MAX(0,MIN(1,(N663-scaling_params!$B$5)/(scaling_params!$C$5-scaling_params!$B$5))))/2</f>
        <v>0.6863095238</v>
      </c>
      <c r="Z663" s="15">
        <f>(MAX(0,MIN(1,(O663-scaling_params!$B$6)/(scaling_params!$C$6-scaling_params!$B$6)))+MAX(0,MIN(1,1-(P663-scaling_params!$B$7)/(scaling_params!$C$7-scaling_params!$B$7)))+MAX(0,MIN(1,(T663-scaling_params!$B$11)/(scaling_params!$C$11-scaling_params!$B$11))))/3</f>
        <v>0.9333333333</v>
      </c>
      <c r="AA663" s="15">
        <f>(MAX(0,MIN(1,1-(Q663-scaling_params!$B$8)/(scaling_params!$C$8-scaling_params!$B$8)))+MAX(0,MIN(1,(R663-scaling_params!$B$9)/(scaling_params!$C$9-scaling_params!$B$9)))+MAX(0,MIN(1,(S663-scaling_params!$B$10)/(scaling_params!$C$10-scaling_params!$B$10))))/3</f>
        <v>0.8961280715</v>
      </c>
      <c r="AB663" s="15">
        <f>(MAX(0,MIN(1,(U663-scaling_params!$B$12)/(scaling_params!$C$12-scaling_params!$B$12)))+MAX(0,MIN(1,(V663-scaling_params!$B$13)/(scaling_params!$C$13-scaling_params!$B$13))))/2</f>
        <v>0.79</v>
      </c>
      <c r="AC663" s="13">
        <f>(scaling_params!$G$2*X663+scaling_params!$G$3*Y663+scaling_params!$G$4*Z663+scaling_params!$G$5*AA663+scaling_params!$G$6*AB663)*100</f>
        <v>82.6811965</v>
      </c>
      <c r="AD663" s="11" t="s">
        <v>168</v>
      </c>
      <c r="AE663" s="11">
        <f t="shared" si="2"/>
        <v>0</v>
      </c>
    </row>
    <row r="664" ht="15.75" customHeight="1">
      <c r="A664" s="11" t="s">
        <v>510</v>
      </c>
      <c r="B664" s="11" t="s">
        <v>163</v>
      </c>
      <c r="C664" s="11" t="s">
        <v>449</v>
      </c>
      <c r="D664" s="11" t="s">
        <v>165</v>
      </c>
      <c r="E664" s="12">
        <v>2024.0</v>
      </c>
      <c r="F664" s="11" t="s">
        <v>171</v>
      </c>
      <c r="G664" s="11" t="s">
        <v>167</v>
      </c>
      <c r="H664" s="11">
        <v>4.0</v>
      </c>
      <c r="I664" s="13">
        <v>8.6</v>
      </c>
      <c r="J664" s="11">
        <v>0.0</v>
      </c>
      <c r="K664" s="13">
        <v>1.1</v>
      </c>
      <c r="L664" s="13">
        <v>7.8</v>
      </c>
      <c r="M664" s="11">
        <v>28.0</v>
      </c>
      <c r="N664" s="14">
        <v>0.91</v>
      </c>
      <c r="O664" s="13">
        <v>77.5</v>
      </c>
      <c r="P664" s="13">
        <v>5.8</v>
      </c>
      <c r="Q664" s="13">
        <v>9.9</v>
      </c>
      <c r="R664" s="13">
        <v>17.5</v>
      </c>
      <c r="S664" s="13">
        <v>5.0</v>
      </c>
      <c r="T664" s="13">
        <v>4.9</v>
      </c>
      <c r="U664" s="13">
        <v>2.8</v>
      </c>
      <c r="V664" s="13">
        <v>89.0</v>
      </c>
      <c r="W664" s="11" t="str">
        <f t="shared" si="1"/>
        <v>A-Strong|BBVA|Operations|2024</v>
      </c>
      <c r="X664" s="15">
        <f>(MAX(0,MIN(1,1-(K664-scaling_params!$B$2)/(scaling_params!$C$2-scaling_params!$B$2)))+MAX(0,MIN(1,(L664-scaling_params!$B$3)/(scaling_params!$C$3-scaling_params!$B$3))))/2</f>
        <v>0.8362745098</v>
      </c>
      <c r="Y664" s="15">
        <f>(MAX(0,MIN(1,(M664-scaling_params!$B$4)/(scaling_params!$C$4-scaling_params!$B$4)))+MAX(0,MIN(1,(N664-scaling_params!$B$5)/(scaling_params!$C$5-scaling_params!$B$5))))/2</f>
        <v>0.7821428571</v>
      </c>
      <c r="Z664" s="15">
        <f>(MAX(0,MIN(1,(O664-scaling_params!$B$6)/(scaling_params!$C$6-scaling_params!$B$6)))+MAX(0,MIN(1,1-(P664-scaling_params!$B$7)/(scaling_params!$C$7-scaling_params!$B$7)))+MAX(0,MIN(1,(T664-scaling_params!$B$11)/(scaling_params!$C$11-scaling_params!$B$11))))/3</f>
        <v>0.9634491634</v>
      </c>
      <c r="AA664" s="15">
        <f>(MAX(0,MIN(1,1-(Q664-scaling_params!$B$8)/(scaling_params!$C$8-scaling_params!$B$8)))+MAX(0,MIN(1,(R664-scaling_params!$B$9)/(scaling_params!$C$9-scaling_params!$B$9)))+MAX(0,MIN(1,(S664-scaling_params!$B$10)/(scaling_params!$C$10-scaling_params!$B$10))))/3</f>
        <v>0.9662447257</v>
      </c>
      <c r="AB664" s="15">
        <f>(MAX(0,MIN(1,(U664-scaling_params!$B$12)/(scaling_params!$C$12-scaling_params!$B$12)))+MAX(0,MIN(1,(V664-scaling_params!$B$13)/(scaling_params!$C$13-scaling_params!$B$13))))/2</f>
        <v>0.8645454545</v>
      </c>
      <c r="AC664" s="13">
        <f>(scaling_params!$G$2*X664+scaling_params!$G$3*Y664+scaling_params!$G$4*Z664+scaling_params!$G$5*AA664+scaling_params!$G$6*AB664)*100</f>
        <v>87.881407</v>
      </c>
      <c r="AD664" s="11" t="s">
        <v>168</v>
      </c>
      <c r="AE664" s="11">
        <f t="shared" si="2"/>
        <v>0</v>
      </c>
    </row>
    <row r="665" ht="15.75" customHeight="1">
      <c r="A665" s="11" t="s">
        <v>510</v>
      </c>
      <c r="B665" s="11" t="s">
        <v>163</v>
      </c>
      <c r="C665" s="11" t="s">
        <v>449</v>
      </c>
      <c r="D665" s="11" t="s">
        <v>165</v>
      </c>
      <c r="E665" s="12">
        <v>2025.0</v>
      </c>
      <c r="F665" s="11" t="s">
        <v>171</v>
      </c>
      <c r="G665" s="11" t="s">
        <v>167</v>
      </c>
      <c r="H665" s="11">
        <v>4.0</v>
      </c>
      <c r="I665" s="13">
        <v>8.3</v>
      </c>
      <c r="J665" s="11">
        <v>0.0</v>
      </c>
      <c r="K665" s="13">
        <v>0.0</v>
      </c>
      <c r="L665" s="13">
        <v>9.2</v>
      </c>
      <c r="M665" s="11">
        <v>36.0</v>
      </c>
      <c r="N665" s="14">
        <v>1.0</v>
      </c>
      <c r="O665" s="13">
        <v>83.2</v>
      </c>
      <c r="P665" s="13">
        <v>5.0</v>
      </c>
      <c r="Q665" s="13">
        <v>10.1</v>
      </c>
      <c r="R665" s="13">
        <v>16.7</v>
      </c>
      <c r="S665" s="13">
        <v>5.0</v>
      </c>
      <c r="T665" s="13">
        <v>5.0</v>
      </c>
      <c r="U665" s="13">
        <v>3.6</v>
      </c>
      <c r="V665" s="13">
        <v>91.1</v>
      </c>
      <c r="W665" s="11" t="str">
        <f t="shared" si="1"/>
        <v>A-Strong|BBVA|Operations|2025</v>
      </c>
      <c r="X665" s="15">
        <f>(MAX(0,MIN(1,1-(K665-scaling_params!$B$2)/(scaling_params!$C$2-scaling_params!$B$2)))+MAX(0,MIN(1,(L665-scaling_params!$B$3)/(scaling_params!$C$3-scaling_params!$B$3))))/2</f>
        <v>0.9558823529</v>
      </c>
      <c r="Y665" s="15">
        <f>(MAX(0,MIN(1,(M665-scaling_params!$B$4)/(scaling_params!$C$4-scaling_params!$B$4)))+MAX(0,MIN(1,(N665-scaling_params!$B$5)/(scaling_params!$C$5-scaling_params!$B$5))))/2</f>
        <v>0.8952380952</v>
      </c>
      <c r="Z665" s="15">
        <f>(MAX(0,MIN(1,(O665-scaling_params!$B$6)/(scaling_params!$C$6-scaling_params!$B$6)))+MAX(0,MIN(1,1-(P665-scaling_params!$B$7)/(scaling_params!$C$7-scaling_params!$B$7)))+MAX(0,MIN(1,(T665-scaling_params!$B$11)/(scaling_params!$C$11-scaling_params!$B$11))))/3</f>
        <v>1</v>
      </c>
      <c r="AA665" s="15">
        <f>(MAX(0,MIN(1,1-(Q665-scaling_params!$B$8)/(scaling_params!$C$8-scaling_params!$B$8)))+MAX(0,MIN(1,(R665-scaling_params!$B$9)/(scaling_params!$C$9-scaling_params!$B$9)))+MAX(0,MIN(1,(S665-scaling_params!$B$10)/(scaling_params!$C$10-scaling_params!$B$10))))/3</f>
        <v>0.9324894515</v>
      </c>
      <c r="AB665" s="15">
        <f>(MAX(0,MIN(1,(U665-scaling_params!$B$12)/(scaling_params!$C$12-scaling_params!$B$12)))+MAX(0,MIN(1,(V665-scaling_params!$B$13)/(scaling_params!$C$13-scaling_params!$B$13))))/2</f>
        <v>0.9336363636</v>
      </c>
      <c r="AC665" s="13">
        <f>(scaling_params!$G$2*X665+scaling_params!$G$3*Y665+scaling_params!$G$4*Z665+scaling_params!$G$5*AA665+scaling_params!$G$6*AB665)*100</f>
        <v>94.43005397</v>
      </c>
      <c r="AD665" s="11" t="s">
        <v>168</v>
      </c>
      <c r="AE665" s="11">
        <f t="shared" si="2"/>
        <v>0</v>
      </c>
    </row>
    <row r="666" ht="15.75" customHeight="1">
      <c r="A666" s="11" t="s">
        <v>511</v>
      </c>
      <c r="B666" s="11" t="s">
        <v>163</v>
      </c>
      <c r="C666" s="11" t="s">
        <v>449</v>
      </c>
      <c r="D666" s="11" t="s">
        <v>170</v>
      </c>
      <c r="E666" s="12">
        <v>2024.0</v>
      </c>
      <c r="F666" s="11" t="s">
        <v>166</v>
      </c>
      <c r="G666" s="11" t="s">
        <v>172</v>
      </c>
      <c r="H666" s="11">
        <v>4.0</v>
      </c>
      <c r="I666" s="13">
        <v>8.6</v>
      </c>
      <c r="J666" s="11">
        <v>0.0</v>
      </c>
      <c r="K666" s="13">
        <v>0.2</v>
      </c>
      <c r="L666" s="13">
        <v>8.6</v>
      </c>
      <c r="M666" s="11">
        <v>28.0</v>
      </c>
      <c r="N666" s="14">
        <v>0.95</v>
      </c>
      <c r="O666" s="13">
        <v>82.1</v>
      </c>
      <c r="P666" s="13">
        <v>5.1</v>
      </c>
      <c r="Q666" s="13">
        <v>12.5</v>
      </c>
      <c r="R666" s="13">
        <v>18.1</v>
      </c>
      <c r="S666" s="13">
        <v>5.0</v>
      </c>
      <c r="T666" s="13">
        <v>4.4</v>
      </c>
      <c r="U666" s="13">
        <v>2.3</v>
      </c>
      <c r="V666" s="13">
        <v>87.9</v>
      </c>
      <c r="W666" s="11" t="str">
        <f t="shared" si="1"/>
        <v>A-Strong|BBVA|Risk|2024</v>
      </c>
      <c r="X666" s="15">
        <f>(MAX(0,MIN(1,1-(K666-scaling_params!$B$2)/(scaling_params!$C$2-scaling_params!$B$2)))+MAX(0,MIN(1,(L666-scaling_params!$B$3)/(scaling_params!$C$3-scaling_params!$B$3))))/2</f>
        <v>0.9117647059</v>
      </c>
      <c r="Y666" s="15">
        <f>(MAX(0,MIN(1,(M666-scaling_params!$B$4)/(scaling_params!$C$4-scaling_params!$B$4)))+MAX(0,MIN(1,(N666-scaling_params!$B$5)/(scaling_params!$C$5-scaling_params!$B$5))))/2</f>
        <v>0.8321428571</v>
      </c>
      <c r="Z666" s="15">
        <f>(MAX(0,MIN(1,(O666-scaling_params!$B$6)/(scaling_params!$C$6-scaling_params!$B$6)))+MAX(0,MIN(1,1-(P666-scaling_params!$B$7)/(scaling_params!$C$7-scaling_params!$B$7)))+MAX(0,MIN(1,(T666-scaling_params!$B$11)/(scaling_params!$C$11-scaling_params!$B$11))))/3</f>
        <v>0.9428571429</v>
      </c>
      <c r="AA666" s="15">
        <f>(MAX(0,MIN(1,1-(Q666-scaling_params!$B$8)/(scaling_params!$C$8-scaling_params!$B$8)))+MAX(0,MIN(1,(R666-scaling_params!$B$9)/(scaling_params!$C$9-scaling_params!$B$9)))+MAX(0,MIN(1,(S666-scaling_params!$B$10)/(scaling_params!$C$10-scaling_params!$B$10))))/3</f>
        <v>0.9574702723</v>
      </c>
      <c r="AB666" s="15">
        <f>(MAX(0,MIN(1,(U666-scaling_params!$B$12)/(scaling_params!$C$12-scaling_params!$B$12)))+MAX(0,MIN(1,(V666-scaling_params!$B$13)/(scaling_params!$C$13-scaling_params!$B$13))))/2</f>
        <v>0.7295454545</v>
      </c>
      <c r="AC666" s="13">
        <f>(scaling_params!$G$2*X666+scaling_params!$G$3*Y666+scaling_params!$G$4*Z666+scaling_params!$G$5*AA666+scaling_params!$G$6*AB666)*100</f>
        <v>88.59908375</v>
      </c>
      <c r="AD666" s="11" t="s">
        <v>168</v>
      </c>
      <c r="AE666" s="11">
        <f t="shared" si="2"/>
        <v>0</v>
      </c>
    </row>
    <row r="667" ht="15.75" customHeight="1">
      <c r="A667" s="11" t="s">
        <v>511</v>
      </c>
      <c r="B667" s="11" t="s">
        <v>163</v>
      </c>
      <c r="C667" s="11" t="s">
        <v>449</v>
      </c>
      <c r="D667" s="11" t="s">
        <v>170</v>
      </c>
      <c r="E667" s="12">
        <v>2025.0</v>
      </c>
      <c r="F667" s="11" t="s">
        <v>166</v>
      </c>
      <c r="G667" s="11" t="s">
        <v>172</v>
      </c>
      <c r="H667" s="11">
        <v>4.0</v>
      </c>
      <c r="I667" s="13">
        <v>8.3</v>
      </c>
      <c r="J667" s="11">
        <v>0.0</v>
      </c>
      <c r="K667" s="13">
        <v>0.0</v>
      </c>
      <c r="L667" s="13">
        <v>9.6</v>
      </c>
      <c r="M667" s="11">
        <v>32.0</v>
      </c>
      <c r="N667" s="14">
        <v>0.94</v>
      </c>
      <c r="O667" s="13">
        <v>82.8</v>
      </c>
      <c r="P667" s="13">
        <v>4.9</v>
      </c>
      <c r="Q667" s="13">
        <v>8.3</v>
      </c>
      <c r="R667" s="13">
        <v>17.0</v>
      </c>
      <c r="S667" s="13">
        <v>5.0</v>
      </c>
      <c r="T667" s="13">
        <v>5.0</v>
      </c>
      <c r="U667" s="13">
        <v>5.1</v>
      </c>
      <c r="V667" s="13">
        <v>95.9</v>
      </c>
      <c r="W667" s="11" t="str">
        <f t="shared" si="1"/>
        <v>A-Strong|BBVA|Risk|2025</v>
      </c>
      <c r="X667" s="15">
        <f>(MAX(0,MIN(1,1-(K667-scaling_params!$B$2)/(scaling_params!$C$2-scaling_params!$B$2)))+MAX(0,MIN(1,(L667-scaling_params!$B$3)/(scaling_params!$C$3-scaling_params!$B$3))))/2</f>
        <v>0.9852941176</v>
      </c>
      <c r="Y667" s="15">
        <f>(MAX(0,MIN(1,(M667-scaling_params!$B$4)/(scaling_params!$C$4-scaling_params!$B$4)))+MAX(0,MIN(1,(N667-scaling_params!$B$5)/(scaling_params!$C$5-scaling_params!$B$5))))/2</f>
        <v>0.8386904762</v>
      </c>
      <c r="Z667" s="15">
        <f>(MAX(0,MIN(1,(O667-scaling_params!$B$6)/(scaling_params!$C$6-scaling_params!$B$6)))+MAX(0,MIN(1,1-(P667-scaling_params!$B$7)/(scaling_params!$C$7-scaling_params!$B$7)))+MAX(0,MIN(1,(T667-scaling_params!$B$11)/(scaling_params!$C$11-scaling_params!$B$11))))/3</f>
        <v>1</v>
      </c>
      <c r="AA667" s="15">
        <f>(MAX(0,MIN(1,1-(Q667-scaling_params!$B$8)/(scaling_params!$C$8-scaling_params!$B$8)))+MAX(0,MIN(1,(R667-scaling_params!$B$9)/(scaling_params!$C$9-scaling_params!$B$9)))+MAX(0,MIN(1,(S667-scaling_params!$B$10)/(scaling_params!$C$10-scaling_params!$B$10))))/3</f>
        <v>0.9451476793</v>
      </c>
      <c r="AB667" s="15">
        <f>(MAX(0,MIN(1,(U667-scaling_params!$B$12)/(scaling_params!$C$12-scaling_params!$B$12)))+MAX(0,MIN(1,(V667-scaling_params!$B$13)/(scaling_params!$C$13-scaling_params!$B$13))))/2</f>
        <v>0.9772727273</v>
      </c>
      <c r="AC667" s="13">
        <f>(scaling_params!$G$2*X667+scaling_params!$G$3*Y667+scaling_params!$G$4*Z667+scaling_params!$G$5*AA667+scaling_params!$G$6*AB667)*100</f>
        <v>94.53005529</v>
      </c>
      <c r="AD667" s="11" t="s">
        <v>168</v>
      </c>
      <c r="AE667" s="11">
        <f t="shared" si="2"/>
        <v>0</v>
      </c>
    </row>
    <row r="668" ht="15.75" customHeight="1">
      <c r="A668" s="11" t="s">
        <v>512</v>
      </c>
      <c r="B668" s="11" t="s">
        <v>163</v>
      </c>
      <c r="C668" s="11" t="s">
        <v>449</v>
      </c>
      <c r="D668" s="11" t="s">
        <v>181</v>
      </c>
      <c r="E668" s="12">
        <v>2024.0</v>
      </c>
      <c r="F668" s="11" t="s">
        <v>171</v>
      </c>
      <c r="G668" s="11" t="s">
        <v>167</v>
      </c>
      <c r="H668" s="11">
        <v>1.0</v>
      </c>
      <c r="I668" s="13">
        <v>8.6</v>
      </c>
      <c r="J668" s="11">
        <v>0.0</v>
      </c>
      <c r="K668" s="13">
        <v>0.6</v>
      </c>
      <c r="L668" s="13">
        <v>9.6</v>
      </c>
      <c r="M668" s="11">
        <v>65.0</v>
      </c>
      <c r="N668" s="14">
        <v>0.87</v>
      </c>
      <c r="O668" s="13">
        <v>80.4</v>
      </c>
      <c r="P668" s="13">
        <v>5.5</v>
      </c>
      <c r="Q668" s="13">
        <v>9.4</v>
      </c>
      <c r="R668" s="13">
        <v>15.8</v>
      </c>
      <c r="S668" s="13">
        <v>5.0</v>
      </c>
      <c r="T668" s="13">
        <v>3.9</v>
      </c>
      <c r="U668" s="13">
        <v>3.6</v>
      </c>
      <c r="V668" s="13">
        <v>93.5</v>
      </c>
      <c r="W668" s="11" t="str">
        <f t="shared" si="1"/>
        <v>A-Strong|BBVA|Corporate|2024</v>
      </c>
      <c r="X668" s="15">
        <f>(MAX(0,MIN(1,1-(K668-scaling_params!$B$2)/(scaling_params!$C$2-scaling_params!$B$2)))+MAX(0,MIN(1,(L668-scaling_params!$B$3)/(scaling_params!$C$3-scaling_params!$B$3))))/2</f>
        <v>0.9852941176</v>
      </c>
      <c r="Y668" s="15">
        <f>(MAX(0,MIN(1,(M668-scaling_params!$B$4)/(scaling_params!$C$4-scaling_params!$B$4)))+MAX(0,MIN(1,(N668-scaling_params!$B$5)/(scaling_params!$C$5-scaling_params!$B$5))))/2</f>
        <v>0.875</v>
      </c>
      <c r="Z668" s="15">
        <f>(MAX(0,MIN(1,(O668-scaling_params!$B$6)/(scaling_params!$C$6-scaling_params!$B$6)))+MAX(0,MIN(1,1-(P668-scaling_params!$B$7)/(scaling_params!$C$7-scaling_params!$B$7)))+MAX(0,MIN(1,(T668-scaling_params!$B$11)/(scaling_params!$C$11-scaling_params!$B$11))))/3</f>
        <v>0.8952380952</v>
      </c>
      <c r="AA668" s="15">
        <f>(MAX(0,MIN(1,1-(Q668-scaling_params!$B$8)/(scaling_params!$C$8-scaling_params!$B$8)))+MAX(0,MIN(1,(R668-scaling_params!$B$9)/(scaling_params!$C$9-scaling_params!$B$9)))+MAX(0,MIN(1,(S668-scaling_params!$B$10)/(scaling_params!$C$10-scaling_params!$B$10))))/3</f>
        <v>0.8945147679</v>
      </c>
      <c r="AB668" s="15">
        <f>(MAX(0,MIN(1,(U668-scaling_params!$B$12)/(scaling_params!$C$12-scaling_params!$B$12)))+MAX(0,MIN(1,(V668-scaling_params!$B$13)/(scaling_params!$C$13-scaling_params!$B$13))))/2</f>
        <v>0.9554545455</v>
      </c>
      <c r="AC668" s="13">
        <f>(scaling_params!$G$2*X668+scaling_params!$G$3*Y668+scaling_params!$G$4*Z668+scaling_params!$G$5*AA668+scaling_params!$G$6*AB668)*100</f>
        <v>91.77283055</v>
      </c>
      <c r="AD668" s="11" t="s">
        <v>168</v>
      </c>
      <c r="AE668" s="11">
        <f t="shared" si="2"/>
        <v>0</v>
      </c>
    </row>
    <row r="669" ht="15.75" customHeight="1">
      <c r="A669" s="11" t="s">
        <v>512</v>
      </c>
      <c r="B669" s="11" t="s">
        <v>163</v>
      </c>
      <c r="C669" s="11" t="s">
        <v>449</v>
      </c>
      <c r="D669" s="11" t="s">
        <v>181</v>
      </c>
      <c r="E669" s="12">
        <v>2025.0</v>
      </c>
      <c r="F669" s="11" t="s">
        <v>171</v>
      </c>
      <c r="G669" s="11" t="s">
        <v>167</v>
      </c>
      <c r="H669" s="11">
        <v>1.0</v>
      </c>
      <c r="I669" s="13">
        <v>8.3</v>
      </c>
      <c r="J669" s="11">
        <v>0.0</v>
      </c>
      <c r="K669" s="13">
        <v>1.4</v>
      </c>
      <c r="L669" s="13">
        <v>8.1</v>
      </c>
      <c r="M669" s="11">
        <v>21.0</v>
      </c>
      <c r="N669" s="14">
        <v>0.88</v>
      </c>
      <c r="O669" s="13">
        <v>83.2</v>
      </c>
      <c r="P669" s="13">
        <v>5.5</v>
      </c>
      <c r="Q669" s="13">
        <v>8.5</v>
      </c>
      <c r="R669" s="13">
        <v>18.9</v>
      </c>
      <c r="S669" s="13">
        <v>5.0</v>
      </c>
      <c r="T669" s="13">
        <v>4.1</v>
      </c>
      <c r="U669" s="13">
        <v>3.7</v>
      </c>
      <c r="V669" s="13">
        <v>85.9</v>
      </c>
      <c r="W669" s="11" t="str">
        <f t="shared" si="1"/>
        <v>A-Strong|BBVA|Corporate|2025</v>
      </c>
      <c r="X669" s="15">
        <f>(MAX(0,MIN(1,1-(K669-scaling_params!$B$2)/(scaling_params!$C$2-scaling_params!$B$2)))+MAX(0,MIN(1,(L669-scaling_params!$B$3)/(scaling_params!$C$3-scaling_params!$B$3))))/2</f>
        <v>0.8083333333</v>
      </c>
      <c r="Y669" s="15">
        <f>(MAX(0,MIN(1,(M669-scaling_params!$B$4)/(scaling_params!$C$4-scaling_params!$B$4)))+MAX(0,MIN(1,(N669-scaling_params!$B$5)/(scaling_params!$C$5-scaling_params!$B$5))))/2</f>
        <v>0.7113095238</v>
      </c>
      <c r="Z669" s="15">
        <f>(MAX(0,MIN(1,(O669-scaling_params!$B$6)/(scaling_params!$C$6-scaling_params!$B$6)))+MAX(0,MIN(1,1-(P669-scaling_params!$B$7)/(scaling_params!$C$7-scaling_params!$B$7)))+MAX(0,MIN(1,(T669-scaling_params!$B$11)/(scaling_params!$C$11-scaling_params!$B$11))))/3</f>
        <v>0.9142857143</v>
      </c>
      <c r="AA669" s="15">
        <f>(MAX(0,MIN(1,1-(Q669-scaling_params!$B$8)/(scaling_params!$C$8-scaling_params!$B$8)))+MAX(0,MIN(1,(R669-scaling_params!$B$9)/(scaling_params!$C$9-scaling_params!$B$9)))+MAX(0,MIN(1,(S669-scaling_params!$B$10)/(scaling_params!$C$10-scaling_params!$B$10))))/3</f>
        <v>1</v>
      </c>
      <c r="AB669" s="15">
        <f>(MAX(0,MIN(1,(U669-scaling_params!$B$12)/(scaling_params!$C$12-scaling_params!$B$12)))+MAX(0,MIN(1,(V669-scaling_params!$B$13)/(scaling_params!$C$13-scaling_params!$B$13))))/2</f>
        <v>0.8863636364</v>
      </c>
      <c r="AC669" s="13">
        <f>(scaling_params!$G$2*X669+scaling_params!$G$3*Y669+scaling_params!$G$4*Z669+scaling_params!$G$5*AA669+scaling_params!$G$6*AB669)*100</f>
        <v>85.25641234</v>
      </c>
      <c r="AD669" s="11" t="s">
        <v>168</v>
      </c>
      <c r="AE669" s="11">
        <f t="shared" si="2"/>
        <v>0</v>
      </c>
    </row>
    <row r="670" ht="15.75" customHeight="1">
      <c r="A670" s="11" t="s">
        <v>513</v>
      </c>
      <c r="B670" s="11" t="s">
        <v>163</v>
      </c>
      <c r="C670" s="11" t="s">
        <v>449</v>
      </c>
      <c r="D670" s="11" t="s">
        <v>174</v>
      </c>
      <c r="E670" s="12">
        <v>2024.0</v>
      </c>
      <c r="F670" s="11" t="s">
        <v>166</v>
      </c>
      <c r="G670" s="11" t="s">
        <v>184</v>
      </c>
      <c r="H670" s="11">
        <v>3.0</v>
      </c>
      <c r="I670" s="13">
        <v>8.6</v>
      </c>
      <c r="J670" s="11">
        <v>0.0</v>
      </c>
      <c r="K670" s="13">
        <v>1.3</v>
      </c>
      <c r="L670" s="13">
        <v>8.6</v>
      </c>
      <c r="M670" s="11">
        <v>21.0</v>
      </c>
      <c r="N670" s="14">
        <v>0.89</v>
      </c>
      <c r="O670" s="13">
        <v>73.3</v>
      </c>
      <c r="P670" s="13">
        <v>4.6</v>
      </c>
      <c r="Q670" s="13">
        <v>12.9</v>
      </c>
      <c r="R670" s="13">
        <v>18.1</v>
      </c>
      <c r="S670" s="13">
        <v>4.7</v>
      </c>
      <c r="T670" s="13">
        <v>4.3</v>
      </c>
      <c r="U670" s="13">
        <v>2.7</v>
      </c>
      <c r="V670" s="13">
        <v>87.6</v>
      </c>
      <c r="W670" s="11" t="str">
        <f t="shared" si="1"/>
        <v>A-Strong|BBVA|Digital|2024</v>
      </c>
      <c r="X670" s="15">
        <f>(MAX(0,MIN(1,1-(K670-scaling_params!$B$2)/(scaling_params!$C$2-scaling_params!$B$2)))+MAX(0,MIN(1,(L670-scaling_params!$B$3)/(scaling_params!$C$3-scaling_params!$B$3))))/2</f>
        <v>0.8617647059</v>
      </c>
      <c r="Y670" s="15">
        <f>(MAX(0,MIN(1,(M670-scaling_params!$B$4)/(scaling_params!$C$4-scaling_params!$B$4)))+MAX(0,MIN(1,(N670-scaling_params!$B$5)/(scaling_params!$C$5-scaling_params!$B$5))))/2</f>
        <v>0.7238095238</v>
      </c>
      <c r="Z670" s="15">
        <f>(MAX(0,MIN(1,(O670-scaling_params!$B$6)/(scaling_params!$C$6-scaling_params!$B$6)))+MAX(0,MIN(1,1-(P670-scaling_params!$B$7)/(scaling_params!$C$7-scaling_params!$B$7)))+MAX(0,MIN(1,(T670-scaling_params!$B$11)/(scaling_params!$C$11-scaling_params!$B$11))))/3</f>
        <v>0.8755775578</v>
      </c>
      <c r="AA670" s="15">
        <f>(MAX(0,MIN(1,1-(Q670-scaling_params!$B$8)/(scaling_params!$C$8-scaling_params!$B$8)))+MAX(0,MIN(1,(R670-scaling_params!$B$9)/(scaling_params!$C$9-scaling_params!$B$9)))+MAX(0,MIN(1,(S670-scaling_params!$B$10)/(scaling_params!$C$10-scaling_params!$B$10))))/3</f>
        <v>0.9129069925</v>
      </c>
      <c r="AB670" s="15">
        <f>(MAX(0,MIN(1,(U670-scaling_params!$B$12)/(scaling_params!$C$12-scaling_params!$B$12)))+MAX(0,MIN(1,(V670-scaling_params!$B$13)/(scaling_params!$C$13-scaling_params!$B$13))))/2</f>
        <v>0.8268181818</v>
      </c>
      <c r="AC670" s="13">
        <f>(scaling_params!$G$2*X670+scaling_params!$G$3*Y670+scaling_params!$G$4*Z670+scaling_params!$G$5*AA670+scaling_params!$G$6*AB670)*100</f>
        <v>83.66068462</v>
      </c>
      <c r="AD670" s="11" t="s">
        <v>168</v>
      </c>
      <c r="AE670" s="11">
        <f t="shared" si="2"/>
        <v>0</v>
      </c>
    </row>
    <row r="671" ht="15.75" customHeight="1">
      <c r="A671" s="11" t="s">
        <v>513</v>
      </c>
      <c r="B671" s="11" t="s">
        <v>163</v>
      </c>
      <c r="C671" s="11" t="s">
        <v>449</v>
      </c>
      <c r="D671" s="11" t="s">
        <v>174</v>
      </c>
      <c r="E671" s="12">
        <v>2025.0</v>
      </c>
      <c r="F671" s="11" t="s">
        <v>166</v>
      </c>
      <c r="G671" s="11" t="s">
        <v>184</v>
      </c>
      <c r="H671" s="11">
        <v>3.0</v>
      </c>
      <c r="I671" s="13">
        <v>8.3</v>
      </c>
      <c r="J671" s="11">
        <v>0.0</v>
      </c>
      <c r="K671" s="13">
        <v>1.2</v>
      </c>
      <c r="L671" s="13">
        <v>8.2</v>
      </c>
      <c r="M671" s="11">
        <v>32.0</v>
      </c>
      <c r="N671" s="14">
        <v>0.87</v>
      </c>
      <c r="O671" s="13">
        <v>78.6</v>
      </c>
      <c r="P671" s="13">
        <v>4.2</v>
      </c>
      <c r="Q671" s="13">
        <v>12.7</v>
      </c>
      <c r="R671" s="13">
        <v>18.1</v>
      </c>
      <c r="S671" s="13">
        <v>4.6</v>
      </c>
      <c r="T671" s="13">
        <v>4.6</v>
      </c>
      <c r="U671" s="13">
        <v>3.7</v>
      </c>
      <c r="V671" s="13">
        <v>82.1</v>
      </c>
      <c r="W671" s="11" t="str">
        <f t="shared" si="1"/>
        <v>A-Strong|BBVA|Digital|2025</v>
      </c>
      <c r="X671" s="15">
        <f>(MAX(0,MIN(1,1-(K671-scaling_params!$B$2)/(scaling_params!$C$2-scaling_params!$B$2)))+MAX(0,MIN(1,(L671-scaling_params!$B$3)/(scaling_params!$C$3-scaling_params!$B$3))))/2</f>
        <v>0.8490196078</v>
      </c>
      <c r="Y671" s="15">
        <f>(MAX(0,MIN(1,(M671-scaling_params!$B$4)/(scaling_params!$C$4-scaling_params!$B$4)))+MAX(0,MIN(1,(N671-scaling_params!$B$5)/(scaling_params!$C$5-scaling_params!$B$5))))/2</f>
        <v>0.7511904762</v>
      </c>
      <c r="Z671" s="15">
        <f>(MAX(0,MIN(1,(O671-scaling_params!$B$6)/(scaling_params!$C$6-scaling_params!$B$6)))+MAX(0,MIN(1,1-(P671-scaling_params!$B$7)/(scaling_params!$C$7-scaling_params!$B$7)))+MAX(0,MIN(1,(T671-scaling_params!$B$11)/(scaling_params!$C$11-scaling_params!$B$11))))/3</f>
        <v>0.9619047619</v>
      </c>
      <c r="AA671" s="15">
        <f>(MAX(0,MIN(1,1-(Q671-scaling_params!$B$8)/(scaling_params!$C$8-scaling_params!$B$8)))+MAX(0,MIN(1,(R671-scaling_params!$B$9)/(scaling_params!$C$9-scaling_params!$B$9)))+MAX(0,MIN(1,(S671-scaling_params!$B$10)/(scaling_params!$C$10-scaling_params!$B$10))))/3</f>
        <v>0.9106788285</v>
      </c>
      <c r="AB671" s="15">
        <f>(MAX(0,MIN(1,(U671-scaling_params!$B$12)/(scaling_params!$C$12-scaling_params!$B$12)))+MAX(0,MIN(1,(V671-scaling_params!$B$13)/(scaling_params!$C$13-scaling_params!$B$13))))/2</f>
        <v>0.8518181818</v>
      </c>
      <c r="AC671" s="13">
        <f>(scaling_params!$G$2*X671+scaling_params!$G$3*Y671+scaling_params!$G$4*Z671+scaling_params!$G$5*AA671+scaling_params!$G$6*AB671)*100</f>
        <v>86.28910081</v>
      </c>
      <c r="AD671" s="11" t="s">
        <v>168</v>
      </c>
      <c r="AE671" s="11">
        <f t="shared" si="2"/>
        <v>0</v>
      </c>
    </row>
    <row r="672" ht="15.75" customHeight="1">
      <c r="A672" s="11" t="s">
        <v>514</v>
      </c>
      <c r="B672" s="11" t="s">
        <v>163</v>
      </c>
      <c r="C672" s="11" t="s">
        <v>449</v>
      </c>
      <c r="D672" s="11" t="s">
        <v>165</v>
      </c>
      <c r="E672" s="12">
        <v>2024.0</v>
      </c>
      <c r="F672" s="11" t="s">
        <v>166</v>
      </c>
      <c r="G672" s="11" t="s">
        <v>167</v>
      </c>
      <c r="H672" s="11">
        <v>1.0</v>
      </c>
      <c r="I672" s="13">
        <v>8.6</v>
      </c>
      <c r="J672" s="11">
        <v>0.0</v>
      </c>
      <c r="K672" s="13">
        <v>1.1</v>
      </c>
      <c r="L672" s="13">
        <v>8.5</v>
      </c>
      <c r="M672" s="11">
        <v>31.0</v>
      </c>
      <c r="N672" s="14">
        <v>0.95</v>
      </c>
      <c r="O672" s="13">
        <v>77.5</v>
      </c>
      <c r="P672" s="13">
        <v>5.8</v>
      </c>
      <c r="Q672" s="13">
        <v>9.9</v>
      </c>
      <c r="R672" s="13">
        <v>17.5</v>
      </c>
      <c r="S672" s="13">
        <v>4.7</v>
      </c>
      <c r="T672" s="13">
        <v>5.0</v>
      </c>
      <c r="U672" s="13">
        <v>2.8</v>
      </c>
      <c r="V672" s="13">
        <v>84.1</v>
      </c>
      <c r="W672" s="11" t="str">
        <f t="shared" si="1"/>
        <v>A-Strong|BBVA|Operations|2024</v>
      </c>
      <c r="X672" s="15">
        <f>(MAX(0,MIN(1,1-(K672-scaling_params!$B$2)/(scaling_params!$C$2-scaling_params!$B$2)))+MAX(0,MIN(1,(L672-scaling_params!$B$3)/(scaling_params!$C$3-scaling_params!$B$3))))/2</f>
        <v>0.887745098</v>
      </c>
      <c r="Y672" s="15">
        <f>(MAX(0,MIN(1,(M672-scaling_params!$B$4)/(scaling_params!$C$4-scaling_params!$B$4)))+MAX(0,MIN(1,(N672-scaling_params!$B$5)/(scaling_params!$C$5-scaling_params!$B$5))))/2</f>
        <v>0.8464285714</v>
      </c>
      <c r="Z672" s="15">
        <f>(MAX(0,MIN(1,(O672-scaling_params!$B$6)/(scaling_params!$C$6-scaling_params!$B$6)))+MAX(0,MIN(1,1-(P672-scaling_params!$B$7)/(scaling_params!$C$7-scaling_params!$B$7)))+MAX(0,MIN(1,(T672-scaling_params!$B$11)/(scaling_params!$C$11-scaling_params!$B$11))))/3</f>
        <v>0.972972973</v>
      </c>
      <c r="AA672" s="15">
        <f>(MAX(0,MIN(1,1-(Q672-scaling_params!$B$8)/(scaling_params!$C$8-scaling_params!$B$8)))+MAX(0,MIN(1,(R672-scaling_params!$B$9)/(scaling_params!$C$9-scaling_params!$B$9)))+MAX(0,MIN(1,(S672-scaling_params!$B$10)/(scaling_params!$C$10-scaling_params!$B$10))))/3</f>
        <v>0.936832961</v>
      </c>
      <c r="AB672" s="15">
        <f>(MAX(0,MIN(1,(U672-scaling_params!$B$12)/(scaling_params!$C$12-scaling_params!$B$12)))+MAX(0,MIN(1,(V672-scaling_params!$B$13)/(scaling_params!$C$13-scaling_params!$B$13))))/2</f>
        <v>0.82</v>
      </c>
      <c r="AC672" s="13">
        <f>(scaling_params!$G$2*X672+scaling_params!$G$3*Y672+scaling_params!$G$4*Z672+scaling_params!$G$5*AA672+scaling_params!$G$6*AB672)*100</f>
        <v>89.78220621</v>
      </c>
      <c r="AD672" s="11" t="s">
        <v>168</v>
      </c>
      <c r="AE672" s="11">
        <f t="shared" si="2"/>
        <v>0</v>
      </c>
    </row>
    <row r="673" ht="15.75" customHeight="1">
      <c r="A673" s="11" t="s">
        <v>514</v>
      </c>
      <c r="B673" s="11" t="s">
        <v>163</v>
      </c>
      <c r="C673" s="11" t="s">
        <v>449</v>
      </c>
      <c r="D673" s="11" t="s">
        <v>165</v>
      </c>
      <c r="E673" s="12">
        <v>2025.0</v>
      </c>
      <c r="F673" s="11" t="s">
        <v>166</v>
      </c>
      <c r="G673" s="11" t="s">
        <v>167</v>
      </c>
      <c r="H673" s="11">
        <v>1.0</v>
      </c>
      <c r="I673" s="13">
        <v>8.3</v>
      </c>
      <c r="J673" s="11">
        <v>0.0</v>
      </c>
      <c r="K673" s="13">
        <v>0.0</v>
      </c>
      <c r="L673" s="13">
        <v>8.3</v>
      </c>
      <c r="M673" s="11">
        <v>33.0</v>
      </c>
      <c r="N673" s="14">
        <v>0.86</v>
      </c>
      <c r="O673" s="13">
        <v>83.2</v>
      </c>
      <c r="P673" s="13">
        <v>5.0</v>
      </c>
      <c r="Q673" s="13">
        <v>10.1</v>
      </c>
      <c r="R673" s="13">
        <v>16.7</v>
      </c>
      <c r="S673" s="13">
        <v>5.0</v>
      </c>
      <c r="T673" s="13">
        <v>4.8</v>
      </c>
      <c r="U673" s="13">
        <v>3.6</v>
      </c>
      <c r="V673" s="13">
        <v>89.6</v>
      </c>
      <c r="W673" s="11" t="str">
        <f t="shared" si="1"/>
        <v>A-Strong|BBVA|Operations|2025</v>
      </c>
      <c r="X673" s="15">
        <f>(MAX(0,MIN(1,1-(K673-scaling_params!$B$2)/(scaling_params!$C$2-scaling_params!$B$2)))+MAX(0,MIN(1,(L673-scaling_params!$B$3)/(scaling_params!$C$3-scaling_params!$B$3))))/2</f>
        <v>0.8897058824</v>
      </c>
      <c r="Y673" s="15">
        <f>(MAX(0,MIN(1,(M673-scaling_params!$B$4)/(scaling_params!$C$4-scaling_params!$B$4)))+MAX(0,MIN(1,(N673-scaling_params!$B$5)/(scaling_params!$C$5-scaling_params!$B$5))))/2</f>
        <v>0.743452381</v>
      </c>
      <c r="Z673" s="15">
        <f>(MAX(0,MIN(1,(O673-scaling_params!$B$6)/(scaling_params!$C$6-scaling_params!$B$6)))+MAX(0,MIN(1,1-(P673-scaling_params!$B$7)/(scaling_params!$C$7-scaling_params!$B$7)))+MAX(0,MIN(1,(T673-scaling_params!$B$11)/(scaling_params!$C$11-scaling_params!$B$11))))/3</f>
        <v>0.980952381</v>
      </c>
      <c r="AA673" s="15">
        <f>(MAX(0,MIN(1,1-(Q673-scaling_params!$B$8)/(scaling_params!$C$8-scaling_params!$B$8)))+MAX(0,MIN(1,(R673-scaling_params!$B$9)/(scaling_params!$C$9-scaling_params!$B$9)))+MAX(0,MIN(1,(S673-scaling_params!$B$10)/(scaling_params!$C$10-scaling_params!$B$10))))/3</f>
        <v>0.9324894515</v>
      </c>
      <c r="AB673" s="15">
        <f>(MAX(0,MIN(1,(U673-scaling_params!$B$12)/(scaling_params!$C$12-scaling_params!$B$12)))+MAX(0,MIN(1,(V673-scaling_params!$B$13)/(scaling_params!$C$13-scaling_params!$B$13))))/2</f>
        <v>0.92</v>
      </c>
      <c r="AC673" s="13">
        <f>(scaling_params!$G$2*X673+scaling_params!$G$3*Y673+scaling_params!$G$4*Z673+scaling_params!$G$5*AA673+scaling_params!$G$6*AB673)*100</f>
        <v>88.69941449</v>
      </c>
      <c r="AD673" s="11" t="s">
        <v>168</v>
      </c>
      <c r="AE673" s="11">
        <f t="shared" si="2"/>
        <v>0</v>
      </c>
    </row>
    <row r="674" ht="15.75" customHeight="1">
      <c r="A674" s="11" t="s">
        <v>515</v>
      </c>
      <c r="B674" s="11" t="s">
        <v>163</v>
      </c>
      <c r="C674" s="11" t="s">
        <v>449</v>
      </c>
      <c r="D674" s="11" t="s">
        <v>174</v>
      </c>
      <c r="E674" s="12">
        <v>2024.0</v>
      </c>
      <c r="F674" s="11" t="s">
        <v>171</v>
      </c>
      <c r="G674" s="11" t="s">
        <v>184</v>
      </c>
      <c r="H674" s="11">
        <v>4.0</v>
      </c>
      <c r="I674" s="13">
        <v>8.6</v>
      </c>
      <c r="J674" s="11">
        <v>0.0</v>
      </c>
      <c r="K674" s="13">
        <v>1.3</v>
      </c>
      <c r="L674" s="13">
        <v>9.7</v>
      </c>
      <c r="M674" s="11">
        <v>37.0</v>
      </c>
      <c r="N674" s="14">
        <v>0.94</v>
      </c>
      <c r="O674" s="13">
        <v>73.3</v>
      </c>
      <c r="P674" s="13">
        <v>4.6</v>
      </c>
      <c r="Q674" s="13">
        <v>12.9</v>
      </c>
      <c r="R674" s="13">
        <v>18.1</v>
      </c>
      <c r="S674" s="13">
        <v>5.0</v>
      </c>
      <c r="T674" s="13">
        <v>4.6</v>
      </c>
      <c r="U674" s="13">
        <v>2.7</v>
      </c>
      <c r="V674" s="13">
        <v>89.5</v>
      </c>
      <c r="W674" s="11" t="str">
        <f t="shared" si="1"/>
        <v>A-Strong|BBVA|Digital|2024</v>
      </c>
      <c r="X674" s="15">
        <f>(MAX(0,MIN(1,1-(K674-scaling_params!$B$2)/(scaling_params!$C$2-scaling_params!$B$2)))+MAX(0,MIN(1,(L674-scaling_params!$B$3)/(scaling_params!$C$3-scaling_params!$B$3))))/2</f>
        <v>0.9426470588</v>
      </c>
      <c r="Y674" s="15">
        <f>(MAX(0,MIN(1,(M674-scaling_params!$B$4)/(scaling_params!$C$4-scaling_params!$B$4)))+MAX(0,MIN(1,(N674-scaling_params!$B$5)/(scaling_params!$C$5-scaling_params!$B$5))))/2</f>
        <v>0.8625</v>
      </c>
      <c r="Z674" s="15">
        <f>(MAX(0,MIN(1,(O674-scaling_params!$B$6)/(scaling_params!$C$6-scaling_params!$B$6)))+MAX(0,MIN(1,1-(P674-scaling_params!$B$7)/(scaling_params!$C$7-scaling_params!$B$7)))+MAX(0,MIN(1,(T674-scaling_params!$B$11)/(scaling_params!$C$11-scaling_params!$B$11))))/3</f>
        <v>0.9041489863</v>
      </c>
      <c r="AA674" s="15">
        <f>(MAX(0,MIN(1,1-(Q674-scaling_params!$B$8)/(scaling_params!$C$8-scaling_params!$B$8)))+MAX(0,MIN(1,(R674-scaling_params!$B$9)/(scaling_params!$C$9-scaling_params!$B$9)))+MAX(0,MIN(1,(S674-scaling_params!$B$10)/(scaling_params!$C$10-scaling_params!$B$10))))/3</f>
        <v>0.9423187572</v>
      </c>
      <c r="AB674" s="15">
        <f>(MAX(0,MIN(1,(U674-scaling_params!$B$12)/(scaling_params!$C$12-scaling_params!$B$12)))+MAX(0,MIN(1,(V674-scaling_params!$B$13)/(scaling_params!$C$13-scaling_params!$B$13))))/2</f>
        <v>0.8440909091</v>
      </c>
      <c r="AC674" s="13">
        <f>(scaling_params!$G$2*X674+scaling_params!$G$3*Y674+scaling_params!$G$4*Z674+scaling_params!$G$5*AA674+scaling_params!$G$6*AB674)*100</f>
        <v>90.21353991</v>
      </c>
      <c r="AD674" s="11" t="s">
        <v>168</v>
      </c>
      <c r="AE674" s="11">
        <f t="shared" si="2"/>
        <v>0</v>
      </c>
    </row>
    <row r="675" ht="15.75" customHeight="1">
      <c r="A675" s="11" t="s">
        <v>515</v>
      </c>
      <c r="B675" s="11" t="s">
        <v>163</v>
      </c>
      <c r="C675" s="11" t="s">
        <v>449</v>
      </c>
      <c r="D675" s="11" t="s">
        <v>174</v>
      </c>
      <c r="E675" s="12">
        <v>2025.0</v>
      </c>
      <c r="F675" s="11" t="s">
        <v>171</v>
      </c>
      <c r="G675" s="11" t="s">
        <v>184</v>
      </c>
      <c r="H675" s="11">
        <v>4.0</v>
      </c>
      <c r="I675" s="13">
        <v>8.3</v>
      </c>
      <c r="J675" s="11">
        <v>0.0</v>
      </c>
      <c r="K675" s="13">
        <v>1.2</v>
      </c>
      <c r="L675" s="13">
        <v>8.3</v>
      </c>
      <c r="M675" s="11">
        <v>43.0</v>
      </c>
      <c r="N675" s="14">
        <v>0.95</v>
      </c>
      <c r="O675" s="13">
        <v>78.6</v>
      </c>
      <c r="P675" s="13">
        <v>4.2</v>
      </c>
      <c r="Q675" s="13">
        <v>12.7</v>
      </c>
      <c r="R675" s="13">
        <v>18.1</v>
      </c>
      <c r="S675" s="13">
        <v>5.0</v>
      </c>
      <c r="T675" s="13">
        <v>5.0</v>
      </c>
      <c r="U675" s="13">
        <v>3.7</v>
      </c>
      <c r="V675" s="13">
        <v>92.2</v>
      </c>
      <c r="W675" s="11" t="str">
        <f t="shared" si="1"/>
        <v>A-Strong|BBVA|Digital|2025</v>
      </c>
      <c r="X675" s="15">
        <f>(MAX(0,MIN(1,1-(K675-scaling_params!$B$2)/(scaling_params!$C$2-scaling_params!$B$2)))+MAX(0,MIN(1,(L675-scaling_params!$B$3)/(scaling_params!$C$3-scaling_params!$B$3))))/2</f>
        <v>0.856372549</v>
      </c>
      <c r="Y675" s="15">
        <f>(MAX(0,MIN(1,(M675-scaling_params!$B$4)/(scaling_params!$C$4-scaling_params!$B$4)))+MAX(0,MIN(1,(N675-scaling_params!$B$5)/(scaling_params!$C$5-scaling_params!$B$5))))/2</f>
        <v>0.9035714286</v>
      </c>
      <c r="Z675" s="15">
        <f>(MAX(0,MIN(1,(O675-scaling_params!$B$6)/(scaling_params!$C$6-scaling_params!$B$6)))+MAX(0,MIN(1,1-(P675-scaling_params!$B$7)/(scaling_params!$C$7-scaling_params!$B$7)))+MAX(0,MIN(1,(T675-scaling_params!$B$11)/(scaling_params!$C$11-scaling_params!$B$11))))/3</f>
        <v>1</v>
      </c>
      <c r="AA675" s="15">
        <f>(MAX(0,MIN(1,1-(Q675-scaling_params!$B$8)/(scaling_params!$C$8-scaling_params!$B$8)))+MAX(0,MIN(1,(R675-scaling_params!$B$9)/(scaling_params!$C$9-scaling_params!$B$9)))+MAX(0,MIN(1,(S675-scaling_params!$B$10)/(scaling_params!$C$10-scaling_params!$B$10))))/3</f>
        <v>0.9498945148</v>
      </c>
      <c r="AB675" s="15">
        <f>(MAX(0,MIN(1,(U675-scaling_params!$B$12)/(scaling_params!$C$12-scaling_params!$B$12)))+MAX(0,MIN(1,(V675-scaling_params!$B$13)/(scaling_params!$C$13-scaling_params!$B$13))))/2</f>
        <v>0.9436363636</v>
      </c>
      <c r="AC675" s="13">
        <f>(scaling_params!$G$2*X675+scaling_params!$G$3*Y675+scaling_params!$G$4*Z675+scaling_params!$G$5*AA675+scaling_params!$G$6*AB675)*100</f>
        <v>92.71173602</v>
      </c>
      <c r="AD675" s="11" t="s">
        <v>168</v>
      </c>
      <c r="AE675" s="11">
        <f t="shared" si="2"/>
        <v>0</v>
      </c>
    </row>
    <row r="676" ht="15.75" customHeight="1">
      <c r="A676" s="11" t="s">
        <v>516</v>
      </c>
      <c r="B676" s="11" t="s">
        <v>163</v>
      </c>
      <c r="C676" s="11" t="s">
        <v>449</v>
      </c>
      <c r="D676" s="11" t="s">
        <v>165</v>
      </c>
      <c r="E676" s="12">
        <v>2024.0</v>
      </c>
      <c r="F676" s="11" t="s">
        <v>171</v>
      </c>
      <c r="G676" s="11" t="s">
        <v>175</v>
      </c>
      <c r="H676" s="11">
        <v>3.0</v>
      </c>
      <c r="I676" s="13">
        <v>8.6</v>
      </c>
      <c r="J676" s="11">
        <v>0.0</v>
      </c>
      <c r="K676" s="13">
        <v>1.1</v>
      </c>
      <c r="L676" s="13">
        <v>7.2</v>
      </c>
      <c r="M676" s="11">
        <v>19.0</v>
      </c>
      <c r="N676" s="14">
        <v>0.88</v>
      </c>
      <c r="O676" s="13">
        <v>77.5</v>
      </c>
      <c r="P676" s="13">
        <v>5.8</v>
      </c>
      <c r="Q676" s="13">
        <v>9.9</v>
      </c>
      <c r="R676" s="13">
        <v>17.5</v>
      </c>
      <c r="S676" s="13">
        <v>4.6</v>
      </c>
      <c r="T676" s="13">
        <v>3.8</v>
      </c>
      <c r="U676" s="13">
        <v>2.8</v>
      </c>
      <c r="V676" s="13">
        <v>82.8</v>
      </c>
      <c r="W676" s="11" t="str">
        <f t="shared" si="1"/>
        <v>A-Strong|BBVA|Operations|2024</v>
      </c>
      <c r="X676" s="15">
        <f>(MAX(0,MIN(1,1-(K676-scaling_params!$B$2)/(scaling_params!$C$2-scaling_params!$B$2)))+MAX(0,MIN(1,(L676-scaling_params!$B$3)/(scaling_params!$C$3-scaling_params!$B$3))))/2</f>
        <v>0.7921568627</v>
      </c>
      <c r="Y676" s="15">
        <f>(MAX(0,MIN(1,(M676-scaling_params!$B$4)/(scaling_params!$C$4-scaling_params!$B$4)))+MAX(0,MIN(1,(N676-scaling_params!$B$5)/(scaling_params!$C$5-scaling_params!$B$5))))/2</f>
        <v>0.7017857143</v>
      </c>
      <c r="Z676" s="15">
        <f>(MAX(0,MIN(1,(O676-scaling_params!$B$6)/(scaling_params!$C$6-scaling_params!$B$6)))+MAX(0,MIN(1,1-(P676-scaling_params!$B$7)/(scaling_params!$C$7-scaling_params!$B$7)))+MAX(0,MIN(1,(T676-scaling_params!$B$11)/(scaling_params!$C$11-scaling_params!$B$11))))/3</f>
        <v>0.8586872587</v>
      </c>
      <c r="AA676" s="15">
        <f>(MAX(0,MIN(1,1-(Q676-scaling_params!$B$8)/(scaling_params!$C$8-scaling_params!$B$8)))+MAX(0,MIN(1,(R676-scaling_params!$B$9)/(scaling_params!$C$9-scaling_params!$B$9)))+MAX(0,MIN(1,(S676-scaling_params!$B$10)/(scaling_params!$C$10-scaling_params!$B$10))))/3</f>
        <v>0.9270290395</v>
      </c>
      <c r="AB676" s="15">
        <f>(MAX(0,MIN(1,(U676-scaling_params!$B$12)/(scaling_params!$C$12-scaling_params!$B$12)))+MAX(0,MIN(1,(V676-scaling_params!$B$13)/(scaling_params!$C$13-scaling_params!$B$13))))/2</f>
        <v>0.8081818182</v>
      </c>
      <c r="AC676" s="13">
        <f>(scaling_params!$G$2*X676+scaling_params!$G$3*Y676+scaling_params!$G$4*Z676+scaling_params!$G$5*AA676+scaling_params!$G$6*AB676)*100</f>
        <v>81.13905769</v>
      </c>
      <c r="AD676" s="11" t="s">
        <v>168</v>
      </c>
      <c r="AE676" s="11">
        <f t="shared" si="2"/>
        <v>0</v>
      </c>
    </row>
    <row r="677" ht="15.75" customHeight="1">
      <c r="A677" s="11" t="s">
        <v>516</v>
      </c>
      <c r="B677" s="11" t="s">
        <v>163</v>
      </c>
      <c r="C677" s="11" t="s">
        <v>449</v>
      </c>
      <c r="D677" s="11" t="s">
        <v>165</v>
      </c>
      <c r="E677" s="12">
        <v>2025.0</v>
      </c>
      <c r="F677" s="11" t="s">
        <v>171</v>
      </c>
      <c r="G677" s="11" t="s">
        <v>175</v>
      </c>
      <c r="H677" s="11">
        <v>3.0</v>
      </c>
      <c r="I677" s="13">
        <v>8.3</v>
      </c>
      <c r="J677" s="11">
        <v>0.0</v>
      </c>
      <c r="K677" s="13">
        <v>0.0</v>
      </c>
      <c r="L677" s="13">
        <v>8.2</v>
      </c>
      <c r="M677" s="11">
        <v>35.0</v>
      </c>
      <c r="N677" s="14">
        <v>0.93</v>
      </c>
      <c r="O677" s="13">
        <v>83.2</v>
      </c>
      <c r="P677" s="13">
        <v>5.0</v>
      </c>
      <c r="Q677" s="13">
        <v>10.1</v>
      </c>
      <c r="R677" s="13">
        <v>16.7</v>
      </c>
      <c r="S677" s="13">
        <v>5.0</v>
      </c>
      <c r="T677" s="13">
        <v>5.0</v>
      </c>
      <c r="U677" s="13">
        <v>3.6</v>
      </c>
      <c r="V677" s="13">
        <v>73.9</v>
      </c>
      <c r="W677" s="11" t="str">
        <f t="shared" si="1"/>
        <v>A-Strong|BBVA|Operations|2025</v>
      </c>
      <c r="X677" s="15">
        <f>(MAX(0,MIN(1,1-(K677-scaling_params!$B$2)/(scaling_params!$C$2-scaling_params!$B$2)))+MAX(0,MIN(1,(L677-scaling_params!$B$3)/(scaling_params!$C$3-scaling_params!$B$3))))/2</f>
        <v>0.8823529412</v>
      </c>
      <c r="Y677" s="15">
        <f>(MAX(0,MIN(1,(M677-scaling_params!$B$4)/(scaling_params!$C$4-scaling_params!$B$4)))+MAX(0,MIN(1,(N677-scaling_params!$B$5)/(scaling_params!$C$5-scaling_params!$B$5))))/2</f>
        <v>0.8404761905</v>
      </c>
      <c r="Z677" s="15">
        <f>(MAX(0,MIN(1,(O677-scaling_params!$B$6)/(scaling_params!$C$6-scaling_params!$B$6)))+MAX(0,MIN(1,1-(P677-scaling_params!$B$7)/(scaling_params!$C$7-scaling_params!$B$7)))+MAX(0,MIN(1,(T677-scaling_params!$B$11)/(scaling_params!$C$11-scaling_params!$B$11))))/3</f>
        <v>1</v>
      </c>
      <c r="AA677" s="15">
        <f>(MAX(0,MIN(1,1-(Q677-scaling_params!$B$8)/(scaling_params!$C$8-scaling_params!$B$8)))+MAX(0,MIN(1,(R677-scaling_params!$B$9)/(scaling_params!$C$9-scaling_params!$B$9)))+MAX(0,MIN(1,(S677-scaling_params!$B$10)/(scaling_params!$C$10-scaling_params!$B$10))))/3</f>
        <v>0.9324894515</v>
      </c>
      <c r="AB677" s="15">
        <f>(MAX(0,MIN(1,(U677-scaling_params!$B$12)/(scaling_params!$C$12-scaling_params!$B$12)))+MAX(0,MIN(1,(V677-scaling_params!$B$13)/(scaling_params!$C$13-scaling_params!$B$13))))/2</f>
        <v>0.7772727273</v>
      </c>
      <c r="AC677" s="13">
        <f>(scaling_params!$G$2*X677+scaling_params!$G$3*Y677+scaling_params!$G$4*Z677+scaling_params!$G$5*AA677+scaling_params!$G$6*AB677)*100</f>
        <v>89.57011712</v>
      </c>
      <c r="AD677" s="11" t="s">
        <v>168</v>
      </c>
      <c r="AE677" s="11">
        <f t="shared" si="2"/>
        <v>0</v>
      </c>
    </row>
    <row r="678" ht="15.75" customHeight="1">
      <c r="A678" s="11" t="s">
        <v>517</v>
      </c>
      <c r="B678" s="11" t="s">
        <v>163</v>
      </c>
      <c r="C678" s="11" t="s">
        <v>449</v>
      </c>
      <c r="D678" s="11" t="s">
        <v>174</v>
      </c>
      <c r="E678" s="12">
        <v>2024.0</v>
      </c>
      <c r="F678" s="11" t="s">
        <v>171</v>
      </c>
      <c r="G678" s="11" t="s">
        <v>184</v>
      </c>
      <c r="H678" s="11">
        <v>4.0</v>
      </c>
      <c r="I678" s="13">
        <v>8.6</v>
      </c>
      <c r="J678" s="11">
        <v>0.0</v>
      </c>
      <c r="K678" s="13">
        <v>1.3</v>
      </c>
      <c r="L678" s="13">
        <v>8.8</v>
      </c>
      <c r="M678" s="11">
        <v>38.0</v>
      </c>
      <c r="N678" s="14">
        <v>0.88</v>
      </c>
      <c r="O678" s="13">
        <v>73.3</v>
      </c>
      <c r="P678" s="13">
        <v>4.6</v>
      </c>
      <c r="Q678" s="13">
        <v>12.9</v>
      </c>
      <c r="R678" s="13">
        <v>18.1</v>
      </c>
      <c r="S678" s="13">
        <v>4.8</v>
      </c>
      <c r="T678" s="13">
        <v>5.0</v>
      </c>
      <c r="U678" s="13">
        <v>2.7</v>
      </c>
      <c r="V678" s="13">
        <v>81.4</v>
      </c>
      <c r="W678" s="11" t="str">
        <f t="shared" si="1"/>
        <v>A-Strong|BBVA|Digital|2024</v>
      </c>
      <c r="X678" s="15">
        <f>(MAX(0,MIN(1,1-(K678-scaling_params!$B$2)/(scaling_params!$C$2-scaling_params!$B$2)))+MAX(0,MIN(1,(L678-scaling_params!$B$3)/(scaling_params!$C$3-scaling_params!$B$3))))/2</f>
        <v>0.8764705882</v>
      </c>
      <c r="Y678" s="15">
        <f>(MAX(0,MIN(1,(M678-scaling_params!$B$4)/(scaling_params!$C$4-scaling_params!$B$4)))+MAX(0,MIN(1,(N678-scaling_params!$B$5)/(scaling_params!$C$5-scaling_params!$B$5))))/2</f>
        <v>0.7922619048</v>
      </c>
      <c r="Z678" s="15">
        <f>(MAX(0,MIN(1,(O678-scaling_params!$B$6)/(scaling_params!$C$6-scaling_params!$B$6)))+MAX(0,MIN(1,1-(P678-scaling_params!$B$7)/(scaling_params!$C$7-scaling_params!$B$7)))+MAX(0,MIN(1,(T678-scaling_params!$B$11)/(scaling_params!$C$11-scaling_params!$B$11))))/3</f>
        <v>0.9422442244</v>
      </c>
      <c r="AA678" s="15">
        <f>(MAX(0,MIN(1,1-(Q678-scaling_params!$B$8)/(scaling_params!$C$8-scaling_params!$B$8)))+MAX(0,MIN(1,(R678-scaling_params!$B$9)/(scaling_params!$C$9-scaling_params!$B$9)))+MAX(0,MIN(1,(S678-scaling_params!$B$10)/(scaling_params!$C$10-scaling_params!$B$10))))/3</f>
        <v>0.9227109141</v>
      </c>
      <c r="AB678" s="15">
        <f>(MAX(0,MIN(1,(U678-scaling_params!$B$12)/(scaling_params!$C$12-scaling_params!$B$12)))+MAX(0,MIN(1,(V678-scaling_params!$B$13)/(scaling_params!$C$13-scaling_params!$B$13))))/2</f>
        <v>0.7704545455</v>
      </c>
      <c r="AC678" s="13">
        <f>(scaling_params!$G$2*X678+scaling_params!$G$3*Y678+scaling_params!$G$4*Z678+scaling_params!$G$5*AA678+scaling_params!$G$6*AB678)*100</f>
        <v>86.68902858</v>
      </c>
      <c r="AD678" s="11" t="s">
        <v>168</v>
      </c>
      <c r="AE678" s="11">
        <f t="shared" si="2"/>
        <v>0</v>
      </c>
    </row>
    <row r="679" ht="15.75" customHeight="1">
      <c r="A679" s="11" t="s">
        <v>517</v>
      </c>
      <c r="B679" s="11" t="s">
        <v>163</v>
      </c>
      <c r="C679" s="11" t="s">
        <v>449</v>
      </c>
      <c r="D679" s="11" t="s">
        <v>174</v>
      </c>
      <c r="E679" s="12">
        <v>2025.0</v>
      </c>
      <c r="F679" s="11" t="s">
        <v>171</v>
      </c>
      <c r="G679" s="11" t="s">
        <v>184</v>
      </c>
      <c r="H679" s="11">
        <v>4.0</v>
      </c>
      <c r="I679" s="13">
        <v>8.3</v>
      </c>
      <c r="J679" s="11">
        <v>0.0</v>
      </c>
      <c r="K679" s="13">
        <v>1.2</v>
      </c>
      <c r="L679" s="13">
        <v>7.6</v>
      </c>
      <c r="M679" s="11">
        <v>45.0</v>
      </c>
      <c r="N679" s="14">
        <v>0.92</v>
      </c>
      <c r="O679" s="13">
        <v>78.6</v>
      </c>
      <c r="P679" s="13">
        <v>4.2</v>
      </c>
      <c r="Q679" s="13">
        <v>12.7</v>
      </c>
      <c r="R679" s="13">
        <v>18.1</v>
      </c>
      <c r="S679" s="13">
        <v>4.5</v>
      </c>
      <c r="T679" s="13">
        <v>3.8</v>
      </c>
      <c r="U679" s="13">
        <v>3.7</v>
      </c>
      <c r="V679" s="13">
        <v>82.4</v>
      </c>
      <c r="W679" s="11" t="str">
        <f t="shared" si="1"/>
        <v>A-Strong|BBVA|Digital|2025</v>
      </c>
      <c r="X679" s="15">
        <f>(MAX(0,MIN(1,1-(K679-scaling_params!$B$2)/(scaling_params!$C$2-scaling_params!$B$2)))+MAX(0,MIN(1,(L679-scaling_params!$B$3)/(scaling_params!$C$3-scaling_params!$B$3))))/2</f>
        <v>0.8049019608</v>
      </c>
      <c r="Y679" s="15">
        <f>(MAX(0,MIN(1,(M679-scaling_params!$B$4)/(scaling_params!$C$4-scaling_params!$B$4)))+MAX(0,MIN(1,(N679-scaling_params!$B$5)/(scaling_params!$C$5-scaling_params!$B$5))))/2</f>
        <v>0.8755952381</v>
      </c>
      <c r="Z679" s="15">
        <f>(MAX(0,MIN(1,(O679-scaling_params!$B$6)/(scaling_params!$C$6-scaling_params!$B$6)))+MAX(0,MIN(1,1-(P679-scaling_params!$B$7)/(scaling_params!$C$7-scaling_params!$B$7)))+MAX(0,MIN(1,(T679-scaling_params!$B$11)/(scaling_params!$C$11-scaling_params!$B$11))))/3</f>
        <v>0.8857142857</v>
      </c>
      <c r="AA679" s="15">
        <f>(MAX(0,MIN(1,1-(Q679-scaling_params!$B$8)/(scaling_params!$C$8-scaling_params!$B$8)))+MAX(0,MIN(1,(R679-scaling_params!$B$9)/(scaling_params!$C$9-scaling_params!$B$9)))+MAX(0,MIN(1,(S679-scaling_params!$B$10)/(scaling_params!$C$10-scaling_params!$B$10))))/3</f>
        <v>0.9008749069</v>
      </c>
      <c r="AB679" s="15">
        <f>(MAX(0,MIN(1,(U679-scaling_params!$B$12)/(scaling_params!$C$12-scaling_params!$B$12)))+MAX(0,MIN(1,(V679-scaling_params!$B$13)/(scaling_params!$C$13-scaling_params!$B$13))))/2</f>
        <v>0.8545454545</v>
      </c>
      <c r="AC679" s="13">
        <f>(scaling_params!$G$2*X679+scaling_params!$G$3*Y679+scaling_params!$G$4*Z679+scaling_params!$G$5*AA679+scaling_params!$G$6*AB679)*100</f>
        <v>86.24500461</v>
      </c>
      <c r="AD679" s="11" t="s">
        <v>168</v>
      </c>
      <c r="AE679" s="11">
        <f t="shared" si="2"/>
        <v>0</v>
      </c>
    </row>
    <row r="680" ht="15.75" customHeight="1">
      <c r="A680" s="11" t="s">
        <v>518</v>
      </c>
      <c r="B680" s="11" t="s">
        <v>163</v>
      </c>
      <c r="C680" s="11" t="s">
        <v>449</v>
      </c>
      <c r="D680" s="11" t="s">
        <v>170</v>
      </c>
      <c r="E680" s="12">
        <v>2024.0</v>
      </c>
      <c r="F680" s="11" t="s">
        <v>166</v>
      </c>
      <c r="G680" s="11" t="s">
        <v>175</v>
      </c>
      <c r="H680" s="11">
        <v>3.0</v>
      </c>
      <c r="I680" s="13">
        <v>8.6</v>
      </c>
      <c r="J680" s="11">
        <v>0.0</v>
      </c>
      <c r="K680" s="13">
        <v>0.2</v>
      </c>
      <c r="L680" s="13">
        <v>8.3</v>
      </c>
      <c r="M680" s="11">
        <v>44.0</v>
      </c>
      <c r="N680" s="14">
        <v>0.91</v>
      </c>
      <c r="O680" s="13">
        <v>82.1</v>
      </c>
      <c r="P680" s="13">
        <v>5.1</v>
      </c>
      <c r="Q680" s="13">
        <v>12.5</v>
      </c>
      <c r="R680" s="13">
        <v>18.1</v>
      </c>
      <c r="S680" s="13">
        <v>4.9</v>
      </c>
      <c r="T680" s="13">
        <v>4.9</v>
      </c>
      <c r="U680" s="13">
        <v>2.3</v>
      </c>
      <c r="V680" s="13">
        <v>88.4</v>
      </c>
      <c r="W680" s="11" t="str">
        <f t="shared" si="1"/>
        <v>A-Strong|BBVA|Risk|2024</v>
      </c>
      <c r="X680" s="15">
        <f>(MAX(0,MIN(1,1-(K680-scaling_params!$B$2)/(scaling_params!$C$2-scaling_params!$B$2)))+MAX(0,MIN(1,(L680-scaling_params!$B$3)/(scaling_params!$C$3-scaling_params!$B$3))))/2</f>
        <v>0.8897058824</v>
      </c>
      <c r="Y680" s="15">
        <f>(MAX(0,MIN(1,(M680-scaling_params!$B$4)/(scaling_params!$C$4-scaling_params!$B$4)))+MAX(0,MIN(1,(N680-scaling_params!$B$5)/(scaling_params!$C$5-scaling_params!$B$5))))/2</f>
        <v>0.8583333333</v>
      </c>
      <c r="Z680" s="15">
        <f>(MAX(0,MIN(1,(O680-scaling_params!$B$6)/(scaling_params!$C$6-scaling_params!$B$6)))+MAX(0,MIN(1,1-(P680-scaling_params!$B$7)/(scaling_params!$C$7-scaling_params!$B$7)))+MAX(0,MIN(1,(T680-scaling_params!$B$11)/(scaling_params!$C$11-scaling_params!$B$11))))/3</f>
        <v>0.9904761905</v>
      </c>
      <c r="AA680" s="15">
        <f>(MAX(0,MIN(1,1-(Q680-scaling_params!$B$8)/(scaling_params!$C$8-scaling_params!$B$8)))+MAX(0,MIN(1,(R680-scaling_params!$B$9)/(scaling_params!$C$9-scaling_params!$B$9)))+MAX(0,MIN(1,(S680-scaling_params!$B$10)/(scaling_params!$C$10-scaling_params!$B$10))))/3</f>
        <v>0.9476663508</v>
      </c>
      <c r="AB680" s="15">
        <f>(MAX(0,MIN(1,(U680-scaling_params!$B$12)/(scaling_params!$C$12-scaling_params!$B$12)))+MAX(0,MIN(1,(V680-scaling_params!$B$13)/(scaling_params!$C$13-scaling_params!$B$13))))/2</f>
        <v>0.7340909091</v>
      </c>
      <c r="AC680" s="13">
        <f>(scaling_params!$G$2*X680+scaling_params!$G$3*Y680+scaling_params!$G$4*Z680+scaling_params!$G$5*AA680+scaling_params!$G$6*AB680)*100</f>
        <v>89.69631255</v>
      </c>
      <c r="AD680" s="11" t="s">
        <v>168</v>
      </c>
      <c r="AE680" s="11">
        <f t="shared" si="2"/>
        <v>0</v>
      </c>
    </row>
    <row r="681" ht="15.75" customHeight="1">
      <c r="A681" s="11" t="s">
        <v>518</v>
      </c>
      <c r="B681" s="11" t="s">
        <v>163</v>
      </c>
      <c r="C681" s="11" t="s">
        <v>449</v>
      </c>
      <c r="D681" s="11" t="s">
        <v>170</v>
      </c>
      <c r="E681" s="12">
        <v>2025.0</v>
      </c>
      <c r="F681" s="11" t="s">
        <v>166</v>
      </c>
      <c r="G681" s="11" t="s">
        <v>175</v>
      </c>
      <c r="H681" s="11">
        <v>3.0</v>
      </c>
      <c r="I681" s="13">
        <v>8.3</v>
      </c>
      <c r="J681" s="11">
        <v>0.0</v>
      </c>
      <c r="K681" s="13">
        <v>0.0</v>
      </c>
      <c r="L681" s="13">
        <v>9.9</v>
      </c>
      <c r="M681" s="11">
        <v>41.0</v>
      </c>
      <c r="N681" s="14">
        <v>0.84</v>
      </c>
      <c r="O681" s="13">
        <v>82.8</v>
      </c>
      <c r="P681" s="13">
        <v>4.9</v>
      </c>
      <c r="Q681" s="13">
        <v>8.3</v>
      </c>
      <c r="R681" s="13">
        <v>17.0</v>
      </c>
      <c r="S681" s="13">
        <v>5.0</v>
      </c>
      <c r="T681" s="13">
        <v>5.0</v>
      </c>
      <c r="U681" s="13">
        <v>5.1</v>
      </c>
      <c r="V681" s="13">
        <v>89.3</v>
      </c>
      <c r="W681" s="11" t="str">
        <f t="shared" si="1"/>
        <v>A-Strong|BBVA|Risk|2025</v>
      </c>
      <c r="X681" s="15">
        <f>(MAX(0,MIN(1,1-(K681-scaling_params!$B$2)/(scaling_params!$C$2-scaling_params!$B$2)))+MAX(0,MIN(1,(L681-scaling_params!$B$3)/(scaling_params!$C$3-scaling_params!$B$3))))/2</f>
        <v>1</v>
      </c>
      <c r="Y681" s="15">
        <f>(MAX(0,MIN(1,(M681-scaling_params!$B$4)/(scaling_params!$C$4-scaling_params!$B$4)))+MAX(0,MIN(1,(N681-scaling_params!$B$5)/(scaling_params!$C$5-scaling_params!$B$5))))/2</f>
        <v>0.756547619</v>
      </c>
      <c r="Z681" s="15">
        <f>(MAX(0,MIN(1,(O681-scaling_params!$B$6)/(scaling_params!$C$6-scaling_params!$B$6)))+MAX(0,MIN(1,1-(P681-scaling_params!$B$7)/(scaling_params!$C$7-scaling_params!$B$7)))+MAX(0,MIN(1,(T681-scaling_params!$B$11)/(scaling_params!$C$11-scaling_params!$B$11))))/3</f>
        <v>1</v>
      </c>
      <c r="AA681" s="15">
        <f>(MAX(0,MIN(1,1-(Q681-scaling_params!$B$8)/(scaling_params!$C$8-scaling_params!$B$8)))+MAX(0,MIN(1,(R681-scaling_params!$B$9)/(scaling_params!$C$9-scaling_params!$B$9)))+MAX(0,MIN(1,(S681-scaling_params!$B$10)/(scaling_params!$C$10-scaling_params!$B$10))))/3</f>
        <v>0.9451476793</v>
      </c>
      <c r="AB681" s="15">
        <f>(MAX(0,MIN(1,(U681-scaling_params!$B$12)/(scaling_params!$C$12-scaling_params!$B$12)))+MAX(0,MIN(1,(V681-scaling_params!$B$13)/(scaling_params!$C$13-scaling_params!$B$13))))/2</f>
        <v>0.9172727273</v>
      </c>
      <c r="AC681" s="13">
        <f>(scaling_params!$G$2*X681+scaling_params!$G$3*Y681+scaling_params!$G$4*Z681+scaling_params!$G$5*AA681+scaling_params!$G$6*AB681)*100</f>
        <v>92.23728639</v>
      </c>
      <c r="AD681" s="11" t="s">
        <v>168</v>
      </c>
      <c r="AE681" s="11">
        <f t="shared" si="2"/>
        <v>0</v>
      </c>
    </row>
    <row r="682" ht="15.75" customHeight="1">
      <c r="A682" s="11" t="s">
        <v>519</v>
      </c>
      <c r="B682" s="11" t="s">
        <v>163</v>
      </c>
      <c r="C682" s="11" t="s">
        <v>449</v>
      </c>
      <c r="D682" s="11" t="s">
        <v>174</v>
      </c>
      <c r="E682" s="12">
        <v>2024.0</v>
      </c>
      <c r="F682" s="11" t="s">
        <v>171</v>
      </c>
      <c r="G682" s="11" t="s">
        <v>172</v>
      </c>
      <c r="H682" s="11">
        <v>2.0</v>
      </c>
      <c r="I682" s="13">
        <v>8.6</v>
      </c>
      <c r="J682" s="11">
        <v>0.0</v>
      </c>
      <c r="K682" s="13">
        <v>1.3</v>
      </c>
      <c r="L682" s="13">
        <v>6.8</v>
      </c>
      <c r="M682" s="11">
        <v>40.0</v>
      </c>
      <c r="N682" s="14">
        <v>0.89</v>
      </c>
      <c r="O682" s="13">
        <v>73.3</v>
      </c>
      <c r="P682" s="13">
        <v>4.6</v>
      </c>
      <c r="Q682" s="13">
        <v>12.9</v>
      </c>
      <c r="R682" s="13">
        <v>18.1</v>
      </c>
      <c r="S682" s="13">
        <v>5.0</v>
      </c>
      <c r="T682" s="13">
        <v>4.9</v>
      </c>
      <c r="U682" s="13">
        <v>2.7</v>
      </c>
      <c r="V682" s="13">
        <v>85.8</v>
      </c>
      <c r="W682" s="11" t="str">
        <f t="shared" si="1"/>
        <v>A-Strong|BBVA|Digital|2024</v>
      </c>
      <c r="X682" s="15">
        <f>(MAX(0,MIN(1,1-(K682-scaling_params!$B$2)/(scaling_params!$C$2-scaling_params!$B$2)))+MAX(0,MIN(1,(L682-scaling_params!$B$3)/(scaling_params!$C$3-scaling_params!$B$3))))/2</f>
        <v>0.7294117647</v>
      </c>
      <c r="Y682" s="15">
        <f>(MAX(0,MIN(1,(M682-scaling_params!$B$4)/(scaling_params!$C$4-scaling_params!$B$4)))+MAX(0,MIN(1,(N682-scaling_params!$B$5)/(scaling_params!$C$5-scaling_params!$B$5))))/2</f>
        <v>0.8142857143</v>
      </c>
      <c r="Z682" s="15">
        <f>(MAX(0,MIN(1,(O682-scaling_params!$B$6)/(scaling_params!$C$6-scaling_params!$B$6)))+MAX(0,MIN(1,1-(P682-scaling_params!$B$7)/(scaling_params!$C$7-scaling_params!$B$7)))+MAX(0,MIN(1,(T682-scaling_params!$B$11)/(scaling_params!$C$11-scaling_params!$B$11))))/3</f>
        <v>0.9327204149</v>
      </c>
      <c r="AA682" s="15">
        <f>(MAX(0,MIN(1,1-(Q682-scaling_params!$B$8)/(scaling_params!$C$8-scaling_params!$B$8)))+MAX(0,MIN(1,(R682-scaling_params!$B$9)/(scaling_params!$C$9-scaling_params!$B$9)))+MAX(0,MIN(1,(S682-scaling_params!$B$10)/(scaling_params!$C$10-scaling_params!$B$10))))/3</f>
        <v>0.9423187572</v>
      </c>
      <c r="AB682" s="15">
        <f>(MAX(0,MIN(1,(U682-scaling_params!$B$12)/(scaling_params!$C$12-scaling_params!$B$12)))+MAX(0,MIN(1,(V682-scaling_params!$B$13)/(scaling_params!$C$13-scaling_params!$B$13))))/2</f>
        <v>0.8104545455</v>
      </c>
      <c r="AC682" s="13">
        <f>(scaling_params!$G$2*X682+scaling_params!$G$3*Y682+scaling_params!$G$4*Z682+scaling_params!$G$5*AA682+scaling_params!$G$6*AB682)*100</f>
        <v>84.34399427</v>
      </c>
      <c r="AD682" s="11" t="s">
        <v>168</v>
      </c>
      <c r="AE682" s="11">
        <f t="shared" si="2"/>
        <v>0</v>
      </c>
    </row>
    <row r="683" ht="15.75" customHeight="1">
      <c r="A683" s="11" t="s">
        <v>519</v>
      </c>
      <c r="B683" s="11" t="s">
        <v>163</v>
      </c>
      <c r="C683" s="11" t="s">
        <v>449</v>
      </c>
      <c r="D683" s="11" t="s">
        <v>174</v>
      </c>
      <c r="E683" s="12">
        <v>2025.0</v>
      </c>
      <c r="F683" s="11" t="s">
        <v>171</v>
      </c>
      <c r="G683" s="11" t="s">
        <v>172</v>
      </c>
      <c r="H683" s="11">
        <v>2.0</v>
      </c>
      <c r="I683" s="13">
        <v>8.3</v>
      </c>
      <c r="J683" s="11">
        <v>0.0</v>
      </c>
      <c r="K683" s="13">
        <v>1.2</v>
      </c>
      <c r="L683" s="13">
        <v>7.7</v>
      </c>
      <c r="M683" s="11">
        <v>40.0</v>
      </c>
      <c r="N683" s="14">
        <v>0.8</v>
      </c>
      <c r="O683" s="13">
        <v>78.6</v>
      </c>
      <c r="P683" s="13">
        <v>4.2</v>
      </c>
      <c r="Q683" s="13">
        <v>12.7</v>
      </c>
      <c r="R683" s="13">
        <v>18.1</v>
      </c>
      <c r="S683" s="13">
        <v>4.9</v>
      </c>
      <c r="T683" s="13">
        <v>4.5</v>
      </c>
      <c r="U683" s="13">
        <v>3.7</v>
      </c>
      <c r="V683" s="13">
        <v>82.7</v>
      </c>
      <c r="W683" s="11" t="str">
        <f t="shared" si="1"/>
        <v>A-Strong|BBVA|Digital|2025</v>
      </c>
      <c r="X683" s="15">
        <f>(MAX(0,MIN(1,1-(K683-scaling_params!$B$2)/(scaling_params!$C$2-scaling_params!$B$2)))+MAX(0,MIN(1,(L683-scaling_params!$B$3)/(scaling_params!$C$3-scaling_params!$B$3))))/2</f>
        <v>0.812254902</v>
      </c>
      <c r="Y683" s="15">
        <f>(MAX(0,MIN(1,(M683-scaling_params!$B$4)/(scaling_params!$C$4-scaling_params!$B$4)))+MAX(0,MIN(1,(N683-scaling_params!$B$5)/(scaling_params!$C$5-scaling_params!$B$5))))/2</f>
        <v>0.7017857143</v>
      </c>
      <c r="Z683" s="15">
        <f>(MAX(0,MIN(1,(O683-scaling_params!$B$6)/(scaling_params!$C$6-scaling_params!$B$6)))+MAX(0,MIN(1,1-(P683-scaling_params!$B$7)/(scaling_params!$C$7-scaling_params!$B$7)))+MAX(0,MIN(1,(T683-scaling_params!$B$11)/(scaling_params!$C$11-scaling_params!$B$11))))/3</f>
        <v>0.9523809524</v>
      </c>
      <c r="AA683" s="15">
        <f>(MAX(0,MIN(1,1-(Q683-scaling_params!$B$8)/(scaling_params!$C$8-scaling_params!$B$8)))+MAX(0,MIN(1,(R683-scaling_params!$B$9)/(scaling_params!$C$9-scaling_params!$B$9)))+MAX(0,MIN(1,(S683-scaling_params!$B$10)/(scaling_params!$C$10-scaling_params!$B$10))))/3</f>
        <v>0.9400905932</v>
      </c>
      <c r="AB683" s="15">
        <f>(MAX(0,MIN(1,(U683-scaling_params!$B$12)/(scaling_params!$C$12-scaling_params!$B$12)))+MAX(0,MIN(1,(V683-scaling_params!$B$13)/(scaling_params!$C$13-scaling_params!$B$13))))/2</f>
        <v>0.8572727273</v>
      </c>
      <c r="AC683" s="13">
        <f>(scaling_params!$G$2*X683+scaling_params!$G$3*Y683+scaling_params!$G$4*Z683+scaling_params!$G$5*AA683+scaling_params!$G$6*AB683)*100</f>
        <v>84.62231948</v>
      </c>
      <c r="AD683" s="11" t="s">
        <v>168</v>
      </c>
      <c r="AE683" s="11">
        <f t="shared" si="2"/>
        <v>0</v>
      </c>
    </row>
    <row r="684" ht="15.75" customHeight="1">
      <c r="A684" s="11" t="s">
        <v>520</v>
      </c>
      <c r="B684" s="11" t="s">
        <v>163</v>
      </c>
      <c r="C684" s="11" t="s">
        <v>449</v>
      </c>
      <c r="D684" s="11" t="s">
        <v>170</v>
      </c>
      <c r="E684" s="12">
        <v>2024.0</v>
      </c>
      <c r="F684" s="11" t="s">
        <v>166</v>
      </c>
      <c r="G684" s="11" t="s">
        <v>184</v>
      </c>
      <c r="H684" s="11">
        <v>5.0</v>
      </c>
      <c r="I684" s="13">
        <v>8.6</v>
      </c>
      <c r="J684" s="11">
        <v>0.0</v>
      </c>
      <c r="K684" s="13">
        <v>0.2</v>
      </c>
      <c r="L684" s="13">
        <v>8.6</v>
      </c>
      <c r="M684" s="11">
        <v>10.0</v>
      </c>
      <c r="N684" s="14">
        <v>0.97</v>
      </c>
      <c r="O684" s="13">
        <v>82.1</v>
      </c>
      <c r="P684" s="13">
        <v>5.1</v>
      </c>
      <c r="Q684" s="13">
        <v>12.5</v>
      </c>
      <c r="R684" s="13">
        <v>18.1</v>
      </c>
      <c r="S684" s="13">
        <v>5.0</v>
      </c>
      <c r="T684" s="13">
        <v>4.9</v>
      </c>
      <c r="U684" s="13">
        <v>2.3</v>
      </c>
      <c r="V684" s="13">
        <v>90.2</v>
      </c>
      <c r="W684" s="11" t="str">
        <f t="shared" si="1"/>
        <v>A-Strong|BBVA|Risk|2024</v>
      </c>
      <c r="X684" s="15">
        <f>(MAX(0,MIN(1,1-(K684-scaling_params!$B$2)/(scaling_params!$C$2-scaling_params!$B$2)))+MAX(0,MIN(1,(L684-scaling_params!$B$3)/(scaling_params!$C$3-scaling_params!$B$3))))/2</f>
        <v>0.9117647059</v>
      </c>
      <c r="Y684" s="15">
        <f>(MAX(0,MIN(1,(M684-scaling_params!$B$4)/(scaling_params!$C$4-scaling_params!$B$4)))+MAX(0,MIN(1,(N684-scaling_params!$B$5)/(scaling_params!$C$5-scaling_params!$B$5))))/2</f>
        <v>0.7714285714</v>
      </c>
      <c r="Z684" s="15">
        <f>(MAX(0,MIN(1,(O684-scaling_params!$B$6)/(scaling_params!$C$6-scaling_params!$B$6)))+MAX(0,MIN(1,1-(P684-scaling_params!$B$7)/(scaling_params!$C$7-scaling_params!$B$7)))+MAX(0,MIN(1,(T684-scaling_params!$B$11)/(scaling_params!$C$11-scaling_params!$B$11))))/3</f>
        <v>0.9904761905</v>
      </c>
      <c r="AA684" s="15">
        <f>(MAX(0,MIN(1,1-(Q684-scaling_params!$B$8)/(scaling_params!$C$8-scaling_params!$B$8)))+MAX(0,MIN(1,(R684-scaling_params!$B$9)/(scaling_params!$C$9-scaling_params!$B$9)))+MAX(0,MIN(1,(S684-scaling_params!$B$10)/(scaling_params!$C$10-scaling_params!$B$10))))/3</f>
        <v>0.9574702723</v>
      </c>
      <c r="AB684" s="15">
        <f>(MAX(0,MIN(1,(U684-scaling_params!$B$12)/(scaling_params!$C$12-scaling_params!$B$12)))+MAX(0,MIN(1,(V684-scaling_params!$B$13)/(scaling_params!$C$13-scaling_params!$B$13))))/2</f>
        <v>0.7504545455</v>
      </c>
      <c r="AC684" s="13">
        <f>(scaling_params!$G$2*X684+scaling_params!$G$3*Y684+scaling_params!$G$4*Z684+scaling_params!$G$5*AA684+scaling_params!$G$6*AB684)*100</f>
        <v>88.53807292</v>
      </c>
      <c r="AD684" s="11" t="s">
        <v>168</v>
      </c>
      <c r="AE684" s="11">
        <f t="shared" si="2"/>
        <v>0</v>
      </c>
    </row>
    <row r="685" ht="15.75" customHeight="1">
      <c r="A685" s="11" t="s">
        <v>520</v>
      </c>
      <c r="B685" s="11" t="s">
        <v>163</v>
      </c>
      <c r="C685" s="11" t="s">
        <v>449</v>
      </c>
      <c r="D685" s="11" t="s">
        <v>170</v>
      </c>
      <c r="E685" s="12">
        <v>2025.0</v>
      </c>
      <c r="F685" s="11" t="s">
        <v>166</v>
      </c>
      <c r="G685" s="11" t="s">
        <v>184</v>
      </c>
      <c r="H685" s="11">
        <v>5.0</v>
      </c>
      <c r="I685" s="13">
        <v>8.3</v>
      </c>
      <c r="J685" s="11">
        <v>0.0</v>
      </c>
      <c r="K685" s="13">
        <v>0.0</v>
      </c>
      <c r="L685" s="13">
        <v>10.0</v>
      </c>
      <c r="M685" s="11">
        <v>47.0</v>
      </c>
      <c r="N685" s="14">
        <v>0.98</v>
      </c>
      <c r="O685" s="13">
        <v>82.8</v>
      </c>
      <c r="P685" s="13">
        <v>4.9</v>
      </c>
      <c r="Q685" s="13">
        <v>8.3</v>
      </c>
      <c r="R685" s="13">
        <v>17.0</v>
      </c>
      <c r="S685" s="13">
        <v>5.0</v>
      </c>
      <c r="T685" s="13">
        <v>5.0</v>
      </c>
      <c r="U685" s="13">
        <v>5.1</v>
      </c>
      <c r="V685" s="13">
        <v>91.1</v>
      </c>
      <c r="W685" s="11" t="str">
        <f t="shared" si="1"/>
        <v>A-Strong|BBVA|Risk|2025</v>
      </c>
      <c r="X685" s="15">
        <f>(MAX(0,MIN(1,1-(K685-scaling_params!$B$2)/(scaling_params!$C$2-scaling_params!$B$2)))+MAX(0,MIN(1,(L685-scaling_params!$B$3)/(scaling_params!$C$3-scaling_params!$B$3))))/2</f>
        <v>1</v>
      </c>
      <c r="Y685" s="15">
        <f>(MAX(0,MIN(1,(M685-scaling_params!$B$4)/(scaling_params!$C$4-scaling_params!$B$4)))+MAX(0,MIN(1,(N685-scaling_params!$B$5)/(scaling_params!$C$5-scaling_params!$B$5))))/2</f>
        <v>0.9476190476</v>
      </c>
      <c r="Z685" s="15">
        <f>(MAX(0,MIN(1,(O685-scaling_params!$B$6)/(scaling_params!$C$6-scaling_params!$B$6)))+MAX(0,MIN(1,1-(P685-scaling_params!$B$7)/(scaling_params!$C$7-scaling_params!$B$7)))+MAX(0,MIN(1,(T685-scaling_params!$B$11)/(scaling_params!$C$11-scaling_params!$B$11))))/3</f>
        <v>1</v>
      </c>
      <c r="AA685" s="15">
        <f>(MAX(0,MIN(1,1-(Q685-scaling_params!$B$8)/(scaling_params!$C$8-scaling_params!$B$8)))+MAX(0,MIN(1,(R685-scaling_params!$B$9)/(scaling_params!$C$9-scaling_params!$B$9)))+MAX(0,MIN(1,(S685-scaling_params!$B$10)/(scaling_params!$C$10-scaling_params!$B$10))))/3</f>
        <v>0.9451476793</v>
      </c>
      <c r="AB685" s="15">
        <f>(MAX(0,MIN(1,(U685-scaling_params!$B$12)/(scaling_params!$C$12-scaling_params!$B$12)))+MAX(0,MIN(1,(V685-scaling_params!$B$13)/(scaling_params!$C$13-scaling_params!$B$13))))/2</f>
        <v>0.9336363636</v>
      </c>
      <c r="AC685" s="13">
        <f>(scaling_params!$G$2*X685+scaling_params!$G$3*Y685+scaling_params!$G$4*Z685+scaling_params!$G$5*AA685+scaling_params!$G$6*AB685)*100</f>
        <v>96.92055587</v>
      </c>
      <c r="AD685" s="11" t="s">
        <v>168</v>
      </c>
      <c r="AE685" s="11">
        <f t="shared" si="2"/>
        <v>0</v>
      </c>
    </row>
    <row r="686" ht="15.75" customHeight="1">
      <c r="A686" s="11" t="s">
        <v>521</v>
      </c>
      <c r="B686" s="11" t="s">
        <v>163</v>
      </c>
      <c r="C686" s="11" t="s">
        <v>449</v>
      </c>
      <c r="D686" s="11" t="s">
        <v>181</v>
      </c>
      <c r="E686" s="12">
        <v>2024.0</v>
      </c>
      <c r="F686" s="11" t="s">
        <v>171</v>
      </c>
      <c r="G686" s="11" t="s">
        <v>184</v>
      </c>
      <c r="H686" s="11">
        <v>2.0</v>
      </c>
      <c r="I686" s="13">
        <v>8.6</v>
      </c>
      <c r="J686" s="11">
        <v>0.0</v>
      </c>
      <c r="K686" s="13">
        <v>0.6</v>
      </c>
      <c r="L686" s="13">
        <v>8.6</v>
      </c>
      <c r="M686" s="11">
        <v>34.0</v>
      </c>
      <c r="N686" s="14">
        <v>0.91</v>
      </c>
      <c r="O686" s="13">
        <v>80.4</v>
      </c>
      <c r="P686" s="13">
        <v>5.5</v>
      </c>
      <c r="Q686" s="13">
        <v>9.4</v>
      </c>
      <c r="R686" s="13">
        <v>15.8</v>
      </c>
      <c r="S686" s="13">
        <v>5.0</v>
      </c>
      <c r="T686" s="13">
        <v>4.8</v>
      </c>
      <c r="U686" s="13">
        <v>3.6</v>
      </c>
      <c r="V686" s="13">
        <v>93.1</v>
      </c>
      <c r="W686" s="11" t="str">
        <f t="shared" si="1"/>
        <v>A-Strong|BBVA|Corporate|2024</v>
      </c>
      <c r="X686" s="15">
        <f>(MAX(0,MIN(1,1-(K686-scaling_params!$B$2)/(scaling_params!$C$2-scaling_params!$B$2)))+MAX(0,MIN(1,(L686-scaling_params!$B$3)/(scaling_params!$C$3-scaling_params!$B$3))))/2</f>
        <v>0.9117647059</v>
      </c>
      <c r="Y686" s="15">
        <f>(MAX(0,MIN(1,(M686-scaling_params!$B$4)/(scaling_params!$C$4-scaling_params!$B$4)))+MAX(0,MIN(1,(N686-scaling_params!$B$5)/(scaling_params!$C$5-scaling_params!$B$5))))/2</f>
        <v>0.8107142857</v>
      </c>
      <c r="Z686" s="15">
        <f>(MAX(0,MIN(1,(O686-scaling_params!$B$6)/(scaling_params!$C$6-scaling_params!$B$6)))+MAX(0,MIN(1,1-(P686-scaling_params!$B$7)/(scaling_params!$C$7-scaling_params!$B$7)))+MAX(0,MIN(1,(T686-scaling_params!$B$11)/(scaling_params!$C$11-scaling_params!$B$11))))/3</f>
        <v>0.980952381</v>
      </c>
      <c r="AA686" s="15">
        <f>(MAX(0,MIN(1,1-(Q686-scaling_params!$B$8)/(scaling_params!$C$8-scaling_params!$B$8)))+MAX(0,MIN(1,(R686-scaling_params!$B$9)/(scaling_params!$C$9-scaling_params!$B$9)))+MAX(0,MIN(1,(S686-scaling_params!$B$10)/(scaling_params!$C$10-scaling_params!$B$10))))/3</f>
        <v>0.8945147679</v>
      </c>
      <c r="AB686" s="15">
        <f>(MAX(0,MIN(1,(U686-scaling_params!$B$12)/(scaling_params!$C$12-scaling_params!$B$12)))+MAX(0,MIN(1,(V686-scaling_params!$B$13)/(scaling_params!$C$13-scaling_params!$B$13))))/2</f>
        <v>0.9518181818</v>
      </c>
      <c r="AC686" s="13">
        <f>(scaling_params!$G$2*X686+scaling_params!$G$3*Y686+scaling_params!$G$4*Z686+scaling_params!$G$5*AA686+scaling_params!$G$6*AB686)*100</f>
        <v>90.50555172</v>
      </c>
      <c r="AD686" s="11" t="s">
        <v>168</v>
      </c>
      <c r="AE686" s="11">
        <f t="shared" si="2"/>
        <v>0</v>
      </c>
    </row>
    <row r="687" ht="15.75" customHeight="1">
      <c r="A687" s="11" t="s">
        <v>521</v>
      </c>
      <c r="B687" s="11" t="s">
        <v>163</v>
      </c>
      <c r="C687" s="11" t="s">
        <v>449</v>
      </c>
      <c r="D687" s="11" t="s">
        <v>181</v>
      </c>
      <c r="E687" s="12">
        <v>2025.0</v>
      </c>
      <c r="F687" s="11" t="s">
        <v>171</v>
      </c>
      <c r="G687" s="11" t="s">
        <v>184</v>
      </c>
      <c r="H687" s="11">
        <v>2.0</v>
      </c>
      <c r="I687" s="13">
        <v>8.3</v>
      </c>
      <c r="J687" s="11">
        <v>0.0</v>
      </c>
      <c r="K687" s="13">
        <v>1.4</v>
      </c>
      <c r="L687" s="13">
        <v>8.3</v>
      </c>
      <c r="M687" s="11">
        <v>47.0</v>
      </c>
      <c r="N687" s="14">
        <v>0.87</v>
      </c>
      <c r="O687" s="13">
        <v>83.2</v>
      </c>
      <c r="P687" s="13">
        <v>5.5</v>
      </c>
      <c r="Q687" s="13">
        <v>8.5</v>
      </c>
      <c r="R687" s="13">
        <v>18.9</v>
      </c>
      <c r="S687" s="13">
        <v>5.0</v>
      </c>
      <c r="T687" s="13">
        <v>5.0</v>
      </c>
      <c r="U687" s="13">
        <v>3.7</v>
      </c>
      <c r="V687" s="13">
        <v>82.6</v>
      </c>
      <c r="W687" s="11" t="str">
        <f t="shared" si="1"/>
        <v>A-Strong|BBVA|Corporate|2025</v>
      </c>
      <c r="X687" s="15">
        <f>(MAX(0,MIN(1,1-(K687-scaling_params!$B$2)/(scaling_params!$C$2-scaling_params!$B$2)))+MAX(0,MIN(1,(L687-scaling_params!$B$3)/(scaling_params!$C$3-scaling_params!$B$3))))/2</f>
        <v>0.8230392157</v>
      </c>
      <c r="Y687" s="15">
        <f>(MAX(0,MIN(1,(M687-scaling_params!$B$4)/(scaling_params!$C$4-scaling_params!$B$4)))+MAX(0,MIN(1,(N687-scaling_params!$B$5)/(scaling_params!$C$5-scaling_params!$B$5))))/2</f>
        <v>0.8226190476</v>
      </c>
      <c r="Z687" s="15">
        <f>(MAX(0,MIN(1,(O687-scaling_params!$B$6)/(scaling_params!$C$6-scaling_params!$B$6)))+MAX(0,MIN(1,1-(P687-scaling_params!$B$7)/(scaling_params!$C$7-scaling_params!$B$7)))+MAX(0,MIN(1,(T687-scaling_params!$B$11)/(scaling_params!$C$11-scaling_params!$B$11))))/3</f>
        <v>1</v>
      </c>
      <c r="AA687" s="15">
        <f>(MAX(0,MIN(1,1-(Q687-scaling_params!$B$8)/(scaling_params!$C$8-scaling_params!$B$8)))+MAX(0,MIN(1,(R687-scaling_params!$B$9)/(scaling_params!$C$9-scaling_params!$B$9)))+MAX(0,MIN(1,(S687-scaling_params!$B$10)/(scaling_params!$C$10-scaling_params!$B$10))))/3</f>
        <v>1</v>
      </c>
      <c r="AB687" s="15">
        <f>(MAX(0,MIN(1,(U687-scaling_params!$B$12)/(scaling_params!$C$12-scaling_params!$B$12)))+MAX(0,MIN(1,(V687-scaling_params!$B$13)/(scaling_params!$C$13-scaling_params!$B$13))))/2</f>
        <v>0.8563636364</v>
      </c>
      <c r="AC687" s="13">
        <f>(scaling_params!$G$2*X687+scaling_params!$G$3*Y687+scaling_params!$G$4*Z687+scaling_params!$G$5*AA687+scaling_params!$G$6*AB687)*100</f>
        <v>89.8780601</v>
      </c>
      <c r="AD687" s="11" t="s">
        <v>168</v>
      </c>
      <c r="AE687" s="11">
        <f t="shared" si="2"/>
        <v>0</v>
      </c>
    </row>
    <row r="688" ht="15.75" customHeight="1">
      <c r="A688" s="11" t="s">
        <v>522</v>
      </c>
      <c r="B688" s="11" t="s">
        <v>163</v>
      </c>
      <c r="C688" s="11" t="s">
        <v>449</v>
      </c>
      <c r="D688" s="11" t="s">
        <v>174</v>
      </c>
      <c r="E688" s="12">
        <v>2024.0</v>
      </c>
      <c r="F688" s="11" t="s">
        <v>166</v>
      </c>
      <c r="G688" s="11" t="s">
        <v>184</v>
      </c>
      <c r="H688" s="11">
        <v>3.0</v>
      </c>
      <c r="I688" s="13">
        <v>8.6</v>
      </c>
      <c r="J688" s="11">
        <v>0.0</v>
      </c>
      <c r="K688" s="13">
        <v>1.3</v>
      </c>
      <c r="L688" s="13">
        <v>7.7</v>
      </c>
      <c r="M688" s="11">
        <v>34.0</v>
      </c>
      <c r="N688" s="14">
        <v>0.87</v>
      </c>
      <c r="O688" s="13">
        <v>73.3</v>
      </c>
      <c r="P688" s="13">
        <v>4.6</v>
      </c>
      <c r="Q688" s="13">
        <v>12.9</v>
      </c>
      <c r="R688" s="13">
        <v>18.1</v>
      </c>
      <c r="S688" s="13">
        <v>4.3</v>
      </c>
      <c r="T688" s="13">
        <v>4.2</v>
      </c>
      <c r="U688" s="13">
        <v>2.7</v>
      </c>
      <c r="V688" s="13">
        <v>82.5</v>
      </c>
      <c r="W688" s="11" t="str">
        <f t="shared" si="1"/>
        <v>A-Strong|BBVA|Digital|2024</v>
      </c>
      <c r="X688" s="15">
        <f>(MAX(0,MIN(1,1-(K688-scaling_params!$B$2)/(scaling_params!$C$2-scaling_params!$B$2)))+MAX(0,MIN(1,(L688-scaling_params!$B$3)/(scaling_params!$C$3-scaling_params!$B$3))))/2</f>
        <v>0.7955882353</v>
      </c>
      <c r="Y688" s="15">
        <f>(MAX(0,MIN(1,(M688-scaling_params!$B$4)/(scaling_params!$C$4-scaling_params!$B$4)))+MAX(0,MIN(1,(N688-scaling_params!$B$5)/(scaling_params!$C$5-scaling_params!$B$5))))/2</f>
        <v>0.7607142857</v>
      </c>
      <c r="Z688" s="15">
        <f>(MAX(0,MIN(1,(O688-scaling_params!$B$6)/(scaling_params!$C$6-scaling_params!$B$6)))+MAX(0,MIN(1,1-(P688-scaling_params!$B$7)/(scaling_params!$C$7-scaling_params!$B$7)))+MAX(0,MIN(1,(T688-scaling_params!$B$11)/(scaling_params!$C$11-scaling_params!$B$11))))/3</f>
        <v>0.8660537482</v>
      </c>
      <c r="AA688" s="15">
        <f>(MAX(0,MIN(1,1-(Q688-scaling_params!$B$8)/(scaling_params!$C$8-scaling_params!$B$8)))+MAX(0,MIN(1,(R688-scaling_params!$B$9)/(scaling_params!$C$9-scaling_params!$B$9)))+MAX(0,MIN(1,(S688-scaling_params!$B$10)/(scaling_params!$C$10-scaling_params!$B$10))))/3</f>
        <v>0.8736913062</v>
      </c>
      <c r="AB688" s="15">
        <f>(MAX(0,MIN(1,(U688-scaling_params!$B$12)/(scaling_params!$C$12-scaling_params!$B$12)))+MAX(0,MIN(1,(V688-scaling_params!$B$13)/(scaling_params!$C$13-scaling_params!$B$13))))/2</f>
        <v>0.7804545455</v>
      </c>
      <c r="AC688" s="13">
        <f>(scaling_params!$G$2*X688+scaling_params!$G$3*Y688+scaling_params!$G$4*Z688+scaling_params!$G$5*AA688+scaling_params!$G$6*AB688)*100</f>
        <v>81.51170295</v>
      </c>
      <c r="AD688" s="11" t="s">
        <v>168</v>
      </c>
      <c r="AE688" s="11">
        <f t="shared" si="2"/>
        <v>0</v>
      </c>
    </row>
    <row r="689" ht="15.75" customHeight="1">
      <c r="A689" s="11" t="s">
        <v>522</v>
      </c>
      <c r="B689" s="11" t="s">
        <v>163</v>
      </c>
      <c r="C689" s="11" t="s">
        <v>449</v>
      </c>
      <c r="D689" s="11" t="s">
        <v>174</v>
      </c>
      <c r="E689" s="12">
        <v>2025.0</v>
      </c>
      <c r="F689" s="11" t="s">
        <v>166</v>
      </c>
      <c r="G689" s="11" t="s">
        <v>184</v>
      </c>
      <c r="H689" s="11">
        <v>3.0</v>
      </c>
      <c r="I689" s="13">
        <v>8.3</v>
      </c>
      <c r="J689" s="11">
        <v>0.0</v>
      </c>
      <c r="K689" s="13">
        <v>1.2</v>
      </c>
      <c r="L689" s="13">
        <v>7.6</v>
      </c>
      <c r="M689" s="11">
        <v>40.0</v>
      </c>
      <c r="N689" s="14">
        <v>0.89</v>
      </c>
      <c r="O689" s="13">
        <v>78.6</v>
      </c>
      <c r="P689" s="13">
        <v>4.2</v>
      </c>
      <c r="Q689" s="13">
        <v>12.7</v>
      </c>
      <c r="R689" s="13">
        <v>18.1</v>
      </c>
      <c r="S689" s="13">
        <v>4.8</v>
      </c>
      <c r="T689" s="13">
        <v>5.0</v>
      </c>
      <c r="U689" s="13">
        <v>3.7</v>
      </c>
      <c r="V689" s="13">
        <v>84.3</v>
      </c>
      <c r="W689" s="11" t="str">
        <f t="shared" si="1"/>
        <v>A-Strong|BBVA|Digital|2025</v>
      </c>
      <c r="X689" s="15">
        <f>(MAX(0,MIN(1,1-(K689-scaling_params!$B$2)/(scaling_params!$C$2-scaling_params!$B$2)))+MAX(0,MIN(1,(L689-scaling_params!$B$3)/(scaling_params!$C$3-scaling_params!$B$3))))/2</f>
        <v>0.8049019608</v>
      </c>
      <c r="Y689" s="15">
        <f>(MAX(0,MIN(1,(M689-scaling_params!$B$4)/(scaling_params!$C$4-scaling_params!$B$4)))+MAX(0,MIN(1,(N689-scaling_params!$B$5)/(scaling_params!$C$5-scaling_params!$B$5))))/2</f>
        <v>0.8142857143</v>
      </c>
      <c r="Z689" s="15">
        <f>(MAX(0,MIN(1,(O689-scaling_params!$B$6)/(scaling_params!$C$6-scaling_params!$B$6)))+MAX(0,MIN(1,1-(P689-scaling_params!$B$7)/(scaling_params!$C$7-scaling_params!$B$7)))+MAX(0,MIN(1,(T689-scaling_params!$B$11)/(scaling_params!$C$11-scaling_params!$B$11))))/3</f>
        <v>1</v>
      </c>
      <c r="AA689" s="15">
        <f>(MAX(0,MIN(1,1-(Q689-scaling_params!$B$8)/(scaling_params!$C$8-scaling_params!$B$8)))+MAX(0,MIN(1,(R689-scaling_params!$B$9)/(scaling_params!$C$9-scaling_params!$B$9)))+MAX(0,MIN(1,(S689-scaling_params!$B$10)/(scaling_params!$C$10-scaling_params!$B$10))))/3</f>
        <v>0.9302866716</v>
      </c>
      <c r="AB689" s="15">
        <f>(MAX(0,MIN(1,(U689-scaling_params!$B$12)/(scaling_params!$C$12-scaling_params!$B$12)))+MAX(0,MIN(1,(V689-scaling_params!$B$13)/(scaling_params!$C$13-scaling_params!$B$13))))/2</f>
        <v>0.8718181818</v>
      </c>
      <c r="AC689" s="13">
        <f>(scaling_params!$G$2*X689+scaling_params!$G$3*Y689+scaling_params!$G$4*Z689+scaling_params!$G$5*AA689+scaling_params!$G$6*AB689)*100</f>
        <v>88.21141033</v>
      </c>
      <c r="AD689" s="11" t="s">
        <v>168</v>
      </c>
      <c r="AE689" s="11">
        <f t="shared" si="2"/>
        <v>0</v>
      </c>
    </row>
    <row r="690" ht="15.75" customHeight="1">
      <c r="A690" s="11" t="s">
        <v>523</v>
      </c>
      <c r="B690" s="11" t="s">
        <v>163</v>
      </c>
      <c r="C690" s="11" t="s">
        <v>449</v>
      </c>
      <c r="D690" s="11" t="s">
        <v>165</v>
      </c>
      <c r="E690" s="12">
        <v>2024.0</v>
      </c>
      <c r="F690" s="11" t="s">
        <v>171</v>
      </c>
      <c r="G690" s="11" t="s">
        <v>167</v>
      </c>
      <c r="H690" s="11">
        <v>2.0</v>
      </c>
      <c r="I690" s="13">
        <v>8.6</v>
      </c>
      <c r="J690" s="11">
        <v>1.0</v>
      </c>
      <c r="K690" s="13">
        <v>1.1</v>
      </c>
      <c r="L690" s="13">
        <v>8.0</v>
      </c>
      <c r="M690" s="11">
        <v>34.0</v>
      </c>
      <c r="N690" s="14">
        <v>0.88</v>
      </c>
      <c r="O690" s="13">
        <v>77.5</v>
      </c>
      <c r="P690" s="13">
        <v>5.8</v>
      </c>
      <c r="Q690" s="13">
        <v>9.9</v>
      </c>
      <c r="R690" s="13">
        <v>17.5</v>
      </c>
      <c r="S690" s="13">
        <v>4.4</v>
      </c>
      <c r="T690" s="13">
        <v>4.5</v>
      </c>
      <c r="U690" s="13">
        <v>2.8</v>
      </c>
      <c r="V690" s="13">
        <v>85.5</v>
      </c>
      <c r="W690" s="11" t="str">
        <f t="shared" si="1"/>
        <v>A-Strong|BBVA|Operations|2024</v>
      </c>
      <c r="X690" s="15">
        <f>(MAX(0,MIN(1,1-(K690-scaling_params!$B$2)/(scaling_params!$C$2-scaling_params!$B$2)))+MAX(0,MIN(1,(L690-scaling_params!$B$3)/(scaling_params!$C$3-scaling_params!$B$3))))/2</f>
        <v>0.8509803922</v>
      </c>
      <c r="Y690" s="15">
        <f>(MAX(0,MIN(1,(M690-scaling_params!$B$4)/(scaling_params!$C$4-scaling_params!$B$4)))+MAX(0,MIN(1,(N690-scaling_params!$B$5)/(scaling_params!$C$5-scaling_params!$B$5))))/2</f>
        <v>0.7732142857</v>
      </c>
      <c r="Z690" s="15">
        <f>(MAX(0,MIN(1,(O690-scaling_params!$B$6)/(scaling_params!$C$6-scaling_params!$B$6)))+MAX(0,MIN(1,1-(P690-scaling_params!$B$7)/(scaling_params!$C$7-scaling_params!$B$7)))+MAX(0,MIN(1,(T690-scaling_params!$B$11)/(scaling_params!$C$11-scaling_params!$B$11))))/3</f>
        <v>0.9253539254</v>
      </c>
      <c r="AA690" s="15">
        <f>(MAX(0,MIN(1,1-(Q690-scaling_params!$B$8)/(scaling_params!$C$8-scaling_params!$B$8)))+MAX(0,MIN(1,(R690-scaling_params!$B$9)/(scaling_params!$C$9-scaling_params!$B$9)))+MAX(0,MIN(1,(S690-scaling_params!$B$10)/(scaling_params!$C$10-scaling_params!$B$10))))/3</f>
        <v>0.9074211963</v>
      </c>
      <c r="AB690" s="15">
        <f>(MAX(0,MIN(1,(U690-scaling_params!$B$12)/(scaling_params!$C$12-scaling_params!$B$12)))+MAX(0,MIN(1,(V690-scaling_params!$B$13)/(scaling_params!$C$13-scaling_params!$B$13))))/2</f>
        <v>0.8327272727</v>
      </c>
      <c r="AC690" s="13">
        <f>(scaling_params!$G$2*X690+scaling_params!$G$3*Y690+scaling_params!$G$4*Z690+scaling_params!$G$5*AA690+scaling_params!$G$6*AB690)*100</f>
        <v>85.71118705</v>
      </c>
      <c r="AD690" s="11" t="s">
        <v>168</v>
      </c>
      <c r="AE690" s="11">
        <f t="shared" si="2"/>
        <v>0</v>
      </c>
    </row>
    <row r="691" ht="15.75" customHeight="1">
      <c r="A691" s="11" t="s">
        <v>523</v>
      </c>
      <c r="B691" s="11" t="s">
        <v>163</v>
      </c>
      <c r="C691" s="11" t="s">
        <v>449</v>
      </c>
      <c r="D691" s="11" t="s">
        <v>165</v>
      </c>
      <c r="E691" s="12">
        <v>2025.0</v>
      </c>
      <c r="F691" s="11" t="s">
        <v>171</v>
      </c>
      <c r="G691" s="11" t="s">
        <v>167</v>
      </c>
      <c r="H691" s="11">
        <v>2.0</v>
      </c>
      <c r="I691" s="13">
        <v>8.3</v>
      </c>
      <c r="J691" s="11">
        <v>0.0</v>
      </c>
      <c r="K691" s="13">
        <v>0.0</v>
      </c>
      <c r="L691" s="13">
        <v>8.0</v>
      </c>
      <c r="M691" s="11">
        <v>13.0</v>
      </c>
      <c r="N691" s="14">
        <v>0.89</v>
      </c>
      <c r="O691" s="13">
        <v>83.2</v>
      </c>
      <c r="P691" s="13">
        <v>5.0</v>
      </c>
      <c r="Q691" s="13">
        <v>10.1</v>
      </c>
      <c r="R691" s="13">
        <v>16.7</v>
      </c>
      <c r="S691" s="13">
        <v>4.6</v>
      </c>
      <c r="T691" s="13">
        <v>4.3</v>
      </c>
      <c r="U691" s="13">
        <v>3.6</v>
      </c>
      <c r="V691" s="13">
        <v>90.6</v>
      </c>
      <c r="W691" s="11" t="str">
        <f t="shared" si="1"/>
        <v>A-Strong|BBVA|Operations|2025</v>
      </c>
      <c r="X691" s="15">
        <f>(MAX(0,MIN(1,1-(K691-scaling_params!$B$2)/(scaling_params!$C$2-scaling_params!$B$2)))+MAX(0,MIN(1,(L691-scaling_params!$B$3)/(scaling_params!$C$3-scaling_params!$B$3))))/2</f>
        <v>0.8676470588</v>
      </c>
      <c r="Y691" s="15">
        <f>(MAX(0,MIN(1,(M691-scaling_params!$B$4)/(scaling_params!$C$4-scaling_params!$B$4)))+MAX(0,MIN(1,(N691-scaling_params!$B$5)/(scaling_params!$C$5-scaling_params!$B$5))))/2</f>
        <v>0.6857142857</v>
      </c>
      <c r="Z691" s="15">
        <f>(MAX(0,MIN(1,(O691-scaling_params!$B$6)/(scaling_params!$C$6-scaling_params!$B$6)))+MAX(0,MIN(1,1-(P691-scaling_params!$B$7)/(scaling_params!$C$7-scaling_params!$B$7)))+MAX(0,MIN(1,(T691-scaling_params!$B$11)/(scaling_params!$C$11-scaling_params!$B$11))))/3</f>
        <v>0.9333333333</v>
      </c>
      <c r="AA691" s="15">
        <f>(MAX(0,MIN(1,1-(Q691-scaling_params!$B$8)/(scaling_params!$C$8-scaling_params!$B$8)))+MAX(0,MIN(1,(R691-scaling_params!$B$9)/(scaling_params!$C$9-scaling_params!$B$9)))+MAX(0,MIN(1,(S691-scaling_params!$B$10)/(scaling_params!$C$10-scaling_params!$B$10))))/3</f>
        <v>0.8932737652</v>
      </c>
      <c r="AB691" s="15">
        <f>(MAX(0,MIN(1,(U691-scaling_params!$B$12)/(scaling_params!$C$12-scaling_params!$B$12)))+MAX(0,MIN(1,(V691-scaling_params!$B$13)/(scaling_params!$C$13-scaling_params!$B$13))))/2</f>
        <v>0.9290909091</v>
      </c>
      <c r="AC691" s="13">
        <f>(scaling_params!$G$2*X691+scaling_params!$G$3*Y691+scaling_params!$G$4*Z691+scaling_params!$G$5*AA691+scaling_params!$G$6*AB691)*100</f>
        <v>85.12221592</v>
      </c>
      <c r="AD691" s="11" t="s">
        <v>168</v>
      </c>
      <c r="AE691" s="11">
        <f t="shared" si="2"/>
        <v>0</v>
      </c>
    </row>
    <row r="692" ht="15.75" customHeight="1">
      <c r="A692" s="11" t="s">
        <v>524</v>
      </c>
      <c r="B692" s="11" t="s">
        <v>163</v>
      </c>
      <c r="C692" s="11" t="s">
        <v>449</v>
      </c>
      <c r="D692" s="11" t="s">
        <v>170</v>
      </c>
      <c r="E692" s="12">
        <v>2024.0</v>
      </c>
      <c r="F692" s="11" t="s">
        <v>171</v>
      </c>
      <c r="G692" s="11" t="s">
        <v>172</v>
      </c>
      <c r="H692" s="11">
        <v>5.0</v>
      </c>
      <c r="I692" s="13">
        <v>8.6</v>
      </c>
      <c r="J692" s="11">
        <v>0.0</v>
      </c>
      <c r="K692" s="13">
        <v>0.2</v>
      </c>
      <c r="L692" s="13">
        <v>9.3</v>
      </c>
      <c r="M692" s="11">
        <v>46.0</v>
      </c>
      <c r="N692" s="14">
        <v>0.93</v>
      </c>
      <c r="O692" s="13">
        <v>82.1</v>
      </c>
      <c r="P692" s="13">
        <v>5.1</v>
      </c>
      <c r="Q692" s="13">
        <v>12.5</v>
      </c>
      <c r="R692" s="13">
        <v>18.1</v>
      </c>
      <c r="S692" s="13">
        <v>5.0</v>
      </c>
      <c r="T692" s="13">
        <v>5.0</v>
      </c>
      <c r="U692" s="13">
        <v>2.3</v>
      </c>
      <c r="V692" s="13">
        <v>94.6</v>
      </c>
      <c r="W692" s="11" t="str">
        <f t="shared" si="1"/>
        <v>A-Strong|BBVA|Risk|2024</v>
      </c>
      <c r="X692" s="15">
        <f>(MAX(0,MIN(1,1-(K692-scaling_params!$B$2)/(scaling_params!$C$2-scaling_params!$B$2)))+MAX(0,MIN(1,(L692-scaling_params!$B$3)/(scaling_params!$C$3-scaling_params!$B$3))))/2</f>
        <v>0.9632352941</v>
      </c>
      <c r="Y692" s="15">
        <f>(MAX(0,MIN(1,(M692-scaling_params!$B$4)/(scaling_params!$C$4-scaling_params!$B$4)))+MAX(0,MIN(1,(N692-scaling_params!$B$5)/(scaling_params!$C$5-scaling_params!$B$5))))/2</f>
        <v>0.8928571429</v>
      </c>
      <c r="Z692" s="15">
        <f>(MAX(0,MIN(1,(O692-scaling_params!$B$6)/(scaling_params!$C$6-scaling_params!$B$6)))+MAX(0,MIN(1,1-(P692-scaling_params!$B$7)/(scaling_params!$C$7-scaling_params!$B$7)))+MAX(0,MIN(1,(T692-scaling_params!$B$11)/(scaling_params!$C$11-scaling_params!$B$11))))/3</f>
        <v>1</v>
      </c>
      <c r="AA692" s="15">
        <f>(MAX(0,MIN(1,1-(Q692-scaling_params!$B$8)/(scaling_params!$C$8-scaling_params!$B$8)))+MAX(0,MIN(1,(R692-scaling_params!$B$9)/(scaling_params!$C$9-scaling_params!$B$9)))+MAX(0,MIN(1,(S692-scaling_params!$B$10)/(scaling_params!$C$10-scaling_params!$B$10))))/3</f>
        <v>0.9574702723</v>
      </c>
      <c r="AB692" s="15">
        <f>(MAX(0,MIN(1,(U692-scaling_params!$B$12)/(scaling_params!$C$12-scaling_params!$B$12)))+MAX(0,MIN(1,(V692-scaling_params!$B$13)/(scaling_params!$C$13-scaling_params!$B$13))))/2</f>
        <v>0.7904545455</v>
      </c>
      <c r="AC692" s="13">
        <f>(scaling_params!$G$2*X692+scaling_params!$G$3*Y692+scaling_params!$G$4*Z692+scaling_params!$G$5*AA692+scaling_params!$G$6*AB692)*100</f>
        <v>93.2970127</v>
      </c>
      <c r="AD692" s="11" t="s">
        <v>168</v>
      </c>
      <c r="AE692" s="11">
        <f t="shared" si="2"/>
        <v>0</v>
      </c>
    </row>
    <row r="693" ht="15.75" customHeight="1">
      <c r="A693" s="11" t="s">
        <v>524</v>
      </c>
      <c r="B693" s="11" t="s">
        <v>163</v>
      </c>
      <c r="C693" s="11" t="s">
        <v>449</v>
      </c>
      <c r="D693" s="11" t="s">
        <v>170</v>
      </c>
      <c r="E693" s="12">
        <v>2025.0</v>
      </c>
      <c r="F693" s="11" t="s">
        <v>171</v>
      </c>
      <c r="G693" s="11" t="s">
        <v>172</v>
      </c>
      <c r="H693" s="11">
        <v>5.0</v>
      </c>
      <c r="I693" s="13">
        <v>8.3</v>
      </c>
      <c r="J693" s="11">
        <v>0.0</v>
      </c>
      <c r="K693" s="13">
        <v>0.0</v>
      </c>
      <c r="L693" s="13">
        <v>8.3</v>
      </c>
      <c r="M693" s="11">
        <v>46.0</v>
      </c>
      <c r="N693" s="14">
        <v>0.85</v>
      </c>
      <c r="O693" s="13">
        <v>82.8</v>
      </c>
      <c r="P693" s="13">
        <v>4.9</v>
      </c>
      <c r="Q693" s="13">
        <v>8.3</v>
      </c>
      <c r="R693" s="13">
        <v>17.0</v>
      </c>
      <c r="S693" s="13">
        <v>4.6</v>
      </c>
      <c r="T693" s="13">
        <v>4.7</v>
      </c>
      <c r="U693" s="13">
        <v>5.1</v>
      </c>
      <c r="V693" s="13">
        <v>78.4</v>
      </c>
      <c r="W693" s="11" t="str">
        <f t="shared" si="1"/>
        <v>A-Strong|BBVA|Risk|2025</v>
      </c>
      <c r="X693" s="15">
        <f>(MAX(0,MIN(1,1-(K693-scaling_params!$B$2)/(scaling_params!$C$2-scaling_params!$B$2)))+MAX(0,MIN(1,(L693-scaling_params!$B$3)/(scaling_params!$C$3-scaling_params!$B$3))))/2</f>
        <v>0.8897058824</v>
      </c>
      <c r="Y693" s="15">
        <f>(MAX(0,MIN(1,(M693-scaling_params!$B$4)/(scaling_params!$C$4-scaling_params!$B$4)))+MAX(0,MIN(1,(N693-scaling_params!$B$5)/(scaling_params!$C$5-scaling_params!$B$5))))/2</f>
        <v>0.7928571429</v>
      </c>
      <c r="Z693" s="15">
        <f>(MAX(0,MIN(1,(O693-scaling_params!$B$6)/(scaling_params!$C$6-scaling_params!$B$6)))+MAX(0,MIN(1,1-(P693-scaling_params!$B$7)/(scaling_params!$C$7-scaling_params!$B$7)))+MAX(0,MIN(1,(T693-scaling_params!$B$11)/(scaling_params!$C$11-scaling_params!$B$11))))/3</f>
        <v>0.9714285714</v>
      </c>
      <c r="AA693" s="15">
        <f>(MAX(0,MIN(1,1-(Q693-scaling_params!$B$8)/(scaling_params!$C$8-scaling_params!$B$8)))+MAX(0,MIN(1,(R693-scaling_params!$B$9)/(scaling_params!$C$9-scaling_params!$B$9)))+MAX(0,MIN(1,(S693-scaling_params!$B$10)/(scaling_params!$C$10-scaling_params!$B$10))))/3</f>
        <v>0.9059319931</v>
      </c>
      <c r="AB693" s="15">
        <f>(MAX(0,MIN(1,(U693-scaling_params!$B$12)/(scaling_params!$C$12-scaling_params!$B$12)))+MAX(0,MIN(1,(V693-scaling_params!$B$13)/(scaling_params!$C$13-scaling_params!$B$13))))/2</f>
        <v>0.8181818182</v>
      </c>
      <c r="AC693" s="13">
        <f>(scaling_params!$G$2*X693+scaling_params!$G$3*Y693+scaling_params!$G$4*Z693+scaling_params!$G$5*AA693+scaling_params!$G$6*AB693)*100</f>
        <v>87.96775105</v>
      </c>
      <c r="AD693" s="11" t="s">
        <v>168</v>
      </c>
      <c r="AE693" s="11">
        <f t="shared" si="2"/>
        <v>0</v>
      </c>
    </row>
    <row r="694" ht="15.75" customHeight="1">
      <c r="A694" s="11" t="s">
        <v>525</v>
      </c>
      <c r="B694" s="11" t="s">
        <v>163</v>
      </c>
      <c r="C694" s="11" t="s">
        <v>449</v>
      </c>
      <c r="D694" s="11" t="s">
        <v>165</v>
      </c>
      <c r="E694" s="12">
        <v>2024.0</v>
      </c>
      <c r="F694" s="11" t="s">
        <v>171</v>
      </c>
      <c r="G694" s="11" t="s">
        <v>175</v>
      </c>
      <c r="H694" s="11">
        <v>5.0</v>
      </c>
      <c r="I694" s="13">
        <v>8.6</v>
      </c>
      <c r="J694" s="11">
        <v>0.0</v>
      </c>
      <c r="K694" s="13">
        <v>1.1</v>
      </c>
      <c r="L694" s="13">
        <v>7.6</v>
      </c>
      <c r="M694" s="11">
        <v>33.0</v>
      </c>
      <c r="N694" s="14">
        <v>0.84</v>
      </c>
      <c r="O694" s="13">
        <v>77.5</v>
      </c>
      <c r="P694" s="13">
        <v>5.8</v>
      </c>
      <c r="Q694" s="13">
        <v>9.9</v>
      </c>
      <c r="R694" s="13">
        <v>17.5</v>
      </c>
      <c r="S694" s="13">
        <v>4.2</v>
      </c>
      <c r="T694" s="13">
        <v>4.5</v>
      </c>
      <c r="U694" s="13">
        <v>2.8</v>
      </c>
      <c r="V694" s="13">
        <v>93.1</v>
      </c>
      <c r="W694" s="11" t="str">
        <f t="shared" si="1"/>
        <v>A-Strong|BBVA|Operations|2024</v>
      </c>
      <c r="X694" s="15">
        <f>(MAX(0,MIN(1,1-(K694-scaling_params!$B$2)/(scaling_params!$C$2-scaling_params!$B$2)))+MAX(0,MIN(1,(L694-scaling_params!$B$3)/(scaling_params!$C$3-scaling_params!$B$3))))/2</f>
        <v>0.8215686275</v>
      </c>
      <c r="Y694" s="15">
        <f>(MAX(0,MIN(1,(M694-scaling_params!$B$4)/(scaling_params!$C$4-scaling_params!$B$4)))+MAX(0,MIN(1,(N694-scaling_params!$B$5)/(scaling_params!$C$5-scaling_params!$B$5))))/2</f>
        <v>0.718452381</v>
      </c>
      <c r="Z694" s="15">
        <f>(MAX(0,MIN(1,(O694-scaling_params!$B$6)/(scaling_params!$C$6-scaling_params!$B$6)))+MAX(0,MIN(1,1-(P694-scaling_params!$B$7)/(scaling_params!$C$7-scaling_params!$B$7)))+MAX(0,MIN(1,(T694-scaling_params!$B$11)/(scaling_params!$C$11-scaling_params!$B$11))))/3</f>
        <v>0.9253539254</v>
      </c>
      <c r="AA694" s="15">
        <f>(MAX(0,MIN(1,1-(Q694-scaling_params!$B$8)/(scaling_params!$C$8-scaling_params!$B$8)))+MAX(0,MIN(1,(R694-scaling_params!$B$9)/(scaling_params!$C$9-scaling_params!$B$9)))+MAX(0,MIN(1,(S694-scaling_params!$B$10)/(scaling_params!$C$10-scaling_params!$B$10))))/3</f>
        <v>0.8878133532</v>
      </c>
      <c r="AB694" s="15">
        <f>(MAX(0,MIN(1,(U694-scaling_params!$B$12)/(scaling_params!$C$12-scaling_params!$B$12)))+MAX(0,MIN(1,(V694-scaling_params!$B$13)/(scaling_params!$C$13-scaling_params!$B$13))))/2</f>
        <v>0.9018181818</v>
      </c>
      <c r="AC694" s="13">
        <f>(scaling_params!$G$2*X694+scaling_params!$G$3*Y694+scaling_params!$G$4*Z694+scaling_params!$G$5*AA694+scaling_params!$G$6*AB694)*100</f>
        <v>84.2032805</v>
      </c>
      <c r="AD694" s="11" t="s">
        <v>168</v>
      </c>
      <c r="AE694" s="11">
        <f t="shared" si="2"/>
        <v>0</v>
      </c>
    </row>
    <row r="695" ht="15.75" customHeight="1">
      <c r="A695" s="11" t="s">
        <v>525</v>
      </c>
      <c r="B695" s="11" t="s">
        <v>163</v>
      </c>
      <c r="C695" s="11" t="s">
        <v>449</v>
      </c>
      <c r="D695" s="11" t="s">
        <v>165</v>
      </c>
      <c r="E695" s="12">
        <v>2025.0</v>
      </c>
      <c r="F695" s="11" t="s">
        <v>171</v>
      </c>
      <c r="G695" s="11" t="s">
        <v>175</v>
      </c>
      <c r="H695" s="11">
        <v>5.0</v>
      </c>
      <c r="I695" s="13">
        <v>8.3</v>
      </c>
      <c r="J695" s="11">
        <v>0.0</v>
      </c>
      <c r="K695" s="13">
        <v>0.0</v>
      </c>
      <c r="L695" s="13">
        <v>8.5</v>
      </c>
      <c r="M695" s="11">
        <v>9.0</v>
      </c>
      <c r="N695" s="14">
        <v>0.9</v>
      </c>
      <c r="O695" s="13">
        <v>83.2</v>
      </c>
      <c r="P695" s="13">
        <v>5.0</v>
      </c>
      <c r="Q695" s="13">
        <v>10.1</v>
      </c>
      <c r="R695" s="13">
        <v>16.7</v>
      </c>
      <c r="S695" s="13">
        <v>4.8</v>
      </c>
      <c r="T695" s="13">
        <v>4.4</v>
      </c>
      <c r="U695" s="13">
        <v>3.6</v>
      </c>
      <c r="V695" s="13">
        <v>87.4</v>
      </c>
      <c r="W695" s="11" t="str">
        <f t="shared" si="1"/>
        <v>A-Strong|BBVA|Operations|2025</v>
      </c>
      <c r="X695" s="15">
        <f>(MAX(0,MIN(1,1-(K695-scaling_params!$B$2)/(scaling_params!$C$2-scaling_params!$B$2)))+MAX(0,MIN(1,(L695-scaling_params!$B$3)/(scaling_params!$C$3-scaling_params!$B$3))))/2</f>
        <v>0.9044117647</v>
      </c>
      <c r="Y695" s="15">
        <f>(MAX(0,MIN(1,(M695-scaling_params!$B$4)/(scaling_params!$C$4-scaling_params!$B$4)))+MAX(0,MIN(1,(N695-scaling_params!$B$5)/(scaling_params!$C$5-scaling_params!$B$5))))/2</f>
        <v>0.6791666667</v>
      </c>
      <c r="Z695" s="15">
        <f>(MAX(0,MIN(1,(O695-scaling_params!$B$6)/(scaling_params!$C$6-scaling_params!$B$6)))+MAX(0,MIN(1,1-(P695-scaling_params!$B$7)/(scaling_params!$C$7-scaling_params!$B$7)))+MAX(0,MIN(1,(T695-scaling_params!$B$11)/(scaling_params!$C$11-scaling_params!$B$11))))/3</f>
        <v>0.9428571429</v>
      </c>
      <c r="AA695" s="15">
        <f>(MAX(0,MIN(1,1-(Q695-scaling_params!$B$8)/(scaling_params!$C$8-scaling_params!$B$8)))+MAX(0,MIN(1,(R695-scaling_params!$B$9)/(scaling_params!$C$9-scaling_params!$B$9)))+MAX(0,MIN(1,(S695-scaling_params!$B$10)/(scaling_params!$C$10-scaling_params!$B$10))))/3</f>
        <v>0.9128816083</v>
      </c>
      <c r="AB695" s="15">
        <f>(MAX(0,MIN(1,(U695-scaling_params!$B$12)/(scaling_params!$C$12-scaling_params!$B$12)))+MAX(0,MIN(1,(V695-scaling_params!$B$13)/(scaling_params!$C$13-scaling_params!$B$13))))/2</f>
        <v>0.9</v>
      </c>
      <c r="AC695" s="13">
        <f>(scaling_params!$G$2*X695+scaling_params!$G$3*Y695+scaling_params!$G$4*Z695+scaling_params!$G$5*AA695+scaling_params!$G$6*AB695)*100</f>
        <v>86.0579523</v>
      </c>
      <c r="AD695" s="11" t="s">
        <v>168</v>
      </c>
      <c r="AE695" s="11">
        <f t="shared" si="2"/>
        <v>0</v>
      </c>
    </row>
    <row r="696" ht="15.75" customHeight="1">
      <c r="A696" s="11" t="s">
        <v>526</v>
      </c>
      <c r="B696" s="11" t="s">
        <v>163</v>
      </c>
      <c r="C696" s="11" t="s">
        <v>449</v>
      </c>
      <c r="D696" s="11" t="s">
        <v>174</v>
      </c>
      <c r="E696" s="12">
        <v>2024.0</v>
      </c>
      <c r="F696" s="11" t="s">
        <v>166</v>
      </c>
      <c r="G696" s="11" t="s">
        <v>175</v>
      </c>
      <c r="H696" s="11">
        <v>4.0</v>
      </c>
      <c r="I696" s="13">
        <v>8.6</v>
      </c>
      <c r="J696" s="11">
        <v>0.0</v>
      </c>
      <c r="K696" s="13">
        <v>1.3</v>
      </c>
      <c r="L696" s="13">
        <v>7.5</v>
      </c>
      <c r="M696" s="11">
        <v>12.0</v>
      </c>
      <c r="N696" s="14">
        <v>0.83</v>
      </c>
      <c r="O696" s="13">
        <v>73.3</v>
      </c>
      <c r="P696" s="13">
        <v>4.6</v>
      </c>
      <c r="Q696" s="13">
        <v>12.9</v>
      </c>
      <c r="R696" s="13">
        <v>18.1</v>
      </c>
      <c r="S696" s="13">
        <v>3.9</v>
      </c>
      <c r="T696" s="13">
        <v>4.5</v>
      </c>
      <c r="U696" s="13">
        <v>2.7</v>
      </c>
      <c r="V696" s="13">
        <v>82.9</v>
      </c>
      <c r="W696" s="11" t="str">
        <f t="shared" si="1"/>
        <v>A-Strong|BBVA|Digital|2024</v>
      </c>
      <c r="X696" s="15">
        <f>(MAX(0,MIN(1,1-(K696-scaling_params!$B$2)/(scaling_params!$C$2-scaling_params!$B$2)))+MAX(0,MIN(1,(L696-scaling_params!$B$3)/(scaling_params!$C$3-scaling_params!$B$3))))/2</f>
        <v>0.7808823529</v>
      </c>
      <c r="Y696" s="15">
        <f>(MAX(0,MIN(1,(M696-scaling_params!$B$4)/(scaling_params!$C$4-scaling_params!$B$4)))+MAX(0,MIN(1,(N696-scaling_params!$B$5)/(scaling_params!$C$5-scaling_params!$B$5))))/2</f>
        <v>0.605952381</v>
      </c>
      <c r="Z696" s="15">
        <f>(MAX(0,MIN(1,(O696-scaling_params!$B$6)/(scaling_params!$C$6-scaling_params!$B$6)))+MAX(0,MIN(1,1-(P696-scaling_params!$B$7)/(scaling_params!$C$7-scaling_params!$B$7)))+MAX(0,MIN(1,(T696-scaling_params!$B$11)/(scaling_params!$C$11-scaling_params!$B$11))))/3</f>
        <v>0.8946251768</v>
      </c>
      <c r="AA696" s="15">
        <f>(MAX(0,MIN(1,1-(Q696-scaling_params!$B$8)/(scaling_params!$C$8-scaling_params!$B$8)))+MAX(0,MIN(1,(R696-scaling_params!$B$9)/(scaling_params!$C$9-scaling_params!$B$9)))+MAX(0,MIN(1,(S696-scaling_params!$B$10)/(scaling_params!$C$10-scaling_params!$B$10))))/3</f>
        <v>0.8344756199</v>
      </c>
      <c r="AB696" s="15">
        <f>(MAX(0,MIN(1,(U696-scaling_params!$B$12)/(scaling_params!$C$12-scaling_params!$B$12)))+MAX(0,MIN(1,(V696-scaling_params!$B$13)/(scaling_params!$C$13-scaling_params!$B$13))))/2</f>
        <v>0.7840909091</v>
      </c>
      <c r="AC696" s="13">
        <f>(scaling_params!$G$2*X696+scaling_params!$G$3*Y696+scaling_params!$G$4*Z696+scaling_params!$G$5*AA696+scaling_params!$G$6*AB696)*100</f>
        <v>77.55335154</v>
      </c>
      <c r="AD696" s="11" t="s">
        <v>168</v>
      </c>
      <c r="AE696" s="11">
        <f t="shared" si="2"/>
        <v>0</v>
      </c>
    </row>
    <row r="697" ht="15.75" customHeight="1">
      <c r="A697" s="11" t="s">
        <v>526</v>
      </c>
      <c r="B697" s="11" t="s">
        <v>163</v>
      </c>
      <c r="C697" s="11" t="s">
        <v>449</v>
      </c>
      <c r="D697" s="11" t="s">
        <v>174</v>
      </c>
      <c r="E697" s="12">
        <v>2025.0</v>
      </c>
      <c r="F697" s="11" t="s">
        <v>166</v>
      </c>
      <c r="G697" s="11" t="s">
        <v>175</v>
      </c>
      <c r="H697" s="11">
        <v>4.0</v>
      </c>
      <c r="I697" s="13">
        <v>8.3</v>
      </c>
      <c r="J697" s="11">
        <v>0.0</v>
      </c>
      <c r="K697" s="13">
        <v>1.2</v>
      </c>
      <c r="L697" s="13">
        <v>6.5</v>
      </c>
      <c r="M697" s="11">
        <v>48.0</v>
      </c>
      <c r="N697" s="14">
        <v>0.78</v>
      </c>
      <c r="O697" s="13">
        <v>78.6</v>
      </c>
      <c r="P697" s="13">
        <v>4.2</v>
      </c>
      <c r="Q697" s="13">
        <v>12.7</v>
      </c>
      <c r="R697" s="13">
        <v>18.1</v>
      </c>
      <c r="S697" s="13">
        <v>4.0</v>
      </c>
      <c r="T697" s="13">
        <v>4.0</v>
      </c>
      <c r="U697" s="13">
        <v>3.7</v>
      </c>
      <c r="V697" s="13">
        <v>87.4</v>
      </c>
      <c r="W697" s="11" t="str">
        <f t="shared" si="1"/>
        <v>A-Strong|BBVA|Digital|2025</v>
      </c>
      <c r="X697" s="15">
        <f>(MAX(0,MIN(1,1-(K697-scaling_params!$B$2)/(scaling_params!$C$2-scaling_params!$B$2)))+MAX(0,MIN(1,(L697-scaling_params!$B$3)/(scaling_params!$C$3-scaling_params!$B$3))))/2</f>
        <v>0.7240196078</v>
      </c>
      <c r="Y697" s="15">
        <f>(MAX(0,MIN(1,(M697-scaling_params!$B$4)/(scaling_params!$C$4-scaling_params!$B$4)))+MAX(0,MIN(1,(N697-scaling_params!$B$5)/(scaling_params!$C$5-scaling_params!$B$5))))/2</f>
        <v>0.7148809524</v>
      </c>
      <c r="Z697" s="15">
        <f>(MAX(0,MIN(1,(O697-scaling_params!$B$6)/(scaling_params!$C$6-scaling_params!$B$6)))+MAX(0,MIN(1,1-(P697-scaling_params!$B$7)/(scaling_params!$C$7-scaling_params!$B$7)))+MAX(0,MIN(1,(T697-scaling_params!$B$11)/(scaling_params!$C$11-scaling_params!$B$11))))/3</f>
        <v>0.9047619048</v>
      </c>
      <c r="AA697" s="15">
        <f>(MAX(0,MIN(1,1-(Q697-scaling_params!$B$8)/(scaling_params!$C$8-scaling_params!$B$8)))+MAX(0,MIN(1,(R697-scaling_params!$B$9)/(scaling_params!$C$9-scaling_params!$B$9)))+MAX(0,MIN(1,(S697-scaling_params!$B$10)/(scaling_params!$C$10-scaling_params!$B$10))))/3</f>
        <v>0.8518552991</v>
      </c>
      <c r="AB697" s="15">
        <f>(MAX(0,MIN(1,(U697-scaling_params!$B$12)/(scaling_params!$C$12-scaling_params!$B$12)))+MAX(0,MIN(1,(V697-scaling_params!$B$13)/(scaling_params!$C$13-scaling_params!$B$13))))/2</f>
        <v>0.9</v>
      </c>
      <c r="AC697" s="13">
        <f>(scaling_params!$G$2*X697+scaling_params!$G$3*Y697+scaling_params!$G$4*Z697+scaling_params!$G$5*AA697+scaling_params!$G$6*AB697)*100</f>
        <v>80.68872119</v>
      </c>
      <c r="AD697" s="11" t="s">
        <v>168</v>
      </c>
      <c r="AE697" s="11">
        <f t="shared" si="2"/>
        <v>0</v>
      </c>
    </row>
    <row r="698" ht="15.75" customHeight="1">
      <c r="A698" s="11" t="s">
        <v>527</v>
      </c>
      <c r="B698" s="11" t="s">
        <v>163</v>
      </c>
      <c r="C698" s="11" t="s">
        <v>449</v>
      </c>
      <c r="D698" s="11" t="s">
        <v>174</v>
      </c>
      <c r="E698" s="12">
        <v>2024.0</v>
      </c>
      <c r="F698" s="11" t="s">
        <v>171</v>
      </c>
      <c r="G698" s="11" t="s">
        <v>167</v>
      </c>
      <c r="H698" s="11">
        <v>2.0</v>
      </c>
      <c r="I698" s="13">
        <v>8.6</v>
      </c>
      <c r="J698" s="11">
        <v>0.0</v>
      </c>
      <c r="K698" s="13">
        <v>1.3</v>
      </c>
      <c r="L698" s="13">
        <v>6.6</v>
      </c>
      <c r="M698" s="11">
        <v>-6.0</v>
      </c>
      <c r="N698" s="14">
        <v>0.87</v>
      </c>
      <c r="O698" s="13">
        <v>73.3</v>
      </c>
      <c r="P698" s="13">
        <v>4.6</v>
      </c>
      <c r="Q698" s="13">
        <v>12.9</v>
      </c>
      <c r="R698" s="13">
        <v>18.1</v>
      </c>
      <c r="S698" s="13">
        <v>4.1</v>
      </c>
      <c r="T698" s="13">
        <v>3.7</v>
      </c>
      <c r="U698" s="13">
        <v>2.7</v>
      </c>
      <c r="V698" s="13">
        <v>83.6</v>
      </c>
      <c r="W698" s="11" t="str">
        <f t="shared" si="1"/>
        <v>A-Strong|BBVA|Digital|2024</v>
      </c>
      <c r="X698" s="15">
        <f>(MAX(0,MIN(1,1-(K698-scaling_params!$B$2)/(scaling_params!$C$2-scaling_params!$B$2)))+MAX(0,MIN(1,(L698-scaling_params!$B$3)/(scaling_params!$C$3-scaling_params!$B$3))))/2</f>
        <v>0.7147058824</v>
      </c>
      <c r="Y698" s="15">
        <f>(MAX(0,MIN(1,(M698-scaling_params!$B$4)/(scaling_params!$C$4-scaling_params!$B$4)))+MAX(0,MIN(1,(N698-scaling_params!$B$5)/(scaling_params!$C$5-scaling_params!$B$5))))/2</f>
        <v>0.5702380952</v>
      </c>
      <c r="Z698" s="15">
        <f>(MAX(0,MIN(1,(O698-scaling_params!$B$6)/(scaling_params!$C$6-scaling_params!$B$6)))+MAX(0,MIN(1,1-(P698-scaling_params!$B$7)/(scaling_params!$C$7-scaling_params!$B$7)))+MAX(0,MIN(1,(T698-scaling_params!$B$11)/(scaling_params!$C$11-scaling_params!$B$11))))/3</f>
        <v>0.8184347006</v>
      </c>
      <c r="AA698" s="15">
        <f>(MAX(0,MIN(1,1-(Q698-scaling_params!$B$8)/(scaling_params!$C$8-scaling_params!$B$8)))+MAX(0,MIN(1,(R698-scaling_params!$B$9)/(scaling_params!$C$9-scaling_params!$B$9)))+MAX(0,MIN(1,(S698-scaling_params!$B$10)/(scaling_params!$C$10-scaling_params!$B$10))))/3</f>
        <v>0.8540834631</v>
      </c>
      <c r="AB698" s="15">
        <f>(MAX(0,MIN(1,(U698-scaling_params!$B$12)/(scaling_params!$C$12-scaling_params!$B$12)))+MAX(0,MIN(1,(V698-scaling_params!$B$13)/(scaling_params!$C$13-scaling_params!$B$13))))/2</f>
        <v>0.7904545455</v>
      </c>
      <c r="AC698" s="13">
        <f>(scaling_params!$G$2*X698+scaling_params!$G$3*Y698+scaling_params!$G$4*Z698+scaling_params!$G$5*AA698+scaling_params!$G$6*AB698)*100</f>
        <v>73.78863152</v>
      </c>
      <c r="AD698" s="11" t="s">
        <v>168</v>
      </c>
      <c r="AE698" s="11">
        <f t="shared" si="2"/>
        <v>0</v>
      </c>
    </row>
    <row r="699" ht="15.75" customHeight="1">
      <c r="A699" s="11" t="s">
        <v>527</v>
      </c>
      <c r="B699" s="11" t="s">
        <v>163</v>
      </c>
      <c r="C699" s="11" t="s">
        <v>449</v>
      </c>
      <c r="D699" s="11" t="s">
        <v>174</v>
      </c>
      <c r="E699" s="12">
        <v>2025.0</v>
      </c>
      <c r="F699" s="11" t="s">
        <v>171</v>
      </c>
      <c r="G699" s="11" t="s">
        <v>167</v>
      </c>
      <c r="H699" s="11">
        <v>2.0</v>
      </c>
      <c r="I699" s="13">
        <v>8.3</v>
      </c>
      <c r="J699" s="11">
        <v>0.0</v>
      </c>
      <c r="K699" s="13">
        <v>1.2</v>
      </c>
      <c r="L699" s="13">
        <v>7.4</v>
      </c>
      <c r="M699" s="11">
        <v>32.0</v>
      </c>
      <c r="N699" s="14">
        <v>0.8</v>
      </c>
      <c r="O699" s="13">
        <v>78.6</v>
      </c>
      <c r="P699" s="13">
        <v>4.2</v>
      </c>
      <c r="Q699" s="13">
        <v>12.7</v>
      </c>
      <c r="R699" s="13">
        <v>18.1</v>
      </c>
      <c r="S699" s="13">
        <v>4.3</v>
      </c>
      <c r="T699" s="13">
        <v>4.6</v>
      </c>
      <c r="U699" s="13">
        <v>3.7</v>
      </c>
      <c r="V699" s="13">
        <v>82.4</v>
      </c>
      <c r="W699" s="11" t="str">
        <f t="shared" si="1"/>
        <v>A-Strong|BBVA|Digital|2025</v>
      </c>
      <c r="X699" s="15">
        <f>(MAX(0,MIN(1,1-(K699-scaling_params!$B$2)/(scaling_params!$C$2-scaling_params!$B$2)))+MAX(0,MIN(1,(L699-scaling_params!$B$3)/(scaling_params!$C$3-scaling_params!$B$3))))/2</f>
        <v>0.7901960784</v>
      </c>
      <c r="Y699" s="15">
        <f>(MAX(0,MIN(1,(M699-scaling_params!$B$4)/(scaling_params!$C$4-scaling_params!$B$4)))+MAX(0,MIN(1,(N699-scaling_params!$B$5)/(scaling_params!$C$5-scaling_params!$B$5))))/2</f>
        <v>0.6636904762</v>
      </c>
      <c r="Z699" s="15">
        <f>(MAX(0,MIN(1,(O699-scaling_params!$B$6)/(scaling_params!$C$6-scaling_params!$B$6)))+MAX(0,MIN(1,1-(P699-scaling_params!$B$7)/(scaling_params!$C$7-scaling_params!$B$7)))+MAX(0,MIN(1,(T699-scaling_params!$B$11)/(scaling_params!$C$11-scaling_params!$B$11))))/3</f>
        <v>0.9619047619</v>
      </c>
      <c r="AA699" s="15">
        <f>(MAX(0,MIN(1,1-(Q699-scaling_params!$B$8)/(scaling_params!$C$8-scaling_params!$B$8)))+MAX(0,MIN(1,(R699-scaling_params!$B$9)/(scaling_params!$C$9-scaling_params!$B$9)))+MAX(0,MIN(1,(S699-scaling_params!$B$10)/(scaling_params!$C$10-scaling_params!$B$10))))/3</f>
        <v>0.8812670638</v>
      </c>
      <c r="AB699" s="15">
        <f>(MAX(0,MIN(1,(U699-scaling_params!$B$12)/(scaling_params!$C$12-scaling_params!$B$12)))+MAX(0,MIN(1,(V699-scaling_params!$B$13)/(scaling_params!$C$13-scaling_params!$B$13))))/2</f>
        <v>0.8545454545</v>
      </c>
      <c r="AC699" s="13">
        <f>(scaling_params!$G$2*X699+scaling_params!$G$3*Y699+scaling_params!$G$4*Z699+scaling_params!$G$5*AA699+scaling_params!$G$6*AB699)*100</f>
        <v>82.36503262</v>
      </c>
      <c r="AD699" s="11" t="s">
        <v>168</v>
      </c>
      <c r="AE699" s="11">
        <f t="shared" si="2"/>
        <v>0</v>
      </c>
    </row>
    <row r="700" ht="15.75" customHeight="1">
      <c r="A700" s="11" t="s">
        <v>528</v>
      </c>
      <c r="B700" s="11" t="s">
        <v>163</v>
      </c>
      <c r="C700" s="11" t="s">
        <v>449</v>
      </c>
      <c r="D700" s="11" t="s">
        <v>181</v>
      </c>
      <c r="E700" s="12">
        <v>2024.0</v>
      </c>
      <c r="F700" s="11" t="s">
        <v>171</v>
      </c>
      <c r="G700" s="11" t="s">
        <v>175</v>
      </c>
      <c r="H700" s="11">
        <v>5.0</v>
      </c>
      <c r="I700" s="13">
        <v>8.6</v>
      </c>
      <c r="J700" s="11">
        <v>0.0</v>
      </c>
      <c r="K700" s="13">
        <v>0.6</v>
      </c>
      <c r="L700" s="13">
        <v>8.1</v>
      </c>
      <c r="M700" s="11">
        <v>46.0</v>
      </c>
      <c r="N700" s="14">
        <v>0.89</v>
      </c>
      <c r="O700" s="13">
        <v>80.4</v>
      </c>
      <c r="P700" s="13">
        <v>5.5</v>
      </c>
      <c r="Q700" s="13">
        <v>9.4</v>
      </c>
      <c r="R700" s="13">
        <v>15.8</v>
      </c>
      <c r="S700" s="13">
        <v>5.0</v>
      </c>
      <c r="T700" s="13">
        <v>5.0</v>
      </c>
      <c r="U700" s="13">
        <v>3.6</v>
      </c>
      <c r="V700" s="13">
        <v>100.0</v>
      </c>
      <c r="W700" s="11" t="str">
        <f t="shared" si="1"/>
        <v>A-Strong|BBVA|Corporate|2024</v>
      </c>
      <c r="X700" s="15">
        <f>(MAX(0,MIN(1,1-(K700-scaling_params!$B$2)/(scaling_params!$C$2-scaling_params!$B$2)))+MAX(0,MIN(1,(L700-scaling_params!$B$3)/(scaling_params!$C$3-scaling_params!$B$3))))/2</f>
        <v>0.875</v>
      </c>
      <c r="Y700" s="15">
        <f>(MAX(0,MIN(1,(M700-scaling_params!$B$4)/(scaling_params!$C$4-scaling_params!$B$4)))+MAX(0,MIN(1,(N700-scaling_params!$B$5)/(scaling_params!$C$5-scaling_params!$B$5))))/2</f>
        <v>0.8428571429</v>
      </c>
      <c r="Z700" s="15">
        <f>(MAX(0,MIN(1,(O700-scaling_params!$B$6)/(scaling_params!$C$6-scaling_params!$B$6)))+MAX(0,MIN(1,1-(P700-scaling_params!$B$7)/(scaling_params!$C$7-scaling_params!$B$7)))+MAX(0,MIN(1,(T700-scaling_params!$B$11)/(scaling_params!$C$11-scaling_params!$B$11))))/3</f>
        <v>1</v>
      </c>
      <c r="AA700" s="15">
        <f>(MAX(0,MIN(1,1-(Q700-scaling_params!$B$8)/(scaling_params!$C$8-scaling_params!$B$8)))+MAX(0,MIN(1,(R700-scaling_params!$B$9)/(scaling_params!$C$9-scaling_params!$B$9)))+MAX(0,MIN(1,(S700-scaling_params!$B$10)/(scaling_params!$C$10-scaling_params!$B$10))))/3</f>
        <v>0.8945147679</v>
      </c>
      <c r="AB700" s="15">
        <f>(MAX(0,MIN(1,(U700-scaling_params!$B$12)/(scaling_params!$C$12-scaling_params!$B$12)))+MAX(0,MIN(1,(V700-scaling_params!$B$13)/(scaling_params!$C$13-scaling_params!$B$13))))/2</f>
        <v>1</v>
      </c>
      <c r="AC700" s="13">
        <f>(scaling_params!$G$2*X700+scaling_params!$G$3*Y700+scaling_params!$G$4*Z700+scaling_params!$G$5*AA700+scaling_params!$G$6*AB700)*100</f>
        <v>91.41310277</v>
      </c>
      <c r="AD700" s="11" t="s">
        <v>168</v>
      </c>
      <c r="AE700" s="11">
        <f t="shared" si="2"/>
        <v>0</v>
      </c>
    </row>
    <row r="701" ht="15.75" customHeight="1">
      <c r="A701" s="11" t="s">
        <v>528</v>
      </c>
      <c r="B701" s="11" t="s">
        <v>163</v>
      </c>
      <c r="C701" s="11" t="s">
        <v>449</v>
      </c>
      <c r="D701" s="11" t="s">
        <v>181</v>
      </c>
      <c r="E701" s="12">
        <v>2025.0</v>
      </c>
      <c r="F701" s="11" t="s">
        <v>171</v>
      </c>
      <c r="G701" s="11" t="s">
        <v>175</v>
      </c>
      <c r="H701" s="11">
        <v>5.0</v>
      </c>
      <c r="I701" s="13">
        <v>8.3</v>
      </c>
      <c r="J701" s="11">
        <v>0.0</v>
      </c>
      <c r="K701" s="13">
        <v>1.4</v>
      </c>
      <c r="L701" s="13">
        <v>9.0</v>
      </c>
      <c r="M701" s="11">
        <v>59.0</v>
      </c>
      <c r="N701" s="14">
        <v>0.88</v>
      </c>
      <c r="O701" s="13">
        <v>83.2</v>
      </c>
      <c r="P701" s="13">
        <v>5.5</v>
      </c>
      <c r="Q701" s="13">
        <v>8.5</v>
      </c>
      <c r="R701" s="13">
        <v>18.9</v>
      </c>
      <c r="S701" s="13">
        <v>5.0</v>
      </c>
      <c r="T701" s="13">
        <v>4.8</v>
      </c>
      <c r="U701" s="13">
        <v>3.7</v>
      </c>
      <c r="V701" s="13">
        <v>87.4</v>
      </c>
      <c r="W701" s="11" t="str">
        <f t="shared" si="1"/>
        <v>A-Strong|BBVA|Corporate|2025</v>
      </c>
      <c r="X701" s="15">
        <f>(MAX(0,MIN(1,1-(K701-scaling_params!$B$2)/(scaling_params!$C$2-scaling_params!$B$2)))+MAX(0,MIN(1,(L701-scaling_params!$B$3)/(scaling_params!$C$3-scaling_params!$B$3))))/2</f>
        <v>0.8745098039</v>
      </c>
      <c r="Y701" s="15">
        <f>(MAX(0,MIN(1,(M701-scaling_params!$B$4)/(scaling_params!$C$4-scaling_params!$B$4)))+MAX(0,MIN(1,(N701-scaling_params!$B$5)/(scaling_params!$C$5-scaling_params!$B$5))))/2</f>
        <v>0.8875</v>
      </c>
      <c r="Z701" s="15">
        <f>(MAX(0,MIN(1,(O701-scaling_params!$B$6)/(scaling_params!$C$6-scaling_params!$B$6)))+MAX(0,MIN(1,1-(P701-scaling_params!$B$7)/(scaling_params!$C$7-scaling_params!$B$7)))+MAX(0,MIN(1,(T701-scaling_params!$B$11)/(scaling_params!$C$11-scaling_params!$B$11))))/3</f>
        <v>0.980952381</v>
      </c>
      <c r="AA701" s="15">
        <f>(MAX(0,MIN(1,1-(Q701-scaling_params!$B$8)/(scaling_params!$C$8-scaling_params!$B$8)))+MAX(0,MIN(1,(R701-scaling_params!$B$9)/(scaling_params!$C$9-scaling_params!$B$9)))+MAX(0,MIN(1,(S701-scaling_params!$B$10)/(scaling_params!$C$10-scaling_params!$B$10))))/3</f>
        <v>1</v>
      </c>
      <c r="AB701" s="15">
        <f>(MAX(0,MIN(1,(U701-scaling_params!$B$12)/(scaling_params!$C$12-scaling_params!$B$12)))+MAX(0,MIN(1,(V701-scaling_params!$B$13)/(scaling_params!$C$13-scaling_params!$B$13))))/2</f>
        <v>0.9</v>
      </c>
      <c r="AC701" s="13">
        <f>(scaling_params!$G$2*X701+scaling_params!$G$3*Y701+scaling_params!$G$4*Z701+scaling_params!$G$5*AA701+scaling_params!$G$6*AB701)*100</f>
        <v>92.67961134</v>
      </c>
      <c r="AD701" s="11" t="s">
        <v>168</v>
      </c>
      <c r="AE701" s="11">
        <f t="shared" si="2"/>
        <v>0</v>
      </c>
    </row>
    <row r="702" ht="15.75" customHeight="1">
      <c r="A702" s="11" t="s">
        <v>529</v>
      </c>
      <c r="B702" s="11" t="s">
        <v>163</v>
      </c>
      <c r="C702" s="11" t="s">
        <v>449</v>
      </c>
      <c r="D702" s="11" t="s">
        <v>170</v>
      </c>
      <c r="E702" s="12">
        <v>2024.0</v>
      </c>
      <c r="F702" s="11" t="s">
        <v>171</v>
      </c>
      <c r="G702" s="11" t="s">
        <v>184</v>
      </c>
      <c r="H702" s="11">
        <v>4.0</v>
      </c>
      <c r="I702" s="13">
        <v>8.6</v>
      </c>
      <c r="J702" s="11">
        <v>0.0</v>
      </c>
      <c r="K702" s="13">
        <v>0.2</v>
      </c>
      <c r="L702" s="13">
        <v>10.0</v>
      </c>
      <c r="M702" s="11">
        <v>34.0</v>
      </c>
      <c r="N702" s="14">
        <v>0.89</v>
      </c>
      <c r="O702" s="13">
        <v>82.1</v>
      </c>
      <c r="P702" s="13">
        <v>5.1</v>
      </c>
      <c r="Q702" s="13">
        <v>12.5</v>
      </c>
      <c r="R702" s="13">
        <v>18.1</v>
      </c>
      <c r="S702" s="13">
        <v>4.9</v>
      </c>
      <c r="T702" s="13">
        <v>5.0</v>
      </c>
      <c r="U702" s="13">
        <v>2.3</v>
      </c>
      <c r="V702" s="13">
        <v>91.1</v>
      </c>
      <c r="W702" s="11" t="str">
        <f t="shared" si="1"/>
        <v>A-Strong|BBVA|Risk|2024</v>
      </c>
      <c r="X702" s="15">
        <f>(MAX(0,MIN(1,1-(K702-scaling_params!$B$2)/(scaling_params!$C$2-scaling_params!$B$2)))+MAX(0,MIN(1,(L702-scaling_params!$B$3)/(scaling_params!$C$3-scaling_params!$B$3))))/2</f>
        <v>1</v>
      </c>
      <c r="Y702" s="15">
        <f>(MAX(0,MIN(1,(M702-scaling_params!$B$4)/(scaling_params!$C$4-scaling_params!$B$4)))+MAX(0,MIN(1,(N702-scaling_params!$B$5)/(scaling_params!$C$5-scaling_params!$B$5))))/2</f>
        <v>0.7857142857</v>
      </c>
      <c r="Z702" s="15">
        <f>(MAX(0,MIN(1,(O702-scaling_params!$B$6)/(scaling_params!$C$6-scaling_params!$B$6)))+MAX(0,MIN(1,1-(P702-scaling_params!$B$7)/(scaling_params!$C$7-scaling_params!$B$7)))+MAX(0,MIN(1,(T702-scaling_params!$B$11)/(scaling_params!$C$11-scaling_params!$B$11))))/3</f>
        <v>1</v>
      </c>
      <c r="AA702" s="15">
        <f>(MAX(0,MIN(1,1-(Q702-scaling_params!$B$8)/(scaling_params!$C$8-scaling_params!$B$8)))+MAX(0,MIN(1,(R702-scaling_params!$B$9)/(scaling_params!$C$9-scaling_params!$B$9)))+MAX(0,MIN(1,(S702-scaling_params!$B$10)/(scaling_params!$C$10-scaling_params!$B$10))))/3</f>
        <v>0.9476663508</v>
      </c>
      <c r="AB702" s="15">
        <f>(MAX(0,MIN(1,(U702-scaling_params!$B$12)/(scaling_params!$C$12-scaling_params!$B$12)))+MAX(0,MIN(1,(V702-scaling_params!$B$13)/(scaling_params!$C$13-scaling_params!$B$13))))/2</f>
        <v>0.7586363636</v>
      </c>
      <c r="AC702" s="13">
        <f>(scaling_params!$G$2*X702+scaling_params!$G$3*Y702+scaling_params!$G$4*Z702+scaling_params!$G$5*AA702+scaling_params!$G$6*AB702)*100</f>
        <v>91.09512258</v>
      </c>
      <c r="AD702" s="11" t="s">
        <v>168</v>
      </c>
      <c r="AE702" s="11">
        <f t="shared" si="2"/>
        <v>0</v>
      </c>
    </row>
    <row r="703" ht="15.75" customHeight="1">
      <c r="A703" s="11" t="s">
        <v>529</v>
      </c>
      <c r="B703" s="11" t="s">
        <v>163</v>
      </c>
      <c r="C703" s="11" t="s">
        <v>449</v>
      </c>
      <c r="D703" s="11" t="s">
        <v>170</v>
      </c>
      <c r="E703" s="12">
        <v>2025.0</v>
      </c>
      <c r="F703" s="11" t="s">
        <v>171</v>
      </c>
      <c r="G703" s="11" t="s">
        <v>184</v>
      </c>
      <c r="H703" s="11">
        <v>4.0</v>
      </c>
      <c r="I703" s="13">
        <v>8.3</v>
      </c>
      <c r="J703" s="11">
        <v>0.0</v>
      </c>
      <c r="K703" s="13">
        <v>0.0</v>
      </c>
      <c r="L703" s="13">
        <v>9.8</v>
      </c>
      <c r="M703" s="11">
        <v>48.0</v>
      </c>
      <c r="N703" s="14">
        <v>0.87</v>
      </c>
      <c r="O703" s="13">
        <v>82.8</v>
      </c>
      <c r="P703" s="13">
        <v>4.9</v>
      </c>
      <c r="Q703" s="13">
        <v>8.3</v>
      </c>
      <c r="R703" s="13">
        <v>17.0</v>
      </c>
      <c r="S703" s="13">
        <v>4.7</v>
      </c>
      <c r="T703" s="13">
        <v>5.0</v>
      </c>
      <c r="U703" s="13">
        <v>5.1</v>
      </c>
      <c r="V703" s="13">
        <v>90.4</v>
      </c>
      <c r="W703" s="11" t="str">
        <f t="shared" si="1"/>
        <v>A-Strong|BBVA|Risk|2025</v>
      </c>
      <c r="X703" s="15">
        <f>(MAX(0,MIN(1,1-(K703-scaling_params!$B$2)/(scaling_params!$C$2-scaling_params!$B$2)))+MAX(0,MIN(1,(L703-scaling_params!$B$3)/(scaling_params!$C$3-scaling_params!$B$3))))/2</f>
        <v>1</v>
      </c>
      <c r="Y703" s="15">
        <f>(MAX(0,MIN(1,(M703-scaling_params!$B$4)/(scaling_params!$C$4-scaling_params!$B$4)))+MAX(0,MIN(1,(N703-scaling_params!$B$5)/(scaling_params!$C$5-scaling_params!$B$5))))/2</f>
        <v>0.8273809524</v>
      </c>
      <c r="Z703" s="15">
        <f>(MAX(0,MIN(1,(O703-scaling_params!$B$6)/(scaling_params!$C$6-scaling_params!$B$6)))+MAX(0,MIN(1,1-(P703-scaling_params!$B$7)/(scaling_params!$C$7-scaling_params!$B$7)))+MAX(0,MIN(1,(T703-scaling_params!$B$11)/(scaling_params!$C$11-scaling_params!$B$11))))/3</f>
        <v>1</v>
      </c>
      <c r="AA703" s="15">
        <f>(MAX(0,MIN(1,1-(Q703-scaling_params!$B$8)/(scaling_params!$C$8-scaling_params!$B$8)))+MAX(0,MIN(1,(R703-scaling_params!$B$9)/(scaling_params!$C$9-scaling_params!$B$9)))+MAX(0,MIN(1,(S703-scaling_params!$B$10)/(scaling_params!$C$10-scaling_params!$B$10))))/3</f>
        <v>0.9157359146</v>
      </c>
      <c r="AB703" s="15">
        <f>(MAX(0,MIN(1,(U703-scaling_params!$B$12)/(scaling_params!$C$12-scaling_params!$B$12)))+MAX(0,MIN(1,(V703-scaling_params!$B$13)/(scaling_params!$C$13-scaling_params!$B$13))))/2</f>
        <v>0.9272727273</v>
      </c>
      <c r="AC703" s="13">
        <f>(scaling_params!$G$2*X703+scaling_params!$G$3*Y703+scaling_params!$G$4*Z703+scaling_params!$G$5*AA703+scaling_params!$G$6*AB703)*100</f>
        <v>93.50222266</v>
      </c>
      <c r="AD703" s="11" t="s">
        <v>168</v>
      </c>
      <c r="AE703" s="11">
        <f t="shared" si="2"/>
        <v>0</v>
      </c>
    </row>
    <row r="704" ht="15.75" customHeight="1">
      <c r="A704" s="11" t="s">
        <v>530</v>
      </c>
      <c r="B704" s="11" t="s">
        <v>163</v>
      </c>
      <c r="C704" s="11" t="s">
        <v>449</v>
      </c>
      <c r="D704" s="11" t="s">
        <v>174</v>
      </c>
      <c r="E704" s="12">
        <v>2024.0</v>
      </c>
      <c r="F704" s="11" t="s">
        <v>166</v>
      </c>
      <c r="G704" s="11" t="s">
        <v>184</v>
      </c>
      <c r="H704" s="11">
        <v>4.0</v>
      </c>
      <c r="I704" s="13">
        <v>8.6</v>
      </c>
      <c r="J704" s="11">
        <v>0.0</v>
      </c>
      <c r="K704" s="13">
        <v>1.3</v>
      </c>
      <c r="L704" s="13">
        <v>8.5</v>
      </c>
      <c r="M704" s="11">
        <v>27.0</v>
      </c>
      <c r="N704" s="14">
        <v>0.78</v>
      </c>
      <c r="O704" s="13">
        <v>73.3</v>
      </c>
      <c r="P704" s="13">
        <v>4.6</v>
      </c>
      <c r="Q704" s="13">
        <v>12.9</v>
      </c>
      <c r="R704" s="13">
        <v>18.1</v>
      </c>
      <c r="S704" s="13">
        <v>4.5</v>
      </c>
      <c r="T704" s="13">
        <v>4.0</v>
      </c>
      <c r="U704" s="13">
        <v>2.7</v>
      </c>
      <c r="V704" s="13">
        <v>77.1</v>
      </c>
      <c r="W704" s="11" t="str">
        <f t="shared" si="1"/>
        <v>A-Strong|BBVA|Digital|2024</v>
      </c>
      <c r="X704" s="15">
        <f>(MAX(0,MIN(1,1-(K704-scaling_params!$B$2)/(scaling_params!$C$2-scaling_params!$B$2)))+MAX(0,MIN(1,(L704-scaling_params!$B$3)/(scaling_params!$C$3-scaling_params!$B$3))))/2</f>
        <v>0.8544117647</v>
      </c>
      <c r="Y704" s="15">
        <f>(MAX(0,MIN(1,(M704-scaling_params!$B$4)/(scaling_params!$C$4-scaling_params!$B$4)))+MAX(0,MIN(1,(N704-scaling_params!$B$5)/(scaling_params!$C$5-scaling_params!$B$5))))/2</f>
        <v>0.6148809524</v>
      </c>
      <c r="Z704" s="15">
        <f>(MAX(0,MIN(1,(O704-scaling_params!$B$6)/(scaling_params!$C$6-scaling_params!$B$6)))+MAX(0,MIN(1,1-(P704-scaling_params!$B$7)/(scaling_params!$C$7-scaling_params!$B$7)))+MAX(0,MIN(1,(T704-scaling_params!$B$11)/(scaling_params!$C$11-scaling_params!$B$11))))/3</f>
        <v>0.8470061292</v>
      </c>
      <c r="AA704" s="15">
        <f>(MAX(0,MIN(1,1-(Q704-scaling_params!$B$8)/(scaling_params!$C$8-scaling_params!$B$8)))+MAX(0,MIN(1,(R704-scaling_params!$B$9)/(scaling_params!$C$9-scaling_params!$B$9)))+MAX(0,MIN(1,(S704-scaling_params!$B$10)/(scaling_params!$C$10-scaling_params!$B$10))))/3</f>
        <v>0.8932991493</v>
      </c>
      <c r="AB704" s="15">
        <f>(MAX(0,MIN(1,(U704-scaling_params!$B$12)/(scaling_params!$C$12-scaling_params!$B$12)))+MAX(0,MIN(1,(V704-scaling_params!$B$13)/(scaling_params!$C$13-scaling_params!$B$13))))/2</f>
        <v>0.7313636364</v>
      </c>
      <c r="AC704" s="13">
        <f>(scaling_params!$G$2*X704+scaling_params!$G$3*Y704+scaling_params!$G$4*Z704+scaling_params!$G$5*AA704+scaling_params!$G$6*AB704)*100</f>
        <v>78.78517883</v>
      </c>
      <c r="AD704" s="11" t="s">
        <v>168</v>
      </c>
      <c r="AE704" s="11">
        <f t="shared" si="2"/>
        <v>0</v>
      </c>
    </row>
    <row r="705" ht="15.75" customHeight="1">
      <c r="A705" s="11" t="s">
        <v>530</v>
      </c>
      <c r="B705" s="11" t="s">
        <v>163</v>
      </c>
      <c r="C705" s="11" t="s">
        <v>449</v>
      </c>
      <c r="D705" s="11" t="s">
        <v>174</v>
      </c>
      <c r="E705" s="12">
        <v>2025.0</v>
      </c>
      <c r="F705" s="11" t="s">
        <v>166</v>
      </c>
      <c r="G705" s="11" t="s">
        <v>184</v>
      </c>
      <c r="H705" s="11">
        <v>4.0</v>
      </c>
      <c r="I705" s="13">
        <v>8.3</v>
      </c>
      <c r="J705" s="11">
        <v>0.0</v>
      </c>
      <c r="K705" s="13">
        <v>1.2</v>
      </c>
      <c r="L705" s="13">
        <v>8.6</v>
      </c>
      <c r="M705" s="11">
        <v>5.0</v>
      </c>
      <c r="N705" s="14">
        <v>0.83</v>
      </c>
      <c r="O705" s="13">
        <v>78.6</v>
      </c>
      <c r="P705" s="13">
        <v>4.2</v>
      </c>
      <c r="Q705" s="13">
        <v>12.7</v>
      </c>
      <c r="R705" s="13">
        <v>18.1</v>
      </c>
      <c r="S705" s="13">
        <v>4.5</v>
      </c>
      <c r="T705" s="13">
        <v>4.9</v>
      </c>
      <c r="U705" s="13">
        <v>3.7</v>
      </c>
      <c r="V705" s="13">
        <v>85.6</v>
      </c>
      <c r="W705" s="11" t="str">
        <f t="shared" si="1"/>
        <v>A-Strong|BBVA|Digital|2025</v>
      </c>
      <c r="X705" s="15">
        <f>(MAX(0,MIN(1,1-(K705-scaling_params!$B$2)/(scaling_params!$C$2-scaling_params!$B$2)))+MAX(0,MIN(1,(L705-scaling_params!$B$3)/(scaling_params!$C$3-scaling_params!$B$3))))/2</f>
        <v>0.8784313725</v>
      </c>
      <c r="Y705" s="15">
        <f>(MAX(0,MIN(1,(M705-scaling_params!$B$4)/(scaling_params!$C$4-scaling_params!$B$4)))+MAX(0,MIN(1,(N705-scaling_params!$B$5)/(scaling_params!$C$5-scaling_params!$B$5))))/2</f>
        <v>0.5726190476</v>
      </c>
      <c r="Z705" s="15">
        <f>(MAX(0,MIN(1,(O705-scaling_params!$B$6)/(scaling_params!$C$6-scaling_params!$B$6)))+MAX(0,MIN(1,1-(P705-scaling_params!$B$7)/(scaling_params!$C$7-scaling_params!$B$7)))+MAX(0,MIN(1,(T705-scaling_params!$B$11)/(scaling_params!$C$11-scaling_params!$B$11))))/3</f>
        <v>0.9904761905</v>
      </c>
      <c r="AA705" s="15">
        <f>(MAX(0,MIN(1,1-(Q705-scaling_params!$B$8)/(scaling_params!$C$8-scaling_params!$B$8)))+MAX(0,MIN(1,(R705-scaling_params!$B$9)/(scaling_params!$C$9-scaling_params!$B$9)))+MAX(0,MIN(1,(S705-scaling_params!$B$10)/(scaling_params!$C$10-scaling_params!$B$10))))/3</f>
        <v>0.9008749069</v>
      </c>
      <c r="AB705" s="15">
        <f>(MAX(0,MIN(1,(U705-scaling_params!$B$12)/(scaling_params!$C$12-scaling_params!$B$12)))+MAX(0,MIN(1,(V705-scaling_params!$B$13)/(scaling_params!$C$13-scaling_params!$B$13))))/2</f>
        <v>0.8836363636</v>
      </c>
      <c r="AC705" s="13">
        <f>(scaling_params!$G$2*X705+scaling_params!$G$3*Y705+scaling_params!$G$4*Z705+scaling_params!$G$5*AA705+scaling_params!$G$6*AB705)*100</f>
        <v>83.6581828</v>
      </c>
      <c r="AD705" s="11" t="s">
        <v>168</v>
      </c>
      <c r="AE705" s="11">
        <f t="shared" si="2"/>
        <v>0</v>
      </c>
    </row>
    <row r="706" ht="15.75" customHeight="1">
      <c r="A706" s="11" t="s">
        <v>531</v>
      </c>
      <c r="B706" s="11" t="s">
        <v>163</v>
      </c>
      <c r="C706" s="11" t="s">
        <v>449</v>
      </c>
      <c r="D706" s="11" t="s">
        <v>174</v>
      </c>
      <c r="E706" s="12">
        <v>2024.0</v>
      </c>
      <c r="F706" s="11" t="s">
        <v>171</v>
      </c>
      <c r="G706" s="11" t="s">
        <v>184</v>
      </c>
      <c r="H706" s="11">
        <v>5.0</v>
      </c>
      <c r="I706" s="13">
        <v>8.6</v>
      </c>
      <c r="J706" s="11">
        <v>0.0</v>
      </c>
      <c r="K706" s="13">
        <v>1.3</v>
      </c>
      <c r="L706" s="13">
        <v>8.8</v>
      </c>
      <c r="M706" s="11">
        <v>43.0</v>
      </c>
      <c r="N706" s="14">
        <v>0.83</v>
      </c>
      <c r="O706" s="13">
        <v>73.3</v>
      </c>
      <c r="P706" s="13">
        <v>4.6</v>
      </c>
      <c r="Q706" s="13">
        <v>12.9</v>
      </c>
      <c r="R706" s="13">
        <v>18.1</v>
      </c>
      <c r="S706" s="13">
        <v>5.0</v>
      </c>
      <c r="T706" s="13">
        <v>4.3</v>
      </c>
      <c r="U706" s="13">
        <v>2.7</v>
      </c>
      <c r="V706" s="13">
        <v>81.0</v>
      </c>
      <c r="W706" s="11" t="str">
        <f t="shared" si="1"/>
        <v>A-Strong|BBVA|Digital|2024</v>
      </c>
      <c r="X706" s="15">
        <f>(MAX(0,MIN(1,1-(K706-scaling_params!$B$2)/(scaling_params!$C$2-scaling_params!$B$2)))+MAX(0,MIN(1,(L706-scaling_params!$B$3)/(scaling_params!$C$3-scaling_params!$B$3))))/2</f>
        <v>0.8764705882</v>
      </c>
      <c r="Y706" s="15">
        <f>(MAX(0,MIN(1,(M706-scaling_params!$B$4)/(scaling_params!$C$4-scaling_params!$B$4)))+MAX(0,MIN(1,(N706-scaling_params!$B$5)/(scaling_params!$C$5-scaling_params!$B$5))))/2</f>
        <v>0.7535714286</v>
      </c>
      <c r="Z706" s="15">
        <f>(MAX(0,MIN(1,(O706-scaling_params!$B$6)/(scaling_params!$C$6-scaling_params!$B$6)))+MAX(0,MIN(1,1-(P706-scaling_params!$B$7)/(scaling_params!$C$7-scaling_params!$B$7)))+MAX(0,MIN(1,(T706-scaling_params!$B$11)/(scaling_params!$C$11-scaling_params!$B$11))))/3</f>
        <v>0.8755775578</v>
      </c>
      <c r="AA706" s="15">
        <f>(MAX(0,MIN(1,1-(Q706-scaling_params!$B$8)/(scaling_params!$C$8-scaling_params!$B$8)))+MAX(0,MIN(1,(R706-scaling_params!$B$9)/(scaling_params!$C$9-scaling_params!$B$9)))+MAX(0,MIN(1,(S706-scaling_params!$B$10)/(scaling_params!$C$10-scaling_params!$B$10))))/3</f>
        <v>0.9423187572</v>
      </c>
      <c r="AB706" s="15">
        <f>(MAX(0,MIN(1,(U706-scaling_params!$B$12)/(scaling_params!$C$12-scaling_params!$B$12)))+MAX(0,MIN(1,(V706-scaling_params!$B$13)/(scaling_params!$C$13-scaling_params!$B$13))))/2</f>
        <v>0.7668181818</v>
      </c>
      <c r="AC706" s="13">
        <f>(scaling_params!$G$2*X706+scaling_params!$G$3*Y706+scaling_params!$G$4*Z706+scaling_params!$G$5*AA706+scaling_params!$G$6*AB706)*100</f>
        <v>84.51532467</v>
      </c>
      <c r="AD706" s="11" t="s">
        <v>168</v>
      </c>
      <c r="AE706" s="11">
        <f t="shared" si="2"/>
        <v>0</v>
      </c>
    </row>
    <row r="707" ht="15.75" customHeight="1">
      <c r="A707" s="11" t="s">
        <v>531</v>
      </c>
      <c r="B707" s="11" t="s">
        <v>163</v>
      </c>
      <c r="C707" s="11" t="s">
        <v>449</v>
      </c>
      <c r="D707" s="11" t="s">
        <v>174</v>
      </c>
      <c r="E707" s="12">
        <v>2025.0</v>
      </c>
      <c r="F707" s="11" t="s">
        <v>171</v>
      </c>
      <c r="G707" s="11" t="s">
        <v>184</v>
      </c>
      <c r="H707" s="11">
        <v>5.0</v>
      </c>
      <c r="I707" s="13">
        <v>8.3</v>
      </c>
      <c r="J707" s="11">
        <v>0.0</v>
      </c>
      <c r="K707" s="13">
        <v>1.2</v>
      </c>
      <c r="L707" s="13">
        <v>8.1</v>
      </c>
      <c r="M707" s="11">
        <v>41.0</v>
      </c>
      <c r="N707" s="14">
        <v>0.92</v>
      </c>
      <c r="O707" s="13">
        <v>78.6</v>
      </c>
      <c r="P707" s="13">
        <v>4.2</v>
      </c>
      <c r="Q707" s="13">
        <v>12.7</v>
      </c>
      <c r="R707" s="13">
        <v>18.1</v>
      </c>
      <c r="S707" s="13">
        <v>5.0</v>
      </c>
      <c r="T707" s="13">
        <v>4.7</v>
      </c>
      <c r="U707" s="13">
        <v>3.7</v>
      </c>
      <c r="V707" s="13">
        <v>95.2</v>
      </c>
      <c r="W707" s="11" t="str">
        <f t="shared" si="1"/>
        <v>A-Strong|BBVA|Digital|2025</v>
      </c>
      <c r="X707" s="15">
        <f>(MAX(0,MIN(1,1-(K707-scaling_params!$B$2)/(scaling_params!$C$2-scaling_params!$B$2)))+MAX(0,MIN(1,(L707-scaling_params!$B$3)/(scaling_params!$C$3-scaling_params!$B$3))))/2</f>
        <v>0.8416666667</v>
      </c>
      <c r="Y707" s="15">
        <f>(MAX(0,MIN(1,(M707-scaling_params!$B$4)/(scaling_params!$C$4-scaling_params!$B$4)))+MAX(0,MIN(1,(N707-scaling_params!$B$5)/(scaling_params!$C$5-scaling_params!$B$5))))/2</f>
        <v>0.856547619</v>
      </c>
      <c r="Z707" s="15">
        <f>(MAX(0,MIN(1,(O707-scaling_params!$B$6)/(scaling_params!$C$6-scaling_params!$B$6)))+MAX(0,MIN(1,1-(P707-scaling_params!$B$7)/(scaling_params!$C$7-scaling_params!$B$7)))+MAX(0,MIN(1,(T707-scaling_params!$B$11)/(scaling_params!$C$11-scaling_params!$B$11))))/3</f>
        <v>0.9714285714</v>
      </c>
      <c r="AA707" s="15">
        <f>(MAX(0,MIN(1,1-(Q707-scaling_params!$B$8)/(scaling_params!$C$8-scaling_params!$B$8)))+MAX(0,MIN(1,(R707-scaling_params!$B$9)/(scaling_params!$C$9-scaling_params!$B$9)))+MAX(0,MIN(1,(S707-scaling_params!$B$10)/(scaling_params!$C$10-scaling_params!$B$10))))/3</f>
        <v>0.9498945148</v>
      </c>
      <c r="AB707" s="15">
        <f>(MAX(0,MIN(1,(U707-scaling_params!$B$12)/(scaling_params!$C$12-scaling_params!$B$12)))+MAX(0,MIN(1,(V707-scaling_params!$B$13)/(scaling_params!$C$13-scaling_params!$B$13))))/2</f>
        <v>0.9709090909</v>
      </c>
      <c r="AC707" s="13">
        <f>(scaling_params!$G$2*X707+scaling_params!$G$3*Y707+scaling_params!$G$4*Z707+scaling_params!$G$5*AA707+scaling_params!$G$6*AB707)*100</f>
        <v>90.91147788</v>
      </c>
      <c r="AD707" s="11" t="s">
        <v>168</v>
      </c>
      <c r="AE707" s="11">
        <f t="shared" si="2"/>
        <v>0</v>
      </c>
    </row>
    <row r="708" ht="15.75" customHeight="1">
      <c r="A708" s="11" t="s">
        <v>532</v>
      </c>
      <c r="B708" s="11" t="s">
        <v>163</v>
      </c>
      <c r="C708" s="11" t="s">
        <v>449</v>
      </c>
      <c r="D708" s="11" t="s">
        <v>177</v>
      </c>
      <c r="E708" s="12">
        <v>2024.0</v>
      </c>
      <c r="F708" s="11" t="s">
        <v>171</v>
      </c>
      <c r="G708" s="11" t="s">
        <v>184</v>
      </c>
      <c r="H708" s="11">
        <v>2.0</v>
      </c>
      <c r="I708" s="13">
        <v>8.6</v>
      </c>
      <c r="J708" s="11">
        <v>0.0</v>
      </c>
      <c r="K708" s="13">
        <v>0.2</v>
      </c>
      <c r="L708" s="13">
        <v>8.3</v>
      </c>
      <c r="M708" s="11">
        <v>30.0</v>
      </c>
      <c r="N708" s="14">
        <v>0.81</v>
      </c>
      <c r="O708" s="13">
        <v>76.2</v>
      </c>
      <c r="P708" s="13">
        <v>4.6</v>
      </c>
      <c r="Q708" s="13">
        <v>11.9</v>
      </c>
      <c r="R708" s="13">
        <v>17.6</v>
      </c>
      <c r="S708" s="13">
        <v>4.3</v>
      </c>
      <c r="T708" s="13">
        <v>4.0</v>
      </c>
      <c r="U708" s="13">
        <v>3.5</v>
      </c>
      <c r="V708" s="13">
        <v>91.0</v>
      </c>
      <c r="W708" s="11" t="str">
        <f t="shared" si="1"/>
        <v>A-Strong|BBVA|Retail|2024</v>
      </c>
      <c r="X708" s="15">
        <f>(MAX(0,MIN(1,1-(K708-scaling_params!$B$2)/(scaling_params!$C$2-scaling_params!$B$2)))+MAX(0,MIN(1,(L708-scaling_params!$B$3)/(scaling_params!$C$3-scaling_params!$B$3))))/2</f>
        <v>0.8897058824</v>
      </c>
      <c r="Y708" s="15">
        <f>(MAX(0,MIN(1,(M708-scaling_params!$B$4)/(scaling_params!$C$4-scaling_params!$B$4)))+MAX(0,MIN(1,(N708-scaling_params!$B$5)/(scaling_params!$C$5-scaling_params!$B$5))))/2</f>
        <v>0.6666666667</v>
      </c>
      <c r="Z708" s="15">
        <f>(MAX(0,MIN(1,(O708-scaling_params!$B$6)/(scaling_params!$C$6-scaling_params!$B$6)))+MAX(0,MIN(1,1-(P708-scaling_params!$B$7)/(scaling_params!$C$7-scaling_params!$B$7)))+MAX(0,MIN(1,(T708-scaling_params!$B$11)/(scaling_params!$C$11-scaling_params!$B$11))))/3</f>
        <v>0.8948609147</v>
      </c>
      <c r="AA708" s="15">
        <f>(MAX(0,MIN(1,1-(Q708-scaling_params!$B$8)/(scaling_params!$C$8-scaling_params!$B$8)))+MAX(0,MIN(1,(R708-scaling_params!$B$9)/(scaling_params!$C$9-scaling_params!$B$9)))+MAX(0,MIN(1,(S708-scaling_params!$B$10)/(scaling_params!$C$10-scaling_params!$B$10))))/3</f>
        <v>0.8904730477</v>
      </c>
      <c r="AB708" s="15">
        <f>(MAX(0,MIN(1,(U708-scaling_params!$B$12)/(scaling_params!$C$12-scaling_params!$B$12)))+MAX(0,MIN(1,(V708-scaling_params!$B$13)/(scaling_params!$C$13-scaling_params!$B$13))))/2</f>
        <v>0.9327272727</v>
      </c>
      <c r="AC708" s="13">
        <f>(scaling_params!$G$2*X708+scaling_params!$G$3*Y708+scaling_params!$G$4*Z708+scaling_params!$G$5*AA708+scaling_params!$G$6*AB708)*100</f>
        <v>84.28249385</v>
      </c>
      <c r="AD708" s="11" t="s">
        <v>168</v>
      </c>
      <c r="AE708" s="11">
        <f t="shared" si="2"/>
        <v>0</v>
      </c>
    </row>
    <row r="709" ht="15.75" customHeight="1">
      <c r="A709" s="11" t="s">
        <v>532</v>
      </c>
      <c r="B709" s="11" t="s">
        <v>163</v>
      </c>
      <c r="C709" s="11" t="s">
        <v>449</v>
      </c>
      <c r="D709" s="11" t="s">
        <v>177</v>
      </c>
      <c r="E709" s="12">
        <v>2025.0</v>
      </c>
      <c r="F709" s="11" t="s">
        <v>171</v>
      </c>
      <c r="G709" s="11" t="s">
        <v>184</v>
      </c>
      <c r="H709" s="11">
        <v>2.0</v>
      </c>
      <c r="I709" s="13">
        <v>8.3</v>
      </c>
      <c r="J709" s="11">
        <v>0.0</v>
      </c>
      <c r="K709" s="13">
        <v>1.2</v>
      </c>
      <c r="L709" s="13">
        <v>8.5</v>
      </c>
      <c r="M709" s="11">
        <v>23.0</v>
      </c>
      <c r="N709" s="14">
        <v>0.86</v>
      </c>
      <c r="O709" s="13">
        <v>79.5</v>
      </c>
      <c r="P709" s="13">
        <v>6.5</v>
      </c>
      <c r="Q709" s="13">
        <v>9.6</v>
      </c>
      <c r="R709" s="13">
        <v>16.3</v>
      </c>
      <c r="S709" s="13">
        <v>4.5</v>
      </c>
      <c r="T709" s="13">
        <v>4.3</v>
      </c>
      <c r="U709" s="13">
        <v>3.5</v>
      </c>
      <c r="V709" s="13">
        <v>88.4</v>
      </c>
      <c r="W709" s="11" t="str">
        <f t="shared" si="1"/>
        <v>A-Strong|BBVA|Retail|2025</v>
      </c>
      <c r="X709" s="15">
        <f>(MAX(0,MIN(1,1-(K709-scaling_params!$B$2)/(scaling_params!$C$2-scaling_params!$B$2)))+MAX(0,MIN(1,(L709-scaling_params!$B$3)/(scaling_params!$C$3-scaling_params!$B$3))))/2</f>
        <v>0.8710784314</v>
      </c>
      <c r="Y709" s="15">
        <f>(MAX(0,MIN(1,(M709-scaling_params!$B$4)/(scaling_params!$C$4-scaling_params!$B$4)))+MAX(0,MIN(1,(N709-scaling_params!$B$5)/(scaling_params!$C$5-scaling_params!$B$5))))/2</f>
        <v>0.6958333333</v>
      </c>
      <c r="Z709" s="15">
        <f>(MAX(0,MIN(1,(O709-scaling_params!$B$6)/(scaling_params!$C$6-scaling_params!$B$6)))+MAX(0,MIN(1,1-(P709-scaling_params!$B$7)/(scaling_params!$C$7-scaling_params!$B$7)))+MAX(0,MIN(1,(T709-scaling_params!$B$11)/(scaling_params!$C$11-scaling_params!$B$11))))/3</f>
        <v>0.8432432432</v>
      </c>
      <c r="AA709" s="15">
        <f>(MAX(0,MIN(1,1-(Q709-scaling_params!$B$8)/(scaling_params!$C$8-scaling_params!$B$8)))+MAX(0,MIN(1,(R709-scaling_params!$B$9)/(scaling_params!$C$9-scaling_params!$B$9)))+MAX(0,MIN(1,(S709-scaling_params!$B$10)/(scaling_params!$C$10-scaling_params!$B$10))))/3</f>
        <v>0.8665922065</v>
      </c>
      <c r="AB709" s="15">
        <f>(MAX(0,MIN(1,(U709-scaling_params!$B$12)/(scaling_params!$C$12-scaling_params!$B$12)))+MAX(0,MIN(1,(V709-scaling_params!$B$13)/(scaling_params!$C$13-scaling_params!$B$13))))/2</f>
        <v>0.9090909091</v>
      </c>
      <c r="AC709" s="13">
        <f>(scaling_params!$G$2*X709+scaling_params!$G$3*Y709+scaling_params!$G$4*Z709+scaling_params!$G$5*AA709+scaling_params!$G$6*AB709)*100</f>
        <v>82.61793825</v>
      </c>
      <c r="AD709" s="11" t="s">
        <v>168</v>
      </c>
      <c r="AE709" s="11">
        <f t="shared" si="2"/>
        <v>0</v>
      </c>
    </row>
    <row r="710" ht="15.75" customHeight="1">
      <c r="A710" s="11" t="s">
        <v>533</v>
      </c>
      <c r="B710" s="11" t="s">
        <v>163</v>
      </c>
      <c r="C710" s="11" t="s">
        <v>449</v>
      </c>
      <c r="D710" s="11" t="s">
        <v>181</v>
      </c>
      <c r="E710" s="12">
        <v>2024.0</v>
      </c>
      <c r="F710" s="11" t="s">
        <v>166</v>
      </c>
      <c r="G710" s="11" t="s">
        <v>167</v>
      </c>
      <c r="H710" s="11">
        <v>4.0</v>
      </c>
      <c r="I710" s="13">
        <v>8.6</v>
      </c>
      <c r="J710" s="11">
        <v>0.0</v>
      </c>
      <c r="K710" s="13">
        <v>0.6</v>
      </c>
      <c r="L710" s="13">
        <v>10.0</v>
      </c>
      <c r="M710" s="11">
        <v>45.0</v>
      </c>
      <c r="N710" s="14">
        <v>0.96</v>
      </c>
      <c r="O710" s="13">
        <v>80.4</v>
      </c>
      <c r="P710" s="13">
        <v>5.5</v>
      </c>
      <c r="Q710" s="13">
        <v>9.4</v>
      </c>
      <c r="R710" s="13">
        <v>15.8</v>
      </c>
      <c r="S710" s="13">
        <v>5.0</v>
      </c>
      <c r="T710" s="13">
        <v>5.0</v>
      </c>
      <c r="U710" s="13">
        <v>3.6</v>
      </c>
      <c r="V710" s="13">
        <v>98.4</v>
      </c>
      <c r="W710" s="11" t="str">
        <f t="shared" si="1"/>
        <v>A-Strong|BBVA|Corporate|2024</v>
      </c>
      <c r="X710" s="15">
        <f>(MAX(0,MIN(1,1-(K710-scaling_params!$B$2)/(scaling_params!$C$2-scaling_params!$B$2)))+MAX(0,MIN(1,(L710-scaling_params!$B$3)/(scaling_params!$C$3-scaling_params!$B$3))))/2</f>
        <v>1</v>
      </c>
      <c r="Y710" s="15">
        <f>(MAX(0,MIN(1,(M710-scaling_params!$B$4)/(scaling_params!$C$4-scaling_params!$B$4)))+MAX(0,MIN(1,(N710-scaling_params!$B$5)/(scaling_params!$C$5-scaling_params!$B$5))))/2</f>
        <v>0.9255952381</v>
      </c>
      <c r="Z710" s="15">
        <f>(MAX(0,MIN(1,(O710-scaling_params!$B$6)/(scaling_params!$C$6-scaling_params!$B$6)))+MAX(0,MIN(1,1-(P710-scaling_params!$B$7)/(scaling_params!$C$7-scaling_params!$B$7)))+MAX(0,MIN(1,(T710-scaling_params!$B$11)/(scaling_params!$C$11-scaling_params!$B$11))))/3</f>
        <v>1</v>
      </c>
      <c r="AA710" s="15">
        <f>(MAX(0,MIN(1,1-(Q710-scaling_params!$B$8)/(scaling_params!$C$8-scaling_params!$B$8)))+MAX(0,MIN(1,(R710-scaling_params!$B$9)/(scaling_params!$C$9-scaling_params!$B$9)))+MAX(0,MIN(1,(S710-scaling_params!$B$10)/(scaling_params!$C$10-scaling_params!$B$10))))/3</f>
        <v>0.8945147679</v>
      </c>
      <c r="AB710" s="15">
        <f>(MAX(0,MIN(1,(U710-scaling_params!$B$12)/(scaling_params!$C$12-scaling_params!$B$12)))+MAX(0,MIN(1,(V710-scaling_params!$B$13)/(scaling_params!$C$13-scaling_params!$B$13))))/2</f>
        <v>1</v>
      </c>
      <c r="AC710" s="13">
        <f>(scaling_params!$G$2*X710+scaling_params!$G$3*Y710+scaling_params!$G$4*Z710+scaling_params!$G$5*AA710+scaling_params!$G$6*AB710)*100</f>
        <v>96.29494801</v>
      </c>
      <c r="AD710" s="11" t="s">
        <v>168</v>
      </c>
      <c r="AE710" s="11">
        <f t="shared" si="2"/>
        <v>0</v>
      </c>
    </row>
    <row r="711" ht="15.75" customHeight="1">
      <c r="A711" s="11" t="s">
        <v>533</v>
      </c>
      <c r="B711" s="11" t="s">
        <v>163</v>
      </c>
      <c r="C711" s="11" t="s">
        <v>449</v>
      </c>
      <c r="D711" s="11" t="s">
        <v>181</v>
      </c>
      <c r="E711" s="12">
        <v>2025.0</v>
      </c>
      <c r="F711" s="11" t="s">
        <v>166</v>
      </c>
      <c r="G711" s="11" t="s">
        <v>167</v>
      </c>
      <c r="H711" s="11">
        <v>4.0</v>
      </c>
      <c r="I711" s="13">
        <v>8.3</v>
      </c>
      <c r="J711" s="11">
        <v>0.0</v>
      </c>
      <c r="K711" s="13">
        <v>1.4</v>
      </c>
      <c r="L711" s="13">
        <v>10.0</v>
      </c>
      <c r="M711" s="11">
        <v>36.0</v>
      </c>
      <c r="N711" s="14">
        <v>0.9</v>
      </c>
      <c r="O711" s="13">
        <v>83.2</v>
      </c>
      <c r="P711" s="13">
        <v>5.5</v>
      </c>
      <c r="Q711" s="13">
        <v>8.5</v>
      </c>
      <c r="R711" s="13">
        <v>18.9</v>
      </c>
      <c r="S711" s="13">
        <v>4.9</v>
      </c>
      <c r="T711" s="13">
        <v>4.8</v>
      </c>
      <c r="U711" s="13">
        <v>3.7</v>
      </c>
      <c r="V711" s="13">
        <v>89.9</v>
      </c>
      <c r="W711" s="11" t="str">
        <f t="shared" si="1"/>
        <v>A-Strong|BBVA|Corporate|2025</v>
      </c>
      <c r="X711" s="15">
        <f>(MAX(0,MIN(1,1-(K711-scaling_params!$B$2)/(scaling_params!$C$2-scaling_params!$B$2)))+MAX(0,MIN(1,(L711-scaling_params!$B$3)/(scaling_params!$C$3-scaling_params!$B$3))))/2</f>
        <v>0.9333333333</v>
      </c>
      <c r="Y711" s="15">
        <f>(MAX(0,MIN(1,(M711-scaling_params!$B$4)/(scaling_params!$C$4-scaling_params!$B$4)))+MAX(0,MIN(1,(N711-scaling_params!$B$5)/(scaling_params!$C$5-scaling_params!$B$5))))/2</f>
        <v>0.8077380952</v>
      </c>
      <c r="Z711" s="15">
        <f>(MAX(0,MIN(1,(O711-scaling_params!$B$6)/(scaling_params!$C$6-scaling_params!$B$6)))+MAX(0,MIN(1,1-(P711-scaling_params!$B$7)/(scaling_params!$C$7-scaling_params!$B$7)))+MAX(0,MIN(1,(T711-scaling_params!$B$11)/(scaling_params!$C$11-scaling_params!$B$11))))/3</f>
        <v>0.980952381</v>
      </c>
      <c r="AA711" s="15">
        <f>(MAX(0,MIN(1,1-(Q711-scaling_params!$B$8)/(scaling_params!$C$8-scaling_params!$B$8)))+MAX(0,MIN(1,(R711-scaling_params!$B$9)/(scaling_params!$C$9-scaling_params!$B$9)))+MAX(0,MIN(1,(S711-scaling_params!$B$10)/(scaling_params!$C$10-scaling_params!$B$10))))/3</f>
        <v>0.9901960784</v>
      </c>
      <c r="AB711" s="15">
        <f>(MAX(0,MIN(1,(U711-scaling_params!$B$12)/(scaling_params!$C$12-scaling_params!$B$12)))+MAX(0,MIN(1,(V711-scaling_params!$B$13)/(scaling_params!$C$13-scaling_params!$B$13))))/2</f>
        <v>0.9227272727</v>
      </c>
      <c r="AC711" s="13">
        <f>(scaling_params!$G$2*X711+scaling_params!$G$3*Y711+scaling_params!$G$4*Z711+scaling_params!$G$5*AA711+scaling_params!$G$6*AB711)*100</f>
        <v>92.28319232</v>
      </c>
      <c r="AD711" s="11" t="s">
        <v>168</v>
      </c>
      <c r="AE711" s="11">
        <f t="shared" si="2"/>
        <v>0</v>
      </c>
    </row>
    <row r="712" ht="15.75" customHeight="1">
      <c r="A712" s="11" t="s">
        <v>534</v>
      </c>
      <c r="B712" s="11" t="s">
        <v>163</v>
      </c>
      <c r="C712" s="11" t="s">
        <v>449</v>
      </c>
      <c r="D712" s="11" t="s">
        <v>181</v>
      </c>
      <c r="E712" s="12">
        <v>2024.0</v>
      </c>
      <c r="F712" s="11" t="s">
        <v>166</v>
      </c>
      <c r="G712" s="11" t="s">
        <v>167</v>
      </c>
      <c r="H712" s="11">
        <v>2.0</v>
      </c>
      <c r="I712" s="13">
        <v>8.6</v>
      </c>
      <c r="J712" s="11">
        <v>0.0</v>
      </c>
      <c r="K712" s="13">
        <v>0.6</v>
      </c>
      <c r="L712" s="13">
        <v>7.3</v>
      </c>
      <c r="M712" s="11">
        <v>25.0</v>
      </c>
      <c r="N712" s="14">
        <v>0.78</v>
      </c>
      <c r="O712" s="13">
        <v>80.4</v>
      </c>
      <c r="P712" s="13">
        <v>5.5</v>
      </c>
      <c r="Q712" s="13">
        <v>9.4</v>
      </c>
      <c r="R712" s="13">
        <v>15.8</v>
      </c>
      <c r="S712" s="13">
        <v>4.3</v>
      </c>
      <c r="T712" s="13">
        <v>3.5</v>
      </c>
      <c r="U712" s="13">
        <v>3.6</v>
      </c>
      <c r="V712" s="13">
        <v>69.6</v>
      </c>
      <c r="W712" s="11" t="str">
        <f t="shared" si="1"/>
        <v>A-Strong|BBVA|Corporate|2024</v>
      </c>
      <c r="X712" s="15">
        <f>(MAX(0,MIN(1,1-(K712-scaling_params!$B$2)/(scaling_params!$C$2-scaling_params!$B$2)))+MAX(0,MIN(1,(L712-scaling_params!$B$3)/(scaling_params!$C$3-scaling_params!$B$3))))/2</f>
        <v>0.8161764706</v>
      </c>
      <c r="Y712" s="15">
        <f>(MAX(0,MIN(1,(M712-scaling_params!$B$4)/(scaling_params!$C$4-scaling_params!$B$4)))+MAX(0,MIN(1,(N712-scaling_params!$B$5)/(scaling_params!$C$5-scaling_params!$B$5))))/2</f>
        <v>0.6053571429</v>
      </c>
      <c r="Z712" s="15">
        <f>(MAX(0,MIN(1,(O712-scaling_params!$B$6)/(scaling_params!$C$6-scaling_params!$B$6)))+MAX(0,MIN(1,1-(P712-scaling_params!$B$7)/(scaling_params!$C$7-scaling_params!$B$7)))+MAX(0,MIN(1,(T712-scaling_params!$B$11)/(scaling_params!$C$11-scaling_params!$B$11))))/3</f>
        <v>0.8571428571</v>
      </c>
      <c r="AA712" s="15">
        <f>(MAX(0,MIN(1,1-(Q712-scaling_params!$B$8)/(scaling_params!$C$8-scaling_params!$B$8)))+MAX(0,MIN(1,(R712-scaling_params!$B$9)/(scaling_params!$C$9-scaling_params!$B$9)))+MAX(0,MIN(1,(S712-scaling_params!$B$10)/(scaling_params!$C$10-scaling_params!$B$10))))/3</f>
        <v>0.825887317</v>
      </c>
      <c r="AB712" s="15">
        <f>(MAX(0,MIN(1,(U712-scaling_params!$B$12)/(scaling_params!$C$12-scaling_params!$B$12)))+MAX(0,MIN(1,(V712-scaling_params!$B$13)/(scaling_params!$C$13-scaling_params!$B$13))))/2</f>
        <v>0.7381818182</v>
      </c>
      <c r="AC712" s="13">
        <f>(scaling_params!$G$2*X712+scaling_params!$G$3*Y712+scaling_params!$G$4*Z712+scaling_params!$G$5*AA712+scaling_params!$G$6*AB712)*100</f>
        <v>76.79505929</v>
      </c>
      <c r="AD712" s="11" t="s">
        <v>168</v>
      </c>
      <c r="AE712" s="11">
        <f t="shared" si="2"/>
        <v>0</v>
      </c>
    </row>
    <row r="713" ht="15.75" customHeight="1">
      <c r="A713" s="11" t="s">
        <v>534</v>
      </c>
      <c r="B713" s="11" t="s">
        <v>163</v>
      </c>
      <c r="C713" s="11" t="s">
        <v>449</v>
      </c>
      <c r="D713" s="11" t="s">
        <v>181</v>
      </c>
      <c r="E713" s="12">
        <v>2025.0</v>
      </c>
      <c r="F713" s="11" t="s">
        <v>166</v>
      </c>
      <c r="G713" s="11" t="s">
        <v>167</v>
      </c>
      <c r="H713" s="11">
        <v>2.0</v>
      </c>
      <c r="I713" s="13">
        <v>8.3</v>
      </c>
      <c r="J713" s="11">
        <v>0.0</v>
      </c>
      <c r="K713" s="13">
        <v>1.4</v>
      </c>
      <c r="L713" s="13">
        <v>7.1</v>
      </c>
      <c r="M713" s="11">
        <v>22.0</v>
      </c>
      <c r="N713" s="14">
        <v>0.79</v>
      </c>
      <c r="O713" s="13">
        <v>83.2</v>
      </c>
      <c r="P713" s="13">
        <v>5.5</v>
      </c>
      <c r="Q713" s="13">
        <v>8.5</v>
      </c>
      <c r="R713" s="13">
        <v>18.9</v>
      </c>
      <c r="S713" s="13">
        <v>4.6</v>
      </c>
      <c r="T713" s="13">
        <v>3.9</v>
      </c>
      <c r="U713" s="13">
        <v>3.7</v>
      </c>
      <c r="V713" s="13">
        <v>78.1</v>
      </c>
      <c r="W713" s="11" t="str">
        <f t="shared" si="1"/>
        <v>A-Strong|BBVA|Corporate|2025</v>
      </c>
      <c r="X713" s="15">
        <f>(MAX(0,MIN(1,1-(K713-scaling_params!$B$2)/(scaling_params!$C$2-scaling_params!$B$2)))+MAX(0,MIN(1,(L713-scaling_params!$B$3)/(scaling_params!$C$3-scaling_params!$B$3))))/2</f>
        <v>0.7348039216</v>
      </c>
      <c r="Y713" s="15">
        <f>(MAX(0,MIN(1,(M713-scaling_params!$B$4)/(scaling_params!$C$4-scaling_params!$B$4)))+MAX(0,MIN(1,(N713-scaling_params!$B$5)/(scaling_params!$C$5-scaling_params!$B$5))))/2</f>
        <v>0.6035714286</v>
      </c>
      <c r="Z713" s="15">
        <f>(MAX(0,MIN(1,(O713-scaling_params!$B$6)/(scaling_params!$C$6-scaling_params!$B$6)))+MAX(0,MIN(1,1-(P713-scaling_params!$B$7)/(scaling_params!$C$7-scaling_params!$B$7)))+MAX(0,MIN(1,(T713-scaling_params!$B$11)/(scaling_params!$C$11-scaling_params!$B$11))))/3</f>
        <v>0.8952380952</v>
      </c>
      <c r="AA713" s="15">
        <f>(MAX(0,MIN(1,1-(Q713-scaling_params!$B$8)/(scaling_params!$C$8-scaling_params!$B$8)))+MAX(0,MIN(1,(R713-scaling_params!$B$9)/(scaling_params!$C$9-scaling_params!$B$9)))+MAX(0,MIN(1,(S713-scaling_params!$B$10)/(scaling_params!$C$10-scaling_params!$B$10))))/3</f>
        <v>0.9607843137</v>
      </c>
      <c r="AB713" s="15">
        <f>(MAX(0,MIN(1,(U713-scaling_params!$B$12)/(scaling_params!$C$12-scaling_params!$B$12)))+MAX(0,MIN(1,(V713-scaling_params!$B$13)/(scaling_params!$C$13-scaling_params!$B$13))))/2</f>
        <v>0.8154545455</v>
      </c>
      <c r="AC713" s="13">
        <f>(scaling_params!$G$2*X713+scaling_params!$G$3*Y713+scaling_params!$G$4*Z713+scaling_params!$G$5*AA713+scaling_params!$G$6*AB713)*100</f>
        <v>79.02208352</v>
      </c>
      <c r="AD713" s="11" t="s">
        <v>168</v>
      </c>
      <c r="AE713" s="11">
        <f t="shared" si="2"/>
        <v>0</v>
      </c>
    </row>
    <row r="714" ht="15.75" customHeight="1">
      <c r="A714" s="11" t="s">
        <v>535</v>
      </c>
      <c r="B714" s="11" t="s">
        <v>163</v>
      </c>
      <c r="C714" s="11" t="s">
        <v>449</v>
      </c>
      <c r="D714" s="11" t="s">
        <v>165</v>
      </c>
      <c r="E714" s="12">
        <v>2024.0</v>
      </c>
      <c r="F714" s="11" t="s">
        <v>166</v>
      </c>
      <c r="G714" s="11" t="s">
        <v>172</v>
      </c>
      <c r="H714" s="11">
        <v>2.0</v>
      </c>
      <c r="I714" s="13">
        <v>8.6</v>
      </c>
      <c r="J714" s="11">
        <v>1.0</v>
      </c>
      <c r="K714" s="13">
        <v>1.1</v>
      </c>
      <c r="L714" s="13">
        <v>8.0</v>
      </c>
      <c r="M714" s="11">
        <v>15.0</v>
      </c>
      <c r="N714" s="14">
        <v>0.88</v>
      </c>
      <c r="O714" s="13">
        <v>77.5</v>
      </c>
      <c r="P714" s="13">
        <v>5.8</v>
      </c>
      <c r="Q714" s="13">
        <v>9.9</v>
      </c>
      <c r="R714" s="13">
        <v>17.5</v>
      </c>
      <c r="S714" s="13">
        <v>4.9</v>
      </c>
      <c r="T714" s="13">
        <v>3.8</v>
      </c>
      <c r="U714" s="13">
        <v>2.8</v>
      </c>
      <c r="V714" s="13">
        <v>84.3</v>
      </c>
      <c r="W714" s="11" t="str">
        <f t="shared" si="1"/>
        <v>A-Strong|BBVA|Operations|2024</v>
      </c>
      <c r="X714" s="15">
        <f>(MAX(0,MIN(1,1-(K714-scaling_params!$B$2)/(scaling_params!$C$2-scaling_params!$B$2)))+MAX(0,MIN(1,(L714-scaling_params!$B$3)/(scaling_params!$C$3-scaling_params!$B$3))))/2</f>
        <v>0.8509803922</v>
      </c>
      <c r="Y714" s="15">
        <f>(MAX(0,MIN(1,(M714-scaling_params!$B$4)/(scaling_params!$C$4-scaling_params!$B$4)))+MAX(0,MIN(1,(N714-scaling_params!$B$5)/(scaling_params!$C$5-scaling_params!$B$5))))/2</f>
        <v>0.6827380952</v>
      </c>
      <c r="Z714" s="15">
        <f>(MAX(0,MIN(1,(O714-scaling_params!$B$6)/(scaling_params!$C$6-scaling_params!$B$6)))+MAX(0,MIN(1,1-(P714-scaling_params!$B$7)/(scaling_params!$C$7-scaling_params!$B$7)))+MAX(0,MIN(1,(T714-scaling_params!$B$11)/(scaling_params!$C$11-scaling_params!$B$11))))/3</f>
        <v>0.8586872587</v>
      </c>
      <c r="AA714" s="15">
        <f>(MAX(0,MIN(1,1-(Q714-scaling_params!$B$8)/(scaling_params!$C$8-scaling_params!$B$8)))+MAX(0,MIN(1,(R714-scaling_params!$B$9)/(scaling_params!$C$9-scaling_params!$B$9)))+MAX(0,MIN(1,(S714-scaling_params!$B$10)/(scaling_params!$C$10-scaling_params!$B$10))))/3</f>
        <v>0.9564408042</v>
      </c>
      <c r="AB714" s="15">
        <f>(MAX(0,MIN(1,(U714-scaling_params!$B$12)/(scaling_params!$C$12-scaling_params!$B$12)))+MAX(0,MIN(1,(V714-scaling_params!$B$13)/(scaling_params!$C$13-scaling_params!$B$13))))/2</f>
        <v>0.8218181818</v>
      </c>
      <c r="AC714" s="13">
        <f>(scaling_params!$G$2*X714+scaling_params!$G$3*Y714+scaling_params!$G$4*Z714+scaling_params!$G$5*AA714+scaling_params!$G$6*AB714)*100</f>
        <v>82.75234773</v>
      </c>
      <c r="AD714" s="11" t="s">
        <v>168</v>
      </c>
      <c r="AE714" s="11">
        <f t="shared" si="2"/>
        <v>0</v>
      </c>
    </row>
    <row r="715" ht="15.75" customHeight="1">
      <c r="A715" s="11" t="s">
        <v>535</v>
      </c>
      <c r="B715" s="11" t="s">
        <v>163</v>
      </c>
      <c r="C715" s="11" t="s">
        <v>449</v>
      </c>
      <c r="D715" s="11" t="s">
        <v>165</v>
      </c>
      <c r="E715" s="12">
        <v>2025.0</v>
      </c>
      <c r="F715" s="11" t="s">
        <v>166</v>
      </c>
      <c r="G715" s="11" t="s">
        <v>172</v>
      </c>
      <c r="H715" s="11">
        <v>2.0</v>
      </c>
      <c r="I715" s="13">
        <v>8.3</v>
      </c>
      <c r="J715" s="11">
        <v>0.0</v>
      </c>
      <c r="K715" s="13">
        <v>0.0</v>
      </c>
      <c r="L715" s="13">
        <v>8.4</v>
      </c>
      <c r="M715" s="11">
        <v>49.0</v>
      </c>
      <c r="N715" s="14">
        <v>0.95</v>
      </c>
      <c r="O715" s="13">
        <v>83.2</v>
      </c>
      <c r="P715" s="13">
        <v>5.0</v>
      </c>
      <c r="Q715" s="13">
        <v>10.1</v>
      </c>
      <c r="R715" s="13">
        <v>16.7</v>
      </c>
      <c r="S715" s="13">
        <v>4.5</v>
      </c>
      <c r="T715" s="13">
        <v>4.6</v>
      </c>
      <c r="U715" s="13">
        <v>3.6</v>
      </c>
      <c r="V715" s="13">
        <v>83.9</v>
      </c>
      <c r="W715" s="11" t="str">
        <f t="shared" si="1"/>
        <v>A-Strong|BBVA|Operations|2025</v>
      </c>
      <c r="X715" s="15">
        <f>(MAX(0,MIN(1,1-(K715-scaling_params!$B$2)/(scaling_params!$C$2-scaling_params!$B$2)))+MAX(0,MIN(1,(L715-scaling_params!$B$3)/(scaling_params!$C$3-scaling_params!$B$3))))/2</f>
        <v>0.8970588235</v>
      </c>
      <c r="Y715" s="15">
        <f>(MAX(0,MIN(1,(M715-scaling_params!$B$4)/(scaling_params!$C$4-scaling_params!$B$4)))+MAX(0,MIN(1,(N715-scaling_params!$B$5)/(scaling_params!$C$5-scaling_params!$B$5))))/2</f>
        <v>0.9321428571</v>
      </c>
      <c r="Z715" s="15">
        <f>(MAX(0,MIN(1,(O715-scaling_params!$B$6)/(scaling_params!$C$6-scaling_params!$B$6)))+MAX(0,MIN(1,1-(P715-scaling_params!$B$7)/(scaling_params!$C$7-scaling_params!$B$7)))+MAX(0,MIN(1,(T715-scaling_params!$B$11)/(scaling_params!$C$11-scaling_params!$B$11))))/3</f>
        <v>0.9619047619</v>
      </c>
      <c r="AA715" s="15">
        <f>(MAX(0,MIN(1,1-(Q715-scaling_params!$B$8)/(scaling_params!$C$8-scaling_params!$B$8)))+MAX(0,MIN(1,(R715-scaling_params!$B$9)/(scaling_params!$C$9-scaling_params!$B$9)))+MAX(0,MIN(1,(S715-scaling_params!$B$10)/(scaling_params!$C$10-scaling_params!$B$10))))/3</f>
        <v>0.8834698436</v>
      </c>
      <c r="AB715" s="15">
        <f>(MAX(0,MIN(1,(U715-scaling_params!$B$12)/(scaling_params!$C$12-scaling_params!$B$12)))+MAX(0,MIN(1,(V715-scaling_params!$B$13)/(scaling_params!$C$13-scaling_params!$B$13))))/2</f>
        <v>0.8681818182</v>
      </c>
      <c r="AC715" s="13">
        <f>(scaling_params!$G$2*X715+scaling_params!$G$3*Y715+scaling_params!$G$4*Z715+scaling_params!$G$5*AA715+scaling_params!$G$6*AB715)*100</f>
        <v>91.3846161</v>
      </c>
      <c r="AD715" s="11" t="s">
        <v>168</v>
      </c>
      <c r="AE715" s="11">
        <f t="shared" si="2"/>
        <v>0</v>
      </c>
    </row>
    <row r="716" ht="15.75" customHeight="1">
      <c r="A716" s="11" t="s">
        <v>536</v>
      </c>
      <c r="B716" s="11" t="s">
        <v>163</v>
      </c>
      <c r="C716" s="11" t="s">
        <v>449</v>
      </c>
      <c r="D716" s="11" t="s">
        <v>174</v>
      </c>
      <c r="E716" s="12">
        <v>2024.0</v>
      </c>
      <c r="F716" s="11" t="s">
        <v>166</v>
      </c>
      <c r="G716" s="11" t="s">
        <v>172</v>
      </c>
      <c r="H716" s="11">
        <v>4.0</v>
      </c>
      <c r="I716" s="13">
        <v>8.6</v>
      </c>
      <c r="J716" s="11">
        <v>0.0</v>
      </c>
      <c r="K716" s="13">
        <v>1.3</v>
      </c>
      <c r="L716" s="13">
        <v>7.1</v>
      </c>
      <c r="M716" s="11">
        <v>33.0</v>
      </c>
      <c r="N716" s="14">
        <v>0.88</v>
      </c>
      <c r="O716" s="13">
        <v>73.3</v>
      </c>
      <c r="P716" s="13">
        <v>4.6</v>
      </c>
      <c r="Q716" s="13">
        <v>12.9</v>
      </c>
      <c r="R716" s="13">
        <v>18.1</v>
      </c>
      <c r="S716" s="13">
        <v>5.0</v>
      </c>
      <c r="T716" s="13">
        <v>4.0</v>
      </c>
      <c r="U716" s="13">
        <v>2.7</v>
      </c>
      <c r="V716" s="13">
        <v>88.7</v>
      </c>
      <c r="W716" s="11" t="str">
        <f t="shared" si="1"/>
        <v>A-Strong|BBVA|Digital|2024</v>
      </c>
      <c r="X716" s="15">
        <f>(MAX(0,MIN(1,1-(K716-scaling_params!$B$2)/(scaling_params!$C$2-scaling_params!$B$2)))+MAX(0,MIN(1,(L716-scaling_params!$B$3)/(scaling_params!$C$3-scaling_params!$B$3))))/2</f>
        <v>0.7514705882</v>
      </c>
      <c r="Y716" s="15">
        <f>(MAX(0,MIN(1,(M716-scaling_params!$B$4)/(scaling_params!$C$4-scaling_params!$B$4)))+MAX(0,MIN(1,(N716-scaling_params!$B$5)/(scaling_params!$C$5-scaling_params!$B$5))))/2</f>
        <v>0.768452381</v>
      </c>
      <c r="Z716" s="15">
        <f>(MAX(0,MIN(1,(O716-scaling_params!$B$6)/(scaling_params!$C$6-scaling_params!$B$6)))+MAX(0,MIN(1,1-(P716-scaling_params!$B$7)/(scaling_params!$C$7-scaling_params!$B$7)))+MAX(0,MIN(1,(T716-scaling_params!$B$11)/(scaling_params!$C$11-scaling_params!$B$11))))/3</f>
        <v>0.8470061292</v>
      </c>
      <c r="AA716" s="15">
        <f>(MAX(0,MIN(1,1-(Q716-scaling_params!$B$8)/(scaling_params!$C$8-scaling_params!$B$8)))+MAX(0,MIN(1,(R716-scaling_params!$B$9)/(scaling_params!$C$9-scaling_params!$B$9)))+MAX(0,MIN(1,(S716-scaling_params!$B$10)/(scaling_params!$C$10-scaling_params!$B$10))))/3</f>
        <v>0.9423187572</v>
      </c>
      <c r="AB716" s="15">
        <f>(MAX(0,MIN(1,(U716-scaling_params!$B$12)/(scaling_params!$C$12-scaling_params!$B$12)))+MAX(0,MIN(1,(V716-scaling_params!$B$13)/(scaling_params!$C$13-scaling_params!$B$13))))/2</f>
        <v>0.8368181818</v>
      </c>
      <c r="AC716" s="13">
        <f>(scaling_params!$G$2*X716+scaling_params!$G$3*Y716+scaling_params!$G$4*Z716+scaling_params!$G$5*AA716+scaling_params!$G$6*AB716)*100</f>
        <v>82.08209848</v>
      </c>
      <c r="AD716" s="11" t="s">
        <v>168</v>
      </c>
      <c r="AE716" s="11">
        <f t="shared" si="2"/>
        <v>0</v>
      </c>
    </row>
    <row r="717" ht="15.75" customHeight="1">
      <c r="A717" s="11" t="s">
        <v>536</v>
      </c>
      <c r="B717" s="11" t="s">
        <v>163</v>
      </c>
      <c r="C717" s="11" t="s">
        <v>449</v>
      </c>
      <c r="D717" s="11" t="s">
        <v>174</v>
      </c>
      <c r="E717" s="12">
        <v>2025.0</v>
      </c>
      <c r="F717" s="11" t="s">
        <v>166</v>
      </c>
      <c r="G717" s="11" t="s">
        <v>172</v>
      </c>
      <c r="H717" s="11">
        <v>4.0</v>
      </c>
      <c r="I717" s="13">
        <v>8.3</v>
      </c>
      <c r="J717" s="11">
        <v>0.0</v>
      </c>
      <c r="K717" s="13">
        <v>1.2</v>
      </c>
      <c r="L717" s="13">
        <v>7.0</v>
      </c>
      <c r="M717" s="11">
        <v>26.0</v>
      </c>
      <c r="N717" s="14">
        <v>0.86</v>
      </c>
      <c r="O717" s="13">
        <v>78.6</v>
      </c>
      <c r="P717" s="13">
        <v>4.2</v>
      </c>
      <c r="Q717" s="13">
        <v>12.7</v>
      </c>
      <c r="R717" s="13">
        <v>18.1</v>
      </c>
      <c r="S717" s="13">
        <v>4.1</v>
      </c>
      <c r="T717" s="13">
        <v>4.4</v>
      </c>
      <c r="U717" s="13">
        <v>3.7</v>
      </c>
      <c r="V717" s="13">
        <v>87.2</v>
      </c>
      <c r="W717" s="11" t="str">
        <f t="shared" si="1"/>
        <v>A-Strong|BBVA|Digital|2025</v>
      </c>
      <c r="X717" s="15">
        <f>(MAX(0,MIN(1,1-(K717-scaling_params!$B$2)/(scaling_params!$C$2-scaling_params!$B$2)))+MAX(0,MIN(1,(L717-scaling_params!$B$3)/(scaling_params!$C$3-scaling_params!$B$3))))/2</f>
        <v>0.7607843137</v>
      </c>
      <c r="Y717" s="15">
        <f>(MAX(0,MIN(1,(M717-scaling_params!$B$4)/(scaling_params!$C$4-scaling_params!$B$4)))+MAX(0,MIN(1,(N717-scaling_params!$B$5)/(scaling_params!$C$5-scaling_params!$B$5))))/2</f>
        <v>0.7101190476</v>
      </c>
      <c r="Z717" s="15">
        <f>(MAX(0,MIN(1,(O717-scaling_params!$B$6)/(scaling_params!$C$6-scaling_params!$B$6)))+MAX(0,MIN(1,1-(P717-scaling_params!$B$7)/(scaling_params!$C$7-scaling_params!$B$7)))+MAX(0,MIN(1,(T717-scaling_params!$B$11)/(scaling_params!$C$11-scaling_params!$B$11))))/3</f>
        <v>0.9428571429</v>
      </c>
      <c r="AA717" s="15">
        <f>(MAX(0,MIN(1,1-(Q717-scaling_params!$B$8)/(scaling_params!$C$8-scaling_params!$B$8)))+MAX(0,MIN(1,(R717-scaling_params!$B$9)/(scaling_params!$C$9-scaling_params!$B$9)))+MAX(0,MIN(1,(S717-scaling_params!$B$10)/(scaling_params!$C$10-scaling_params!$B$10))))/3</f>
        <v>0.8616592207</v>
      </c>
      <c r="AB717" s="15">
        <f>(MAX(0,MIN(1,(U717-scaling_params!$B$12)/(scaling_params!$C$12-scaling_params!$B$12)))+MAX(0,MIN(1,(V717-scaling_params!$B$13)/(scaling_params!$C$13-scaling_params!$B$13))))/2</f>
        <v>0.8981818182</v>
      </c>
      <c r="AC717" s="13">
        <f>(scaling_params!$G$2*X717+scaling_params!$G$3*Y717+scaling_params!$G$4*Z717+scaling_params!$G$5*AA717+scaling_params!$G$6*AB717)*100</f>
        <v>82.48711959</v>
      </c>
      <c r="AD717" s="11" t="s">
        <v>168</v>
      </c>
      <c r="AE717" s="11">
        <f t="shared" si="2"/>
        <v>0</v>
      </c>
    </row>
    <row r="718" ht="15.75" customHeight="1">
      <c r="A718" s="11" t="s">
        <v>537</v>
      </c>
      <c r="B718" s="11" t="s">
        <v>163</v>
      </c>
      <c r="C718" s="11" t="s">
        <v>449</v>
      </c>
      <c r="D718" s="11" t="s">
        <v>170</v>
      </c>
      <c r="E718" s="12">
        <v>2024.0</v>
      </c>
      <c r="F718" s="11" t="s">
        <v>166</v>
      </c>
      <c r="G718" s="11" t="s">
        <v>175</v>
      </c>
      <c r="H718" s="11">
        <v>1.0</v>
      </c>
      <c r="I718" s="13">
        <v>8.6</v>
      </c>
      <c r="J718" s="11">
        <v>0.0</v>
      </c>
      <c r="K718" s="13">
        <v>0.2</v>
      </c>
      <c r="L718" s="13">
        <v>8.1</v>
      </c>
      <c r="M718" s="11">
        <v>39.0</v>
      </c>
      <c r="N718" s="14">
        <v>0.88</v>
      </c>
      <c r="O718" s="13">
        <v>82.1</v>
      </c>
      <c r="P718" s="13">
        <v>5.1</v>
      </c>
      <c r="Q718" s="13">
        <v>12.5</v>
      </c>
      <c r="R718" s="13">
        <v>18.1</v>
      </c>
      <c r="S718" s="13">
        <v>5.0</v>
      </c>
      <c r="T718" s="13">
        <v>4.4</v>
      </c>
      <c r="U718" s="13">
        <v>2.3</v>
      </c>
      <c r="V718" s="13">
        <v>80.0</v>
      </c>
      <c r="W718" s="11" t="str">
        <f t="shared" si="1"/>
        <v>A-Strong|BBVA|Risk|2024</v>
      </c>
      <c r="X718" s="15">
        <f>(MAX(0,MIN(1,1-(K718-scaling_params!$B$2)/(scaling_params!$C$2-scaling_params!$B$2)))+MAX(0,MIN(1,(L718-scaling_params!$B$3)/(scaling_params!$C$3-scaling_params!$B$3))))/2</f>
        <v>0.875</v>
      </c>
      <c r="Y718" s="15">
        <f>(MAX(0,MIN(1,(M718-scaling_params!$B$4)/(scaling_params!$C$4-scaling_params!$B$4)))+MAX(0,MIN(1,(N718-scaling_params!$B$5)/(scaling_params!$C$5-scaling_params!$B$5))))/2</f>
        <v>0.7970238095</v>
      </c>
      <c r="Z718" s="15">
        <f>(MAX(0,MIN(1,(O718-scaling_params!$B$6)/(scaling_params!$C$6-scaling_params!$B$6)))+MAX(0,MIN(1,1-(P718-scaling_params!$B$7)/(scaling_params!$C$7-scaling_params!$B$7)))+MAX(0,MIN(1,(T718-scaling_params!$B$11)/(scaling_params!$C$11-scaling_params!$B$11))))/3</f>
        <v>0.9428571429</v>
      </c>
      <c r="AA718" s="15">
        <f>(MAX(0,MIN(1,1-(Q718-scaling_params!$B$8)/(scaling_params!$C$8-scaling_params!$B$8)))+MAX(0,MIN(1,(R718-scaling_params!$B$9)/(scaling_params!$C$9-scaling_params!$B$9)))+MAX(0,MIN(1,(S718-scaling_params!$B$10)/(scaling_params!$C$10-scaling_params!$B$10))))/3</f>
        <v>0.9574702723</v>
      </c>
      <c r="AB718" s="15">
        <f>(MAX(0,MIN(1,(U718-scaling_params!$B$12)/(scaling_params!$C$12-scaling_params!$B$12)))+MAX(0,MIN(1,(V718-scaling_params!$B$13)/(scaling_params!$C$13-scaling_params!$B$13))))/2</f>
        <v>0.6577272727</v>
      </c>
      <c r="AC718" s="13">
        <f>(scaling_params!$G$2*X718+scaling_params!$G$3*Y718+scaling_params!$G$4*Z718+scaling_params!$G$5*AA718+scaling_params!$G$6*AB718)*100</f>
        <v>86.06236099</v>
      </c>
      <c r="AD718" s="11" t="s">
        <v>168</v>
      </c>
      <c r="AE718" s="11">
        <f t="shared" si="2"/>
        <v>0</v>
      </c>
    </row>
    <row r="719" ht="15.75" customHeight="1">
      <c r="A719" s="11" t="s">
        <v>537</v>
      </c>
      <c r="B719" s="11" t="s">
        <v>163</v>
      </c>
      <c r="C719" s="11" t="s">
        <v>449</v>
      </c>
      <c r="D719" s="11" t="s">
        <v>170</v>
      </c>
      <c r="E719" s="12">
        <v>2025.0</v>
      </c>
      <c r="F719" s="11" t="s">
        <v>166</v>
      </c>
      <c r="G719" s="11" t="s">
        <v>175</v>
      </c>
      <c r="H719" s="11">
        <v>1.0</v>
      </c>
      <c r="I719" s="13">
        <v>8.3</v>
      </c>
      <c r="J719" s="11">
        <v>0.0</v>
      </c>
      <c r="K719" s="13">
        <v>0.0</v>
      </c>
      <c r="L719" s="13">
        <v>8.8</v>
      </c>
      <c r="M719" s="11">
        <v>26.0</v>
      </c>
      <c r="N719" s="14">
        <v>0.85</v>
      </c>
      <c r="O719" s="13">
        <v>82.8</v>
      </c>
      <c r="P719" s="13">
        <v>4.9</v>
      </c>
      <c r="Q719" s="13">
        <v>8.3</v>
      </c>
      <c r="R719" s="13">
        <v>17.0</v>
      </c>
      <c r="S719" s="13">
        <v>5.0</v>
      </c>
      <c r="T719" s="13">
        <v>4.7</v>
      </c>
      <c r="U719" s="13">
        <v>5.1</v>
      </c>
      <c r="V719" s="13">
        <v>82.9</v>
      </c>
      <c r="W719" s="11" t="str">
        <f t="shared" si="1"/>
        <v>A-Strong|BBVA|Risk|2025</v>
      </c>
      <c r="X719" s="15">
        <f>(MAX(0,MIN(1,1-(K719-scaling_params!$B$2)/(scaling_params!$C$2-scaling_params!$B$2)))+MAX(0,MIN(1,(L719-scaling_params!$B$3)/(scaling_params!$C$3-scaling_params!$B$3))))/2</f>
        <v>0.9264705882</v>
      </c>
      <c r="Y719" s="15">
        <f>(MAX(0,MIN(1,(M719-scaling_params!$B$4)/(scaling_params!$C$4-scaling_params!$B$4)))+MAX(0,MIN(1,(N719-scaling_params!$B$5)/(scaling_params!$C$5-scaling_params!$B$5))))/2</f>
        <v>0.6976190476</v>
      </c>
      <c r="Z719" s="15">
        <f>(MAX(0,MIN(1,(O719-scaling_params!$B$6)/(scaling_params!$C$6-scaling_params!$B$6)))+MAX(0,MIN(1,1-(P719-scaling_params!$B$7)/(scaling_params!$C$7-scaling_params!$B$7)))+MAX(0,MIN(1,(T719-scaling_params!$B$11)/(scaling_params!$C$11-scaling_params!$B$11))))/3</f>
        <v>0.9714285714</v>
      </c>
      <c r="AA719" s="15">
        <f>(MAX(0,MIN(1,1-(Q719-scaling_params!$B$8)/(scaling_params!$C$8-scaling_params!$B$8)))+MAX(0,MIN(1,(R719-scaling_params!$B$9)/(scaling_params!$C$9-scaling_params!$B$9)))+MAX(0,MIN(1,(S719-scaling_params!$B$10)/(scaling_params!$C$10-scaling_params!$B$10))))/3</f>
        <v>0.9451476793</v>
      </c>
      <c r="AB719" s="15">
        <f>(MAX(0,MIN(1,(U719-scaling_params!$B$12)/(scaling_params!$C$12-scaling_params!$B$12)))+MAX(0,MIN(1,(V719-scaling_params!$B$13)/(scaling_params!$C$13-scaling_params!$B$13))))/2</f>
        <v>0.8590909091</v>
      </c>
      <c r="AC719" s="13">
        <f>(scaling_params!$G$2*X719+scaling_params!$G$3*Y719+scaling_params!$G$4*Z719+scaling_params!$G$5*AA719+scaling_params!$G$6*AB719)*100</f>
        <v>87.76654975</v>
      </c>
      <c r="AD719" s="11" t="s">
        <v>168</v>
      </c>
      <c r="AE719" s="11">
        <f t="shared" si="2"/>
        <v>0</v>
      </c>
    </row>
    <row r="720" ht="15.75" customHeight="1">
      <c r="A720" s="11" t="s">
        <v>538</v>
      </c>
      <c r="B720" s="11" t="s">
        <v>163</v>
      </c>
      <c r="C720" s="11" t="s">
        <v>449</v>
      </c>
      <c r="D720" s="11" t="s">
        <v>177</v>
      </c>
      <c r="E720" s="12">
        <v>2024.0</v>
      </c>
      <c r="F720" s="11" t="s">
        <v>166</v>
      </c>
      <c r="G720" s="11" t="s">
        <v>172</v>
      </c>
      <c r="H720" s="11">
        <v>4.0</v>
      </c>
      <c r="I720" s="13">
        <v>8.6</v>
      </c>
      <c r="J720" s="11">
        <v>0.0</v>
      </c>
      <c r="K720" s="13">
        <v>0.2</v>
      </c>
      <c r="L720" s="13">
        <v>8.0</v>
      </c>
      <c r="M720" s="11">
        <v>51.0</v>
      </c>
      <c r="N720" s="14">
        <v>0.8</v>
      </c>
      <c r="O720" s="13">
        <v>76.2</v>
      </c>
      <c r="P720" s="13">
        <v>4.6</v>
      </c>
      <c r="Q720" s="13">
        <v>11.9</v>
      </c>
      <c r="R720" s="13">
        <v>17.6</v>
      </c>
      <c r="S720" s="13">
        <v>4.2</v>
      </c>
      <c r="T720" s="13">
        <v>3.9</v>
      </c>
      <c r="U720" s="13">
        <v>3.5</v>
      </c>
      <c r="V720" s="13">
        <v>75.5</v>
      </c>
      <c r="W720" s="11" t="str">
        <f t="shared" si="1"/>
        <v>A-Strong|BBVA|Retail|2024</v>
      </c>
      <c r="X720" s="15">
        <f>(MAX(0,MIN(1,1-(K720-scaling_params!$B$2)/(scaling_params!$C$2-scaling_params!$B$2)))+MAX(0,MIN(1,(L720-scaling_params!$B$3)/(scaling_params!$C$3-scaling_params!$B$3))))/2</f>
        <v>0.8676470588</v>
      </c>
      <c r="Y720" s="15">
        <f>(MAX(0,MIN(1,(M720-scaling_params!$B$4)/(scaling_params!$C$4-scaling_params!$B$4)))+MAX(0,MIN(1,(N720-scaling_params!$B$5)/(scaling_params!$C$5-scaling_params!$B$5))))/2</f>
        <v>0.7541666667</v>
      </c>
      <c r="Z720" s="15">
        <f>(MAX(0,MIN(1,(O720-scaling_params!$B$6)/(scaling_params!$C$6-scaling_params!$B$6)))+MAX(0,MIN(1,1-(P720-scaling_params!$B$7)/(scaling_params!$C$7-scaling_params!$B$7)))+MAX(0,MIN(1,(T720-scaling_params!$B$11)/(scaling_params!$C$11-scaling_params!$B$11))))/3</f>
        <v>0.8853371051</v>
      </c>
      <c r="AA720" s="15">
        <f>(MAX(0,MIN(1,1-(Q720-scaling_params!$B$8)/(scaling_params!$C$8-scaling_params!$B$8)))+MAX(0,MIN(1,(R720-scaling_params!$B$9)/(scaling_params!$C$9-scaling_params!$B$9)))+MAX(0,MIN(1,(S720-scaling_params!$B$10)/(scaling_params!$C$10-scaling_params!$B$10))))/3</f>
        <v>0.8806691261</v>
      </c>
      <c r="AB720" s="15">
        <f>(MAX(0,MIN(1,(U720-scaling_params!$B$12)/(scaling_params!$C$12-scaling_params!$B$12)))+MAX(0,MIN(1,(V720-scaling_params!$B$13)/(scaling_params!$C$13-scaling_params!$B$13))))/2</f>
        <v>0.7918181818</v>
      </c>
      <c r="AC720" s="13">
        <f>(scaling_params!$G$2*X720+scaling_params!$G$3*Y720+scaling_params!$G$4*Z720+scaling_params!$G$5*AA720+scaling_params!$G$6*AB720)*100</f>
        <v>83.76127568</v>
      </c>
      <c r="AD720" s="11" t="s">
        <v>168</v>
      </c>
      <c r="AE720" s="11">
        <f t="shared" si="2"/>
        <v>0</v>
      </c>
    </row>
    <row r="721" ht="15.75" customHeight="1">
      <c r="A721" s="11" t="s">
        <v>538</v>
      </c>
      <c r="B721" s="11" t="s">
        <v>163</v>
      </c>
      <c r="C721" s="11" t="s">
        <v>449</v>
      </c>
      <c r="D721" s="11" t="s">
        <v>177</v>
      </c>
      <c r="E721" s="12">
        <v>2025.0</v>
      </c>
      <c r="F721" s="11" t="s">
        <v>166</v>
      </c>
      <c r="G721" s="11" t="s">
        <v>172</v>
      </c>
      <c r="H721" s="11">
        <v>4.0</v>
      </c>
      <c r="I721" s="13">
        <v>8.3</v>
      </c>
      <c r="J721" s="11">
        <v>0.0</v>
      </c>
      <c r="K721" s="13">
        <v>1.2</v>
      </c>
      <c r="L721" s="13">
        <v>8.5</v>
      </c>
      <c r="M721" s="11">
        <v>23.0</v>
      </c>
      <c r="N721" s="14">
        <v>0.95</v>
      </c>
      <c r="O721" s="13">
        <v>79.5</v>
      </c>
      <c r="P721" s="13">
        <v>6.5</v>
      </c>
      <c r="Q721" s="13">
        <v>9.6</v>
      </c>
      <c r="R721" s="13">
        <v>16.3</v>
      </c>
      <c r="S721" s="13">
        <v>4.6</v>
      </c>
      <c r="T721" s="13">
        <v>4.0</v>
      </c>
      <c r="U721" s="13">
        <v>3.5</v>
      </c>
      <c r="V721" s="13">
        <v>81.3</v>
      </c>
      <c r="W721" s="11" t="str">
        <f t="shared" si="1"/>
        <v>A-Strong|BBVA|Retail|2025</v>
      </c>
      <c r="X721" s="15">
        <f>(MAX(0,MIN(1,1-(K721-scaling_params!$B$2)/(scaling_params!$C$2-scaling_params!$B$2)))+MAX(0,MIN(1,(L721-scaling_params!$B$3)/(scaling_params!$C$3-scaling_params!$B$3))))/2</f>
        <v>0.8710784314</v>
      </c>
      <c r="Y721" s="15">
        <f>(MAX(0,MIN(1,(M721-scaling_params!$B$4)/(scaling_params!$C$4-scaling_params!$B$4)))+MAX(0,MIN(1,(N721-scaling_params!$B$5)/(scaling_params!$C$5-scaling_params!$B$5))))/2</f>
        <v>0.8083333333</v>
      </c>
      <c r="Z721" s="15">
        <f>(MAX(0,MIN(1,(O721-scaling_params!$B$6)/(scaling_params!$C$6-scaling_params!$B$6)))+MAX(0,MIN(1,1-(P721-scaling_params!$B$7)/(scaling_params!$C$7-scaling_params!$B$7)))+MAX(0,MIN(1,(T721-scaling_params!$B$11)/(scaling_params!$C$11-scaling_params!$B$11))))/3</f>
        <v>0.8146718147</v>
      </c>
      <c r="AA721" s="15">
        <f>(MAX(0,MIN(1,1-(Q721-scaling_params!$B$8)/(scaling_params!$C$8-scaling_params!$B$8)))+MAX(0,MIN(1,(R721-scaling_params!$B$9)/(scaling_params!$C$9-scaling_params!$B$9)))+MAX(0,MIN(1,(S721-scaling_params!$B$10)/(scaling_params!$C$10-scaling_params!$B$10))))/3</f>
        <v>0.8763961281</v>
      </c>
      <c r="AB721" s="15">
        <f>(MAX(0,MIN(1,(U721-scaling_params!$B$12)/(scaling_params!$C$12-scaling_params!$B$12)))+MAX(0,MIN(1,(V721-scaling_params!$B$13)/(scaling_params!$C$13-scaling_params!$B$13))))/2</f>
        <v>0.8445454545</v>
      </c>
      <c r="AC721" s="13">
        <f>(scaling_params!$G$2*X721+scaling_params!$G$3*Y721+scaling_params!$G$4*Z721+scaling_params!$G$5*AA721+scaling_params!$G$6*AB721)*100</f>
        <v>84.00117233</v>
      </c>
      <c r="AD721" s="11" t="s">
        <v>168</v>
      </c>
      <c r="AE721" s="11">
        <f t="shared" si="2"/>
        <v>0</v>
      </c>
    </row>
    <row r="722" ht="15.75" customHeight="1">
      <c r="A722" s="11" t="s">
        <v>539</v>
      </c>
      <c r="B722" s="11" t="s">
        <v>163</v>
      </c>
      <c r="C722" s="11" t="s">
        <v>449</v>
      </c>
      <c r="D722" s="11" t="s">
        <v>165</v>
      </c>
      <c r="E722" s="12">
        <v>2024.0</v>
      </c>
      <c r="F722" s="11" t="s">
        <v>171</v>
      </c>
      <c r="G722" s="11" t="s">
        <v>167</v>
      </c>
      <c r="H722" s="11">
        <v>3.0</v>
      </c>
      <c r="I722" s="13">
        <v>8.6</v>
      </c>
      <c r="J722" s="11">
        <v>0.0</v>
      </c>
      <c r="K722" s="13">
        <v>1.1</v>
      </c>
      <c r="L722" s="13">
        <v>7.0</v>
      </c>
      <c r="M722" s="11">
        <v>41.0</v>
      </c>
      <c r="N722" s="14">
        <v>0.87</v>
      </c>
      <c r="O722" s="13">
        <v>77.5</v>
      </c>
      <c r="P722" s="13">
        <v>5.8</v>
      </c>
      <c r="Q722" s="13">
        <v>9.9</v>
      </c>
      <c r="R722" s="13">
        <v>17.5</v>
      </c>
      <c r="S722" s="13">
        <v>4.4</v>
      </c>
      <c r="T722" s="13">
        <v>4.7</v>
      </c>
      <c r="U722" s="13">
        <v>2.8</v>
      </c>
      <c r="V722" s="13">
        <v>83.3</v>
      </c>
      <c r="W722" s="11" t="str">
        <f t="shared" si="1"/>
        <v>A-Strong|BBVA|Operations|2024</v>
      </c>
      <c r="X722" s="15">
        <f>(MAX(0,MIN(1,1-(K722-scaling_params!$B$2)/(scaling_params!$C$2-scaling_params!$B$2)))+MAX(0,MIN(1,(L722-scaling_params!$B$3)/(scaling_params!$C$3-scaling_params!$B$3))))/2</f>
        <v>0.7774509804</v>
      </c>
      <c r="Y722" s="15">
        <f>(MAX(0,MIN(1,(M722-scaling_params!$B$4)/(scaling_params!$C$4-scaling_params!$B$4)))+MAX(0,MIN(1,(N722-scaling_params!$B$5)/(scaling_params!$C$5-scaling_params!$B$5))))/2</f>
        <v>0.794047619</v>
      </c>
      <c r="Z722" s="15">
        <f>(MAX(0,MIN(1,(O722-scaling_params!$B$6)/(scaling_params!$C$6-scaling_params!$B$6)))+MAX(0,MIN(1,1-(P722-scaling_params!$B$7)/(scaling_params!$C$7-scaling_params!$B$7)))+MAX(0,MIN(1,(T722-scaling_params!$B$11)/(scaling_params!$C$11-scaling_params!$B$11))))/3</f>
        <v>0.9444015444</v>
      </c>
      <c r="AA722" s="15">
        <f>(MAX(0,MIN(1,1-(Q722-scaling_params!$B$8)/(scaling_params!$C$8-scaling_params!$B$8)))+MAX(0,MIN(1,(R722-scaling_params!$B$9)/(scaling_params!$C$9-scaling_params!$B$9)))+MAX(0,MIN(1,(S722-scaling_params!$B$10)/(scaling_params!$C$10-scaling_params!$B$10))))/3</f>
        <v>0.9074211963</v>
      </c>
      <c r="AB722" s="15">
        <f>(MAX(0,MIN(1,(U722-scaling_params!$B$12)/(scaling_params!$C$12-scaling_params!$B$12)))+MAX(0,MIN(1,(V722-scaling_params!$B$13)/(scaling_params!$C$13-scaling_params!$B$13))))/2</f>
        <v>0.8127272727</v>
      </c>
      <c r="AC722" s="13">
        <f>(scaling_params!$G$2*X722+scaling_params!$G$3*Y722+scaling_params!$G$4*Z722+scaling_params!$G$5*AA722+scaling_params!$G$6*AB722)*100</f>
        <v>84.68444825</v>
      </c>
      <c r="AD722" s="11" t="s">
        <v>168</v>
      </c>
      <c r="AE722" s="11">
        <f t="shared" si="2"/>
        <v>0</v>
      </c>
    </row>
    <row r="723" ht="15.75" customHeight="1">
      <c r="A723" s="11" t="s">
        <v>539</v>
      </c>
      <c r="B723" s="11" t="s">
        <v>163</v>
      </c>
      <c r="C723" s="11" t="s">
        <v>449</v>
      </c>
      <c r="D723" s="11" t="s">
        <v>165</v>
      </c>
      <c r="E723" s="12">
        <v>2025.0</v>
      </c>
      <c r="F723" s="11" t="s">
        <v>171</v>
      </c>
      <c r="G723" s="11" t="s">
        <v>167</v>
      </c>
      <c r="H723" s="11">
        <v>3.0</v>
      </c>
      <c r="I723" s="13">
        <v>8.3</v>
      </c>
      <c r="J723" s="11">
        <v>0.0</v>
      </c>
      <c r="K723" s="13">
        <v>0.0</v>
      </c>
      <c r="L723" s="13">
        <v>9.7</v>
      </c>
      <c r="M723" s="11">
        <v>35.0</v>
      </c>
      <c r="N723" s="14">
        <v>0.88</v>
      </c>
      <c r="O723" s="13">
        <v>83.2</v>
      </c>
      <c r="P723" s="13">
        <v>5.0</v>
      </c>
      <c r="Q723" s="13">
        <v>10.1</v>
      </c>
      <c r="R723" s="13">
        <v>16.7</v>
      </c>
      <c r="S723" s="13">
        <v>4.7</v>
      </c>
      <c r="T723" s="13">
        <v>5.0</v>
      </c>
      <c r="U723" s="13">
        <v>3.6</v>
      </c>
      <c r="V723" s="13">
        <v>84.2</v>
      </c>
      <c r="W723" s="11" t="str">
        <f t="shared" si="1"/>
        <v>A-Strong|BBVA|Operations|2025</v>
      </c>
      <c r="X723" s="15">
        <f>(MAX(0,MIN(1,1-(K723-scaling_params!$B$2)/(scaling_params!$C$2-scaling_params!$B$2)))+MAX(0,MIN(1,(L723-scaling_params!$B$3)/(scaling_params!$C$3-scaling_params!$B$3))))/2</f>
        <v>0.9926470588</v>
      </c>
      <c r="Y723" s="15">
        <f>(MAX(0,MIN(1,(M723-scaling_params!$B$4)/(scaling_params!$C$4-scaling_params!$B$4)))+MAX(0,MIN(1,(N723-scaling_params!$B$5)/(scaling_params!$C$5-scaling_params!$B$5))))/2</f>
        <v>0.7779761905</v>
      </c>
      <c r="Z723" s="15">
        <f>(MAX(0,MIN(1,(O723-scaling_params!$B$6)/(scaling_params!$C$6-scaling_params!$B$6)))+MAX(0,MIN(1,1-(P723-scaling_params!$B$7)/(scaling_params!$C$7-scaling_params!$B$7)))+MAX(0,MIN(1,(T723-scaling_params!$B$11)/(scaling_params!$C$11-scaling_params!$B$11))))/3</f>
        <v>1</v>
      </c>
      <c r="AA723" s="15">
        <f>(MAX(0,MIN(1,1-(Q723-scaling_params!$B$8)/(scaling_params!$C$8-scaling_params!$B$8)))+MAX(0,MIN(1,(R723-scaling_params!$B$9)/(scaling_params!$C$9-scaling_params!$B$9)))+MAX(0,MIN(1,(S723-scaling_params!$B$10)/(scaling_params!$C$10-scaling_params!$B$10))))/3</f>
        <v>0.9030776868</v>
      </c>
      <c r="AB723" s="15">
        <f>(MAX(0,MIN(1,(U723-scaling_params!$B$12)/(scaling_params!$C$12-scaling_params!$B$12)))+MAX(0,MIN(1,(V723-scaling_params!$B$13)/(scaling_params!$C$13-scaling_params!$B$13))))/2</f>
        <v>0.8709090909</v>
      </c>
      <c r="AC723" s="13">
        <f>(scaling_params!$G$2*X723+scaling_params!$G$3*Y723+scaling_params!$G$4*Z723+scaling_params!$G$5*AA723+scaling_params!$G$6*AB723)*100</f>
        <v>91.28054092</v>
      </c>
      <c r="AD723" s="11" t="s">
        <v>168</v>
      </c>
      <c r="AE723" s="11">
        <f t="shared" si="2"/>
        <v>0</v>
      </c>
    </row>
    <row r="724" ht="15.75" customHeight="1">
      <c r="A724" s="11" t="s">
        <v>540</v>
      </c>
      <c r="B724" s="11" t="s">
        <v>163</v>
      </c>
      <c r="C724" s="11" t="s">
        <v>449</v>
      </c>
      <c r="D724" s="11" t="s">
        <v>181</v>
      </c>
      <c r="E724" s="12">
        <v>2024.0</v>
      </c>
      <c r="F724" s="11" t="s">
        <v>166</v>
      </c>
      <c r="G724" s="11" t="s">
        <v>172</v>
      </c>
      <c r="H724" s="11">
        <v>5.0</v>
      </c>
      <c r="I724" s="13">
        <v>8.6</v>
      </c>
      <c r="J724" s="11">
        <v>0.0</v>
      </c>
      <c r="K724" s="13">
        <v>0.6</v>
      </c>
      <c r="L724" s="13">
        <v>6.9</v>
      </c>
      <c r="M724" s="11">
        <v>37.0</v>
      </c>
      <c r="N724" s="14">
        <v>0.94</v>
      </c>
      <c r="O724" s="13">
        <v>80.4</v>
      </c>
      <c r="P724" s="13">
        <v>5.5</v>
      </c>
      <c r="Q724" s="13">
        <v>9.4</v>
      </c>
      <c r="R724" s="13">
        <v>15.8</v>
      </c>
      <c r="S724" s="13">
        <v>5.0</v>
      </c>
      <c r="T724" s="13">
        <v>5.0</v>
      </c>
      <c r="U724" s="13">
        <v>3.6</v>
      </c>
      <c r="V724" s="13">
        <v>88.6</v>
      </c>
      <c r="W724" s="11" t="str">
        <f t="shared" si="1"/>
        <v>A-Strong|BBVA|Corporate|2024</v>
      </c>
      <c r="X724" s="15">
        <f>(MAX(0,MIN(1,1-(K724-scaling_params!$B$2)/(scaling_params!$C$2-scaling_params!$B$2)))+MAX(0,MIN(1,(L724-scaling_params!$B$3)/(scaling_params!$C$3-scaling_params!$B$3))))/2</f>
        <v>0.7867647059</v>
      </c>
      <c r="Y724" s="15">
        <f>(MAX(0,MIN(1,(M724-scaling_params!$B$4)/(scaling_params!$C$4-scaling_params!$B$4)))+MAX(0,MIN(1,(N724-scaling_params!$B$5)/(scaling_params!$C$5-scaling_params!$B$5))))/2</f>
        <v>0.8625</v>
      </c>
      <c r="Z724" s="15">
        <f>(MAX(0,MIN(1,(O724-scaling_params!$B$6)/(scaling_params!$C$6-scaling_params!$B$6)))+MAX(0,MIN(1,1-(P724-scaling_params!$B$7)/(scaling_params!$C$7-scaling_params!$B$7)))+MAX(0,MIN(1,(T724-scaling_params!$B$11)/(scaling_params!$C$11-scaling_params!$B$11))))/3</f>
        <v>1</v>
      </c>
      <c r="AA724" s="15">
        <f>(MAX(0,MIN(1,1-(Q724-scaling_params!$B$8)/(scaling_params!$C$8-scaling_params!$B$8)))+MAX(0,MIN(1,(R724-scaling_params!$B$9)/(scaling_params!$C$9-scaling_params!$B$9)))+MAX(0,MIN(1,(S724-scaling_params!$B$10)/(scaling_params!$C$10-scaling_params!$B$10))))/3</f>
        <v>0.8945147679</v>
      </c>
      <c r="AB724" s="15">
        <f>(MAX(0,MIN(1,(U724-scaling_params!$B$12)/(scaling_params!$C$12-scaling_params!$B$12)))+MAX(0,MIN(1,(V724-scaling_params!$B$13)/(scaling_params!$C$13-scaling_params!$B$13))))/2</f>
        <v>0.9109090909</v>
      </c>
      <c r="AC724" s="13">
        <f>(scaling_params!$G$2*X724+scaling_params!$G$3*Y724+scaling_params!$G$4*Z724+scaling_params!$G$5*AA724+scaling_params!$G$6*AB724)*100</f>
        <v>88.74990778</v>
      </c>
      <c r="AD724" s="11" t="s">
        <v>168</v>
      </c>
      <c r="AE724" s="11">
        <f t="shared" si="2"/>
        <v>0</v>
      </c>
    </row>
    <row r="725" ht="15.75" customHeight="1">
      <c r="A725" s="11" t="s">
        <v>540</v>
      </c>
      <c r="B725" s="11" t="s">
        <v>163</v>
      </c>
      <c r="C725" s="11" t="s">
        <v>449</v>
      </c>
      <c r="D725" s="11" t="s">
        <v>181</v>
      </c>
      <c r="E725" s="12">
        <v>2025.0</v>
      </c>
      <c r="F725" s="11" t="s">
        <v>166</v>
      </c>
      <c r="G725" s="11" t="s">
        <v>172</v>
      </c>
      <c r="H725" s="11">
        <v>5.0</v>
      </c>
      <c r="I725" s="13">
        <v>8.3</v>
      </c>
      <c r="J725" s="11">
        <v>0.0</v>
      </c>
      <c r="K725" s="13">
        <v>1.4</v>
      </c>
      <c r="L725" s="13">
        <v>9.0</v>
      </c>
      <c r="M725" s="11">
        <v>44.0</v>
      </c>
      <c r="N725" s="14">
        <v>0.95</v>
      </c>
      <c r="O725" s="13">
        <v>83.2</v>
      </c>
      <c r="P725" s="13">
        <v>5.5</v>
      </c>
      <c r="Q725" s="13">
        <v>8.5</v>
      </c>
      <c r="R725" s="13">
        <v>18.9</v>
      </c>
      <c r="S725" s="13">
        <v>5.0</v>
      </c>
      <c r="T725" s="13">
        <v>5.0</v>
      </c>
      <c r="U725" s="13">
        <v>3.7</v>
      </c>
      <c r="V725" s="13">
        <v>97.7</v>
      </c>
      <c r="W725" s="11" t="str">
        <f t="shared" si="1"/>
        <v>A-Strong|BBVA|Corporate|2025</v>
      </c>
      <c r="X725" s="15">
        <f>(MAX(0,MIN(1,1-(K725-scaling_params!$B$2)/(scaling_params!$C$2-scaling_params!$B$2)))+MAX(0,MIN(1,(L725-scaling_params!$B$3)/(scaling_params!$C$3-scaling_params!$B$3))))/2</f>
        <v>0.8745098039</v>
      </c>
      <c r="Y725" s="15">
        <f>(MAX(0,MIN(1,(M725-scaling_params!$B$4)/(scaling_params!$C$4-scaling_params!$B$4)))+MAX(0,MIN(1,(N725-scaling_params!$B$5)/(scaling_params!$C$5-scaling_params!$B$5))))/2</f>
        <v>0.9083333333</v>
      </c>
      <c r="Z725" s="15">
        <f>(MAX(0,MIN(1,(O725-scaling_params!$B$6)/(scaling_params!$C$6-scaling_params!$B$6)))+MAX(0,MIN(1,1-(P725-scaling_params!$B$7)/(scaling_params!$C$7-scaling_params!$B$7)))+MAX(0,MIN(1,(T725-scaling_params!$B$11)/(scaling_params!$C$11-scaling_params!$B$11))))/3</f>
        <v>1</v>
      </c>
      <c r="AA725" s="15">
        <f>(MAX(0,MIN(1,1-(Q725-scaling_params!$B$8)/(scaling_params!$C$8-scaling_params!$B$8)))+MAX(0,MIN(1,(R725-scaling_params!$B$9)/(scaling_params!$C$9-scaling_params!$B$9)))+MAX(0,MIN(1,(S725-scaling_params!$B$10)/(scaling_params!$C$10-scaling_params!$B$10))))/3</f>
        <v>1</v>
      </c>
      <c r="AB725" s="15">
        <f>(MAX(0,MIN(1,(U725-scaling_params!$B$12)/(scaling_params!$C$12-scaling_params!$B$12)))+MAX(0,MIN(1,(V725-scaling_params!$B$13)/(scaling_params!$C$13-scaling_params!$B$13))))/2</f>
        <v>0.9936363636</v>
      </c>
      <c r="AC725" s="13">
        <f>(scaling_params!$G$2*X725+scaling_params!$G$3*Y725+scaling_params!$G$4*Z725+scaling_params!$G$5*AA725+scaling_params!$G$6*AB725)*100</f>
        <v>94.72172282</v>
      </c>
      <c r="AD725" s="11" t="s">
        <v>168</v>
      </c>
      <c r="AE725" s="11">
        <f t="shared" si="2"/>
        <v>0</v>
      </c>
    </row>
    <row r="726" ht="15.75" customHeight="1">
      <c r="A726" s="11" t="s">
        <v>541</v>
      </c>
      <c r="B726" s="11" t="s">
        <v>163</v>
      </c>
      <c r="C726" s="11" t="s">
        <v>449</v>
      </c>
      <c r="D726" s="11" t="s">
        <v>174</v>
      </c>
      <c r="E726" s="12">
        <v>2024.0</v>
      </c>
      <c r="F726" s="11" t="s">
        <v>171</v>
      </c>
      <c r="G726" s="11" t="s">
        <v>167</v>
      </c>
      <c r="H726" s="11">
        <v>2.0</v>
      </c>
      <c r="I726" s="13">
        <v>8.6</v>
      </c>
      <c r="J726" s="11">
        <v>0.0</v>
      </c>
      <c r="K726" s="13">
        <v>1.3</v>
      </c>
      <c r="L726" s="13">
        <v>6.3</v>
      </c>
      <c r="M726" s="11">
        <v>39.0</v>
      </c>
      <c r="N726" s="14">
        <v>0.82</v>
      </c>
      <c r="O726" s="13">
        <v>73.3</v>
      </c>
      <c r="P726" s="13">
        <v>4.6</v>
      </c>
      <c r="Q726" s="13">
        <v>12.9</v>
      </c>
      <c r="R726" s="13">
        <v>18.1</v>
      </c>
      <c r="S726" s="13">
        <v>4.4</v>
      </c>
      <c r="T726" s="13">
        <v>4.3</v>
      </c>
      <c r="U726" s="13">
        <v>2.7</v>
      </c>
      <c r="V726" s="13">
        <v>73.0</v>
      </c>
      <c r="W726" s="11" t="str">
        <f t="shared" si="1"/>
        <v>A-Strong|BBVA|Digital|2024</v>
      </c>
      <c r="X726" s="15">
        <f>(MAX(0,MIN(1,1-(K726-scaling_params!$B$2)/(scaling_params!$C$2-scaling_params!$B$2)))+MAX(0,MIN(1,(L726-scaling_params!$B$3)/(scaling_params!$C$3-scaling_params!$B$3))))/2</f>
        <v>0.6926470588</v>
      </c>
      <c r="Y726" s="15">
        <f>(MAX(0,MIN(1,(M726-scaling_params!$B$4)/(scaling_params!$C$4-scaling_params!$B$4)))+MAX(0,MIN(1,(N726-scaling_params!$B$5)/(scaling_params!$C$5-scaling_params!$B$5))))/2</f>
        <v>0.7220238095</v>
      </c>
      <c r="Z726" s="15">
        <f>(MAX(0,MIN(1,(O726-scaling_params!$B$6)/(scaling_params!$C$6-scaling_params!$B$6)))+MAX(0,MIN(1,1-(P726-scaling_params!$B$7)/(scaling_params!$C$7-scaling_params!$B$7)))+MAX(0,MIN(1,(T726-scaling_params!$B$11)/(scaling_params!$C$11-scaling_params!$B$11))))/3</f>
        <v>0.8755775578</v>
      </c>
      <c r="AA726" s="15">
        <f>(MAX(0,MIN(1,1-(Q726-scaling_params!$B$8)/(scaling_params!$C$8-scaling_params!$B$8)))+MAX(0,MIN(1,(R726-scaling_params!$B$9)/(scaling_params!$C$9-scaling_params!$B$9)))+MAX(0,MIN(1,(S726-scaling_params!$B$10)/(scaling_params!$C$10-scaling_params!$B$10))))/3</f>
        <v>0.8834952278</v>
      </c>
      <c r="AB726" s="15">
        <f>(MAX(0,MIN(1,(U726-scaling_params!$B$12)/(scaling_params!$C$12-scaling_params!$B$12)))+MAX(0,MIN(1,(V726-scaling_params!$B$13)/(scaling_params!$C$13-scaling_params!$B$13))))/2</f>
        <v>0.6940909091</v>
      </c>
      <c r="AC726" s="13">
        <f>(scaling_params!$G$2*X726+scaling_params!$G$3*Y726+scaling_params!$G$4*Z726+scaling_params!$G$5*AA726+scaling_params!$G$6*AB726)*100</f>
        <v>77.56062675</v>
      </c>
      <c r="AD726" s="11" t="s">
        <v>168</v>
      </c>
      <c r="AE726" s="11">
        <f t="shared" si="2"/>
        <v>0</v>
      </c>
    </row>
    <row r="727" ht="15.75" customHeight="1">
      <c r="A727" s="11" t="s">
        <v>541</v>
      </c>
      <c r="B727" s="11" t="s">
        <v>163</v>
      </c>
      <c r="C727" s="11" t="s">
        <v>449</v>
      </c>
      <c r="D727" s="11" t="s">
        <v>174</v>
      </c>
      <c r="E727" s="12">
        <v>2025.0</v>
      </c>
      <c r="F727" s="11" t="s">
        <v>171</v>
      </c>
      <c r="G727" s="11" t="s">
        <v>167</v>
      </c>
      <c r="H727" s="11">
        <v>2.0</v>
      </c>
      <c r="I727" s="13">
        <v>8.3</v>
      </c>
      <c r="J727" s="11">
        <v>0.0</v>
      </c>
      <c r="K727" s="13">
        <v>1.2</v>
      </c>
      <c r="L727" s="13">
        <v>8.9</v>
      </c>
      <c r="M727" s="11">
        <v>31.0</v>
      </c>
      <c r="N727" s="14">
        <v>0.83</v>
      </c>
      <c r="O727" s="13">
        <v>78.6</v>
      </c>
      <c r="P727" s="13">
        <v>4.2</v>
      </c>
      <c r="Q727" s="13">
        <v>12.7</v>
      </c>
      <c r="R727" s="13">
        <v>18.1</v>
      </c>
      <c r="S727" s="13">
        <v>4.4</v>
      </c>
      <c r="T727" s="13">
        <v>4.7</v>
      </c>
      <c r="U727" s="13">
        <v>3.7</v>
      </c>
      <c r="V727" s="13">
        <v>86.7</v>
      </c>
      <c r="W727" s="11" t="str">
        <f t="shared" si="1"/>
        <v>A-Strong|BBVA|Digital|2025</v>
      </c>
      <c r="X727" s="15">
        <f>(MAX(0,MIN(1,1-(K727-scaling_params!$B$2)/(scaling_params!$C$2-scaling_params!$B$2)))+MAX(0,MIN(1,(L727-scaling_params!$B$3)/(scaling_params!$C$3-scaling_params!$B$3))))/2</f>
        <v>0.9004901961</v>
      </c>
      <c r="Y727" s="15">
        <f>(MAX(0,MIN(1,(M727-scaling_params!$B$4)/(scaling_params!$C$4-scaling_params!$B$4)))+MAX(0,MIN(1,(N727-scaling_params!$B$5)/(scaling_params!$C$5-scaling_params!$B$5))))/2</f>
        <v>0.6964285714</v>
      </c>
      <c r="Z727" s="15">
        <f>(MAX(0,MIN(1,(O727-scaling_params!$B$6)/(scaling_params!$C$6-scaling_params!$B$6)))+MAX(0,MIN(1,1-(P727-scaling_params!$B$7)/(scaling_params!$C$7-scaling_params!$B$7)))+MAX(0,MIN(1,(T727-scaling_params!$B$11)/(scaling_params!$C$11-scaling_params!$B$11))))/3</f>
        <v>0.9714285714</v>
      </c>
      <c r="AA727" s="15">
        <f>(MAX(0,MIN(1,1-(Q727-scaling_params!$B$8)/(scaling_params!$C$8-scaling_params!$B$8)))+MAX(0,MIN(1,(R727-scaling_params!$B$9)/(scaling_params!$C$9-scaling_params!$B$9)))+MAX(0,MIN(1,(S727-scaling_params!$B$10)/(scaling_params!$C$10-scaling_params!$B$10))))/3</f>
        <v>0.8910709854</v>
      </c>
      <c r="AB727" s="15">
        <f>(MAX(0,MIN(1,(U727-scaling_params!$B$12)/(scaling_params!$C$12-scaling_params!$B$12)))+MAX(0,MIN(1,(V727-scaling_params!$B$13)/(scaling_params!$C$13-scaling_params!$B$13))))/2</f>
        <v>0.8936363636</v>
      </c>
      <c r="AC727" s="13">
        <f>(scaling_params!$G$2*X727+scaling_params!$G$3*Y727+scaling_params!$G$4*Z727+scaling_params!$G$5*AA727+scaling_params!$G$6*AB727)*100</f>
        <v>86.5839209</v>
      </c>
      <c r="AD727" s="11" t="s">
        <v>168</v>
      </c>
      <c r="AE727" s="11">
        <f t="shared" si="2"/>
        <v>0</v>
      </c>
    </row>
    <row r="728" ht="15.75" customHeight="1">
      <c r="A728" s="11" t="s">
        <v>542</v>
      </c>
      <c r="B728" s="11" t="s">
        <v>163</v>
      </c>
      <c r="C728" s="11" t="s">
        <v>449</v>
      </c>
      <c r="D728" s="11" t="s">
        <v>177</v>
      </c>
      <c r="E728" s="12">
        <v>2024.0</v>
      </c>
      <c r="F728" s="11" t="s">
        <v>166</v>
      </c>
      <c r="G728" s="11" t="s">
        <v>175</v>
      </c>
      <c r="H728" s="11">
        <v>1.0</v>
      </c>
      <c r="I728" s="13">
        <v>8.6</v>
      </c>
      <c r="J728" s="11">
        <v>0.0</v>
      </c>
      <c r="K728" s="13">
        <v>0.2</v>
      </c>
      <c r="L728" s="13">
        <v>6.8</v>
      </c>
      <c r="M728" s="11">
        <v>16.0</v>
      </c>
      <c r="N728" s="14">
        <v>0.88</v>
      </c>
      <c r="O728" s="13">
        <v>76.2</v>
      </c>
      <c r="P728" s="13">
        <v>4.6</v>
      </c>
      <c r="Q728" s="13">
        <v>11.9</v>
      </c>
      <c r="R728" s="13">
        <v>17.6</v>
      </c>
      <c r="S728" s="13">
        <v>4.2</v>
      </c>
      <c r="T728" s="13">
        <v>4.0</v>
      </c>
      <c r="U728" s="13">
        <v>3.5</v>
      </c>
      <c r="V728" s="13">
        <v>86.6</v>
      </c>
      <c r="W728" s="11" t="str">
        <f t="shared" si="1"/>
        <v>A-Strong|BBVA|Retail|2024</v>
      </c>
      <c r="X728" s="15">
        <f>(MAX(0,MIN(1,1-(K728-scaling_params!$B$2)/(scaling_params!$C$2-scaling_params!$B$2)))+MAX(0,MIN(1,(L728-scaling_params!$B$3)/(scaling_params!$C$3-scaling_params!$B$3))))/2</f>
        <v>0.7794117647</v>
      </c>
      <c r="Y728" s="15">
        <f>(MAX(0,MIN(1,(M728-scaling_params!$B$4)/(scaling_params!$C$4-scaling_params!$B$4)))+MAX(0,MIN(1,(N728-scaling_params!$B$5)/(scaling_params!$C$5-scaling_params!$B$5))))/2</f>
        <v>0.6875</v>
      </c>
      <c r="Z728" s="15">
        <f>(MAX(0,MIN(1,(O728-scaling_params!$B$6)/(scaling_params!$C$6-scaling_params!$B$6)))+MAX(0,MIN(1,1-(P728-scaling_params!$B$7)/(scaling_params!$C$7-scaling_params!$B$7)))+MAX(0,MIN(1,(T728-scaling_params!$B$11)/(scaling_params!$C$11-scaling_params!$B$11))))/3</f>
        <v>0.8948609147</v>
      </c>
      <c r="AA728" s="15">
        <f>(MAX(0,MIN(1,1-(Q728-scaling_params!$B$8)/(scaling_params!$C$8-scaling_params!$B$8)))+MAX(0,MIN(1,(R728-scaling_params!$B$9)/(scaling_params!$C$9-scaling_params!$B$9)))+MAX(0,MIN(1,(S728-scaling_params!$B$10)/(scaling_params!$C$10-scaling_params!$B$10))))/3</f>
        <v>0.8806691261</v>
      </c>
      <c r="AB728" s="15">
        <f>(MAX(0,MIN(1,(U728-scaling_params!$B$12)/(scaling_params!$C$12-scaling_params!$B$12)))+MAX(0,MIN(1,(V728-scaling_params!$B$13)/(scaling_params!$C$13-scaling_params!$B$13))))/2</f>
        <v>0.8927272727</v>
      </c>
      <c r="AC728" s="13">
        <f>(scaling_params!$G$2*X728+scaling_params!$G$3*Y728+scaling_params!$G$4*Z728+scaling_params!$G$5*AA728+scaling_params!$G$6*AB728)*100</f>
        <v>81.5356164</v>
      </c>
      <c r="AD728" s="11" t="s">
        <v>168</v>
      </c>
      <c r="AE728" s="11">
        <f t="shared" si="2"/>
        <v>0</v>
      </c>
    </row>
    <row r="729" ht="15.75" customHeight="1">
      <c r="A729" s="11" t="s">
        <v>542</v>
      </c>
      <c r="B729" s="11" t="s">
        <v>163</v>
      </c>
      <c r="C729" s="11" t="s">
        <v>449</v>
      </c>
      <c r="D729" s="11" t="s">
        <v>177</v>
      </c>
      <c r="E729" s="12">
        <v>2025.0</v>
      </c>
      <c r="F729" s="11" t="s">
        <v>166</v>
      </c>
      <c r="G729" s="11" t="s">
        <v>175</v>
      </c>
      <c r="H729" s="11">
        <v>1.0</v>
      </c>
      <c r="I729" s="13">
        <v>8.3</v>
      </c>
      <c r="J729" s="11">
        <v>0.0</v>
      </c>
      <c r="K729" s="13">
        <v>1.2</v>
      </c>
      <c r="L729" s="13">
        <v>8.7</v>
      </c>
      <c r="M729" s="11">
        <v>42.0</v>
      </c>
      <c r="N729" s="14">
        <v>0.87</v>
      </c>
      <c r="O729" s="13">
        <v>79.5</v>
      </c>
      <c r="P729" s="13">
        <v>6.5</v>
      </c>
      <c r="Q729" s="13">
        <v>9.6</v>
      </c>
      <c r="R729" s="13">
        <v>16.3</v>
      </c>
      <c r="S729" s="13">
        <v>4.6</v>
      </c>
      <c r="T729" s="13">
        <v>4.3</v>
      </c>
      <c r="U729" s="13">
        <v>3.5</v>
      </c>
      <c r="V729" s="13">
        <v>86.0</v>
      </c>
      <c r="W729" s="11" t="str">
        <f t="shared" si="1"/>
        <v>A-Strong|BBVA|Retail|2025</v>
      </c>
      <c r="X729" s="15">
        <f>(MAX(0,MIN(1,1-(K729-scaling_params!$B$2)/(scaling_params!$C$2-scaling_params!$B$2)))+MAX(0,MIN(1,(L729-scaling_params!$B$3)/(scaling_params!$C$3-scaling_params!$B$3))))/2</f>
        <v>0.8857843137</v>
      </c>
      <c r="Y729" s="15">
        <f>(MAX(0,MIN(1,(M729-scaling_params!$B$4)/(scaling_params!$C$4-scaling_params!$B$4)))+MAX(0,MIN(1,(N729-scaling_params!$B$5)/(scaling_params!$C$5-scaling_params!$B$5))))/2</f>
        <v>0.7988095238</v>
      </c>
      <c r="Z729" s="15">
        <f>(MAX(0,MIN(1,(O729-scaling_params!$B$6)/(scaling_params!$C$6-scaling_params!$B$6)))+MAX(0,MIN(1,1-(P729-scaling_params!$B$7)/(scaling_params!$C$7-scaling_params!$B$7)))+MAX(0,MIN(1,(T729-scaling_params!$B$11)/(scaling_params!$C$11-scaling_params!$B$11))))/3</f>
        <v>0.8432432432</v>
      </c>
      <c r="AA729" s="15">
        <f>(MAX(0,MIN(1,1-(Q729-scaling_params!$B$8)/(scaling_params!$C$8-scaling_params!$B$8)))+MAX(0,MIN(1,(R729-scaling_params!$B$9)/(scaling_params!$C$9-scaling_params!$B$9)))+MAX(0,MIN(1,(S729-scaling_params!$B$10)/(scaling_params!$C$10-scaling_params!$B$10))))/3</f>
        <v>0.8763961281</v>
      </c>
      <c r="AB729" s="15">
        <f>(MAX(0,MIN(1,(U729-scaling_params!$B$12)/(scaling_params!$C$12-scaling_params!$B$12)))+MAX(0,MIN(1,(V729-scaling_params!$B$13)/(scaling_params!$C$13-scaling_params!$B$13))))/2</f>
        <v>0.8872727273</v>
      </c>
      <c r="AC729" s="13">
        <f>(scaling_params!$G$2*X729+scaling_params!$G$3*Y729+scaling_params!$G$4*Z729+scaling_params!$G$5*AA729+scaling_params!$G$6*AB729)*100</f>
        <v>85.29856143</v>
      </c>
      <c r="AD729" s="11" t="s">
        <v>168</v>
      </c>
      <c r="AE729" s="11">
        <f t="shared" si="2"/>
        <v>0</v>
      </c>
    </row>
    <row r="730" ht="15.75" customHeight="1">
      <c r="A730" s="11" t="s">
        <v>543</v>
      </c>
      <c r="B730" s="11" t="s">
        <v>163</v>
      </c>
      <c r="C730" s="11" t="s">
        <v>449</v>
      </c>
      <c r="D730" s="11" t="s">
        <v>181</v>
      </c>
      <c r="E730" s="12">
        <v>2024.0</v>
      </c>
      <c r="F730" s="11" t="s">
        <v>166</v>
      </c>
      <c r="G730" s="11" t="s">
        <v>167</v>
      </c>
      <c r="H730" s="11">
        <v>1.0</v>
      </c>
      <c r="I730" s="13">
        <v>8.6</v>
      </c>
      <c r="J730" s="11">
        <v>0.0</v>
      </c>
      <c r="K730" s="13">
        <v>0.6</v>
      </c>
      <c r="L730" s="13">
        <v>9.0</v>
      </c>
      <c r="M730" s="11">
        <v>44.0</v>
      </c>
      <c r="N730" s="14">
        <v>1.0</v>
      </c>
      <c r="O730" s="13">
        <v>80.4</v>
      </c>
      <c r="P730" s="13">
        <v>5.5</v>
      </c>
      <c r="Q730" s="13">
        <v>9.4</v>
      </c>
      <c r="R730" s="13">
        <v>15.8</v>
      </c>
      <c r="S730" s="13">
        <v>5.0</v>
      </c>
      <c r="T730" s="13">
        <v>5.0</v>
      </c>
      <c r="U730" s="13">
        <v>3.6</v>
      </c>
      <c r="V730" s="13">
        <v>87.3</v>
      </c>
      <c r="W730" s="11" t="str">
        <f t="shared" si="1"/>
        <v>A-Strong|BBVA|Corporate|2024</v>
      </c>
      <c r="X730" s="15">
        <f>(MAX(0,MIN(1,1-(K730-scaling_params!$B$2)/(scaling_params!$C$2-scaling_params!$B$2)))+MAX(0,MIN(1,(L730-scaling_params!$B$3)/(scaling_params!$C$3-scaling_params!$B$3))))/2</f>
        <v>0.9411764706</v>
      </c>
      <c r="Y730" s="15">
        <f>(MAX(0,MIN(1,(M730-scaling_params!$B$4)/(scaling_params!$C$4-scaling_params!$B$4)))+MAX(0,MIN(1,(N730-scaling_params!$B$5)/(scaling_params!$C$5-scaling_params!$B$5))))/2</f>
        <v>0.9333333333</v>
      </c>
      <c r="Z730" s="15">
        <f>(MAX(0,MIN(1,(O730-scaling_params!$B$6)/(scaling_params!$C$6-scaling_params!$B$6)))+MAX(0,MIN(1,1-(P730-scaling_params!$B$7)/(scaling_params!$C$7-scaling_params!$B$7)))+MAX(0,MIN(1,(T730-scaling_params!$B$11)/(scaling_params!$C$11-scaling_params!$B$11))))/3</f>
        <v>1</v>
      </c>
      <c r="AA730" s="15">
        <f>(MAX(0,MIN(1,1-(Q730-scaling_params!$B$8)/(scaling_params!$C$8-scaling_params!$B$8)))+MAX(0,MIN(1,(R730-scaling_params!$B$9)/(scaling_params!$C$9-scaling_params!$B$9)))+MAX(0,MIN(1,(S730-scaling_params!$B$10)/(scaling_params!$C$10-scaling_params!$B$10))))/3</f>
        <v>0.8945147679</v>
      </c>
      <c r="AB730" s="15">
        <f>(MAX(0,MIN(1,(U730-scaling_params!$B$12)/(scaling_params!$C$12-scaling_params!$B$12)))+MAX(0,MIN(1,(V730-scaling_params!$B$13)/(scaling_params!$C$13-scaling_params!$B$13))))/2</f>
        <v>0.8990909091</v>
      </c>
      <c r="AC730" s="13">
        <f>(scaling_params!$G$2*X730+scaling_params!$G$3*Y730+scaling_params!$G$4*Z730+scaling_params!$G$5*AA730+scaling_params!$G$6*AB730)*100</f>
        <v>93.90371304</v>
      </c>
      <c r="AD730" s="11" t="s">
        <v>168</v>
      </c>
      <c r="AE730" s="11">
        <f t="shared" si="2"/>
        <v>0</v>
      </c>
    </row>
    <row r="731" ht="15.75" customHeight="1">
      <c r="A731" s="11" t="s">
        <v>543</v>
      </c>
      <c r="B731" s="11" t="s">
        <v>163</v>
      </c>
      <c r="C731" s="11" t="s">
        <v>449</v>
      </c>
      <c r="D731" s="11" t="s">
        <v>181</v>
      </c>
      <c r="E731" s="12">
        <v>2025.0</v>
      </c>
      <c r="F731" s="11" t="s">
        <v>166</v>
      </c>
      <c r="G731" s="11" t="s">
        <v>167</v>
      </c>
      <c r="H731" s="11">
        <v>1.0</v>
      </c>
      <c r="I731" s="13">
        <v>8.3</v>
      </c>
      <c r="J731" s="11">
        <v>0.0</v>
      </c>
      <c r="K731" s="13">
        <v>1.4</v>
      </c>
      <c r="L731" s="13">
        <v>8.7</v>
      </c>
      <c r="M731" s="11">
        <v>51.0</v>
      </c>
      <c r="N731" s="14">
        <v>0.93</v>
      </c>
      <c r="O731" s="13">
        <v>83.2</v>
      </c>
      <c r="P731" s="13">
        <v>5.5</v>
      </c>
      <c r="Q731" s="13">
        <v>8.5</v>
      </c>
      <c r="R731" s="13">
        <v>18.9</v>
      </c>
      <c r="S731" s="13">
        <v>5.0</v>
      </c>
      <c r="T731" s="13">
        <v>4.9</v>
      </c>
      <c r="U731" s="13">
        <v>3.7</v>
      </c>
      <c r="V731" s="13">
        <v>89.2</v>
      </c>
      <c r="W731" s="11" t="str">
        <f t="shared" si="1"/>
        <v>A-Strong|BBVA|Corporate|2025</v>
      </c>
      <c r="X731" s="15">
        <f>(MAX(0,MIN(1,1-(K731-scaling_params!$B$2)/(scaling_params!$C$2-scaling_params!$B$2)))+MAX(0,MIN(1,(L731-scaling_params!$B$3)/(scaling_params!$C$3-scaling_params!$B$3))))/2</f>
        <v>0.8524509804</v>
      </c>
      <c r="Y731" s="15">
        <f>(MAX(0,MIN(1,(M731-scaling_params!$B$4)/(scaling_params!$C$4-scaling_params!$B$4)))+MAX(0,MIN(1,(N731-scaling_params!$B$5)/(scaling_params!$C$5-scaling_params!$B$5))))/2</f>
        <v>0.9166666667</v>
      </c>
      <c r="Z731" s="15">
        <f>(MAX(0,MIN(1,(O731-scaling_params!$B$6)/(scaling_params!$C$6-scaling_params!$B$6)))+MAX(0,MIN(1,1-(P731-scaling_params!$B$7)/(scaling_params!$C$7-scaling_params!$B$7)))+MAX(0,MIN(1,(T731-scaling_params!$B$11)/(scaling_params!$C$11-scaling_params!$B$11))))/3</f>
        <v>0.9904761905</v>
      </c>
      <c r="AA731" s="15">
        <f>(MAX(0,MIN(1,1-(Q731-scaling_params!$B$8)/(scaling_params!$C$8-scaling_params!$B$8)))+MAX(0,MIN(1,(R731-scaling_params!$B$9)/(scaling_params!$C$9-scaling_params!$B$9)))+MAX(0,MIN(1,(S731-scaling_params!$B$10)/(scaling_params!$C$10-scaling_params!$B$10))))/3</f>
        <v>1</v>
      </c>
      <c r="AB731" s="15">
        <f>(MAX(0,MIN(1,(U731-scaling_params!$B$12)/(scaling_params!$C$12-scaling_params!$B$12)))+MAX(0,MIN(1,(V731-scaling_params!$B$13)/(scaling_params!$C$13-scaling_params!$B$13))))/2</f>
        <v>0.9163636364</v>
      </c>
      <c r="AC731" s="13">
        <f>(scaling_params!$G$2*X731+scaling_params!$G$3*Y731+scaling_params!$G$4*Z731+scaling_params!$G$5*AA731+scaling_params!$G$6*AB731)*100</f>
        <v>93.26354609</v>
      </c>
      <c r="AD731" s="11" t="s">
        <v>168</v>
      </c>
      <c r="AE731" s="11">
        <f t="shared" si="2"/>
        <v>0</v>
      </c>
    </row>
    <row r="732" ht="15.75" customHeight="1">
      <c r="A732" s="11" t="s">
        <v>544</v>
      </c>
      <c r="B732" s="11" t="s">
        <v>163</v>
      </c>
      <c r="C732" s="11" t="s">
        <v>449</v>
      </c>
      <c r="D732" s="11" t="s">
        <v>165</v>
      </c>
      <c r="E732" s="12">
        <v>2024.0</v>
      </c>
      <c r="F732" s="11" t="s">
        <v>166</v>
      </c>
      <c r="G732" s="11" t="s">
        <v>184</v>
      </c>
      <c r="H732" s="11">
        <v>4.0</v>
      </c>
      <c r="I732" s="13">
        <v>8.6</v>
      </c>
      <c r="J732" s="11">
        <v>0.0</v>
      </c>
      <c r="K732" s="13">
        <v>1.1</v>
      </c>
      <c r="L732" s="13">
        <v>6.5</v>
      </c>
      <c r="M732" s="11">
        <v>7.0</v>
      </c>
      <c r="N732" s="14">
        <v>0.79</v>
      </c>
      <c r="O732" s="13">
        <v>77.5</v>
      </c>
      <c r="P732" s="13">
        <v>5.8</v>
      </c>
      <c r="Q732" s="13">
        <v>9.9</v>
      </c>
      <c r="R732" s="13">
        <v>17.5</v>
      </c>
      <c r="S732" s="13">
        <v>4.1</v>
      </c>
      <c r="T732" s="13">
        <v>4.0</v>
      </c>
      <c r="U732" s="13">
        <v>2.8</v>
      </c>
      <c r="V732" s="13">
        <v>80.5</v>
      </c>
      <c r="W732" s="11" t="str">
        <f t="shared" si="1"/>
        <v>A-Strong|BBVA|Operations|2024</v>
      </c>
      <c r="X732" s="15">
        <f>(MAX(0,MIN(1,1-(K732-scaling_params!$B$2)/(scaling_params!$C$2-scaling_params!$B$2)))+MAX(0,MIN(1,(L732-scaling_params!$B$3)/(scaling_params!$C$3-scaling_params!$B$3))))/2</f>
        <v>0.7406862745</v>
      </c>
      <c r="Y732" s="15">
        <f>(MAX(0,MIN(1,(M732-scaling_params!$B$4)/(scaling_params!$C$4-scaling_params!$B$4)))+MAX(0,MIN(1,(N732-scaling_params!$B$5)/(scaling_params!$C$5-scaling_params!$B$5))))/2</f>
        <v>0.5321428571</v>
      </c>
      <c r="Z732" s="15">
        <f>(MAX(0,MIN(1,(O732-scaling_params!$B$6)/(scaling_params!$C$6-scaling_params!$B$6)))+MAX(0,MIN(1,1-(P732-scaling_params!$B$7)/(scaling_params!$C$7-scaling_params!$B$7)))+MAX(0,MIN(1,(T732-scaling_params!$B$11)/(scaling_params!$C$11-scaling_params!$B$11))))/3</f>
        <v>0.8777348777</v>
      </c>
      <c r="AA732" s="15">
        <f>(MAX(0,MIN(1,1-(Q732-scaling_params!$B$8)/(scaling_params!$C$8-scaling_params!$B$8)))+MAX(0,MIN(1,(R732-scaling_params!$B$9)/(scaling_params!$C$9-scaling_params!$B$9)))+MAX(0,MIN(1,(S732-scaling_params!$B$10)/(scaling_params!$C$10-scaling_params!$B$10))))/3</f>
        <v>0.8780094316</v>
      </c>
      <c r="AB732" s="15">
        <f>(MAX(0,MIN(1,(U732-scaling_params!$B$12)/(scaling_params!$C$12-scaling_params!$B$12)))+MAX(0,MIN(1,(V732-scaling_params!$B$13)/(scaling_params!$C$13-scaling_params!$B$13))))/2</f>
        <v>0.7872727273</v>
      </c>
      <c r="AC732" s="13">
        <f>(scaling_params!$G$2*X732+scaling_params!$G$3*Y732+scaling_params!$G$4*Z732+scaling_params!$G$5*AA732+scaling_params!$G$6*AB732)*100</f>
        <v>75.2810384</v>
      </c>
      <c r="AD732" s="11" t="s">
        <v>168</v>
      </c>
      <c r="AE732" s="11">
        <f t="shared" si="2"/>
        <v>0</v>
      </c>
    </row>
    <row r="733" ht="15.75" customHeight="1">
      <c r="A733" s="11" t="s">
        <v>544</v>
      </c>
      <c r="B733" s="11" t="s">
        <v>163</v>
      </c>
      <c r="C733" s="11" t="s">
        <v>449</v>
      </c>
      <c r="D733" s="11" t="s">
        <v>165</v>
      </c>
      <c r="E733" s="12">
        <v>2025.0</v>
      </c>
      <c r="F733" s="11" t="s">
        <v>166</v>
      </c>
      <c r="G733" s="11" t="s">
        <v>184</v>
      </c>
      <c r="H733" s="11">
        <v>4.0</v>
      </c>
      <c r="I733" s="13">
        <v>8.3</v>
      </c>
      <c r="J733" s="11">
        <v>0.0</v>
      </c>
      <c r="K733" s="13">
        <v>0.0</v>
      </c>
      <c r="L733" s="13">
        <v>7.7</v>
      </c>
      <c r="M733" s="11">
        <v>30.0</v>
      </c>
      <c r="N733" s="14">
        <v>0.82</v>
      </c>
      <c r="O733" s="13">
        <v>83.2</v>
      </c>
      <c r="P733" s="13">
        <v>5.0</v>
      </c>
      <c r="Q733" s="13">
        <v>10.1</v>
      </c>
      <c r="R733" s="13">
        <v>16.7</v>
      </c>
      <c r="S733" s="13">
        <v>4.1</v>
      </c>
      <c r="T733" s="13">
        <v>3.9</v>
      </c>
      <c r="U733" s="13">
        <v>3.6</v>
      </c>
      <c r="V733" s="13">
        <v>86.5</v>
      </c>
      <c r="W733" s="11" t="str">
        <f t="shared" si="1"/>
        <v>A-Strong|BBVA|Operations|2025</v>
      </c>
      <c r="X733" s="15">
        <f>(MAX(0,MIN(1,1-(K733-scaling_params!$B$2)/(scaling_params!$C$2-scaling_params!$B$2)))+MAX(0,MIN(1,(L733-scaling_params!$B$3)/(scaling_params!$C$3-scaling_params!$B$3))))/2</f>
        <v>0.8455882353</v>
      </c>
      <c r="Y733" s="15">
        <f>(MAX(0,MIN(1,(M733-scaling_params!$B$4)/(scaling_params!$C$4-scaling_params!$B$4)))+MAX(0,MIN(1,(N733-scaling_params!$B$5)/(scaling_params!$C$5-scaling_params!$B$5))))/2</f>
        <v>0.6791666667</v>
      </c>
      <c r="Z733" s="15">
        <f>(MAX(0,MIN(1,(O733-scaling_params!$B$6)/(scaling_params!$C$6-scaling_params!$B$6)))+MAX(0,MIN(1,1-(P733-scaling_params!$B$7)/(scaling_params!$C$7-scaling_params!$B$7)))+MAX(0,MIN(1,(T733-scaling_params!$B$11)/(scaling_params!$C$11-scaling_params!$B$11))))/3</f>
        <v>0.8952380952</v>
      </c>
      <c r="AA733" s="15">
        <f>(MAX(0,MIN(1,1-(Q733-scaling_params!$B$8)/(scaling_params!$C$8-scaling_params!$B$8)))+MAX(0,MIN(1,(R733-scaling_params!$B$9)/(scaling_params!$C$9-scaling_params!$B$9)))+MAX(0,MIN(1,(S733-scaling_params!$B$10)/(scaling_params!$C$10-scaling_params!$B$10))))/3</f>
        <v>0.8442541574</v>
      </c>
      <c r="AB733" s="15">
        <f>(MAX(0,MIN(1,(U733-scaling_params!$B$12)/(scaling_params!$C$12-scaling_params!$B$12)))+MAX(0,MIN(1,(V733-scaling_params!$B$13)/(scaling_params!$C$13-scaling_params!$B$13))))/2</f>
        <v>0.8918181818</v>
      </c>
      <c r="AC733" s="13">
        <f>(scaling_params!$G$2*X733+scaling_params!$G$3*Y733+scaling_params!$G$4*Z733+scaling_params!$G$5*AA733+scaling_params!$G$6*AB733)*100</f>
        <v>82.25216315</v>
      </c>
      <c r="AD733" s="11" t="s">
        <v>168</v>
      </c>
      <c r="AE733" s="11">
        <f t="shared" si="2"/>
        <v>0</v>
      </c>
    </row>
    <row r="734" ht="15.75" customHeight="1">
      <c r="A734" s="11" t="s">
        <v>545</v>
      </c>
      <c r="B734" s="11" t="s">
        <v>163</v>
      </c>
      <c r="C734" s="11" t="s">
        <v>449</v>
      </c>
      <c r="D734" s="11" t="s">
        <v>165</v>
      </c>
      <c r="E734" s="12">
        <v>2024.0</v>
      </c>
      <c r="F734" s="11" t="s">
        <v>171</v>
      </c>
      <c r="G734" s="11" t="s">
        <v>172</v>
      </c>
      <c r="H734" s="11">
        <v>4.0</v>
      </c>
      <c r="I734" s="13">
        <v>8.6</v>
      </c>
      <c r="J734" s="11">
        <v>0.0</v>
      </c>
      <c r="K734" s="13">
        <v>1.1</v>
      </c>
      <c r="L734" s="13">
        <v>7.5</v>
      </c>
      <c r="M734" s="11">
        <v>12.0</v>
      </c>
      <c r="N734" s="14">
        <v>0.86</v>
      </c>
      <c r="O734" s="13">
        <v>77.5</v>
      </c>
      <c r="P734" s="13">
        <v>5.8</v>
      </c>
      <c r="Q734" s="13">
        <v>9.9</v>
      </c>
      <c r="R734" s="13">
        <v>17.5</v>
      </c>
      <c r="S734" s="13">
        <v>4.1</v>
      </c>
      <c r="T734" s="13">
        <v>3.8</v>
      </c>
      <c r="U734" s="13">
        <v>2.8</v>
      </c>
      <c r="V734" s="13">
        <v>82.2</v>
      </c>
      <c r="W734" s="11" t="str">
        <f t="shared" si="1"/>
        <v>A-Strong|BBVA|Operations|2024</v>
      </c>
      <c r="X734" s="15">
        <f>(MAX(0,MIN(1,1-(K734-scaling_params!$B$2)/(scaling_params!$C$2-scaling_params!$B$2)))+MAX(0,MIN(1,(L734-scaling_params!$B$3)/(scaling_params!$C$3-scaling_params!$B$3))))/2</f>
        <v>0.8142156863</v>
      </c>
      <c r="Y734" s="15">
        <f>(MAX(0,MIN(1,(M734-scaling_params!$B$4)/(scaling_params!$C$4-scaling_params!$B$4)))+MAX(0,MIN(1,(N734-scaling_params!$B$5)/(scaling_params!$C$5-scaling_params!$B$5))))/2</f>
        <v>0.643452381</v>
      </c>
      <c r="Z734" s="15">
        <f>(MAX(0,MIN(1,(O734-scaling_params!$B$6)/(scaling_params!$C$6-scaling_params!$B$6)))+MAX(0,MIN(1,1-(P734-scaling_params!$B$7)/(scaling_params!$C$7-scaling_params!$B$7)))+MAX(0,MIN(1,(T734-scaling_params!$B$11)/(scaling_params!$C$11-scaling_params!$B$11))))/3</f>
        <v>0.8586872587</v>
      </c>
      <c r="AA734" s="15">
        <f>(MAX(0,MIN(1,1-(Q734-scaling_params!$B$8)/(scaling_params!$C$8-scaling_params!$B$8)))+MAX(0,MIN(1,(R734-scaling_params!$B$9)/(scaling_params!$C$9-scaling_params!$B$9)))+MAX(0,MIN(1,(S734-scaling_params!$B$10)/(scaling_params!$C$10-scaling_params!$B$10))))/3</f>
        <v>0.8780094316</v>
      </c>
      <c r="AB734" s="15">
        <f>(MAX(0,MIN(1,(U734-scaling_params!$B$12)/(scaling_params!$C$12-scaling_params!$B$12)))+MAX(0,MIN(1,(V734-scaling_params!$B$13)/(scaling_params!$C$13-scaling_params!$B$13))))/2</f>
        <v>0.8027272727</v>
      </c>
      <c r="AC734" s="13">
        <f>(scaling_params!$G$2*X734+scaling_params!$G$3*Y734+scaling_params!$G$4*Z734+scaling_params!$G$5*AA734+scaling_params!$G$6*AB734)*100</f>
        <v>79.35949797</v>
      </c>
      <c r="AD734" s="11" t="s">
        <v>168</v>
      </c>
      <c r="AE734" s="11">
        <f t="shared" si="2"/>
        <v>0</v>
      </c>
    </row>
    <row r="735" ht="15.75" customHeight="1">
      <c r="A735" s="11" t="s">
        <v>545</v>
      </c>
      <c r="B735" s="11" t="s">
        <v>163</v>
      </c>
      <c r="C735" s="11" t="s">
        <v>449</v>
      </c>
      <c r="D735" s="11" t="s">
        <v>165</v>
      </c>
      <c r="E735" s="12">
        <v>2025.0</v>
      </c>
      <c r="F735" s="11" t="s">
        <v>171</v>
      </c>
      <c r="G735" s="11" t="s">
        <v>172</v>
      </c>
      <c r="H735" s="11">
        <v>4.0</v>
      </c>
      <c r="I735" s="13">
        <v>8.3</v>
      </c>
      <c r="J735" s="11">
        <v>0.0</v>
      </c>
      <c r="K735" s="13">
        <v>0.0</v>
      </c>
      <c r="L735" s="13">
        <v>7.3</v>
      </c>
      <c r="M735" s="11">
        <v>11.0</v>
      </c>
      <c r="N735" s="14">
        <v>0.84</v>
      </c>
      <c r="O735" s="13">
        <v>83.2</v>
      </c>
      <c r="P735" s="13">
        <v>5.0</v>
      </c>
      <c r="Q735" s="13">
        <v>10.1</v>
      </c>
      <c r="R735" s="13">
        <v>16.7</v>
      </c>
      <c r="S735" s="13">
        <v>4.0</v>
      </c>
      <c r="T735" s="13">
        <v>3.9</v>
      </c>
      <c r="U735" s="13">
        <v>3.6</v>
      </c>
      <c r="V735" s="13">
        <v>75.3</v>
      </c>
      <c r="W735" s="11" t="str">
        <f t="shared" si="1"/>
        <v>A-Strong|BBVA|Operations|2025</v>
      </c>
      <c r="X735" s="15">
        <f>(MAX(0,MIN(1,1-(K735-scaling_params!$B$2)/(scaling_params!$C$2-scaling_params!$B$2)))+MAX(0,MIN(1,(L735-scaling_params!$B$3)/(scaling_params!$C$3-scaling_params!$B$3))))/2</f>
        <v>0.8161764706</v>
      </c>
      <c r="Y735" s="15">
        <f>(MAX(0,MIN(1,(M735-scaling_params!$B$4)/(scaling_params!$C$4-scaling_params!$B$4)))+MAX(0,MIN(1,(N735-scaling_params!$B$5)/(scaling_params!$C$5-scaling_params!$B$5))))/2</f>
        <v>0.6136904762</v>
      </c>
      <c r="Z735" s="15">
        <f>(MAX(0,MIN(1,(O735-scaling_params!$B$6)/(scaling_params!$C$6-scaling_params!$B$6)))+MAX(0,MIN(1,1-(P735-scaling_params!$B$7)/(scaling_params!$C$7-scaling_params!$B$7)))+MAX(0,MIN(1,(T735-scaling_params!$B$11)/(scaling_params!$C$11-scaling_params!$B$11))))/3</f>
        <v>0.8952380952</v>
      </c>
      <c r="AA735" s="15">
        <f>(MAX(0,MIN(1,1-(Q735-scaling_params!$B$8)/(scaling_params!$C$8-scaling_params!$B$8)))+MAX(0,MIN(1,(R735-scaling_params!$B$9)/(scaling_params!$C$9-scaling_params!$B$9)))+MAX(0,MIN(1,(S735-scaling_params!$B$10)/(scaling_params!$C$10-scaling_params!$B$10))))/3</f>
        <v>0.8344502358</v>
      </c>
      <c r="AB735" s="15">
        <f>(MAX(0,MIN(1,(U735-scaling_params!$B$12)/(scaling_params!$C$12-scaling_params!$B$12)))+MAX(0,MIN(1,(V735-scaling_params!$B$13)/(scaling_params!$C$13-scaling_params!$B$13))))/2</f>
        <v>0.79</v>
      </c>
      <c r="AC735" s="13">
        <f>(scaling_params!$G$2*X735+scaling_params!$G$3*Y735+scaling_params!$G$4*Z735+scaling_params!$G$5*AA735+scaling_params!$G$6*AB735)*100</f>
        <v>78.64829264</v>
      </c>
      <c r="AD735" s="11" t="s">
        <v>168</v>
      </c>
      <c r="AE735" s="11">
        <f t="shared" si="2"/>
        <v>0</v>
      </c>
    </row>
    <row r="736" ht="15.75" customHeight="1">
      <c r="A736" s="11" t="s">
        <v>546</v>
      </c>
      <c r="B736" s="11" t="s">
        <v>163</v>
      </c>
      <c r="C736" s="11" t="s">
        <v>449</v>
      </c>
      <c r="D736" s="11" t="s">
        <v>174</v>
      </c>
      <c r="E736" s="12">
        <v>2024.0</v>
      </c>
      <c r="F736" s="11" t="s">
        <v>171</v>
      </c>
      <c r="G736" s="11" t="s">
        <v>167</v>
      </c>
      <c r="H736" s="11">
        <v>1.0</v>
      </c>
      <c r="I736" s="13">
        <v>8.6</v>
      </c>
      <c r="J736" s="11">
        <v>0.0</v>
      </c>
      <c r="K736" s="13">
        <v>1.3</v>
      </c>
      <c r="L736" s="13">
        <v>8.4</v>
      </c>
      <c r="M736" s="11">
        <v>41.0</v>
      </c>
      <c r="N736" s="14">
        <v>0.83</v>
      </c>
      <c r="O736" s="13">
        <v>73.3</v>
      </c>
      <c r="P736" s="13">
        <v>4.6</v>
      </c>
      <c r="Q736" s="13">
        <v>12.9</v>
      </c>
      <c r="R736" s="13">
        <v>18.1</v>
      </c>
      <c r="S736" s="13">
        <v>4.4</v>
      </c>
      <c r="T736" s="13">
        <v>4.4</v>
      </c>
      <c r="U736" s="13">
        <v>2.7</v>
      </c>
      <c r="V736" s="13">
        <v>75.5</v>
      </c>
      <c r="W736" s="11" t="str">
        <f t="shared" si="1"/>
        <v>A-Strong|BBVA|Digital|2024</v>
      </c>
      <c r="X736" s="15">
        <f>(MAX(0,MIN(1,1-(K736-scaling_params!$B$2)/(scaling_params!$C$2-scaling_params!$B$2)))+MAX(0,MIN(1,(L736-scaling_params!$B$3)/(scaling_params!$C$3-scaling_params!$B$3))))/2</f>
        <v>0.8470588235</v>
      </c>
      <c r="Y736" s="15">
        <f>(MAX(0,MIN(1,(M736-scaling_params!$B$4)/(scaling_params!$C$4-scaling_params!$B$4)))+MAX(0,MIN(1,(N736-scaling_params!$B$5)/(scaling_params!$C$5-scaling_params!$B$5))))/2</f>
        <v>0.744047619</v>
      </c>
      <c r="Z736" s="15">
        <f>(MAX(0,MIN(1,(O736-scaling_params!$B$6)/(scaling_params!$C$6-scaling_params!$B$6)))+MAX(0,MIN(1,1-(P736-scaling_params!$B$7)/(scaling_params!$C$7-scaling_params!$B$7)))+MAX(0,MIN(1,(T736-scaling_params!$B$11)/(scaling_params!$C$11-scaling_params!$B$11))))/3</f>
        <v>0.8851013673</v>
      </c>
      <c r="AA736" s="15">
        <f>(MAX(0,MIN(1,1-(Q736-scaling_params!$B$8)/(scaling_params!$C$8-scaling_params!$B$8)))+MAX(0,MIN(1,(R736-scaling_params!$B$9)/(scaling_params!$C$9-scaling_params!$B$9)))+MAX(0,MIN(1,(S736-scaling_params!$B$10)/(scaling_params!$C$10-scaling_params!$B$10))))/3</f>
        <v>0.8834952278</v>
      </c>
      <c r="AB736" s="15">
        <f>(MAX(0,MIN(1,(U736-scaling_params!$B$12)/(scaling_params!$C$12-scaling_params!$B$12)))+MAX(0,MIN(1,(V736-scaling_params!$B$13)/(scaling_params!$C$13-scaling_params!$B$13))))/2</f>
        <v>0.7168181818</v>
      </c>
      <c r="AC736" s="13">
        <f>(scaling_params!$G$2*X736+scaling_params!$G$3*Y736+scaling_params!$G$4*Z736+scaling_params!$G$5*AA736+scaling_params!$G$6*AB736)*100</f>
        <v>82.19885409</v>
      </c>
      <c r="AD736" s="11" t="s">
        <v>168</v>
      </c>
      <c r="AE736" s="11">
        <f t="shared" si="2"/>
        <v>0</v>
      </c>
    </row>
    <row r="737" ht="15.75" customHeight="1">
      <c r="A737" s="11" t="s">
        <v>546</v>
      </c>
      <c r="B737" s="11" t="s">
        <v>163</v>
      </c>
      <c r="C737" s="11" t="s">
        <v>449</v>
      </c>
      <c r="D737" s="11" t="s">
        <v>174</v>
      </c>
      <c r="E737" s="12">
        <v>2025.0</v>
      </c>
      <c r="F737" s="11" t="s">
        <v>171</v>
      </c>
      <c r="G737" s="11" t="s">
        <v>167</v>
      </c>
      <c r="H737" s="11">
        <v>1.0</v>
      </c>
      <c r="I737" s="13">
        <v>8.3</v>
      </c>
      <c r="J737" s="11">
        <v>0.0</v>
      </c>
      <c r="K737" s="13">
        <v>1.2</v>
      </c>
      <c r="L737" s="13">
        <v>8.9</v>
      </c>
      <c r="M737" s="11">
        <v>36.0</v>
      </c>
      <c r="N737" s="14">
        <v>0.86</v>
      </c>
      <c r="O737" s="13">
        <v>78.6</v>
      </c>
      <c r="P737" s="13">
        <v>4.2</v>
      </c>
      <c r="Q737" s="13">
        <v>12.7</v>
      </c>
      <c r="R737" s="13">
        <v>18.1</v>
      </c>
      <c r="S737" s="13">
        <v>4.6</v>
      </c>
      <c r="T737" s="13">
        <v>4.6</v>
      </c>
      <c r="U737" s="13">
        <v>3.7</v>
      </c>
      <c r="V737" s="13">
        <v>87.7</v>
      </c>
      <c r="W737" s="11" t="str">
        <f t="shared" si="1"/>
        <v>A-Strong|BBVA|Digital|2025</v>
      </c>
      <c r="X737" s="15">
        <f>(MAX(0,MIN(1,1-(K737-scaling_params!$B$2)/(scaling_params!$C$2-scaling_params!$B$2)))+MAX(0,MIN(1,(L737-scaling_params!$B$3)/(scaling_params!$C$3-scaling_params!$B$3))))/2</f>
        <v>0.9004901961</v>
      </c>
      <c r="Y737" s="15">
        <f>(MAX(0,MIN(1,(M737-scaling_params!$B$4)/(scaling_params!$C$4-scaling_params!$B$4)))+MAX(0,MIN(1,(N737-scaling_params!$B$5)/(scaling_params!$C$5-scaling_params!$B$5))))/2</f>
        <v>0.7577380952</v>
      </c>
      <c r="Z737" s="15">
        <f>(MAX(0,MIN(1,(O737-scaling_params!$B$6)/(scaling_params!$C$6-scaling_params!$B$6)))+MAX(0,MIN(1,1-(P737-scaling_params!$B$7)/(scaling_params!$C$7-scaling_params!$B$7)))+MAX(0,MIN(1,(T737-scaling_params!$B$11)/(scaling_params!$C$11-scaling_params!$B$11))))/3</f>
        <v>0.9619047619</v>
      </c>
      <c r="AA737" s="15">
        <f>(MAX(0,MIN(1,1-(Q737-scaling_params!$B$8)/(scaling_params!$C$8-scaling_params!$B$8)))+MAX(0,MIN(1,(R737-scaling_params!$B$9)/(scaling_params!$C$9-scaling_params!$B$9)))+MAX(0,MIN(1,(S737-scaling_params!$B$10)/(scaling_params!$C$10-scaling_params!$B$10))))/3</f>
        <v>0.9106788285</v>
      </c>
      <c r="AB737" s="15">
        <f>(MAX(0,MIN(1,(U737-scaling_params!$B$12)/(scaling_params!$C$12-scaling_params!$B$12)))+MAX(0,MIN(1,(V737-scaling_params!$B$13)/(scaling_params!$C$13-scaling_params!$B$13))))/2</f>
        <v>0.9027272727</v>
      </c>
      <c r="AC737" s="13">
        <f>(scaling_params!$G$2*X737+scaling_params!$G$3*Y737+scaling_params!$G$4*Z737+scaling_params!$G$5*AA737+scaling_params!$G$6*AB737)*100</f>
        <v>88.25325595</v>
      </c>
      <c r="AD737" s="11" t="s">
        <v>168</v>
      </c>
      <c r="AE737" s="11">
        <f t="shared" si="2"/>
        <v>0</v>
      </c>
    </row>
    <row r="738" ht="15.75" customHeight="1">
      <c r="A738" s="11" t="s">
        <v>547</v>
      </c>
      <c r="B738" s="11" t="s">
        <v>163</v>
      </c>
      <c r="C738" s="11" t="s">
        <v>449</v>
      </c>
      <c r="D738" s="11" t="s">
        <v>177</v>
      </c>
      <c r="E738" s="12">
        <v>2024.0</v>
      </c>
      <c r="F738" s="11" t="s">
        <v>171</v>
      </c>
      <c r="G738" s="11" t="s">
        <v>167</v>
      </c>
      <c r="H738" s="11">
        <v>3.0</v>
      </c>
      <c r="I738" s="13">
        <v>8.6</v>
      </c>
      <c r="J738" s="11">
        <v>0.0</v>
      </c>
      <c r="K738" s="13">
        <v>0.2</v>
      </c>
      <c r="L738" s="13">
        <v>9.6</v>
      </c>
      <c r="M738" s="11">
        <v>38.0</v>
      </c>
      <c r="N738" s="14">
        <v>0.95</v>
      </c>
      <c r="O738" s="13">
        <v>76.2</v>
      </c>
      <c r="P738" s="13">
        <v>4.6</v>
      </c>
      <c r="Q738" s="13">
        <v>11.9</v>
      </c>
      <c r="R738" s="13">
        <v>17.6</v>
      </c>
      <c r="S738" s="13">
        <v>4.6</v>
      </c>
      <c r="T738" s="13">
        <v>5.0</v>
      </c>
      <c r="U738" s="13">
        <v>3.5</v>
      </c>
      <c r="V738" s="13">
        <v>98.9</v>
      </c>
      <c r="W738" s="11" t="str">
        <f t="shared" si="1"/>
        <v>A-Strong|BBVA|Retail|2024</v>
      </c>
      <c r="X738" s="15">
        <f>(MAX(0,MIN(1,1-(K738-scaling_params!$B$2)/(scaling_params!$C$2-scaling_params!$B$2)))+MAX(0,MIN(1,(L738-scaling_params!$B$3)/(scaling_params!$C$3-scaling_params!$B$3))))/2</f>
        <v>0.9852941176</v>
      </c>
      <c r="Y738" s="15">
        <f>(MAX(0,MIN(1,(M738-scaling_params!$B$4)/(scaling_params!$C$4-scaling_params!$B$4)))+MAX(0,MIN(1,(N738-scaling_params!$B$5)/(scaling_params!$C$5-scaling_params!$B$5))))/2</f>
        <v>0.8797619048</v>
      </c>
      <c r="Z738" s="15">
        <f>(MAX(0,MIN(1,(O738-scaling_params!$B$6)/(scaling_params!$C$6-scaling_params!$B$6)))+MAX(0,MIN(1,1-(P738-scaling_params!$B$7)/(scaling_params!$C$7-scaling_params!$B$7)))+MAX(0,MIN(1,(T738-scaling_params!$B$11)/(scaling_params!$C$11-scaling_params!$B$11))))/3</f>
        <v>0.9900990099</v>
      </c>
      <c r="AA738" s="15">
        <f>(MAX(0,MIN(1,1-(Q738-scaling_params!$B$8)/(scaling_params!$C$8-scaling_params!$B$8)))+MAX(0,MIN(1,(R738-scaling_params!$B$9)/(scaling_params!$C$9-scaling_params!$B$9)))+MAX(0,MIN(1,(S738-scaling_params!$B$10)/(scaling_params!$C$10-scaling_params!$B$10))))/3</f>
        <v>0.9198848124</v>
      </c>
      <c r="AB738" s="15">
        <f>(MAX(0,MIN(1,(U738-scaling_params!$B$12)/(scaling_params!$C$12-scaling_params!$B$12)))+MAX(0,MIN(1,(V738-scaling_params!$B$13)/(scaling_params!$C$13-scaling_params!$B$13))))/2</f>
        <v>1</v>
      </c>
      <c r="AC738" s="13">
        <f>(scaling_params!$G$2*X738+scaling_params!$G$3*Y738+scaling_params!$G$4*Z738+scaling_params!$G$5*AA738+scaling_params!$G$6*AB738)*100</f>
        <v>95.08611596</v>
      </c>
      <c r="AD738" s="11" t="s">
        <v>168</v>
      </c>
      <c r="AE738" s="11">
        <f t="shared" si="2"/>
        <v>0</v>
      </c>
    </row>
    <row r="739" ht="15.75" customHeight="1">
      <c r="A739" s="11" t="s">
        <v>547</v>
      </c>
      <c r="B739" s="11" t="s">
        <v>163</v>
      </c>
      <c r="C739" s="11" t="s">
        <v>449</v>
      </c>
      <c r="D739" s="11" t="s">
        <v>177</v>
      </c>
      <c r="E739" s="12">
        <v>2025.0</v>
      </c>
      <c r="F739" s="11" t="s">
        <v>171</v>
      </c>
      <c r="G739" s="11" t="s">
        <v>167</v>
      </c>
      <c r="H739" s="11">
        <v>3.0</v>
      </c>
      <c r="I739" s="13">
        <v>8.3</v>
      </c>
      <c r="J739" s="11">
        <v>0.0</v>
      </c>
      <c r="K739" s="13">
        <v>1.2</v>
      </c>
      <c r="L739" s="13">
        <v>8.4</v>
      </c>
      <c r="M739" s="11">
        <v>35.0</v>
      </c>
      <c r="N739" s="14">
        <v>0.8</v>
      </c>
      <c r="O739" s="13">
        <v>79.5</v>
      </c>
      <c r="P739" s="13">
        <v>6.5</v>
      </c>
      <c r="Q739" s="13">
        <v>9.6</v>
      </c>
      <c r="R739" s="13">
        <v>16.3</v>
      </c>
      <c r="S739" s="13">
        <v>4.8</v>
      </c>
      <c r="T739" s="13">
        <v>5.0</v>
      </c>
      <c r="U739" s="13">
        <v>3.5</v>
      </c>
      <c r="V739" s="13">
        <v>88.5</v>
      </c>
      <c r="W739" s="11" t="str">
        <f t="shared" si="1"/>
        <v>A-Strong|BBVA|Retail|2025</v>
      </c>
      <c r="X739" s="15">
        <f>(MAX(0,MIN(1,1-(K739-scaling_params!$B$2)/(scaling_params!$C$2-scaling_params!$B$2)))+MAX(0,MIN(1,(L739-scaling_params!$B$3)/(scaling_params!$C$3-scaling_params!$B$3))))/2</f>
        <v>0.8637254902</v>
      </c>
      <c r="Y739" s="15">
        <f>(MAX(0,MIN(1,(M739-scaling_params!$B$4)/(scaling_params!$C$4-scaling_params!$B$4)))+MAX(0,MIN(1,(N739-scaling_params!$B$5)/(scaling_params!$C$5-scaling_params!$B$5))))/2</f>
        <v>0.6779761905</v>
      </c>
      <c r="Z739" s="15">
        <f>(MAX(0,MIN(1,(O739-scaling_params!$B$6)/(scaling_params!$C$6-scaling_params!$B$6)))+MAX(0,MIN(1,1-(P739-scaling_params!$B$7)/(scaling_params!$C$7-scaling_params!$B$7)))+MAX(0,MIN(1,(T739-scaling_params!$B$11)/(scaling_params!$C$11-scaling_params!$B$11))))/3</f>
        <v>0.9099099099</v>
      </c>
      <c r="AA739" s="15">
        <f>(MAX(0,MIN(1,1-(Q739-scaling_params!$B$8)/(scaling_params!$C$8-scaling_params!$B$8)))+MAX(0,MIN(1,(R739-scaling_params!$B$9)/(scaling_params!$C$9-scaling_params!$B$9)))+MAX(0,MIN(1,(S739-scaling_params!$B$10)/(scaling_params!$C$10-scaling_params!$B$10))))/3</f>
        <v>0.8960039712</v>
      </c>
      <c r="AB739" s="15">
        <f>(MAX(0,MIN(1,(U739-scaling_params!$B$12)/(scaling_params!$C$12-scaling_params!$B$12)))+MAX(0,MIN(1,(V739-scaling_params!$B$13)/(scaling_params!$C$13-scaling_params!$B$13))))/2</f>
        <v>0.91</v>
      </c>
      <c r="AC739" s="13">
        <f>(scaling_params!$G$2*X739+scaling_params!$G$3*Y739+scaling_params!$G$4*Z739+scaling_params!$G$5*AA739+scaling_params!$G$6*AB739)*100</f>
        <v>84.12054227</v>
      </c>
      <c r="AD739" s="11" t="s">
        <v>168</v>
      </c>
      <c r="AE739" s="11">
        <f t="shared" si="2"/>
        <v>0</v>
      </c>
    </row>
    <row r="740" ht="15.75" customHeight="1">
      <c r="A740" s="11" t="s">
        <v>548</v>
      </c>
      <c r="B740" s="11" t="s">
        <v>163</v>
      </c>
      <c r="C740" s="11" t="s">
        <v>449</v>
      </c>
      <c r="D740" s="11" t="s">
        <v>177</v>
      </c>
      <c r="E740" s="12">
        <v>2024.0</v>
      </c>
      <c r="F740" s="11" t="s">
        <v>171</v>
      </c>
      <c r="G740" s="11" t="s">
        <v>167</v>
      </c>
      <c r="H740" s="11">
        <v>2.0</v>
      </c>
      <c r="I740" s="13">
        <v>8.6</v>
      </c>
      <c r="J740" s="11">
        <v>0.0</v>
      </c>
      <c r="K740" s="13">
        <v>0.2</v>
      </c>
      <c r="L740" s="13">
        <v>7.6</v>
      </c>
      <c r="M740" s="11">
        <v>36.0</v>
      </c>
      <c r="N740" s="14">
        <v>0.98</v>
      </c>
      <c r="O740" s="13">
        <v>76.2</v>
      </c>
      <c r="P740" s="13">
        <v>4.6</v>
      </c>
      <c r="Q740" s="13">
        <v>11.9</v>
      </c>
      <c r="R740" s="13">
        <v>17.6</v>
      </c>
      <c r="S740" s="13">
        <v>4.6</v>
      </c>
      <c r="T740" s="13">
        <v>4.7</v>
      </c>
      <c r="U740" s="13">
        <v>3.5</v>
      </c>
      <c r="V740" s="13">
        <v>80.2</v>
      </c>
      <c r="W740" s="11" t="str">
        <f t="shared" si="1"/>
        <v>A-Strong|BBVA|Retail|2024</v>
      </c>
      <c r="X740" s="15">
        <f>(MAX(0,MIN(1,1-(K740-scaling_params!$B$2)/(scaling_params!$C$2-scaling_params!$B$2)))+MAX(0,MIN(1,(L740-scaling_params!$B$3)/(scaling_params!$C$3-scaling_params!$B$3))))/2</f>
        <v>0.8382352941</v>
      </c>
      <c r="Y740" s="15">
        <f>(MAX(0,MIN(1,(M740-scaling_params!$B$4)/(scaling_params!$C$4-scaling_params!$B$4)))+MAX(0,MIN(1,(N740-scaling_params!$B$5)/(scaling_params!$C$5-scaling_params!$B$5))))/2</f>
        <v>0.8952380952</v>
      </c>
      <c r="Z740" s="15">
        <f>(MAX(0,MIN(1,(O740-scaling_params!$B$6)/(scaling_params!$C$6-scaling_params!$B$6)))+MAX(0,MIN(1,1-(P740-scaling_params!$B$7)/(scaling_params!$C$7-scaling_params!$B$7)))+MAX(0,MIN(1,(T740-scaling_params!$B$11)/(scaling_params!$C$11-scaling_params!$B$11))))/3</f>
        <v>0.9615275813</v>
      </c>
      <c r="AA740" s="15">
        <f>(MAX(0,MIN(1,1-(Q740-scaling_params!$B$8)/(scaling_params!$C$8-scaling_params!$B$8)))+MAX(0,MIN(1,(R740-scaling_params!$B$9)/(scaling_params!$C$9-scaling_params!$B$9)))+MAX(0,MIN(1,(S740-scaling_params!$B$10)/(scaling_params!$C$10-scaling_params!$B$10))))/3</f>
        <v>0.9198848124</v>
      </c>
      <c r="AB740" s="15">
        <f>(MAX(0,MIN(1,(U740-scaling_params!$B$12)/(scaling_params!$C$12-scaling_params!$B$12)))+MAX(0,MIN(1,(V740-scaling_params!$B$13)/(scaling_params!$C$13-scaling_params!$B$13))))/2</f>
        <v>0.8345454545</v>
      </c>
      <c r="AC740" s="13">
        <f>(scaling_params!$G$2*X740+scaling_params!$G$3*Y740+scaling_params!$G$4*Z740+scaling_params!$G$5*AA740+scaling_params!$G$6*AB740)*100</f>
        <v>89.37013187</v>
      </c>
      <c r="AD740" s="11" t="s">
        <v>168</v>
      </c>
      <c r="AE740" s="11">
        <f t="shared" si="2"/>
        <v>0</v>
      </c>
    </row>
    <row r="741" ht="15.75" customHeight="1">
      <c r="A741" s="11" t="s">
        <v>548</v>
      </c>
      <c r="B741" s="11" t="s">
        <v>163</v>
      </c>
      <c r="C741" s="11" t="s">
        <v>449</v>
      </c>
      <c r="D741" s="11" t="s">
        <v>177</v>
      </c>
      <c r="E741" s="12">
        <v>2025.0</v>
      </c>
      <c r="F741" s="11" t="s">
        <v>171</v>
      </c>
      <c r="G741" s="11" t="s">
        <v>167</v>
      </c>
      <c r="H741" s="11">
        <v>2.0</v>
      </c>
      <c r="I741" s="13">
        <v>8.3</v>
      </c>
      <c r="J741" s="11">
        <v>0.0</v>
      </c>
      <c r="K741" s="13">
        <v>1.2</v>
      </c>
      <c r="L741" s="13">
        <v>9.3</v>
      </c>
      <c r="M741" s="11">
        <v>49.0</v>
      </c>
      <c r="N741" s="14">
        <v>0.96</v>
      </c>
      <c r="O741" s="13">
        <v>79.5</v>
      </c>
      <c r="P741" s="13">
        <v>6.5</v>
      </c>
      <c r="Q741" s="13">
        <v>9.6</v>
      </c>
      <c r="R741" s="13">
        <v>16.3</v>
      </c>
      <c r="S741" s="13">
        <v>4.9</v>
      </c>
      <c r="T741" s="13">
        <v>4.8</v>
      </c>
      <c r="U741" s="13">
        <v>3.5</v>
      </c>
      <c r="V741" s="13">
        <v>97.9</v>
      </c>
      <c r="W741" s="11" t="str">
        <f t="shared" si="1"/>
        <v>A-Strong|BBVA|Retail|2025</v>
      </c>
      <c r="X741" s="15">
        <f>(MAX(0,MIN(1,1-(K741-scaling_params!$B$2)/(scaling_params!$C$2-scaling_params!$B$2)))+MAX(0,MIN(1,(L741-scaling_params!$B$3)/(scaling_params!$C$3-scaling_params!$B$3))))/2</f>
        <v>0.9299019608</v>
      </c>
      <c r="Y741" s="15">
        <f>(MAX(0,MIN(1,(M741-scaling_params!$B$4)/(scaling_params!$C$4-scaling_params!$B$4)))+MAX(0,MIN(1,(N741-scaling_params!$B$5)/(scaling_params!$C$5-scaling_params!$B$5))))/2</f>
        <v>0.9446428571</v>
      </c>
      <c r="Z741" s="15">
        <f>(MAX(0,MIN(1,(O741-scaling_params!$B$6)/(scaling_params!$C$6-scaling_params!$B$6)))+MAX(0,MIN(1,1-(P741-scaling_params!$B$7)/(scaling_params!$C$7-scaling_params!$B$7)))+MAX(0,MIN(1,(T741-scaling_params!$B$11)/(scaling_params!$C$11-scaling_params!$B$11))))/3</f>
        <v>0.8908622909</v>
      </c>
      <c r="AA741" s="15">
        <f>(MAX(0,MIN(1,1-(Q741-scaling_params!$B$8)/(scaling_params!$C$8-scaling_params!$B$8)))+MAX(0,MIN(1,(R741-scaling_params!$B$9)/(scaling_params!$C$9-scaling_params!$B$9)))+MAX(0,MIN(1,(S741-scaling_params!$B$10)/(scaling_params!$C$10-scaling_params!$B$10))))/3</f>
        <v>0.9058078928</v>
      </c>
      <c r="AB741" s="15">
        <f>(MAX(0,MIN(1,(U741-scaling_params!$B$12)/(scaling_params!$C$12-scaling_params!$B$12)))+MAX(0,MIN(1,(V741-scaling_params!$B$13)/(scaling_params!$C$13-scaling_params!$B$13))))/2</f>
        <v>0.9954545455</v>
      </c>
      <c r="AC741" s="13">
        <f>(scaling_params!$G$2*X741+scaling_params!$G$3*Y741+scaling_params!$G$4*Z741+scaling_params!$G$5*AA741+scaling_params!$G$6*AB741)*100</f>
        <v>92.67564961</v>
      </c>
      <c r="AD741" s="11" t="s">
        <v>168</v>
      </c>
      <c r="AE741" s="11">
        <f t="shared" si="2"/>
        <v>0</v>
      </c>
    </row>
    <row r="742" ht="15.75" customHeight="1">
      <c r="A742" s="11" t="s">
        <v>549</v>
      </c>
      <c r="B742" s="11" t="s">
        <v>163</v>
      </c>
      <c r="C742" s="11" t="s">
        <v>449</v>
      </c>
      <c r="D742" s="11" t="s">
        <v>177</v>
      </c>
      <c r="E742" s="12">
        <v>2024.0</v>
      </c>
      <c r="F742" s="11" t="s">
        <v>166</v>
      </c>
      <c r="G742" s="11" t="s">
        <v>184</v>
      </c>
      <c r="H742" s="11">
        <v>2.0</v>
      </c>
      <c r="I742" s="13">
        <v>8.6</v>
      </c>
      <c r="J742" s="11">
        <v>0.0</v>
      </c>
      <c r="K742" s="13">
        <v>0.2</v>
      </c>
      <c r="L742" s="13">
        <v>9.5</v>
      </c>
      <c r="M742" s="11">
        <v>24.0</v>
      </c>
      <c r="N742" s="14">
        <v>0.92</v>
      </c>
      <c r="O742" s="13">
        <v>76.2</v>
      </c>
      <c r="P742" s="13">
        <v>4.6</v>
      </c>
      <c r="Q742" s="13">
        <v>11.9</v>
      </c>
      <c r="R742" s="13">
        <v>17.6</v>
      </c>
      <c r="S742" s="13">
        <v>4.6</v>
      </c>
      <c r="T742" s="13">
        <v>4.9</v>
      </c>
      <c r="U742" s="13">
        <v>3.5</v>
      </c>
      <c r="V742" s="13">
        <v>79.9</v>
      </c>
      <c r="W742" s="11" t="str">
        <f t="shared" si="1"/>
        <v>A-Strong|BBVA|Retail|2024</v>
      </c>
      <c r="X742" s="15">
        <f>(MAX(0,MIN(1,1-(K742-scaling_params!$B$2)/(scaling_params!$C$2-scaling_params!$B$2)))+MAX(0,MIN(1,(L742-scaling_params!$B$3)/(scaling_params!$C$3-scaling_params!$B$3))))/2</f>
        <v>0.9779411765</v>
      </c>
      <c r="Y742" s="15">
        <f>(MAX(0,MIN(1,(M742-scaling_params!$B$4)/(scaling_params!$C$4-scaling_params!$B$4)))+MAX(0,MIN(1,(N742-scaling_params!$B$5)/(scaling_params!$C$5-scaling_params!$B$5))))/2</f>
        <v>0.7755952381</v>
      </c>
      <c r="Z742" s="15">
        <f>(MAX(0,MIN(1,(O742-scaling_params!$B$6)/(scaling_params!$C$6-scaling_params!$B$6)))+MAX(0,MIN(1,1-(P742-scaling_params!$B$7)/(scaling_params!$C$7-scaling_params!$B$7)))+MAX(0,MIN(1,(T742-scaling_params!$B$11)/(scaling_params!$C$11-scaling_params!$B$11))))/3</f>
        <v>0.9805752004</v>
      </c>
      <c r="AA742" s="15">
        <f>(MAX(0,MIN(1,1-(Q742-scaling_params!$B$8)/(scaling_params!$C$8-scaling_params!$B$8)))+MAX(0,MIN(1,(R742-scaling_params!$B$9)/(scaling_params!$C$9-scaling_params!$B$9)))+MAX(0,MIN(1,(S742-scaling_params!$B$10)/(scaling_params!$C$10-scaling_params!$B$10))))/3</f>
        <v>0.9198848124</v>
      </c>
      <c r="AB742" s="15">
        <f>(MAX(0,MIN(1,(U742-scaling_params!$B$12)/(scaling_params!$C$12-scaling_params!$B$12)))+MAX(0,MIN(1,(V742-scaling_params!$B$13)/(scaling_params!$C$13-scaling_params!$B$13))))/2</f>
        <v>0.8318181818</v>
      </c>
      <c r="AC742" s="13">
        <f>(scaling_params!$G$2*X742+scaling_params!$G$3*Y742+scaling_params!$G$4*Z742+scaling_params!$G$5*AA742+scaling_params!$G$6*AB742)*100</f>
        <v>90.25705019</v>
      </c>
      <c r="AD742" s="11" t="s">
        <v>168</v>
      </c>
      <c r="AE742" s="11">
        <f t="shared" si="2"/>
        <v>0</v>
      </c>
    </row>
    <row r="743" ht="15.75" customHeight="1">
      <c r="A743" s="11" t="s">
        <v>549</v>
      </c>
      <c r="B743" s="11" t="s">
        <v>163</v>
      </c>
      <c r="C743" s="11" t="s">
        <v>449</v>
      </c>
      <c r="D743" s="11" t="s">
        <v>177</v>
      </c>
      <c r="E743" s="12">
        <v>2025.0</v>
      </c>
      <c r="F743" s="11" t="s">
        <v>166</v>
      </c>
      <c r="G743" s="11" t="s">
        <v>184</v>
      </c>
      <c r="H743" s="11">
        <v>2.0</v>
      </c>
      <c r="I743" s="13">
        <v>8.3</v>
      </c>
      <c r="J743" s="11">
        <v>0.0</v>
      </c>
      <c r="K743" s="13">
        <v>1.2</v>
      </c>
      <c r="L743" s="13">
        <v>8.4</v>
      </c>
      <c r="M743" s="11">
        <v>18.0</v>
      </c>
      <c r="N743" s="14">
        <v>0.96</v>
      </c>
      <c r="O743" s="13">
        <v>79.5</v>
      </c>
      <c r="P743" s="13">
        <v>6.5</v>
      </c>
      <c r="Q743" s="13">
        <v>9.6</v>
      </c>
      <c r="R743" s="13">
        <v>16.3</v>
      </c>
      <c r="S743" s="13">
        <v>4.4</v>
      </c>
      <c r="T743" s="13">
        <v>4.4</v>
      </c>
      <c r="U743" s="13">
        <v>3.5</v>
      </c>
      <c r="V743" s="13">
        <v>90.1</v>
      </c>
      <c r="W743" s="11" t="str">
        <f t="shared" si="1"/>
        <v>A-Strong|BBVA|Retail|2025</v>
      </c>
      <c r="X743" s="15">
        <f>(MAX(0,MIN(1,1-(K743-scaling_params!$B$2)/(scaling_params!$C$2-scaling_params!$B$2)))+MAX(0,MIN(1,(L743-scaling_params!$B$3)/(scaling_params!$C$3-scaling_params!$B$3))))/2</f>
        <v>0.8637254902</v>
      </c>
      <c r="Y743" s="15">
        <f>(MAX(0,MIN(1,(M743-scaling_params!$B$4)/(scaling_params!$C$4-scaling_params!$B$4)))+MAX(0,MIN(1,(N743-scaling_params!$B$5)/(scaling_params!$C$5-scaling_params!$B$5))))/2</f>
        <v>0.7970238095</v>
      </c>
      <c r="Z743" s="15">
        <f>(MAX(0,MIN(1,(O743-scaling_params!$B$6)/(scaling_params!$C$6-scaling_params!$B$6)))+MAX(0,MIN(1,1-(P743-scaling_params!$B$7)/(scaling_params!$C$7-scaling_params!$B$7)))+MAX(0,MIN(1,(T743-scaling_params!$B$11)/(scaling_params!$C$11-scaling_params!$B$11))))/3</f>
        <v>0.8527670528</v>
      </c>
      <c r="AA743" s="15">
        <f>(MAX(0,MIN(1,1-(Q743-scaling_params!$B$8)/(scaling_params!$C$8-scaling_params!$B$8)))+MAX(0,MIN(1,(R743-scaling_params!$B$9)/(scaling_params!$C$9-scaling_params!$B$9)))+MAX(0,MIN(1,(S743-scaling_params!$B$10)/(scaling_params!$C$10-scaling_params!$B$10))))/3</f>
        <v>0.8567882849</v>
      </c>
      <c r="AB743" s="15">
        <f>(MAX(0,MIN(1,(U743-scaling_params!$B$12)/(scaling_params!$C$12-scaling_params!$B$12)))+MAX(0,MIN(1,(V743-scaling_params!$B$13)/(scaling_params!$C$13-scaling_params!$B$13))))/2</f>
        <v>0.9245454545</v>
      </c>
      <c r="AC743" s="13">
        <f>(scaling_params!$G$2*X743+scaling_params!$G$3*Y743+scaling_params!$G$4*Z743+scaling_params!$G$5*AA743+scaling_params!$G$6*AB743)*100</f>
        <v>85.05674446</v>
      </c>
      <c r="AD743" s="11" t="s">
        <v>168</v>
      </c>
      <c r="AE743" s="11">
        <f t="shared" si="2"/>
        <v>0</v>
      </c>
    </row>
    <row r="744" ht="15.75" customHeight="1">
      <c r="A744" s="11" t="s">
        <v>550</v>
      </c>
      <c r="B744" s="11" t="s">
        <v>163</v>
      </c>
      <c r="C744" s="11" t="s">
        <v>449</v>
      </c>
      <c r="D744" s="11" t="s">
        <v>174</v>
      </c>
      <c r="E744" s="12">
        <v>2024.0</v>
      </c>
      <c r="F744" s="11" t="s">
        <v>171</v>
      </c>
      <c r="G744" s="11" t="s">
        <v>175</v>
      </c>
      <c r="H744" s="11">
        <v>5.0</v>
      </c>
      <c r="I744" s="13">
        <v>8.6</v>
      </c>
      <c r="J744" s="11">
        <v>0.0</v>
      </c>
      <c r="K744" s="13">
        <v>1.3</v>
      </c>
      <c r="L744" s="13">
        <v>8.7</v>
      </c>
      <c r="M744" s="11">
        <v>10.0</v>
      </c>
      <c r="N744" s="14">
        <v>0.86</v>
      </c>
      <c r="O744" s="13">
        <v>73.3</v>
      </c>
      <c r="P744" s="13">
        <v>4.6</v>
      </c>
      <c r="Q744" s="13">
        <v>12.9</v>
      </c>
      <c r="R744" s="13">
        <v>18.1</v>
      </c>
      <c r="S744" s="13">
        <v>4.3</v>
      </c>
      <c r="T744" s="13">
        <v>4.3</v>
      </c>
      <c r="U744" s="13">
        <v>2.7</v>
      </c>
      <c r="V744" s="13">
        <v>87.8</v>
      </c>
      <c r="W744" s="11" t="str">
        <f t="shared" si="1"/>
        <v>A-Strong|BBVA|Digital|2024</v>
      </c>
      <c r="X744" s="15">
        <f>(MAX(0,MIN(1,1-(K744-scaling_params!$B$2)/(scaling_params!$C$2-scaling_params!$B$2)))+MAX(0,MIN(1,(L744-scaling_params!$B$3)/(scaling_params!$C$3-scaling_params!$B$3))))/2</f>
        <v>0.8691176471</v>
      </c>
      <c r="Y744" s="15">
        <f>(MAX(0,MIN(1,(M744-scaling_params!$B$4)/(scaling_params!$C$4-scaling_params!$B$4)))+MAX(0,MIN(1,(N744-scaling_params!$B$5)/(scaling_params!$C$5-scaling_params!$B$5))))/2</f>
        <v>0.6339285714</v>
      </c>
      <c r="Z744" s="15">
        <f>(MAX(0,MIN(1,(O744-scaling_params!$B$6)/(scaling_params!$C$6-scaling_params!$B$6)))+MAX(0,MIN(1,1-(P744-scaling_params!$B$7)/(scaling_params!$C$7-scaling_params!$B$7)))+MAX(0,MIN(1,(T744-scaling_params!$B$11)/(scaling_params!$C$11-scaling_params!$B$11))))/3</f>
        <v>0.8755775578</v>
      </c>
      <c r="AA744" s="15">
        <f>(MAX(0,MIN(1,1-(Q744-scaling_params!$B$8)/(scaling_params!$C$8-scaling_params!$B$8)))+MAX(0,MIN(1,(R744-scaling_params!$B$9)/(scaling_params!$C$9-scaling_params!$B$9)))+MAX(0,MIN(1,(S744-scaling_params!$B$10)/(scaling_params!$C$10-scaling_params!$B$10))))/3</f>
        <v>0.8736913062</v>
      </c>
      <c r="AB744" s="15">
        <f>(MAX(0,MIN(1,(U744-scaling_params!$B$12)/(scaling_params!$C$12-scaling_params!$B$12)))+MAX(0,MIN(1,(V744-scaling_params!$B$13)/(scaling_params!$C$13-scaling_params!$B$13))))/2</f>
        <v>0.8286363636</v>
      </c>
      <c r="AC744" s="13">
        <f>(scaling_params!$G$2*X744+scaling_params!$G$3*Y744+scaling_params!$G$4*Z744+scaling_params!$G$5*AA744+scaling_params!$G$6*AB744)*100</f>
        <v>81.05253482</v>
      </c>
      <c r="AD744" s="11" t="s">
        <v>168</v>
      </c>
      <c r="AE744" s="11">
        <f t="shared" si="2"/>
        <v>0</v>
      </c>
    </row>
    <row r="745" ht="15.75" customHeight="1">
      <c r="A745" s="11" t="s">
        <v>550</v>
      </c>
      <c r="B745" s="11" t="s">
        <v>163</v>
      </c>
      <c r="C745" s="11" t="s">
        <v>449</v>
      </c>
      <c r="D745" s="11" t="s">
        <v>174</v>
      </c>
      <c r="E745" s="12">
        <v>2025.0</v>
      </c>
      <c r="F745" s="11" t="s">
        <v>171</v>
      </c>
      <c r="G745" s="11" t="s">
        <v>175</v>
      </c>
      <c r="H745" s="11">
        <v>5.0</v>
      </c>
      <c r="I745" s="13">
        <v>8.3</v>
      </c>
      <c r="J745" s="11">
        <v>0.0</v>
      </c>
      <c r="K745" s="13">
        <v>1.2</v>
      </c>
      <c r="L745" s="13">
        <v>7.5</v>
      </c>
      <c r="M745" s="11">
        <v>41.0</v>
      </c>
      <c r="N745" s="14">
        <v>0.83</v>
      </c>
      <c r="O745" s="13">
        <v>78.6</v>
      </c>
      <c r="P745" s="13">
        <v>4.2</v>
      </c>
      <c r="Q745" s="13">
        <v>12.7</v>
      </c>
      <c r="R745" s="13">
        <v>18.1</v>
      </c>
      <c r="S745" s="13">
        <v>4.5</v>
      </c>
      <c r="T745" s="13">
        <v>3.9</v>
      </c>
      <c r="U745" s="13">
        <v>3.7</v>
      </c>
      <c r="V745" s="13">
        <v>77.2</v>
      </c>
      <c r="W745" s="11" t="str">
        <f t="shared" si="1"/>
        <v>A-Strong|BBVA|Digital|2025</v>
      </c>
      <c r="X745" s="15">
        <f>(MAX(0,MIN(1,1-(K745-scaling_params!$B$2)/(scaling_params!$C$2-scaling_params!$B$2)))+MAX(0,MIN(1,(L745-scaling_params!$B$3)/(scaling_params!$C$3-scaling_params!$B$3))))/2</f>
        <v>0.7975490196</v>
      </c>
      <c r="Y745" s="15">
        <f>(MAX(0,MIN(1,(M745-scaling_params!$B$4)/(scaling_params!$C$4-scaling_params!$B$4)))+MAX(0,MIN(1,(N745-scaling_params!$B$5)/(scaling_params!$C$5-scaling_params!$B$5))))/2</f>
        <v>0.744047619</v>
      </c>
      <c r="Z745" s="15">
        <f>(MAX(0,MIN(1,(O745-scaling_params!$B$6)/(scaling_params!$C$6-scaling_params!$B$6)))+MAX(0,MIN(1,1-(P745-scaling_params!$B$7)/(scaling_params!$C$7-scaling_params!$B$7)))+MAX(0,MIN(1,(T745-scaling_params!$B$11)/(scaling_params!$C$11-scaling_params!$B$11))))/3</f>
        <v>0.8952380952</v>
      </c>
      <c r="AA745" s="15">
        <f>(MAX(0,MIN(1,1-(Q745-scaling_params!$B$8)/(scaling_params!$C$8-scaling_params!$B$8)))+MAX(0,MIN(1,(R745-scaling_params!$B$9)/(scaling_params!$C$9-scaling_params!$B$9)))+MAX(0,MIN(1,(S745-scaling_params!$B$10)/(scaling_params!$C$10-scaling_params!$B$10))))/3</f>
        <v>0.9008749069</v>
      </c>
      <c r="AB745" s="15">
        <f>(MAX(0,MIN(1,(U745-scaling_params!$B$12)/(scaling_params!$C$12-scaling_params!$B$12)))+MAX(0,MIN(1,(V745-scaling_params!$B$13)/(scaling_params!$C$13-scaling_params!$B$13))))/2</f>
        <v>0.8072727273</v>
      </c>
      <c r="AC745" s="13">
        <f>(scaling_params!$G$2*X745+scaling_params!$G$3*Y745+scaling_params!$G$4*Z745+scaling_params!$G$5*AA745+scaling_params!$G$6*AB745)*100</f>
        <v>82.64683279</v>
      </c>
      <c r="AD745" s="11" t="s">
        <v>168</v>
      </c>
      <c r="AE745" s="11">
        <f t="shared" si="2"/>
        <v>0</v>
      </c>
    </row>
    <row r="746" ht="15.75" customHeight="1">
      <c r="A746" s="11" t="s">
        <v>551</v>
      </c>
      <c r="B746" s="11" t="s">
        <v>163</v>
      </c>
      <c r="C746" s="11" t="s">
        <v>449</v>
      </c>
      <c r="D746" s="11" t="s">
        <v>177</v>
      </c>
      <c r="E746" s="12">
        <v>2024.0</v>
      </c>
      <c r="F746" s="11" t="s">
        <v>166</v>
      </c>
      <c r="G746" s="11" t="s">
        <v>184</v>
      </c>
      <c r="H746" s="11">
        <v>1.0</v>
      </c>
      <c r="I746" s="13">
        <v>8.6</v>
      </c>
      <c r="J746" s="11">
        <v>0.0</v>
      </c>
      <c r="K746" s="13">
        <v>0.2</v>
      </c>
      <c r="L746" s="13">
        <v>6.7</v>
      </c>
      <c r="M746" s="11">
        <v>9.0</v>
      </c>
      <c r="N746" s="14">
        <v>0.83</v>
      </c>
      <c r="O746" s="13">
        <v>76.2</v>
      </c>
      <c r="P746" s="13">
        <v>4.6</v>
      </c>
      <c r="Q746" s="13">
        <v>11.9</v>
      </c>
      <c r="R746" s="13">
        <v>17.6</v>
      </c>
      <c r="S746" s="13">
        <v>3.7</v>
      </c>
      <c r="T746" s="13">
        <v>4.5</v>
      </c>
      <c r="U746" s="13">
        <v>3.5</v>
      </c>
      <c r="V746" s="13">
        <v>77.4</v>
      </c>
      <c r="W746" s="11" t="str">
        <f t="shared" si="1"/>
        <v>A-Strong|BBVA|Retail|2024</v>
      </c>
      <c r="X746" s="15">
        <f>(MAX(0,MIN(1,1-(K746-scaling_params!$B$2)/(scaling_params!$C$2-scaling_params!$B$2)))+MAX(0,MIN(1,(L746-scaling_params!$B$3)/(scaling_params!$C$3-scaling_params!$B$3))))/2</f>
        <v>0.7720588235</v>
      </c>
      <c r="Y746" s="15">
        <f>(MAX(0,MIN(1,(M746-scaling_params!$B$4)/(scaling_params!$C$4-scaling_params!$B$4)))+MAX(0,MIN(1,(N746-scaling_params!$B$5)/(scaling_params!$C$5-scaling_params!$B$5))))/2</f>
        <v>0.5916666667</v>
      </c>
      <c r="Z746" s="15">
        <f>(MAX(0,MIN(1,(O746-scaling_params!$B$6)/(scaling_params!$C$6-scaling_params!$B$6)))+MAX(0,MIN(1,1-(P746-scaling_params!$B$7)/(scaling_params!$C$7-scaling_params!$B$7)))+MAX(0,MIN(1,(T746-scaling_params!$B$11)/(scaling_params!$C$11-scaling_params!$B$11))))/3</f>
        <v>0.9424799623</v>
      </c>
      <c r="AA746" s="15">
        <f>(MAX(0,MIN(1,1-(Q746-scaling_params!$B$8)/(scaling_params!$C$8-scaling_params!$B$8)))+MAX(0,MIN(1,(R746-scaling_params!$B$9)/(scaling_params!$C$9-scaling_params!$B$9)))+MAX(0,MIN(1,(S746-scaling_params!$B$10)/(scaling_params!$C$10-scaling_params!$B$10))))/3</f>
        <v>0.8316495183</v>
      </c>
      <c r="AB746" s="15">
        <f>(MAX(0,MIN(1,(U746-scaling_params!$B$12)/(scaling_params!$C$12-scaling_params!$B$12)))+MAX(0,MIN(1,(V746-scaling_params!$B$13)/(scaling_params!$C$13-scaling_params!$B$13))))/2</f>
        <v>0.8090909091</v>
      </c>
      <c r="AC746" s="13">
        <f>(scaling_params!$G$2*X746+scaling_params!$G$3*Y746+scaling_params!$G$4*Z746+scaling_params!$G$5*AA746+scaling_params!$G$6*AB746)*100</f>
        <v>78.38013238</v>
      </c>
      <c r="AD746" s="11" t="s">
        <v>168</v>
      </c>
      <c r="AE746" s="11">
        <f t="shared" si="2"/>
        <v>0</v>
      </c>
    </row>
    <row r="747" ht="15.75" customHeight="1">
      <c r="A747" s="11" t="s">
        <v>551</v>
      </c>
      <c r="B747" s="11" t="s">
        <v>163</v>
      </c>
      <c r="C747" s="11" t="s">
        <v>449</v>
      </c>
      <c r="D747" s="11" t="s">
        <v>177</v>
      </c>
      <c r="E747" s="12">
        <v>2025.0</v>
      </c>
      <c r="F747" s="11" t="s">
        <v>166</v>
      </c>
      <c r="G747" s="11" t="s">
        <v>184</v>
      </c>
      <c r="H747" s="11">
        <v>1.0</v>
      </c>
      <c r="I747" s="13">
        <v>8.3</v>
      </c>
      <c r="J747" s="11">
        <v>0.0</v>
      </c>
      <c r="K747" s="13">
        <v>1.2</v>
      </c>
      <c r="L747" s="13">
        <v>8.9</v>
      </c>
      <c r="M747" s="11">
        <v>26.0</v>
      </c>
      <c r="N747" s="14">
        <v>0.87</v>
      </c>
      <c r="O747" s="13">
        <v>79.5</v>
      </c>
      <c r="P747" s="13">
        <v>6.5</v>
      </c>
      <c r="Q747" s="13">
        <v>9.6</v>
      </c>
      <c r="R747" s="13">
        <v>16.3</v>
      </c>
      <c r="S747" s="13">
        <v>4.2</v>
      </c>
      <c r="T747" s="13">
        <v>3.8</v>
      </c>
      <c r="U747" s="13">
        <v>3.5</v>
      </c>
      <c r="V747" s="13">
        <v>78.7</v>
      </c>
      <c r="W747" s="11" t="str">
        <f t="shared" si="1"/>
        <v>A-Strong|BBVA|Retail|2025</v>
      </c>
      <c r="X747" s="15">
        <f>(MAX(0,MIN(1,1-(K747-scaling_params!$B$2)/(scaling_params!$C$2-scaling_params!$B$2)))+MAX(0,MIN(1,(L747-scaling_params!$B$3)/(scaling_params!$C$3-scaling_params!$B$3))))/2</f>
        <v>0.9004901961</v>
      </c>
      <c r="Y747" s="15">
        <f>(MAX(0,MIN(1,(M747-scaling_params!$B$4)/(scaling_params!$C$4-scaling_params!$B$4)))+MAX(0,MIN(1,(N747-scaling_params!$B$5)/(scaling_params!$C$5-scaling_params!$B$5))))/2</f>
        <v>0.7226190476</v>
      </c>
      <c r="Z747" s="15">
        <f>(MAX(0,MIN(1,(O747-scaling_params!$B$6)/(scaling_params!$C$6-scaling_params!$B$6)))+MAX(0,MIN(1,1-(P747-scaling_params!$B$7)/(scaling_params!$C$7-scaling_params!$B$7)))+MAX(0,MIN(1,(T747-scaling_params!$B$11)/(scaling_params!$C$11-scaling_params!$B$11))))/3</f>
        <v>0.7956241956</v>
      </c>
      <c r="AA747" s="15">
        <f>(MAX(0,MIN(1,1-(Q747-scaling_params!$B$8)/(scaling_params!$C$8-scaling_params!$B$8)))+MAX(0,MIN(1,(R747-scaling_params!$B$9)/(scaling_params!$C$9-scaling_params!$B$9)))+MAX(0,MIN(1,(S747-scaling_params!$B$10)/(scaling_params!$C$10-scaling_params!$B$10))))/3</f>
        <v>0.8371804418</v>
      </c>
      <c r="AB747" s="15">
        <f>(MAX(0,MIN(1,(U747-scaling_params!$B$12)/(scaling_params!$C$12-scaling_params!$B$12)))+MAX(0,MIN(1,(V747-scaling_params!$B$13)/(scaling_params!$C$13-scaling_params!$B$13))))/2</f>
        <v>0.8209090909</v>
      </c>
      <c r="AC747" s="13">
        <f>(scaling_params!$G$2*X747+scaling_params!$G$3*Y747+scaling_params!$G$4*Z747+scaling_params!$G$5*AA747+scaling_params!$G$6*AB747)*100</f>
        <v>81.26133887</v>
      </c>
      <c r="AD747" s="11" t="s">
        <v>168</v>
      </c>
      <c r="AE747" s="11">
        <f t="shared" si="2"/>
        <v>0</v>
      </c>
    </row>
    <row r="748" ht="15.75" customHeight="1">
      <c r="A748" s="11" t="s">
        <v>552</v>
      </c>
      <c r="B748" s="11" t="s">
        <v>163</v>
      </c>
      <c r="C748" s="11" t="s">
        <v>449</v>
      </c>
      <c r="D748" s="11" t="s">
        <v>181</v>
      </c>
      <c r="E748" s="12">
        <v>2024.0</v>
      </c>
      <c r="F748" s="11" t="s">
        <v>171</v>
      </c>
      <c r="G748" s="11" t="s">
        <v>172</v>
      </c>
      <c r="H748" s="11">
        <v>5.0</v>
      </c>
      <c r="I748" s="13">
        <v>8.6</v>
      </c>
      <c r="J748" s="11">
        <v>0.0</v>
      </c>
      <c r="K748" s="13">
        <v>0.6</v>
      </c>
      <c r="L748" s="13">
        <v>8.8</v>
      </c>
      <c r="M748" s="11">
        <v>42.0</v>
      </c>
      <c r="N748" s="14">
        <v>0.9</v>
      </c>
      <c r="O748" s="13">
        <v>80.4</v>
      </c>
      <c r="P748" s="13">
        <v>5.5</v>
      </c>
      <c r="Q748" s="13">
        <v>9.4</v>
      </c>
      <c r="R748" s="13">
        <v>15.8</v>
      </c>
      <c r="S748" s="13">
        <v>4.7</v>
      </c>
      <c r="T748" s="13">
        <v>4.7</v>
      </c>
      <c r="U748" s="13">
        <v>3.6</v>
      </c>
      <c r="V748" s="13">
        <v>91.2</v>
      </c>
      <c r="W748" s="11" t="str">
        <f t="shared" si="1"/>
        <v>A-Strong|BBVA|Corporate|2024</v>
      </c>
      <c r="X748" s="15">
        <f>(MAX(0,MIN(1,1-(K748-scaling_params!$B$2)/(scaling_params!$C$2-scaling_params!$B$2)))+MAX(0,MIN(1,(L748-scaling_params!$B$3)/(scaling_params!$C$3-scaling_params!$B$3))))/2</f>
        <v>0.9264705882</v>
      </c>
      <c r="Y748" s="15">
        <f>(MAX(0,MIN(1,(M748-scaling_params!$B$4)/(scaling_params!$C$4-scaling_params!$B$4)))+MAX(0,MIN(1,(N748-scaling_params!$B$5)/(scaling_params!$C$5-scaling_params!$B$5))))/2</f>
        <v>0.8363095238</v>
      </c>
      <c r="Z748" s="15">
        <f>(MAX(0,MIN(1,(O748-scaling_params!$B$6)/(scaling_params!$C$6-scaling_params!$B$6)))+MAX(0,MIN(1,1-(P748-scaling_params!$B$7)/(scaling_params!$C$7-scaling_params!$B$7)))+MAX(0,MIN(1,(T748-scaling_params!$B$11)/(scaling_params!$C$11-scaling_params!$B$11))))/3</f>
        <v>0.9714285714</v>
      </c>
      <c r="AA748" s="15">
        <f>(MAX(0,MIN(1,1-(Q748-scaling_params!$B$8)/(scaling_params!$C$8-scaling_params!$B$8)))+MAX(0,MIN(1,(R748-scaling_params!$B$9)/(scaling_params!$C$9-scaling_params!$B$9)))+MAX(0,MIN(1,(S748-scaling_params!$B$10)/(scaling_params!$C$10-scaling_params!$B$10))))/3</f>
        <v>0.8651030032</v>
      </c>
      <c r="AB748" s="15">
        <f>(MAX(0,MIN(1,(U748-scaling_params!$B$12)/(scaling_params!$C$12-scaling_params!$B$12)))+MAX(0,MIN(1,(V748-scaling_params!$B$13)/(scaling_params!$C$13-scaling_params!$B$13))))/2</f>
        <v>0.9345454545</v>
      </c>
      <c r="AC748" s="13">
        <f>(scaling_params!$G$2*X748+scaling_params!$G$3*Y748+scaling_params!$G$4*Z748+scaling_params!$G$5*AA748+scaling_params!$G$6*AB748)*100</f>
        <v>90.50735328</v>
      </c>
      <c r="AD748" s="11" t="s">
        <v>168</v>
      </c>
      <c r="AE748" s="11">
        <f t="shared" si="2"/>
        <v>0</v>
      </c>
    </row>
    <row r="749" ht="15.75" customHeight="1">
      <c r="A749" s="11" t="s">
        <v>552</v>
      </c>
      <c r="B749" s="11" t="s">
        <v>163</v>
      </c>
      <c r="C749" s="11" t="s">
        <v>449</v>
      </c>
      <c r="D749" s="11" t="s">
        <v>181</v>
      </c>
      <c r="E749" s="12">
        <v>2025.0</v>
      </c>
      <c r="F749" s="11" t="s">
        <v>171</v>
      </c>
      <c r="G749" s="11" t="s">
        <v>172</v>
      </c>
      <c r="H749" s="11">
        <v>5.0</v>
      </c>
      <c r="I749" s="13">
        <v>8.3</v>
      </c>
      <c r="J749" s="11">
        <v>0.0</v>
      </c>
      <c r="K749" s="13">
        <v>1.4</v>
      </c>
      <c r="L749" s="13">
        <v>7.0</v>
      </c>
      <c r="M749" s="11">
        <v>27.0</v>
      </c>
      <c r="N749" s="14">
        <v>0.91</v>
      </c>
      <c r="O749" s="13">
        <v>83.2</v>
      </c>
      <c r="P749" s="13">
        <v>5.5</v>
      </c>
      <c r="Q749" s="13">
        <v>8.5</v>
      </c>
      <c r="R749" s="13">
        <v>18.9</v>
      </c>
      <c r="S749" s="13">
        <v>4.5</v>
      </c>
      <c r="T749" s="13">
        <v>5.0</v>
      </c>
      <c r="U749" s="13">
        <v>3.7</v>
      </c>
      <c r="V749" s="13">
        <v>85.8</v>
      </c>
      <c r="W749" s="11" t="str">
        <f t="shared" si="1"/>
        <v>A-Strong|BBVA|Corporate|2025</v>
      </c>
      <c r="X749" s="15">
        <f>(MAX(0,MIN(1,1-(K749-scaling_params!$B$2)/(scaling_params!$C$2-scaling_params!$B$2)))+MAX(0,MIN(1,(L749-scaling_params!$B$3)/(scaling_params!$C$3-scaling_params!$B$3))))/2</f>
        <v>0.7274509804</v>
      </c>
      <c r="Y749" s="15">
        <f>(MAX(0,MIN(1,(M749-scaling_params!$B$4)/(scaling_params!$C$4-scaling_params!$B$4)))+MAX(0,MIN(1,(N749-scaling_params!$B$5)/(scaling_params!$C$5-scaling_params!$B$5))))/2</f>
        <v>0.7773809524</v>
      </c>
      <c r="Z749" s="15">
        <f>(MAX(0,MIN(1,(O749-scaling_params!$B$6)/(scaling_params!$C$6-scaling_params!$B$6)))+MAX(0,MIN(1,1-(P749-scaling_params!$B$7)/(scaling_params!$C$7-scaling_params!$B$7)))+MAX(0,MIN(1,(T749-scaling_params!$B$11)/(scaling_params!$C$11-scaling_params!$B$11))))/3</f>
        <v>1</v>
      </c>
      <c r="AA749" s="15">
        <f>(MAX(0,MIN(1,1-(Q749-scaling_params!$B$8)/(scaling_params!$C$8-scaling_params!$B$8)))+MAX(0,MIN(1,(R749-scaling_params!$B$9)/(scaling_params!$C$9-scaling_params!$B$9)))+MAX(0,MIN(1,(S749-scaling_params!$B$10)/(scaling_params!$C$10-scaling_params!$B$10))))/3</f>
        <v>0.9509803922</v>
      </c>
      <c r="AB749" s="15">
        <f>(MAX(0,MIN(1,(U749-scaling_params!$B$12)/(scaling_params!$C$12-scaling_params!$B$12)))+MAX(0,MIN(1,(V749-scaling_params!$B$13)/(scaling_params!$C$13-scaling_params!$B$13))))/2</f>
        <v>0.8854545455</v>
      </c>
      <c r="AC749" s="13">
        <f>(scaling_params!$G$2*X749+scaling_params!$G$3*Y749+scaling_params!$G$4*Z749+scaling_params!$G$5*AA749+scaling_params!$G$6*AB749)*100</f>
        <v>86.04916896</v>
      </c>
      <c r="AD749" s="11" t="s">
        <v>168</v>
      </c>
      <c r="AE749" s="11">
        <f t="shared" si="2"/>
        <v>0</v>
      </c>
    </row>
    <row r="750" ht="15.75" customHeight="1">
      <c r="A750" s="11" t="s">
        <v>553</v>
      </c>
      <c r="B750" s="11" t="s">
        <v>163</v>
      </c>
      <c r="C750" s="11" t="s">
        <v>449</v>
      </c>
      <c r="D750" s="11" t="s">
        <v>174</v>
      </c>
      <c r="E750" s="12">
        <v>2024.0</v>
      </c>
      <c r="F750" s="11" t="s">
        <v>166</v>
      </c>
      <c r="G750" s="11" t="s">
        <v>172</v>
      </c>
      <c r="H750" s="11">
        <v>2.0</v>
      </c>
      <c r="I750" s="13">
        <v>8.6</v>
      </c>
      <c r="J750" s="11">
        <v>0.0</v>
      </c>
      <c r="K750" s="13">
        <v>1.3</v>
      </c>
      <c r="L750" s="13">
        <v>7.4</v>
      </c>
      <c r="M750" s="11">
        <v>18.0</v>
      </c>
      <c r="N750" s="14">
        <v>0.78</v>
      </c>
      <c r="O750" s="13">
        <v>73.3</v>
      </c>
      <c r="P750" s="13">
        <v>4.6</v>
      </c>
      <c r="Q750" s="13">
        <v>12.9</v>
      </c>
      <c r="R750" s="13">
        <v>18.1</v>
      </c>
      <c r="S750" s="13">
        <v>3.8</v>
      </c>
      <c r="T750" s="13">
        <v>3.8</v>
      </c>
      <c r="U750" s="13">
        <v>2.7</v>
      </c>
      <c r="V750" s="13">
        <v>87.5</v>
      </c>
      <c r="W750" s="11" t="str">
        <f t="shared" si="1"/>
        <v>A-Strong|BBVA|Digital|2024</v>
      </c>
      <c r="X750" s="15">
        <f>(MAX(0,MIN(1,1-(K750-scaling_params!$B$2)/(scaling_params!$C$2-scaling_params!$B$2)))+MAX(0,MIN(1,(L750-scaling_params!$B$3)/(scaling_params!$C$3-scaling_params!$B$3))))/2</f>
        <v>0.7735294118</v>
      </c>
      <c r="Y750" s="15">
        <f>(MAX(0,MIN(1,(M750-scaling_params!$B$4)/(scaling_params!$C$4-scaling_params!$B$4)))+MAX(0,MIN(1,(N750-scaling_params!$B$5)/(scaling_params!$C$5-scaling_params!$B$5))))/2</f>
        <v>0.5720238095</v>
      </c>
      <c r="Z750" s="15">
        <f>(MAX(0,MIN(1,(O750-scaling_params!$B$6)/(scaling_params!$C$6-scaling_params!$B$6)))+MAX(0,MIN(1,1-(P750-scaling_params!$B$7)/(scaling_params!$C$7-scaling_params!$B$7)))+MAX(0,MIN(1,(T750-scaling_params!$B$11)/(scaling_params!$C$11-scaling_params!$B$11))))/3</f>
        <v>0.8279585101</v>
      </c>
      <c r="AA750" s="15">
        <f>(MAX(0,MIN(1,1-(Q750-scaling_params!$B$8)/(scaling_params!$C$8-scaling_params!$B$8)))+MAX(0,MIN(1,(R750-scaling_params!$B$9)/(scaling_params!$C$9-scaling_params!$B$9)))+MAX(0,MIN(1,(S750-scaling_params!$B$10)/(scaling_params!$C$10-scaling_params!$B$10))))/3</f>
        <v>0.8246716984</v>
      </c>
      <c r="AB750" s="15">
        <f>(MAX(0,MIN(1,(U750-scaling_params!$B$12)/(scaling_params!$C$12-scaling_params!$B$12)))+MAX(0,MIN(1,(V750-scaling_params!$B$13)/(scaling_params!$C$13-scaling_params!$B$13))))/2</f>
        <v>0.8259090909</v>
      </c>
      <c r="AC750" s="13">
        <f>(scaling_params!$G$2*X750+scaling_params!$G$3*Y750+scaling_params!$G$4*Z750+scaling_params!$G$5*AA750+scaling_params!$G$6*AB750)*100</f>
        <v>75.33747485</v>
      </c>
      <c r="AD750" s="11" t="s">
        <v>168</v>
      </c>
      <c r="AE750" s="11">
        <f t="shared" si="2"/>
        <v>0</v>
      </c>
    </row>
    <row r="751" ht="15.75" customHeight="1">
      <c r="A751" s="11" t="s">
        <v>553</v>
      </c>
      <c r="B751" s="11" t="s">
        <v>163</v>
      </c>
      <c r="C751" s="11" t="s">
        <v>449</v>
      </c>
      <c r="D751" s="11" t="s">
        <v>174</v>
      </c>
      <c r="E751" s="12">
        <v>2025.0</v>
      </c>
      <c r="F751" s="11" t="s">
        <v>166</v>
      </c>
      <c r="G751" s="11" t="s">
        <v>172</v>
      </c>
      <c r="H751" s="11">
        <v>2.0</v>
      </c>
      <c r="I751" s="13">
        <v>8.3</v>
      </c>
      <c r="J751" s="11">
        <v>0.0</v>
      </c>
      <c r="K751" s="13">
        <v>1.2</v>
      </c>
      <c r="L751" s="13">
        <v>7.2</v>
      </c>
      <c r="M751" s="11">
        <v>24.0</v>
      </c>
      <c r="N751" s="14">
        <v>0.82</v>
      </c>
      <c r="O751" s="13">
        <v>78.6</v>
      </c>
      <c r="P751" s="13">
        <v>4.2</v>
      </c>
      <c r="Q751" s="13">
        <v>12.7</v>
      </c>
      <c r="R751" s="13">
        <v>18.1</v>
      </c>
      <c r="S751" s="13">
        <v>4.5</v>
      </c>
      <c r="T751" s="13">
        <v>4.0</v>
      </c>
      <c r="U751" s="13">
        <v>3.7</v>
      </c>
      <c r="V751" s="13">
        <v>78.1</v>
      </c>
      <c r="W751" s="11" t="str">
        <f t="shared" si="1"/>
        <v>A-Strong|BBVA|Digital|2025</v>
      </c>
      <c r="X751" s="15">
        <f>(MAX(0,MIN(1,1-(K751-scaling_params!$B$2)/(scaling_params!$C$2-scaling_params!$B$2)))+MAX(0,MIN(1,(L751-scaling_params!$B$3)/(scaling_params!$C$3-scaling_params!$B$3))))/2</f>
        <v>0.7754901961</v>
      </c>
      <c r="Y751" s="15">
        <f>(MAX(0,MIN(1,(M751-scaling_params!$B$4)/(scaling_params!$C$4-scaling_params!$B$4)))+MAX(0,MIN(1,(N751-scaling_params!$B$5)/(scaling_params!$C$5-scaling_params!$B$5))))/2</f>
        <v>0.6505952381</v>
      </c>
      <c r="Z751" s="15">
        <f>(MAX(0,MIN(1,(O751-scaling_params!$B$6)/(scaling_params!$C$6-scaling_params!$B$6)))+MAX(0,MIN(1,1-(P751-scaling_params!$B$7)/(scaling_params!$C$7-scaling_params!$B$7)))+MAX(0,MIN(1,(T751-scaling_params!$B$11)/(scaling_params!$C$11-scaling_params!$B$11))))/3</f>
        <v>0.9047619048</v>
      </c>
      <c r="AA751" s="15">
        <f>(MAX(0,MIN(1,1-(Q751-scaling_params!$B$8)/(scaling_params!$C$8-scaling_params!$B$8)))+MAX(0,MIN(1,(R751-scaling_params!$B$9)/(scaling_params!$C$9-scaling_params!$B$9)))+MAX(0,MIN(1,(S751-scaling_params!$B$10)/(scaling_params!$C$10-scaling_params!$B$10))))/3</f>
        <v>0.9008749069</v>
      </c>
      <c r="AB751" s="15">
        <f>(MAX(0,MIN(1,(U751-scaling_params!$B$12)/(scaling_params!$C$12-scaling_params!$B$12)))+MAX(0,MIN(1,(V751-scaling_params!$B$13)/(scaling_params!$C$13-scaling_params!$B$13))))/2</f>
        <v>0.8154545455</v>
      </c>
      <c r="AC751" s="13">
        <f>(scaling_params!$G$2*X751+scaling_params!$G$3*Y751+scaling_params!$G$4*Z751+scaling_params!$G$5*AA751+scaling_params!$G$6*AB751)*100</f>
        <v>80.25267446</v>
      </c>
      <c r="AD751" s="11" t="s">
        <v>168</v>
      </c>
      <c r="AE751" s="11">
        <f t="shared" si="2"/>
        <v>0</v>
      </c>
    </row>
    <row r="752" ht="15.75" customHeight="1">
      <c r="A752" s="11" t="s">
        <v>554</v>
      </c>
      <c r="B752" s="11" t="s">
        <v>163</v>
      </c>
      <c r="C752" s="11" t="s">
        <v>449</v>
      </c>
      <c r="D752" s="11" t="s">
        <v>181</v>
      </c>
      <c r="E752" s="12">
        <v>2024.0</v>
      </c>
      <c r="F752" s="11" t="s">
        <v>171</v>
      </c>
      <c r="G752" s="11" t="s">
        <v>167</v>
      </c>
      <c r="H752" s="11">
        <v>3.0</v>
      </c>
      <c r="I752" s="13">
        <v>8.6</v>
      </c>
      <c r="J752" s="11">
        <v>0.0</v>
      </c>
      <c r="K752" s="13">
        <v>0.6</v>
      </c>
      <c r="L752" s="13">
        <v>8.5</v>
      </c>
      <c r="M752" s="11">
        <v>47.0</v>
      </c>
      <c r="N752" s="14">
        <v>0.88</v>
      </c>
      <c r="O752" s="13">
        <v>80.4</v>
      </c>
      <c r="P752" s="13">
        <v>5.5</v>
      </c>
      <c r="Q752" s="13">
        <v>9.4</v>
      </c>
      <c r="R752" s="13">
        <v>15.8</v>
      </c>
      <c r="S752" s="13">
        <v>5.0</v>
      </c>
      <c r="T752" s="13">
        <v>4.3</v>
      </c>
      <c r="U752" s="13">
        <v>3.6</v>
      </c>
      <c r="V752" s="13">
        <v>98.5</v>
      </c>
      <c r="W752" s="11" t="str">
        <f t="shared" si="1"/>
        <v>A-Strong|BBVA|Corporate|2024</v>
      </c>
      <c r="X752" s="15">
        <f>(MAX(0,MIN(1,1-(K752-scaling_params!$B$2)/(scaling_params!$C$2-scaling_params!$B$2)))+MAX(0,MIN(1,(L752-scaling_params!$B$3)/(scaling_params!$C$3-scaling_params!$B$3))))/2</f>
        <v>0.9044117647</v>
      </c>
      <c r="Y752" s="15">
        <f>(MAX(0,MIN(1,(M752-scaling_params!$B$4)/(scaling_params!$C$4-scaling_params!$B$4)))+MAX(0,MIN(1,(N752-scaling_params!$B$5)/(scaling_params!$C$5-scaling_params!$B$5))))/2</f>
        <v>0.8351190476</v>
      </c>
      <c r="Z752" s="15">
        <f>(MAX(0,MIN(1,(O752-scaling_params!$B$6)/(scaling_params!$C$6-scaling_params!$B$6)))+MAX(0,MIN(1,1-(P752-scaling_params!$B$7)/(scaling_params!$C$7-scaling_params!$B$7)))+MAX(0,MIN(1,(T752-scaling_params!$B$11)/(scaling_params!$C$11-scaling_params!$B$11))))/3</f>
        <v>0.9333333333</v>
      </c>
      <c r="AA752" s="15">
        <f>(MAX(0,MIN(1,1-(Q752-scaling_params!$B$8)/(scaling_params!$C$8-scaling_params!$B$8)))+MAX(0,MIN(1,(R752-scaling_params!$B$9)/(scaling_params!$C$9-scaling_params!$B$9)))+MAX(0,MIN(1,(S752-scaling_params!$B$10)/(scaling_params!$C$10-scaling_params!$B$10))))/3</f>
        <v>0.8945147679</v>
      </c>
      <c r="AB752" s="15">
        <f>(MAX(0,MIN(1,(U752-scaling_params!$B$12)/(scaling_params!$C$12-scaling_params!$B$12)))+MAX(0,MIN(1,(V752-scaling_params!$B$13)/(scaling_params!$C$13-scaling_params!$B$13))))/2</f>
        <v>1</v>
      </c>
      <c r="AC752" s="13">
        <f>(scaling_params!$G$2*X752+scaling_params!$G$3*Y752+scaling_params!$G$4*Z752+scaling_params!$G$5*AA752+scaling_params!$G$6*AB752)*100</f>
        <v>90.35576734</v>
      </c>
      <c r="AD752" s="11" t="s">
        <v>168</v>
      </c>
      <c r="AE752" s="11">
        <f t="shared" si="2"/>
        <v>0</v>
      </c>
    </row>
    <row r="753" ht="15.75" customHeight="1">
      <c r="A753" s="11" t="s">
        <v>554</v>
      </c>
      <c r="B753" s="11" t="s">
        <v>163</v>
      </c>
      <c r="C753" s="11" t="s">
        <v>449</v>
      </c>
      <c r="D753" s="11" t="s">
        <v>181</v>
      </c>
      <c r="E753" s="12">
        <v>2025.0</v>
      </c>
      <c r="F753" s="11" t="s">
        <v>171</v>
      </c>
      <c r="G753" s="11" t="s">
        <v>167</v>
      </c>
      <c r="H753" s="11">
        <v>3.0</v>
      </c>
      <c r="I753" s="13">
        <v>8.3</v>
      </c>
      <c r="J753" s="11">
        <v>0.0</v>
      </c>
      <c r="K753" s="13">
        <v>1.4</v>
      </c>
      <c r="L753" s="13">
        <v>8.6</v>
      </c>
      <c r="M753" s="11">
        <v>49.0</v>
      </c>
      <c r="N753" s="14">
        <v>0.91</v>
      </c>
      <c r="O753" s="13">
        <v>83.2</v>
      </c>
      <c r="P753" s="13">
        <v>5.5</v>
      </c>
      <c r="Q753" s="13">
        <v>8.5</v>
      </c>
      <c r="R753" s="13">
        <v>18.9</v>
      </c>
      <c r="S753" s="13">
        <v>4.5</v>
      </c>
      <c r="T753" s="13">
        <v>4.8</v>
      </c>
      <c r="U753" s="13">
        <v>3.7</v>
      </c>
      <c r="V753" s="13">
        <v>94.7</v>
      </c>
      <c r="W753" s="11" t="str">
        <f t="shared" si="1"/>
        <v>A-Strong|BBVA|Corporate|2025</v>
      </c>
      <c r="X753" s="15">
        <f>(MAX(0,MIN(1,1-(K753-scaling_params!$B$2)/(scaling_params!$C$2-scaling_params!$B$2)))+MAX(0,MIN(1,(L753-scaling_params!$B$3)/(scaling_params!$C$3-scaling_params!$B$3))))/2</f>
        <v>0.8450980392</v>
      </c>
      <c r="Y753" s="15">
        <f>(MAX(0,MIN(1,(M753-scaling_params!$B$4)/(scaling_params!$C$4-scaling_params!$B$4)))+MAX(0,MIN(1,(N753-scaling_params!$B$5)/(scaling_params!$C$5-scaling_params!$B$5))))/2</f>
        <v>0.8821428571</v>
      </c>
      <c r="Z753" s="15">
        <f>(MAX(0,MIN(1,(O753-scaling_params!$B$6)/(scaling_params!$C$6-scaling_params!$B$6)))+MAX(0,MIN(1,1-(P753-scaling_params!$B$7)/(scaling_params!$C$7-scaling_params!$B$7)))+MAX(0,MIN(1,(T753-scaling_params!$B$11)/(scaling_params!$C$11-scaling_params!$B$11))))/3</f>
        <v>0.980952381</v>
      </c>
      <c r="AA753" s="15">
        <f>(MAX(0,MIN(1,1-(Q753-scaling_params!$B$8)/(scaling_params!$C$8-scaling_params!$B$8)))+MAX(0,MIN(1,(R753-scaling_params!$B$9)/(scaling_params!$C$9-scaling_params!$B$9)))+MAX(0,MIN(1,(S753-scaling_params!$B$10)/(scaling_params!$C$10-scaling_params!$B$10))))/3</f>
        <v>0.9509803922</v>
      </c>
      <c r="AB753" s="15">
        <f>(MAX(0,MIN(1,(U753-scaling_params!$B$12)/(scaling_params!$C$12-scaling_params!$B$12)))+MAX(0,MIN(1,(V753-scaling_params!$B$13)/(scaling_params!$C$13-scaling_params!$B$13))))/2</f>
        <v>0.9663636364</v>
      </c>
      <c r="AC753" s="13">
        <f>(scaling_params!$G$2*X753+scaling_params!$G$3*Y753+scaling_params!$G$4*Z753+scaling_params!$G$5*AA753+scaling_params!$G$6*AB753)*100</f>
        <v>91.78288783</v>
      </c>
      <c r="AD753" s="11" t="s">
        <v>168</v>
      </c>
      <c r="AE753" s="11">
        <f t="shared" si="2"/>
        <v>0</v>
      </c>
    </row>
    <row r="754" ht="15.75" customHeight="1">
      <c r="A754" s="11" t="s">
        <v>555</v>
      </c>
      <c r="B754" s="11" t="s">
        <v>163</v>
      </c>
      <c r="C754" s="11" t="s">
        <v>449</v>
      </c>
      <c r="D754" s="11" t="s">
        <v>165</v>
      </c>
      <c r="E754" s="12">
        <v>2024.0</v>
      </c>
      <c r="F754" s="11" t="s">
        <v>171</v>
      </c>
      <c r="G754" s="11" t="s">
        <v>184</v>
      </c>
      <c r="H754" s="11">
        <v>5.0</v>
      </c>
      <c r="I754" s="13">
        <v>8.6</v>
      </c>
      <c r="J754" s="11">
        <v>0.0</v>
      </c>
      <c r="K754" s="13">
        <v>1.1</v>
      </c>
      <c r="L754" s="13">
        <v>7.5</v>
      </c>
      <c r="M754" s="11">
        <v>20.0</v>
      </c>
      <c r="N754" s="14">
        <v>0.84</v>
      </c>
      <c r="O754" s="13">
        <v>77.5</v>
      </c>
      <c r="P754" s="13">
        <v>5.8</v>
      </c>
      <c r="Q754" s="13">
        <v>9.9</v>
      </c>
      <c r="R754" s="13">
        <v>17.5</v>
      </c>
      <c r="S754" s="13">
        <v>4.2</v>
      </c>
      <c r="T754" s="13">
        <v>4.5</v>
      </c>
      <c r="U754" s="13">
        <v>2.8</v>
      </c>
      <c r="V754" s="13">
        <v>79.6</v>
      </c>
      <c r="W754" s="11" t="str">
        <f t="shared" si="1"/>
        <v>A-Strong|BBVA|Operations|2024</v>
      </c>
      <c r="X754" s="15">
        <f>(MAX(0,MIN(1,1-(K754-scaling_params!$B$2)/(scaling_params!$C$2-scaling_params!$B$2)))+MAX(0,MIN(1,(L754-scaling_params!$B$3)/(scaling_params!$C$3-scaling_params!$B$3))))/2</f>
        <v>0.8142156863</v>
      </c>
      <c r="Y754" s="15">
        <f>(MAX(0,MIN(1,(M754-scaling_params!$B$4)/(scaling_params!$C$4-scaling_params!$B$4)))+MAX(0,MIN(1,(N754-scaling_params!$B$5)/(scaling_params!$C$5-scaling_params!$B$5))))/2</f>
        <v>0.656547619</v>
      </c>
      <c r="Z754" s="15">
        <f>(MAX(0,MIN(1,(O754-scaling_params!$B$6)/(scaling_params!$C$6-scaling_params!$B$6)))+MAX(0,MIN(1,1-(P754-scaling_params!$B$7)/(scaling_params!$C$7-scaling_params!$B$7)))+MAX(0,MIN(1,(T754-scaling_params!$B$11)/(scaling_params!$C$11-scaling_params!$B$11))))/3</f>
        <v>0.9253539254</v>
      </c>
      <c r="AA754" s="15">
        <f>(MAX(0,MIN(1,1-(Q754-scaling_params!$B$8)/(scaling_params!$C$8-scaling_params!$B$8)))+MAX(0,MIN(1,(R754-scaling_params!$B$9)/(scaling_params!$C$9-scaling_params!$B$9)))+MAX(0,MIN(1,(S754-scaling_params!$B$10)/(scaling_params!$C$10-scaling_params!$B$10))))/3</f>
        <v>0.8878133532</v>
      </c>
      <c r="AB754" s="15">
        <f>(MAX(0,MIN(1,(U754-scaling_params!$B$12)/(scaling_params!$C$12-scaling_params!$B$12)))+MAX(0,MIN(1,(V754-scaling_params!$B$13)/(scaling_params!$C$13-scaling_params!$B$13))))/2</f>
        <v>0.7790909091</v>
      </c>
      <c r="AC754" s="13">
        <f>(scaling_params!$G$2*X754+scaling_params!$G$3*Y754+scaling_params!$G$4*Z754+scaling_params!$G$5*AA754+scaling_params!$G$6*AB754)*100</f>
        <v>81.12754266</v>
      </c>
      <c r="AD754" s="11" t="s">
        <v>168</v>
      </c>
      <c r="AE754" s="11">
        <f t="shared" si="2"/>
        <v>0</v>
      </c>
    </row>
    <row r="755" ht="15.75" customHeight="1">
      <c r="A755" s="11" t="s">
        <v>555</v>
      </c>
      <c r="B755" s="11" t="s">
        <v>163</v>
      </c>
      <c r="C755" s="11" t="s">
        <v>449</v>
      </c>
      <c r="D755" s="11" t="s">
        <v>165</v>
      </c>
      <c r="E755" s="12">
        <v>2025.0</v>
      </c>
      <c r="F755" s="11" t="s">
        <v>171</v>
      </c>
      <c r="G755" s="11" t="s">
        <v>184</v>
      </c>
      <c r="H755" s="11">
        <v>5.0</v>
      </c>
      <c r="I755" s="13">
        <v>8.3</v>
      </c>
      <c r="J755" s="11">
        <v>0.0</v>
      </c>
      <c r="K755" s="13">
        <v>0.0</v>
      </c>
      <c r="L755" s="13">
        <v>7.2</v>
      </c>
      <c r="M755" s="11">
        <v>15.0</v>
      </c>
      <c r="N755" s="14">
        <v>0.8</v>
      </c>
      <c r="O755" s="13">
        <v>83.2</v>
      </c>
      <c r="P755" s="13">
        <v>5.0</v>
      </c>
      <c r="Q755" s="13">
        <v>10.1</v>
      </c>
      <c r="R755" s="13">
        <v>16.7</v>
      </c>
      <c r="S755" s="13">
        <v>3.5</v>
      </c>
      <c r="T755" s="13">
        <v>4.0</v>
      </c>
      <c r="U755" s="13">
        <v>3.6</v>
      </c>
      <c r="V755" s="13">
        <v>87.7</v>
      </c>
      <c r="W755" s="11" t="str">
        <f t="shared" si="1"/>
        <v>A-Strong|BBVA|Operations|2025</v>
      </c>
      <c r="X755" s="15">
        <f>(MAX(0,MIN(1,1-(K755-scaling_params!$B$2)/(scaling_params!$C$2-scaling_params!$B$2)))+MAX(0,MIN(1,(L755-scaling_params!$B$3)/(scaling_params!$C$3-scaling_params!$B$3))))/2</f>
        <v>0.8088235294</v>
      </c>
      <c r="Y755" s="15">
        <f>(MAX(0,MIN(1,(M755-scaling_params!$B$4)/(scaling_params!$C$4-scaling_params!$B$4)))+MAX(0,MIN(1,(N755-scaling_params!$B$5)/(scaling_params!$C$5-scaling_params!$B$5))))/2</f>
        <v>0.5827380952</v>
      </c>
      <c r="Z755" s="15">
        <f>(MAX(0,MIN(1,(O755-scaling_params!$B$6)/(scaling_params!$C$6-scaling_params!$B$6)))+MAX(0,MIN(1,1-(P755-scaling_params!$B$7)/(scaling_params!$C$7-scaling_params!$B$7)))+MAX(0,MIN(1,(T755-scaling_params!$B$11)/(scaling_params!$C$11-scaling_params!$B$11))))/3</f>
        <v>0.9047619048</v>
      </c>
      <c r="AA755" s="15">
        <f>(MAX(0,MIN(1,1-(Q755-scaling_params!$B$8)/(scaling_params!$C$8-scaling_params!$B$8)))+MAX(0,MIN(1,(R755-scaling_params!$B$9)/(scaling_params!$C$9-scaling_params!$B$9)))+MAX(0,MIN(1,(S755-scaling_params!$B$10)/(scaling_params!$C$10-scaling_params!$B$10))))/3</f>
        <v>0.7854306279</v>
      </c>
      <c r="AB755" s="15">
        <f>(MAX(0,MIN(1,(U755-scaling_params!$B$12)/(scaling_params!$C$12-scaling_params!$B$12)))+MAX(0,MIN(1,(V755-scaling_params!$B$13)/(scaling_params!$C$13-scaling_params!$B$13))))/2</f>
        <v>0.9027272727</v>
      </c>
      <c r="AC755" s="13">
        <f>(scaling_params!$G$2*X755+scaling_params!$G$3*Y755+scaling_params!$G$4*Z755+scaling_params!$G$5*AA755+scaling_params!$G$6*AB755)*100</f>
        <v>78.43936381</v>
      </c>
      <c r="AD755" s="11" t="s">
        <v>168</v>
      </c>
      <c r="AE755" s="11">
        <f t="shared" si="2"/>
        <v>0</v>
      </c>
    </row>
    <row r="756" ht="15.75" customHeight="1">
      <c r="A756" s="11" t="s">
        <v>556</v>
      </c>
      <c r="B756" s="11" t="s">
        <v>163</v>
      </c>
      <c r="C756" s="11" t="s">
        <v>449</v>
      </c>
      <c r="D756" s="11" t="s">
        <v>170</v>
      </c>
      <c r="E756" s="12">
        <v>2024.0</v>
      </c>
      <c r="F756" s="11" t="s">
        <v>166</v>
      </c>
      <c r="G756" s="11" t="s">
        <v>184</v>
      </c>
      <c r="H756" s="11">
        <v>3.0</v>
      </c>
      <c r="I756" s="13">
        <v>8.6</v>
      </c>
      <c r="J756" s="11">
        <v>0.0</v>
      </c>
      <c r="K756" s="13">
        <v>0.2</v>
      </c>
      <c r="L756" s="13">
        <v>9.0</v>
      </c>
      <c r="M756" s="11">
        <v>51.0</v>
      </c>
      <c r="N756" s="14">
        <v>0.96</v>
      </c>
      <c r="O756" s="13">
        <v>82.1</v>
      </c>
      <c r="P756" s="13">
        <v>5.1</v>
      </c>
      <c r="Q756" s="13">
        <v>12.5</v>
      </c>
      <c r="R756" s="13">
        <v>18.1</v>
      </c>
      <c r="S756" s="13">
        <v>5.0</v>
      </c>
      <c r="T756" s="13">
        <v>5.0</v>
      </c>
      <c r="U756" s="13">
        <v>2.3</v>
      </c>
      <c r="V756" s="13">
        <v>97.2</v>
      </c>
      <c r="W756" s="11" t="str">
        <f t="shared" si="1"/>
        <v>A-Strong|BBVA|Risk|2024</v>
      </c>
      <c r="X756" s="15">
        <f>(MAX(0,MIN(1,1-(K756-scaling_params!$B$2)/(scaling_params!$C$2-scaling_params!$B$2)))+MAX(0,MIN(1,(L756-scaling_params!$B$3)/(scaling_params!$C$3-scaling_params!$B$3))))/2</f>
        <v>0.9411764706</v>
      </c>
      <c r="Y756" s="15">
        <f>(MAX(0,MIN(1,(M756-scaling_params!$B$4)/(scaling_params!$C$4-scaling_params!$B$4)))+MAX(0,MIN(1,(N756-scaling_params!$B$5)/(scaling_params!$C$5-scaling_params!$B$5))))/2</f>
        <v>0.9541666667</v>
      </c>
      <c r="Z756" s="15">
        <f>(MAX(0,MIN(1,(O756-scaling_params!$B$6)/(scaling_params!$C$6-scaling_params!$B$6)))+MAX(0,MIN(1,1-(P756-scaling_params!$B$7)/(scaling_params!$C$7-scaling_params!$B$7)))+MAX(0,MIN(1,(T756-scaling_params!$B$11)/(scaling_params!$C$11-scaling_params!$B$11))))/3</f>
        <v>1</v>
      </c>
      <c r="AA756" s="15">
        <f>(MAX(0,MIN(1,1-(Q756-scaling_params!$B$8)/(scaling_params!$C$8-scaling_params!$B$8)))+MAX(0,MIN(1,(R756-scaling_params!$B$9)/(scaling_params!$C$9-scaling_params!$B$9)))+MAX(0,MIN(1,(S756-scaling_params!$B$10)/(scaling_params!$C$10-scaling_params!$B$10))))/3</f>
        <v>0.9574702723</v>
      </c>
      <c r="AB756" s="15">
        <f>(MAX(0,MIN(1,(U756-scaling_params!$B$12)/(scaling_params!$C$12-scaling_params!$B$12)))+MAX(0,MIN(1,(V756-scaling_params!$B$13)/(scaling_params!$C$13-scaling_params!$B$13))))/2</f>
        <v>0.8140909091</v>
      </c>
      <c r="AC756" s="13">
        <f>(scaling_params!$G$2*X756+scaling_params!$G$3*Y756+scaling_params!$G$4*Z756+scaling_params!$G$5*AA756+scaling_params!$G$6*AB756)*100</f>
        <v>94.49831325</v>
      </c>
      <c r="AD756" s="11" t="s">
        <v>168</v>
      </c>
      <c r="AE756" s="11">
        <f t="shared" si="2"/>
        <v>0</v>
      </c>
    </row>
    <row r="757" ht="15.75" customHeight="1">
      <c r="A757" s="11" t="s">
        <v>556</v>
      </c>
      <c r="B757" s="11" t="s">
        <v>163</v>
      </c>
      <c r="C757" s="11" t="s">
        <v>449</v>
      </c>
      <c r="D757" s="11" t="s">
        <v>170</v>
      </c>
      <c r="E757" s="12">
        <v>2025.0</v>
      </c>
      <c r="F757" s="11" t="s">
        <v>166</v>
      </c>
      <c r="G757" s="11" t="s">
        <v>184</v>
      </c>
      <c r="H757" s="11">
        <v>3.0</v>
      </c>
      <c r="I757" s="13">
        <v>8.3</v>
      </c>
      <c r="J757" s="11">
        <v>0.0</v>
      </c>
      <c r="K757" s="13">
        <v>0.0</v>
      </c>
      <c r="L757" s="13">
        <v>8.2</v>
      </c>
      <c r="M757" s="11">
        <v>7.0</v>
      </c>
      <c r="N757" s="14">
        <v>0.93</v>
      </c>
      <c r="O757" s="13">
        <v>82.8</v>
      </c>
      <c r="P757" s="13">
        <v>4.9</v>
      </c>
      <c r="Q757" s="13">
        <v>8.3</v>
      </c>
      <c r="R757" s="13">
        <v>17.0</v>
      </c>
      <c r="S757" s="13">
        <v>5.0</v>
      </c>
      <c r="T757" s="13">
        <v>5.0</v>
      </c>
      <c r="U757" s="13">
        <v>5.1</v>
      </c>
      <c r="V757" s="13">
        <v>83.1</v>
      </c>
      <c r="W757" s="11" t="str">
        <f t="shared" si="1"/>
        <v>A-Strong|BBVA|Risk|2025</v>
      </c>
      <c r="X757" s="15">
        <f>(MAX(0,MIN(1,1-(K757-scaling_params!$B$2)/(scaling_params!$C$2-scaling_params!$B$2)))+MAX(0,MIN(1,(L757-scaling_params!$B$3)/(scaling_params!$C$3-scaling_params!$B$3))))/2</f>
        <v>0.8823529412</v>
      </c>
      <c r="Y757" s="15">
        <f>(MAX(0,MIN(1,(M757-scaling_params!$B$4)/(scaling_params!$C$4-scaling_params!$B$4)))+MAX(0,MIN(1,(N757-scaling_params!$B$5)/(scaling_params!$C$5-scaling_params!$B$5))))/2</f>
        <v>0.7071428571</v>
      </c>
      <c r="Z757" s="15">
        <f>(MAX(0,MIN(1,(O757-scaling_params!$B$6)/(scaling_params!$C$6-scaling_params!$B$6)))+MAX(0,MIN(1,1-(P757-scaling_params!$B$7)/(scaling_params!$C$7-scaling_params!$B$7)))+MAX(0,MIN(1,(T757-scaling_params!$B$11)/(scaling_params!$C$11-scaling_params!$B$11))))/3</f>
        <v>1</v>
      </c>
      <c r="AA757" s="15">
        <f>(MAX(0,MIN(1,1-(Q757-scaling_params!$B$8)/(scaling_params!$C$8-scaling_params!$B$8)))+MAX(0,MIN(1,(R757-scaling_params!$B$9)/(scaling_params!$C$9-scaling_params!$B$9)))+MAX(0,MIN(1,(S757-scaling_params!$B$10)/(scaling_params!$C$10-scaling_params!$B$10))))/3</f>
        <v>0.9451476793</v>
      </c>
      <c r="AB757" s="15">
        <f>(MAX(0,MIN(1,(U757-scaling_params!$B$12)/(scaling_params!$C$12-scaling_params!$B$12)))+MAX(0,MIN(1,(V757-scaling_params!$B$13)/(scaling_params!$C$13-scaling_params!$B$13))))/2</f>
        <v>0.8609090909</v>
      </c>
      <c r="AC757" s="13">
        <f>(scaling_params!$G$2*X757+scaling_params!$G$3*Y757+scaling_params!$G$4*Z757+scaling_params!$G$5*AA757+scaling_params!$G$6*AB757)*100</f>
        <v>87.64647769</v>
      </c>
      <c r="AD757" s="11" t="s">
        <v>168</v>
      </c>
      <c r="AE757" s="11">
        <f t="shared" si="2"/>
        <v>0</v>
      </c>
    </row>
    <row r="758" ht="15.75" customHeight="1">
      <c r="A758" s="11" t="s">
        <v>557</v>
      </c>
      <c r="B758" s="11" t="s">
        <v>163</v>
      </c>
      <c r="C758" s="11" t="s">
        <v>449</v>
      </c>
      <c r="D758" s="11" t="s">
        <v>174</v>
      </c>
      <c r="E758" s="12">
        <v>2024.0</v>
      </c>
      <c r="F758" s="11" t="s">
        <v>166</v>
      </c>
      <c r="G758" s="11" t="s">
        <v>175</v>
      </c>
      <c r="H758" s="11">
        <v>3.0</v>
      </c>
      <c r="I758" s="13">
        <v>8.6</v>
      </c>
      <c r="J758" s="11">
        <v>1.0</v>
      </c>
      <c r="K758" s="13">
        <v>1.3</v>
      </c>
      <c r="L758" s="13">
        <v>6.8</v>
      </c>
      <c r="M758" s="11">
        <v>31.0</v>
      </c>
      <c r="N758" s="14">
        <v>0.88</v>
      </c>
      <c r="O758" s="13">
        <v>73.3</v>
      </c>
      <c r="P758" s="13">
        <v>4.6</v>
      </c>
      <c r="Q758" s="13">
        <v>12.9</v>
      </c>
      <c r="R758" s="13">
        <v>18.1</v>
      </c>
      <c r="S758" s="13">
        <v>4.5</v>
      </c>
      <c r="T758" s="13">
        <v>4.0</v>
      </c>
      <c r="U758" s="13">
        <v>2.7</v>
      </c>
      <c r="V758" s="13">
        <v>83.6</v>
      </c>
      <c r="W758" s="11" t="str">
        <f t="shared" si="1"/>
        <v>A-Strong|BBVA|Digital|2024</v>
      </c>
      <c r="X758" s="15">
        <f>(MAX(0,MIN(1,1-(K758-scaling_params!$B$2)/(scaling_params!$C$2-scaling_params!$B$2)))+MAX(0,MIN(1,(L758-scaling_params!$B$3)/(scaling_params!$C$3-scaling_params!$B$3))))/2</f>
        <v>0.7294117647</v>
      </c>
      <c r="Y758" s="15">
        <f>(MAX(0,MIN(1,(M758-scaling_params!$B$4)/(scaling_params!$C$4-scaling_params!$B$4)))+MAX(0,MIN(1,(N758-scaling_params!$B$5)/(scaling_params!$C$5-scaling_params!$B$5))))/2</f>
        <v>0.7589285714</v>
      </c>
      <c r="Z758" s="15">
        <f>(MAX(0,MIN(1,(O758-scaling_params!$B$6)/(scaling_params!$C$6-scaling_params!$B$6)))+MAX(0,MIN(1,1-(P758-scaling_params!$B$7)/(scaling_params!$C$7-scaling_params!$B$7)))+MAX(0,MIN(1,(T758-scaling_params!$B$11)/(scaling_params!$C$11-scaling_params!$B$11))))/3</f>
        <v>0.8470061292</v>
      </c>
      <c r="AA758" s="15">
        <f>(MAX(0,MIN(1,1-(Q758-scaling_params!$B$8)/(scaling_params!$C$8-scaling_params!$B$8)))+MAX(0,MIN(1,(R758-scaling_params!$B$9)/(scaling_params!$C$9-scaling_params!$B$9)))+MAX(0,MIN(1,(S758-scaling_params!$B$10)/(scaling_params!$C$10-scaling_params!$B$10))))/3</f>
        <v>0.8932991493</v>
      </c>
      <c r="AB758" s="15">
        <f>(MAX(0,MIN(1,(U758-scaling_params!$B$12)/(scaling_params!$C$12-scaling_params!$B$12)))+MAX(0,MIN(1,(V758-scaling_params!$B$13)/(scaling_params!$C$13-scaling_params!$B$13))))/2</f>
        <v>0.7904545455</v>
      </c>
      <c r="AC758" s="13">
        <f>(scaling_params!$G$2*X758+scaling_params!$G$3*Y758+scaling_params!$G$4*Z758+scaling_params!$G$5*AA758+scaling_params!$G$6*AB758)*100</f>
        <v>79.9300706</v>
      </c>
      <c r="AD758" s="11" t="s">
        <v>168</v>
      </c>
      <c r="AE758" s="11">
        <f t="shared" si="2"/>
        <v>0</v>
      </c>
    </row>
    <row r="759" ht="15.75" customHeight="1">
      <c r="A759" s="11" t="s">
        <v>557</v>
      </c>
      <c r="B759" s="11" t="s">
        <v>163</v>
      </c>
      <c r="C759" s="11" t="s">
        <v>449</v>
      </c>
      <c r="D759" s="11" t="s">
        <v>174</v>
      </c>
      <c r="E759" s="12">
        <v>2025.0</v>
      </c>
      <c r="F759" s="11" t="s">
        <v>166</v>
      </c>
      <c r="G759" s="11" t="s">
        <v>175</v>
      </c>
      <c r="H759" s="11">
        <v>3.0</v>
      </c>
      <c r="I759" s="13">
        <v>8.3</v>
      </c>
      <c r="J759" s="11">
        <v>0.0</v>
      </c>
      <c r="K759" s="13">
        <v>1.2</v>
      </c>
      <c r="L759" s="13">
        <v>6.8</v>
      </c>
      <c r="M759" s="11">
        <v>33.0</v>
      </c>
      <c r="N759" s="14">
        <v>0.87</v>
      </c>
      <c r="O759" s="13">
        <v>78.6</v>
      </c>
      <c r="P759" s="13">
        <v>4.2</v>
      </c>
      <c r="Q759" s="13">
        <v>12.7</v>
      </c>
      <c r="R759" s="13">
        <v>18.1</v>
      </c>
      <c r="S759" s="13">
        <v>4.5</v>
      </c>
      <c r="T759" s="13">
        <v>3.9</v>
      </c>
      <c r="U759" s="13">
        <v>3.7</v>
      </c>
      <c r="V759" s="13">
        <v>85.9</v>
      </c>
      <c r="W759" s="11" t="str">
        <f t="shared" si="1"/>
        <v>A-Strong|BBVA|Digital|2025</v>
      </c>
      <c r="X759" s="15">
        <f>(MAX(0,MIN(1,1-(K759-scaling_params!$B$2)/(scaling_params!$C$2-scaling_params!$B$2)))+MAX(0,MIN(1,(L759-scaling_params!$B$3)/(scaling_params!$C$3-scaling_params!$B$3))))/2</f>
        <v>0.7460784314</v>
      </c>
      <c r="Y759" s="15">
        <f>(MAX(0,MIN(1,(M759-scaling_params!$B$4)/(scaling_params!$C$4-scaling_params!$B$4)))+MAX(0,MIN(1,(N759-scaling_params!$B$5)/(scaling_params!$C$5-scaling_params!$B$5))))/2</f>
        <v>0.755952381</v>
      </c>
      <c r="Z759" s="15">
        <f>(MAX(0,MIN(1,(O759-scaling_params!$B$6)/(scaling_params!$C$6-scaling_params!$B$6)))+MAX(0,MIN(1,1-(P759-scaling_params!$B$7)/(scaling_params!$C$7-scaling_params!$B$7)))+MAX(0,MIN(1,(T759-scaling_params!$B$11)/(scaling_params!$C$11-scaling_params!$B$11))))/3</f>
        <v>0.8952380952</v>
      </c>
      <c r="AA759" s="15">
        <f>(MAX(0,MIN(1,1-(Q759-scaling_params!$B$8)/(scaling_params!$C$8-scaling_params!$B$8)))+MAX(0,MIN(1,(R759-scaling_params!$B$9)/(scaling_params!$C$9-scaling_params!$B$9)))+MAX(0,MIN(1,(S759-scaling_params!$B$10)/(scaling_params!$C$10-scaling_params!$B$10))))/3</f>
        <v>0.9008749069</v>
      </c>
      <c r="AB759" s="15">
        <f>(MAX(0,MIN(1,(U759-scaling_params!$B$12)/(scaling_params!$C$12-scaling_params!$B$12)))+MAX(0,MIN(1,(V759-scaling_params!$B$13)/(scaling_params!$C$13-scaling_params!$B$13))))/2</f>
        <v>0.8863636364</v>
      </c>
      <c r="AC759" s="13">
        <f>(scaling_params!$G$2*X759+scaling_params!$G$3*Y759+scaling_params!$G$4*Z759+scaling_params!$G$5*AA759+scaling_params!$G$6*AB759)*100</f>
        <v>82.6503086</v>
      </c>
      <c r="AD759" s="11" t="s">
        <v>168</v>
      </c>
      <c r="AE759" s="11">
        <f t="shared" si="2"/>
        <v>0</v>
      </c>
    </row>
    <row r="760" ht="15.75" customHeight="1">
      <c r="A760" s="11" t="s">
        <v>558</v>
      </c>
      <c r="B760" s="11" t="s">
        <v>163</v>
      </c>
      <c r="C760" s="11" t="s">
        <v>449</v>
      </c>
      <c r="D760" s="11" t="s">
        <v>170</v>
      </c>
      <c r="E760" s="12">
        <v>2024.0</v>
      </c>
      <c r="F760" s="11" t="s">
        <v>166</v>
      </c>
      <c r="G760" s="11" t="s">
        <v>167</v>
      </c>
      <c r="H760" s="11">
        <v>3.0</v>
      </c>
      <c r="I760" s="13">
        <v>8.6</v>
      </c>
      <c r="J760" s="11">
        <v>0.0</v>
      </c>
      <c r="K760" s="13">
        <v>0.2</v>
      </c>
      <c r="L760" s="13">
        <v>8.7</v>
      </c>
      <c r="M760" s="11">
        <v>48.0</v>
      </c>
      <c r="N760" s="14">
        <v>0.95</v>
      </c>
      <c r="O760" s="13">
        <v>82.1</v>
      </c>
      <c r="P760" s="13">
        <v>5.1</v>
      </c>
      <c r="Q760" s="13">
        <v>12.5</v>
      </c>
      <c r="R760" s="13">
        <v>18.1</v>
      </c>
      <c r="S760" s="13">
        <v>5.0</v>
      </c>
      <c r="T760" s="13">
        <v>5.0</v>
      </c>
      <c r="U760" s="13">
        <v>2.3</v>
      </c>
      <c r="V760" s="13">
        <v>96.6</v>
      </c>
      <c r="W760" s="11" t="str">
        <f t="shared" si="1"/>
        <v>A-Strong|BBVA|Risk|2024</v>
      </c>
      <c r="X760" s="15">
        <f>(MAX(0,MIN(1,1-(K760-scaling_params!$B$2)/(scaling_params!$C$2-scaling_params!$B$2)))+MAX(0,MIN(1,(L760-scaling_params!$B$3)/(scaling_params!$C$3-scaling_params!$B$3))))/2</f>
        <v>0.9191176471</v>
      </c>
      <c r="Y760" s="15">
        <f>(MAX(0,MIN(1,(M760-scaling_params!$B$4)/(scaling_params!$C$4-scaling_params!$B$4)))+MAX(0,MIN(1,(N760-scaling_params!$B$5)/(scaling_params!$C$5-scaling_params!$B$5))))/2</f>
        <v>0.9273809524</v>
      </c>
      <c r="Z760" s="15">
        <f>(MAX(0,MIN(1,(O760-scaling_params!$B$6)/(scaling_params!$C$6-scaling_params!$B$6)))+MAX(0,MIN(1,1-(P760-scaling_params!$B$7)/(scaling_params!$C$7-scaling_params!$B$7)))+MAX(0,MIN(1,(T760-scaling_params!$B$11)/(scaling_params!$C$11-scaling_params!$B$11))))/3</f>
        <v>1</v>
      </c>
      <c r="AA760" s="15">
        <f>(MAX(0,MIN(1,1-(Q760-scaling_params!$B$8)/(scaling_params!$C$8-scaling_params!$B$8)))+MAX(0,MIN(1,(R760-scaling_params!$B$9)/(scaling_params!$C$9-scaling_params!$B$9)))+MAX(0,MIN(1,(S760-scaling_params!$B$10)/(scaling_params!$C$10-scaling_params!$B$10))))/3</f>
        <v>0.9574702723</v>
      </c>
      <c r="AB760" s="15">
        <f>(MAX(0,MIN(1,(U760-scaling_params!$B$12)/(scaling_params!$C$12-scaling_params!$B$12)))+MAX(0,MIN(1,(V760-scaling_params!$B$13)/(scaling_params!$C$13-scaling_params!$B$13))))/2</f>
        <v>0.8086363636</v>
      </c>
      <c r="AC760" s="13">
        <f>(scaling_params!$G$2*X760+scaling_params!$G$3*Y760+scaling_params!$G$4*Z760+scaling_params!$G$5*AA760+scaling_params!$G$6*AB760)*100</f>
        <v>93.28610297</v>
      </c>
      <c r="AD760" s="11" t="s">
        <v>168</v>
      </c>
      <c r="AE760" s="11">
        <f t="shared" si="2"/>
        <v>0</v>
      </c>
    </row>
    <row r="761" ht="15.75" customHeight="1">
      <c r="A761" s="11" t="s">
        <v>558</v>
      </c>
      <c r="B761" s="11" t="s">
        <v>163</v>
      </c>
      <c r="C761" s="11" t="s">
        <v>449</v>
      </c>
      <c r="D761" s="11" t="s">
        <v>170</v>
      </c>
      <c r="E761" s="12">
        <v>2025.0</v>
      </c>
      <c r="F761" s="11" t="s">
        <v>166</v>
      </c>
      <c r="G761" s="11" t="s">
        <v>167</v>
      </c>
      <c r="H761" s="11">
        <v>3.0</v>
      </c>
      <c r="I761" s="13">
        <v>8.3</v>
      </c>
      <c r="J761" s="11">
        <v>0.0</v>
      </c>
      <c r="K761" s="13">
        <v>0.0</v>
      </c>
      <c r="L761" s="13">
        <v>9.2</v>
      </c>
      <c r="M761" s="11">
        <v>70.0</v>
      </c>
      <c r="N761" s="14">
        <v>0.89</v>
      </c>
      <c r="O761" s="13">
        <v>82.8</v>
      </c>
      <c r="P761" s="13">
        <v>4.9</v>
      </c>
      <c r="Q761" s="13">
        <v>8.3</v>
      </c>
      <c r="R761" s="13">
        <v>17.0</v>
      </c>
      <c r="S761" s="13">
        <v>5.0</v>
      </c>
      <c r="T761" s="13">
        <v>5.0</v>
      </c>
      <c r="U761" s="13">
        <v>5.1</v>
      </c>
      <c r="V761" s="13">
        <v>97.7</v>
      </c>
      <c r="W761" s="11" t="str">
        <f t="shared" si="1"/>
        <v>A-Strong|BBVA|Risk|2025</v>
      </c>
      <c r="X761" s="15">
        <f>(MAX(0,MIN(1,1-(K761-scaling_params!$B$2)/(scaling_params!$C$2-scaling_params!$B$2)))+MAX(0,MIN(1,(L761-scaling_params!$B$3)/(scaling_params!$C$3-scaling_params!$B$3))))/2</f>
        <v>0.9558823529</v>
      </c>
      <c r="Y761" s="15">
        <f>(MAX(0,MIN(1,(M761-scaling_params!$B$4)/(scaling_params!$C$4-scaling_params!$B$4)))+MAX(0,MIN(1,(N761-scaling_params!$B$5)/(scaling_params!$C$5-scaling_params!$B$5))))/2</f>
        <v>0.9</v>
      </c>
      <c r="Z761" s="15">
        <f>(MAX(0,MIN(1,(O761-scaling_params!$B$6)/(scaling_params!$C$6-scaling_params!$B$6)))+MAX(0,MIN(1,1-(P761-scaling_params!$B$7)/(scaling_params!$C$7-scaling_params!$B$7)))+MAX(0,MIN(1,(T761-scaling_params!$B$11)/(scaling_params!$C$11-scaling_params!$B$11))))/3</f>
        <v>1</v>
      </c>
      <c r="AA761" s="15">
        <f>(MAX(0,MIN(1,1-(Q761-scaling_params!$B$8)/(scaling_params!$C$8-scaling_params!$B$8)))+MAX(0,MIN(1,(R761-scaling_params!$B$9)/(scaling_params!$C$9-scaling_params!$B$9)))+MAX(0,MIN(1,(S761-scaling_params!$B$10)/(scaling_params!$C$10-scaling_params!$B$10))))/3</f>
        <v>0.9451476793</v>
      </c>
      <c r="AB761" s="15">
        <f>(MAX(0,MIN(1,(U761-scaling_params!$B$12)/(scaling_params!$C$12-scaling_params!$B$12)))+MAX(0,MIN(1,(V761-scaling_params!$B$13)/(scaling_params!$C$13-scaling_params!$B$13))))/2</f>
        <v>0.9936363636</v>
      </c>
      <c r="AC761" s="13">
        <f>(scaling_params!$G$2*X761+scaling_params!$G$3*Y761+scaling_params!$G$4*Z761+scaling_params!$G$5*AA761+scaling_params!$G$6*AB761)*100</f>
        <v>95.47274354</v>
      </c>
      <c r="AD761" s="11" t="s">
        <v>168</v>
      </c>
      <c r="AE761" s="11">
        <f t="shared" si="2"/>
        <v>0</v>
      </c>
    </row>
    <row r="762" ht="15.75" customHeight="1">
      <c r="A762" s="11" t="s">
        <v>559</v>
      </c>
      <c r="B762" s="11" t="s">
        <v>163</v>
      </c>
      <c r="C762" s="11" t="s">
        <v>449</v>
      </c>
      <c r="D762" s="11" t="s">
        <v>170</v>
      </c>
      <c r="E762" s="12">
        <v>2024.0</v>
      </c>
      <c r="F762" s="11" t="s">
        <v>171</v>
      </c>
      <c r="G762" s="11" t="s">
        <v>184</v>
      </c>
      <c r="H762" s="11">
        <v>1.0</v>
      </c>
      <c r="I762" s="13">
        <v>8.6</v>
      </c>
      <c r="J762" s="11">
        <v>0.0</v>
      </c>
      <c r="K762" s="13">
        <v>0.2</v>
      </c>
      <c r="L762" s="13">
        <v>7.4</v>
      </c>
      <c r="M762" s="11">
        <v>27.0</v>
      </c>
      <c r="N762" s="14">
        <v>0.96</v>
      </c>
      <c r="O762" s="13">
        <v>82.1</v>
      </c>
      <c r="P762" s="13">
        <v>5.1</v>
      </c>
      <c r="Q762" s="13">
        <v>12.5</v>
      </c>
      <c r="R762" s="13">
        <v>18.1</v>
      </c>
      <c r="S762" s="13">
        <v>4.9</v>
      </c>
      <c r="T762" s="13">
        <v>4.5</v>
      </c>
      <c r="U762" s="13">
        <v>2.3</v>
      </c>
      <c r="V762" s="13">
        <v>100.0</v>
      </c>
      <c r="W762" s="11" t="str">
        <f t="shared" si="1"/>
        <v>A-Strong|BBVA|Risk|2024</v>
      </c>
      <c r="X762" s="15">
        <f>(MAX(0,MIN(1,1-(K762-scaling_params!$B$2)/(scaling_params!$C$2-scaling_params!$B$2)))+MAX(0,MIN(1,(L762-scaling_params!$B$3)/(scaling_params!$C$3-scaling_params!$B$3))))/2</f>
        <v>0.8235294118</v>
      </c>
      <c r="Y762" s="15">
        <f>(MAX(0,MIN(1,(M762-scaling_params!$B$4)/(scaling_params!$C$4-scaling_params!$B$4)))+MAX(0,MIN(1,(N762-scaling_params!$B$5)/(scaling_params!$C$5-scaling_params!$B$5))))/2</f>
        <v>0.8398809524</v>
      </c>
      <c r="Z762" s="15">
        <f>(MAX(0,MIN(1,(O762-scaling_params!$B$6)/(scaling_params!$C$6-scaling_params!$B$6)))+MAX(0,MIN(1,1-(P762-scaling_params!$B$7)/(scaling_params!$C$7-scaling_params!$B$7)))+MAX(0,MIN(1,(T762-scaling_params!$B$11)/(scaling_params!$C$11-scaling_params!$B$11))))/3</f>
        <v>0.9523809524</v>
      </c>
      <c r="AA762" s="15">
        <f>(MAX(0,MIN(1,1-(Q762-scaling_params!$B$8)/(scaling_params!$C$8-scaling_params!$B$8)))+MAX(0,MIN(1,(R762-scaling_params!$B$9)/(scaling_params!$C$9-scaling_params!$B$9)))+MAX(0,MIN(1,(S762-scaling_params!$B$10)/(scaling_params!$C$10-scaling_params!$B$10))))/3</f>
        <v>0.9476663508</v>
      </c>
      <c r="AB762" s="15">
        <f>(MAX(0,MIN(1,(U762-scaling_params!$B$12)/(scaling_params!$C$12-scaling_params!$B$12)))+MAX(0,MIN(1,(V762-scaling_params!$B$13)/(scaling_params!$C$13-scaling_params!$B$13))))/2</f>
        <v>0.825</v>
      </c>
      <c r="AC762" s="13">
        <f>(scaling_params!$G$2*X762+scaling_params!$G$3*Y762+scaling_params!$G$4*Z762+scaling_params!$G$5*AA762+scaling_params!$G$6*AB762)*100</f>
        <v>87.88502371</v>
      </c>
      <c r="AD762" s="11" t="s">
        <v>168</v>
      </c>
      <c r="AE762" s="11">
        <f t="shared" si="2"/>
        <v>0</v>
      </c>
    </row>
    <row r="763" ht="15.75" customHeight="1">
      <c r="A763" s="11" t="s">
        <v>559</v>
      </c>
      <c r="B763" s="11" t="s">
        <v>163</v>
      </c>
      <c r="C763" s="11" t="s">
        <v>449</v>
      </c>
      <c r="D763" s="11" t="s">
        <v>170</v>
      </c>
      <c r="E763" s="12">
        <v>2025.0</v>
      </c>
      <c r="F763" s="11" t="s">
        <v>171</v>
      </c>
      <c r="G763" s="11" t="s">
        <v>184</v>
      </c>
      <c r="H763" s="11">
        <v>1.0</v>
      </c>
      <c r="I763" s="13">
        <v>8.3</v>
      </c>
      <c r="J763" s="11">
        <v>0.0</v>
      </c>
      <c r="K763" s="13">
        <v>0.0</v>
      </c>
      <c r="L763" s="13">
        <v>9.6</v>
      </c>
      <c r="M763" s="11">
        <v>22.0</v>
      </c>
      <c r="N763" s="14">
        <v>0.9</v>
      </c>
      <c r="O763" s="13">
        <v>82.8</v>
      </c>
      <c r="P763" s="13">
        <v>4.9</v>
      </c>
      <c r="Q763" s="13">
        <v>8.3</v>
      </c>
      <c r="R763" s="13">
        <v>17.0</v>
      </c>
      <c r="S763" s="13">
        <v>4.6</v>
      </c>
      <c r="T763" s="13">
        <v>5.0</v>
      </c>
      <c r="U763" s="13">
        <v>5.1</v>
      </c>
      <c r="V763" s="13">
        <v>90.3</v>
      </c>
      <c r="W763" s="11" t="str">
        <f t="shared" si="1"/>
        <v>A-Strong|BBVA|Risk|2025</v>
      </c>
      <c r="X763" s="15">
        <f>(MAX(0,MIN(1,1-(K763-scaling_params!$B$2)/(scaling_params!$C$2-scaling_params!$B$2)))+MAX(0,MIN(1,(L763-scaling_params!$B$3)/(scaling_params!$C$3-scaling_params!$B$3))))/2</f>
        <v>0.9852941176</v>
      </c>
      <c r="Y763" s="15">
        <f>(MAX(0,MIN(1,(M763-scaling_params!$B$4)/(scaling_params!$C$4-scaling_params!$B$4)))+MAX(0,MIN(1,(N763-scaling_params!$B$5)/(scaling_params!$C$5-scaling_params!$B$5))))/2</f>
        <v>0.7410714286</v>
      </c>
      <c r="Z763" s="15">
        <f>(MAX(0,MIN(1,(O763-scaling_params!$B$6)/(scaling_params!$C$6-scaling_params!$B$6)))+MAX(0,MIN(1,1-(P763-scaling_params!$B$7)/(scaling_params!$C$7-scaling_params!$B$7)))+MAX(0,MIN(1,(T763-scaling_params!$B$11)/(scaling_params!$C$11-scaling_params!$B$11))))/3</f>
        <v>1</v>
      </c>
      <c r="AA763" s="15">
        <f>(MAX(0,MIN(1,1-(Q763-scaling_params!$B$8)/(scaling_params!$C$8-scaling_params!$B$8)))+MAX(0,MIN(1,(R763-scaling_params!$B$9)/(scaling_params!$C$9-scaling_params!$B$9)))+MAX(0,MIN(1,(S763-scaling_params!$B$10)/(scaling_params!$C$10-scaling_params!$B$10))))/3</f>
        <v>0.9059319931</v>
      </c>
      <c r="AB763" s="15">
        <f>(MAX(0,MIN(1,(U763-scaling_params!$B$12)/(scaling_params!$C$12-scaling_params!$B$12)))+MAX(0,MIN(1,(V763-scaling_params!$B$13)/(scaling_params!$C$13-scaling_params!$B$13))))/2</f>
        <v>0.9263636364</v>
      </c>
      <c r="AC763" s="13">
        <f>(scaling_params!$G$2*X763+scaling_params!$G$3*Y763+scaling_params!$G$4*Z763+scaling_params!$G$5*AA763+scaling_params!$G$6*AB763)*100</f>
        <v>90.94508432</v>
      </c>
      <c r="AD763" s="11" t="s">
        <v>168</v>
      </c>
      <c r="AE763" s="11">
        <f t="shared" si="2"/>
        <v>0</v>
      </c>
    </row>
    <row r="764" ht="15.75" customHeight="1">
      <c r="A764" s="11" t="s">
        <v>560</v>
      </c>
      <c r="B764" s="11" t="s">
        <v>163</v>
      </c>
      <c r="C764" s="11" t="s">
        <v>449</v>
      </c>
      <c r="D764" s="11" t="s">
        <v>165</v>
      </c>
      <c r="E764" s="12">
        <v>2024.0</v>
      </c>
      <c r="F764" s="11" t="s">
        <v>171</v>
      </c>
      <c r="G764" s="11" t="s">
        <v>167</v>
      </c>
      <c r="H764" s="11">
        <v>4.0</v>
      </c>
      <c r="I764" s="13">
        <v>8.6</v>
      </c>
      <c r="J764" s="11">
        <v>0.0</v>
      </c>
      <c r="K764" s="13">
        <v>1.1</v>
      </c>
      <c r="L764" s="13">
        <v>8.5</v>
      </c>
      <c r="M764" s="11">
        <v>38.0</v>
      </c>
      <c r="N764" s="14">
        <v>0.86</v>
      </c>
      <c r="O764" s="13">
        <v>77.5</v>
      </c>
      <c r="P764" s="13">
        <v>5.8</v>
      </c>
      <c r="Q764" s="13">
        <v>9.9</v>
      </c>
      <c r="R764" s="13">
        <v>17.5</v>
      </c>
      <c r="S764" s="13">
        <v>5.0</v>
      </c>
      <c r="T764" s="13">
        <v>5.0</v>
      </c>
      <c r="U764" s="13">
        <v>2.8</v>
      </c>
      <c r="V764" s="13">
        <v>88.0</v>
      </c>
      <c r="W764" s="11" t="str">
        <f t="shared" si="1"/>
        <v>A-Strong|BBVA|Operations|2024</v>
      </c>
      <c r="X764" s="15">
        <f>(MAX(0,MIN(1,1-(K764-scaling_params!$B$2)/(scaling_params!$C$2-scaling_params!$B$2)))+MAX(0,MIN(1,(L764-scaling_params!$B$3)/(scaling_params!$C$3-scaling_params!$B$3))))/2</f>
        <v>0.887745098</v>
      </c>
      <c r="Y764" s="15">
        <f>(MAX(0,MIN(1,(M764-scaling_params!$B$4)/(scaling_params!$C$4-scaling_params!$B$4)))+MAX(0,MIN(1,(N764-scaling_params!$B$5)/(scaling_params!$C$5-scaling_params!$B$5))))/2</f>
        <v>0.7672619048</v>
      </c>
      <c r="Z764" s="15">
        <f>(MAX(0,MIN(1,(O764-scaling_params!$B$6)/(scaling_params!$C$6-scaling_params!$B$6)))+MAX(0,MIN(1,1-(P764-scaling_params!$B$7)/(scaling_params!$C$7-scaling_params!$B$7)))+MAX(0,MIN(1,(T764-scaling_params!$B$11)/(scaling_params!$C$11-scaling_params!$B$11))))/3</f>
        <v>0.972972973</v>
      </c>
      <c r="AA764" s="15">
        <f>(MAX(0,MIN(1,1-(Q764-scaling_params!$B$8)/(scaling_params!$C$8-scaling_params!$B$8)))+MAX(0,MIN(1,(R764-scaling_params!$B$9)/(scaling_params!$C$9-scaling_params!$B$9)))+MAX(0,MIN(1,(S764-scaling_params!$B$10)/(scaling_params!$C$10-scaling_params!$B$10))))/3</f>
        <v>0.9662447257</v>
      </c>
      <c r="AB764" s="15">
        <f>(MAX(0,MIN(1,(U764-scaling_params!$B$12)/(scaling_params!$C$12-scaling_params!$B$12)))+MAX(0,MIN(1,(V764-scaling_params!$B$13)/(scaling_params!$C$13-scaling_params!$B$13))))/2</f>
        <v>0.8554545455</v>
      </c>
      <c r="AC764" s="13">
        <f>(scaling_params!$G$2*X764+scaling_params!$G$3*Y764+scaling_params!$G$4*Z764+scaling_params!$G$5*AA764+scaling_params!$G$6*AB764)*100</f>
        <v>88.85780024</v>
      </c>
      <c r="AD764" s="11" t="s">
        <v>168</v>
      </c>
      <c r="AE764" s="11">
        <f t="shared" si="2"/>
        <v>0</v>
      </c>
    </row>
    <row r="765" ht="15.75" customHeight="1">
      <c r="A765" s="11" t="s">
        <v>560</v>
      </c>
      <c r="B765" s="11" t="s">
        <v>163</v>
      </c>
      <c r="C765" s="11" t="s">
        <v>449</v>
      </c>
      <c r="D765" s="11" t="s">
        <v>165</v>
      </c>
      <c r="E765" s="12">
        <v>2025.0</v>
      </c>
      <c r="F765" s="11" t="s">
        <v>171</v>
      </c>
      <c r="G765" s="11" t="s">
        <v>167</v>
      </c>
      <c r="H765" s="11">
        <v>4.0</v>
      </c>
      <c r="I765" s="13">
        <v>8.3</v>
      </c>
      <c r="J765" s="11">
        <v>0.0</v>
      </c>
      <c r="K765" s="13">
        <v>0.0</v>
      </c>
      <c r="L765" s="13">
        <v>8.1</v>
      </c>
      <c r="M765" s="11">
        <v>22.0</v>
      </c>
      <c r="N765" s="14">
        <v>0.87</v>
      </c>
      <c r="O765" s="13">
        <v>83.2</v>
      </c>
      <c r="P765" s="13">
        <v>5.0</v>
      </c>
      <c r="Q765" s="13">
        <v>10.1</v>
      </c>
      <c r="R765" s="13">
        <v>16.7</v>
      </c>
      <c r="S765" s="13">
        <v>4.8</v>
      </c>
      <c r="T765" s="13">
        <v>5.0</v>
      </c>
      <c r="U765" s="13">
        <v>3.6</v>
      </c>
      <c r="V765" s="13">
        <v>86.6</v>
      </c>
      <c r="W765" s="11" t="str">
        <f t="shared" si="1"/>
        <v>A-Strong|BBVA|Operations|2025</v>
      </c>
      <c r="X765" s="15">
        <f>(MAX(0,MIN(1,1-(K765-scaling_params!$B$2)/(scaling_params!$C$2-scaling_params!$B$2)))+MAX(0,MIN(1,(L765-scaling_params!$B$3)/(scaling_params!$C$3-scaling_params!$B$3))))/2</f>
        <v>0.875</v>
      </c>
      <c r="Y765" s="15">
        <f>(MAX(0,MIN(1,(M765-scaling_params!$B$4)/(scaling_params!$C$4-scaling_params!$B$4)))+MAX(0,MIN(1,(N765-scaling_params!$B$5)/(scaling_params!$C$5-scaling_params!$B$5))))/2</f>
        <v>0.7035714286</v>
      </c>
      <c r="Z765" s="15">
        <f>(MAX(0,MIN(1,(O765-scaling_params!$B$6)/(scaling_params!$C$6-scaling_params!$B$6)))+MAX(0,MIN(1,1-(P765-scaling_params!$B$7)/(scaling_params!$C$7-scaling_params!$B$7)))+MAX(0,MIN(1,(T765-scaling_params!$B$11)/(scaling_params!$C$11-scaling_params!$B$11))))/3</f>
        <v>1</v>
      </c>
      <c r="AA765" s="15">
        <f>(MAX(0,MIN(1,1-(Q765-scaling_params!$B$8)/(scaling_params!$C$8-scaling_params!$B$8)))+MAX(0,MIN(1,(R765-scaling_params!$B$9)/(scaling_params!$C$9-scaling_params!$B$9)))+MAX(0,MIN(1,(S765-scaling_params!$B$10)/(scaling_params!$C$10-scaling_params!$B$10))))/3</f>
        <v>0.9128816083</v>
      </c>
      <c r="AB765" s="15">
        <f>(MAX(0,MIN(1,(U765-scaling_params!$B$12)/(scaling_params!$C$12-scaling_params!$B$12)))+MAX(0,MIN(1,(V765-scaling_params!$B$13)/(scaling_params!$C$13-scaling_params!$B$13))))/2</f>
        <v>0.8927272727</v>
      </c>
      <c r="AC765" s="13">
        <f>(scaling_params!$G$2*X765+scaling_params!$G$3*Y765+scaling_params!$G$4*Z765+scaling_params!$G$5*AA765+scaling_params!$G$6*AB765)*100</f>
        <v>87.1973267</v>
      </c>
      <c r="AD765" s="11" t="s">
        <v>168</v>
      </c>
      <c r="AE765" s="11">
        <f t="shared" si="2"/>
        <v>0</v>
      </c>
    </row>
    <row r="766" ht="15.75" customHeight="1">
      <c r="A766" s="11" t="s">
        <v>561</v>
      </c>
      <c r="B766" s="11" t="s">
        <v>163</v>
      </c>
      <c r="C766" s="11" t="s">
        <v>449</v>
      </c>
      <c r="D766" s="11" t="s">
        <v>170</v>
      </c>
      <c r="E766" s="12">
        <v>2024.0</v>
      </c>
      <c r="F766" s="11" t="s">
        <v>166</v>
      </c>
      <c r="G766" s="11" t="s">
        <v>175</v>
      </c>
      <c r="H766" s="11">
        <v>1.0</v>
      </c>
      <c r="I766" s="13">
        <v>8.6</v>
      </c>
      <c r="J766" s="11">
        <v>0.0</v>
      </c>
      <c r="K766" s="13">
        <v>0.2</v>
      </c>
      <c r="L766" s="13">
        <v>9.6</v>
      </c>
      <c r="M766" s="11">
        <v>38.0</v>
      </c>
      <c r="N766" s="14">
        <v>0.87</v>
      </c>
      <c r="O766" s="13">
        <v>82.1</v>
      </c>
      <c r="P766" s="13">
        <v>5.1</v>
      </c>
      <c r="Q766" s="13">
        <v>12.5</v>
      </c>
      <c r="R766" s="13">
        <v>18.1</v>
      </c>
      <c r="S766" s="13">
        <v>4.5</v>
      </c>
      <c r="T766" s="13">
        <v>4.9</v>
      </c>
      <c r="U766" s="13">
        <v>2.3</v>
      </c>
      <c r="V766" s="13">
        <v>83.7</v>
      </c>
      <c r="W766" s="11" t="str">
        <f t="shared" si="1"/>
        <v>A-Strong|BBVA|Risk|2024</v>
      </c>
      <c r="X766" s="15">
        <f>(MAX(0,MIN(1,1-(K766-scaling_params!$B$2)/(scaling_params!$C$2-scaling_params!$B$2)))+MAX(0,MIN(1,(L766-scaling_params!$B$3)/(scaling_params!$C$3-scaling_params!$B$3))))/2</f>
        <v>0.9852941176</v>
      </c>
      <c r="Y766" s="15">
        <f>(MAX(0,MIN(1,(M766-scaling_params!$B$4)/(scaling_params!$C$4-scaling_params!$B$4)))+MAX(0,MIN(1,(N766-scaling_params!$B$5)/(scaling_params!$C$5-scaling_params!$B$5))))/2</f>
        <v>0.7797619048</v>
      </c>
      <c r="Z766" s="15">
        <f>(MAX(0,MIN(1,(O766-scaling_params!$B$6)/(scaling_params!$C$6-scaling_params!$B$6)))+MAX(0,MIN(1,1-(P766-scaling_params!$B$7)/(scaling_params!$C$7-scaling_params!$B$7)))+MAX(0,MIN(1,(T766-scaling_params!$B$11)/(scaling_params!$C$11-scaling_params!$B$11))))/3</f>
        <v>0.9904761905</v>
      </c>
      <c r="AA766" s="15">
        <f>(MAX(0,MIN(1,1-(Q766-scaling_params!$B$8)/(scaling_params!$C$8-scaling_params!$B$8)))+MAX(0,MIN(1,(R766-scaling_params!$B$9)/(scaling_params!$C$9-scaling_params!$B$9)))+MAX(0,MIN(1,(S766-scaling_params!$B$10)/(scaling_params!$C$10-scaling_params!$B$10))))/3</f>
        <v>0.9084506645</v>
      </c>
      <c r="AB766" s="15">
        <f>(MAX(0,MIN(1,(U766-scaling_params!$B$12)/(scaling_params!$C$12-scaling_params!$B$12)))+MAX(0,MIN(1,(V766-scaling_params!$B$13)/(scaling_params!$C$13-scaling_params!$B$13))))/2</f>
        <v>0.6913636364</v>
      </c>
      <c r="AC766" s="13">
        <f>(scaling_params!$G$2*X766+scaling_params!$G$3*Y766+scaling_params!$G$4*Z766+scaling_params!$G$5*AA766+scaling_params!$G$6*AB766)*100</f>
        <v>88.90182961</v>
      </c>
      <c r="AD766" s="11" t="s">
        <v>168</v>
      </c>
      <c r="AE766" s="11">
        <f t="shared" si="2"/>
        <v>0</v>
      </c>
    </row>
    <row r="767" ht="15.75" customHeight="1">
      <c r="A767" s="11" t="s">
        <v>561</v>
      </c>
      <c r="B767" s="11" t="s">
        <v>163</v>
      </c>
      <c r="C767" s="11" t="s">
        <v>449</v>
      </c>
      <c r="D767" s="11" t="s">
        <v>170</v>
      </c>
      <c r="E767" s="12">
        <v>2025.0</v>
      </c>
      <c r="F767" s="11" t="s">
        <v>166</v>
      </c>
      <c r="G767" s="11" t="s">
        <v>175</v>
      </c>
      <c r="H767" s="11">
        <v>1.0</v>
      </c>
      <c r="I767" s="13">
        <v>8.3</v>
      </c>
      <c r="J767" s="11">
        <v>0.0</v>
      </c>
      <c r="K767" s="13">
        <v>0.0</v>
      </c>
      <c r="L767" s="13">
        <v>8.6</v>
      </c>
      <c r="M767" s="11">
        <v>12.0</v>
      </c>
      <c r="N767" s="14">
        <v>0.93</v>
      </c>
      <c r="O767" s="13">
        <v>82.8</v>
      </c>
      <c r="P767" s="13">
        <v>4.9</v>
      </c>
      <c r="Q767" s="13">
        <v>8.3</v>
      </c>
      <c r="R767" s="13">
        <v>17.0</v>
      </c>
      <c r="S767" s="13">
        <v>4.7</v>
      </c>
      <c r="T767" s="13">
        <v>4.6</v>
      </c>
      <c r="U767" s="13">
        <v>5.1</v>
      </c>
      <c r="V767" s="13">
        <v>80.4</v>
      </c>
      <c r="W767" s="11" t="str">
        <f t="shared" si="1"/>
        <v>A-Strong|BBVA|Risk|2025</v>
      </c>
      <c r="X767" s="15">
        <f>(MAX(0,MIN(1,1-(K767-scaling_params!$B$2)/(scaling_params!$C$2-scaling_params!$B$2)))+MAX(0,MIN(1,(L767-scaling_params!$B$3)/(scaling_params!$C$3-scaling_params!$B$3))))/2</f>
        <v>0.9117647059</v>
      </c>
      <c r="Y767" s="15">
        <f>(MAX(0,MIN(1,(M767-scaling_params!$B$4)/(scaling_params!$C$4-scaling_params!$B$4)))+MAX(0,MIN(1,(N767-scaling_params!$B$5)/(scaling_params!$C$5-scaling_params!$B$5))))/2</f>
        <v>0.730952381</v>
      </c>
      <c r="Z767" s="15">
        <f>(MAX(0,MIN(1,(O767-scaling_params!$B$6)/(scaling_params!$C$6-scaling_params!$B$6)))+MAX(0,MIN(1,1-(P767-scaling_params!$B$7)/(scaling_params!$C$7-scaling_params!$B$7)))+MAX(0,MIN(1,(T767-scaling_params!$B$11)/(scaling_params!$C$11-scaling_params!$B$11))))/3</f>
        <v>0.9619047619</v>
      </c>
      <c r="AA767" s="15">
        <f>(MAX(0,MIN(1,1-(Q767-scaling_params!$B$8)/(scaling_params!$C$8-scaling_params!$B$8)))+MAX(0,MIN(1,(R767-scaling_params!$B$9)/(scaling_params!$C$9-scaling_params!$B$9)))+MAX(0,MIN(1,(S767-scaling_params!$B$10)/(scaling_params!$C$10-scaling_params!$B$10))))/3</f>
        <v>0.9157359146</v>
      </c>
      <c r="AB767" s="15">
        <f>(MAX(0,MIN(1,(U767-scaling_params!$B$12)/(scaling_params!$C$12-scaling_params!$B$12)))+MAX(0,MIN(1,(V767-scaling_params!$B$13)/(scaling_params!$C$13-scaling_params!$B$13))))/2</f>
        <v>0.8363636364</v>
      </c>
      <c r="AC767" s="13">
        <f>(scaling_params!$G$2*X767+scaling_params!$G$3*Y767+scaling_params!$G$4*Z767+scaling_params!$G$5*AA767+scaling_params!$G$6*AB767)*100</f>
        <v>87.19465645</v>
      </c>
      <c r="AD767" s="11" t="s">
        <v>168</v>
      </c>
      <c r="AE767" s="11">
        <f t="shared" si="2"/>
        <v>0</v>
      </c>
    </row>
    <row r="768" ht="15.75" customHeight="1">
      <c r="A768" s="11" t="s">
        <v>562</v>
      </c>
      <c r="B768" s="11" t="s">
        <v>163</v>
      </c>
      <c r="C768" s="11" t="s">
        <v>449</v>
      </c>
      <c r="D768" s="11" t="s">
        <v>170</v>
      </c>
      <c r="E768" s="12">
        <v>2024.0</v>
      </c>
      <c r="F768" s="11" t="s">
        <v>171</v>
      </c>
      <c r="G768" s="11" t="s">
        <v>172</v>
      </c>
      <c r="H768" s="11">
        <v>4.0</v>
      </c>
      <c r="I768" s="13">
        <v>8.6</v>
      </c>
      <c r="J768" s="11">
        <v>0.0</v>
      </c>
      <c r="K768" s="13">
        <v>0.2</v>
      </c>
      <c r="L768" s="13">
        <v>8.6</v>
      </c>
      <c r="M768" s="11">
        <v>50.0</v>
      </c>
      <c r="N768" s="14">
        <v>0.99</v>
      </c>
      <c r="O768" s="13">
        <v>82.1</v>
      </c>
      <c r="P768" s="13">
        <v>5.1</v>
      </c>
      <c r="Q768" s="13">
        <v>12.5</v>
      </c>
      <c r="R768" s="13">
        <v>18.1</v>
      </c>
      <c r="S768" s="13">
        <v>5.0</v>
      </c>
      <c r="T768" s="13">
        <v>5.0</v>
      </c>
      <c r="U768" s="13">
        <v>2.3</v>
      </c>
      <c r="V768" s="13">
        <v>94.8</v>
      </c>
      <c r="W768" s="11" t="str">
        <f t="shared" si="1"/>
        <v>A-Strong|BBVA|Risk|2024</v>
      </c>
      <c r="X768" s="15">
        <f>(MAX(0,MIN(1,1-(K768-scaling_params!$B$2)/(scaling_params!$C$2-scaling_params!$B$2)))+MAX(0,MIN(1,(L768-scaling_params!$B$3)/(scaling_params!$C$3-scaling_params!$B$3))))/2</f>
        <v>0.9117647059</v>
      </c>
      <c r="Y768" s="15">
        <f>(MAX(0,MIN(1,(M768-scaling_params!$B$4)/(scaling_params!$C$4-scaling_params!$B$4)))+MAX(0,MIN(1,(N768-scaling_params!$B$5)/(scaling_params!$C$5-scaling_params!$B$5))))/2</f>
        <v>0.9619047619</v>
      </c>
      <c r="Z768" s="15">
        <f>(MAX(0,MIN(1,(O768-scaling_params!$B$6)/(scaling_params!$C$6-scaling_params!$B$6)))+MAX(0,MIN(1,1-(P768-scaling_params!$B$7)/(scaling_params!$C$7-scaling_params!$B$7)))+MAX(0,MIN(1,(T768-scaling_params!$B$11)/(scaling_params!$C$11-scaling_params!$B$11))))/3</f>
        <v>1</v>
      </c>
      <c r="AA768" s="15">
        <f>(MAX(0,MIN(1,1-(Q768-scaling_params!$B$8)/(scaling_params!$C$8-scaling_params!$B$8)))+MAX(0,MIN(1,(R768-scaling_params!$B$9)/(scaling_params!$C$9-scaling_params!$B$9)))+MAX(0,MIN(1,(S768-scaling_params!$B$10)/(scaling_params!$C$10-scaling_params!$B$10))))/3</f>
        <v>0.9574702723</v>
      </c>
      <c r="AB768" s="15">
        <f>(MAX(0,MIN(1,(U768-scaling_params!$B$12)/(scaling_params!$C$12-scaling_params!$B$12)))+MAX(0,MIN(1,(V768-scaling_params!$B$13)/(scaling_params!$C$13-scaling_params!$B$13))))/2</f>
        <v>0.7922727273</v>
      </c>
      <c r="AC768" s="13">
        <f>(scaling_params!$G$2*X768+scaling_params!$G$3*Y768+scaling_params!$G$4*Z768+scaling_params!$G$5*AA768+scaling_params!$G$6*AB768)*100</f>
        <v>93.73152747</v>
      </c>
      <c r="AD768" s="11" t="s">
        <v>168</v>
      </c>
      <c r="AE768" s="11">
        <f t="shared" si="2"/>
        <v>0</v>
      </c>
    </row>
    <row r="769" ht="15.75" customHeight="1">
      <c r="A769" s="11" t="s">
        <v>562</v>
      </c>
      <c r="B769" s="11" t="s">
        <v>163</v>
      </c>
      <c r="C769" s="11" t="s">
        <v>449</v>
      </c>
      <c r="D769" s="11" t="s">
        <v>170</v>
      </c>
      <c r="E769" s="12">
        <v>2025.0</v>
      </c>
      <c r="F769" s="11" t="s">
        <v>171</v>
      </c>
      <c r="G769" s="11" t="s">
        <v>172</v>
      </c>
      <c r="H769" s="11">
        <v>4.0</v>
      </c>
      <c r="I769" s="13">
        <v>8.3</v>
      </c>
      <c r="J769" s="11">
        <v>0.0</v>
      </c>
      <c r="K769" s="13">
        <v>0.0</v>
      </c>
      <c r="L769" s="13">
        <v>9.4</v>
      </c>
      <c r="M769" s="11">
        <v>32.0</v>
      </c>
      <c r="N769" s="14">
        <v>0.9</v>
      </c>
      <c r="O769" s="13">
        <v>82.8</v>
      </c>
      <c r="P769" s="13">
        <v>4.9</v>
      </c>
      <c r="Q769" s="13">
        <v>8.3</v>
      </c>
      <c r="R769" s="13">
        <v>17.0</v>
      </c>
      <c r="S769" s="13">
        <v>5.0</v>
      </c>
      <c r="T769" s="13">
        <v>5.0</v>
      </c>
      <c r="U769" s="13">
        <v>5.1</v>
      </c>
      <c r="V769" s="13">
        <v>88.5</v>
      </c>
      <c r="W769" s="11" t="str">
        <f t="shared" si="1"/>
        <v>A-Strong|BBVA|Risk|2025</v>
      </c>
      <c r="X769" s="15">
        <f>(MAX(0,MIN(1,1-(K769-scaling_params!$B$2)/(scaling_params!$C$2-scaling_params!$B$2)))+MAX(0,MIN(1,(L769-scaling_params!$B$3)/(scaling_params!$C$3-scaling_params!$B$3))))/2</f>
        <v>0.9705882353</v>
      </c>
      <c r="Y769" s="15">
        <f>(MAX(0,MIN(1,(M769-scaling_params!$B$4)/(scaling_params!$C$4-scaling_params!$B$4)))+MAX(0,MIN(1,(N769-scaling_params!$B$5)/(scaling_params!$C$5-scaling_params!$B$5))))/2</f>
        <v>0.7886904762</v>
      </c>
      <c r="Z769" s="15">
        <f>(MAX(0,MIN(1,(O769-scaling_params!$B$6)/(scaling_params!$C$6-scaling_params!$B$6)))+MAX(0,MIN(1,1-(P769-scaling_params!$B$7)/(scaling_params!$C$7-scaling_params!$B$7)))+MAX(0,MIN(1,(T769-scaling_params!$B$11)/(scaling_params!$C$11-scaling_params!$B$11))))/3</f>
        <v>1</v>
      </c>
      <c r="AA769" s="15">
        <f>(MAX(0,MIN(1,1-(Q769-scaling_params!$B$8)/(scaling_params!$C$8-scaling_params!$B$8)))+MAX(0,MIN(1,(R769-scaling_params!$B$9)/(scaling_params!$C$9-scaling_params!$B$9)))+MAX(0,MIN(1,(S769-scaling_params!$B$10)/(scaling_params!$C$10-scaling_params!$B$10))))/3</f>
        <v>0.9451476793</v>
      </c>
      <c r="AB769" s="15">
        <f>(MAX(0,MIN(1,(U769-scaling_params!$B$12)/(scaling_params!$C$12-scaling_params!$B$12)))+MAX(0,MIN(1,(V769-scaling_params!$B$13)/(scaling_params!$C$13-scaling_params!$B$13))))/2</f>
        <v>0.91</v>
      </c>
      <c r="AC769" s="13">
        <f>(scaling_params!$G$2*X769+scaling_params!$G$3*Y769+scaling_params!$G$4*Z769+scaling_params!$G$5*AA769+scaling_params!$G$6*AB769)*100</f>
        <v>92.21564888</v>
      </c>
      <c r="AD769" s="11" t="s">
        <v>168</v>
      </c>
      <c r="AE769" s="11">
        <f t="shared" si="2"/>
        <v>0</v>
      </c>
    </row>
    <row r="770" ht="15.75" customHeight="1">
      <c r="A770" s="11" t="s">
        <v>563</v>
      </c>
      <c r="B770" s="11" t="s">
        <v>163</v>
      </c>
      <c r="C770" s="11" t="s">
        <v>449</v>
      </c>
      <c r="D770" s="11" t="s">
        <v>181</v>
      </c>
      <c r="E770" s="12">
        <v>2024.0</v>
      </c>
      <c r="F770" s="11" t="s">
        <v>166</v>
      </c>
      <c r="G770" s="11" t="s">
        <v>184</v>
      </c>
      <c r="H770" s="11">
        <v>3.0</v>
      </c>
      <c r="I770" s="13">
        <v>8.6</v>
      </c>
      <c r="J770" s="11">
        <v>0.0</v>
      </c>
      <c r="K770" s="13">
        <v>0.6</v>
      </c>
      <c r="L770" s="13">
        <v>8.8</v>
      </c>
      <c r="M770" s="11">
        <v>35.0</v>
      </c>
      <c r="N770" s="14">
        <v>0.92</v>
      </c>
      <c r="O770" s="13">
        <v>80.4</v>
      </c>
      <c r="P770" s="13">
        <v>5.5</v>
      </c>
      <c r="Q770" s="13">
        <v>9.4</v>
      </c>
      <c r="R770" s="13">
        <v>15.8</v>
      </c>
      <c r="S770" s="13">
        <v>4.8</v>
      </c>
      <c r="T770" s="13">
        <v>5.0</v>
      </c>
      <c r="U770" s="13">
        <v>3.6</v>
      </c>
      <c r="V770" s="13">
        <v>99.0</v>
      </c>
      <c r="W770" s="11" t="str">
        <f t="shared" si="1"/>
        <v>A-Strong|BBVA|Corporate|2024</v>
      </c>
      <c r="X770" s="15">
        <f>(MAX(0,MIN(1,1-(K770-scaling_params!$B$2)/(scaling_params!$C$2-scaling_params!$B$2)))+MAX(0,MIN(1,(L770-scaling_params!$B$3)/(scaling_params!$C$3-scaling_params!$B$3))))/2</f>
        <v>0.9264705882</v>
      </c>
      <c r="Y770" s="15">
        <f>(MAX(0,MIN(1,(M770-scaling_params!$B$4)/(scaling_params!$C$4-scaling_params!$B$4)))+MAX(0,MIN(1,(N770-scaling_params!$B$5)/(scaling_params!$C$5-scaling_params!$B$5))))/2</f>
        <v>0.8279761905</v>
      </c>
      <c r="Z770" s="15">
        <f>(MAX(0,MIN(1,(O770-scaling_params!$B$6)/(scaling_params!$C$6-scaling_params!$B$6)))+MAX(0,MIN(1,1-(P770-scaling_params!$B$7)/(scaling_params!$C$7-scaling_params!$B$7)))+MAX(0,MIN(1,(T770-scaling_params!$B$11)/(scaling_params!$C$11-scaling_params!$B$11))))/3</f>
        <v>1</v>
      </c>
      <c r="AA770" s="15">
        <f>(MAX(0,MIN(1,1-(Q770-scaling_params!$B$8)/(scaling_params!$C$8-scaling_params!$B$8)))+MAX(0,MIN(1,(R770-scaling_params!$B$9)/(scaling_params!$C$9-scaling_params!$B$9)))+MAX(0,MIN(1,(S770-scaling_params!$B$10)/(scaling_params!$C$10-scaling_params!$B$10))))/3</f>
        <v>0.8749069248</v>
      </c>
      <c r="AB770" s="15">
        <f>(MAX(0,MIN(1,(U770-scaling_params!$B$12)/(scaling_params!$C$12-scaling_params!$B$12)))+MAX(0,MIN(1,(V770-scaling_params!$B$13)/(scaling_params!$C$13-scaling_params!$B$13))))/2</f>
        <v>1</v>
      </c>
      <c r="AC770" s="13">
        <f>(scaling_params!$G$2*X770+scaling_params!$G$3*Y770+scaling_params!$G$4*Z770+scaling_params!$G$5*AA770+scaling_params!$G$6*AB770)*100</f>
        <v>91.92786118</v>
      </c>
      <c r="AD770" s="11" t="s">
        <v>168</v>
      </c>
      <c r="AE770" s="11">
        <f t="shared" si="2"/>
        <v>0</v>
      </c>
    </row>
    <row r="771" ht="15.75" customHeight="1">
      <c r="A771" s="11" t="s">
        <v>563</v>
      </c>
      <c r="B771" s="11" t="s">
        <v>163</v>
      </c>
      <c r="C771" s="11" t="s">
        <v>449</v>
      </c>
      <c r="D771" s="11" t="s">
        <v>181</v>
      </c>
      <c r="E771" s="12">
        <v>2025.0</v>
      </c>
      <c r="F771" s="11" t="s">
        <v>166</v>
      </c>
      <c r="G771" s="11" t="s">
        <v>184</v>
      </c>
      <c r="H771" s="11">
        <v>3.0</v>
      </c>
      <c r="I771" s="13">
        <v>8.3</v>
      </c>
      <c r="J771" s="11">
        <v>0.0</v>
      </c>
      <c r="K771" s="13">
        <v>1.4</v>
      </c>
      <c r="L771" s="13">
        <v>9.9</v>
      </c>
      <c r="M771" s="11">
        <v>22.0</v>
      </c>
      <c r="N771" s="14">
        <v>0.85</v>
      </c>
      <c r="O771" s="13">
        <v>83.2</v>
      </c>
      <c r="P771" s="13">
        <v>5.5</v>
      </c>
      <c r="Q771" s="13">
        <v>8.5</v>
      </c>
      <c r="R771" s="13">
        <v>18.9</v>
      </c>
      <c r="S771" s="13">
        <v>5.0</v>
      </c>
      <c r="T771" s="13">
        <v>5.0</v>
      </c>
      <c r="U771" s="13">
        <v>3.7</v>
      </c>
      <c r="V771" s="13">
        <v>89.3</v>
      </c>
      <c r="W771" s="11" t="str">
        <f t="shared" si="1"/>
        <v>A-Strong|BBVA|Corporate|2025</v>
      </c>
      <c r="X771" s="15">
        <f>(MAX(0,MIN(1,1-(K771-scaling_params!$B$2)/(scaling_params!$C$2-scaling_params!$B$2)))+MAX(0,MIN(1,(L771-scaling_params!$B$3)/(scaling_params!$C$3-scaling_params!$B$3))))/2</f>
        <v>0.9333333333</v>
      </c>
      <c r="Y771" s="15">
        <f>(MAX(0,MIN(1,(M771-scaling_params!$B$4)/(scaling_params!$C$4-scaling_params!$B$4)))+MAX(0,MIN(1,(N771-scaling_params!$B$5)/(scaling_params!$C$5-scaling_params!$B$5))))/2</f>
        <v>0.6785714286</v>
      </c>
      <c r="Z771" s="15">
        <f>(MAX(0,MIN(1,(O771-scaling_params!$B$6)/(scaling_params!$C$6-scaling_params!$B$6)))+MAX(0,MIN(1,1-(P771-scaling_params!$B$7)/(scaling_params!$C$7-scaling_params!$B$7)))+MAX(0,MIN(1,(T771-scaling_params!$B$11)/(scaling_params!$C$11-scaling_params!$B$11))))/3</f>
        <v>1</v>
      </c>
      <c r="AA771" s="15">
        <f>(MAX(0,MIN(1,1-(Q771-scaling_params!$B$8)/(scaling_params!$C$8-scaling_params!$B$8)))+MAX(0,MIN(1,(R771-scaling_params!$B$9)/(scaling_params!$C$9-scaling_params!$B$9)))+MAX(0,MIN(1,(S771-scaling_params!$B$10)/(scaling_params!$C$10-scaling_params!$B$10))))/3</f>
        <v>1</v>
      </c>
      <c r="AB771" s="15">
        <f>(MAX(0,MIN(1,(U771-scaling_params!$B$12)/(scaling_params!$C$12-scaling_params!$B$12)))+MAX(0,MIN(1,(V771-scaling_params!$B$13)/(scaling_params!$C$13-scaling_params!$B$13))))/2</f>
        <v>0.9172727273</v>
      </c>
      <c r="AC771" s="13">
        <f>(scaling_params!$G$2*X771+scaling_params!$G$3*Y771+scaling_params!$G$4*Z771+scaling_params!$G$5*AA771+scaling_params!$G$6*AB771)*100</f>
        <v>89.80358009</v>
      </c>
      <c r="AD771" s="11" t="s">
        <v>168</v>
      </c>
      <c r="AE771" s="11">
        <f t="shared" si="2"/>
        <v>0</v>
      </c>
    </row>
    <row r="772" ht="15.75" customHeight="1">
      <c r="A772" s="11" t="s">
        <v>564</v>
      </c>
      <c r="B772" s="11" t="s">
        <v>163</v>
      </c>
      <c r="C772" s="11" t="s">
        <v>449</v>
      </c>
      <c r="D772" s="11" t="s">
        <v>170</v>
      </c>
      <c r="E772" s="12">
        <v>2024.0</v>
      </c>
      <c r="F772" s="11" t="s">
        <v>171</v>
      </c>
      <c r="G772" s="11" t="s">
        <v>175</v>
      </c>
      <c r="H772" s="11">
        <v>3.0</v>
      </c>
      <c r="I772" s="13">
        <v>8.6</v>
      </c>
      <c r="J772" s="11">
        <v>0.0</v>
      </c>
      <c r="K772" s="13">
        <v>0.2</v>
      </c>
      <c r="L772" s="13">
        <v>8.0</v>
      </c>
      <c r="M772" s="11">
        <v>47.0</v>
      </c>
      <c r="N772" s="14">
        <v>0.79</v>
      </c>
      <c r="O772" s="13">
        <v>82.1</v>
      </c>
      <c r="P772" s="13">
        <v>5.1</v>
      </c>
      <c r="Q772" s="13">
        <v>12.5</v>
      </c>
      <c r="R772" s="13">
        <v>18.1</v>
      </c>
      <c r="S772" s="13">
        <v>4.7</v>
      </c>
      <c r="T772" s="13">
        <v>4.3</v>
      </c>
      <c r="U772" s="13">
        <v>2.3</v>
      </c>
      <c r="V772" s="13">
        <v>88.0</v>
      </c>
      <c r="W772" s="11" t="str">
        <f t="shared" si="1"/>
        <v>A-Strong|BBVA|Risk|2024</v>
      </c>
      <c r="X772" s="15">
        <f>(MAX(0,MIN(1,1-(K772-scaling_params!$B$2)/(scaling_params!$C$2-scaling_params!$B$2)))+MAX(0,MIN(1,(L772-scaling_params!$B$3)/(scaling_params!$C$3-scaling_params!$B$3))))/2</f>
        <v>0.8676470588</v>
      </c>
      <c r="Y772" s="15">
        <f>(MAX(0,MIN(1,(M772-scaling_params!$B$4)/(scaling_params!$C$4-scaling_params!$B$4)))+MAX(0,MIN(1,(N772-scaling_params!$B$5)/(scaling_params!$C$5-scaling_params!$B$5))))/2</f>
        <v>0.7226190476</v>
      </c>
      <c r="Z772" s="15">
        <f>(MAX(0,MIN(1,(O772-scaling_params!$B$6)/(scaling_params!$C$6-scaling_params!$B$6)))+MAX(0,MIN(1,1-(P772-scaling_params!$B$7)/(scaling_params!$C$7-scaling_params!$B$7)))+MAX(0,MIN(1,(T772-scaling_params!$B$11)/(scaling_params!$C$11-scaling_params!$B$11))))/3</f>
        <v>0.9333333333</v>
      </c>
      <c r="AA772" s="15">
        <f>(MAX(0,MIN(1,1-(Q772-scaling_params!$B$8)/(scaling_params!$C$8-scaling_params!$B$8)))+MAX(0,MIN(1,(R772-scaling_params!$B$9)/(scaling_params!$C$9-scaling_params!$B$9)))+MAX(0,MIN(1,(S772-scaling_params!$B$10)/(scaling_params!$C$10-scaling_params!$B$10))))/3</f>
        <v>0.9280585076</v>
      </c>
      <c r="AB772" s="15">
        <f>(MAX(0,MIN(1,(U772-scaling_params!$B$12)/(scaling_params!$C$12-scaling_params!$B$12)))+MAX(0,MIN(1,(V772-scaling_params!$B$13)/(scaling_params!$C$13-scaling_params!$B$13))))/2</f>
        <v>0.7304545455</v>
      </c>
      <c r="AC772" s="13">
        <f>(scaling_params!$G$2*X772+scaling_params!$G$3*Y772+scaling_params!$G$4*Z772+scaling_params!$G$5*AA772+scaling_params!$G$6*AB772)*100</f>
        <v>84.25778021</v>
      </c>
      <c r="AD772" s="11" t="s">
        <v>168</v>
      </c>
      <c r="AE772" s="11">
        <f t="shared" si="2"/>
        <v>0</v>
      </c>
    </row>
    <row r="773" ht="15.75" customHeight="1">
      <c r="A773" s="11" t="s">
        <v>564</v>
      </c>
      <c r="B773" s="11" t="s">
        <v>163</v>
      </c>
      <c r="C773" s="11" t="s">
        <v>449</v>
      </c>
      <c r="D773" s="11" t="s">
        <v>170</v>
      </c>
      <c r="E773" s="12">
        <v>2025.0</v>
      </c>
      <c r="F773" s="11" t="s">
        <v>171</v>
      </c>
      <c r="G773" s="11" t="s">
        <v>175</v>
      </c>
      <c r="H773" s="11">
        <v>3.0</v>
      </c>
      <c r="I773" s="13">
        <v>8.3</v>
      </c>
      <c r="J773" s="11">
        <v>0.0</v>
      </c>
      <c r="K773" s="13">
        <v>0.0</v>
      </c>
      <c r="L773" s="13">
        <v>9.2</v>
      </c>
      <c r="M773" s="11">
        <v>29.0</v>
      </c>
      <c r="N773" s="14">
        <v>0.91</v>
      </c>
      <c r="O773" s="13">
        <v>82.8</v>
      </c>
      <c r="P773" s="13">
        <v>4.9</v>
      </c>
      <c r="Q773" s="13">
        <v>8.3</v>
      </c>
      <c r="R773" s="13">
        <v>17.0</v>
      </c>
      <c r="S773" s="13">
        <v>5.0</v>
      </c>
      <c r="T773" s="13">
        <v>5.0</v>
      </c>
      <c r="U773" s="13">
        <v>5.1</v>
      </c>
      <c r="V773" s="13">
        <v>96.2</v>
      </c>
      <c r="W773" s="11" t="str">
        <f t="shared" si="1"/>
        <v>A-Strong|BBVA|Risk|2025</v>
      </c>
      <c r="X773" s="15">
        <f>(MAX(0,MIN(1,1-(K773-scaling_params!$B$2)/(scaling_params!$C$2-scaling_params!$B$2)))+MAX(0,MIN(1,(L773-scaling_params!$B$3)/(scaling_params!$C$3-scaling_params!$B$3))))/2</f>
        <v>0.9558823529</v>
      </c>
      <c r="Y773" s="15">
        <f>(MAX(0,MIN(1,(M773-scaling_params!$B$4)/(scaling_params!$C$4-scaling_params!$B$4)))+MAX(0,MIN(1,(N773-scaling_params!$B$5)/(scaling_params!$C$5-scaling_params!$B$5))))/2</f>
        <v>0.7869047619</v>
      </c>
      <c r="Z773" s="15">
        <f>(MAX(0,MIN(1,(O773-scaling_params!$B$6)/(scaling_params!$C$6-scaling_params!$B$6)))+MAX(0,MIN(1,1-(P773-scaling_params!$B$7)/(scaling_params!$C$7-scaling_params!$B$7)))+MAX(0,MIN(1,(T773-scaling_params!$B$11)/(scaling_params!$C$11-scaling_params!$B$11))))/3</f>
        <v>1</v>
      </c>
      <c r="AA773" s="15">
        <f>(MAX(0,MIN(1,1-(Q773-scaling_params!$B$8)/(scaling_params!$C$8-scaling_params!$B$8)))+MAX(0,MIN(1,(R773-scaling_params!$B$9)/(scaling_params!$C$9-scaling_params!$B$9)))+MAX(0,MIN(1,(S773-scaling_params!$B$10)/(scaling_params!$C$10-scaling_params!$B$10))))/3</f>
        <v>0.9451476793</v>
      </c>
      <c r="AB773" s="15">
        <f>(MAX(0,MIN(1,(U773-scaling_params!$B$12)/(scaling_params!$C$12-scaling_params!$B$12)))+MAX(0,MIN(1,(V773-scaling_params!$B$13)/(scaling_params!$C$13-scaling_params!$B$13))))/2</f>
        <v>0.98</v>
      </c>
      <c r="AC773" s="13">
        <f>(scaling_params!$G$2*X773+scaling_params!$G$3*Y773+scaling_params!$G$4*Z773+scaling_params!$G$5*AA773+scaling_params!$G$6*AB773)*100</f>
        <v>92.65409635</v>
      </c>
      <c r="AD773" s="11" t="s">
        <v>168</v>
      </c>
      <c r="AE773" s="11">
        <f t="shared" si="2"/>
        <v>0</v>
      </c>
    </row>
    <row r="774" ht="15.75" customHeight="1">
      <c r="A774" s="11" t="s">
        <v>565</v>
      </c>
      <c r="B774" s="11" t="s">
        <v>163</v>
      </c>
      <c r="C774" s="11" t="s">
        <v>449</v>
      </c>
      <c r="D774" s="11" t="s">
        <v>170</v>
      </c>
      <c r="E774" s="12">
        <v>2024.0</v>
      </c>
      <c r="F774" s="11" t="s">
        <v>171</v>
      </c>
      <c r="G774" s="11" t="s">
        <v>167</v>
      </c>
      <c r="H774" s="11">
        <v>1.0</v>
      </c>
      <c r="I774" s="13">
        <v>8.6</v>
      </c>
      <c r="J774" s="11">
        <v>0.0</v>
      </c>
      <c r="K774" s="13">
        <v>0.2</v>
      </c>
      <c r="L774" s="13">
        <v>7.6</v>
      </c>
      <c r="M774" s="11">
        <v>39.0</v>
      </c>
      <c r="N774" s="14">
        <v>0.82</v>
      </c>
      <c r="O774" s="13">
        <v>82.1</v>
      </c>
      <c r="P774" s="13">
        <v>5.1</v>
      </c>
      <c r="Q774" s="13">
        <v>12.5</v>
      </c>
      <c r="R774" s="13">
        <v>18.1</v>
      </c>
      <c r="S774" s="13">
        <v>4.9</v>
      </c>
      <c r="T774" s="13">
        <v>5.0</v>
      </c>
      <c r="U774" s="13">
        <v>2.3</v>
      </c>
      <c r="V774" s="13">
        <v>90.2</v>
      </c>
      <c r="W774" s="11" t="str">
        <f t="shared" si="1"/>
        <v>A-Strong|BBVA|Risk|2024</v>
      </c>
      <c r="X774" s="15">
        <f>(MAX(0,MIN(1,1-(K774-scaling_params!$B$2)/(scaling_params!$C$2-scaling_params!$B$2)))+MAX(0,MIN(1,(L774-scaling_params!$B$3)/(scaling_params!$C$3-scaling_params!$B$3))))/2</f>
        <v>0.8382352941</v>
      </c>
      <c r="Y774" s="15">
        <f>(MAX(0,MIN(1,(M774-scaling_params!$B$4)/(scaling_params!$C$4-scaling_params!$B$4)))+MAX(0,MIN(1,(N774-scaling_params!$B$5)/(scaling_params!$C$5-scaling_params!$B$5))))/2</f>
        <v>0.7220238095</v>
      </c>
      <c r="Z774" s="15">
        <f>(MAX(0,MIN(1,(O774-scaling_params!$B$6)/(scaling_params!$C$6-scaling_params!$B$6)))+MAX(0,MIN(1,1-(P774-scaling_params!$B$7)/(scaling_params!$C$7-scaling_params!$B$7)))+MAX(0,MIN(1,(T774-scaling_params!$B$11)/(scaling_params!$C$11-scaling_params!$B$11))))/3</f>
        <v>1</v>
      </c>
      <c r="AA774" s="15">
        <f>(MAX(0,MIN(1,1-(Q774-scaling_params!$B$8)/(scaling_params!$C$8-scaling_params!$B$8)))+MAX(0,MIN(1,(R774-scaling_params!$B$9)/(scaling_params!$C$9-scaling_params!$B$9)))+MAX(0,MIN(1,(S774-scaling_params!$B$10)/(scaling_params!$C$10-scaling_params!$B$10))))/3</f>
        <v>0.9476663508</v>
      </c>
      <c r="AB774" s="15">
        <f>(MAX(0,MIN(1,(U774-scaling_params!$B$12)/(scaling_params!$C$12-scaling_params!$B$12)))+MAX(0,MIN(1,(V774-scaling_params!$B$13)/(scaling_params!$C$13-scaling_params!$B$13))))/2</f>
        <v>0.7504545455</v>
      </c>
      <c r="AC774" s="13">
        <f>(scaling_params!$G$2*X774+scaling_params!$G$3*Y774+scaling_params!$G$4*Z774+scaling_params!$G$5*AA774+scaling_params!$G$6*AB774)*100</f>
        <v>85.70038035</v>
      </c>
      <c r="AD774" s="11" t="s">
        <v>168</v>
      </c>
      <c r="AE774" s="11">
        <f t="shared" si="2"/>
        <v>0</v>
      </c>
    </row>
    <row r="775" ht="15.75" customHeight="1">
      <c r="A775" s="11" t="s">
        <v>565</v>
      </c>
      <c r="B775" s="11" t="s">
        <v>163</v>
      </c>
      <c r="C775" s="11" t="s">
        <v>449</v>
      </c>
      <c r="D775" s="11" t="s">
        <v>170</v>
      </c>
      <c r="E775" s="12">
        <v>2025.0</v>
      </c>
      <c r="F775" s="11" t="s">
        <v>171</v>
      </c>
      <c r="G775" s="11" t="s">
        <v>167</v>
      </c>
      <c r="H775" s="11">
        <v>1.0</v>
      </c>
      <c r="I775" s="13">
        <v>8.3</v>
      </c>
      <c r="J775" s="11">
        <v>0.0</v>
      </c>
      <c r="K775" s="13">
        <v>0.0</v>
      </c>
      <c r="L775" s="13">
        <v>8.3</v>
      </c>
      <c r="M775" s="11">
        <v>25.0</v>
      </c>
      <c r="N775" s="14">
        <v>0.89</v>
      </c>
      <c r="O775" s="13">
        <v>82.8</v>
      </c>
      <c r="P775" s="13">
        <v>4.9</v>
      </c>
      <c r="Q775" s="13">
        <v>8.3</v>
      </c>
      <c r="R775" s="13">
        <v>17.0</v>
      </c>
      <c r="S775" s="13">
        <v>4.8</v>
      </c>
      <c r="T775" s="13">
        <v>4.3</v>
      </c>
      <c r="U775" s="13">
        <v>5.1</v>
      </c>
      <c r="V775" s="13">
        <v>88.0</v>
      </c>
      <c r="W775" s="11" t="str">
        <f t="shared" si="1"/>
        <v>A-Strong|BBVA|Risk|2025</v>
      </c>
      <c r="X775" s="15">
        <f>(MAX(0,MIN(1,1-(K775-scaling_params!$B$2)/(scaling_params!$C$2-scaling_params!$B$2)))+MAX(0,MIN(1,(L775-scaling_params!$B$3)/(scaling_params!$C$3-scaling_params!$B$3))))/2</f>
        <v>0.8897058824</v>
      </c>
      <c r="Y775" s="15">
        <f>(MAX(0,MIN(1,(M775-scaling_params!$B$4)/(scaling_params!$C$4-scaling_params!$B$4)))+MAX(0,MIN(1,(N775-scaling_params!$B$5)/(scaling_params!$C$5-scaling_params!$B$5))))/2</f>
        <v>0.7428571429</v>
      </c>
      <c r="Z775" s="15">
        <f>(MAX(0,MIN(1,(O775-scaling_params!$B$6)/(scaling_params!$C$6-scaling_params!$B$6)))+MAX(0,MIN(1,1-(P775-scaling_params!$B$7)/(scaling_params!$C$7-scaling_params!$B$7)))+MAX(0,MIN(1,(T775-scaling_params!$B$11)/(scaling_params!$C$11-scaling_params!$B$11))))/3</f>
        <v>0.9333333333</v>
      </c>
      <c r="AA775" s="15">
        <f>(MAX(0,MIN(1,1-(Q775-scaling_params!$B$8)/(scaling_params!$C$8-scaling_params!$B$8)))+MAX(0,MIN(1,(R775-scaling_params!$B$9)/(scaling_params!$C$9-scaling_params!$B$9)))+MAX(0,MIN(1,(S775-scaling_params!$B$10)/(scaling_params!$C$10-scaling_params!$B$10))))/3</f>
        <v>0.9255398362</v>
      </c>
      <c r="AB775" s="15">
        <f>(MAX(0,MIN(1,(U775-scaling_params!$B$12)/(scaling_params!$C$12-scaling_params!$B$12)))+MAX(0,MIN(1,(V775-scaling_params!$B$13)/(scaling_params!$C$13-scaling_params!$B$13))))/2</f>
        <v>0.9054545455</v>
      </c>
      <c r="AC775" s="13">
        <f>(scaling_params!$G$2*X775+scaling_params!$G$3*Y775+scaling_params!$G$4*Z775+scaling_params!$G$5*AA775+scaling_params!$G$6*AB775)*100</f>
        <v>87.27242918</v>
      </c>
      <c r="AD775" s="11" t="s">
        <v>168</v>
      </c>
      <c r="AE775" s="11">
        <f t="shared" si="2"/>
        <v>0</v>
      </c>
    </row>
    <row r="776" ht="15.75" customHeight="1">
      <c r="A776" s="11" t="s">
        <v>566</v>
      </c>
      <c r="B776" s="11" t="s">
        <v>163</v>
      </c>
      <c r="C776" s="11" t="s">
        <v>449</v>
      </c>
      <c r="D776" s="11" t="s">
        <v>165</v>
      </c>
      <c r="E776" s="12">
        <v>2024.0</v>
      </c>
      <c r="F776" s="11" t="s">
        <v>171</v>
      </c>
      <c r="G776" s="11" t="s">
        <v>172</v>
      </c>
      <c r="H776" s="11">
        <v>5.0</v>
      </c>
      <c r="I776" s="13">
        <v>8.6</v>
      </c>
      <c r="J776" s="11">
        <v>0.0</v>
      </c>
      <c r="K776" s="13">
        <v>1.1</v>
      </c>
      <c r="L776" s="13">
        <v>7.6</v>
      </c>
      <c r="M776" s="11">
        <v>47.0</v>
      </c>
      <c r="N776" s="14">
        <v>0.9</v>
      </c>
      <c r="O776" s="13">
        <v>77.5</v>
      </c>
      <c r="P776" s="13">
        <v>5.8</v>
      </c>
      <c r="Q776" s="13">
        <v>9.9</v>
      </c>
      <c r="R776" s="13">
        <v>17.5</v>
      </c>
      <c r="S776" s="13">
        <v>4.4</v>
      </c>
      <c r="T776" s="13">
        <v>3.7</v>
      </c>
      <c r="U776" s="13">
        <v>2.8</v>
      </c>
      <c r="V776" s="13">
        <v>75.4</v>
      </c>
      <c r="W776" s="11" t="str">
        <f t="shared" si="1"/>
        <v>A-Strong|BBVA|Operations|2024</v>
      </c>
      <c r="X776" s="15">
        <f>(MAX(0,MIN(1,1-(K776-scaling_params!$B$2)/(scaling_params!$C$2-scaling_params!$B$2)))+MAX(0,MIN(1,(L776-scaling_params!$B$3)/(scaling_params!$C$3-scaling_params!$B$3))))/2</f>
        <v>0.8215686275</v>
      </c>
      <c r="Y776" s="15">
        <f>(MAX(0,MIN(1,(M776-scaling_params!$B$4)/(scaling_params!$C$4-scaling_params!$B$4)))+MAX(0,MIN(1,(N776-scaling_params!$B$5)/(scaling_params!$C$5-scaling_params!$B$5))))/2</f>
        <v>0.8601190476</v>
      </c>
      <c r="Z776" s="15">
        <f>(MAX(0,MIN(1,(O776-scaling_params!$B$6)/(scaling_params!$C$6-scaling_params!$B$6)))+MAX(0,MIN(1,1-(P776-scaling_params!$B$7)/(scaling_params!$C$7-scaling_params!$B$7)))+MAX(0,MIN(1,(T776-scaling_params!$B$11)/(scaling_params!$C$11-scaling_params!$B$11))))/3</f>
        <v>0.8491634492</v>
      </c>
      <c r="AA776" s="15">
        <f>(MAX(0,MIN(1,1-(Q776-scaling_params!$B$8)/(scaling_params!$C$8-scaling_params!$B$8)))+MAX(0,MIN(1,(R776-scaling_params!$B$9)/(scaling_params!$C$9-scaling_params!$B$9)))+MAX(0,MIN(1,(S776-scaling_params!$B$10)/(scaling_params!$C$10-scaling_params!$B$10))))/3</f>
        <v>0.9074211963</v>
      </c>
      <c r="AB776" s="15">
        <f>(MAX(0,MIN(1,(U776-scaling_params!$B$12)/(scaling_params!$C$12-scaling_params!$B$12)))+MAX(0,MIN(1,(V776-scaling_params!$B$13)/(scaling_params!$C$13-scaling_params!$B$13))))/2</f>
        <v>0.7409090909</v>
      </c>
      <c r="AC776" s="13">
        <f>(scaling_params!$G$2*X776+scaling_params!$G$3*Y776+scaling_params!$G$4*Z776+scaling_params!$G$5*AA776+scaling_params!$G$6*AB776)*100</f>
        <v>84.18834175</v>
      </c>
      <c r="AD776" s="11" t="s">
        <v>168</v>
      </c>
      <c r="AE776" s="11">
        <f t="shared" si="2"/>
        <v>0</v>
      </c>
    </row>
    <row r="777" ht="15.75" customHeight="1">
      <c r="A777" s="11" t="s">
        <v>566</v>
      </c>
      <c r="B777" s="11" t="s">
        <v>163</v>
      </c>
      <c r="C777" s="11" t="s">
        <v>449</v>
      </c>
      <c r="D777" s="11" t="s">
        <v>165</v>
      </c>
      <c r="E777" s="12">
        <v>2025.0</v>
      </c>
      <c r="F777" s="11" t="s">
        <v>171</v>
      </c>
      <c r="G777" s="11" t="s">
        <v>172</v>
      </c>
      <c r="H777" s="11">
        <v>5.0</v>
      </c>
      <c r="I777" s="13">
        <v>8.3</v>
      </c>
      <c r="J777" s="11">
        <v>0.0</v>
      </c>
      <c r="K777" s="13">
        <v>0.0</v>
      </c>
      <c r="L777" s="13">
        <v>8.4</v>
      </c>
      <c r="M777" s="11">
        <v>43.0</v>
      </c>
      <c r="N777" s="14">
        <v>0.84</v>
      </c>
      <c r="O777" s="13">
        <v>83.2</v>
      </c>
      <c r="P777" s="13">
        <v>5.0</v>
      </c>
      <c r="Q777" s="13">
        <v>10.1</v>
      </c>
      <c r="R777" s="13">
        <v>16.7</v>
      </c>
      <c r="S777" s="13">
        <v>4.1</v>
      </c>
      <c r="T777" s="13">
        <v>4.6</v>
      </c>
      <c r="U777" s="13">
        <v>3.6</v>
      </c>
      <c r="V777" s="13">
        <v>74.7</v>
      </c>
      <c r="W777" s="11" t="str">
        <f t="shared" si="1"/>
        <v>A-Strong|BBVA|Operations|2025</v>
      </c>
      <c r="X777" s="15">
        <f>(MAX(0,MIN(1,1-(K777-scaling_params!$B$2)/(scaling_params!$C$2-scaling_params!$B$2)))+MAX(0,MIN(1,(L777-scaling_params!$B$3)/(scaling_params!$C$3-scaling_params!$B$3))))/2</f>
        <v>0.8970588235</v>
      </c>
      <c r="Y777" s="15">
        <f>(MAX(0,MIN(1,(M777-scaling_params!$B$4)/(scaling_params!$C$4-scaling_params!$B$4)))+MAX(0,MIN(1,(N777-scaling_params!$B$5)/(scaling_params!$C$5-scaling_params!$B$5))))/2</f>
        <v>0.7660714286</v>
      </c>
      <c r="Z777" s="15">
        <f>(MAX(0,MIN(1,(O777-scaling_params!$B$6)/(scaling_params!$C$6-scaling_params!$B$6)))+MAX(0,MIN(1,1-(P777-scaling_params!$B$7)/(scaling_params!$C$7-scaling_params!$B$7)))+MAX(0,MIN(1,(T777-scaling_params!$B$11)/(scaling_params!$C$11-scaling_params!$B$11))))/3</f>
        <v>0.9619047619</v>
      </c>
      <c r="AA777" s="15">
        <f>(MAX(0,MIN(1,1-(Q777-scaling_params!$B$8)/(scaling_params!$C$8-scaling_params!$B$8)))+MAX(0,MIN(1,(R777-scaling_params!$B$9)/(scaling_params!$C$9-scaling_params!$B$9)))+MAX(0,MIN(1,(S777-scaling_params!$B$10)/(scaling_params!$C$10-scaling_params!$B$10))))/3</f>
        <v>0.8442541574</v>
      </c>
      <c r="AB777" s="15">
        <f>(MAX(0,MIN(1,(U777-scaling_params!$B$12)/(scaling_params!$C$12-scaling_params!$B$12)))+MAX(0,MIN(1,(V777-scaling_params!$B$13)/(scaling_params!$C$13-scaling_params!$B$13))))/2</f>
        <v>0.7845454545</v>
      </c>
      <c r="AC777" s="13">
        <f>(scaling_params!$G$2*X777+scaling_params!$G$3*Y777+scaling_params!$G$4*Z777+scaling_params!$G$5*AA777+scaling_params!$G$6*AB777)*100</f>
        <v>85.80483236</v>
      </c>
      <c r="AD777" s="11" t="s">
        <v>168</v>
      </c>
      <c r="AE777" s="11">
        <f t="shared" si="2"/>
        <v>0</v>
      </c>
    </row>
    <row r="778" ht="15.75" customHeight="1">
      <c r="A778" s="11" t="s">
        <v>567</v>
      </c>
      <c r="B778" s="11" t="s">
        <v>163</v>
      </c>
      <c r="C778" s="11" t="s">
        <v>449</v>
      </c>
      <c r="D778" s="11" t="s">
        <v>181</v>
      </c>
      <c r="E778" s="12">
        <v>2024.0</v>
      </c>
      <c r="F778" s="11" t="s">
        <v>171</v>
      </c>
      <c r="G778" s="11" t="s">
        <v>175</v>
      </c>
      <c r="H778" s="11">
        <v>3.0</v>
      </c>
      <c r="I778" s="13">
        <v>8.6</v>
      </c>
      <c r="J778" s="11">
        <v>0.0</v>
      </c>
      <c r="K778" s="13">
        <v>0.6</v>
      </c>
      <c r="L778" s="13">
        <v>9.4</v>
      </c>
      <c r="M778" s="11">
        <v>35.0</v>
      </c>
      <c r="N778" s="14">
        <v>0.86</v>
      </c>
      <c r="O778" s="13">
        <v>80.4</v>
      </c>
      <c r="P778" s="13">
        <v>5.5</v>
      </c>
      <c r="Q778" s="13">
        <v>9.4</v>
      </c>
      <c r="R778" s="13">
        <v>15.8</v>
      </c>
      <c r="S778" s="13">
        <v>5.0</v>
      </c>
      <c r="T778" s="13">
        <v>5.0</v>
      </c>
      <c r="U778" s="13">
        <v>3.6</v>
      </c>
      <c r="V778" s="13">
        <v>88.0</v>
      </c>
      <c r="W778" s="11" t="str">
        <f t="shared" si="1"/>
        <v>A-Strong|BBVA|Corporate|2024</v>
      </c>
      <c r="X778" s="15">
        <f>(MAX(0,MIN(1,1-(K778-scaling_params!$B$2)/(scaling_params!$C$2-scaling_params!$B$2)))+MAX(0,MIN(1,(L778-scaling_params!$B$3)/(scaling_params!$C$3-scaling_params!$B$3))))/2</f>
        <v>0.9705882353</v>
      </c>
      <c r="Y778" s="15">
        <f>(MAX(0,MIN(1,(M778-scaling_params!$B$4)/(scaling_params!$C$4-scaling_params!$B$4)))+MAX(0,MIN(1,(N778-scaling_params!$B$5)/(scaling_params!$C$5-scaling_params!$B$5))))/2</f>
        <v>0.7529761905</v>
      </c>
      <c r="Z778" s="15">
        <f>(MAX(0,MIN(1,(O778-scaling_params!$B$6)/(scaling_params!$C$6-scaling_params!$B$6)))+MAX(0,MIN(1,1-(P778-scaling_params!$B$7)/(scaling_params!$C$7-scaling_params!$B$7)))+MAX(0,MIN(1,(T778-scaling_params!$B$11)/(scaling_params!$C$11-scaling_params!$B$11))))/3</f>
        <v>1</v>
      </c>
      <c r="AA778" s="15">
        <f>(MAX(0,MIN(1,1-(Q778-scaling_params!$B$8)/(scaling_params!$C$8-scaling_params!$B$8)))+MAX(0,MIN(1,(R778-scaling_params!$B$9)/(scaling_params!$C$9-scaling_params!$B$9)))+MAX(0,MIN(1,(S778-scaling_params!$B$10)/(scaling_params!$C$10-scaling_params!$B$10))))/3</f>
        <v>0.8945147679</v>
      </c>
      <c r="AB778" s="15">
        <f>(MAX(0,MIN(1,(U778-scaling_params!$B$12)/(scaling_params!$C$12-scaling_params!$B$12)))+MAX(0,MIN(1,(V778-scaling_params!$B$13)/(scaling_params!$C$13-scaling_params!$B$13))))/2</f>
        <v>0.9054545455</v>
      </c>
      <c r="AC778" s="13">
        <f>(scaling_params!$G$2*X778+scaling_params!$G$3*Y778+scaling_params!$G$4*Z778+scaling_params!$G$5*AA778+scaling_params!$G$6*AB778)*100</f>
        <v>90.43158756</v>
      </c>
      <c r="AD778" s="11" t="s">
        <v>168</v>
      </c>
      <c r="AE778" s="11">
        <f t="shared" si="2"/>
        <v>0</v>
      </c>
    </row>
    <row r="779" ht="15.75" customHeight="1">
      <c r="A779" s="11" t="s">
        <v>567</v>
      </c>
      <c r="B779" s="11" t="s">
        <v>163</v>
      </c>
      <c r="C779" s="11" t="s">
        <v>449</v>
      </c>
      <c r="D779" s="11" t="s">
        <v>181</v>
      </c>
      <c r="E779" s="12">
        <v>2025.0</v>
      </c>
      <c r="F779" s="11" t="s">
        <v>171</v>
      </c>
      <c r="G779" s="11" t="s">
        <v>175</v>
      </c>
      <c r="H779" s="11">
        <v>3.0</v>
      </c>
      <c r="I779" s="13">
        <v>8.3</v>
      </c>
      <c r="J779" s="11">
        <v>0.0</v>
      </c>
      <c r="K779" s="13">
        <v>1.4</v>
      </c>
      <c r="L779" s="13">
        <v>10.0</v>
      </c>
      <c r="M779" s="11">
        <v>44.0</v>
      </c>
      <c r="N779" s="14">
        <v>0.98</v>
      </c>
      <c r="O779" s="13">
        <v>83.2</v>
      </c>
      <c r="P779" s="13">
        <v>5.5</v>
      </c>
      <c r="Q779" s="13">
        <v>8.5</v>
      </c>
      <c r="R779" s="13">
        <v>18.9</v>
      </c>
      <c r="S779" s="13">
        <v>5.0</v>
      </c>
      <c r="T779" s="13">
        <v>5.0</v>
      </c>
      <c r="U779" s="13">
        <v>3.7</v>
      </c>
      <c r="V779" s="13">
        <v>90.1</v>
      </c>
      <c r="W779" s="11" t="str">
        <f t="shared" si="1"/>
        <v>A-Strong|BBVA|Corporate|2025</v>
      </c>
      <c r="X779" s="15">
        <f>(MAX(0,MIN(1,1-(K779-scaling_params!$B$2)/(scaling_params!$C$2-scaling_params!$B$2)))+MAX(0,MIN(1,(L779-scaling_params!$B$3)/(scaling_params!$C$3-scaling_params!$B$3))))/2</f>
        <v>0.9333333333</v>
      </c>
      <c r="Y779" s="15">
        <f>(MAX(0,MIN(1,(M779-scaling_params!$B$4)/(scaling_params!$C$4-scaling_params!$B$4)))+MAX(0,MIN(1,(N779-scaling_params!$B$5)/(scaling_params!$C$5-scaling_params!$B$5))))/2</f>
        <v>0.9333333333</v>
      </c>
      <c r="Z779" s="15">
        <f>(MAX(0,MIN(1,(O779-scaling_params!$B$6)/(scaling_params!$C$6-scaling_params!$B$6)))+MAX(0,MIN(1,1-(P779-scaling_params!$B$7)/(scaling_params!$C$7-scaling_params!$B$7)))+MAX(0,MIN(1,(T779-scaling_params!$B$11)/(scaling_params!$C$11-scaling_params!$B$11))))/3</f>
        <v>1</v>
      </c>
      <c r="AA779" s="15">
        <f>(MAX(0,MIN(1,1-(Q779-scaling_params!$B$8)/(scaling_params!$C$8-scaling_params!$B$8)))+MAX(0,MIN(1,(R779-scaling_params!$B$9)/(scaling_params!$C$9-scaling_params!$B$9)))+MAX(0,MIN(1,(S779-scaling_params!$B$10)/(scaling_params!$C$10-scaling_params!$B$10))))/3</f>
        <v>1</v>
      </c>
      <c r="AB779" s="15">
        <f>(MAX(0,MIN(1,(U779-scaling_params!$B$12)/(scaling_params!$C$12-scaling_params!$B$12)))+MAX(0,MIN(1,(V779-scaling_params!$B$13)/(scaling_params!$C$13-scaling_params!$B$13))))/2</f>
        <v>0.9245454545</v>
      </c>
      <c r="AC779" s="13">
        <f>(scaling_params!$G$2*X779+scaling_params!$G$3*Y779+scaling_params!$G$4*Z779+scaling_params!$G$5*AA779+scaling_params!$G$6*AB779)*100</f>
        <v>95.87630303</v>
      </c>
      <c r="AD779" s="11" t="s">
        <v>168</v>
      </c>
      <c r="AE779" s="11">
        <f t="shared" si="2"/>
        <v>0</v>
      </c>
    </row>
    <row r="780" ht="15.75" customHeight="1">
      <c r="A780" s="11" t="s">
        <v>568</v>
      </c>
      <c r="B780" s="11" t="s">
        <v>163</v>
      </c>
      <c r="C780" s="11" t="s">
        <v>449</v>
      </c>
      <c r="D780" s="11" t="s">
        <v>181</v>
      </c>
      <c r="E780" s="12">
        <v>2024.0</v>
      </c>
      <c r="F780" s="11" t="s">
        <v>166</v>
      </c>
      <c r="G780" s="11" t="s">
        <v>184</v>
      </c>
      <c r="H780" s="11">
        <v>5.0</v>
      </c>
      <c r="I780" s="13">
        <v>8.6</v>
      </c>
      <c r="J780" s="11">
        <v>0.0</v>
      </c>
      <c r="K780" s="13">
        <v>0.6</v>
      </c>
      <c r="L780" s="13">
        <v>8.1</v>
      </c>
      <c r="M780" s="11">
        <v>25.0</v>
      </c>
      <c r="N780" s="14">
        <v>0.83</v>
      </c>
      <c r="O780" s="13">
        <v>80.4</v>
      </c>
      <c r="P780" s="13">
        <v>5.5</v>
      </c>
      <c r="Q780" s="13">
        <v>9.4</v>
      </c>
      <c r="R780" s="13">
        <v>15.8</v>
      </c>
      <c r="S780" s="13">
        <v>4.0</v>
      </c>
      <c r="T780" s="13">
        <v>4.0</v>
      </c>
      <c r="U780" s="13">
        <v>3.6</v>
      </c>
      <c r="V780" s="13">
        <v>74.0</v>
      </c>
      <c r="W780" s="11" t="str">
        <f t="shared" si="1"/>
        <v>A-Strong|BBVA|Corporate|2024</v>
      </c>
      <c r="X780" s="15">
        <f>(MAX(0,MIN(1,1-(K780-scaling_params!$B$2)/(scaling_params!$C$2-scaling_params!$B$2)))+MAX(0,MIN(1,(L780-scaling_params!$B$3)/(scaling_params!$C$3-scaling_params!$B$3))))/2</f>
        <v>0.875</v>
      </c>
      <c r="Y780" s="15">
        <f>(MAX(0,MIN(1,(M780-scaling_params!$B$4)/(scaling_params!$C$4-scaling_params!$B$4)))+MAX(0,MIN(1,(N780-scaling_params!$B$5)/(scaling_params!$C$5-scaling_params!$B$5))))/2</f>
        <v>0.6678571429</v>
      </c>
      <c r="Z780" s="15">
        <f>(MAX(0,MIN(1,(O780-scaling_params!$B$6)/(scaling_params!$C$6-scaling_params!$B$6)))+MAX(0,MIN(1,1-(P780-scaling_params!$B$7)/(scaling_params!$C$7-scaling_params!$B$7)))+MAX(0,MIN(1,(T780-scaling_params!$B$11)/(scaling_params!$C$11-scaling_params!$B$11))))/3</f>
        <v>0.9047619048</v>
      </c>
      <c r="AA780" s="15">
        <f>(MAX(0,MIN(1,1-(Q780-scaling_params!$B$8)/(scaling_params!$C$8-scaling_params!$B$8)))+MAX(0,MIN(1,(R780-scaling_params!$B$9)/(scaling_params!$C$9-scaling_params!$B$9)))+MAX(0,MIN(1,(S780-scaling_params!$B$10)/(scaling_params!$C$10-scaling_params!$B$10))))/3</f>
        <v>0.7964755522</v>
      </c>
      <c r="AB780" s="15">
        <f>(MAX(0,MIN(1,(U780-scaling_params!$B$12)/(scaling_params!$C$12-scaling_params!$B$12)))+MAX(0,MIN(1,(V780-scaling_params!$B$13)/(scaling_params!$C$13-scaling_params!$B$13))))/2</f>
        <v>0.7781818182</v>
      </c>
      <c r="AC780" s="13">
        <f>(scaling_params!$G$2*X780+scaling_params!$G$3*Y780+scaling_params!$G$4*Z780+scaling_params!$G$5*AA780+scaling_params!$G$6*AB780)*100</f>
        <v>80.71956279</v>
      </c>
      <c r="AD780" s="11" t="s">
        <v>168</v>
      </c>
      <c r="AE780" s="11">
        <f t="shared" si="2"/>
        <v>0</v>
      </c>
    </row>
    <row r="781" ht="15.75" customHeight="1">
      <c r="A781" s="11" t="s">
        <v>568</v>
      </c>
      <c r="B781" s="11" t="s">
        <v>163</v>
      </c>
      <c r="C781" s="11" t="s">
        <v>449</v>
      </c>
      <c r="D781" s="11" t="s">
        <v>181</v>
      </c>
      <c r="E781" s="12">
        <v>2025.0</v>
      </c>
      <c r="F781" s="11" t="s">
        <v>166</v>
      </c>
      <c r="G781" s="11" t="s">
        <v>184</v>
      </c>
      <c r="H781" s="11">
        <v>5.0</v>
      </c>
      <c r="I781" s="13">
        <v>8.3</v>
      </c>
      <c r="J781" s="11">
        <v>0.0</v>
      </c>
      <c r="K781" s="13">
        <v>1.4</v>
      </c>
      <c r="L781" s="13">
        <v>7.8</v>
      </c>
      <c r="M781" s="11">
        <v>24.0</v>
      </c>
      <c r="N781" s="14">
        <v>0.97</v>
      </c>
      <c r="O781" s="13">
        <v>83.2</v>
      </c>
      <c r="P781" s="13">
        <v>5.5</v>
      </c>
      <c r="Q781" s="13">
        <v>8.5</v>
      </c>
      <c r="R781" s="13">
        <v>18.9</v>
      </c>
      <c r="S781" s="13">
        <v>3.9</v>
      </c>
      <c r="T781" s="13">
        <v>4.2</v>
      </c>
      <c r="U781" s="13">
        <v>3.7</v>
      </c>
      <c r="V781" s="13">
        <v>74.0</v>
      </c>
      <c r="W781" s="11" t="str">
        <f t="shared" si="1"/>
        <v>A-Strong|BBVA|Corporate|2025</v>
      </c>
      <c r="X781" s="15">
        <f>(MAX(0,MIN(1,1-(K781-scaling_params!$B$2)/(scaling_params!$C$2-scaling_params!$B$2)))+MAX(0,MIN(1,(L781-scaling_params!$B$3)/(scaling_params!$C$3-scaling_params!$B$3))))/2</f>
        <v>0.7862745098</v>
      </c>
      <c r="Y781" s="15">
        <f>(MAX(0,MIN(1,(M781-scaling_params!$B$4)/(scaling_params!$C$4-scaling_params!$B$4)))+MAX(0,MIN(1,(N781-scaling_params!$B$5)/(scaling_params!$C$5-scaling_params!$B$5))))/2</f>
        <v>0.8380952381</v>
      </c>
      <c r="Z781" s="15">
        <f>(MAX(0,MIN(1,(O781-scaling_params!$B$6)/(scaling_params!$C$6-scaling_params!$B$6)))+MAX(0,MIN(1,1-(P781-scaling_params!$B$7)/(scaling_params!$C$7-scaling_params!$B$7)))+MAX(0,MIN(1,(T781-scaling_params!$B$11)/(scaling_params!$C$11-scaling_params!$B$11))))/3</f>
        <v>0.9238095238</v>
      </c>
      <c r="AA781" s="15">
        <f>(MAX(0,MIN(1,1-(Q781-scaling_params!$B$8)/(scaling_params!$C$8-scaling_params!$B$8)))+MAX(0,MIN(1,(R781-scaling_params!$B$9)/(scaling_params!$C$9-scaling_params!$B$9)))+MAX(0,MIN(1,(S781-scaling_params!$B$10)/(scaling_params!$C$10-scaling_params!$B$10))))/3</f>
        <v>0.8921568627</v>
      </c>
      <c r="AB781" s="15">
        <f>(MAX(0,MIN(1,(U781-scaling_params!$B$12)/(scaling_params!$C$12-scaling_params!$B$12)))+MAX(0,MIN(1,(V781-scaling_params!$B$13)/(scaling_params!$C$13-scaling_params!$B$13))))/2</f>
        <v>0.7781818182</v>
      </c>
      <c r="AC781" s="13">
        <f>(scaling_params!$G$2*X781+scaling_params!$G$3*Y781+scaling_params!$G$4*Z781+scaling_params!$G$5*AA781+scaling_params!$G$6*AB781)*100</f>
        <v>84.76671912</v>
      </c>
      <c r="AD781" s="11" t="s">
        <v>168</v>
      </c>
      <c r="AE781" s="11">
        <f t="shared" si="2"/>
        <v>0</v>
      </c>
    </row>
    <row r="782" ht="15.75" customHeight="1">
      <c r="A782" s="11" t="s">
        <v>569</v>
      </c>
      <c r="B782" s="11" t="s">
        <v>163</v>
      </c>
      <c r="C782" s="11" t="s">
        <v>449</v>
      </c>
      <c r="D782" s="11" t="s">
        <v>165</v>
      </c>
      <c r="E782" s="12">
        <v>2024.0</v>
      </c>
      <c r="F782" s="11" t="s">
        <v>171</v>
      </c>
      <c r="G782" s="11" t="s">
        <v>167</v>
      </c>
      <c r="H782" s="11">
        <v>1.0</v>
      </c>
      <c r="I782" s="13">
        <v>8.6</v>
      </c>
      <c r="J782" s="11">
        <v>0.0</v>
      </c>
      <c r="K782" s="13">
        <v>1.1</v>
      </c>
      <c r="L782" s="13">
        <v>7.7</v>
      </c>
      <c r="M782" s="11">
        <v>36.0</v>
      </c>
      <c r="N782" s="14">
        <v>0.98</v>
      </c>
      <c r="O782" s="13">
        <v>77.5</v>
      </c>
      <c r="P782" s="13">
        <v>5.8</v>
      </c>
      <c r="Q782" s="13">
        <v>9.9</v>
      </c>
      <c r="R782" s="13">
        <v>17.5</v>
      </c>
      <c r="S782" s="13">
        <v>5.0</v>
      </c>
      <c r="T782" s="13">
        <v>4.7</v>
      </c>
      <c r="U782" s="13">
        <v>2.8</v>
      </c>
      <c r="V782" s="13">
        <v>88.4</v>
      </c>
      <c r="W782" s="11" t="str">
        <f t="shared" si="1"/>
        <v>A-Strong|BBVA|Operations|2024</v>
      </c>
      <c r="X782" s="15">
        <f>(MAX(0,MIN(1,1-(K782-scaling_params!$B$2)/(scaling_params!$C$2-scaling_params!$B$2)))+MAX(0,MIN(1,(L782-scaling_params!$B$3)/(scaling_params!$C$3-scaling_params!$B$3))))/2</f>
        <v>0.8289215686</v>
      </c>
      <c r="Y782" s="15">
        <f>(MAX(0,MIN(1,(M782-scaling_params!$B$4)/(scaling_params!$C$4-scaling_params!$B$4)))+MAX(0,MIN(1,(N782-scaling_params!$B$5)/(scaling_params!$C$5-scaling_params!$B$5))))/2</f>
        <v>0.8952380952</v>
      </c>
      <c r="Z782" s="15">
        <f>(MAX(0,MIN(1,(O782-scaling_params!$B$6)/(scaling_params!$C$6-scaling_params!$B$6)))+MAX(0,MIN(1,1-(P782-scaling_params!$B$7)/(scaling_params!$C$7-scaling_params!$B$7)))+MAX(0,MIN(1,(T782-scaling_params!$B$11)/(scaling_params!$C$11-scaling_params!$B$11))))/3</f>
        <v>0.9444015444</v>
      </c>
      <c r="AA782" s="15">
        <f>(MAX(0,MIN(1,1-(Q782-scaling_params!$B$8)/(scaling_params!$C$8-scaling_params!$B$8)))+MAX(0,MIN(1,(R782-scaling_params!$B$9)/(scaling_params!$C$9-scaling_params!$B$9)))+MAX(0,MIN(1,(S782-scaling_params!$B$10)/(scaling_params!$C$10-scaling_params!$B$10))))/3</f>
        <v>0.9662447257</v>
      </c>
      <c r="AB782" s="15">
        <f>(MAX(0,MIN(1,(U782-scaling_params!$B$12)/(scaling_params!$C$12-scaling_params!$B$12)))+MAX(0,MIN(1,(V782-scaling_params!$B$13)/(scaling_params!$C$13-scaling_params!$B$13))))/2</f>
        <v>0.8590909091</v>
      </c>
      <c r="AC782" s="13">
        <f>(scaling_params!$G$2*X782+scaling_params!$G$3*Y782+scaling_params!$G$4*Z782+scaling_params!$G$5*AA782+scaling_params!$G$6*AB782)*100</f>
        <v>89.85436829</v>
      </c>
      <c r="AD782" s="11" t="s">
        <v>168</v>
      </c>
      <c r="AE782" s="11">
        <f t="shared" si="2"/>
        <v>0</v>
      </c>
    </row>
    <row r="783" ht="15.75" customHeight="1">
      <c r="A783" s="11" t="s">
        <v>569</v>
      </c>
      <c r="B783" s="11" t="s">
        <v>163</v>
      </c>
      <c r="C783" s="11" t="s">
        <v>449</v>
      </c>
      <c r="D783" s="11" t="s">
        <v>165</v>
      </c>
      <c r="E783" s="12">
        <v>2025.0</v>
      </c>
      <c r="F783" s="11" t="s">
        <v>171</v>
      </c>
      <c r="G783" s="11" t="s">
        <v>167</v>
      </c>
      <c r="H783" s="11">
        <v>1.0</v>
      </c>
      <c r="I783" s="13">
        <v>8.3</v>
      </c>
      <c r="J783" s="11">
        <v>0.0</v>
      </c>
      <c r="K783" s="13">
        <v>0.0</v>
      </c>
      <c r="L783" s="13">
        <v>8.0</v>
      </c>
      <c r="M783" s="11">
        <v>10.0</v>
      </c>
      <c r="N783" s="14">
        <v>0.98</v>
      </c>
      <c r="O783" s="13">
        <v>83.2</v>
      </c>
      <c r="P783" s="13">
        <v>5.0</v>
      </c>
      <c r="Q783" s="13">
        <v>10.1</v>
      </c>
      <c r="R783" s="13">
        <v>16.7</v>
      </c>
      <c r="S783" s="13">
        <v>5.0</v>
      </c>
      <c r="T783" s="13">
        <v>5.0</v>
      </c>
      <c r="U783" s="13">
        <v>3.6</v>
      </c>
      <c r="V783" s="13">
        <v>90.9</v>
      </c>
      <c r="W783" s="11" t="str">
        <f t="shared" si="1"/>
        <v>A-Strong|BBVA|Operations|2025</v>
      </c>
      <c r="X783" s="15">
        <f>(MAX(0,MIN(1,1-(K783-scaling_params!$B$2)/(scaling_params!$C$2-scaling_params!$B$2)))+MAX(0,MIN(1,(L783-scaling_params!$B$3)/(scaling_params!$C$3-scaling_params!$B$3))))/2</f>
        <v>0.8676470588</v>
      </c>
      <c r="Y783" s="15">
        <f>(MAX(0,MIN(1,(M783-scaling_params!$B$4)/(scaling_params!$C$4-scaling_params!$B$4)))+MAX(0,MIN(1,(N783-scaling_params!$B$5)/(scaling_params!$C$5-scaling_params!$B$5))))/2</f>
        <v>0.7714285714</v>
      </c>
      <c r="Z783" s="15">
        <f>(MAX(0,MIN(1,(O783-scaling_params!$B$6)/(scaling_params!$C$6-scaling_params!$B$6)))+MAX(0,MIN(1,1-(P783-scaling_params!$B$7)/(scaling_params!$C$7-scaling_params!$B$7)))+MAX(0,MIN(1,(T783-scaling_params!$B$11)/(scaling_params!$C$11-scaling_params!$B$11))))/3</f>
        <v>1</v>
      </c>
      <c r="AA783" s="15">
        <f>(MAX(0,MIN(1,1-(Q783-scaling_params!$B$8)/(scaling_params!$C$8-scaling_params!$B$8)))+MAX(0,MIN(1,(R783-scaling_params!$B$9)/(scaling_params!$C$9-scaling_params!$B$9)))+MAX(0,MIN(1,(S783-scaling_params!$B$10)/(scaling_params!$C$10-scaling_params!$B$10))))/3</f>
        <v>0.9324894515</v>
      </c>
      <c r="AB783" s="15">
        <f>(MAX(0,MIN(1,(U783-scaling_params!$B$12)/(scaling_params!$C$12-scaling_params!$B$12)))+MAX(0,MIN(1,(V783-scaling_params!$B$13)/(scaling_params!$C$13-scaling_params!$B$13))))/2</f>
        <v>0.9318181818</v>
      </c>
      <c r="AC783" s="13">
        <f>(scaling_params!$G$2*X783+scaling_params!$G$3*Y783+scaling_params!$G$4*Z783+scaling_params!$G$5*AA783+scaling_params!$G$6*AB783)*100</f>
        <v>89.4255462</v>
      </c>
      <c r="AD783" s="11" t="s">
        <v>168</v>
      </c>
      <c r="AE783" s="11">
        <f t="shared" si="2"/>
        <v>0</v>
      </c>
    </row>
    <row r="784" ht="15.75" customHeight="1">
      <c r="A784" s="11" t="s">
        <v>570</v>
      </c>
      <c r="B784" s="11" t="s">
        <v>163</v>
      </c>
      <c r="C784" s="11" t="s">
        <v>449</v>
      </c>
      <c r="D784" s="11" t="s">
        <v>181</v>
      </c>
      <c r="E784" s="12">
        <v>2024.0</v>
      </c>
      <c r="F784" s="11" t="s">
        <v>166</v>
      </c>
      <c r="G784" s="11" t="s">
        <v>175</v>
      </c>
      <c r="H784" s="11">
        <v>2.0</v>
      </c>
      <c r="I784" s="13">
        <v>8.6</v>
      </c>
      <c r="J784" s="11">
        <v>0.0</v>
      </c>
      <c r="K784" s="13">
        <v>0.6</v>
      </c>
      <c r="L784" s="13">
        <v>8.4</v>
      </c>
      <c r="M784" s="11">
        <v>35.0</v>
      </c>
      <c r="N784" s="14">
        <v>0.88</v>
      </c>
      <c r="O784" s="13">
        <v>80.4</v>
      </c>
      <c r="P784" s="13">
        <v>5.5</v>
      </c>
      <c r="Q784" s="13">
        <v>9.4</v>
      </c>
      <c r="R784" s="13">
        <v>15.8</v>
      </c>
      <c r="S784" s="13">
        <v>5.0</v>
      </c>
      <c r="T784" s="13">
        <v>4.7</v>
      </c>
      <c r="U784" s="13">
        <v>3.6</v>
      </c>
      <c r="V784" s="13">
        <v>79.2</v>
      </c>
      <c r="W784" s="11" t="str">
        <f t="shared" si="1"/>
        <v>A-Strong|BBVA|Corporate|2024</v>
      </c>
      <c r="X784" s="15">
        <f>(MAX(0,MIN(1,1-(K784-scaling_params!$B$2)/(scaling_params!$C$2-scaling_params!$B$2)))+MAX(0,MIN(1,(L784-scaling_params!$B$3)/(scaling_params!$C$3-scaling_params!$B$3))))/2</f>
        <v>0.8970588235</v>
      </c>
      <c r="Y784" s="15">
        <f>(MAX(0,MIN(1,(M784-scaling_params!$B$4)/(scaling_params!$C$4-scaling_params!$B$4)))+MAX(0,MIN(1,(N784-scaling_params!$B$5)/(scaling_params!$C$5-scaling_params!$B$5))))/2</f>
        <v>0.7779761905</v>
      </c>
      <c r="Z784" s="15">
        <f>(MAX(0,MIN(1,(O784-scaling_params!$B$6)/(scaling_params!$C$6-scaling_params!$B$6)))+MAX(0,MIN(1,1-(P784-scaling_params!$B$7)/(scaling_params!$C$7-scaling_params!$B$7)))+MAX(0,MIN(1,(T784-scaling_params!$B$11)/(scaling_params!$C$11-scaling_params!$B$11))))/3</f>
        <v>0.9714285714</v>
      </c>
      <c r="AA784" s="15">
        <f>(MAX(0,MIN(1,1-(Q784-scaling_params!$B$8)/(scaling_params!$C$8-scaling_params!$B$8)))+MAX(0,MIN(1,(R784-scaling_params!$B$9)/(scaling_params!$C$9-scaling_params!$B$9)))+MAX(0,MIN(1,(S784-scaling_params!$B$10)/(scaling_params!$C$10-scaling_params!$B$10))))/3</f>
        <v>0.8945147679</v>
      </c>
      <c r="AB784" s="15">
        <f>(MAX(0,MIN(1,(U784-scaling_params!$B$12)/(scaling_params!$C$12-scaling_params!$B$12)))+MAX(0,MIN(1,(V784-scaling_params!$B$13)/(scaling_params!$C$13-scaling_params!$B$13))))/2</f>
        <v>0.8254545455</v>
      </c>
      <c r="AC784" s="13">
        <f>(scaling_params!$G$2*X784+scaling_params!$G$3*Y784+scaling_params!$G$4*Z784+scaling_params!$G$5*AA784+scaling_params!$G$6*AB784)*100</f>
        <v>87.67571781</v>
      </c>
      <c r="AD784" s="11" t="s">
        <v>168</v>
      </c>
      <c r="AE784" s="11">
        <f t="shared" si="2"/>
        <v>0</v>
      </c>
    </row>
    <row r="785" ht="15.75" customHeight="1">
      <c r="A785" s="11" t="s">
        <v>570</v>
      </c>
      <c r="B785" s="11" t="s">
        <v>163</v>
      </c>
      <c r="C785" s="11" t="s">
        <v>449</v>
      </c>
      <c r="D785" s="11" t="s">
        <v>181</v>
      </c>
      <c r="E785" s="12">
        <v>2025.0</v>
      </c>
      <c r="F785" s="11" t="s">
        <v>166</v>
      </c>
      <c r="G785" s="11" t="s">
        <v>175</v>
      </c>
      <c r="H785" s="11">
        <v>2.0</v>
      </c>
      <c r="I785" s="13">
        <v>8.3</v>
      </c>
      <c r="J785" s="11">
        <v>0.0</v>
      </c>
      <c r="K785" s="13">
        <v>1.4</v>
      </c>
      <c r="L785" s="13">
        <v>9.2</v>
      </c>
      <c r="M785" s="11">
        <v>54.0</v>
      </c>
      <c r="N785" s="14">
        <v>0.87</v>
      </c>
      <c r="O785" s="13">
        <v>83.2</v>
      </c>
      <c r="P785" s="13">
        <v>5.5</v>
      </c>
      <c r="Q785" s="13">
        <v>8.5</v>
      </c>
      <c r="R785" s="13">
        <v>18.9</v>
      </c>
      <c r="S785" s="13">
        <v>5.0</v>
      </c>
      <c r="T785" s="13">
        <v>5.0</v>
      </c>
      <c r="U785" s="13">
        <v>3.7</v>
      </c>
      <c r="V785" s="13">
        <v>87.8</v>
      </c>
      <c r="W785" s="11" t="str">
        <f t="shared" si="1"/>
        <v>A-Strong|BBVA|Corporate|2025</v>
      </c>
      <c r="X785" s="15">
        <f>(MAX(0,MIN(1,1-(K785-scaling_params!$B$2)/(scaling_params!$C$2-scaling_params!$B$2)))+MAX(0,MIN(1,(L785-scaling_params!$B$3)/(scaling_params!$C$3-scaling_params!$B$3))))/2</f>
        <v>0.8892156863</v>
      </c>
      <c r="Y785" s="15">
        <f>(MAX(0,MIN(1,(M785-scaling_params!$B$4)/(scaling_params!$C$4-scaling_params!$B$4)))+MAX(0,MIN(1,(N785-scaling_params!$B$5)/(scaling_params!$C$5-scaling_params!$B$5))))/2</f>
        <v>0.855952381</v>
      </c>
      <c r="Z785" s="15">
        <f>(MAX(0,MIN(1,(O785-scaling_params!$B$6)/(scaling_params!$C$6-scaling_params!$B$6)))+MAX(0,MIN(1,1-(P785-scaling_params!$B$7)/(scaling_params!$C$7-scaling_params!$B$7)))+MAX(0,MIN(1,(T785-scaling_params!$B$11)/(scaling_params!$C$11-scaling_params!$B$11))))/3</f>
        <v>1</v>
      </c>
      <c r="AA785" s="15">
        <f>(MAX(0,MIN(1,1-(Q785-scaling_params!$B$8)/(scaling_params!$C$8-scaling_params!$B$8)))+MAX(0,MIN(1,(R785-scaling_params!$B$9)/(scaling_params!$C$9-scaling_params!$B$9)))+MAX(0,MIN(1,(S785-scaling_params!$B$10)/(scaling_params!$C$10-scaling_params!$B$10))))/3</f>
        <v>1</v>
      </c>
      <c r="AB785" s="15">
        <f>(MAX(0,MIN(1,(U785-scaling_params!$B$12)/(scaling_params!$C$12-scaling_params!$B$12)))+MAX(0,MIN(1,(V785-scaling_params!$B$13)/(scaling_params!$C$13-scaling_params!$B$13))))/2</f>
        <v>0.9036363636</v>
      </c>
      <c r="AC785" s="13">
        <f>(scaling_params!$G$2*X785+scaling_params!$G$3*Y785+scaling_params!$G$4*Z785+scaling_params!$G$5*AA785+scaling_params!$G$6*AB785)*100</f>
        <v>92.77435867</v>
      </c>
      <c r="AD785" s="11" t="s">
        <v>168</v>
      </c>
      <c r="AE785" s="11">
        <f t="shared" si="2"/>
        <v>0</v>
      </c>
    </row>
    <row r="786" ht="15.75" customHeight="1">
      <c r="A786" s="11" t="s">
        <v>571</v>
      </c>
      <c r="B786" s="11" t="s">
        <v>163</v>
      </c>
      <c r="C786" s="11" t="s">
        <v>449</v>
      </c>
      <c r="D786" s="11" t="s">
        <v>174</v>
      </c>
      <c r="E786" s="12">
        <v>2024.0</v>
      </c>
      <c r="F786" s="11" t="s">
        <v>171</v>
      </c>
      <c r="G786" s="11" t="s">
        <v>172</v>
      </c>
      <c r="H786" s="11">
        <v>5.0</v>
      </c>
      <c r="I786" s="13">
        <v>8.6</v>
      </c>
      <c r="J786" s="11">
        <v>0.0</v>
      </c>
      <c r="K786" s="13">
        <v>1.3</v>
      </c>
      <c r="L786" s="13">
        <v>8.3</v>
      </c>
      <c r="M786" s="11">
        <v>10.0</v>
      </c>
      <c r="N786" s="14">
        <v>0.88</v>
      </c>
      <c r="O786" s="13">
        <v>73.3</v>
      </c>
      <c r="P786" s="13">
        <v>4.6</v>
      </c>
      <c r="Q786" s="13">
        <v>12.9</v>
      </c>
      <c r="R786" s="13">
        <v>18.1</v>
      </c>
      <c r="S786" s="13">
        <v>5.0</v>
      </c>
      <c r="T786" s="13">
        <v>4.5</v>
      </c>
      <c r="U786" s="13">
        <v>2.7</v>
      </c>
      <c r="V786" s="13">
        <v>91.9</v>
      </c>
      <c r="W786" s="11" t="str">
        <f t="shared" si="1"/>
        <v>A-Strong|BBVA|Digital|2024</v>
      </c>
      <c r="X786" s="15">
        <f>(MAX(0,MIN(1,1-(K786-scaling_params!$B$2)/(scaling_params!$C$2-scaling_params!$B$2)))+MAX(0,MIN(1,(L786-scaling_params!$B$3)/(scaling_params!$C$3-scaling_params!$B$3))))/2</f>
        <v>0.8397058824</v>
      </c>
      <c r="Y786" s="15">
        <f>(MAX(0,MIN(1,(M786-scaling_params!$B$4)/(scaling_params!$C$4-scaling_params!$B$4)))+MAX(0,MIN(1,(N786-scaling_params!$B$5)/(scaling_params!$C$5-scaling_params!$B$5))))/2</f>
        <v>0.6589285714</v>
      </c>
      <c r="Z786" s="15">
        <f>(MAX(0,MIN(1,(O786-scaling_params!$B$6)/(scaling_params!$C$6-scaling_params!$B$6)))+MAX(0,MIN(1,1-(P786-scaling_params!$B$7)/(scaling_params!$C$7-scaling_params!$B$7)))+MAX(0,MIN(1,(T786-scaling_params!$B$11)/(scaling_params!$C$11-scaling_params!$B$11))))/3</f>
        <v>0.8946251768</v>
      </c>
      <c r="AA786" s="15">
        <f>(MAX(0,MIN(1,1-(Q786-scaling_params!$B$8)/(scaling_params!$C$8-scaling_params!$B$8)))+MAX(0,MIN(1,(R786-scaling_params!$B$9)/(scaling_params!$C$9-scaling_params!$B$9)))+MAX(0,MIN(1,(S786-scaling_params!$B$10)/(scaling_params!$C$10-scaling_params!$B$10))))/3</f>
        <v>0.9423187572</v>
      </c>
      <c r="AB786" s="15">
        <f>(MAX(0,MIN(1,(U786-scaling_params!$B$12)/(scaling_params!$C$12-scaling_params!$B$12)))+MAX(0,MIN(1,(V786-scaling_params!$B$13)/(scaling_params!$C$13-scaling_params!$B$13))))/2</f>
        <v>0.8659090909</v>
      </c>
      <c r="AC786" s="13">
        <f>(scaling_params!$G$2*X786+scaling_params!$G$3*Y786+scaling_params!$G$4*Z786+scaling_params!$G$5*AA786+scaling_params!$G$6*AB786)*100</f>
        <v>83.04413872</v>
      </c>
      <c r="AD786" s="11" t="s">
        <v>168</v>
      </c>
      <c r="AE786" s="11">
        <f t="shared" si="2"/>
        <v>0</v>
      </c>
    </row>
    <row r="787" ht="15.75" customHeight="1">
      <c r="A787" s="11" t="s">
        <v>571</v>
      </c>
      <c r="B787" s="11" t="s">
        <v>163</v>
      </c>
      <c r="C787" s="11" t="s">
        <v>449</v>
      </c>
      <c r="D787" s="11" t="s">
        <v>174</v>
      </c>
      <c r="E787" s="12">
        <v>2025.0</v>
      </c>
      <c r="F787" s="11" t="s">
        <v>171</v>
      </c>
      <c r="G787" s="11" t="s">
        <v>172</v>
      </c>
      <c r="H787" s="11">
        <v>5.0</v>
      </c>
      <c r="I787" s="13">
        <v>8.3</v>
      </c>
      <c r="J787" s="11">
        <v>0.0</v>
      </c>
      <c r="K787" s="13">
        <v>1.2</v>
      </c>
      <c r="L787" s="13">
        <v>8.2</v>
      </c>
      <c r="M787" s="11">
        <v>57.0</v>
      </c>
      <c r="N787" s="14">
        <v>0.9</v>
      </c>
      <c r="O787" s="13">
        <v>78.6</v>
      </c>
      <c r="P787" s="13">
        <v>4.2</v>
      </c>
      <c r="Q787" s="13">
        <v>12.7</v>
      </c>
      <c r="R787" s="13">
        <v>18.1</v>
      </c>
      <c r="S787" s="13">
        <v>4.9</v>
      </c>
      <c r="T787" s="13">
        <v>4.8</v>
      </c>
      <c r="U787" s="13">
        <v>3.7</v>
      </c>
      <c r="V787" s="13">
        <v>88.9</v>
      </c>
      <c r="W787" s="11" t="str">
        <f t="shared" si="1"/>
        <v>A-Strong|BBVA|Digital|2025</v>
      </c>
      <c r="X787" s="15">
        <f>(MAX(0,MIN(1,1-(K787-scaling_params!$B$2)/(scaling_params!$C$2-scaling_params!$B$2)))+MAX(0,MIN(1,(L787-scaling_params!$B$3)/(scaling_params!$C$3-scaling_params!$B$3))))/2</f>
        <v>0.8490196078</v>
      </c>
      <c r="Y787" s="15">
        <f>(MAX(0,MIN(1,(M787-scaling_params!$B$4)/(scaling_params!$C$4-scaling_params!$B$4)))+MAX(0,MIN(1,(N787-scaling_params!$B$5)/(scaling_params!$C$5-scaling_params!$B$5))))/2</f>
        <v>0.9077380952</v>
      </c>
      <c r="Z787" s="15">
        <f>(MAX(0,MIN(1,(O787-scaling_params!$B$6)/(scaling_params!$C$6-scaling_params!$B$6)))+MAX(0,MIN(1,1-(P787-scaling_params!$B$7)/(scaling_params!$C$7-scaling_params!$B$7)))+MAX(0,MIN(1,(T787-scaling_params!$B$11)/(scaling_params!$C$11-scaling_params!$B$11))))/3</f>
        <v>0.980952381</v>
      </c>
      <c r="AA787" s="15">
        <f>(MAX(0,MIN(1,1-(Q787-scaling_params!$B$8)/(scaling_params!$C$8-scaling_params!$B$8)))+MAX(0,MIN(1,(R787-scaling_params!$B$9)/(scaling_params!$C$9-scaling_params!$B$9)))+MAX(0,MIN(1,(S787-scaling_params!$B$10)/(scaling_params!$C$10-scaling_params!$B$10))))/3</f>
        <v>0.9400905932</v>
      </c>
      <c r="AB787" s="15">
        <f>(MAX(0,MIN(1,(U787-scaling_params!$B$12)/(scaling_params!$C$12-scaling_params!$B$12)))+MAX(0,MIN(1,(V787-scaling_params!$B$13)/(scaling_params!$C$13-scaling_params!$B$13))))/2</f>
        <v>0.9136363636</v>
      </c>
      <c r="AC787" s="13">
        <f>(scaling_params!$G$2*X787+scaling_params!$G$3*Y787+scaling_params!$G$4*Z787+scaling_params!$G$5*AA787+scaling_params!$G$6*AB787)*100</f>
        <v>91.66269051</v>
      </c>
      <c r="AD787" s="11" t="s">
        <v>168</v>
      </c>
      <c r="AE787" s="11">
        <f t="shared" si="2"/>
        <v>0</v>
      </c>
    </row>
    <row r="788" ht="15.75" customHeight="1">
      <c r="A788" s="11" t="s">
        <v>572</v>
      </c>
      <c r="B788" s="11" t="s">
        <v>163</v>
      </c>
      <c r="C788" s="11" t="s">
        <v>449</v>
      </c>
      <c r="D788" s="11" t="s">
        <v>181</v>
      </c>
      <c r="E788" s="12">
        <v>2024.0</v>
      </c>
      <c r="F788" s="11" t="s">
        <v>171</v>
      </c>
      <c r="G788" s="11" t="s">
        <v>167</v>
      </c>
      <c r="H788" s="11">
        <v>4.0</v>
      </c>
      <c r="I788" s="13">
        <v>8.6</v>
      </c>
      <c r="J788" s="11">
        <v>0.0</v>
      </c>
      <c r="K788" s="13">
        <v>0.6</v>
      </c>
      <c r="L788" s="13">
        <v>7.7</v>
      </c>
      <c r="M788" s="11">
        <v>15.0</v>
      </c>
      <c r="N788" s="14">
        <v>0.83</v>
      </c>
      <c r="O788" s="13">
        <v>80.4</v>
      </c>
      <c r="P788" s="13">
        <v>5.5</v>
      </c>
      <c r="Q788" s="13">
        <v>9.4</v>
      </c>
      <c r="R788" s="13">
        <v>15.8</v>
      </c>
      <c r="S788" s="13">
        <v>4.3</v>
      </c>
      <c r="T788" s="13">
        <v>4.1</v>
      </c>
      <c r="U788" s="13">
        <v>3.6</v>
      </c>
      <c r="V788" s="13">
        <v>88.1</v>
      </c>
      <c r="W788" s="11" t="str">
        <f t="shared" si="1"/>
        <v>A-Strong|BBVA|Corporate|2024</v>
      </c>
      <c r="X788" s="15">
        <f>(MAX(0,MIN(1,1-(K788-scaling_params!$B$2)/(scaling_params!$C$2-scaling_params!$B$2)))+MAX(0,MIN(1,(L788-scaling_params!$B$3)/(scaling_params!$C$3-scaling_params!$B$3))))/2</f>
        <v>0.8455882353</v>
      </c>
      <c r="Y788" s="15">
        <f>(MAX(0,MIN(1,(M788-scaling_params!$B$4)/(scaling_params!$C$4-scaling_params!$B$4)))+MAX(0,MIN(1,(N788-scaling_params!$B$5)/(scaling_params!$C$5-scaling_params!$B$5))))/2</f>
        <v>0.6202380952</v>
      </c>
      <c r="Z788" s="15">
        <f>(MAX(0,MIN(1,(O788-scaling_params!$B$6)/(scaling_params!$C$6-scaling_params!$B$6)))+MAX(0,MIN(1,1-(P788-scaling_params!$B$7)/(scaling_params!$C$7-scaling_params!$B$7)))+MAX(0,MIN(1,(T788-scaling_params!$B$11)/(scaling_params!$C$11-scaling_params!$B$11))))/3</f>
        <v>0.9142857143</v>
      </c>
      <c r="AA788" s="15">
        <f>(MAX(0,MIN(1,1-(Q788-scaling_params!$B$8)/(scaling_params!$C$8-scaling_params!$B$8)))+MAX(0,MIN(1,(R788-scaling_params!$B$9)/(scaling_params!$C$9-scaling_params!$B$9)))+MAX(0,MIN(1,(S788-scaling_params!$B$10)/(scaling_params!$C$10-scaling_params!$B$10))))/3</f>
        <v>0.825887317</v>
      </c>
      <c r="AB788" s="15">
        <f>(MAX(0,MIN(1,(U788-scaling_params!$B$12)/(scaling_params!$C$12-scaling_params!$B$12)))+MAX(0,MIN(1,(V788-scaling_params!$B$13)/(scaling_params!$C$13-scaling_params!$B$13))))/2</f>
        <v>0.9063636364</v>
      </c>
      <c r="AC788" s="13">
        <f>(scaling_params!$G$2*X788+scaling_params!$G$3*Y788+scaling_params!$G$4*Z788+scaling_params!$G$5*AA788+scaling_params!$G$6*AB788)*100</f>
        <v>81.16334074</v>
      </c>
      <c r="AD788" s="11" t="s">
        <v>168</v>
      </c>
      <c r="AE788" s="11">
        <f t="shared" si="2"/>
        <v>0</v>
      </c>
    </row>
    <row r="789" ht="15.75" customHeight="1">
      <c r="A789" s="11" t="s">
        <v>572</v>
      </c>
      <c r="B789" s="11" t="s">
        <v>163</v>
      </c>
      <c r="C789" s="11" t="s">
        <v>449</v>
      </c>
      <c r="D789" s="11" t="s">
        <v>181</v>
      </c>
      <c r="E789" s="12">
        <v>2025.0</v>
      </c>
      <c r="F789" s="11" t="s">
        <v>171</v>
      </c>
      <c r="G789" s="11" t="s">
        <v>167</v>
      </c>
      <c r="H789" s="11">
        <v>4.0</v>
      </c>
      <c r="I789" s="13">
        <v>8.3</v>
      </c>
      <c r="J789" s="11">
        <v>0.0</v>
      </c>
      <c r="K789" s="13">
        <v>1.4</v>
      </c>
      <c r="L789" s="13">
        <v>7.9</v>
      </c>
      <c r="M789" s="11">
        <v>17.0</v>
      </c>
      <c r="N789" s="14">
        <v>0.82</v>
      </c>
      <c r="O789" s="13">
        <v>83.2</v>
      </c>
      <c r="P789" s="13">
        <v>5.5</v>
      </c>
      <c r="Q789" s="13">
        <v>8.5</v>
      </c>
      <c r="R789" s="13">
        <v>18.9</v>
      </c>
      <c r="S789" s="13">
        <v>4.9</v>
      </c>
      <c r="T789" s="13">
        <v>3.9</v>
      </c>
      <c r="U789" s="13">
        <v>3.7</v>
      </c>
      <c r="V789" s="13">
        <v>81.8</v>
      </c>
      <c r="W789" s="11" t="str">
        <f t="shared" si="1"/>
        <v>A-Strong|BBVA|Corporate|2025</v>
      </c>
      <c r="X789" s="15">
        <f>(MAX(0,MIN(1,1-(K789-scaling_params!$B$2)/(scaling_params!$C$2-scaling_params!$B$2)))+MAX(0,MIN(1,(L789-scaling_params!$B$3)/(scaling_params!$C$3-scaling_params!$B$3))))/2</f>
        <v>0.793627451</v>
      </c>
      <c r="Y789" s="15">
        <f>(MAX(0,MIN(1,(M789-scaling_params!$B$4)/(scaling_params!$C$4-scaling_params!$B$4)))+MAX(0,MIN(1,(N789-scaling_params!$B$5)/(scaling_params!$C$5-scaling_params!$B$5))))/2</f>
        <v>0.6172619048</v>
      </c>
      <c r="Z789" s="15">
        <f>(MAX(0,MIN(1,(O789-scaling_params!$B$6)/(scaling_params!$C$6-scaling_params!$B$6)))+MAX(0,MIN(1,1-(P789-scaling_params!$B$7)/(scaling_params!$C$7-scaling_params!$B$7)))+MAX(0,MIN(1,(T789-scaling_params!$B$11)/(scaling_params!$C$11-scaling_params!$B$11))))/3</f>
        <v>0.8952380952</v>
      </c>
      <c r="AA789" s="15">
        <f>(MAX(0,MIN(1,1-(Q789-scaling_params!$B$8)/(scaling_params!$C$8-scaling_params!$B$8)))+MAX(0,MIN(1,(R789-scaling_params!$B$9)/(scaling_params!$C$9-scaling_params!$B$9)))+MAX(0,MIN(1,(S789-scaling_params!$B$10)/(scaling_params!$C$10-scaling_params!$B$10))))/3</f>
        <v>0.9901960784</v>
      </c>
      <c r="AB789" s="15">
        <f>(MAX(0,MIN(1,(U789-scaling_params!$B$12)/(scaling_params!$C$12-scaling_params!$B$12)))+MAX(0,MIN(1,(V789-scaling_params!$B$13)/(scaling_params!$C$13-scaling_params!$B$13))))/2</f>
        <v>0.8490909091</v>
      </c>
      <c r="AC789" s="13">
        <f>(scaling_params!$G$2*X789+scaling_params!$G$3*Y789+scaling_params!$G$4*Z789+scaling_params!$G$5*AA789+scaling_params!$G$6*AB789)*100</f>
        <v>81.64071881</v>
      </c>
      <c r="AD789" s="11" t="s">
        <v>168</v>
      </c>
      <c r="AE789" s="11">
        <f t="shared" si="2"/>
        <v>0</v>
      </c>
    </row>
    <row r="790" ht="15.75" customHeight="1">
      <c r="A790" s="11" t="s">
        <v>573</v>
      </c>
      <c r="B790" s="11" t="s">
        <v>163</v>
      </c>
      <c r="C790" s="11" t="s">
        <v>449</v>
      </c>
      <c r="D790" s="11" t="s">
        <v>174</v>
      </c>
      <c r="E790" s="12">
        <v>2024.0</v>
      </c>
      <c r="F790" s="11" t="s">
        <v>166</v>
      </c>
      <c r="G790" s="11" t="s">
        <v>175</v>
      </c>
      <c r="H790" s="11">
        <v>3.0</v>
      </c>
      <c r="I790" s="13">
        <v>8.6</v>
      </c>
      <c r="J790" s="11">
        <v>0.0</v>
      </c>
      <c r="K790" s="13">
        <v>1.3</v>
      </c>
      <c r="L790" s="13">
        <v>8.3</v>
      </c>
      <c r="M790" s="11">
        <v>46.0</v>
      </c>
      <c r="N790" s="14">
        <v>0.77</v>
      </c>
      <c r="O790" s="13">
        <v>73.3</v>
      </c>
      <c r="P790" s="13">
        <v>4.6</v>
      </c>
      <c r="Q790" s="13">
        <v>12.9</v>
      </c>
      <c r="R790" s="13">
        <v>18.1</v>
      </c>
      <c r="S790" s="13">
        <v>3.9</v>
      </c>
      <c r="T790" s="13">
        <v>4.3</v>
      </c>
      <c r="U790" s="13">
        <v>2.7</v>
      </c>
      <c r="V790" s="13">
        <v>76.8</v>
      </c>
      <c r="W790" s="11" t="str">
        <f t="shared" si="1"/>
        <v>A-Strong|BBVA|Digital|2024</v>
      </c>
      <c r="X790" s="15">
        <f>(MAX(0,MIN(1,1-(K790-scaling_params!$B$2)/(scaling_params!$C$2-scaling_params!$B$2)))+MAX(0,MIN(1,(L790-scaling_params!$B$3)/(scaling_params!$C$3-scaling_params!$B$3))))/2</f>
        <v>0.8397058824</v>
      </c>
      <c r="Y790" s="15">
        <f>(MAX(0,MIN(1,(M790-scaling_params!$B$4)/(scaling_params!$C$4-scaling_params!$B$4)))+MAX(0,MIN(1,(N790-scaling_params!$B$5)/(scaling_params!$C$5-scaling_params!$B$5))))/2</f>
        <v>0.6928571429</v>
      </c>
      <c r="Z790" s="15">
        <f>(MAX(0,MIN(1,(O790-scaling_params!$B$6)/(scaling_params!$C$6-scaling_params!$B$6)))+MAX(0,MIN(1,1-(P790-scaling_params!$B$7)/(scaling_params!$C$7-scaling_params!$B$7)))+MAX(0,MIN(1,(T790-scaling_params!$B$11)/(scaling_params!$C$11-scaling_params!$B$11))))/3</f>
        <v>0.8755775578</v>
      </c>
      <c r="AA790" s="15">
        <f>(MAX(0,MIN(1,1-(Q790-scaling_params!$B$8)/(scaling_params!$C$8-scaling_params!$B$8)))+MAX(0,MIN(1,(R790-scaling_params!$B$9)/(scaling_params!$C$9-scaling_params!$B$9)))+MAX(0,MIN(1,(S790-scaling_params!$B$10)/(scaling_params!$C$10-scaling_params!$B$10))))/3</f>
        <v>0.8344756199</v>
      </c>
      <c r="AB790" s="15">
        <f>(MAX(0,MIN(1,(U790-scaling_params!$B$12)/(scaling_params!$C$12-scaling_params!$B$12)))+MAX(0,MIN(1,(V790-scaling_params!$B$13)/(scaling_params!$C$13-scaling_params!$B$13))))/2</f>
        <v>0.7286363636</v>
      </c>
      <c r="AC790" s="13">
        <f>(scaling_params!$G$2*X790+scaling_params!$G$3*Y790+scaling_params!$G$4*Z790+scaling_params!$G$5*AA790+scaling_params!$G$6*AB790)*100</f>
        <v>79.8759837</v>
      </c>
      <c r="AD790" s="11" t="s">
        <v>168</v>
      </c>
      <c r="AE790" s="11">
        <f t="shared" si="2"/>
        <v>0</v>
      </c>
    </row>
    <row r="791" ht="15.75" customHeight="1">
      <c r="A791" s="11" t="s">
        <v>573</v>
      </c>
      <c r="B791" s="11" t="s">
        <v>163</v>
      </c>
      <c r="C791" s="11" t="s">
        <v>449</v>
      </c>
      <c r="D791" s="11" t="s">
        <v>174</v>
      </c>
      <c r="E791" s="12">
        <v>2025.0</v>
      </c>
      <c r="F791" s="11" t="s">
        <v>166</v>
      </c>
      <c r="G791" s="11" t="s">
        <v>175</v>
      </c>
      <c r="H791" s="11">
        <v>3.0</v>
      </c>
      <c r="I791" s="13">
        <v>8.3</v>
      </c>
      <c r="J791" s="11">
        <v>0.0</v>
      </c>
      <c r="K791" s="13">
        <v>1.2</v>
      </c>
      <c r="L791" s="13">
        <v>7.9</v>
      </c>
      <c r="M791" s="11">
        <v>45.0</v>
      </c>
      <c r="N791" s="14">
        <v>0.89</v>
      </c>
      <c r="O791" s="13">
        <v>78.6</v>
      </c>
      <c r="P791" s="13">
        <v>4.2</v>
      </c>
      <c r="Q791" s="13">
        <v>12.7</v>
      </c>
      <c r="R791" s="13">
        <v>18.1</v>
      </c>
      <c r="S791" s="13">
        <v>4.7</v>
      </c>
      <c r="T791" s="13">
        <v>4.1</v>
      </c>
      <c r="U791" s="13">
        <v>3.7</v>
      </c>
      <c r="V791" s="13">
        <v>81.1</v>
      </c>
      <c r="W791" s="11" t="str">
        <f t="shared" si="1"/>
        <v>A-Strong|BBVA|Digital|2025</v>
      </c>
      <c r="X791" s="15">
        <f>(MAX(0,MIN(1,1-(K791-scaling_params!$B$2)/(scaling_params!$C$2-scaling_params!$B$2)))+MAX(0,MIN(1,(L791-scaling_params!$B$3)/(scaling_params!$C$3-scaling_params!$B$3))))/2</f>
        <v>0.8269607843</v>
      </c>
      <c r="Y791" s="15">
        <f>(MAX(0,MIN(1,(M791-scaling_params!$B$4)/(scaling_params!$C$4-scaling_params!$B$4)))+MAX(0,MIN(1,(N791-scaling_params!$B$5)/(scaling_params!$C$5-scaling_params!$B$5))))/2</f>
        <v>0.8380952381</v>
      </c>
      <c r="Z791" s="15">
        <f>(MAX(0,MIN(1,(O791-scaling_params!$B$6)/(scaling_params!$C$6-scaling_params!$B$6)))+MAX(0,MIN(1,1-(P791-scaling_params!$B$7)/(scaling_params!$C$7-scaling_params!$B$7)))+MAX(0,MIN(1,(T791-scaling_params!$B$11)/(scaling_params!$C$11-scaling_params!$B$11))))/3</f>
        <v>0.9142857143</v>
      </c>
      <c r="AA791" s="15">
        <f>(MAX(0,MIN(1,1-(Q791-scaling_params!$B$8)/(scaling_params!$C$8-scaling_params!$B$8)))+MAX(0,MIN(1,(R791-scaling_params!$B$9)/(scaling_params!$C$9-scaling_params!$B$9)))+MAX(0,MIN(1,(S791-scaling_params!$B$10)/(scaling_params!$C$10-scaling_params!$B$10))))/3</f>
        <v>0.9204827501</v>
      </c>
      <c r="AB791" s="15">
        <f>(MAX(0,MIN(1,(U791-scaling_params!$B$12)/(scaling_params!$C$12-scaling_params!$B$12)))+MAX(0,MIN(1,(V791-scaling_params!$B$13)/(scaling_params!$C$13-scaling_params!$B$13))))/2</f>
        <v>0.8427272727</v>
      </c>
      <c r="AC791" s="13">
        <f>(scaling_params!$G$2*X791+scaling_params!$G$3*Y791+scaling_params!$G$4*Z791+scaling_params!$G$5*AA791+scaling_params!$G$6*AB791)*100</f>
        <v>86.75920903</v>
      </c>
      <c r="AD791" s="11" t="s">
        <v>168</v>
      </c>
      <c r="AE791" s="11">
        <f t="shared" si="2"/>
        <v>0</v>
      </c>
    </row>
    <row r="792" ht="15.75" customHeight="1">
      <c r="A792" s="11" t="s">
        <v>574</v>
      </c>
      <c r="B792" s="11" t="s">
        <v>163</v>
      </c>
      <c r="C792" s="11" t="s">
        <v>449</v>
      </c>
      <c r="D792" s="11" t="s">
        <v>170</v>
      </c>
      <c r="E792" s="12">
        <v>2024.0</v>
      </c>
      <c r="F792" s="11" t="s">
        <v>171</v>
      </c>
      <c r="G792" s="11" t="s">
        <v>167</v>
      </c>
      <c r="H792" s="11">
        <v>2.0</v>
      </c>
      <c r="I792" s="13">
        <v>8.6</v>
      </c>
      <c r="J792" s="11">
        <v>0.0</v>
      </c>
      <c r="K792" s="13">
        <v>0.2</v>
      </c>
      <c r="L792" s="13">
        <v>7.9</v>
      </c>
      <c r="M792" s="11">
        <v>40.0</v>
      </c>
      <c r="N792" s="14">
        <v>0.9</v>
      </c>
      <c r="O792" s="13">
        <v>82.1</v>
      </c>
      <c r="P792" s="13">
        <v>5.1</v>
      </c>
      <c r="Q792" s="13">
        <v>12.5</v>
      </c>
      <c r="R792" s="13">
        <v>18.1</v>
      </c>
      <c r="S792" s="13">
        <v>5.0</v>
      </c>
      <c r="T792" s="13">
        <v>5.0</v>
      </c>
      <c r="U792" s="13">
        <v>2.3</v>
      </c>
      <c r="V792" s="13">
        <v>91.3</v>
      </c>
      <c r="W792" s="11" t="str">
        <f t="shared" si="1"/>
        <v>A-Strong|BBVA|Risk|2024</v>
      </c>
      <c r="X792" s="15">
        <f>(MAX(0,MIN(1,1-(K792-scaling_params!$B$2)/(scaling_params!$C$2-scaling_params!$B$2)))+MAX(0,MIN(1,(L792-scaling_params!$B$3)/(scaling_params!$C$3-scaling_params!$B$3))))/2</f>
        <v>0.8602941176</v>
      </c>
      <c r="Y792" s="15">
        <f>(MAX(0,MIN(1,(M792-scaling_params!$B$4)/(scaling_params!$C$4-scaling_params!$B$4)))+MAX(0,MIN(1,(N792-scaling_params!$B$5)/(scaling_params!$C$5-scaling_params!$B$5))))/2</f>
        <v>0.8267857143</v>
      </c>
      <c r="Z792" s="15">
        <f>(MAX(0,MIN(1,(O792-scaling_params!$B$6)/(scaling_params!$C$6-scaling_params!$B$6)))+MAX(0,MIN(1,1-(P792-scaling_params!$B$7)/(scaling_params!$C$7-scaling_params!$B$7)))+MAX(0,MIN(1,(T792-scaling_params!$B$11)/(scaling_params!$C$11-scaling_params!$B$11))))/3</f>
        <v>1</v>
      </c>
      <c r="AA792" s="15">
        <f>(MAX(0,MIN(1,1-(Q792-scaling_params!$B$8)/(scaling_params!$C$8-scaling_params!$B$8)))+MAX(0,MIN(1,(R792-scaling_params!$B$9)/(scaling_params!$C$9-scaling_params!$B$9)))+MAX(0,MIN(1,(S792-scaling_params!$B$10)/(scaling_params!$C$10-scaling_params!$B$10))))/3</f>
        <v>0.9574702723</v>
      </c>
      <c r="AB792" s="15">
        <f>(MAX(0,MIN(1,(U792-scaling_params!$B$12)/(scaling_params!$C$12-scaling_params!$B$12)))+MAX(0,MIN(1,(V792-scaling_params!$B$13)/(scaling_params!$C$13-scaling_params!$B$13))))/2</f>
        <v>0.7604545455</v>
      </c>
      <c r="AC792" s="13">
        <f>(scaling_params!$G$2*X792+scaling_params!$G$3*Y792+scaling_params!$G$4*Z792+scaling_params!$G$5*AA792+scaling_params!$G$6*AB792)*100</f>
        <v>88.97121648</v>
      </c>
      <c r="AD792" s="11" t="s">
        <v>168</v>
      </c>
      <c r="AE792" s="11">
        <f t="shared" si="2"/>
        <v>0</v>
      </c>
    </row>
    <row r="793" ht="15.75" customHeight="1">
      <c r="A793" s="11" t="s">
        <v>574</v>
      </c>
      <c r="B793" s="11" t="s">
        <v>163</v>
      </c>
      <c r="C793" s="11" t="s">
        <v>449</v>
      </c>
      <c r="D793" s="11" t="s">
        <v>170</v>
      </c>
      <c r="E793" s="12">
        <v>2025.0</v>
      </c>
      <c r="F793" s="11" t="s">
        <v>171</v>
      </c>
      <c r="G793" s="11" t="s">
        <v>167</v>
      </c>
      <c r="H793" s="11">
        <v>2.0</v>
      </c>
      <c r="I793" s="13">
        <v>8.3</v>
      </c>
      <c r="J793" s="11">
        <v>0.0</v>
      </c>
      <c r="K793" s="13">
        <v>0.0</v>
      </c>
      <c r="L793" s="13">
        <v>8.4</v>
      </c>
      <c r="M793" s="11">
        <v>33.0</v>
      </c>
      <c r="N793" s="14">
        <v>0.89</v>
      </c>
      <c r="O793" s="13">
        <v>82.8</v>
      </c>
      <c r="P793" s="13">
        <v>4.9</v>
      </c>
      <c r="Q793" s="13">
        <v>8.3</v>
      </c>
      <c r="R793" s="13">
        <v>17.0</v>
      </c>
      <c r="S793" s="13">
        <v>5.0</v>
      </c>
      <c r="T793" s="13">
        <v>4.7</v>
      </c>
      <c r="U793" s="13">
        <v>5.1</v>
      </c>
      <c r="V793" s="13">
        <v>92.9</v>
      </c>
      <c r="W793" s="11" t="str">
        <f t="shared" si="1"/>
        <v>A-Strong|BBVA|Risk|2025</v>
      </c>
      <c r="X793" s="15">
        <f>(MAX(0,MIN(1,1-(K793-scaling_params!$B$2)/(scaling_params!$C$2-scaling_params!$B$2)))+MAX(0,MIN(1,(L793-scaling_params!$B$3)/(scaling_params!$C$3-scaling_params!$B$3))))/2</f>
        <v>0.8970588235</v>
      </c>
      <c r="Y793" s="15">
        <f>(MAX(0,MIN(1,(M793-scaling_params!$B$4)/(scaling_params!$C$4-scaling_params!$B$4)))+MAX(0,MIN(1,(N793-scaling_params!$B$5)/(scaling_params!$C$5-scaling_params!$B$5))))/2</f>
        <v>0.780952381</v>
      </c>
      <c r="Z793" s="15">
        <f>(MAX(0,MIN(1,(O793-scaling_params!$B$6)/(scaling_params!$C$6-scaling_params!$B$6)))+MAX(0,MIN(1,1-(P793-scaling_params!$B$7)/(scaling_params!$C$7-scaling_params!$B$7)))+MAX(0,MIN(1,(T793-scaling_params!$B$11)/(scaling_params!$C$11-scaling_params!$B$11))))/3</f>
        <v>0.9714285714</v>
      </c>
      <c r="AA793" s="15">
        <f>(MAX(0,MIN(1,1-(Q793-scaling_params!$B$8)/(scaling_params!$C$8-scaling_params!$B$8)))+MAX(0,MIN(1,(R793-scaling_params!$B$9)/(scaling_params!$C$9-scaling_params!$B$9)))+MAX(0,MIN(1,(S793-scaling_params!$B$10)/(scaling_params!$C$10-scaling_params!$B$10))))/3</f>
        <v>0.9451476793</v>
      </c>
      <c r="AB793" s="15">
        <f>(MAX(0,MIN(1,(U793-scaling_params!$B$12)/(scaling_params!$C$12-scaling_params!$B$12)))+MAX(0,MIN(1,(V793-scaling_params!$B$13)/(scaling_params!$C$13-scaling_params!$B$13))))/2</f>
        <v>0.95</v>
      </c>
      <c r="AC793" s="13">
        <f>(scaling_params!$G$2*X793+scaling_params!$G$3*Y793+scaling_params!$G$4*Z793+scaling_params!$G$5*AA793+scaling_params!$G$6*AB793)*100</f>
        <v>90.10643389</v>
      </c>
      <c r="AD793" s="11" t="s">
        <v>168</v>
      </c>
      <c r="AE793" s="11">
        <f t="shared" si="2"/>
        <v>0</v>
      </c>
    </row>
    <row r="794" ht="15.75" customHeight="1">
      <c r="A794" s="11" t="s">
        <v>575</v>
      </c>
      <c r="B794" s="11" t="s">
        <v>163</v>
      </c>
      <c r="C794" s="11" t="s">
        <v>449</v>
      </c>
      <c r="D794" s="11" t="s">
        <v>181</v>
      </c>
      <c r="E794" s="12">
        <v>2024.0</v>
      </c>
      <c r="F794" s="11" t="s">
        <v>166</v>
      </c>
      <c r="G794" s="11" t="s">
        <v>175</v>
      </c>
      <c r="H794" s="11">
        <v>5.0</v>
      </c>
      <c r="I794" s="13">
        <v>8.6</v>
      </c>
      <c r="J794" s="11">
        <v>0.0</v>
      </c>
      <c r="K794" s="13">
        <v>0.6</v>
      </c>
      <c r="L794" s="13">
        <v>7.2</v>
      </c>
      <c r="M794" s="11">
        <v>9.0</v>
      </c>
      <c r="N794" s="14">
        <v>0.88</v>
      </c>
      <c r="O794" s="13">
        <v>80.4</v>
      </c>
      <c r="P794" s="13">
        <v>5.5</v>
      </c>
      <c r="Q794" s="13">
        <v>9.4</v>
      </c>
      <c r="R794" s="13">
        <v>15.8</v>
      </c>
      <c r="S794" s="13">
        <v>4.3</v>
      </c>
      <c r="T794" s="13">
        <v>4.9</v>
      </c>
      <c r="U794" s="13">
        <v>3.6</v>
      </c>
      <c r="V794" s="13">
        <v>78.3</v>
      </c>
      <c r="W794" s="11" t="str">
        <f t="shared" si="1"/>
        <v>A-Strong|BBVA|Corporate|2024</v>
      </c>
      <c r="X794" s="15">
        <f>(MAX(0,MIN(1,1-(K794-scaling_params!$B$2)/(scaling_params!$C$2-scaling_params!$B$2)))+MAX(0,MIN(1,(L794-scaling_params!$B$3)/(scaling_params!$C$3-scaling_params!$B$3))))/2</f>
        <v>0.8088235294</v>
      </c>
      <c r="Y794" s="15">
        <f>(MAX(0,MIN(1,(M794-scaling_params!$B$4)/(scaling_params!$C$4-scaling_params!$B$4)))+MAX(0,MIN(1,(N794-scaling_params!$B$5)/(scaling_params!$C$5-scaling_params!$B$5))))/2</f>
        <v>0.6541666667</v>
      </c>
      <c r="Z794" s="15">
        <f>(MAX(0,MIN(1,(O794-scaling_params!$B$6)/(scaling_params!$C$6-scaling_params!$B$6)))+MAX(0,MIN(1,1-(P794-scaling_params!$B$7)/(scaling_params!$C$7-scaling_params!$B$7)))+MAX(0,MIN(1,(T794-scaling_params!$B$11)/(scaling_params!$C$11-scaling_params!$B$11))))/3</f>
        <v>0.9904761905</v>
      </c>
      <c r="AA794" s="15">
        <f>(MAX(0,MIN(1,1-(Q794-scaling_params!$B$8)/(scaling_params!$C$8-scaling_params!$B$8)))+MAX(0,MIN(1,(R794-scaling_params!$B$9)/(scaling_params!$C$9-scaling_params!$B$9)))+MAX(0,MIN(1,(S794-scaling_params!$B$10)/(scaling_params!$C$10-scaling_params!$B$10))))/3</f>
        <v>0.825887317</v>
      </c>
      <c r="AB794" s="15">
        <f>(MAX(0,MIN(1,(U794-scaling_params!$B$12)/(scaling_params!$C$12-scaling_params!$B$12)))+MAX(0,MIN(1,(V794-scaling_params!$B$13)/(scaling_params!$C$13-scaling_params!$B$13))))/2</f>
        <v>0.8172727273</v>
      </c>
      <c r="AC794" s="13">
        <f>(scaling_params!$G$2*X794+scaling_params!$G$3*Y794+scaling_params!$G$4*Z794+scaling_params!$G$5*AA794+scaling_params!$G$6*AB794)*100</f>
        <v>81.83589504</v>
      </c>
      <c r="AD794" s="11" t="s">
        <v>168</v>
      </c>
      <c r="AE794" s="11">
        <f t="shared" si="2"/>
        <v>0</v>
      </c>
    </row>
    <row r="795" ht="15.75" customHeight="1">
      <c r="A795" s="11" t="s">
        <v>575</v>
      </c>
      <c r="B795" s="11" t="s">
        <v>163</v>
      </c>
      <c r="C795" s="11" t="s">
        <v>449</v>
      </c>
      <c r="D795" s="11" t="s">
        <v>181</v>
      </c>
      <c r="E795" s="12">
        <v>2025.0</v>
      </c>
      <c r="F795" s="11" t="s">
        <v>166</v>
      </c>
      <c r="G795" s="11" t="s">
        <v>175</v>
      </c>
      <c r="H795" s="11">
        <v>5.0</v>
      </c>
      <c r="I795" s="13">
        <v>8.3</v>
      </c>
      <c r="J795" s="11">
        <v>0.0</v>
      </c>
      <c r="K795" s="13">
        <v>1.4</v>
      </c>
      <c r="L795" s="13">
        <v>8.5</v>
      </c>
      <c r="M795" s="11">
        <v>19.0</v>
      </c>
      <c r="N795" s="14">
        <v>0.82</v>
      </c>
      <c r="O795" s="13">
        <v>83.2</v>
      </c>
      <c r="P795" s="13">
        <v>5.5</v>
      </c>
      <c r="Q795" s="13">
        <v>8.5</v>
      </c>
      <c r="R795" s="13">
        <v>18.9</v>
      </c>
      <c r="S795" s="13">
        <v>4.6</v>
      </c>
      <c r="T795" s="13">
        <v>4.4</v>
      </c>
      <c r="U795" s="13">
        <v>3.7</v>
      </c>
      <c r="V795" s="13">
        <v>74.1</v>
      </c>
      <c r="W795" s="11" t="str">
        <f t="shared" si="1"/>
        <v>A-Strong|BBVA|Corporate|2025</v>
      </c>
      <c r="X795" s="15">
        <f>(MAX(0,MIN(1,1-(K795-scaling_params!$B$2)/(scaling_params!$C$2-scaling_params!$B$2)))+MAX(0,MIN(1,(L795-scaling_params!$B$3)/(scaling_params!$C$3-scaling_params!$B$3))))/2</f>
        <v>0.837745098</v>
      </c>
      <c r="Y795" s="15">
        <f>(MAX(0,MIN(1,(M795-scaling_params!$B$4)/(scaling_params!$C$4-scaling_params!$B$4)))+MAX(0,MIN(1,(N795-scaling_params!$B$5)/(scaling_params!$C$5-scaling_params!$B$5))))/2</f>
        <v>0.6267857143</v>
      </c>
      <c r="Z795" s="15">
        <f>(MAX(0,MIN(1,(O795-scaling_params!$B$6)/(scaling_params!$C$6-scaling_params!$B$6)))+MAX(0,MIN(1,1-(P795-scaling_params!$B$7)/(scaling_params!$C$7-scaling_params!$B$7)))+MAX(0,MIN(1,(T795-scaling_params!$B$11)/(scaling_params!$C$11-scaling_params!$B$11))))/3</f>
        <v>0.9428571429</v>
      </c>
      <c r="AA795" s="15">
        <f>(MAX(0,MIN(1,1-(Q795-scaling_params!$B$8)/(scaling_params!$C$8-scaling_params!$B$8)))+MAX(0,MIN(1,(R795-scaling_params!$B$9)/(scaling_params!$C$9-scaling_params!$B$9)))+MAX(0,MIN(1,(S795-scaling_params!$B$10)/(scaling_params!$C$10-scaling_params!$B$10))))/3</f>
        <v>0.9607843137</v>
      </c>
      <c r="AB795" s="15">
        <f>(MAX(0,MIN(1,(U795-scaling_params!$B$12)/(scaling_params!$C$12-scaling_params!$B$12)))+MAX(0,MIN(1,(V795-scaling_params!$B$13)/(scaling_params!$C$13-scaling_params!$B$13))))/2</f>
        <v>0.7790909091</v>
      </c>
      <c r="AC795" s="13">
        <f>(scaling_params!$G$2*X795+scaling_params!$G$3*Y795+scaling_params!$G$4*Z795+scaling_params!$G$5*AA795+scaling_params!$G$6*AB795)*100</f>
        <v>82.6766936</v>
      </c>
      <c r="AD795" s="11" t="s">
        <v>168</v>
      </c>
      <c r="AE795" s="11">
        <f t="shared" si="2"/>
        <v>0</v>
      </c>
    </row>
    <row r="796" ht="15.75" customHeight="1">
      <c r="A796" s="11" t="s">
        <v>576</v>
      </c>
      <c r="B796" s="11" t="s">
        <v>163</v>
      </c>
      <c r="C796" s="11" t="s">
        <v>449</v>
      </c>
      <c r="D796" s="11" t="s">
        <v>181</v>
      </c>
      <c r="E796" s="12">
        <v>2024.0</v>
      </c>
      <c r="F796" s="11" t="s">
        <v>166</v>
      </c>
      <c r="G796" s="11" t="s">
        <v>172</v>
      </c>
      <c r="H796" s="11">
        <v>3.0</v>
      </c>
      <c r="I796" s="13">
        <v>8.6</v>
      </c>
      <c r="J796" s="11">
        <v>0.0</v>
      </c>
      <c r="K796" s="13">
        <v>0.6</v>
      </c>
      <c r="L796" s="13">
        <v>7.3</v>
      </c>
      <c r="M796" s="11">
        <v>23.0</v>
      </c>
      <c r="N796" s="14">
        <v>0.82</v>
      </c>
      <c r="O796" s="13">
        <v>80.4</v>
      </c>
      <c r="P796" s="13">
        <v>5.5</v>
      </c>
      <c r="Q796" s="13">
        <v>9.4</v>
      </c>
      <c r="R796" s="13">
        <v>15.8</v>
      </c>
      <c r="S796" s="13">
        <v>4.0</v>
      </c>
      <c r="T796" s="13">
        <v>3.6</v>
      </c>
      <c r="U796" s="13">
        <v>3.6</v>
      </c>
      <c r="V796" s="13">
        <v>81.6</v>
      </c>
      <c r="W796" s="11" t="str">
        <f t="shared" si="1"/>
        <v>A-Strong|BBVA|Corporate|2024</v>
      </c>
      <c r="X796" s="15">
        <f>(MAX(0,MIN(1,1-(K796-scaling_params!$B$2)/(scaling_params!$C$2-scaling_params!$B$2)))+MAX(0,MIN(1,(L796-scaling_params!$B$3)/(scaling_params!$C$3-scaling_params!$B$3))))/2</f>
        <v>0.8161764706</v>
      </c>
      <c r="Y796" s="15">
        <f>(MAX(0,MIN(1,(M796-scaling_params!$B$4)/(scaling_params!$C$4-scaling_params!$B$4)))+MAX(0,MIN(1,(N796-scaling_params!$B$5)/(scaling_params!$C$5-scaling_params!$B$5))))/2</f>
        <v>0.6458333333</v>
      </c>
      <c r="Z796" s="15">
        <f>(MAX(0,MIN(1,(O796-scaling_params!$B$6)/(scaling_params!$C$6-scaling_params!$B$6)))+MAX(0,MIN(1,1-(P796-scaling_params!$B$7)/(scaling_params!$C$7-scaling_params!$B$7)))+MAX(0,MIN(1,(T796-scaling_params!$B$11)/(scaling_params!$C$11-scaling_params!$B$11))))/3</f>
        <v>0.8666666667</v>
      </c>
      <c r="AA796" s="15">
        <f>(MAX(0,MIN(1,1-(Q796-scaling_params!$B$8)/(scaling_params!$C$8-scaling_params!$B$8)))+MAX(0,MIN(1,(R796-scaling_params!$B$9)/(scaling_params!$C$9-scaling_params!$B$9)))+MAX(0,MIN(1,(S796-scaling_params!$B$10)/(scaling_params!$C$10-scaling_params!$B$10))))/3</f>
        <v>0.7964755522</v>
      </c>
      <c r="AB796" s="15">
        <f>(MAX(0,MIN(1,(U796-scaling_params!$B$12)/(scaling_params!$C$12-scaling_params!$B$12)))+MAX(0,MIN(1,(V796-scaling_params!$B$13)/(scaling_params!$C$13-scaling_params!$B$13))))/2</f>
        <v>0.8472727273</v>
      </c>
      <c r="AC796" s="13">
        <f>(scaling_params!$G$2*X796+scaling_params!$G$3*Y796+scaling_params!$G$4*Z796+scaling_params!$G$5*AA796+scaling_params!$G$6*AB796)*100</f>
        <v>78.73968496</v>
      </c>
      <c r="AD796" s="11" t="s">
        <v>168</v>
      </c>
      <c r="AE796" s="11">
        <f t="shared" si="2"/>
        <v>0</v>
      </c>
    </row>
    <row r="797" ht="15.75" customHeight="1">
      <c r="A797" s="11" t="s">
        <v>576</v>
      </c>
      <c r="B797" s="11" t="s">
        <v>163</v>
      </c>
      <c r="C797" s="11" t="s">
        <v>449</v>
      </c>
      <c r="D797" s="11" t="s">
        <v>181</v>
      </c>
      <c r="E797" s="12">
        <v>2025.0</v>
      </c>
      <c r="F797" s="11" t="s">
        <v>166</v>
      </c>
      <c r="G797" s="11" t="s">
        <v>172</v>
      </c>
      <c r="H797" s="11">
        <v>3.0</v>
      </c>
      <c r="I797" s="13">
        <v>8.3</v>
      </c>
      <c r="J797" s="11">
        <v>0.0</v>
      </c>
      <c r="K797" s="13">
        <v>1.4</v>
      </c>
      <c r="L797" s="13">
        <v>7.3</v>
      </c>
      <c r="M797" s="11">
        <v>31.0</v>
      </c>
      <c r="N797" s="14">
        <v>0.86</v>
      </c>
      <c r="O797" s="13">
        <v>83.2</v>
      </c>
      <c r="P797" s="13">
        <v>5.5</v>
      </c>
      <c r="Q797" s="13">
        <v>8.5</v>
      </c>
      <c r="R797" s="13">
        <v>18.9</v>
      </c>
      <c r="S797" s="13">
        <v>4.3</v>
      </c>
      <c r="T797" s="13">
        <v>3.6</v>
      </c>
      <c r="U797" s="13">
        <v>3.7</v>
      </c>
      <c r="V797" s="13">
        <v>74.1</v>
      </c>
      <c r="W797" s="11" t="str">
        <f t="shared" si="1"/>
        <v>A-Strong|BBVA|Corporate|2025</v>
      </c>
      <c r="X797" s="15">
        <f>(MAX(0,MIN(1,1-(K797-scaling_params!$B$2)/(scaling_params!$C$2-scaling_params!$B$2)))+MAX(0,MIN(1,(L797-scaling_params!$B$3)/(scaling_params!$C$3-scaling_params!$B$3))))/2</f>
        <v>0.7495098039</v>
      </c>
      <c r="Y797" s="15">
        <f>(MAX(0,MIN(1,(M797-scaling_params!$B$4)/(scaling_params!$C$4-scaling_params!$B$4)))+MAX(0,MIN(1,(N797-scaling_params!$B$5)/(scaling_params!$C$5-scaling_params!$B$5))))/2</f>
        <v>0.7339285714</v>
      </c>
      <c r="Z797" s="15">
        <f>(MAX(0,MIN(1,(O797-scaling_params!$B$6)/(scaling_params!$C$6-scaling_params!$B$6)))+MAX(0,MIN(1,1-(P797-scaling_params!$B$7)/(scaling_params!$C$7-scaling_params!$B$7)))+MAX(0,MIN(1,(T797-scaling_params!$B$11)/(scaling_params!$C$11-scaling_params!$B$11))))/3</f>
        <v>0.8666666667</v>
      </c>
      <c r="AA797" s="15">
        <f>(MAX(0,MIN(1,1-(Q797-scaling_params!$B$8)/(scaling_params!$C$8-scaling_params!$B$8)))+MAX(0,MIN(1,(R797-scaling_params!$B$9)/(scaling_params!$C$9-scaling_params!$B$9)))+MAX(0,MIN(1,(S797-scaling_params!$B$10)/(scaling_params!$C$10-scaling_params!$B$10))))/3</f>
        <v>0.931372549</v>
      </c>
      <c r="AB797" s="15">
        <f>(MAX(0,MIN(1,(U797-scaling_params!$B$12)/(scaling_params!$C$12-scaling_params!$B$12)))+MAX(0,MIN(1,(V797-scaling_params!$B$13)/(scaling_params!$C$13-scaling_params!$B$13))))/2</f>
        <v>0.7790909091</v>
      </c>
      <c r="AC797" s="13">
        <f>(scaling_params!$G$2*X797+scaling_params!$G$3*Y797+scaling_params!$G$4*Z797+scaling_params!$G$5*AA797+scaling_params!$G$6*AB797)*100</f>
        <v>80.81289808</v>
      </c>
      <c r="AD797" s="11" t="s">
        <v>168</v>
      </c>
      <c r="AE797" s="11">
        <f t="shared" si="2"/>
        <v>0</v>
      </c>
    </row>
    <row r="798" ht="15.75" customHeight="1">
      <c r="A798" s="11" t="s">
        <v>577</v>
      </c>
      <c r="B798" s="11" t="s">
        <v>163</v>
      </c>
      <c r="C798" s="11" t="s">
        <v>449</v>
      </c>
      <c r="D798" s="11" t="s">
        <v>165</v>
      </c>
      <c r="E798" s="12">
        <v>2024.0</v>
      </c>
      <c r="F798" s="11" t="s">
        <v>171</v>
      </c>
      <c r="G798" s="11" t="s">
        <v>167</v>
      </c>
      <c r="H798" s="11">
        <v>1.0</v>
      </c>
      <c r="I798" s="13">
        <v>8.6</v>
      </c>
      <c r="J798" s="11">
        <v>0.0</v>
      </c>
      <c r="K798" s="13">
        <v>1.1</v>
      </c>
      <c r="L798" s="13">
        <v>9.8</v>
      </c>
      <c r="M798" s="11">
        <v>55.0</v>
      </c>
      <c r="N798" s="14">
        <v>0.98</v>
      </c>
      <c r="O798" s="13">
        <v>77.5</v>
      </c>
      <c r="P798" s="13">
        <v>5.8</v>
      </c>
      <c r="Q798" s="13">
        <v>9.9</v>
      </c>
      <c r="R798" s="13">
        <v>17.5</v>
      </c>
      <c r="S798" s="13">
        <v>5.0</v>
      </c>
      <c r="T798" s="13">
        <v>4.6</v>
      </c>
      <c r="U798" s="13">
        <v>2.8</v>
      </c>
      <c r="V798" s="13">
        <v>95.1</v>
      </c>
      <c r="W798" s="11" t="str">
        <f t="shared" si="1"/>
        <v>A-Strong|BBVA|Operations|2024</v>
      </c>
      <c r="X798" s="15">
        <f>(MAX(0,MIN(1,1-(K798-scaling_params!$B$2)/(scaling_params!$C$2-scaling_params!$B$2)))+MAX(0,MIN(1,(L798-scaling_params!$B$3)/(scaling_params!$C$3-scaling_params!$B$3))))/2</f>
        <v>0.9833333333</v>
      </c>
      <c r="Y798" s="15">
        <f>(MAX(0,MIN(1,(M798-scaling_params!$B$4)/(scaling_params!$C$4-scaling_params!$B$4)))+MAX(0,MIN(1,(N798-scaling_params!$B$5)/(scaling_params!$C$5-scaling_params!$B$5))))/2</f>
        <v>0.9857142857</v>
      </c>
      <c r="Z798" s="15">
        <f>(MAX(0,MIN(1,(O798-scaling_params!$B$6)/(scaling_params!$C$6-scaling_params!$B$6)))+MAX(0,MIN(1,1-(P798-scaling_params!$B$7)/(scaling_params!$C$7-scaling_params!$B$7)))+MAX(0,MIN(1,(T798-scaling_params!$B$11)/(scaling_params!$C$11-scaling_params!$B$11))))/3</f>
        <v>0.9348777349</v>
      </c>
      <c r="AA798" s="15">
        <f>(MAX(0,MIN(1,1-(Q798-scaling_params!$B$8)/(scaling_params!$C$8-scaling_params!$B$8)))+MAX(0,MIN(1,(R798-scaling_params!$B$9)/(scaling_params!$C$9-scaling_params!$B$9)))+MAX(0,MIN(1,(S798-scaling_params!$B$10)/(scaling_params!$C$10-scaling_params!$B$10))))/3</f>
        <v>0.9662447257</v>
      </c>
      <c r="AB798" s="15">
        <f>(MAX(0,MIN(1,(U798-scaling_params!$B$12)/(scaling_params!$C$12-scaling_params!$B$12)))+MAX(0,MIN(1,(V798-scaling_params!$B$13)/(scaling_params!$C$13-scaling_params!$B$13))))/2</f>
        <v>0.92</v>
      </c>
      <c r="AC798" s="13">
        <f>(scaling_params!$G$2*X798+scaling_params!$G$3*Y798+scaling_params!$G$4*Z798+scaling_params!$G$5*AA798+scaling_params!$G$6*AB798)*100</f>
        <v>96.10415299</v>
      </c>
      <c r="AD798" s="11" t="s">
        <v>168</v>
      </c>
      <c r="AE798" s="11">
        <f t="shared" si="2"/>
        <v>0</v>
      </c>
    </row>
    <row r="799" ht="15.75" customHeight="1">
      <c r="A799" s="11" t="s">
        <v>577</v>
      </c>
      <c r="B799" s="11" t="s">
        <v>163</v>
      </c>
      <c r="C799" s="11" t="s">
        <v>449</v>
      </c>
      <c r="D799" s="11" t="s">
        <v>165</v>
      </c>
      <c r="E799" s="12">
        <v>2025.0</v>
      </c>
      <c r="F799" s="11" t="s">
        <v>171</v>
      </c>
      <c r="G799" s="11" t="s">
        <v>167</v>
      </c>
      <c r="H799" s="11">
        <v>1.0</v>
      </c>
      <c r="I799" s="13">
        <v>8.3</v>
      </c>
      <c r="J799" s="11">
        <v>0.0</v>
      </c>
      <c r="K799" s="13">
        <v>0.0</v>
      </c>
      <c r="L799" s="13">
        <v>10.0</v>
      </c>
      <c r="M799" s="11">
        <v>59.0</v>
      </c>
      <c r="N799" s="14">
        <v>1.0</v>
      </c>
      <c r="O799" s="13">
        <v>83.2</v>
      </c>
      <c r="P799" s="13">
        <v>5.0</v>
      </c>
      <c r="Q799" s="13">
        <v>10.1</v>
      </c>
      <c r="R799" s="13">
        <v>16.7</v>
      </c>
      <c r="S799" s="13">
        <v>5.0</v>
      </c>
      <c r="T799" s="13">
        <v>5.0</v>
      </c>
      <c r="U799" s="13">
        <v>3.6</v>
      </c>
      <c r="V799" s="13">
        <v>84.9</v>
      </c>
      <c r="W799" s="11" t="str">
        <f t="shared" si="1"/>
        <v>A-Strong|BBVA|Operations|2025</v>
      </c>
      <c r="X799" s="15">
        <f>(MAX(0,MIN(1,1-(K799-scaling_params!$B$2)/(scaling_params!$C$2-scaling_params!$B$2)))+MAX(0,MIN(1,(L799-scaling_params!$B$3)/(scaling_params!$C$3-scaling_params!$B$3))))/2</f>
        <v>1</v>
      </c>
      <c r="Y799" s="15">
        <f>(MAX(0,MIN(1,(M799-scaling_params!$B$4)/(scaling_params!$C$4-scaling_params!$B$4)))+MAX(0,MIN(1,(N799-scaling_params!$B$5)/(scaling_params!$C$5-scaling_params!$B$5))))/2</f>
        <v>1</v>
      </c>
      <c r="Z799" s="15">
        <f>(MAX(0,MIN(1,(O799-scaling_params!$B$6)/(scaling_params!$C$6-scaling_params!$B$6)))+MAX(0,MIN(1,1-(P799-scaling_params!$B$7)/(scaling_params!$C$7-scaling_params!$B$7)))+MAX(0,MIN(1,(T799-scaling_params!$B$11)/(scaling_params!$C$11-scaling_params!$B$11))))/3</f>
        <v>1</v>
      </c>
      <c r="AA799" s="15">
        <f>(MAX(0,MIN(1,1-(Q799-scaling_params!$B$8)/(scaling_params!$C$8-scaling_params!$B$8)))+MAX(0,MIN(1,(R799-scaling_params!$B$9)/(scaling_params!$C$9-scaling_params!$B$9)))+MAX(0,MIN(1,(S799-scaling_params!$B$10)/(scaling_params!$C$10-scaling_params!$B$10))))/3</f>
        <v>0.9324894515</v>
      </c>
      <c r="AB799" s="15">
        <f>(MAX(0,MIN(1,(U799-scaling_params!$B$12)/(scaling_params!$C$12-scaling_params!$B$12)))+MAX(0,MIN(1,(V799-scaling_params!$B$13)/(scaling_params!$C$13-scaling_params!$B$13))))/2</f>
        <v>0.8772727273</v>
      </c>
      <c r="AC799" s="13">
        <f>(scaling_params!$G$2*X799+scaling_params!$G$3*Y799+scaling_params!$G$4*Z799+scaling_params!$G$5*AA799+scaling_params!$G$6*AB799)*100</f>
        <v>97.26363253</v>
      </c>
      <c r="AD799" s="11" t="s">
        <v>168</v>
      </c>
      <c r="AE799" s="11">
        <f t="shared" si="2"/>
        <v>0</v>
      </c>
    </row>
    <row r="800" ht="15.75" customHeight="1">
      <c r="A800" s="11" t="s">
        <v>578</v>
      </c>
      <c r="B800" s="11" t="s">
        <v>163</v>
      </c>
      <c r="C800" s="11" t="s">
        <v>449</v>
      </c>
      <c r="D800" s="11" t="s">
        <v>177</v>
      </c>
      <c r="E800" s="12">
        <v>2024.0</v>
      </c>
      <c r="F800" s="11" t="s">
        <v>171</v>
      </c>
      <c r="G800" s="11" t="s">
        <v>184</v>
      </c>
      <c r="H800" s="11">
        <v>4.0</v>
      </c>
      <c r="I800" s="13">
        <v>8.6</v>
      </c>
      <c r="J800" s="11">
        <v>0.0</v>
      </c>
      <c r="K800" s="13">
        <v>0.2</v>
      </c>
      <c r="L800" s="13">
        <v>8.1</v>
      </c>
      <c r="M800" s="11">
        <v>8.0</v>
      </c>
      <c r="N800" s="14">
        <v>0.86</v>
      </c>
      <c r="O800" s="13">
        <v>76.2</v>
      </c>
      <c r="P800" s="13">
        <v>4.6</v>
      </c>
      <c r="Q800" s="13">
        <v>11.9</v>
      </c>
      <c r="R800" s="13">
        <v>17.6</v>
      </c>
      <c r="S800" s="13">
        <v>4.2</v>
      </c>
      <c r="T800" s="13">
        <v>5.0</v>
      </c>
      <c r="U800" s="13">
        <v>3.5</v>
      </c>
      <c r="V800" s="13">
        <v>95.1</v>
      </c>
      <c r="W800" s="11" t="str">
        <f t="shared" si="1"/>
        <v>A-Strong|BBVA|Retail|2024</v>
      </c>
      <c r="X800" s="15">
        <f>(MAX(0,MIN(1,1-(K800-scaling_params!$B$2)/(scaling_params!$C$2-scaling_params!$B$2)))+MAX(0,MIN(1,(L800-scaling_params!$B$3)/(scaling_params!$C$3-scaling_params!$B$3))))/2</f>
        <v>0.875</v>
      </c>
      <c r="Y800" s="15">
        <f>(MAX(0,MIN(1,(M800-scaling_params!$B$4)/(scaling_params!$C$4-scaling_params!$B$4)))+MAX(0,MIN(1,(N800-scaling_params!$B$5)/(scaling_params!$C$5-scaling_params!$B$5))))/2</f>
        <v>0.6244047619</v>
      </c>
      <c r="Z800" s="15">
        <f>(MAX(0,MIN(1,(O800-scaling_params!$B$6)/(scaling_params!$C$6-scaling_params!$B$6)))+MAX(0,MIN(1,1-(P800-scaling_params!$B$7)/(scaling_params!$C$7-scaling_params!$B$7)))+MAX(0,MIN(1,(T800-scaling_params!$B$11)/(scaling_params!$C$11-scaling_params!$B$11))))/3</f>
        <v>0.9900990099</v>
      </c>
      <c r="AA800" s="15">
        <f>(MAX(0,MIN(1,1-(Q800-scaling_params!$B$8)/(scaling_params!$C$8-scaling_params!$B$8)))+MAX(0,MIN(1,(R800-scaling_params!$B$9)/(scaling_params!$C$9-scaling_params!$B$9)))+MAX(0,MIN(1,(S800-scaling_params!$B$10)/(scaling_params!$C$10-scaling_params!$B$10))))/3</f>
        <v>0.8806691261</v>
      </c>
      <c r="AB800" s="15">
        <f>(MAX(0,MIN(1,(U800-scaling_params!$B$12)/(scaling_params!$C$12-scaling_params!$B$12)))+MAX(0,MIN(1,(V800-scaling_params!$B$13)/(scaling_params!$C$13-scaling_params!$B$13))))/2</f>
        <v>0.97</v>
      </c>
      <c r="AC800" s="13">
        <f>(scaling_params!$G$2*X800+scaling_params!$G$3*Y800+scaling_params!$G$4*Z800+scaling_params!$G$5*AA800+scaling_params!$G$6*AB800)*100</f>
        <v>85.44911526</v>
      </c>
      <c r="AD800" s="11" t="s">
        <v>168</v>
      </c>
      <c r="AE800" s="11">
        <f t="shared" si="2"/>
        <v>0</v>
      </c>
    </row>
    <row r="801" ht="15.75" customHeight="1">
      <c r="A801" s="11" t="s">
        <v>578</v>
      </c>
      <c r="B801" s="11" t="s">
        <v>163</v>
      </c>
      <c r="C801" s="11" t="s">
        <v>449</v>
      </c>
      <c r="D801" s="11" t="s">
        <v>177</v>
      </c>
      <c r="E801" s="12">
        <v>2025.0</v>
      </c>
      <c r="F801" s="11" t="s">
        <v>171</v>
      </c>
      <c r="G801" s="11" t="s">
        <v>184</v>
      </c>
      <c r="H801" s="11">
        <v>4.0</v>
      </c>
      <c r="I801" s="13">
        <v>8.3</v>
      </c>
      <c r="J801" s="11">
        <v>1.0</v>
      </c>
      <c r="K801" s="13">
        <v>1.2</v>
      </c>
      <c r="L801" s="13">
        <v>7.0</v>
      </c>
      <c r="M801" s="11">
        <v>13.0</v>
      </c>
      <c r="N801" s="14">
        <v>0.86</v>
      </c>
      <c r="O801" s="13">
        <v>79.5</v>
      </c>
      <c r="P801" s="13">
        <v>6.5</v>
      </c>
      <c r="Q801" s="13">
        <v>9.6</v>
      </c>
      <c r="R801" s="13">
        <v>16.3</v>
      </c>
      <c r="S801" s="13">
        <v>4.1</v>
      </c>
      <c r="T801" s="13">
        <v>4.1</v>
      </c>
      <c r="U801" s="13">
        <v>3.5</v>
      </c>
      <c r="V801" s="13">
        <v>90.5</v>
      </c>
      <c r="W801" s="11" t="str">
        <f t="shared" si="1"/>
        <v>A-Strong|BBVA|Retail|2025</v>
      </c>
      <c r="X801" s="15">
        <f>(MAX(0,MIN(1,1-(K801-scaling_params!$B$2)/(scaling_params!$C$2-scaling_params!$B$2)))+MAX(0,MIN(1,(L801-scaling_params!$B$3)/(scaling_params!$C$3-scaling_params!$B$3))))/2</f>
        <v>0.7607843137</v>
      </c>
      <c r="Y801" s="15">
        <f>(MAX(0,MIN(1,(M801-scaling_params!$B$4)/(scaling_params!$C$4-scaling_params!$B$4)))+MAX(0,MIN(1,(N801-scaling_params!$B$5)/(scaling_params!$C$5-scaling_params!$B$5))))/2</f>
        <v>0.6482142857</v>
      </c>
      <c r="Z801" s="15">
        <f>(MAX(0,MIN(1,(O801-scaling_params!$B$6)/(scaling_params!$C$6-scaling_params!$B$6)))+MAX(0,MIN(1,1-(P801-scaling_params!$B$7)/(scaling_params!$C$7-scaling_params!$B$7)))+MAX(0,MIN(1,(T801-scaling_params!$B$11)/(scaling_params!$C$11-scaling_params!$B$11))))/3</f>
        <v>0.8241956242</v>
      </c>
      <c r="AA801" s="15">
        <f>(MAX(0,MIN(1,1-(Q801-scaling_params!$B$8)/(scaling_params!$C$8-scaling_params!$B$8)))+MAX(0,MIN(1,(R801-scaling_params!$B$9)/(scaling_params!$C$9-scaling_params!$B$9)))+MAX(0,MIN(1,(S801-scaling_params!$B$10)/(scaling_params!$C$10-scaling_params!$B$10))))/3</f>
        <v>0.8273765202</v>
      </c>
      <c r="AB801" s="15">
        <f>(MAX(0,MIN(1,(U801-scaling_params!$B$12)/(scaling_params!$C$12-scaling_params!$B$12)))+MAX(0,MIN(1,(V801-scaling_params!$B$13)/(scaling_params!$C$13-scaling_params!$B$13))))/2</f>
        <v>0.9281818182</v>
      </c>
      <c r="AC801" s="13">
        <f>(scaling_params!$G$2*X801+scaling_params!$G$3*Y801+scaling_params!$G$4*Z801+scaling_params!$G$5*AA801+scaling_params!$G$6*AB801)*100</f>
        <v>77.99443647</v>
      </c>
      <c r="AD801" s="11" t="s">
        <v>168</v>
      </c>
      <c r="AE801" s="11">
        <f t="shared" si="2"/>
        <v>0</v>
      </c>
    </row>
    <row r="802" ht="15.75" customHeight="1">
      <c r="A802" s="11" t="s">
        <v>579</v>
      </c>
      <c r="B802" s="11" t="s">
        <v>163</v>
      </c>
      <c r="C802" s="11" t="s">
        <v>449</v>
      </c>
      <c r="D802" s="11" t="s">
        <v>170</v>
      </c>
      <c r="E802" s="12">
        <v>2024.0</v>
      </c>
      <c r="F802" s="11" t="s">
        <v>171</v>
      </c>
      <c r="G802" s="11" t="s">
        <v>167</v>
      </c>
      <c r="H802" s="11">
        <v>1.0</v>
      </c>
      <c r="I802" s="13">
        <v>8.6</v>
      </c>
      <c r="J802" s="11">
        <v>0.0</v>
      </c>
      <c r="K802" s="13">
        <v>0.2</v>
      </c>
      <c r="L802" s="13">
        <v>7.8</v>
      </c>
      <c r="M802" s="11">
        <v>59.0</v>
      </c>
      <c r="N802" s="14">
        <v>0.84</v>
      </c>
      <c r="O802" s="13">
        <v>82.1</v>
      </c>
      <c r="P802" s="13">
        <v>5.1</v>
      </c>
      <c r="Q802" s="13">
        <v>12.5</v>
      </c>
      <c r="R802" s="13">
        <v>18.1</v>
      </c>
      <c r="S802" s="13">
        <v>4.8</v>
      </c>
      <c r="T802" s="13">
        <v>4.5</v>
      </c>
      <c r="U802" s="13">
        <v>2.3</v>
      </c>
      <c r="V802" s="13">
        <v>99.4</v>
      </c>
      <c r="W802" s="11" t="str">
        <f t="shared" si="1"/>
        <v>A-Strong|BBVA|Risk|2024</v>
      </c>
      <c r="X802" s="15">
        <f>(MAX(0,MIN(1,1-(K802-scaling_params!$B$2)/(scaling_params!$C$2-scaling_params!$B$2)))+MAX(0,MIN(1,(L802-scaling_params!$B$3)/(scaling_params!$C$3-scaling_params!$B$3))))/2</f>
        <v>0.8529411765</v>
      </c>
      <c r="Y802" s="15">
        <f>(MAX(0,MIN(1,(M802-scaling_params!$B$4)/(scaling_params!$C$4-scaling_params!$B$4)))+MAX(0,MIN(1,(N802-scaling_params!$B$5)/(scaling_params!$C$5-scaling_params!$B$5))))/2</f>
        <v>0.8375</v>
      </c>
      <c r="Z802" s="15">
        <f>(MAX(0,MIN(1,(O802-scaling_params!$B$6)/(scaling_params!$C$6-scaling_params!$B$6)))+MAX(0,MIN(1,1-(P802-scaling_params!$B$7)/(scaling_params!$C$7-scaling_params!$B$7)))+MAX(0,MIN(1,(T802-scaling_params!$B$11)/(scaling_params!$C$11-scaling_params!$B$11))))/3</f>
        <v>0.9523809524</v>
      </c>
      <c r="AA802" s="15">
        <f>(MAX(0,MIN(1,1-(Q802-scaling_params!$B$8)/(scaling_params!$C$8-scaling_params!$B$8)))+MAX(0,MIN(1,(R802-scaling_params!$B$9)/(scaling_params!$C$9-scaling_params!$B$9)))+MAX(0,MIN(1,(S802-scaling_params!$B$10)/(scaling_params!$C$10-scaling_params!$B$10))))/3</f>
        <v>0.9378624292</v>
      </c>
      <c r="AB802" s="15">
        <f>(MAX(0,MIN(1,(U802-scaling_params!$B$12)/(scaling_params!$C$12-scaling_params!$B$12)))+MAX(0,MIN(1,(V802-scaling_params!$B$13)/(scaling_params!$C$13-scaling_params!$B$13))))/2</f>
        <v>0.825</v>
      </c>
      <c r="AC802" s="13">
        <f>(scaling_params!$G$2*X802+scaling_params!$G$3*Y802+scaling_params!$G$4*Z802+scaling_params!$G$5*AA802+scaling_params!$G$6*AB802)*100</f>
        <v>88.34769878</v>
      </c>
      <c r="AD802" s="11" t="s">
        <v>168</v>
      </c>
      <c r="AE802" s="11">
        <f t="shared" si="2"/>
        <v>0</v>
      </c>
    </row>
    <row r="803" ht="15.75" customHeight="1">
      <c r="A803" s="11" t="s">
        <v>579</v>
      </c>
      <c r="B803" s="11" t="s">
        <v>163</v>
      </c>
      <c r="C803" s="11" t="s">
        <v>449</v>
      </c>
      <c r="D803" s="11" t="s">
        <v>170</v>
      </c>
      <c r="E803" s="12">
        <v>2025.0</v>
      </c>
      <c r="F803" s="11" t="s">
        <v>171</v>
      </c>
      <c r="G803" s="11" t="s">
        <v>167</v>
      </c>
      <c r="H803" s="11">
        <v>1.0</v>
      </c>
      <c r="I803" s="13">
        <v>8.3</v>
      </c>
      <c r="J803" s="11">
        <v>0.0</v>
      </c>
      <c r="K803" s="13">
        <v>0.0</v>
      </c>
      <c r="L803" s="13">
        <v>8.1</v>
      </c>
      <c r="M803" s="11">
        <v>31.0</v>
      </c>
      <c r="N803" s="14">
        <v>0.89</v>
      </c>
      <c r="O803" s="13">
        <v>82.8</v>
      </c>
      <c r="P803" s="13">
        <v>4.9</v>
      </c>
      <c r="Q803" s="13">
        <v>8.3</v>
      </c>
      <c r="R803" s="13">
        <v>17.0</v>
      </c>
      <c r="S803" s="13">
        <v>4.7</v>
      </c>
      <c r="T803" s="13">
        <v>4.7</v>
      </c>
      <c r="U803" s="13">
        <v>5.1</v>
      </c>
      <c r="V803" s="13">
        <v>69.7</v>
      </c>
      <c r="W803" s="11" t="str">
        <f t="shared" si="1"/>
        <v>A-Strong|BBVA|Risk|2025</v>
      </c>
      <c r="X803" s="15">
        <f>(MAX(0,MIN(1,1-(K803-scaling_params!$B$2)/(scaling_params!$C$2-scaling_params!$B$2)))+MAX(0,MIN(1,(L803-scaling_params!$B$3)/(scaling_params!$C$3-scaling_params!$B$3))))/2</f>
        <v>0.875</v>
      </c>
      <c r="Y803" s="15">
        <f>(MAX(0,MIN(1,(M803-scaling_params!$B$4)/(scaling_params!$C$4-scaling_params!$B$4)))+MAX(0,MIN(1,(N803-scaling_params!$B$5)/(scaling_params!$C$5-scaling_params!$B$5))))/2</f>
        <v>0.7714285714</v>
      </c>
      <c r="Z803" s="15">
        <f>(MAX(0,MIN(1,(O803-scaling_params!$B$6)/(scaling_params!$C$6-scaling_params!$B$6)))+MAX(0,MIN(1,1-(P803-scaling_params!$B$7)/(scaling_params!$C$7-scaling_params!$B$7)))+MAX(0,MIN(1,(T803-scaling_params!$B$11)/(scaling_params!$C$11-scaling_params!$B$11))))/3</f>
        <v>0.9714285714</v>
      </c>
      <c r="AA803" s="15">
        <f>(MAX(0,MIN(1,1-(Q803-scaling_params!$B$8)/(scaling_params!$C$8-scaling_params!$B$8)))+MAX(0,MIN(1,(R803-scaling_params!$B$9)/(scaling_params!$C$9-scaling_params!$B$9)))+MAX(0,MIN(1,(S803-scaling_params!$B$10)/(scaling_params!$C$10-scaling_params!$B$10))))/3</f>
        <v>0.9157359146</v>
      </c>
      <c r="AB803" s="15">
        <f>(MAX(0,MIN(1,(U803-scaling_params!$B$12)/(scaling_params!$C$12-scaling_params!$B$12)))+MAX(0,MIN(1,(V803-scaling_params!$B$13)/(scaling_params!$C$13-scaling_params!$B$13))))/2</f>
        <v>0.7390909091</v>
      </c>
      <c r="AC803" s="13">
        <f>(scaling_params!$G$2*X803+scaling_params!$G$3*Y803+scaling_params!$G$4*Z803+scaling_params!$G$5*AA803+scaling_params!$G$6*AB803)*100</f>
        <v>86.35786768</v>
      </c>
      <c r="AD803" s="11" t="s">
        <v>168</v>
      </c>
      <c r="AE803" s="11">
        <f t="shared" si="2"/>
        <v>0</v>
      </c>
    </row>
    <row r="804" ht="15.75" customHeight="1">
      <c r="A804" s="11" t="s">
        <v>580</v>
      </c>
      <c r="B804" s="11" t="s">
        <v>163</v>
      </c>
      <c r="C804" s="11" t="s">
        <v>449</v>
      </c>
      <c r="D804" s="11" t="s">
        <v>170</v>
      </c>
      <c r="E804" s="12">
        <v>2024.0</v>
      </c>
      <c r="F804" s="11" t="s">
        <v>171</v>
      </c>
      <c r="G804" s="11" t="s">
        <v>184</v>
      </c>
      <c r="H804" s="11">
        <v>4.0</v>
      </c>
      <c r="I804" s="13">
        <v>8.6</v>
      </c>
      <c r="J804" s="11">
        <v>0.0</v>
      </c>
      <c r="K804" s="13">
        <v>0.2</v>
      </c>
      <c r="L804" s="13">
        <v>6.8</v>
      </c>
      <c r="M804" s="11">
        <v>7.0</v>
      </c>
      <c r="N804" s="14">
        <v>0.78</v>
      </c>
      <c r="O804" s="13">
        <v>82.1</v>
      </c>
      <c r="P804" s="13">
        <v>5.1</v>
      </c>
      <c r="Q804" s="13">
        <v>12.5</v>
      </c>
      <c r="R804" s="13">
        <v>18.1</v>
      </c>
      <c r="S804" s="13">
        <v>4.6</v>
      </c>
      <c r="T804" s="13">
        <v>3.9</v>
      </c>
      <c r="U804" s="13">
        <v>2.3</v>
      </c>
      <c r="V804" s="13">
        <v>83.6</v>
      </c>
      <c r="W804" s="11" t="str">
        <f t="shared" si="1"/>
        <v>A-Strong|BBVA|Risk|2024</v>
      </c>
      <c r="X804" s="15">
        <f>(MAX(0,MIN(1,1-(K804-scaling_params!$B$2)/(scaling_params!$C$2-scaling_params!$B$2)))+MAX(0,MIN(1,(L804-scaling_params!$B$3)/(scaling_params!$C$3-scaling_params!$B$3))))/2</f>
        <v>0.7794117647</v>
      </c>
      <c r="Y804" s="15">
        <f>(MAX(0,MIN(1,(M804-scaling_params!$B$4)/(scaling_params!$C$4-scaling_params!$B$4)))+MAX(0,MIN(1,(N804-scaling_params!$B$5)/(scaling_params!$C$5-scaling_params!$B$5))))/2</f>
        <v>0.5196428571</v>
      </c>
      <c r="Z804" s="15">
        <f>(MAX(0,MIN(1,(O804-scaling_params!$B$6)/(scaling_params!$C$6-scaling_params!$B$6)))+MAX(0,MIN(1,1-(P804-scaling_params!$B$7)/(scaling_params!$C$7-scaling_params!$B$7)))+MAX(0,MIN(1,(T804-scaling_params!$B$11)/(scaling_params!$C$11-scaling_params!$B$11))))/3</f>
        <v>0.8952380952</v>
      </c>
      <c r="AA804" s="15">
        <f>(MAX(0,MIN(1,1-(Q804-scaling_params!$B$8)/(scaling_params!$C$8-scaling_params!$B$8)))+MAX(0,MIN(1,(R804-scaling_params!$B$9)/(scaling_params!$C$9-scaling_params!$B$9)))+MAX(0,MIN(1,(S804-scaling_params!$B$10)/(scaling_params!$C$10-scaling_params!$B$10))))/3</f>
        <v>0.9182545861</v>
      </c>
      <c r="AB804" s="15">
        <f>(MAX(0,MIN(1,(U804-scaling_params!$B$12)/(scaling_params!$C$12-scaling_params!$B$12)))+MAX(0,MIN(1,(V804-scaling_params!$B$13)/(scaling_params!$C$13-scaling_params!$B$13))))/2</f>
        <v>0.6904545455</v>
      </c>
      <c r="AC804" s="13">
        <f>(scaling_params!$G$2*X804+scaling_params!$G$3*Y804+scaling_params!$G$4*Z804+scaling_params!$G$5*AA804+scaling_params!$G$6*AB804)*100</f>
        <v>75.8745232</v>
      </c>
      <c r="AD804" s="11" t="s">
        <v>168</v>
      </c>
      <c r="AE804" s="11">
        <f t="shared" si="2"/>
        <v>0</v>
      </c>
    </row>
    <row r="805" ht="15.75" customHeight="1">
      <c r="A805" s="11" t="s">
        <v>580</v>
      </c>
      <c r="B805" s="11" t="s">
        <v>163</v>
      </c>
      <c r="C805" s="11" t="s">
        <v>449</v>
      </c>
      <c r="D805" s="11" t="s">
        <v>170</v>
      </c>
      <c r="E805" s="12">
        <v>2025.0</v>
      </c>
      <c r="F805" s="11" t="s">
        <v>171</v>
      </c>
      <c r="G805" s="11" t="s">
        <v>184</v>
      </c>
      <c r="H805" s="11">
        <v>4.0</v>
      </c>
      <c r="I805" s="13">
        <v>8.3</v>
      </c>
      <c r="J805" s="11">
        <v>0.0</v>
      </c>
      <c r="K805" s="13">
        <v>0.0</v>
      </c>
      <c r="L805" s="13">
        <v>7.9</v>
      </c>
      <c r="M805" s="11">
        <v>34.0</v>
      </c>
      <c r="N805" s="14">
        <v>0.87</v>
      </c>
      <c r="O805" s="13">
        <v>82.8</v>
      </c>
      <c r="P805" s="13">
        <v>4.9</v>
      </c>
      <c r="Q805" s="13">
        <v>8.3</v>
      </c>
      <c r="R805" s="13">
        <v>17.0</v>
      </c>
      <c r="S805" s="13">
        <v>3.7</v>
      </c>
      <c r="T805" s="13">
        <v>4.3</v>
      </c>
      <c r="U805" s="13">
        <v>5.1</v>
      </c>
      <c r="V805" s="13">
        <v>85.4</v>
      </c>
      <c r="W805" s="11" t="str">
        <f t="shared" si="1"/>
        <v>A-Strong|BBVA|Risk|2025</v>
      </c>
      <c r="X805" s="15">
        <f>(MAX(0,MIN(1,1-(K805-scaling_params!$B$2)/(scaling_params!$C$2-scaling_params!$B$2)))+MAX(0,MIN(1,(L805-scaling_params!$B$3)/(scaling_params!$C$3-scaling_params!$B$3))))/2</f>
        <v>0.8602941176</v>
      </c>
      <c r="Y805" s="15">
        <f>(MAX(0,MIN(1,(M805-scaling_params!$B$4)/(scaling_params!$C$4-scaling_params!$B$4)))+MAX(0,MIN(1,(N805-scaling_params!$B$5)/(scaling_params!$C$5-scaling_params!$B$5))))/2</f>
        <v>0.7607142857</v>
      </c>
      <c r="Z805" s="15">
        <f>(MAX(0,MIN(1,(O805-scaling_params!$B$6)/(scaling_params!$C$6-scaling_params!$B$6)))+MAX(0,MIN(1,1-(P805-scaling_params!$B$7)/(scaling_params!$C$7-scaling_params!$B$7)))+MAX(0,MIN(1,(T805-scaling_params!$B$11)/(scaling_params!$C$11-scaling_params!$B$11))))/3</f>
        <v>0.9333333333</v>
      </c>
      <c r="AA805" s="15">
        <f>(MAX(0,MIN(1,1-(Q805-scaling_params!$B$8)/(scaling_params!$C$8-scaling_params!$B$8)))+MAX(0,MIN(1,(R805-scaling_params!$B$9)/(scaling_params!$C$9-scaling_params!$B$9)))+MAX(0,MIN(1,(S805-scaling_params!$B$10)/(scaling_params!$C$10-scaling_params!$B$10))))/3</f>
        <v>0.8176966989</v>
      </c>
      <c r="AB805" s="15">
        <f>(MAX(0,MIN(1,(U805-scaling_params!$B$12)/(scaling_params!$C$12-scaling_params!$B$12)))+MAX(0,MIN(1,(V805-scaling_params!$B$13)/(scaling_params!$C$13-scaling_params!$B$13))))/2</f>
        <v>0.8818181818</v>
      </c>
      <c r="AC805" s="13">
        <f>(scaling_params!$G$2*X805+scaling_params!$G$3*Y805+scaling_params!$G$4*Z805+scaling_params!$G$5*AA805+scaling_params!$G$6*AB805)*100</f>
        <v>84.82394726</v>
      </c>
      <c r="AD805" s="11" t="s">
        <v>168</v>
      </c>
      <c r="AE805" s="11">
        <f t="shared" si="2"/>
        <v>0</v>
      </c>
    </row>
    <row r="806" ht="15.75" customHeight="1">
      <c r="A806" s="11" t="s">
        <v>581</v>
      </c>
      <c r="B806" s="11" t="s">
        <v>163</v>
      </c>
      <c r="C806" s="11" t="s">
        <v>449</v>
      </c>
      <c r="D806" s="11" t="s">
        <v>177</v>
      </c>
      <c r="E806" s="12">
        <v>2024.0</v>
      </c>
      <c r="F806" s="11" t="s">
        <v>171</v>
      </c>
      <c r="G806" s="11" t="s">
        <v>167</v>
      </c>
      <c r="H806" s="11">
        <v>3.0</v>
      </c>
      <c r="I806" s="13">
        <v>8.6</v>
      </c>
      <c r="J806" s="11">
        <v>0.0</v>
      </c>
      <c r="K806" s="13">
        <v>0.2</v>
      </c>
      <c r="L806" s="13">
        <v>8.3</v>
      </c>
      <c r="M806" s="11">
        <v>46.0</v>
      </c>
      <c r="N806" s="14">
        <v>0.95</v>
      </c>
      <c r="O806" s="13">
        <v>76.2</v>
      </c>
      <c r="P806" s="13">
        <v>4.6</v>
      </c>
      <c r="Q806" s="13">
        <v>11.9</v>
      </c>
      <c r="R806" s="13">
        <v>17.6</v>
      </c>
      <c r="S806" s="13">
        <v>5.0</v>
      </c>
      <c r="T806" s="13">
        <v>5.0</v>
      </c>
      <c r="U806" s="13">
        <v>3.5</v>
      </c>
      <c r="V806" s="13">
        <v>90.0</v>
      </c>
      <c r="W806" s="11" t="str">
        <f t="shared" si="1"/>
        <v>A-Strong|BBVA|Retail|2024</v>
      </c>
      <c r="X806" s="15">
        <f>(MAX(0,MIN(1,1-(K806-scaling_params!$B$2)/(scaling_params!$C$2-scaling_params!$B$2)))+MAX(0,MIN(1,(L806-scaling_params!$B$3)/(scaling_params!$C$3-scaling_params!$B$3))))/2</f>
        <v>0.8897058824</v>
      </c>
      <c r="Y806" s="15">
        <f>(MAX(0,MIN(1,(M806-scaling_params!$B$4)/(scaling_params!$C$4-scaling_params!$B$4)))+MAX(0,MIN(1,(N806-scaling_params!$B$5)/(scaling_params!$C$5-scaling_params!$B$5))))/2</f>
        <v>0.9178571429</v>
      </c>
      <c r="Z806" s="15">
        <f>(MAX(0,MIN(1,(O806-scaling_params!$B$6)/(scaling_params!$C$6-scaling_params!$B$6)))+MAX(0,MIN(1,1-(P806-scaling_params!$B$7)/(scaling_params!$C$7-scaling_params!$B$7)))+MAX(0,MIN(1,(T806-scaling_params!$B$11)/(scaling_params!$C$11-scaling_params!$B$11))))/3</f>
        <v>0.9900990099</v>
      </c>
      <c r="AA806" s="15">
        <f>(MAX(0,MIN(1,1-(Q806-scaling_params!$B$8)/(scaling_params!$C$8-scaling_params!$B$8)))+MAX(0,MIN(1,(R806-scaling_params!$B$9)/(scaling_params!$C$9-scaling_params!$B$9)))+MAX(0,MIN(1,(S806-scaling_params!$B$10)/(scaling_params!$C$10-scaling_params!$B$10))))/3</f>
        <v>0.9591004987</v>
      </c>
      <c r="AB806" s="15">
        <f>(MAX(0,MIN(1,(U806-scaling_params!$B$12)/(scaling_params!$C$12-scaling_params!$B$12)))+MAX(0,MIN(1,(V806-scaling_params!$B$13)/(scaling_params!$C$13-scaling_params!$B$13))))/2</f>
        <v>0.9236363636</v>
      </c>
      <c r="AC806" s="13">
        <f>(scaling_params!$G$2*X806+scaling_params!$G$3*Y806+scaling_params!$G$4*Z806+scaling_params!$G$5*AA806+scaling_params!$G$6*AB806)*100</f>
        <v>93.52413569</v>
      </c>
      <c r="AD806" s="11" t="s">
        <v>168</v>
      </c>
      <c r="AE806" s="11">
        <f t="shared" si="2"/>
        <v>0</v>
      </c>
    </row>
    <row r="807" ht="15.75" customHeight="1">
      <c r="A807" s="11" t="s">
        <v>581</v>
      </c>
      <c r="B807" s="11" t="s">
        <v>163</v>
      </c>
      <c r="C807" s="11" t="s">
        <v>449</v>
      </c>
      <c r="D807" s="11" t="s">
        <v>177</v>
      </c>
      <c r="E807" s="12">
        <v>2025.0</v>
      </c>
      <c r="F807" s="11" t="s">
        <v>171</v>
      </c>
      <c r="G807" s="11" t="s">
        <v>167</v>
      </c>
      <c r="H807" s="11">
        <v>3.0</v>
      </c>
      <c r="I807" s="13">
        <v>8.3</v>
      </c>
      <c r="J807" s="11">
        <v>0.0</v>
      </c>
      <c r="K807" s="13">
        <v>1.2</v>
      </c>
      <c r="L807" s="13">
        <v>8.5</v>
      </c>
      <c r="M807" s="11">
        <v>18.0</v>
      </c>
      <c r="N807" s="14">
        <v>0.92</v>
      </c>
      <c r="O807" s="13">
        <v>79.5</v>
      </c>
      <c r="P807" s="13">
        <v>6.5</v>
      </c>
      <c r="Q807" s="13">
        <v>9.6</v>
      </c>
      <c r="R807" s="13">
        <v>16.3</v>
      </c>
      <c r="S807" s="13">
        <v>4.0</v>
      </c>
      <c r="T807" s="13">
        <v>4.4</v>
      </c>
      <c r="U807" s="13">
        <v>3.5</v>
      </c>
      <c r="V807" s="13">
        <v>86.3</v>
      </c>
      <c r="W807" s="11" t="str">
        <f t="shared" si="1"/>
        <v>A-Strong|BBVA|Retail|2025</v>
      </c>
      <c r="X807" s="15">
        <f>(MAX(0,MIN(1,1-(K807-scaling_params!$B$2)/(scaling_params!$C$2-scaling_params!$B$2)))+MAX(0,MIN(1,(L807-scaling_params!$B$3)/(scaling_params!$C$3-scaling_params!$B$3))))/2</f>
        <v>0.8710784314</v>
      </c>
      <c r="Y807" s="15">
        <f>(MAX(0,MIN(1,(M807-scaling_params!$B$4)/(scaling_params!$C$4-scaling_params!$B$4)))+MAX(0,MIN(1,(N807-scaling_params!$B$5)/(scaling_params!$C$5-scaling_params!$B$5))))/2</f>
        <v>0.7470238095</v>
      </c>
      <c r="Z807" s="15">
        <f>(MAX(0,MIN(1,(O807-scaling_params!$B$6)/(scaling_params!$C$6-scaling_params!$B$6)))+MAX(0,MIN(1,1-(P807-scaling_params!$B$7)/(scaling_params!$C$7-scaling_params!$B$7)))+MAX(0,MIN(1,(T807-scaling_params!$B$11)/(scaling_params!$C$11-scaling_params!$B$11))))/3</f>
        <v>0.8527670528</v>
      </c>
      <c r="AA807" s="15">
        <f>(MAX(0,MIN(1,1-(Q807-scaling_params!$B$8)/(scaling_params!$C$8-scaling_params!$B$8)))+MAX(0,MIN(1,(R807-scaling_params!$B$9)/(scaling_params!$C$9-scaling_params!$B$9)))+MAX(0,MIN(1,(S807-scaling_params!$B$10)/(scaling_params!$C$10-scaling_params!$B$10))))/3</f>
        <v>0.8175725987</v>
      </c>
      <c r="AB807" s="15">
        <f>(MAX(0,MIN(1,(U807-scaling_params!$B$12)/(scaling_params!$C$12-scaling_params!$B$12)))+MAX(0,MIN(1,(V807-scaling_params!$B$13)/(scaling_params!$C$13-scaling_params!$B$13))))/2</f>
        <v>0.89</v>
      </c>
      <c r="AC807" s="13">
        <f>(scaling_params!$G$2*X807+scaling_params!$G$3*Y807+scaling_params!$G$4*Z807+scaling_params!$G$5*AA807+scaling_params!$G$6*AB807)*100</f>
        <v>82.95670614</v>
      </c>
      <c r="AD807" s="11" t="s">
        <v>168</v>
      </c>
      <c r="AE807" s="11">
        <f t="shared" si="2"/>
        <v>0</v>
      </c>
    </row>
    <row r="808" ht="15.75" customHeight="1">
      <c r="A808" s="11" t="s">
        <v>582</v>
      </c>
      <c r="B808" s="11" t="s">
        <v>163</v>
      </c>
      <c r="C808" s="11" t="s">
        <v>449</v>
      </c>
      <c r="D808" s="11" t="s">
        <v>181</v>
      </c>
      <c r="E808" s="12">
        <v>2024.0</v>
      </c>
      <c r="F808" s="11" t="s">
        <v>166</v>
      </c>
      <c r="G808" s="11" t="s">
        <v>167</v>
      </c>
      <c r="H808" s="11">
        <v>1.0</v>
      </c>
      <c r="I808" s="13">
        <v>8.6</v>
      </c>
      <c r="J808" s="11">
        <v>0.0</v>
      </c>
      <c r="K808" s="13">
        <v>0.6</v>
      </c>
      <c r="L808" s="13">
        <v>10.0</v>
      </c>
      <c r="M808" s="11">
        <v>51.0</v>
      </c>
      <c r="N808" s="14">
        <v>0.88</v>
      </c>
      <c r="O808" s="13">
        <v>80.4</v>
      </c>
      <c r="P808" s="13">
        <v>5.5</v>
      </c>
      <c r="Q808" s="13">
        <v>9.4</v>
      </c>
      <c r="R808" s="13">
        <v>15.8</v>
      </c>
      <c r="S808" s="13">
        <v>5.0</v>
      </c>
      <c r="T808" s="13">
        <v>5.0</v>
      </c>
      <c r="U808" s="13">
        <v>3.6</v>
      </c>
      <c r="V808" s="13">
        <v>87.3</v>
      </c>
      <c r="W808" s="11" t="str">
        <f t="shared" si="1"/>
        <v>A-Strong|BBVA|Corporate|2024</v>
      </c>
      <c r="X808" s="15">
        <f>(MAX(0,MIN(1,1-(K808-scaling_params!$B$2)/(scaling_params!$C$2-scaling_params!$B$2)))+MAX(0,MIN(1,(L808-scaling_params!$B$3)/(scaling_params!$C$3-scaling_params!$B$3))))/2</f>
        <v>1</v>
      </c>
      <c r="Y808" s="15">
        <f>(MAX(0,MIN(1,(M808-scaling_params!$B$4)/(scaling_params!$C$4-scaling_params!$B$4)))+MAX(0,MIN(1,(N808-scaling_params!$B$5)/(scaling_params!$C$5-scaling_params!$B$5))))/2</f>
        <v>0.8541666667</v>
      </c>
      <c r="Z808" s="15">
        <f>(MAX(0,MIN(1,(O808-scaling_params!$B$6)/(scaling_params!$C$6-scaling_params!$B$6)))+MAX(0,MIN(1,1-(P808-scaling_params!$B$7)/(scaling_params!$C$7-scaling_params!$B$7)))+MAX(0,MIN(1,(T808-scaling_params!$B$11)/(scaling_params!$C$11-scaling_params!$B$11))))/3</f>
        <v>1</v>
      </c>
      <c r="AA808" s="15">
        <f>(MAX(0,MIN(1,1-(Q808-scaling_params!$B$8)/(scaling_params!$C$8-scaling_params!$B$8)))+MAX(0,MIN(1,(R808-scaling_params!$B$9)/(scaling_params!$C$9-scaling_params!$B$9)))+MAX(0,MIN(1,(S808-scaling_params!$B$10)/(scaling_params!$C$10-scaling_params!$B$10))))/3</f>
        <v>0.8945147679</v>
      </c>
      <c r="AB808" s="15">
        <f>(MAX(0,MIN(1,(U808-scaling_params!$B$12)/(scaling_params!$C$12-scaling_params!$B$12)))+MAX(0,MIN(1,(V808-scaling_params!$B$13)/(scaling_params!$C$13-scaling_params!$B$13))))/2</f>
        <v>0.8990909091</v>
      </c>
      <c r="AC808" s="13">
        <f>(scaling_params!$G$2*X808+scaling_params!$G$3*Y808+scaling_params!$G$4*Z808+scaling_params!$G$5*AA808+scaling_params!$G$6*AB808)*100</f>
        <v>93.42564931</v>
      </c>
      <c r="AD808" s="11" t="s">
        <v>168</v>
      </c>
      <c r="AE808" s="11">
        <f t="shared" si="2"/>
        <v>0</v>
      </c>
    </row>
    <row r="809" ht="15.75" customHeight="1">
      <c r="A809" s="11" t="s">
        <v>582</v>
      </c>
      <c r="B809" s="11" t="s">
        <v>163</v>
      </c>
      <c r="C809" s="11" t="s">
        <v>449</v>
      </c>
      <c r="D809" s="11" t="s">
        <v>181</v>
      </c>
      <c r="E809" s="12">
        <v>2025.0</v>
      </c>
      <c r="F809" s="11" t="s">
        <v>166</v>
      </c>
      <c r="G809" s="11" t="s">
        <v>167</v>
      </c>
      <c r="H809" s="11">
        <v>1.0</v>
      </c>
      <c r="I809" s="13">
        <v>8.3</v>
      </c>
      <c r="J809" s="11">
        <v>0.0</v>
      </c>
      <c r="K809" s="13">
        <v>1.4</v>
      </c>
      <c r="L809" s="13">
        <v>10.0</v>
      </c>
      <c r="M809" s="11">
        <v>33.0</v>
      </c>
      <c r="N809" s="14">
        <v>0.97</v>
      </c>
      <c r="O809" s="13">
        <v>83.2</v>
      </c>
      <c r="P809" s="13">
        <v>5.5</v>
      </c>
      <c r="Q809" s="13">
        <v>8.5</v>
      </c>
      <c r="R809" s="13">
        <v>18.9</v>
      </c>
      <c r="S809" s="13">
        <v>5.0</v>
      </c>
      <c r="T809" s="13">
        <v>5.0</v>
      </c>
      <c r="U809" s="13">
        <v>3.7</v>
      </c>
      <c r="V809" s="13">
        <v>95.8</v>
      </c>
      <c r="W809" s="11" t="str">
        <f t="shared" si="1"/>
        <v>A-Strong|BBVA|Corporate|2025</v>
      </c>
      <c r="X809" s="15">
        <f>(MAX(0,MIN(1,1-(K809-scaling_params!$B$2)/(scaling_params!$C$2-scaling_params!$B$2)))+MAX(0,MIN(1,(L809-scaling_params!$B$3)/(scaling_params!$C$3-scaling_params!$B$3))))/2</f>
        <v>0.9333333333</v>
      </c>
      <c r="Y809" s="15">
        <f>(MAX(0,MIN(1,(M809-scaling_params!$B$4)/(scaling_params!$C$4-scaling_params!$B$4)))+MAX(0,MIN(1,(N809-scaling_params!$B$5)/(scaling_params!$C$5-scaling_params!$B$5))))/2</f>
        <v>0.880952381</v>
      </c>
      <c r="Z809" s="15">
        <f>(MAX(0,MIN(1,(O809-scaling_params!$B$6)/(scaling_params!$C$6-scaling_params!$B$6)))+MAX(0,MIN(1,1-(P809-scaling_params!$B$7)/(scaling_params!$C$7-scaling_params!$B$7)))+MAX(0,MIN(1,(T809-scaling_params!$B$11)/(scaling_params!$C$11-scaling_params!$B$11))))/3</f>
        <v>1</v>
      </c>
      <c r="AA809" s="15">
        <f>(MAX(0,MIN(1,1-(Q809-scaling_params!$B$8)/(scaling_params!$C$8-scaling_params!$B$8)))+MAX(0,MIN(1,(R809-scaling_params!$B$9)/(scaling_params!$C$9-scaling_params!$B$9)))+MAX(0,MIN(1,(S809-scaling_params!$B$10)/(scaling_params!$C$10-scaling_params!$B$10))))/3</f>
        <v>1</v>
      </c>
      <c r="AB809" s="15">
        <f>(MAX(0,MIN(1,(U809-scaling_params!$B$12)/(scaling_params!$C$12-scaling_params!$B$12)))+MAX(0,MIN(1,(V809-scaling_params!$B$13)/(scaling_params!$C$13-scaling_params!$B$13))))/2</f>
        <v>0.9763636364</v>
      </c>
      <c r="AC809" s="13">
        <f>(scaling_params!$G$2*X809+scaling_params!$G$3*Y809+scaling_params!$G$4*Z809+scaling_params!$G$5*AA809+scaling_params!$G$6*AB809)*100</f>
        <v>95.25680519</v>
      </c>
      <c r="AD809" s="11" t="s">
        <v>168</v>
      </c>
      <c r="AE809" s="11">
        <f t="shared" si="2"/>
        <v>0</v>
      </c>
    </row>
    <row r="810" ht="15.75" customHeight="1">
      <c r="A810" s="11" t="s">
        <v>583</v>
      </c>
      <c r="B810" s="11" t="s">
        <v>163</v>
      </c>
      <c r="C810" s="11" t="s">
        <v>449</v>
      </c>
      <c r="D810" s="11" t="s">
        <v>181</v>
      </c>
      <c r="E810" s="12">
        <v>2024.0</v>
      </c>
      <c r="F810" s="11" t="s">
        <v>171</v>
      </c>
      <c r="G810" s="11" t="s">
        <v>172</v>
      </c>
      <c r="H810" s="11">
        <v>5.0</v>
      </c>
      <c r="I810" s="13">
        <v>8.6</v>
      </c>
      <c r="J810" s="11">
        <v>0.0</v>
      </c>
      <c r="K810" s="13">
        <v>0.6</v>
      </c>
      <c r="L810" s="13">
        <v>7.7</v>
      </c>
      <c r="M810" s="11">
        <v>36.0</v>
      </c>
      <c r="N810" s="14">
        <v>0.93</v>
      </c>
      <c r="O810" s="13">
        <v>80.4</v>
      </c>
      <c r="P810" s="13">
        <v>5.5</v>
      </c>
      <c r="Q810" s="13">
        <v>9.4</v>
      </c>
      <c r="R810" s="13">
        <v>15.8</v>
      </c>
      <c r="S810" s="13">
        <v>4.9</v>
      </c>
      <c r="T810" s="13">
        <v>4.9</v>
      </c>
      <c r="U810" s="13">
        <v>3.6</v>
      </c>
      <c r="V810" s="13">
        <v>83.8</v>
      </c>
      <c r="W810" s="11" t="str">
        <f t="shared" si="1"/>
        <v>A-Strong|BBVA|Corporate|2024</v>
      </c>
      <c r="X810" s="15">
        <f>(MAX(0,MIN(1,1-(K810-scaling_params!$B$2)/(scaling_params!$C$2-scaling_params!$B$2)))+MAX(0,MIN(1,(L810-scaling_params!$B$3)/(scaling_params!$C$3-scaling_params!$B$3))))/2</f>
        <v>0.8455882353</v>
      </c>
      <c r="Y810" s="15">
        <f>(MAX(0,MIN(1,(M810-scaling_params!$B$4)/(scaling_params!$C$4-scaling_params!$B$4)))+MAX(0,MIN(1,(N810-scaling_params!$B$5)/(scaling_params!$C$5-scaling_params!$B$5))))/2</f>
        <v>0.8452380952</v>
      </c>
      <c r="Z810" s="15">
        <f>(MAX(0,MIN(1,(O810-scaling_params!$B$6)/(scaling_params!$C$6-scaling_params!$B$6)))+MAX(0,MIN(1,1-(P810-scaling_params!$B$7)/(scaling_params!$C$7-scaling_params!$B$7)))+MAX(0,MIN(1,(T810-scaling_params!$B$11)/(scaling_params!$C$11-scaling_params!$B$11))))/3</f>
        <v>0.9904761905</v>
      </c>
      <c r="AA810" s="15">
        <f>(MAX(0,MIN(1,1-(Q810-scaling_params!$B$8)/(scaling_params!$C$8-scaling_params!$B$8)))+MAX(0,MIN(1,(R810-scaling_params!$B$9)/(scaling_params!$C$9-scaling_params!$B$9)))+MAX(0,MIN(1,(S810-scaling_params!$B$10)/(scaling_params!$C$10-scaling_params!$B$10))))/3</f>
        <v>0.8847108464</v>
      </c>
      <c r="AB810" s="15">
        <f>(MAX(0,MIN(1,(U810-scaling_params!$B$12)/(scaling_params!$C$12-scaling_params!$B$12)))+MAX(0,MIN(1,(V810-scaling_params!$B$13)/(scaling_params!$C$13-scaling_params!$B$13))))/2</f>
        <v>0.8672727273</v>
      </c>
      <c r="AC810" s="13">
        <f>(scaling_params!$G$2*X810+scaling_params!$G$3*Y810+scaling_params!$G$4*Z810+scaling_params!$G$5*AA810+scaling_params!$G$6*AB810)*100</f>
        <v>88.81533832</v>
      </c>
      <c r="AD810" s="11" t="s">
        <v>168</v>
      </c>
      <c r="AE810" s="11">
        <f t="shared" si="2"/>
        <v>0</v>
      </c>
    </row>
    <row r="811" ht="15.75" customHeight="1">
      <c r="A811" s="11" t="s">
        <v>583</v>
      </c>
      <c r="B811" s="11" t="s">
        <v>163</v>
      </c>
      <c r="C811" s="11" t="s">
        <v>449</v>
      </c>
      <c r="D811" s="11" t="s">
        <v>181</v>
      </c>
      <c r="E811" s="12">
        <v>2025.0</v>
      </c>
      <c r="F811" s="11" t="s">
        <v>171</v>
      </c>
      <c r="G811" s="11" t="s">
        <v>172</v>
      </c>
      <c r="H811" s="11">
        <v>5.0</v>
      </c>
      <c r="I811" s="13">
        <v>8.3</v>
      </c>
      <c r="J811" s="11">
        <v>0.0</v>
      </c>
      <c r="K811" s="13">
        <v>1.4</v>
      </c>
      <c r="L811" s="13">
        <v>8.5</v>
      </c>
      <c r="M811" s="11">
        <v>37.0</v>
      </c>
      <c r="N811" s="14">
        <v>0.95</v>
      </c>
      <c r="O811" s="13">
        <v>83.2</v>
      </c>
      <c r="P811" s="13">
        <v>5.5</v>
      </c>
      <c r="Q811" s="13">
        <v>8.5</v>
      </c>
      <c r="R811" s="13">
        <v>18.9</v>
      </c>
      <c r="S811" s="13">
        <v>4.2</v>
      </c>
      <c r="T811" s="13">
        <v>4.8</v>
      </c>
      <c r="U811" s="13">
        <v>3.7</v>
      </c>
      <c r="V811" s="13">
        <v>88.1</v>
      </c>
      <c r="W811" s="11" t="str">
        <f t="shared" si="1"/>
        <v>A-Strong|BBVA|Corporate|2025</v>
      </c>
      <c r="X811" s="15">
        <f>(MAX(0,MIN(1,1-(K811-scaling_params!$B$2)/(scaling_params!$C$2-scaling_params!$B$2)))+MAX(0,MIN(1,(L811-scaling_params!$B$3)/(scaling_params!$C$3-scaling_params!$B$3))))/2</f>
        <v>0.837745098</v>
      </c>
      <c r="Y811" s="15">
        <f>(MAX(0,MIN(1,(M811-scaling_params!$B$4)/(scaling_params!$C$4-scaling_params!$B$4)))+MAX(0,MIN(1,(N811-scaling_params!$B$5)/(scaling_params!$C$5-scaling_params!$B$5))))/2</f>
        <v>0.875</v>
      </c>
      <c r="Z811" s="15">
        <f>(MAX(0,MIN(1,(O811-scaling_params!$B$6)/(scaling_params!$C$6-scaling_params!$B$6)))+MAX(0,MIN(1,1-(P811-scaling_params!$B$7)/(scaling_params!$C$7-scaling_params!$B$7)))+MAX(0,MIN(1,(T811-scaling_params!$B$11)/(scaling_params!$C$11-scaling_params!$B$11))))/3</f>
        <v>0.980952381</v>
      </c>
      <c r="AA811" s="15">
        <f>(MAX(0,MIN(1,1-(Q811-scaling_params!$B$8)/(scaling_params!$C$8-scaling_params!$B$8)))+MAX(0,MIN(1,(R811-scaling_params!$B$9)/(scaling_params!$C$9-scaling_params!$B$9)))+MAX(0,MIN(1,(S811-scaling_params!$B$10)/(scaling_params!$C$10-scaling_params!$B$10))))/3</f>
        <v>0.9215686275</v>
      </c>
      <c r="AB811" s="15">
        <f>(MAX(0,MIN(1,(U811-scaling_params!$B$12)/(scaling_params!$C$12-scaling_params!$B$12)))+MAX(0,MIN(1,(V811-scaling_params!$B$13)/(scaling_params!$C$13-scaling_params!$B$13))))/2</f>
        <v>0.9063636364</v>
      </c>
      <c r="AC811" s="13">
        <f>(scaling_params!$G$2*X811+scaling_params!$G$3*Y811+scaling_params!$G$4*Z811+scaling_params!$G$5*AA811+scaling_params!$G$6*AB811)*100</f>
        <v>90.21658951</v>
      </c>
      <c r="AD811" s="11" t="s">
        <v>168</v>
      </c>
      <c r="AE811" s="11">
        <f t="shared" si="2"/>
        <v>0</v>
      </c>
    </row>
    <row r="812" ht="15.75" customHeight="1">
      <c r="A812" s="11" t="s">
        <v>584</v>
      </c>
      <c r="B812" s="11" t="s">
        <v>163</v>
      </c>
      <c r="C812" s="11" t="s">
        <v>449</v>
      </c>
      <c r="D812" s="11" t="s">
        <v>177</v>
      </c>
      <c r="E812" s="12">
        <v>2024.0</v>
      </c>
      <c r="F812" s="11" t="s">
        <v>166</v>
      </c>
      <c r="G812" s="11" t="s">
        <v>167</v>
      </c>
      <c r="H812" s="11">
        <v>1.0</v>
      </c>
      <c r="I812" s="13">
        <v>8.6</v>
      </c>
      <c r="J812" s="11">
        <v>0.0</v>
      </c>
      <c r="K812" s="13">
        <v>0.2</v>
      </c>
      <c r="L812" s="13">
        <v>8.6</v>
      </c>
      <c r="M812" s="11">
        <v>31.0</v>
      </c>
      <c r="N812" s="14">
        <v>0.93</v>
      </c>
      <c r="O812" s="13">
        <v>76.2</v>
      </c>
      <c r="P812" s="13">
        <v>4.6</v>
      </c>
      <c r="Q812" s="13">
        <v>11.9</v>
      </c>
      <c r="R812" s="13">
        <v>17.6</v>
      </c>
      <c r="S812" s="13">
        <v>5.0</v>
      </c>
      <c r="T812" s="13">
        <v>4.7</v>
      </c>
      <c r="U812" s="13">
        <v>3.5</v>
      </c>
      <c r="V812" s="13">
        <v>87.3</v>
      </c>
      <c r="W812" s="11" t="str">
        <f t="shared" si="1"/>
        <v>A-Strong|BBVA|Retail|2024</v>
      </c>
      <c r="X812" s="15">
        <f>(MAX(0,MIN(1,1-(K812-scaling_params!$B$2)/(scaling_params!$C$2-scaling_params!$B$2)))+MAX(0,MIN(1,(L812-scaling_params!$B$3)/(scaling_params!$C$3-scaling_params!$B$3))))/2</f>
        <v>0.9117647059</v>
      </c>
      <c r="Y812" s="15">
        <f>(MAX(0,MIN(1,(M812-scaling_params!$B$4)/(scaling_params!$C$4-scaling_params!$B$4)))+MAX(0,MIN(1,(N812-scaling_params!$B$5)/(scaling_params!$C$5-scaling_params!$B$5))))/2</f>
        <v>0.8214285714</v>
      </c>
      <c r="Z812" s="15">
        <f>(MAX(0,MIN(1,(O812-scaling_params!$B$6)/(scaling_params!$C$6-scaling_params!$B$6)))+MAX(0,MIN(1,1-(P812-scaling_params!$B$7)/(scaling_params!$C$7-scaling_params!$B$7)))+MAX(0,MIN(1,(T812-scaling_params!$B$11)/(scaling_params!$C$11-scaling_params!$B$11))))/3</f>
        <v>0.9615275813</v>
      </c>
      <c r="AA812" s="15">
        <f>(MAX(0,MIN(1,1-(Q812-scaling_params!$B$8)/(scaling_params!$C$8-scaling_params!$B$8)))+MAX(0,MIN(1,(R812-scaling_params!$B$9)/(scaling_params!$C$9-scaling_params!$B$9)))+MAX(0,MIN(1,(S812-scaling_params!$B$10)/(scaling_params!$C$10-scaling_params!$B$10))))/3</f>
        <v>0.9591004987</v>
      </c>
      <c r="AB812" s="15">
        <f>(MAX(0,MIN(1,(U812-scaling_params!$B$12)/(scaling_params!$C$12-scaling_params!$B$12)))+MAX(0,MIN(1,(V812-scaling_params!$B$13)/(scaling_params!$C$13-scaling_params!$B$13))))/2</f>
        <v>0.8990909091</v>
      </c>
      <c r="AC812" s="13">
        <f>(scaling_params!$G$2*X812+scaling_params!$G$3*Y812+scaling_params!$G$4*Z812+scaling_params!$G$5*AA812+scaling_params!$G$6*AB812)*100</f>
        <v>90.81538168</v>
      </c>
      <c r="AD812" s="11" t="s">
        <v>168</v>
      </c>
      <c r="AE812" s="11">
        <f t="shared" si="2"/>
        <v>0</v>
      </c>
    </row>
    <row r="813" ht="15.75" customHeight="1">
      <c r="A813" s="11" t="s">
        <v>584</v>
      </c>
      <c r="B813" s="11" t="s">
        <v>163</v>
      </c>
      <c r="C813" s="11" t="s">
        <v>449</v>
      </c>
      <c r="D813" s="11" t="s">
        <v>177</v>
      </c>
      <c r="E813" s="12">
        <v>2025.0</v>
      </c>
      <c r="F813" s="11" t="s">
        <v>166</v>
      </c>
      <c r="G813" s="11" t="s">
        <v>167</v>
      </c>
      <c r="H813" s="11">
        <v>1.0</v>
      </c>
      <c r="I813" s="13">
        <v>8.3</v>
      </c>
      <c r="J813" s="11">
        <v>1.0</v>
      </c>
      <c r="K813" s="13">
        <v>1.2</v>
      </c>
      <c r="L813" s="13">
        <v>8.0</v>
      </c>
      <c r="M813" s="11">
        <v>31.0</v>
      </c>
      <c r="N813" s="14">
        <v>0.88</v>
      </c>
      <c r="O813" s="13">
        <v>79.5</v>
      </c>
      <c r="P813" s="13">
        <v>6.5</v>
      </c>
      <c r="Q813" s="13">
        <v>9.6</v>
      </c>
      <c r="R813" s="13">
        <v>16.3</v>
      </c>
      <c r="S813" s="13">
        <v>4.5</v>
      </c>
      <c r="T813" s="13">
        <v>4.1</v>
      </c>
      <c r="U813" s="13">
        <v>3.5</v>
      </c>
      <c r="V813" s="13">
        <v>85.6</v>
      </c>
      <c r="W813" s="11" t="str">
        <f t="shared" si="1"/>
        <v>A-Strong|BBVA|Retail|2025</v>
      </c>
      <c r="X813" s="15">
        <f>(MAX(0,MIN(1,1-(K813-scaling_params!$B$2)/(scaling_params!$C$2-scaling_params!$B$2)))+MAX(0,MIN(1,(L813-scaling_params!$B$3)/(scaling_params!$C$3-scaling_params!$B$3))))/2</f>
        <v>0.8343137255</v>
      </c>
      <c r="Y813" s="15">
        <f>(MAX(0,MIN(1,(M813-scaling_params!$B$4)/(scaling_params!$C$4-scaling_params!$B$4)))+MAX(0,MIN(1,(N813-scaling_params!$B$5)/(scaling_params!$C$5-scaling_params!$B$5))))/2</f>
        <v>0.7589285714</v>
      </c>
      <c r="Z813" s="15">
        <f>(MAX(0,MIN(1,(O813-scaling_params!$B$6)/(scaling_params!$C$6-scaling_params!$B$6)))+MAX(0,MIN(1,1-(P813-scaling_params!$B$7)/(scaling_params!$C$7-scaling_params!$B$7)))+MAX(0,MIN(1,(T813-scaling_params!$B$11)/(scaling_params!$C$11-scaling_params!$B$11))))/3</f>
        <v>0.8241956242</v>
      </c>
      <c r="AA813" s="15">
        <f>(MAX(0,MIN(1,1-(Q813-scaling_params!$B$8)/(scaling_params!$C$8-scaling_params!$B$8)))+MAX(0,MIN(1,(R813-scaling_params!$B$9)/(scaling_params!$C$9-scaling_params!$B$9)))+MAX(0,MIN(1,(S813-scaling_params!$B$10)/(scaling_params!$C$10-scaling_params!$B$10))))/3</f>
        <v>0.8665922065</v>
      </c>
      <c r="AB813" s="15">
        <f>(MAX(0,MIN(1,(U813-scaling_params!$B$12)/(scaling_params!$C$12-scaling_params!$B$12)))+MAX(0,MIN(1,(V813-scaling_params!$B$13)/(scaling_params!$C$13-scaling_params!$B$13))))/2</f>
        <v>0.8836363636</v>
      </c>
      <c r="AC813" s="13">
        <f>(scaling_params!$G$2*X813+scaling_params!$G$3*Y813+scaling_params!$G$4*Z813+scaling_params!$G$5*AA813+scaling_params!$G$6*AB813)*100</f>
        <v>82.48872307</v>
      </c>
      <c r="AD813" s="11" t="s">
        <v>168</v>
      </c>
      <c r="AE813" s="11">
        <f t="shared" si="2"/>
        <v>0</v>
      </c>
    </row>
    <row r="814" ht="15.75" customHeight="1">
      <c r="A814" s="11" t="s">
        <v>585</v>
      </c>
      <c r="B814" s="11" t="s">
        <v>163</v>
      </c>
      <c r="C814" s="11" t="s">
        <v>449</v>
      </c>
      <c r="D814" s="11" t="s">
        <v>165</v>
      </c>
      <c r="E814" s="12">
        <v>2024.0</v>
      </c>
      <c r="F814" s="11" t="s">
        <v>171</v>
      </c>
      <c r="G814" s="11" t="s">
        <v>184</v>
      </c>
      <c r="H814" s="11">
        <v>5.0</v>
      </c>
      <c r="I814" s="13">
        <v>8.6</v>
      </c>
      <c r="J814" s="11">
        <v>0.0</v>
      </c>
      <c r="K814" s="13">
        <v>1.1</v>
      </c>
      <c r="L814" s="13">
        <v>8.4</v>
      </c>
      <c r="M814" s="11">
        <v>66.0</v>
      </c>
      <c r="N814" s="14">
        <v>0.93</v>
      </c>
      <c r="O814" s="13">
        <v>77.5</v>
      </c>
      <c r="P814" s="13">
        <v>5.8</v>
      </c>
      <c r="Q814" s="13">
        <v>9.9</v>
      </c>
      <c r="R814" s="13">
        <v>17.5</v>
      </c>
      <c r="S814" s="13">
        <v>4.9</v>
      </c>
      <c r="T814" s="13">
        <v>4.8</v>
      </c>
      <c r="U814" s="13">
        <v>2.8</v>
      </c>
      <c r="V814" s="13">
        <v>99.5</v>
      </c>
      <c r="W814" s="11" t="str">
        <f t="shared" si="1"/>
        <v>A-Strong|BBVA|Operations|2024</v>
      </c>
      <c r="X814" s="15">
        <f>(MAX(0,MIN(1,1-(K814-scaling_params!$B$2)/(scaling_params!$C$2-scaling_params!$B$2)))+MAX(0,MIN(1,(L814-scaling_params!$B$3)/(scaling_params!$C$3-scaling_params!$B$3))))/2</f>
        <v>0.8803921569</v>
      </c>
      <c r="Y814" s="15">
        <f>(MAX(0,MIN(1,(M814-scaling_params!$B$4)/(scaling_params!$C$4-scaling_params!$B$4)))+MAX(0,MIN(1,(N814-scaling_params!$B$5)/(scaling_params!$C$5-scaling_params!$B$5))))/2</f>
        <v>0.95</v>
      </c>
      <c r="Z814" s="15">
        <f>(MAX(0,MIN(1,(O814-scaling_params!$B$6)/(scaling_params!$C$6-scaling_params!$B$6)))+MAX(0,MIN(1,1-(P814-scaling_params!$B$7)/(scaling_params!$C$7-scaling_params!$B$7)))+MAX(0,MIN(1,(T814-scaling_params!$B$11)/(scaling_params!$C$11-scaling_params!$B$11))))/3</f>
        <v>0.9539253539</v>
      </c>
      <c r="AA814" s="15">
        <f>(MAX(0,MIN(1,1-(Q814-scaling_params!$B$8)/(scaling_params!$C$8-scaling_params!$B$8)))+MAX(0,MIN(1,(R814-scaling_params!$B$9)/(scaling_params!$C$9-scaling_params!$B$9)))+MAX(0,MIN(1,(S814-scaling_params!$B$10)/(scaling_params!$C$10-scaling_params!$B$10))))/3</f>
        <v>0.9564408042</v>
      </c>
      <c r="AB814" s="15">
        <f>(MAX(0,MIN(1,(U814-scaling_params!$B$12)/(scaling_params!$C$12-scaling_params!$B$12)))+MAX(0,MIN(1,(V814-scaling_params!$B$13)/(scaling_params!$C$13-scaling_params!$B$13))))/2</f>
        <v>0.95</v>
      </c>
      <c r="AC814" s="13">
        <f>(scaling_params!$G$2*X814+scaling_params!$G$3*Y814+scaling_params!$G$4*Z814+scaling_params!$G$5*AA814+scaling_params!$G$6*AB814)*100</f>
        <v>93.47481966</v>
      </c>
      <c r="AD814" s="11" t="s">
        <v>168</v>
      </c>
      <c r="AE814" s="11">
        <f t="shared" si="2"/>
        <v>0</v>
      </c>
    </row>
    <row r="815" ht="15.75" customHeight="1">
      <c r="A815" s="11" t="s">
        <v>585</v>
      </c>
      <c r="B815" s="11" t="s">
        <v>163</v>
      </c>
      <c r="C815" s="11" t="s">
        <v>449</v>
      </c>
      <c r="D815" s="11" t="s">
        <v>165</v>
      </c>
      <c r="E815" s="12">
        <v>2025.0</v>
      </c>
      <c r="F815" s="11" t="s">
        <v>171</v>
      </c>
      <c r="G815" s="11" t="s">
        <v>184</v>
      </c>
      <c r="H815" s="11">
        <v>5.0</v>
      </c>
      <c r="I815" s="13">
        <v>8.3</v>
      </c>
      <c r="J815" s="11">
        <v>0.0</v>
      </c>
      <c r="K815" s="13">
        <v>0.0</v>
      </c>
      <c r="L815" s="13">
        <v>9.9</v>
      </c>
      <c r="M815" s="11">
        <v>61.0</v>
      </c>
      <c r="N815" s="14">
        <v>0.98</v>
      </c>
      <c r="O815" s="13">
        <v>83.2</v>
      </c>
      <c r="P815" s="13">
        <v>5.0</v>
      </c>
      <c r="Q815" s="13">
        <v>10.1</v>
      </c>
      <c r="R815" s="13">
        <v>16.7</v>
      </c>
      <c r="S815" s="13">
        <v>5.0</v>
      </c>
      <c r="T815" s="13">
        <v>5.0</v>
      </c>
      <c r="U815" s="13">
        <v>3.6</v>
      </c>
      <c r="V815" s="13">
        <v>95.8</v>
      </c>
      <c r="W815" s="11" t="str">
        <f t="shared" si="1"/>
        <v>A-Strong|BBVA|Operations|2025</v>
      </c>
      <c r="X815" s="15">
        <f>(MAX(0,MIN(1,1-(K815-scaling_params!$B$2)/(scaling_params!$C$2-scaling_params!$B$2)))+MAX(0,MIN(1,(L815-scaling_params!$B$3)/(scaling_params!$C$3-scaling_params!$B$3))))/2</f>
        <v>1</v>
      </c>
      <c r="Y815" s="15">
        <f>(MAX(0,MIN(1,(M815-scaling_params!$B$4)/(scaling_params!$C$4-scaling_params!$B$4)))+MAX(0,MIN(1,(N815-scaling_params!$B$5)/(scaling_params!$C$5-scaling_params!$B$5))))/2</f>
        <v>1</v>
      </c>
      <c r="Z815" s="15">
        <f>(MAX(0,MIN(1,(O815-scaling_params!$B$6)/(scaling_params!$C$6-scaling_params!$B$6)))+MAX(0,MIN(1,1-(P815-scaling_params!$B$7)/(scaling_params!$C$7-scaling_params!$B$7)))+MAX(0,MIN(1,(T815-scaling_params!$B$11)/(scaling_params!$C$11-scaling_params!$B$11))))/3</f>
        <v>1</v>
      </c>
      <c r="AA815" s="15">
        <f>(MAX(0,MIN(1,1-(Q815-scaling_params!$B$8)/(scaling_params!$C$8-scaling_params!$B$8)))+MAX(0,MIN(1,(R815-scaling_params!$B$9)/(scaling_params!$C$9-scaling_params!$B$9)))+MAX(0,MIN(1,(S815-scaling_params!$B$10)/(scaling_params!$C$10-scaling_params!$B$10))))/3</f>
        <v>0.9324894515</v>
      </c>
      <c r="AB815" s="15">
        <f>(MAX(0,MIN(1,(U815-scaling_params!$B$12)/(scaling_params!$C$12-scaling_params!$B$12)))+MAX(0,MIN(1,(V815-scaling_params!$B$13)/(scaling_params!$C$13-scaling_params!$B$13))))/2</f>
        <v>0.9763636364</v>
      </c>
      <c r="AC815" s="13">
        <f>(scaling_params!$G$2*X815+scaling_params!$G$3*Y815+scaling_params!$G$4*Z815+scaling_params!$G$5*AA815+scaling_params!$G$6*AB815)*100</f>
        <v>98.43290526</v>
      </c>
      <c r="AD815" s="11" t="s">
        <v>168</v>
      </c>
      <c r="AE815" s="11">
        <f t="shared" si="2"/>
        <v>0</v>
      </c>
    </row>
    <row r="816" ht="15.75" customHeight="1">
      <c r="A816" s="11" t="s">
        <v>586</v>
      </c>
      <c r="B816" s="11" t="s">
        <v>163</v>
      </c>
      <c r="C816" s="11" t="s">
        <v>449</v>
      </c>
      <c r="D816" s="11" t="s">
        <v>165</v>
      </c>
      <c r="E816" s="12">
        <v>2024.0</v>
      </c>
      <c r="F816" s="11" t="s">
        <v>171</v>
      </c>
      <c r="G816" s="11" t="s">
        <v>184</v>
      </c>
      <c r="H816" s="11">
        <v>1.0</v>
      </c>
      <c r="I816" s="13">
        <v>8.6</v>
      </c>
      <c r="J816" s="11">
        <v>0.0</v>
      </c>
      <c r="K816" s="13">
        <v>1.1</v>
      </c>
      <c r="L816" s="13">
        <v>9.1</v>
      </c>
      <c r="M816" s="11">
        <v>13.0</v>
      </c>
      <c r="N816" s="14">
        <v>0.9</v>
      </c>
      <c r="O816" s="13">
        <v>77.5</v>
      </c>
      <c r="P816" s="13">
        <v>5.8</v>
      </c>
      <c r="Q816" s="13">
        <v>9.9</v>
      </c>
      <c r="R816" s="13">
        <v>17.5</v>
      </c>
      <c r="S816" s="13">
        <v>4.4</v>
      </c>
      <c r="T816" s="13">
        <v>4.1</v>
      </c>
      <c r="U816" s="13">
        <v>2.8</v>
      </c>
      <c r="V816" s="13">
        <v>87.2</v>
      </c>
      <c r="W816" s="11" t="str">
        <f t="shared" si="1"/>
        <v>A-Strong|BBVA|Operations|2024</v>
      </c>
      <c r="X816" s="15">
        <f>(MAX(0,MIN(1,1-(K816-scaling_params!$B$2)/(scaling_params!$C$2-scaling_params!$B$2)))+MAX(0,MIN(1,(L816-scaling_params!$B$3)/(scaling_params!$C$3-scaling_params!$B$3))))/2</f>
        <v>0.9318627451</v>
      </c>
      <c r="Y816" s="15">
        <f>(MAX(0,MIN(1,(M816-scaling_params!$B$4)/(scaling_params!$C$4-scaling_params!$B$4)))+MAX(0,MIN(1,(N816-scaling_params!$B$5)/(scaling_params!$C$5-scaling_params!$B$5))))/2</f>
        <v>0.6982142857</v>
      </c>
      <c r="Z816" s="15">
        <f>(MAX(0,MIN(1,(O816-scaling_params!$B$6)/(scaling_params!$C$6-scaling_params!$B$6)))+MAX(0,MIN(1,1-(P816-scaling_params!$B$7)/(scaling_params!$C$7-scaling_params!$B$7)))+MAX(0,MIN(1,(T816-scaling_params!$B$11)/(scaling_params!$C$11-scaling_params!$B$11))))/3</f>
        <v>0.8872586873</v>
      </c>
      <c r="AA816" s="15">
        <f>(MAX(0,MIN(1,1-(Q816-scaling_params!$B$8)/(scaling_params!$C$8-scaling_params!$B$8)))+MAX(0,MIN(1,(R816-scaling_params!$B$9)/(scaling_params!$C$9-scaling_params!$B$9)))+MAX(0,MIN(1,(S816-scaling_params!$B$10)/(scaling_params!$C$10-scaling_params!$B$10))))/3</f>
        <v>0.9074211963</v>
      </c>
      <c r="AB816" s="15">
        <f>(MAX(0,MIN(1,(U816-scaling_params!$B$12)/(scaling_params!$C$12-scaling_params!$B$12)))+MAX(0,MIN(1,(V816-scaling_params!$B$13)/(scaling_params!$C$13-scaling_params!$B$13))))/2</f>
        <v>0.8481818182</v>
      </c>
      <c r="AC816" s="13">
        <f>(scaling_params!$G$2*X816+scaling_params!$G$3*Y816+scaling_params!$G$4*Z816+scaling_params!$G$5*AA816+scaling_params!$G$6*AB816)*100</f>
        <v>85.13654788</v>
      </c>
      <c r="AD816" s="11" t="s">
        <v>168</v>
      </c>
      <c r="AE816" s="11">
        <f t="shared" si="2"/>
        <v>0</v>
      </c>
    </row>
    <row r="817" ht="15.75" customHeight="1">
      <c r="A817" s="11" t="s">
        <v>586</v>
      </c>
      <c r="B817" s="11" t="s">
        <v>163</v>
      </c>
      <c r="C817" s="11" t="s">
        <v>449</v>
      </c>
      <c r="D817" s="11" t="s">
        <v>165</v>
      </c>
      <c r="E817" s="12">
        <v>2025.0</v>
      </c>
      <c r="F817" s="11" t="s">
        <v>171</v>
      </c>
      <c r="G817" s="11" t="s">
        <v>184</v>
      </c>
      <c r="H817" s="11">
        <v>1.0</v>
      </c>
      <c r="I817" s="13">
        <v>8.3</v>
      </c>
      <c r="J817" s="11">
        <v>0.0</v>
      </c>
      <c r="K817" s="13">
        <v>0.0</v>
      </c>
      <c r="L817" s="13">
        <v>9.4</v>
      </c>
      <c r="M817" s="11">
        <v>42.0</v>
      </c>
      <c r="N817" s="14">
        <v>0.91</v>
      </c>
      <c r="O817" s="13">
        <v>83.2</v>
      </c>
      <c r="P817" s="13">
        <v>5.0</v>
      </c>
      <c r="Q817" s="13">
        <v>10.1</v>
      </c>
      <c r="R817" s="13">
        <v>16.7</v>
      </c>
      <c r="S817" s="13">
        <v>5.0</v>
      </c>
      <c r="T817" s="13">
        <v>5.0</v>
      </c>
      <c r="U817" s="13">
        <v>3.6</v>
      </c>
      <c r="V817" s="13">
        <v>92.3</v>
      </c>
      <c r="W817" s="11" t="str">
        <f t="shared" si="1"/>
        <v>A-Strong|BBVA|Operations|2025</v>
      </c>
      <c r="X817" s="15">
        <f>(MAX(0,MIN(1,1-(K817-scaling_params!$B$2)/(scaling_params!$C$2-scaling_params!$B$2)))+MAX(0,MIN(1,(L817-scaling_params!$B$3)/(scaling_params!$C$3-scaling_params!$B$3))))/2</f>
        <v>0.9705882353</v>
      </c>
      <c r="Y817" s="15">
        <f>(MAX(0,MIN(1,(M817-scaling_params!$B$4)/(scaling_params!$C$4-scaling_params!$B$4)))+MAX(0,MIN(1,(N817-scaling_params!$B$5)/(scaling_params!$C$5-scaling_params!$B$5))))/2</f>
        <v>0.8488095238</v>
      </c>
      <c r="Z817" s="15">
        <f>(MAX(0,MIN(1,(O817-scaling_params!$B$6)/(scaling_params!$C$6-scaling_params!$B$6)))+MAX(0,MIN(1,1-(P817-scaling_params!$B$7)/(scaling_params!$C$7-scaling_params!$B$7)))+MAX(0,MIN(1,(T817-scaling_params!$B$11)/(scaling_params!$C$11-scaling_params!$B$11))))/3</f>
        <v>1</v>
      </c>
      <c r="AA817" s="15">
        <f>(MAX(0,MIN(1,1-(Q817-scaling_params!$B$8)/(scaling_params!$C$8-scaling_params!$B$8)))+MAX(0,MIN(1,(R817-scaling_params!$B$9)/(scaling_params!$C$9-scaling_params!$B$9)))+MAX(0,MIN(1,(S817-scaling_params!$B$10)/(scaling_params!$C$10-scaling_params!$B$10))))/3</f>
        <v>0.9324894515</v>
      </c>
      <c r="AB817" s="15">
        <f>(MAX(0,MIN(1,(U817-scaling_params!$B$12)/(scaling_params!$C$12-scaling_params!$B$12)))+MAX(0,MIN(1,(V817-scaling_params!$B$13)/(scaling_params!$C$13-scaling_params!$B$13))))/2</f>
        <v>0.9445454545</v>
      </c>
      <c r="AC817" s="13">
        <f>(scaling_params!$G$2*X817+scaling_params!$G$3*Y817+scaling_params!$G$4*Z817+scaling_params!$G$5*AA817+scaling_params!$G$6*AB817)*100</f>
        <v>93.81329805</v>
      </c>
      <c r="AD817" s="11" t="s">
        <v>168</v>
      </c>
      <c r="AE817" s="11">
        <f t="shared" si="2"/>
        <v>0</v>
      </c>
    </row>
    <row r="818" ht="15.75" customHeight="1">
      <c r="A818" s="11" t="s">
        <v>587</v>
      </c>
      <c r="B818" s="11" t="s">
        <v>163</v>
      </c>
      <c r="C818" s="11" t="s">
        <v>449</v>
      </c>
      <c r="D818" s="11" t="s">
        <v>174</v>
      </c>
      <c r="E818" s="12">
        <v>2024.0</v>
      </c>
      <c r="F818" s="11" t="s">
        <v>171</v>
      </c>
      <c r="G818" s="11" t="s">
        <v>175</v>
      </c>
      <c r="H818" s="11">
        <v>3.0</v>
      </c>
      <c r="I818" s="13">
        <v>8.6</v>
      </c>
      <c r="J818" s="11">
        <v>0.0</v>
      </c>
      <c r="K818" s="13">
        <v>1.3</v>
      </c>
      <c r="L818" s="13">
        <v>8.6</v>
      </c>
      <c r="M818" s="11">
        <v>40.0</v>
      </c>
      <c r="N818" s="14">
        <v>0.89</v>
      </c>
      <c r="O818" s="13">
        <v>73.3</v>
      </c>
      <c r="P818" s="13">
        <v>4.6</v>
      </c>
      <c r="Q818" s="13">
        <v>12.9</v>
      </c>
      <c r="R818" s="13">
        <v>18.1</v>
      </c>
      <c r="S818" s="13">
        <v>4.9</v>
      </c>
      <c r="T818" s="13">
        <v>4.9</v>
      </c>
      <c r="U818" s="13">
        <v>2.7</v>
      </c>
      <c r="V818" s="13">
        <v>85.4</v>
      </c>
      <c r="W818" s="11" t="str">
        <f t="shared" si="1"/>
        <v>A-Strong|BBVA|Digital|2024</v>
      </c>
      <c r="X818" s="15">
        <f>(MAX(0,MIN(1,1-(K818-scaling_params!$B$2)/(scaling_params!$C$2-scaling_params!$B$2)))+MAX(0,MIN(1,(L818-scaling_params!$B$3)/(scaling_params!$C$3-scaling_params!$B$3))))/2</f>
        <v>0.8617647059</v>
      </c>
      <c r="Y818" s="15">
        <f>(MAX(0,MIN(1,(M818-scaling_params!$B$4)/(scaling_params!$C$4-scaling_params!$B$4)))+MAX(0,MIN(1,(N818-scaling_params!$B$5)/(scaling_params!$C$5-scaling_params!$B$5))))/2</f>
        <v>0.8142857143</v>
      </c>
      <c r="Z818" s="15">
        <f>(MAX(0,MIN(1,(O818-scaling_params!$B$6)/(scaling_params!$C$6-scaling_params!$B$6)))+MAX(0,MIN(1,1-(P818-scaling_params!$B$7)/(scaling_params!$C$7-scaling_params!$B$7)))+MAX(0,MIN(1,(T818-scaling_params!$B$11)/(scaling_params!$C$11-scaling_params!$B$11))))/3</f>
        <v>0.9327204149</v>
      </c>
      <c r="AA818" s="15">
        <f>(MAX(0,MIN(1,1-(Q818-scaling_params!$B$8)/(scaling_params!$C$8-scaling_params!$B$8)))+MAX(0,MIN(1,(R818-scaling_params!$B$9)/(scaling_params!$C$9-scaling_params!$B$9)))+MAX(0,MIN(1,(S818-scaling_params!$B$10)/(scaling_params!$C$10-scaling_params!$B$10))))/3</f>
        <v>0.9325148356</v>
      </c>
      <c r="AB818" s="15">
        <f>(MAX(0,MIN(1,(U818-scaling_params!$B$12)/(scaling_params!$C$12-scaling_params!$B$12)))+MAX(0,MIN(1,(V818-scaling_params!$B$13)/(scaling_params!$C$13-scaling_params!$B$13))))/2</f>
        <v>0.8068181818</v>
      </c>
      <c r="AC818" s="13">
        <f>(scaling_params!$G$2*X818+scaling_params!$G$3*Y818+scaling_params!$G$4*Z818+scaling_params!$G$5*AA818+scaling_params!$G$6*AB818)*100</f>
        <v>87.23883028</v>
      </c>
      <c r="AD818" s="11" t="s">
        <v>168</v>
      </c>
      <c r="AE818" s="11">
        <f t="shared" si="2"/>
        <v>0</v>
      </c>
    </row>
    <row r="819" ht="15.75" customHeight="1">
      <c r="A819" s="11" t="s">
        <v>587</v>
      </c>
      <c r="B819" s="11" t="s">
        <v>163</v>
      </c>
      <c r="C819" s="11" t="s">
        <v>449</v>
      </c>
      <c r="D819" s="11" t="s">
        <v>174</v>
      </c>
      <c r="E819" s="12">
        <v>2025.0</v>
      </c>
      <c r="F819" s="11" t="s">
        <v>171</v>
      </c>
      <c r="G819" s="11" t="s">
        <v>175</v>
      </c>
      <c r="H819" s="11">
        <v>3.0</v>
      </c>
      <c r="I819" s="13">
        <v>8.3</v>
      </c>
      <c r="J819" s="11">
        <v>0.0</v>
      </c>
      <c r="K819" s="13">
        <v>1.2</v>
      </c>
      <c r="L819" s="13">
        <v>10.0</v>
      </c>
      <c r="M819" s="11">
        <v>43.0</v>
      </c>
      <c r="N819" s="14">
        <v>0.92</v>
      </c>
      <c r="O819" s="13">
        <v>78.6</v>
      </c>
      <c r="P819" s="13">
        <v>4.2</v>
      </c>
      <c r="Q819" s="13">
        <v>12.7</v>
      </c>
      <c r="R819" s="13">
        <v>18.1</v>
      </c>
      <c r="S819" s="13">
        <v>5.0</v>
      </c>
      <c r="T819" s="13">
        <v>4.9</v>
      </c>
      <c r="U819" s="13">
        <v>3.7</v>
      </c>
      <c r="V819" s="13">
        <v>88.6</v>
      </c>
      <c r="W819" s="11" t="str">
        <f t="shared" si="1"/>
        <v>A-Strong|BBVA|Digital|2025</v>
      </c>
      <c r="X819" s="15">
        <f>(MAX(0,MIN(1,1-(K819-scaling_params!$B$2)/(scaling_params!$C$2-scaling_params!$B$2)))+MAX(0,MIN(1,(L819-scaling_params!$B$3)/(scaling_params!$C$3-scaling_params!$B$3))))/2</f>
        <v>0.9666666667</v>
      </c>
      <c r="Y819" s="15">
        <f>(MAX(0,MIN(1,(M819-scaling_params!$B$4)/(scaling_params!$C$4-scaling_params!$B$4)))+MAX(0,MIN(1,(N819-scaling_params!$B$5)/(scaling_params!$C$5-scaling_params!$B$5))))/2</f>
        <v>0.8660714286</v>
      </c>
      <c r="Z819" s="15">
        <f>(MAX(0,MIN(1,(O819-scaling_params!$B$6)/(scaling_params!$C$6-scaling_params!$B$6)))+MAX(0,MIN(1,1-(P819-scaling_params!$B$7)/(scaling_params!$C$7-scaling_params!$B$7)))+MAX(0,MIN(1,(T819-scaling_params!$B$11)/(scaling_params!$C$11-scaling_params!$B$11))))/3</f>
        <v>0.9904761905</v>
      </c>
      <c r="AA819" s="15">
        <f>(MAX(0,MIN(1,1-(Q819-scaling_params!$B$8)/(scaling_params!$C$8-scaling_params!$B$8)))+MAX(0,MIN(1,(R819-scaling_params!$B$9)/(scaling_params!$C$9-scaling_params!$B$9)))+MAX(0,MIN(1,(S819-scaling_params!$B$10)/(scaling_params!$C$10-scaling_params!$B$10))))/3</f>
        <v>0.9498945148</v>
      </c>
      <c r="AB819" s="15">
        <f>(MAX(0,MIN(1,(U819-scaling_params!$B$12)/(scaling_params!$C$12-scaling_params!$B$12)))+MAX(0,MIN(1,(V819-scaling_params!$B$13)/(scaling_params!$C$13-scaling_params!$B$13))))/2</f>
        <v>0.9109090909</v>
      </c>
      <c r="AC819" s="13">
        <f>(scaling_params!$G$2*X819+scaling_params!$G$3*Y819+scaling_params!$G$4*Z819+scaling_params!$G$5*AA819+scaling_params!$G$6*AB819)*100</f>
        <v>93.81240645</v>
      </c>
      <c r="AD819" s="11" t="s">
        <v>168</v>
      </c>
      <c r="AE819" s="11">
        <f t="shared" si="2"/>
        <v>0</v>
      </c>
    </row>
    <row r="820" ht="15.75" customHeight="1">
      <c r="A820" s="11" t="s">
        <v>588</v>
      </c>
      <c r="B820" s="11" t="s">
        <v>163</v>
      </c>
      <c r="C820" s="11" t="s">
        <v>449</v>
      </c>
      <c r="D820" s="11" t="s">
        <v>165</v>
      </c>
      <c r="E820" s="12">
        <v>2024.0</v>
      </c>
      <c r="F820" s="11" t="s">
        <v>166</v>
      </c>
      <c r="G820" s="11" t="s">
        <v>172</v>
      </c>
      <c r="H820" s="11">
        <v>5.0</v>
      </c>
      <c r="I820" s="13">
        <v>8.6</v>
      </c>
      <c r="J820" s="11">
        <v>1.0</v>
      </c>
      <c r="K820" s="13">
        <v>1.1</v>
      </c>
      <c r="L820" s="13">
        <v>8.6</v>
      </c>
      <c r="M820" s="11">
        <v>45.0</v>
      </c>
      <c r="N820" s="14">
        <v>0.9</v>
      </c>
      <c r="O820" s="13">
        <v>77.5</v>
      </c>
      <c r="P820" s="13">
        <v>5.8</v>
      </c>
      <c r="Q820" s="13">
        <v>9.9</v>
      </c>
      <c r="R820" s="13">
        <v>17.5</v>
      </c>
      <c r="S820" s="13">
        <v>5.0</v>
      </c>
      <c r="T820" s="13">
        <v>4.3</v>
      </c>
      <c r="U820" s="13">
        <v>2.8</v>
      </c>
      <c r="V820" s="13">
        <v>87.0</v>
      </c>
      <c r="W820" s="11" t="str">
        <f t="shared" si="1"/>
        <v>A-Strong|BBVA|Operations|2024</v>
      </c>
      <c r="X820" s="15">
        <f>(MAX(0,MIN(1,1-(K820-scaling_params!$B$2)/(scaling_params!$C$2-scaling_params!$B$2)))+MAX(0,MIN(1,(L820-scaling_params!$B$3)/(scaling_params!$C$3-scaling_params!$B$3))))/2</f>
        <v>0.8950980392</v>
      </c>
      <c r="Y820" s="15">
        <f>(MAX(0,MIN(1,(M820-scaling_params!$B$4)/(scaling_params!$C$4-scaling_params!$B$4)))+MAX(0,MIN(1,(N820-scaling_params!$B$5)/(scaling_params!$C$5-scaling_params!$B$5))))/2</f>
        <v>0.8505952381</v>
      </c>
      <c r="Z820" s="15">
        <f>(MAX(0,MIN(1,(O820-scaling_params!$B$6)/(scaling_params!$C$6-scaling_params!$B$6)))+MAX(0,MIN(1,1-(P820-scaling_params!$B$7)/(scaling_params!$C$7-scaling_params!$B$7)))+MAX(0,MIN(1,(T820-scaling_params!$B$11)/(scaling_params!$C$11-scaling_params!$B$11))))/3</f>
        <v>0.9063063063</v>
      </c>
      <c r="AA820" s="15">
        <f>(MAX(0,MIN(1,1-(Q820-scaling_params!$B$8)/(scaling_params!$C$8-scaling_params!$B$8)))+MAX(0,MIN(1,(R820-scaling_params!$B$9)/(scaling_params!$C$9-scaling_params!$B$9)))+MAX(0,MIN(1,(S820-scaling_params!$B$10)/(scaling_params!$C$10-scaling_params!$B$10))))/3</f>
        <v>0.9662447257</v>
      </c>
      <c r="AB820" s="15">
        <f>(MAX(0,MIN(1,(U820-scaling_params!$B$12)/(scaling_params!$C$12-scaling_params!$B$12)))+MAX(0,MIN(1,(V820-scaling_params!$B$13)/(scaling_params!$C$13-scaling_params!$B$13))))/2</f>
        <v>0.8463636364</v>
      </c>
      <c r="AC820" s="13">
        <f>(scaling_params!$G$2*X820+scaling_params!$G$3*Y820+scaling_params!$G$4*Z820+scaling_params!$G$5*AA820+scaling_params!$G$6*AB820)*100</f>
        <v>89.3149883</v>
      </c>
      <c r="AD820" s="11" t="s">
        <v>168</v>
      </c>
      <c r="AE820" s="11">
        <f t="shared" si="2"/>
        <v>0</v>
      </c>
    </row>
    <row r="821" ht="15.75" customHeight="1">
      <c r="A821" s="11" t="s">
        <v>588</v>
      </c>
      <c r="B821" s="11" t="s">
        <v>163</v>
      </c>
      <c r="C821" s="11" t="s">
        <v>449</v>
      </c>
      <c r="D821" s="11" t="s">
        <v>165</v>
      </c>
      <c r="E821" s="12">
        <v>2025.0</v>
      </c>
      <c r="F821" s="11" t="s">
        <v>166</v>
      </c>
      <c r="G821" s="11" t="s">
        <v>172</v>
      </c>
      <c r="H821" s="11">
        <v>5.0</v>
      </c>
      <c r="I821" s="13">
        <v>8.3</v>
      </c>
      <c r="J821" s="11">
        <v>0.0</v>
      </c>
      <c r="K821" s="13">
        <v>0.0</v>
      </c>
      <c r="L821" s="13">
        <v>8.6</v>
      </c>
      <c r="M821" s="11">
        <v>28.0</v>
      </c>
      <c r="N821" s="14">
        <v>0.93</v>
      </c>
      <c r="O821" s="13">
        <v>83.2</v>
      </c>
      <c r="P821" s="13">
        <v>5.0</v>
      </c>
      <c r="Q821" s="13">
        <v>10.1</v>
      </c>
      <c r="R821" s="13">
        <v>16.7</v>
      </c>
      <c r="S821" s="13">
        <v>4.4</v>
      </c>
      <c r="T821" s="13">
        <v>4.9</v>
      </c>
      <c r="U821" s="13">
        <v>3.6</v>
      </c>
      <c r="V821" s="13">
        <v>86.2</v>
      </c>
      <c r="W821" s="11" t="str">
        <f t="shared" si="1"/>
        <v>A-Strong|BBVA|Operations|2025</v>
      </c>
      <c r="X821" s="15">
        <f>(MAX(0,MIN(1,1-(K821-scaling_params!$B$2)/(scaling_params!$C$2-scaling_params!$B$2)))+MAX(0,MIN(1,(L821-scaling_params!$B$3)/(scaling_params!$C$3-scaling_params!$B$3))))/2</f>
        <v>0.9117647059</v>
      </c>
      <c r="Y821" s="15">
        <f>(MAX(0,MIN(1,(M821-scaling_params!$B$4)/(scaling_params!$C$4-scaling_params!$B$4)))+MAX(0,MIN(1,(N821-scaling_params!$B$5)/(scaling_params!$C$5-scaling_params!$B$5))))/2</f>
        <v>0.8071428571</v>
      </c>
      <c r="Z821" s="15">
        <f>(MAX(0,MIN(1,(O821-scaling_params!$B$6)/(scaling_params!$C$6-scaling_params!$B$6)))+MAX(0,MIN(1,1-(P821-scaling_params!$B$7)/(scaling_params!$C$7-scaling_params!$B$7)))+MAX(0,MIN(1,(T821-scaling_params!$B$11)/(scaling_params!$C$11-scaling_params!$B$11))))/3</f>
        <v>0.9904761905</v>
      </c>
      <c r="AA821" s="15">
        <f>(MAX(0,MIN(1,1-(Q821-scaling_params!$B$8)/(scaling_params!$C$8-scaling_params!$B$8)))+MAX(0,MIN(1,(R821-scaling_params!$B$9)/(scaling_params!$C$9-scaling_params!$B$9)))+MAX(0,MIN(1,(S821-scaling_params!$B$10)/(scaling_params!$C$10-scaling_params!$B$10))))/3</f>
        <v>0.8736659221</v>
      </c>
      <c r="AB821" s="15">
        <f>(MAX(0,MIN(1,(U821-scaling_params!$B$12)/(scaling_params!$C$12-scaling_params!$B$12)))+MAX(0,MIN(1,(V821-scaling_params!$B$13)/(scaling_params!$C$13-scaling_params!$B$13))))/2</f>
        <v>0.8890909091</v>
      </c>
      <c r="AC821" s="13">
        <f>(scaling_params!$G$2*X821+scaling_params!$G$3*Y821+scaling_params!$G$4*Z821+scaling_params!$G$5*AA821+scaling_params!$G$6*AB821)*100</f>
        <v>89.53831116</v>
      </c>
      <c r="AD821" s="11" t="s">
        <v>168</v>
      </c>
      <c r="AE821" s="11">
        <f t="shared" si="2"/>
        <v>0</v>
      </c>
    </row>
    <row r="822" ht="15.75" customHeight="1">
      <c r="A822" s="11" t="s">
        <v>589</v>
      </c>
      <c r="B822" s="11" t="s">
        <v>163</v>
      </c>
      <c r="C822" s="11" t="s">
        <v>449</v>
      </c>
      <c r="D822" s="11" t="s">
        <v>165</v>
      </c>
      <c r="E822" s="12">
        <v>2024.0</v>
      </c>
      <c r="F822" s="11" t="s">
        <v>171</v>
      </c>
      <c r="G822" s="11" t="s">
        <v>172</v>
      </c>
      <c r="H822" s="11">
        <v>5.0</v>
      </c>
      <c r="I822" s="13">
        <v>8.6</v>
      </c>
      <c r="J822" s="11">
        <v>0.0</v>
      </c>
      <c r="K822" s="13">
        <v>1.1</v>
      </c>
      <c r="L822" s="13">
        <v>7.3</v>
      </c>
      <c r="M822" s="11">
        <v>30.0</v>
      </c>
      <c r="N822" s="14">
        <v>0.87</v>
      </c>
      <c r="O822" s="13">
        <v>77.5</v>
      </c>
      <c r="P822" s="13">
        <v>5.8</v>
      </c>
      <c r="Q822" s="13">
        <v>9.9</v>
      </c>
      <c r="R822" s="13">
        <v>17.5</v>
      </c>
      <c r="S822" s="13">
        <v>4.0</v>
      </c>
      <c r="T822" s="13">
        <v>4.1</v>
      </c>
      <c r="U822" s="13">
        <v>2.8</v>
      </c>
      <c r="V822" s="13">
        <v>83.2</v>
      </c>
      <c r="W822" s="11" t="str">
        <f t="shared" si="1"/>
        <v>A-Strong|BBVA|Operations|2024</v>
      </c>
      <c r="X822" s="15">
        <f>(MAX(0,MIN(1,1-(K822-scaling_params!$B$2)/(scaling_params!$C$2-scaling_params!$B$2)))+MAX(0,MIN(1,(L822-scaling_params!$B$3)/(scaling_params!$C$3-scaling_params!$B$3))))/2</f>
        <v>0.7995098039</v>
      </c>
      <c r="Y822" s="15">
        <f>(MAX(0,MIN(1,(M822-scaling_params!$B$4)/(scaling_params!$C$4-scaling_params!$B$4)))+MAX(0,MIN(1,(N822-scaling_params!$B$5)/(scaling_params!$C$5-scaling_params!$B$5))))/2</f>
        <v>0.7416666667</v>
      </c>
      <c r="Z822" s="15">
        <f>(MAX(0,MIN(1,(O822-scaling_params!$B$6)/(scaling_params!$C$6-scaling_params!$B$6)))+MAX(0,MIN(1,1-(P822-scaling_params!$B$7)/(scaling_params!$C$7-scaling_params!$B$7)))+MAX(0,MIN(1,(T822-scaling_params!$B$11)/(scaling_params!$C$11-scaling_params!$B$11))))/3</f>
        <v>0.8872586873</v>
      </c>
      <c r="AA822" s="15">
        <f>(MAX(0,MIN(1,1-(Q822-scaling_params!$B$8)/(scaling_params!$C$8-scaling_params!$B$8)))+MAX(0,MIN(1,(R822-scaling_params!$B$9)/(scaling_params!$C$9-scaling_params!$B$9)))+MAX(0,MIN(1,(S822-scaling_params!$B$10)/(scaling_params!$C$10-scaling_params!$B$10))))/3</f>
        <v>0.8682055101</v>
      </c>
      <c r="AB822" s="15">
        <f>(MAX(0,MIN(1,(U822-scaling_params!$B$12)/(scaling_params!$C$12-scaling_params!$B$12)))+MAX(0,MIN(1,(V822-scaling_params!$B$13)/(scaling_params!$C$13-scaling_params!$B$13))))/2</f>
        <v>0.8118181818</v>
      </c>
      <c r="AC822" s="13">
        <f>(scaling_params!$G$2*X822+scaling_params!$G$3*Y822+scaling_params!$G$4*Z822+scaling_params!$G$5*AA822+scaling_params!$G$6*AB822)*100</f>
        <v>81.92809773</v>
      </c>
      <c r="AD822" s="11" t="s">
        <v>168</v>
      </c>
      <c r="AE822" s="11">
        <f t="shared" si="2"/>
        <v>0</v>
      </c>
    </row>
    <row r="823" ht="15.75" customHeight="1">
      <c r="A823" s="11" t="s">
        <v>589</v>
      </c>
      <c r="B823" s="11" t="s">
        <v>163</v>
      </c>
      <c r="C823" s="11" t="s">
        <v>449</v>
      </c>
      <c r="D823" s="11" t="s">
        <v>165</v>
      </c>
      <c r="E823" s="12">
        <v>2025.0</v>
      </c>
      <c r="F823" s="11" t="s">
        <v>171</v>
      </c>
      <c r="G823" s="11" t="s">
        <v>172</v>
      </c>
      <c r="H823" s="11">
        <v>5.0</v>
      </c>
      <c r="I823" s="13">
        <v>8.3</v>
      </c>
      <c r="J823" s="11">
        <v>0.0</v>
      </c>
      <c r="K823" s="13">
        <v>0.0</v>
      </c>
      <c r="L823" s="13">
        <v>8.6</v>
      </c>
      <c r="M823" s="11">
        <v>29.0</v>
      </c>
      <c r="N823" s="14">
        <v>0.85</v>
      </c>
      <c r="O823" s="13">
        <v>83.2</v>
      </c>
      <c r="P823" s="13">
        <v>5.0</v>
      </c>
      <c r="Q823" s="13">
        <v>10.1</v>
      </c>
      <c r="R823" s="13">
        <v>16.7</v>
      </c>
      <c r="S823" s="13">
        <v>4.7</v>
      </c>
      <c r="T823" s="13">
        <v>4.7</v>
      </c>
      <c r="U823" s="13">
        <v>3.6</v>
      </c>
      <c r="V823" s="13">
        <v>81.4</v>
      </c>
      <c r="W823" s="11" t="str">
        <f t="shared" si="1"/>
        <v>A-Strong|BBVA|Operations|2025</v>
      </c>
      <c r="X823" s="15">
        <f>(MAX(0,MIN(1,1-(K823-scaling_params!$B$2)/(scaling_params!$C$2-scaling_params!$B$2)))+MAX(0,MIN(1,(L823-scaling_params!$B$3)/(scaling_params!$C$3-scaling_params!$B$3))))/2</f>
        <v>0.9117647059</v>
      </c>
      <c r="Y823" s="15">
        <f>(MAX(0,MIN(1,(M823-scaling_params!$B$4)/(scaling_params!$C$4-scaling_params!$B$4)))+MAX(0,MIN(1,(N823-scaling_params!$B$5)/(scaling_params!$C$5-scaling_params!$B$5))))/2</f>
        <v>0.7119047619</v>
      </c>
      <c r="Z823" s="15">
        <f>(MAX(0,MIN(1,(O823-scaling_params!$B$6)/(scaling_params!$C$6-scaling_params!$B$6)))+MAX(0,MIN(1,1-(P823-scaling_params!$B$7)/(scaling_params!$C$7-scaling_params!$B$7)))+MAX(0,MIN(1,(T823-scaling_params!$B$11)/(scaling_params!$C$11-scaling_params!$B$11))))/3</f>
        <v>0.9714285714</v>
      </c>
      <c r="AA823" s="15">
        <f>(MAX(0,MIN(1,1-(Q823-scaling_params!$B$8)/(scaling_params!$C$8-scaling_params!$B$8)))+MAX(0,MIN(1,(R823-scaling_params!$B$9)/(scaling_params!$C$9-scaling_params!$B$9)))+MAX(0,MIN(1,(S823-scaling_params!$B$10)/(scaling_params!$C$10-scaling_params!$B$10))))/3</f>
        <v>0.9030776868</v>
      </c>
      <c r="AB823" s="15">
        <f>(MAX(0,MIN(1,(U823-scaling_params!$B$12)/(scaling_params!$C$12-scaling_params!$B$12)))+MAX(0,MIN(1,(V823-scaling_params!$B$13)/(scaling_params!$C$13-scaling_params!$B$13))))/2</f>
        <v>0.8454545455</v>
      </c>
      <c r="AC823" s="13">
        <f>(scaling_params!$G$2*X823+scaling_params!$G$3*Y823+scaling_params!$G$4*Z823+scaling_params!$G$5*AA823+scaling_params!$G$6*AB823)*100</f>
        <v>86.85533485</v>
      </c>
      <c r="AD823" s="11" t="s">
        <v>168</v>
      </c>
      <c r="AE823" s="11">
        <f t="shared" si="2"/>
        <v>0</v>
      </c>
    </row>
    <row r="824" ht="15.75" customHeight="1">
      <c r="A824" s="11" t="s">
        <v>590</v>
      </c>
      <c r="B824" s="11" t="s">
        <v>163</v>
      </c>
      <c r="C824" s="11" t="s">
        <v>449</v>
      </c>
      <c r="D824" s="11" t="s">
        <v>181</v>
      </c>
      <c r="E824" s="12">
        <v>2024.0</v>
      </c>
      <c r="F824" s="11" t="s">
        <v>171</v>
      </c>
      <c r="G824" s="11" t="s">
        <v>175</v>
      </c>
      <c r="H824" s="11">
        <v>5.0</v>
      </c>
      <c r="I824" s="13">
        <v>8.6</v>
      </c>
      <c r="J824" s="11">
        <v>0.0</v>
      </c>
      <c r="K824" s="13">
        <v>0.6</v>
      </c>
      <c r="L824" s="13">
        <v>9.4</v>
      </c>
      <c r="M824" s="11">
        <v>45.0</v>
      </c>
      <c r="N824" s="14">
        <v>0.92</v>
      </c>
      <c r="O824" s="13">
        <v>80.4</v>
      </c>
      <c r="P824" s="13">
        <v>5.5</v>
      </c>
      <c r="Q824" s="13">
        <v>9.4</v>
      </c>
      <c r="R824" s="13">
        <v>15.8</v>
      </c>
      <c r="S824" s="13">
        <v>5.0</v>
      </c>
      <c r="T824" s="13">
        <v>5.0</v>
      </c>
      <c r="U824" s="13">
        <v>3.6</v>
      </c>
      <c r="V824" s="13">
        <v>98.5</v>
      </c>
      <c r="W824" s="11" t="str">
        <f t="shared" si="1"/>
        <v>A-Strong|BBVA|Corporate|2024</v>
      </c>
      <c r="X824" s="15">
        <f>(MAX(0,MIN(1,1-(K824-scaling_params!$B$2)/(scaling_params!$C$2-scaling_params!$B$2)))+MAX(0,MIN(1,(L824-scaling_params!$B$3)/(scaling_params!$C$3-scaling_params!$B$3))))/2</f>
        <v>0.9705882353</v>
      </c>
      <c r="Y824" s="15">
        <f>(MAX(0,MIN(1,(M824-scaling_params!$B$4)/(scaling_params!$C$4-scaling_params!$B$4)))+MAX(0,MIN(1,(N824-scaling_params!$B$5)/(scaling_params!$C$5-scaling_params!$B$5))))/2</f>
        <v>0.8755952381</v>
      </c>
      <c r="Z824" s="15">
        <f>(MAX(0,MIN(1,(O824-scaling_params!$B$6)/(scaling_params!$C$6-scaling_params!$B$6)))+MAX(0,MIN(1,1-(P824-scaling_params!$B$7)/(scaling_params!$C$7-scaling_params!$B$7)))+MAX(0,MIN(1,(T824-scaling_params!$B$11)/(scaling_params!$C$11-scaling_params!$B$11))))/3</f>
        <v>1</v>
      </c>
      <c r="AA824" s="15">
        <f>(MAX(0,MIN(1,1-(Q824-scaling_params!$B$8)/(scaling_params!$C$8-scaling_params!$B$8)))+MAX(0,MIN(1,(R824-scaling_params!$B$9)/(scaling_params!$C$9-scaling_params!$B$9)))+MAX(0,MIN(1,(S824-scaling_params!$B$10)/(scaling_params!$C$10-scaling_params!$B$10))))/3</f>
        <v>0.8945147679</v>
      </c>
      <c r="AB824" s="15">
        <f>(MAX(0,MIN(1,(U824-scaling_params!$B$12)/(scaling_params!$C$12-scaling_params!$B$12)))+MAX(0,MIN(1,(V824-scaling_params!$B$13)/(scaling_params!$C$13-scaling_params!$B$13))))/2</f>
        <v>1</v>
      </c>
      <c r="AC824" s="13">
        <f>(scaling_params!$G$2*X824+scaling_params!$G$3*Y824+scaling_params!$G$4*Z824+scaling_params!$G$5*AA824+scaling_params!$G$6*AB824)*100</f>
        <v>94.42877154</v>
      </c>
      <c r="AD824" s="11" t="s">
        <v>168</v>
      </c>
      <c r="AE824" s="11">
        <f t="shared" si="2"/>
        <v>0</v>
      </c>
    </row>
    <row r="825" ht="15.75" customHeight="1">
      <c r="A825" s="11" t="s">
        <v>590</v>
      </c>
      <c r="B825" s="11" t="s">
        <v>163</v>
      </c>
      <c r="C825" s="11" t="s">
        <v>449</v>
      </c>
      <c r="D825" s="11" t="s">
        <v>181</v>
      </c>
      <c r="E825" s="12">
        <v>2025.0</v>
      </c>
      <c r="F825" s="11" t="s">
        <v>171</v>
      </c>
      <c r="G825" s="11" t="s">
        <v>175</v>
      </c>
      <c r="H825" s="11">
        <v>5.0</v>
      </c>
      <c r="I825" s="13">
        <v>8.3</v>
      </c>
      <c r="J825" s="11">
        <v>0.0</v>
      </c>
      <c r="K825" s="13">
        <v>1.4</v>
      </c>
      <c r="L825" s="13">
        <v>9.9</v>
      </c>
      <c r="M825" s="11">
        <v>39.0</v>
      </c>
      <c r="N825" s="14">
        <v>0.89</v>
      </c>
      <c r="O825" s="13">
        <v>83.2</v>
      </c>
      <c r="P825" s="13">
        <v>5.5</v>
      </c>
      <c r="Q825" s="13">
        <v>8.5</v>
      </c>
      <c r="R825" s="13">
        <v>18.9</v>
      </c>
      <c r="S825" s="13">
        <v>5.0</v>
      </c>
      <c r="T825" s="13">
        <v>5.0</v>
      </c>
      <c r="U825" s="13">
        <v>3.7</v>
      </c>
      <c r="V825" s="13">
        <v>94.6</v>
      </c>
      <c r="W825" s="11" t="str">
        <f t="shared" si="1"/>
        <v>A-Strong|BBVA|Corporate|2025</v>
      </c>
      <c r="X825" s="15">
        <f>(MAX(0,MIN(1,1-(K825-scaling_params!$B$2)/(scaling_params!$C$2-scaling_params!$B$2)))+MAX(0,MIN(1,(L825-scaling_params!$B$3)/(scaling_params!$C$3-scaling_params!$B$3))))/2</f>
        <v>0.9333333333</v>
      </c>
      <c r="Y825" s="15">
        <f>(MAX(0,MIN(1,(M825-scaling_params!$B$4)/(scaling_params!$C$4-scaling_params!$B$4)))+MAX(0,MIN(1,(N825-scaling_params!$B$5)/(scaling_params!$C$5-scaling_params!$B$5))))/2</f>
        <v>0.8095238095</v>
      </c>
      <c r="Z825" s="15">
        <f>(MAX(0,MIN(1,(O825-scaling_params!$B$6)/(scaling_params!$C$6-scaling_params!$B$6)))+MAX(0,MIN(1,1-(P825-scaling_params!$B$7)/(scaling_params!$C$7-scaling_params!$B$7)))+MAX(0,MIN(1,(T825-scaling_params!$B$11)/(scaling_params!$C$11-scaling_params!$B$11))))/3</f>
        <v>1</v>
      </c>
      <c r="AA825" s="15">
        <f>(MAX(0,MIN(1,1-(Q825-scaling_params!$B$8)/(scaling_params!$C$8-scaling_params!$B$8)))+MAX(0,MIN(1,(R825-scaling_params!$B$9)/(scaling_params!$C$9-scaling_params!$B$9)))+MAX(0,MIN(1,(S825-scaling_params!$B$10)/(scaling_params!$C$10-scaling_params!$B$10))))/3</f>
        <v>1</v>
      </c>
      <c r="AB825" s="15">
        <f>(MAX(0,MIN(1,(U825-scaling_params!$B$12)/(scaling_params!$C$12-scaling_params!$B$12)))+MAX(0,MIN(1,(V825-scaling_params!$B$13)/(scaling_params!$C$13-scaling_params!$B$13))))/2</f>
        <v>0.9654545455</v>
      </c>
      <c r="AC825" s="13">
        <f>(scaling_params!$G$2*X825+scaling_params!$G$3*Y825+scaling_params!$G$4*Z825+scaling_params!$G$5*AA825+scaling_params!$G$6*AB825)*100</f>
        <v>93.44950649</v>
      </c>
      <c r="AD825" s="11" t="s">
        <v>168</v>
      </c>
      <c r="AE825" s="11">
        <f t="shared" si="2"/>
        <v>0</v>
      </c>
    </row>
    <row r="826" ht="15.75" customHeight="1">
      <c r="A826" s="11" t="s">
        <v>591</v>
      </c>
      <c r="B826" s="11" t="s">
        <v>163</v>
      </c>
      <c r="C826" s="11" t="s">
        <v>449</v>
      </c>
      <c r="D826" s="11" t="s">
        <v>165</v>
      </c>
      <c r="E826" s="12">
        <v>2024.0</v>
      </c>
      <c r="F826" s="11" t="s">
        <v>171</v>
      </c>
      <c r="G826" s="11" t="s">
        <v>172</v>
      </c>
      <c r="H826" s="11">
        <v>5.0</v>
      </c>
      <c r="I826" s="13">
        <v>8.6</v>
      </c>
      <c r="J826" s="11">
        <v>0.0</v>
      </c>
      <c r="K826" s="13">
        <v>1.1</v>
      </c>
      <c r="L826" s="13">
        <v>7.7</v>
      </c>
      <c r="M826" s="11">
        <v>38.0</v>
      </c>
      <c r="N826" s="14">
        <v>0.77</v>
      </c>
      <c r="O826" s="13">
        <v>77.5</v>
      </c>
      <c r="P826" s="13">
        <v>5.8</v>
      </c>
      <c r="Q826" s="13">
        <v>9.9</v>
      </c>
      <c r="R826" s="13">
        <v>17.5</v>
      </c>
      <c r="S826" s="13">
        <v>4.8</v>
      </c>
      <c r="T826" s="13">
        <v>3.8</v>
      </c>
      <c r="U826" s="13">
        <v>2.8</v>
      </c>
      <c r="V826" s="13">
        <v>77.1</v>
      </c>
      <c r="W826" s="11" t="str">
        <f t="shared" si="1"/>
        <v>A-Strong|BBVA|Operations|2024</v>
      </c>
      <c r="X826" s="15">
        <f>(MAX(0,MIN(1,1-(K826-scaling_params!$B$2)/(scaling_params!$C$2-scaling_params!$B$2)))+MAX(0,MIN(1,(L826-scaling_params!$B$3)/(scaling_params!$C$3-scaling_params!$B$3))))/2</f>
        <v>0.8289215686</v>
      </c>
      <c r="Y826" s="15">
        <f>(MAX(0,MIN(1,(M826-scaling_params!$B$4)/(scaling_params!$C$4-scaling_params!$B$4)))+MAX(0,MIN(1,(N826-scaling_params!$B$5)/(scaling_params!$C$5-scaling_params!$B$5))))/2</f>
        <v>0.6547619048</v>
      </c>
      <c r="Z826" s="15">
        <f>(MAX(0,MIN(1,(O826-scaling_params!$B$6)/(scaling_params!$C$6-scaling_params!$B$6)))+MAX(0,MIN(1,1-(P826-scaling_params!$B$7)/(scaling_params!$C$7-scaling_params!$B$7)))+MAX(0,MIN(1,(T826-scaling_params!$B$11)/(scaling_params!$C$11-scaling_params!$B$11))))/3</f>
        <v>0.8586872587</v>
      </c>
      <c r="AA826" s="15">
        <f>(MAX(0,MIN(1,1-(Q826-scaling_params!$B$8)/(scaling_params!$C$8-scaling_params!$B$8)))+MAX(0,MIN(1,(R826-scaling_params!$B$9)/(scaling_params!$C$9-scaling_params!$B$9)))+MAX(0,MIN(1,(S826-scaling_params!$B$10)/(scaling_params!$C$10-scaling_params!$B$10))))/3</f>
        <v>0.9466368826</v>
      </c>
      <c r="AB826" s="15">
        <f>(MAX(0,MIN(1,(U826-scaling_params!$B$12)/(scaling_params!$C$12-scaling_params!$B$12)))+MAX(0,MIN(1,(V826-scaling_params!$B$13)/(scaling_params!$C$13-scaling_params!$B$13))))/2</f>
        <v>0.7563636364</v>
      </c>
      <c r="AC826" s="13">
        <f>(scaling_params!$G$2*X826+scaling_params!$G$3*Y826+scaling_params!$G$4*Z826+scaling_params!$G$5*AA826+scaling_params!$G$6*AB826)*100</f>
        <v>80.63161225</v>
      </c>
      <c r="AD826" s="11" t="s">
        <v>168</v>
      </c>
      <c r="AE826" s="11">
        <f t="shared" si="2"/>
        <v>0</v>
      </c>
    </row>
    <row r="827" ht="15.75" customHeight="1">
      <c r="A827" s="11" t="s">
        <v>591</v>
      </c>
      <c r="B827" s="11" t="s">
        <v>163</v>
      </c>
      <c r="C827" s="11" t="s">
        <v>449</v>
      </c>
      <c r="D827" s="11" t="s">
        <v>165</v>
      </c>
      <c r="E827" s="12">
        <v>2025.0</v>
      </c>
      <c r="F827" s="11" t="s">
        <v>171</v>
      </c>
      <c r="G827" s="11" t="s">
        <v>172</v>
      </c>
      <c r="H827" s="11">
        <v>5.0</v>
      </c>
      <c r="I827" s="13">
        <v>8.3</v>
      </c>
      <c r="J827" s="11">
        <v>0.0</v>
      </c>
      <c r="K827" s="13">
        <v>0.0</v>
      </c>
      <c r="L827" s="13">
        <v>9.6</v>
      </c>
      <c r="M827" s="11">
        <v>51.0</v>
      </c>
      <c r="N827" s="14">
        <v>0.9</v>
      </c>
      <c r="O827" s="13">
        <v>83.2</v>
      </c>
      <c r="P827" s="13">
        <v>5.0</v>
      </c>
      <c r="Q827" s="13">
        <v>10.1</v>
      </c>
      <c r="R827" s="13">
        <v>16.7</v>
      </c>
      <c r="S827" s="13">
        <v>4.7</v>
      </c>
      <c r="T827" s="13">
        <v>3.8</v>
      </c>
      <c r="U827" s="13">
        <v>3.6</v>
      </c>
      <c r="V827" s="13">
        <v>85.2</v>
      </c>
      <c r="W827" s="11" t="str">
        <f t="shared" si="1"/>
        <v>A-Strong|BBVA|Operations|2025</v>
      </c>
      <c r="X827" s="15">
        <f>(MAX(0,MIN(1,1-(K827-scaling_params!$B$2)/(scaling_params!$C$2-scaling_params!$B$2)))+MAX(0,MIN(1,(L827-scaling_params!$B$3)/(scaling_params!$C$3-scaling_params!$B$3))))/2</f>
        <v>0.9852941176</v>
      </c>
      <c r="Y827" s="15">
        <f>(MAX(0,MIN(1,(M827-scaling_params!$B$4)/(scaling_params!$C$4-scaling_params!$B$4)))+MAX(0,MIN(1,(N827-scaling_params!$B$5)/(scaling_params!$C$5-scaling_params!$B$5))))/2</f>
        <v>0.8791666667</v>
      </c>
      <c r="Z827" s="15">
        <f>(MAX(0,MIN(1,(O827-scaling_params!$B$6)/(scaling_params!$C$6-scaling_params!$B$6)))+MAX(0,MIN(1,1-(P827-scaling_params!$B$7)/(scaling_params!$C$7-scaling_params!$B$7)))+MAX(0,MIN(1,(T827-scaling_params!$B$11)/(scaling_params!$C$11-scaling_params!$B$11))))/3</f>
        <v>0.8857142857</v>
      </c>
      <c r="AA827" s="15">
        <f>(MAX(0,MIN(1,1-(Q827-scaling_params!$B$8)/(scaling_params!$C$8-scaling_params!$B$8)))+MAX(0,MIN(1,(R827-scaling_params!$B$9)/(scaling_params!$C$9-scaling_params!$B$9)))+MAX(0,MIN(1,(S827-scaling_params!$B$10)/(scaling_params!$C$10-scaling_params!$B$10))))/3</f>
        <v>0.9030776868</v>
      </c>
      <c r="AB827" s="15">
        <f>(MAX(0,MIN(1,(U827-scaling_params!$B$12)/(scaling_params!$C$12-scaling_params!$B$12)))+MAX(0,MIN(1,(V827-scaling_params!$B$13)/(scaling_params!$C$13-scaling_params!$B$13))))/2</f>
        <v>0.88</v>
      </c>
      <c r="AC827" s="13">
        <f>(scaling_params!$G$2*X827+scaling_params!$G$3*Y827+scaling_params!$G$4*Z827+scaling_params!$G$5*AA827+scaling_params!$G$6*AB827)*100</f>
        <v>90.90728143</v>
      </c>
      <c r="AD827" s="11" t="s">
        <v>168</v>
      </c>
      <c r="AE827" s="11">
        <f t="shared" si="2"/>
        <v>0</v>
      </c>
    </row>
    <row r="828" ht="15.75" customHeight="1">
      <c r="A828" s="11" t="s">
        <v>592</v>
      </c>
      <c r="B828" s="11" t="s">
        <v>163</v>
      </c>
      <c r="C828" s="11" t="s">
        <v>449</v>
      </c>
      <c r="D828" s="11" t="s">
        <v>170</v>
      </c>
      <c r="E828" s="12">
        <v>2024.0</v>
      </c>
      <c r="F828" s="11" t="s">
        <v>171</v>
      </c>
      <c r="G828" s="11" t="s">
        <v>172</v>
      </c>
      <c r="H828" s="11">
        <v>5.0</v>
      </c>
      <c r="I828" s="13">
        <v>8.6</v>
      </c>
      <c r="J828" s="11">
        <v>0.0</v>
      </c>
      <c r="K828" s="13">
        <v>0.2</v>
      </c>
      <c r="L828" s="13">
        <v>8.8</v>
      </c>
      <c r="M828" s="11">
        <v>45.0</v>
      </c>
      <c r="N828" s="14">
        <v>0.9</v>
      </c>
      <c r="O828" s="13">
        <v>82.1</v>
      </c>
      <c r="P828" s="13">
        <v>5.1</v>
      </c>
      <c r="Q828" s="13">
        <v>12.5</v>
      </c>
      <c r="R828" s="13">
        <v>18.1</v>
      </c>
      <c r="S828" s="13">
        <v>5.0</v>
      </c>
      <c r="T828" s="13">
        <v>5.0</v>
      </c>
      <c r="U828" s="13">
        <v>2.3</v>
      </c>
      <c r="V828" s="13">
        <v>89.1</v>
      </c>
      <c r="W828" s="11" t="str">
        <f t="shared" si="1"/>
        <v>A-Strong|BBVA|Risk|2024</v>
      </c>
      <c r="X828" s="15">
        <f>(MAX(0,MIN(1,1-(K828-scaling_params!$B$2)/(scaling_params!$C$2-scaling_params!$B$2)))+MAX(0,MIN(1,(L828-scaling_params!$B$3)/(scaling_params!$C$3-scaling_params!$B$3))))/2</f>
        <v>0.9264705882</v>
      </c>
      <c r="Y828" s="15">
        <f>(MAX(0,MIN(1,(M828-scaling_params!$B$4)/(scaling_params!$C$4-scaling_params!$B$4)))+MAX(0,MIN(1,(N828-scaling_params!$B$5)/(scaling_params!$C$5-scaling_params!$B$5))))/2</f>
        <v>0.8505952381</v>
      </c>
      <c r="Z828" s="15">
        <f>(MAX(0,MIN(1,(O828-scaling_params!$B$6)/(scaling_params!$C$6-scaling_params!$B$6)))+MAX(0,MIN(1,1-(P828-scaling_params!$B$7)/(scaling_params!$C$7-scaling_params!$B$7)))+MAX(0,MIN(1,(T828-scaling_params!$B$11)/(scaling_params!$C$11-scaling_params!$B$11))))/3</f>
        <v>1</v>
      </c>
      <c r="AA828" s="15">
        <f>(MAX(0,MIN(1,1-(Q828-scaling_params!$B$8)/(scaling_params!$C$8-scaling_params!$B$8)))+MAX(0,MIN(1,(R828-scaling_params!$B$9)/(scaling_params!$C$9-scaling_params!$B$9)))+MAX(0,MIN(1,(S828-scaling_params!$B$10)/(scaling_params!$C$10-scaling_params!$B$10))))/3</f>
        <v>0.9574702723</v>
      </c>
      <c r="AB828" s="15">
        <f>(MAX(0,MIN(1,(U828-scaling_params!$B$12)/(scaling_params!$C$12-scaling_params!$B$12)))+MAX(0,MIN(1,(V828-scaling_params!$B$13)/(scaling_params!$C$13-scaling_params!$B$13))))/2</f>
        <v>0.7404545455</v>
      </c>
      <c r="AC828" s="13">
        <f>(scaling_params!$G$2*X828+scaling_params!$G$3*Y828+scaling_params!$G$4*Z828+scaling_params!$G$5*AA828+scaling_params!$G$6*AB828)*100</f>
        <v>90.84988735</v>
      </c>
      <c r="AD828" s="11" t="s">
        <v>168</v>
      </c>
      <c r="AE828" s="11">
        <f t="shared" si="2"/>
        <v>0</v>
      </c>
    </row>
    <row r="829" ht="15.75" customHeight="1">
      <c r="A829" s="11" t="s">
        <v>592</v>
      </c>
      <c r="B829" s="11" t="s">
        <v>163</v>
      </c>
      <c r="C829" s="11" t="s">
        <v>449</v>
      </c>
      <c r="D829" s="11" t="s">
        <v>170</v>
      </c>
      <c r="E829" s="12">
        <v>2025.0</v>
      </c>
      <c r="F829" s="11" t="s">
        <v>171</v>
      </c>
      <c r="G829" s="11" t="s">
        <v>172</v>
      </c>
      <c r="H829" s="11">
        <v>5.0</v>
      </c>
      <c r="I829" s="13">
        <v>8.3</v>
      </c>
      <c r="J829" s="11">
        <v>0.0</v>
      </c>
      <c r="K829" s="13">
        <v>0.0</v>
      </c>
      <c r="L829" s="13">
        <v>10.0</v>
      </c>
      <c r="M829" s="11">
        <v>37.0</v>
      </c>
      <c r="N829" s="14">
        <v>0.88</v>
      </c>
      <c r="O829" s="13">
        <v>82.8</v>
      </c>
      <c r="P829" s="13">
        <v>4.9</v>
      </c>
      <c r="Q829" s="13">
        <v>8.3</v>
      </c>
      <c r="R829" s="13">
        <v>17.0</v>
      </c>
      <c r="S829" s="13">
        <v>4.7</v>
      </c>
      <c r="T829" s="13">
        <v>4.8</v>
      </c>
      <c r="U829" s="13">
        <v>5.1</v>
      </c>
      <c r="V829" s="13">
        <v>87.2</v>
      </c>
      <c r="W829" s="11" t="str">
        <f t="shared" si="1"/>
        <v>A-Strong|BBVA|Risk|2025</v>
      </c>
      <c r="X829" s="15">
        <f>(MAX(0,MIN(1,1-(K829-scaling_params!$B$2)/(scaling_params!$C$2-scaling_params!$B$2)))+MAX(0,MIN(1,(L829-scaling_params!$B$3)/(scaling_params!$C$3-scaling_params!$B$3))))/2</f>
        <v>1</v>
      </c>
      <c r="Y829" s="15">
        <f>(MAX(0,MIN(1,(M829-scaling_params!$B$4)/(scaling_params!$C$4-scaling_params!$B$4)))+MAX(0,MIN(1,(N829-scaling_params!$B$5)/(scaling_params!$C$5-scaling_params!$B$5))))/2</f>
        <v>0.7875</v>
      </c>
      <c r="Z829" s="15">
        <f>(MAX(0,MIN(1,(O829-scaling_params!$B$6)/(scaling_params!$C$6-scaling_params!$B$6)))+MAX(0,MIN(1,1-(P829-scaling_params!$B$7)/(scaling_params!$C$7-scaling_params!$B$7)))+MAX(0,MIN(1,(T829-scaling_params!$B$11)/(scaling_params!$C$11-scaling_params!$B$11))))/3</f>
        <v>0.980952381</v>
      </c>
      <c r="AA829" s="15">
        <f>(MAX(0,MIN(1,1-(Q829-scaling_params!$B$8)/(scaling_params!$C$8-scaling_params!$B$8)))+MAX(0,MIN(1,(R829-scaling_params!$B$9)/(scaling_params!$C$9-scaling_params!$B$9)))+MAX(0,MIN(1,(S829-scaling_params!$B$10)/(scaling_params!$C$10-scaling_params!$B$10))))/3</f>
        <v>0.9157359146</v>
      </c>
      <c r="AB829" s="15">
        <f>(MAX(0,MIN(1,(U829-scaling_params!$B$12)/(scaling_params!$C$12-scaling_params!$B$12)))+MAX(0,MIN(1,(V829-scaling_params!$B$13)/(scaling_params!$C$13-scaling_params!$B$13))))/2</f>
        <v>0.8981818182</v>
      </c>
      <c r="AC829" s="13">
        <f>(scaling_params!$G$2*X829+scaling_params!$G$3*Y829+scaling_params!$G$4*Z829+scaling_params!$G$5*AA829+scaling_params!$G$6*AB829)*100</f>
        <v>91.7741285</v>
      </c>
      <c r="AD829" s="11" t="s">
        <v>168</v>
      </c>
      <c r="AE829" s="11">
        <f t="shared" si="2"/>
        <v>0</v>
      </c>
    </row>
    <row r="830" ht="15.75" customHeight="1">
      <c r="A830" s="11" t="s">
        <v>593</v>
      </c>
      <c r="B830" s="11" t="s">
        <v>163</v>
      </c>
      <c r="C830" s="11" t="s">
        <v>449</v>
      </c>
      <c r="D830" s="11" t="s">
        <v>174</v>
      </c>
      <c r="E830" s="12">
        <v>2024.0</v>
      </c>
      <c r="F830" s="11" t="s">
        <v>171</v>
      </c>
      <c r="G830" s="11" t="s">
        <v>167</v>
      </c>
      <c r="H830" s="11">
        <v>3.0</v>
      </c>
      <c r="I830" s="13">
        <v>8.6</v>
      </c>
      <c r="J830" s="11">
        <v>1.0</v>
      </c>
      <c r="K830" s="13">
        <v>1.3</v>
      </c>
      <c r="L830" s="13">
        <v>7.7</v>
      </c>
      <c r="M830" s="11">
        <v>29.0</v>
      </c>
      <c r="N830" s="14">
        <v>0.84</v>
      </c>
      <c r="O830" s="13">
        <v>73.3</v>
      </c>
      <c r="P830" s="13">
        <v>4.6</v>
      </c>
      <c r="Q830" s="13">
        <v>12.9</v>
      </c>
      <c r="R830" s="13">
        <v>18.1</v>
      </c>
      <c r="S830" s="13">
        <v>5.0</v>
      </c>
      <c r="T830" s="13">
        <v>4.6</v>
      </c>
      <c r="U830" s="13">
        <v>2.7</v>
      </c>
      <c r="V830" s="13">
        <v>86.2</v>
      </c>
      <c r="W830" s="11" t="str">
        <f t="shared" si="1"/>
        <v>A-Strong|BBVA|Digital|2024</v>
      </c>
      <c r="X830" s="15">
        <f>(MAX(0,MIN(1,1-(K830-scaling_params!$B$2)/(scaling_params!$C$2-scaling_params!$B$2)))+MAX(0,MIN(1,(L830-scaling_params!$B$3)/(scaling_params!$C$3-scaling_params!$B$3))))/2</f>
        <v>0.7955882353</v>
      </c>
      <c r="Y830" s="15">
        <f>(MAX(0,MIN(1,(M830-scaling_params!$B$4)/(scaling_params!$C$4-scaling_params!$B$4)))+MAX(0,MIN(1,(N830-scaling_params!$B$5)/(scaling_params!$C$5-scaling_params!$B$5))))/2</f>
        <v>0.6994047619</v>
      </c>
      <c r="Z830" s="15">
        <f>(MAX(0,MIN(1,(O830-scaling_params!$B$6)/(scaling_params!$C$6-scaling_params!$B$6)))+MAX(0,MIN(1,1-(P830-scaling_params!$B$7)/(scaling_params!$C$7-scaling_params!$B$7)))+MAX(0,MIN(1,(T830-scaling_params!$B$11)/(scaling_params!$C$11-scaling_params!$B$11))))/3</f>
        <v>0.9041489863</v>
      </c>
      <c r="AA830" s="15">
        <f>(MAX(0,MIN(1,1-(Q830-scaling_params!$B$8)/(scaling_params!$C$8-scaling_params!$B$8)))+MAX(0,MIN(1,(R830-scaling_params!$B$9)/(scaling_params!$C$9-scaling_params!$B$9)))+MAX(0,MIN(1,(S830-scaling_params!$B$10)/(scaling_params!$C$10-scaling_params!$B$10))))/3</f>
        <v>0.9423187572</v>
      </c>
      <c r="AB830" s="15">
        <f>(MAX(0,MIN(1,(U830-scaling_params!$B$12)/(scaling_params!$C$12-scaling_params!$B$12)))+MAX(0,MIN(1,(V830-scaling_params!$B$13)/(scaling_params!$C$13-scaling_params!$B$13))))/2</f>
        <v>0.8140909091</v>
      </c>
      <c r="AC830" s="13">
        <f>(scaling_params!$G$2*X830+scaling_params!$G$3*Y830+scaling_params!$G$4*Z830+scaling_params!$G$5*AA830+scaling_params!$G$6*AB830)*100</f>
        <v>82.57091947</v>
      </c>
      <c r="AD830" s="11" t="s">
        <v>168</v>
      </c>
      <c r="AE830" s="11">
        <f t="shared" si="2"/>
        <v>0</v>
      </c>
    </row>
    <row r="831" ht="15.75" customHeight="1">
      <c r="A831" s="11" t="s">
        <v>593</v>
      </c>
      <c r="B831" s="11" t="s">
        <v>163</v>
      </c>
      <c r="C831" s="11" t="s">
        <v>449</v>
      </c>
      <c r="D831" s="11" t="s">
        <v>174</v>
      </c>
      <c r="E831" s="12">
        <v>2025.0</v>
      </c>
      <c r="F831" s="11" t="s">
        <v>171</v>
      </c>
      <c r="G831" s="11" t="s">
        <v>167</v>
      </c>
      <c r="H831" s="11">
        <v>3.0</v>
      </c>
      <c r="I831" s="13">
        <v>8.3</v>
      </c>
      <c r="J831" s="11">
        <v>0.0</v>
      </c>
      <c r="K831" s="13">
        <v>1.2</v>
      </c>
      <c r="L831" s="13">
        <v>7.9</v>
      </c>
      <c r="M831" s="11">
        <v>14.0</v>
      </c>
      <c r="N831" s="14">
        <v>0.85</v>
      </c>
      <c r="O831" s="13">
        <v>78.6</v>
      </c>
      <c r="P831" s="13">
        <v>4.2</v>
      </c>
      <c r="Q831" s="13">
        <v>12.7</v>
      </c>
      <c r="R831" s="13">
        <v>18.1</v>
      </c>
      <c r="S831" s="13">
        <v>4.2</v>
      </c>
      <c r="T831" s="13">
        <v>4.3</v>
      </c>
      <c r="U831" s="13">
        <v>3.7</v>
      </c>
      <c r="V831" s="13">
        <v>70.1</v>
      </c>
      <c r="W831" s="11" t="str">
        <f t="shared" si="1"/>
        <v>A-Strong|BBVA|Digital|2025</v>
      </c>
      <c r="X831" s="15">
        <f>(MAX(0,MIN(1,1-(K831-scaling_params!$B$2)/(scaling_params!$C$2-scaling_params!$B$2)))+MAX(0,MIN(1,(L831-scaling_params!$B$3)/(scaling_params!$C$3-scaling_params!$B$3))))/2</f>
        <v>0.8269607843</v>
      </c>
      <c r="Y831" s="15">
        <f>(MAX(0,MIN(1,(M831-scaling_params!$B$4)/(scaling_params!$C$4-scaling_params!$B$4)))+MAX(0,MIN(1,(N831-scaling_params!$B$5)/(scaling_params!$C$5-scaling_params!$B$5))))/2</f>
        <v>0.6404761905</v>
      </c>
      <c r="Z831" s="15">
        <f>(MAX(0,MIN(1,(O831-scaling_params!$B$6)/(scaling_params!$C$6-scaling_params!$B$6)))+MAX(0,MIN(1,1-(P831-scaling_params!$B$7)/(scaling_params!$C$7-scaling_params!$B$7)))+MAX(0,MIN(1,(T831-scaling_params!$B$11)/(scaling_params!$C$11-scaling_params!$B$11))))/3</f>
        <v>0.9333333333</v>
      </c>
      <c r="AA831" s="15">
        <f>(MAX(0,MIN(1,1-(Q831-scaling_params!$B$8)/(scaling_params!$C$8-scaling_params!$B$8)))+MAX(0,MIN(1,(R831-scaling_params!$B$9)/(scaling_params!$C$9-scaling_params!$B$9)))+MAX(0,MIN(1,(S831-scaling_params!$B$10)/(scaling_params!$C$10-scaling_params!$B$10))))/3</f>
        <v>0.8714631422</v>
      </c>
      <c r="AB831" s="15">
        <f>(MAX(0,MIN(1,(U831-scaling_params!$B$12)/(scaling_params!$C$12-scaling_params!$B$12)))+MAX(0,MIN(1,(V831-scaling_params!$B$13)/(scaling_params!$C$13-scaling_params!$B$13))))/2</f>
        <v>0.7427272727</v>
      </c>
      <c r="AC831" s="13">
        <f>(scaling_params!$G$2*X831+scaling_params!$G$3*Y831+scaling_params!$G$4*Z831+scaling_params!$G$5*AA831+scaling_params!$G$6*AB831)*100</f>
        <v>80.52003536</v>
      </c>
      <c r="AD831" s="11" t="s">
        <v>168</v>
      </c>
      <c r="AE831" s="11">
        <f t="shared" si="2"/>
        <v>0</v>
      </c>
    </row>
    <row r="832" ht="15.75" customHeight="1">
      <c r="A832" s="11" t="s">
        <v>594</v>
      </c>
      <c r="B832" s="11" t="s">
        <v>163</v>
      </c>
      <c r="C832" s="11" t="s">
        <v>449</v>
      </c>
      <c r="D832" s="11" t="s">
        <v>174</v>
      </c>
      <c r="E832" s="12">
        <v>2024.0</v>
      </c>
      <c r="F832" s="11" t="s">
        <v>171</v>
      </c>
      <c r="G832" s="11" t="s">
        <v>175</v>
      </c>
      <c r="H832" s="11">
        <v>2.0</v>
      </c>
      <c r="I832" s="13">
        <v>8.6</v>
      </c>
      <c r="J832" s="11">
        <v>0.0</v>
      </c>
      <c r="K832" s="13">
        <v>1.3</v>
      </c>
      <c r="L832" s="13">
        <v>8.1</v>
      </c>
      <c r="M832" s="11">
        <v>37.0</v>
      </c>
      <c r="N832" s="14">
        <v>0.87</v>
      </c>
      <c r="O832" s="13">
        <v>73.3</v>
      </c>
      <c r="P832" s="13">
        <v>4.6</v>
      </c>
      <c r="Q832" s="13">
        <v>12.9</v>
      </c>
      <c r="R832" s="13">
        <v>18.1</v>
      </c>
      <c r="S832" s="13">
        <v>4.7</v>
      </c>
      <c r="T832" s="13">
        <v>4.3</v>
      </c>
      <c r="U832" s="13">
        <v>2.7</v>
      </c>
      <c r="V832" s="13">
        <v>81.4</v>
      </c>
      <c r="W832" s="11" t="str">
        <f t="shared" si="1"/>
        <v>A-Strong|BBVA|Digital|2024</v>
      </c>
      <c r="X832" s="15">
        <f>(MAX(0,MIN(1,1-(K832-scaling_params!$B$2)/(scaling_params!$C$2-scaling_params!$B$2)))+MAX(0,MIN(1,(L832-scaling_params!$B$3)/(scaling_params!$C$3-scaling_params!$B$3))))/2</f>
        <v>0.825</v>
      </c>
      <c r="Y832" s="15">
        <f>(MAX(0,MIN(1,(M832-scaling_params!$B$4)/(scaling_params!$C$4-scaling_params!$B$4)))+MAX(0,MIN(1,(N832-scaling_params!$B$5)/(scaling_params!$C$5-scaling_params!$B$5))))/2</f>
        <v>0.775</v>
      </c>
      <c r="Z832" s="15">
        <f>(MAX(0,MIN(1,(O832-scaling_params!$B$6)/(scaling_params!$C$6-scaling_params!$B$6)))+MAX(0,MIN(1,1-(P832-scaling_params!$B$7)/(scaling_params!$C$7-scaling_params!$B$7)))+MAX(0,MIN(1,(T832-scaling_params!$B$11)/(scaling_params!$C$11-scaling_params!$B$11))))/3</f>
        <v>0.8755775578</v>
      </c>
      <c r="AA832" s="15">
        <f>(MAX(0,MIN(1,1-(Q832-scaling_params!$B$8)/(scaling_params!$C$8-scaling_params!$B$8)))+MAX(0,MIN(1,(R832-scaling_params!$B$9)/(scaling_params!$C$9-scaling_params!$B$9)))+MAX(0,MIN(1,(S832-scaling_params!$B$10)/(scaling_params!$C$10-scaling_params!$B$10))))/3</f>
        <v>0.9129069925</v>
      </c>
      <c r="AB832" s="15">
        <f>(MAX(0,MIN(1,(U832-scaling_params!$B$12)/(scaling_params!$C$12-scaling_params!$B$12)))+MAX(0,MIN(1,(V832-scaling_params!$B$13)/(scaling_params!$C$13-scaling_params!$B$13))))/2</f>
        <v>0.7704545455</v>
      </c>
      <c r="AC832" s="13">
        <f>(scaling_params!$G$2*X832+scaling_params!$G$3*Y832+scaling_params!$G$4*Z832+scaling_params!$G$5*AA832+scaling_params!$G$6*AB832)*100</f>
        <v>83.33459931</v>
      </c>
      <c r="AD832" s="11" t="s">
        <v>168</v>
      </c>
      <c r="AE832" s="11">
        <f t="shared" si="2"/>
        <v>0</v>
      </c>
    </row>
    <row r="833" ht="15.75" customHeight="1">
      <c r="A833" s="11" t="s">
        <v>594</v>
      </c>
      <c r="B833" s="11" t="s">
        <v>163</v>
      </c>
      <c r="C833" s="11" t="s">
        <v>449</v>
      </c>
      <c r="D833" s="11" t="s">
        <v>174</v>
      </c>
      <c r="E833" s="12">
        <v>2025.0</v>
      </c>
      <c r="F833" s="11" t="s">
        <v>171</v>
      </c>
      <c r="G833" s="11" t="s">
        <v>175</v>
      </c>
      <c r="H833" s="11">
        <v>2.0</v>
      </c>
      <c r="I833" s="13">
        <v>8.3</v>
      </c>
      <c r="J833" s="11">
        <v>0.0</v>
      </c>
      <c r="K833" s="13">
        <v>1.2</v>
      </c>
      <c r="L833" s="13">
        <v>9.3</v>
      </c>
      <c r="M833" s="11">
        <v>27.0</v>
      </c>
      <c r="N833" s="14">
        <v>0.96</v>
      </c>
      <c r="O833" s="13">
        <v>78.6</v>
      </c>
      <c r="P833" s="13">
        <v>4.2</v>
      </c>
      <c r="Q833" s="13">
        <v>12.7</v>
      </c>
      <c r="R833" s="13">
        <v>18.1</v>
      </c>
      <c r="S833" s="13">
        <v>5.0</v>
      </c>
      <c r="T833" s="13">
        <v>5.0</v>
      </c>
      <c r="U833" s="13">
        <v>3.7</v>
      </c>
      <c r="V833" s="13">
        <v>93.9</v>
      </c>
      <c r="W833" s="11" t="str">
        <f t="shared" si="1"/>
        <v>A-Strong|BBVA|Digital|2025</v>
      </c>
      <c r="X833" s="15">
        <f>(MAX(0,MIN(1,1-(K833-scaling_params!$B$2)/(scaling_params!$C$2-scaling_params!$B$2)))+MAX(0,MIN(1,(L833-scaling_params!$B$3)/(scaling_params!$C$3-scaling_params!$B$3))))/2</f>
        <v>0.9299019608</v>
      </c>
      <c r="Y833" s="15">
        <f>(MAX(0,MIN(1,(M833-scaling_params!$B$4)/(scaling_params!$C$4-scaling_params!$B$4)))+MAX(0,MIN(1,(N833-scaling_params!$B$5)/(scaling_params!$C$5-scaling_params!$B$5))))/2</f>
        <v>0.8398809524</v>
      </c>
      <c r="Z833" s="15">
        <f>(MAX(0,MIN(1,(O833-scaling_params!$B$6)/(scaling_params!$C$6-scaling_params!$B$6)))+MAX(0,MIN(1,1-(P833-scaling_params!$B$7)/(scaling_params!$C$7-scaling_params!$B$7)))+MAX(0,MIN(1,(T833-scaling_params!$B$11)/(scaling_params!$C$11-scaling_params!$B$11))))/3</f>
        <v>1</v>
      </c>
      <c r="AA833" s="15">
        <f>(MAX(0,MIN(1,1-(Q833-scaling_params!$B$8)/(scaling_params!$C$8-scaling_params!$B$8)))+MAX(0,MIN(1,(R833-scaling_params!$B$9)/(scaling_params!$C$9-scaling_params!$B$9)))+MAX(0,MIN(1,(S833-scaling_params!$B$10)/(scaling_params!$C$10-scaling_params!$B$10))))/3</f>
        <v>0.9498945148</v>
      </c>
      <c r="AB833" s="15">
        <f>(MAX(0,MIN(1,(U833-scaling_params!$B$12)/(scaling_params!$C$12-scaling_params!$B$12)))+MAX(0,MIN(1,(V833-scaling_params!$B$13)/(scaling_params!$C$13-scaling_params!$B$13))))/2</f>
        <v>0.9590909091</v>
      </c>
      <c r="AC833" s="13">
        <f>(scaling_params!$G$2*X833+scaling_params!$G$3*Y833+scaling_params!$G$4*Z833+scaling_params!$G$5*AA833+scaling_params!$G$6*AB833)*100</f>
        <v>93.12531465</v>
      </c>
      <c r="AD833" s="11" t="s">
        <v>168</v>
      </c>
      <c r="AE833" s="11">
        <f t="shared" si="2"/>
        <v>0</v>
      </c>
    </row>
    <row r="834" ht="15.75" customHeight="1">
      <c r="A834" s="11" t="s">
        <v>595</v>
      </c>
      <c r="B834" s="11" t="s">
        <v>163</v>
      </c>
      <c r="C834" s="11" t="s">
        <v>449</v>
      </c>
      <c r="D834" s="11" t="s">
        <v>165</v>
      </c>
      <c r="E834" s="12">
        <v>2024.0</v>
      </c>
      <c r="F834" s="11" t="s">
        <v>171</v>
      </c>
      <c r="G834" s="11" t="s">
        <v>175</v>
      </c>
      <c r="H834" s="11">
        <v>3.0</v>
      </c>
      <c r="I834" s="13">
        <v>8.6</v>
      </c>
      <c r="J834" s="11">
        <v>0.0</v>
      </c>
      <c r="K834" s="13">
        <v>1.1</v>
      </c>
      <c r="L834" s="13">
        <v>7.9</v>
      </c>
      <c r="M834" s="11">
        <v>40.0</v>
      </c>
      <c r="N834" s="14">
        <v>0.84</v>
      </c>
      <c r="O834" s="13">
        <v>77.5</v>
      </c>
      <c r="P834" s="13">
        <v>5.8</v>
      </c>
      <c r="Q834" s="13">
        <v>9.9</v>
      </c>
      <c r="R834" s="13">
        <v>17.5</v>
      </c>
      <c r="S834" s="13">
        <v>4.8</v>
      </c>
      <c r="T834" s="13">
        <v>4.9</v>
      </c>
      <c r="U834" s="13">
        <v>2.8</v>
      </c>
      <c r="V834" s="13">
        <v>91.9</v>
      </c>
      <c r="W834" s="11" t="str">
        <f t="shared" si="1"/>
        <v>A-Strong|BBVA|Operations|2024</v>
      </c>
      <c r="X834" s="15">
        <f>(MAX(0,MIN(1,1-(K834-scaling_params!$B$2)/(scaling_params!$C$2-scaling_params!$B$2)))+MAX(0,MIN(1,(L834-scaling_params!$B$3)/(scaling_params!$C$3-scaling_params!$B$3))))/2</f>
        <v>0.843627451</v>
      </c>
      <c r="Y834" s="15">
        <f>(MAX(0,MIN(1,(M834-scaling_params!$B$4)/(scaling_params!$C$4-scaling_params!$B$4)))+MAX(0,MIN(1,(N834-scaling_params!$B$5)/(scaling_params!$C$5-scaling_params!$B$5))))/2</f>
        <v>0.7517857143</v>
      </c>
      <c r="Z834" s="15">
        <f>(MAX(0,MIN(1,(O834-scaling_params!$B$6)/(scaling_params!$C$6-scaling_params!$B$6)))+MAX(0,MIN(1,1-(P834-scaling_params!$B$7)/(scaling_params!$C$7-scaling_params!$B$7)))+MAX(0,MIN(1,(T834-scaling_params!$B$11)/(scaling_params!$C$11-scaling_params!$B$11))))/3</f>
        <v>0.9634491634</v>
      </c>
      <c r="AA834" s="15">
        <f>(MAX(0,MIN(1,1-(Q834-scaling_params!$B$8)/(scaling_params!$C$8-scaling_params!$B$8)))+MAX(0,MIN(1,(R834-scaling_params!$B$9)/(scaling_params!$C$9-scaling_params!$B$9)))+MAX(0,MIN(1,(S834-scaling_params!$B$10)/(scaling_params!$C$10-scaling_params!$B$10))))/3</f>
        <v>0.9466368826</v>
      </c>
      <c r="AB834" s="15">
        <f>(MAX(0,MIN(1,(U834-scaling_params!$B$12)/(scaling_params!$C$12-scaling_params!$B$12)))+MAX(0,MIN(1,(V834-scaling_params!$B$13)/(scaling_params!$C$13-scaling_params!$B$13))))/2</f>
        <v>0.8909090909</v>
      </c>
      <c r="AC834" s="13">
        <f>(scaling_params!$G$2*X834+scaling_params!$G$3*Y834+scaling_params!$G$4*Z834+scaling_params!$G$5*AA834+scaling_params!$G$6*AB834)*100</f>
        <v>87.30680113</v>
      </c>
      <c r="AD834" s="11" t="s">
        <v>168</v>
      </c>
      <c r="AE834" s="11">
        <f t="shared" si="2"/>
        <v>0</v>
      </c>
    </row>
    <row r="835" ht="15.75" customHeight="1">
      <c r="A835" s="11" t="s">
        <v>595</v>
      </c>
      <c r="B835" s="11" t="s">
        <v>163</v>
      </c>
      <c r="C835" s="11" t="s">
        <v>449</v>
      </c>
      <c r="D835" s="11" t="s">
        <v>165</v>
      </c>
      <c r="E835" s="12">
        <v>2025.0</v>
      </c>
      <c r="F835" s="11" t="s">
        <v>171</v>
      </c>
      <c r="G835" s="11" t="s">
        <v>175</v>
      </c>
      <c r="H835" s="11">
        <v>3.0</v>
      </c>
      <c r="I835" s="13">
        <v>8.3</v>
      </c>
      <c r="J835" s="11">
        <v>0.0</v>
      </c>
      <c r="K835" s="13">
        <v>0.0</v>
      </c>
      <c r="L835" s="13">
        <v>8.8</v>
      </c>
      <c r="M835" s="11">
        <v>43.0</v>
      </c>
      <c r="N835" s="14">
        <v>0.97</v>
      </c>
      <c r="O835" s="13">
        <v>83.2</v>
      </c>
      <c r="P835" s="13">
        <v>5.0</v>
      </c>
      <c r="Q835" s="13">
        <v>10.1</v>
      </c>
      <c r="R835" s="13">
        <v>16.7</v>
      </c>
      <c r="S835" s="13">
        <v>4.6</v>
      </c>
      <c r="T835" s="13">
        <v>4.6</v>
      </c>
      <c r="U835" s="13">
        <v>3.6</v>
      </c>
      <c r="V835" s="13">
        <v>100.0</v>
      </c>
      <c r="W835" s="11" t="str">
        <f t="shared" si="1"/>
        <v>A-Strong|BBVA|Operations|2025</v>
      </c>
      <c r="X835" s="15">
        <f>(MAX(0,MIN(1,1-(K835-scaling_params!$B$2)/(scaling_params!$C$2-scaling_params!$B$2)))+MAX(0,MIN(1,(L835-scaling_params!$B$3)/(scaling_params!$C$3-scaling_params!$B$3))))/2</f>
        <v>0.9264705882</v>
      </c>
      <c r="Y835" s="15">
        <f>(MAX(0,MIN(1,(M835-scaling_params!$B$4)/(scaling_params!$C$4-scaling_params!$B$4)))+MAX(0,MIN(1,(N835-scaling_params!$B$5)/(scaling_params!$C$5-scaling_params!$B$5))))/2</f>
        <v>0.9285714286</v>
      </c>
      <c r="Z835" s="15">
        <f>(MAX(0,MIN(1,(O835-scaling_params!$B$6)/(scaling_params!$C$6-scaling_params!$B$6)))+MAX(0,MIN(1,1-(P835-scaling_params!$B$7)/(scaling_params!$C$7-scaling_params!$B$7)))+MAX(0,MIN(1,(T835-scaling_params!$B$11)/(scaling_params!$C$11-scaling_params!$B$11))))/3</f>
        <v>0.9619047619</v>
      </c>
      <c r="AA835" s="15">
        <f>(MAX(0,MIN(1,1-(Q835-scaling_params!$B$8)/(scaling_params!$C$8-scaling_params!$B$8)))+MAX(0,MIN(1,(R835-scaling_params!$B$9)/(scaling_params!$C$9-scaling_params!$B$9)))+MAX(0,MIN(1,(S835-scaling_params!$B$10)/(scaling_params!$C$10-scaling_params!$B$10))))/3</f>
        <v>0.8932737652</v>
      </c>
      <c r="AB835" s="15">
        <f>(MAX(0,MIN(1,(U835-scaling_params!$B$12)/(scaling_params!$C$12-scaling_params!$B$12)))+MAX(0,MIN(1,(V835-scaling_params!$B$13)/(scaling_params!$C$13-scaling_params!$B$13))))/2</f>
        <v>1</v>
      </c>
      <c r="AC835" s="13">
        <f>(scaling_params!$G$2*X835+scaling_params!$G$3*Y835+scaling_params!$G$4*Z835+scaling_params!$G$5*AA835+scaling_params!$G$6*AB835)*100</f>
        <v>93.71986757</v>
      </c>
      <c r="AD835" s="11" t="s">
        <v>168</v>
      </c>
      <c r="AE835" s="11">
        <f t="shared" si="2"/>
        <v>0</v>
      </c>
    </row>
    <row r="836" ht="15.75" customHeight="1">
      <c r="A836" s="11" t="s">
        <v>596</v>
      </c>
      <c r="B836" s="11" t="s">
        <v>163</v>
      </c>
      <c r="C836" s="11" t="s">
        <v>449</v>
      </c>
      <c r="D836" s="11" t="s">
        <v>165</v>
      </c>
      <c r="E836" s="12">
        <v>2024.0</v>
      </c>
      <c r="F836" s="11" t="s">
        <v>166</v>
      </c>
      <c r="G836" s="11" t="s">
        <v>175</v>
      </c>
      <c r="H836" s="11">
        <v>5.0</v>
      </c>
      <c r="I836" s="13">
        <v>8.6</v>
      </c>
      <c r="J836" s="11">
        <v>0.0</v>
      </c>
      <c r="K836" s="13">
        <v>1.1</v>
      </c>
      <c r="L836" s="13">
        <v>8.8</v>
      </c>
      <c r="M836" s="11">
        <v>42.0</v>
      </c>
      <c r="N836" s="14">
        <v>0.87</v>
      </c>
      <c r="O836" s="13">
        <v>77.5</v>
      </c>
      <c r="P836" s="13">
        <v>5.8</v>
      </c>
      <c r="Q836" s="13">
        <v>9.9</v>
      </c>
      <c r="R836" s="13">
        <v>17.5</v>
      </c>
      <c r="S836" s="13">
        <v>4.6</v>
      </c>
      <c r="T836" s="13">
        <v>4.6</v>
      </c>
      <c r="U836" s="13">
        <v>2.8</v>
      </c>
      <c r="V836" s="13">
        <v>85.5</v>
      </c>
      <c r="W836" s="11" t="str">
        <f t="shared" si="1"/>
        <v>A-Strong|BBVA|Operations|2024</v>
      </c>
      <c r="X836" s="15">
        <f>(MAX(0,MIN(1,1-(K836-scaling_params!$B$2)/(scaling_params!$C$2-scaling_params!$B$2)))+MAX(0,MIN(1,(L836-scaling_params!$B$3)/(scaling_params!$C$3-scaling_params!$B$3))))/2</f>
        <v>0.9098039216</v>
      </c>
      <c r="Y836" s="15">
        <f>(MAX(0,MIN(1,(M836-scaling_params!$B$4)/(scaling_params!$C$4-scaling_params!$B$4)))+MAX(0,MIN(1,(N836-scaling_params!$B$5)/(scaling_params!$C$5-scaling_params!$B$5))))/2</f>
        <v>0.7988095238</v>
      </c>
      <c r="Z836" s="15">
        <f>(MAX(0,MIN(1,(O836-scaling_params!$B$6)/(scaling_params!$C$6-scaling_params!$B$6)))+MAX(0,MIN(1,1-(P836-scaling_params!$B$7)/(scaling_params!$C$7-scaling_params!$B$7)))+MAX(0,MIN(1,(T836-scaling_params!$B$11)/(scaling_params!$C$11-scaling_params!$B$11))))/3</f>
        <v>0.9348777349</v>
      </c>
      <c r="AA836" s="15">
        <f>(MAX(0,MIN(1,1-(Q836-scaling_params!$B$8)/(scaling_params!$C$8-scaling_params!$B$8)))+MAX(0,MIN(1,(R836-scaling_params!$B$9)/(scaling_params!$C$9-scaling_params!$B$9)))+MAX(0,MIN(1,(S836-scaling_params!$B$10)/(scaling_params!$C$10-scaling_params!$B$10))))/3</f>
        <v>0.9270290395</v>
      </c>
      <c r="AB836" s="15">
        <f>(MAX(0,MIN(1,(U836-scaling_params!$B$12)/(scaling_params!$C$12-scaling_params!$B$12)))+MAX(0,MIN(1,(V836-scaling_params!$B$13)/(scaling_params!$C$13-scaling_params!$B$13))))/2</f>
        <v>0.8327272727</v>
      </c>
      <c r="AC836" s="13">
        <f>(scaling_params!$G$2*X836+scaling_params!$G$3*Y836+scaling_params!$G$4*Z836+scaling_params!$G$5*AA836+scaling_params!$G$6*AB836)*100</f>
        <v>88.26393565</v>
      </c>
      <c r="AD836" s="11" t="s">
        <v>168</v>
      </c>
      <c r="AE836" s="11">
        <f t="shared" si="2"/>
        <v>0</v>
      </c>
    </row>
    <row r="837" ht="15.75" customHeight="1">
      <c r="A837" s="11" t="s">
        <v>596</v>
      </c>
      <c r="B837" s="11" t="s">
        <v>163</v>
      </c>
      <c r="C837" s="11" t="s">
        <v>449</v>
      </c>
      <c r="D837" s="11" t="s">
        <v>165</v>
      </c>
      <c r="E837" s="12">
        <v>2025.0</v>
      </c>
      <c r="F837" s="11" t="s">
        <v>166</v>
      </c>
      <c r="G837" s="11" t="s">
        <v>175</v>
      </c>
      <c r="H837" s="11">
        <v>5.0</v>
      </c>
      <c r="I837" s="13">
        <v>8.3</v>
      </c>
      <c r="J837" s="11">
        <v>0.0</v>
      </c>
      <c r="K837" s="13">
        <v>0.0</v>
      </c>
      <c r="L837" s="13">
        <v>7.9</v>
      </c>
      <c r="M837" s="11">
        <v>38.0</v>
      </c>
      <c r="N837" s="14">
        <v>0.94</v>
      </c>
      <c r="O837" s="13">
        <v>83.2</v>
      </c>
      <c r="P837" s="13">
        <v>5.0</v>
      </c>
      <c r="Q837" s="13">
        <v>10.1</v>
      </c>
      <c r="R837" s="13">
        <v>16.7</v>
      </c>
      <c r="S837" s="13">
        <v>4.9</v>
      </c>
      <c r="T837" s="13">
        <v>3.8</v>
      </c>
      <c r="U837" s="13">
        <v>3.6</v>
      </c>
      <c r="V837" s="13">
        <v>90.0</v>
      </c>
      <c r="W837" s="11" t="str">
        <f t="shared" si="1"/>
        <v>A-Strong|BBVA|Operations|2025</v>
      </c>
      <c r="X837" s="15">
        <f>(MAX(0,MIN(1,1-(K837-scaling_params!$B$2)/(scaling_params!$C$2-scaling_params!$B$2)))+MAX(0,MIN(1,(L837-scaling_params!$B$3)/(scaling_params!$C$3-scaling_params!$B$3))))/2</f>
        <v>0.8602941176</v>
      </c>
      <c r="Y837" s="15">
        <f>(MAX(0,MIN(1,(M837-scaling_params!$B$4)/(scaling_params!$C$4-scaling_params!$B$4)))+MAX(0,MIN(1,(N837-scaling_params!$B$5)/(scaling_params!$C$5-scaling_params!$B$5))))/2</f>
        <v>0.8672619048</v>
      </c>
      <c r="Z837" s="15">
        <f>(MAX(0,MIN(1,(O837-scaling_params!$B$6)/(scaling_params!$C$6-scaling_params!$B$6)))+MAX(0,MIN(1,1-(P837-scaling_params!$B$7)/(scaling_params!$C$7-scaling_params!$B$7)))+MAX(0,MIN(1,(T837-scaling_params!$B$11)/(scaling_params!$C$11-scaling_params!$B$11))))/3</f>
        <v>0.8857142857</v>
      </c>
      <c r="AA837" s="15">
        <f>(MAX(0,MIN(1,1-(Q837-scaling_params!$B$8)/(scaling_params!$C$8-scaling_params!$B$8)))+MAX(0,MIN(1,(R837-scaling_params!$B$9)/(scaling_params!$C$9-scaling_params!$B$9)))+MAX(0,MIN(1,(S837-scaling_params!$B$10)/(scaling_params!$C$10-scaling_params!$B$10))))/3</f>
        <v>0.9226855299</v>
      </c>
      <c r="AB837" s="15">
        <f>(MAX(0,MIN(1,(U837-scaling_params!$B$12)/(scaling_params!$C$12-scaling_params!$B$12)))+MAX(0,MIN(1,(V837-scaling_params!$B$13)/(scaling_params!$C$13-scaling_params!$B$13))))/2</f>
        <v>0.9236363636</v>
      </c>
      <c r="AC837" s="13">
        <f>(scaling_params!$G$2*X837+scaling_params!$G$3*Y837+scaling_params!$G$4*Z837+scaling_params!$G$5*AA837+scaling_params!$G$6*AB837)*100</f>
        <v>88.55002666</v>
      </c>
      <c r="AD837" s="11" t="s">
        <v>168</v>
      </c>
      <c r="AE837" s="11">
        <f t="shared" si="2"/>
        <v>0</v>
      </c>
    </row>
    <row r="838" ht="15.75" customHeight="1">
      <c r="A838" s="11" t="s">
        <v>597</v>
      </c>
      <c r="B838" s="11" t="s">
        <v>163</v>
      </c>
      <c r="C838" s="11" t="s">
        <v>449</v>
      </c>
      <c r="D838" s="11" t="s">
        <v>174</v>
      </c>
      <c r="E838" s="12">
        <v>2024.0</v>
      </c>
      <c r="F838" s="11" t="s">
        <v>166</v>
      </c>
      <c r="G838" s="11" t="s">
        <v>175</v>
      </c>
      <c r="H838" s="11">
        <v>1.0</v>
      </c>
      <c r="I838" s="13">
        <v>8.6</v>
      </c>
      <c r="J838" s="11">
        <v>0.0</v>
      </c>
      <c r="K838" s="13">
        <v>1.3</v>
      </c>
      <c r="L838" s="13">
        <v>6.9</v>
      </c>
      <c r="M838" s="11">
        <v>20.0</v>
      </c>
      <c r="N838" s="14">
        <v>0.87</v>
      </c>
      <c r="O838" s="13">
        <v>73.3</v>
      </c>
      <c r="P838" s="13">
        <v>4.6</v>
      </c>
      <c r="Q838" s="13">
        <v>12.9</v>
      </c>
      <c r="R838" s="13">
        <v>18.1</v>
      </c>
      <c r="S838" s="13">
        <v>5.0</v>
      </c>
      <c r="T838" s="13">
        <v>5.0</v>
      </c>
      <c r="U838" s="13">
        <v>2.7</v>
      </c>
      <c r="V838" s="13">
        <v>86.2</v>
      </c>
      <c r="W838" s="11" t="str">
        <f t="shared" si="1"/>
        <v>A-Strong|BBVA|Digital|2024</v>
      </c>
      <c r="X838" s="15">
        <f>(MAX(0,MIN(1,1-(K838-scaling_params!$B$2)/(scaling_params!$C$2-scaling_params!$B$2)))+MAX(0,MIN(1,(L838-scaling_params!$B$3)/(scaling_params!$C$3-scaling_params!$B$3))))/2</f>
        <v>0.7367647059</v>
      </c>
      <c r="Y838" s="15">
        <f>(MAX(0,MIN(1,(M838-scaling_params!$B$4)/(scaling_params!$C$4-scaling_params!$B$4)))+MAX(0,MIN(1,(N838-scaling_params!$B$5)/(scaling_params!$C$5-scaling_params!$B$5))))/2</f>
        <v>0.694047619</v>
      </c>
      <c r="Z838" s="15">
        <f>(MAX(0,MIN(1,(O838-scaling_params!$B$6)/(scaling_params!$C$6-scaling_params!$B$6)))+MAX(0,MIN(1,1-(P838-scaling_params!$B$7)/(scaling_params!$C$7-scaling_params!$B$7)))+MAX(0,MIN(1,(T838-scaling_params!$B$11)/(scaling_params!$C$11-scaling_params!$B$11))))/3</f>
        <v>0.9422442244</v>
      </c>
      <c r="AA838" s="15">
        <f>(MAX(0,MIN(1,1-(Q838-scaling_params!$B$8)/(scaling_params!$C$8-scaling_params!$B$8)))+MAX(0,MIN(1,(R838-scaling_params!$B$9)/(scaling_params!$C$9-scaling_params!$B$9)))+MAX(0,MIN(1,(S838-scaling_params!$B$10)/(scaling_params!$C$10-scaling_params!$B$10))))/3</f>
        <v>0.9423187572</v>
      </c>
      <c r="AB838" s="15">
        <f>(MAX(0,MIN(1,(U838-scaling_params!$B$12)/(scaling_params!$C$12-scaling_params!$B$12)))+MAX(0,MIN(1,(V838-scaling_params!$B$13)/(scaling_params!$C$13-scaling_params!$B$13))))/2</f>
        <v>0.8140909091</v>
      </c>
      <c r="AC838" s="13">
        <f>(scaling_params!$G$2*X838+scaling_params!$G$3*Y838+scaling_params!$G$4*Z838+scaling_params!$G$5*AA838+scaling_params!$G$6*AB838)*100</f>
        <v>81.95791176</v>
      </c>
      <c r="AD838" s="11" t="s">
        <v>168</v>
      </c>
      <c r="AE838" s="11">
        <f t="shared" si="2"/>
        <v>0</v>
      </c>
    </row>
    <row r="839" ht="15.75" customHeight="1">
      <c r="A839" s="11" t="s">
        <v>597</v>
      </c>
      <c r="B839" s="11" t="s">
        <v>163</v>
      </c>
      <c r="C839" s="11" t="s">
        <v>449</v>
      </c>
      <c r="D839" s="11" t="s">
        <v>174</v>
      </c>
      <c r="E839" s="12">
        <v>2025.0</v>
      </c>
      <c r="F839" s="11" t="s">
        <v>166</v>
      </c>
      <c r="G839" s="11" t="s">
        <v>175</v>
      </c>
      <c r="H839" s="11">
        <v>1.0</v>
      </c>
      <c r="I839" s="13">
        <v>8.3</v>
      </c>
      <c r="J839" s="11">
        <v>0.0</v>
      </c>
      <c r="K839" s="13">
        <v>1.2</v>
      </c>
      <c r="L839" s="13">
        <v>6.9</v>
      </c>
      <c r="M839" s="11">
        <v>43.0</v>
      </c>
      <c r="N839" s="14">
        <v>0.86</v>
      </c>
      <c r="O839" s="13">
        <v>78.6</v>
      </c>
      <c r="P839" s="13">
        <v>4.2</v>
      </c>
      <c r="Q839" s="13">
        <v>12.7</v>
      </c>
      <c r="R839" s="13">
        <v>18.1</v>
      </c>
      <c r="S839" s="13">
        <v>5.0</v>
      </c>
      <c r="T839" s="13">
        <v>4.3</v>
      </c>
      <c r="U839" s="13">
        <v>3.7</v>
      </c>
      <c r="V839" s="13">
        <v>96.2</v>
      </c>
      <c r="W839" s="11" t="str">
        <f t="shared" si="1"/>
        <v>A-Strong|BBVA|Digital|2025</v>
      </c>
      <c r="X839" s="15">
        <f>(MAX(0,MIN(1,1-(K839-scaling_params!$B$2)/(scaling_params!$C$2-scaling_params!$B$2)))+MAX(0,MIN(1,(L839-scaling_params!$B$3)/(scaling_params!$C$3-scaling_params!$B$3))))/2</f>
        <v>0.7534313725</v>
      </c>
      <c r="Y839" s="15">
        <f>(MAX(0,MIN(1,(M839-scaling_params!$B$4)/(scaling_params!$C$4-scaling_params!$B$4)))+MAX(0,MIN(1,(N839-scaling_params!$B$5)/(scaling_params!$C$5-scaling_params!$B$5))))/2</f>
        <v>0.7910714286</v>
      </c>
      <c r="Z839" s="15">
        <f>(MAX(0,MIN(1,(O839-scaling_params!$B$6)/(scaling_params!$C$6-scaling_params!$B$6)))+MAX(0,MIN(1,1-(P839-scaling_params!$B$7)/(scaling_params!$C$7-scaling_params!$B$7)))+MAX(0,MIN(1,(T839-scaling_params!$B$11)/(scaling_params!$C$11-scaling_params!$B$11))))/3</f>
        <v>0.9333333333</v>
      </c>
      <c r="AA839" s="15">
        <f>(MAX(0,MIN(1,1-(Q839-scaling_params!$B$8)/(scaling_params!$C$8-scaling_params!$B$8)))+MAX(0,MIN(1,(R839-scaling_params!$B$9)/(scaling_params!$C$9-scaling_params!$B$9)))+MAX(0,MIN(1,(S839-scaling_params!$B$10)/(scaling_params!$C$10-scaling_params!$B$10))))/3</f>
        <v>0.9498945148</v>
      </c>
      <c r="AB839" s="15">
        <f>(MAX(0,MIN(1,(U839-scaling_params!$B$12)/(scaling_params!$C$12-scaling_params!$B$12)))+MAX(0,MIN(1,(V839-scaling_params!$B$13)/(scaling_params!$C$13-scaling_params!$B$13))))/2</f>
        <v>0.98</v>
      </c>
      <c r="AC839" s="13">
        <f>(scaling_params!$G$2*X839+scaling_params!$G$3*Y839+scaling_params!$G$4*Z839+scaling_params!$G$5*AA839+scaling_params!$G$6*AB839)*100</f>
        <v>86.51129262</v>
      </c>
      <c r="AD839" s="11" t="s">
        <v>168</v>
      </c>
      <c r="AE839" s="11">
        <f t="shared" si="2"/>
        <v>0</v>
      </c>
    </row>
    <row r="840" ht="15.75" customHeight="1">
      <c r="A840" s="11" t="s">
        <v>598</v>
      </c>
      <c r="B840" s="11" t="s">
        <v>163</v>
      </c>
      <c r="C840" s="11" t="s">
        <v>449</v>
      </c>
      <c r="D840" s="11" t="s">
        <v>181</v>
      </c>
      <c r="E840" s="12">
        <v>2024.0</v>
      </c>
      <c r="F840" s="11" t="s">
        <v>166</v>
      </c>
      <c r="G840" s="11" t="s">
        <v>184</v>
      </c>
      <c r="H840" s="11">
        <v>2.0</v>
      </c>
      <c r="I840" s="13">
        <v>8.6</v>
      </c>
      <c r="J840" s="11">
        <v>0.0</v>
      </c>
      <c r="K840" s="13">
        <v>0.6</v>
      </c>
      <c r="L840" s="13">
        <v>9.2</v>
      </c>
      <c r="M840" s="11">
        <v>56.0</v>
      </c>
      <c r="N840" s="14">
        <v>0.97</v>
      </c>
      <c r="O840" s="13">
        <v>80.4</v>
      </c>
      <c r="P840" s="13">
        <v>5.5</v>
      </c>
      <c r="Q840" s="13">
        <v>9.4</v>
      </c>
      <c r="R840" s="13">
        <v>15.8</v>
      </c>
      <c r="S840" s="13">
        <v>4.3</v>
      </c>
      <c r="T840" s="13">
        <v>4.4</v>
      </c>
      <c r="U840" s="13">
        <v>3.6</v>
      </c>
      <c r="V840" s="13">
        <v>79.1</v>
      </c>
      <c r="W840" s="11" t="str">
        <f t="shared" si="1"/>
        <v>A-Strong|BBVA|Corporate|2024</v>
      </c>
      <c r="X840" s="15">
        <f>(MAX(0,MIN(1,1-(K840-scaling_params!$B$2)/(scaling_params!$C$2-scaling_params!$B$2)))+MAX(0,MIN(1,(L840-scaling_params!$B$3)/(scaling_params!$C$3-scaling_params!$B$3))))/2</f>
        <v>0.9558823529</v>
      </c>
      <c r="Y840" s="15">
        <f>(MAX(0,MIN(1,(M840-scaling_params!$B$4)/(scaling_params!$C$4-scaling_params!$B$4)))+MAX(0,MIN(1,(N840-scaling_params!$B$5)/(scaling_params!$C$5-scaling_params!$B$5))))/2</f>
        <v>0.9904761905</v>
      </c>
      <c r="Z840" s="15">
        <f>(MAX(0,MIN(1,(O840-scaling_params!$B$6)/(scaling_params!$C$6-scaling_params!$B$6)))+MAX(0,MIN(1,1-(P840-scaling_params!$B$7)/(scaling_params!$C$7-scaling_params!$B$7)))+MAX(0,MIN(1,(T840-scaling_params!$B$11)/(scaling_params!$C$11-scaling_params!$B$11))))/3</f>
        <v>0.9428571429</v>
      </c>
      <c r="AA840" s="15">
        <f>(MAX(0,MIN(1,1-(Q840-scaling_params!$B$8)/(scaling_params!$C$8-scaling_params!$B$8)))+MAX(0,MIN(1,(R840-scaling_params!$B$9)/(scaling_params!$C$9-scaling_params!$B$9)))+MAX(0,MIN(1,(S840-scaling_params!$B$10)/(scaling_params!$C$10-scaling_params!$B$10))))/3</f>
        <v>0.825887317</v>
      </c>
      <c r="AB840" s="15">
        <f>(MAX(0,MIN(1,(U840-scaling_params!$B$12)/(scaling_params!$C$12-scaling_params!$B$12)))+MAX(0,MIN(1,(V840-scaling_params!$B$13)/(scaling_params!$C$13-scaling_params!$B$13))))/2</f>
        <v>0.8245454545</v>
      </c>
      <c r="AC840" s="13">
        <f>(scaling_params!$G$2*X840+scaling_params!$G$3*Y840+scaling_params!$G$4*Z840+scaling_params!$G$5*AA840+scaling_params!$G$6*AB840)*100</f>
        <v>92.16182177</v>
      </c>
      <c r="AD840" s="11" t="s">
        <v>168</v>
      </c>
      <c r="AE840" s="11">
        <f t="shared" si="2"/>
        <v>0</v>
      </c>
    </row>
    <row r="841" ht="15.75" customHeight="1">
      <c r="A841" s="11" t="s">
        <v>598</v>
      </c>
      <c r="B841" s="11" t="s">
        <v>163</v>
      </c>
      <c r="C841" s="11" t="s">
        <v>449</v>
      </c>
      <c r="D841" s="11" t="s">
        <v>181</v>
      </c>
      <c r="E841" s="12">
        <v>2025.0</v>
      </c>
      <c r="F841" s="11" t="s">
        <v>166</v>
      </c>
      <c r="G841" s="11" t="s">
        <v>184</v>
      </c>
      <c r="H841" s="11">
        <v>2.0</v>
      </c>
      <c r="I841" s="13">
        <v>8.3</v>
      </c>
      <c r="J841" s="11">
        <v>0.0</v>
      </c>
      <c r="K841" s="13">
        <v>1.4</v>
      </c>
      <c r="L841" s="13">
        <v>8.3</v>
      </c>
      <c r="M841" s="11">
        <v>34.0</v>
      </c>
      <c r="N841" s="14">
        <v>0.9</v>
      </c>
      <c r="O841" s="13">
        <v>83.2</v>
      </c>
      <c r="P841" s="13">
        <v>5.5</v>
      </c>
      <c r="Q841" s="13">
        <v>8.5</v>
      </c>
      <c r="R841" s="13">
        <v>18.9</v>
      </c>
      <c r="S841" s="13">
        <v>5.0</v>
      </c>
      <c r="T841" s="13">
        <v>4.4</v>
      </c>
      <c r="U841" s="13">
        <v>3.7</v>
      </c>
      <c r="V841" s="13">
        <v>83.5</v>
      </c>
      <c r="W841" s="11" t="str">
        <f t="shared" si="1"/>
        <v>A-Strong|BBVA|Corporate|2025</v>
      </c>
      <c r="X841" s="15">
        <f>(MAX(0,MIN(1,1-(K841-scaling_params!$B$2)/(scaling_params!$C$2-scaling_params!$B$2)))+MAX(0,MIN(1,(L841-scaling_params!$B$3)/(scaling_params!$C$3-scaling_params!$B$3))))/2</f>
        <v>0.8230392157</v>
      </c>
      <c r="Y841" s="15">
        <f>(MAX(0,MIN(1,(M841-scaling_params!$B$4)/(scaling_params!$C$4-scaling_params!$B$4)))+MAX(0,MIN(1,(N841-scaling_params!$B$5)/(scaling_params!$C$5-scaling_params!$B$5))))/2</f>
        <v>0.7982142857</v>
      </c>
      <c r="Z841" s="15">
        <f>(MAX(0,MIN(1,(O841-scaling_params!$B$6)/(scaling_params!$C$6-scaling_params!$B$6)))+MAX(0,MIN(1,1-(P841-scaling_params!$B$7)/(scaling_params!$C$7-scaling_params!$B$7)))+MAX(0,MIN(1,(T841-scaling_params!$B$11)/(scaling_params!$C$11-scaling_params!$B$11))))/3</f>
        <v>0.9428571429</v>
      </c>
      <c r="AA841" s="15">
        <f>(MAX(0,MIN(1,1-(Q841-scaling_params!$B$8)/(scaling_params!$C$8-scaling_params!$B$8)))+MAX(0,MIN(1,(R841-scaling_params!$B$9)/(scaling_params!$C$9-scaling_params!$B$9)))+MAX(0,MIN(1,(S841-scaling_params!$B$10)/(scaling_params!$C$10-scaling_params!$B$10))))/3</f>
        <v>1</v>
      </c>
      <c r="AB841" s="15">
        <f>(MAX(0,MIN(1,(U841-scaling_params!$B$12)/(scaling_params!$C$12-scaling_params!$B$12)))+MAX(0,MIN(1,(V841-scaling_params!$B$13)/(scaling_params!$C$13-scaling_params!$B$13))))/2</f>
        <v>0.8645454545</v>
      </c>
      <c r="AC841" s="13">
        <f>(scaling_params!$G$2*X841+scaling_params!$G$3*Y841+scaling_params!$G$4*Z841+scaling_params!$G$5*AA841+scaling_params!$G$6*AB841)*100</f>
        <v>88.0582365</v>
      </c>
      <c r="AD841" s="11" t="s">
        <v>168</v>
      </c>
      <c r="AE841" s="11">
        <f t="shared" si="2"/>
        <v>0</v>
      </c>
    </row>
    <row r="842" ht="15.75" customHeight="1">
      <c r="A842" s="11" t="s">
        <v>599</v>
      </c>
      <c r="B842" s="11" t="s">
        <v>163</v>
      </c>
      <c r="C842" s="11" t="s">
        <v>449</v>
      </c>
      <c r="D842" s="11" t="s">
        <v>181</v>
      </c>
      <c r="E842" s="12">
        <v>2024.0</v>
      </c>
      <c r="F842" s="11" t="s">
        <v>171</v>
      </c>
      <c r="G842" s="11" t="s">
        <v>172</v>
      </c>
      <c r="H842" s="11">
        <v>5.0</v>
      </c>
      <c r="I842" s="13">
        <v>8.6</v>
      </c>
      <c r="J842" s="11">
        <v>0.0</v>
      </c>
      <c r="K842" s="13">
        <v>0.6</v>
      </c>
      <c r="L842" s="13">
        <v>9.5</v>
      </c>
      <c r="M842" s="11">
        <v>35.0</v>
      </c>
      <c r="N842" s="14">
        <v>0.9</v>
      </c>
      <c r="O842" s="13">
        <v>80.4</v>
      </c>
      <c r="P842" s="13">
        <v>5.5</v>
      </c>
      <c r="Q842" s="13">
        <v>9.4</v>
      </c>
      <c r="R842" s="13">
        <v>15.8</v>
      </c>
      <c r="S842" s="13">
        <v>4.7</v>
      </c>
      <c r="T842" s="13">
        <v>4.6</v>
      </c>
      <c r="U842" s="13">
        <v>3.6</v>
      </c>
      <c r="V842" s="13">
        <v>83.5</v>
      </c>
      <c r="W842" s="11" t="str">
        <f t="shared" si="1"/>
        <v>A-Strong|BBVA|Corporate|2024</v>
      </c>
      <c r="X842" s="15">
        <f>(MAX(0,MIN(1,1-(K842-scaling_params!$B$2)/(scaling_params!$C$2-scaling_params!$B$2)))+MAX(0,MIN(1,(L842-scaling_params!$B$3)/(scaling_params!$C$3-scaling_params!$B$3))))/2</f>
        <v>0.9779411765</v>
      </c>
      <c r="Y842" s="15">
        <f>(MAX(0,MIN(1,(M842-scaling_params!$B$4)/(scaling_params!$C$4-scaling_params!$B$4)))+MAX(0,MIN(1,(N842-scaling_params!$B$5)/(scaling_params!$C$5-scaling_params!$B$5))))/2</f>
        <v>0.8029761905</v>
      </c>
      <c r="Z842" s="15">
        <f>(MAX(0,MIN(1,(O842-scaling_params!$B$6)/(scaling_params!$C$6-scaling_params!$B$6)))+MAX(0,MIN(1,1-(P842-scaling_params!$B$7)/(scaling_params!$C$7-scaling_params!$B$7)))+MAX(0,MIN(1,(T842-scaling_params!$B$11)/(scaling_params!$C$11-scaling_params!$B$11))))/3</f>
        <v>0.9619047619</v>
      </c>
      <c r="AA842" s="15">
        <f>(MAX(0,MIN(1,1-(Q842-scaling_params!$B$8)/(scaling_params!$C$8-scaling_params!$B$8)))+MAX(0,MIN(1,(R842-scaling_params!$B$9)/(scaling_params!$C$9-scaling_params!$B$9)))+MAX(0,MIN(1,(S842-scaling_params!$B$10)/(scaling_params!$C$10-scaling_params!$B$10))))/3</f>
        <v>0.8651030032</v>
      </c>
      <c r="AB842" s="15">
        <f>(MAX(0,MIN(1,(U842-scaling_params!$B$12)/(scaling_params!$C$12-scaling_params!$B$12)))+MAX(0,MIN(1,(V842-scaling_params!$B$13)/(scaling_params!$C$13-scaling_params!$B$13))))/2</f>
        <v>0.8645454545</v>
      </c>
      <c r="AC842" s="13">
        <f>(scaling_params!$G$2*X842+scaling_params!$G$3*Y842+scaling_params!$G$4*Z842+scaling_params!$G$5*AA842+scaling_params!$G$6*AB842)*100</f>
        <v>89.88376925</v>
      </c>
      <c r="AD842" s="11" t="s">
        <v>168</v>
      </c>
      <c r="AE842" s="11">
        <f t="shared" si="2"/>
        <v>0</v>
      </c>
    </row>
    <row r="843" ht="15.75" customHeight="1">
      <c r="A843" s="11" t="s">
        <v>599</v>
      </c>
      <c r="B843" s="11" t="s">
        <v>163</v>
      </c>
      <c r="C843" s="11" t="s">
        <v>449</v>
      </c>
      <c r="D843" s="11" t="s">
        <v>181</v>
      </c>
      <c r="E843" s="12">
        <v>2025.0</v>
      </c>
      <c r="F843" s="11" t="s">
        <v>171</v>
      </c>
      <c r="G843" s="11" t="s">
        <v>172</v>
      </c>
      <c r="H843" s="11">
        <v>5.0</v>
      </c>
      <c r="I843" s="13">
        <v>8.3</v>
      </c>
      <c r="J843" s="11">
        <v>0.0</v>
      </c>
      <c r="K843" s="13">
        <v>1.4</v>
      </c>
      <c r="L843" s="13">
        <v>8.9</v>
      </c>
      <c r="M843" s="11">
        <v>48.0</v>
      </c>
      <c r="N843" s="14">
        <v>0.93</v>
      </c>
      <c r="O843" s="13">
        <v>83.2</v>
      </c>
      <c r="P843" s="13">
        <v>5.5</v>
      </c>
      <c r="Q843" s="13">
        <v>8.5</v>
      </c>
      <c r="R843" s="13">
        <v>18.9</v>
      </c>
      <c r="S843" s="13">
        <v>5.0</v>
      </c>
      <c r="T843" s="13">
        <v>4.6</v>
      </c>
      <c r="U843" s="13">
        <v>3.7</v>
      </c>
      <c r="V843" s="13">
        <v>84.0</v>
      </c>
      <c r="W843" s="11" t="str">
        <f t="shared" si="1"/>
        <v>A-Strong|BBVA|Corporate|2025</v>
      </c>
      <c r="X843" s="15">
        <f>(MAX(0,MIN(1,1-(K843-scaling_params!$B$2)/(scaling_params!$C$2-scaling_params!$B$2)))+MAX(0,MIN(1,(L843-scaling_params!$B$3)/(scaling_params!$C$3-scaling_params!$B$3))))/2</f>
        <v>0.8671568627</v>
      </c>
      <c r="Y843" s="15">
        <f>(MAX(0,MIN(1,(M843-scaling_params!$B$4)/(scaling_params!$C$4-scaling_params!$B$4)))+MAX(0,MIN(1,(N843-scaling_params!$B$5)/(scaling_params!$C$5-scaling_params!$B$5))))/2</f>
        <v>0.9023809524</v>
      </c>
      <c r="Z843" s="15">
        <f>(MAX(0,MIN(1,(O843-scaling_params!$B$6)/(scaling_params!$C$6-scaling_params!$B$6)))+MAX(0,MIN(1,1-(P843-scaling_params!$B$7)/(scaling_params!$C$7-scaling_params!$B$7)))+MAX(0,MIN(1,(T843-scaling_params!$B$11)/(scaling_params!$C$11-scaling_params!$B$11))))/3</f>
        <v>0.9619047619</v>
      </c>
      <c r="AA843" s="15">
        <f>(MAX(0,MIN(1,1-(Q843-scaling_params!$B$8)/(scaling_params!$C$8-scaling_params!$B$8)))+MAX(0,MIN(1,(R843-scaling_params!$B$9)/(scaling_params!$C$9-scaling_params!$B$9)))+MAX(0,MIN(1,(S843-scaling_params!$B$10)/(scaling_params!$C$10-scaling_params!$B$10))))/3</f>
        <v>1</v>
      </c>
      <c r="AB843" s="15">
        <f>(MAX(0,MIN(1,(U843-scaling_params!$B$12)/(scaling_params!$C$12-scaling_params!$B$12)))+MAX(0,MIN(1,(V843-scaling_params!$B$13)/(scaling_params!$C$13-scaling_params!$B$13))))/2</f>
        <v>0.8690909091</v>
      </c>
      <c r="AC843" s="13">
        <f>(scaling_params!$G$2*X843+scaling_params!$G$3*Y843+scaling_params!$G$4*Z843+scaling_params!$G$5*AA843+scaling_params!$G$6*AB843)*100</f>
        <v>92.04417329</v>
      </c>
      <c r="AD843" s="11" t="s">
        <v>168</v>
      </c>
      <c r="AE843" s="11">
        <f t="shared" si="2"/>
        <v>0</v>
      </c>
    </row>
    <row r="844" ht="15.75" customHeight="1">
      <c r="A844" s="11" t="s">
        <v>600</v>
      </c>
      <c r="B844" s="11" t="s">
        <v>163</v>
      </c>
      <c r="C844" s="11" t="s">
        <v>449</v>
      </c>
      <c r="D844" s="11" t="s">
        <v>174</v>
      </c>
      <c r="E844" s="12">
        <v>2024.0</v>
      </c>
      <c r="F844" s="11" t="s">
        <v>171</v>
      </c>
      <c r="G844" s="11" t="s">
        <v>167</v>
      </c>
      <c r="H844" s="11">
        <v>2.0</v>
      </c>
      <c r="I844" s="13">
        <v>8.6</v>
      </c>
      <c r="J844" s="11">
        <v>0.0</v>
      </c>
      <c r="K844" s="13">
        <v>1.3</v>
      </c>
      <c r="L844" s="13">
        <v>8.0</v>
      </c>
      <c r="M844" s="11">
        <v>42.0</v>
      </c>
      <c r="N844" s="14">
        <v>0.91</v>
      </c>
      <c r="O844" s="13">
        <v>73.3</v>
      </c>
      <c r="P844" s="13">
        <v>4.6</v>
      </c>
      <c r="Q844" s="13">
        <v>12.9</v>
      </c>
      <c r="R844" s="13">
        <v>18.1</v>
      </c>
      <c r="S844" s="13">
        <v>4.7</v>
      </c>
      <c r="T844" s="13">
        <v>5.0</v>
      </c>
      <c r="U844" s="13">
        <v>2.7</v>
      </c>
      <c r="V844" s="13">
        <v>88.4</v>
      </c>
      <c r="W844" s="11" t="str">
        <f t="shared" si="1"/>
        <v>A-Strong|BBVA|Digital|2024</v>
      </c>
      <c r="X844" s="15">
        <f>(MAX(0,MIN(1,1-(K844-scaling_params!$B$2)/(scaling_params!$C$2-scaling_params!$B$2)))+MAX(0,MIN(1,(L844-scaling_params!$B$3)/(scaling_params!$C$3-scaling_params!$B$3))))/2</f>
        <v>0.8176470588</v>
      </c>
      <c r="Y844" s="15">
        <f>(MAX(0,MIN(1,(M844-scaling_params!$B$4)/(scaling_params!$C$4-scaling_params!$B$4)))+MAX(0,MIN(1,(N844-scaling_params!$B$5)/(scaling_params!$C$5-scaling_params!$B$5))))/2</f>
        <v>0.8488095238</v>
      </c>
      <c r="Z844" s="15">
        <f>(MAX(0,MIN(1,(O844-scaling_params!$B$6)/(scaling_params!$C$6-scaling_params!$B$6)))+MAX(0,MIN(1,1-(P844-scaling_params!$B$7)/(scaling_params!$C$7-scaling_params!$B$7)))+MAX(0,MIN(1,(T844-scaling_params!$B$11)/(scaling_params!$C$11-scaling_params!$B$11))))/3</f>
        <v>0.9422442244</v>
      </c>
      <c r="AA844" s="15">
        <f>(MAX(0,MIN(1,1-(Q844-scaling_params!$B$8)/(scaling_params!$C$8-scaling_params!$B$8)))+MAX(0,MIN(1,(R844-scaling_params!$B$9)/(scaling_params!$C$9-scaling_params!$B$9)))+MAX(0,MIN(1,(S844-scaling_params!$B$10)/(scaling_params!$C$10-scaling_params!$B$10))))/3</f>
        <v>0.9129069925</v>
      </c>
      <c r="AB844" s="15">
        <f>(MAX(0,MIN(1,(U844-scaling_params!$B$12)/(scaling_params!$C$12-scaling_params!$B$12)))+MAX(0,MIN(1,(V844-scaling_params!$B$13)/(scaling_params!$C$13-scaling_params!$B$13))))/2</f>
        <v>0.8340909091</v>
      </c>
      <c r="AC844" s="13">
        <f>(scaling_params!$G$2*X844+scaling_params!$G$3*Y844+scaling_params!$G$4*Z844+scaling_params!$G$5*AA844+scaling_params!$G$6*AB844)*100</f>
        <v>87.21390476</v>
      </c>
      <c r="AD844" s="11" t="s">
        <v>168</v>
      </c>
      <c r="AE844" s="11">
        <f t="shared" si="2"/>
        <v>0</v>
      </c>
    </row>
    <row r="845" ht="15.75" customHeight="1">
      <c r="A845" s="11" t="s">
        <v>600</v>
      </c>
      <c r="B845" s="11" t="s">
        <v>163</v>
      </c>
      <c r="C845" s="11" t="s">
        <v>449</v>
      </c>
      <c r="D845" s="11" t="s">
        <v>174</v>
      </c>
      <c r="E845" s="12">
        <v>2025.0</v>
      </c>
      <c r="F845" s="11" t="s">
        <v>171</v>
      </c>
      <c r="G845" s="11" t="s">
        <v>167</v>
      </c>
      <c r="H845" s="11">
        <v>2.0</v>
      </c>
      <c r="I845" s="13">
        <v>8.3</v>
      </c>
      <c r="J845" s="11">
        <v>0.0</v>
      </c>
      <c r="K845" s="13">
        <v>1.2</v>
      </c>
      <c r="L845" s="13">
        <v>9.5</v>
      </c>
      <c r="M845" s="11">
        <v>63.0</v>
      </c>
      <c r="N845" s="14">
        <v>0.96</v>
      </c>
      <c r="O845" s="13">
        <v>78.6</v>
      </c>
      <c r="P845" s="13">
        <v>4.2</v>
      </c>
      <c r="Q845" s="13">
        <v>12.7</v>
      </c>
      <c r="R845" s="13">
        <v>18.1</v>
      </c>
      <c r="S845" s="13">
        <v>4.7</v>
      </c>
      <c r="T845" s="13">
        <v>5.0</v>
      </c>
      <c r="U845" s="13">
        <v>3.7</v>
      </c>
      <c r="V845" s="13">
        <v>81.0</v>
      </c>
      <c r="W845" s="11" t="str">
        <f t="shared" si="1"/>
        <v>A-Strong|BBVA|Digital|2025</v>
      </c>
      <c r="X845" s="15">
        <f>(MAX(0,MIN(1,1-(K845-scaling_params!$B$2)/(scaling_params!$C$2-scaling_params!$B$2)))+MAX(0,MIN(1,(L845-scaling_params!$B$3)/(scaling_params!$C$3-scaling_params!$B$3))))/2</f>
        <v>0.9446078431</v>
      </c>
      <c r="Y845" s="15">
        <f>(MAX(0,MIN(1,(M845-scaling_params!$B$4)/(scaling_params!$C$4-scaling_params!$B$4)))+MAX(0,MIN(1,(N845-scaling_params!$B$5)/(scaling_params!$C$5-scaling_params!$B$5))))/2</f>
        <v>0.9875</v>
      </c>
      <c r="Z845" s="15">
        <f>(MAX(0,MIN(1,(O845-scaling_params!$B$6)/(scaling_params!$C$6-scaling_params!$B$6)))+MAX(0,MIN(1,1-(P845-scaling_params!$B$7)/(scaling_params!$C$7-scaling_params!$B$7)))+MAX(0,MIN(1,(T845-scaling_params!$B$11)/(scaling_params!$C$11-scaling_params!$B$11))))/3</f>
        <v>1</v>
      </c>
      <c r="AA845" s="15">
        <f>(MAX(0,MIN(1,1-(Q845-scaling_params!$B$8)/(scaling_params!$C$8-scaling_params!$B$8)))+MAX(0,MIN(1,(R845-scaling_params!$B$9)/(scaling_params!$C$9-scaling_params!$B$9)))+MAX(0,MIN(1,(S845-scaling_params!$B$10)/(scaling_params!$C$10-scaling_params!$B$10))))/3</f>
        <v>0.9204827501</v>
      </c>
      <c r="AB845" s="15">
        <f>(MAX(0,MIN(1,(U845-scaling_params!$B$12)/(scaling_params!$C$12-scaling_params!$B$12)))+MAX(0,MIN(1,(V845-scaling_params!$B$13)/(scaling_params!$C$13-scaling_params!$B$13))))/2</f>
        <v>0.8418181818</v>
      </c>
      <c r="AC845" s="13">
        <f>(scaling_params!$G$2*X845+scaling_params!$G$3*Y845+scaling_params!$G$4*Z845+scaling_params!$G$5*AA845+scaling_params!$G$6*AB845)*100</f>
        <v>95.03848526</v>
      </c>
      <c r="AD845" s="11" t="s">
        <v>168</v>
      </c>
      <c r="AE845" s="11">
        <f t="shared" si="2"/>
        <v>0</v>
      </c>
    </row>
    <row r="846" ht="15.75" customHeight="1">
      <c r="A846" s="11" t="s">
        <v>601</v>
      </c>
      <c r="B846" s="11" t="s">
        <v>163</v>
      </c>
      <c r="C846" s="11" t="s">
        <v>449</v>
      </c>
      <c r="D846" s="11" t="s">
        <v>174</v>
      </c>
      <c r="E846" s="12">
        <v>2024.0</v>
      </c>
      <c r="F846" s="11" t="s">
        <v>166</v>
      </c>
      <c r="G846" s="11" t="s">
        <v>172</v>
      </c>
      <c r="H846" s="11">
        <v>5.0</v>
      </c>
      <c r="I846" s="13">
        <v>8.6</v>
      </c>
      <c r="J846" s="11">
        <v>0.0</v>
      </c>
      <c r="K846" s="13">
        <v>1.3</v>
      </c>
      <c r="L846" s="13">
        <v>6.1</v>
      </c>
      <c r="M846" s="11">
        <v>2.0</v>
      </c>
      <c r="N846" s="14">
        <v>0.75</v>
      </c>
      <c r="O846" s="13">
        <v>73.3</v>
      </c>
      <c r="P846" s="13">
        <v>4.6</v>
      </c>
      <c r="Q846" s="13">
        <v>12.9</v>
      </c>
      <c r="R846" s="13">
        <v>18.1</v>
      </c>
      <c r="S846" s="13">
        <v>4.0</v>
      </c>
      <c r="T846" s="13">
        <v>3.6</v>
      </c>
      <c r="U846" s="13">
        <v>2.7</v>
      </c>
      <c r="V846" s="13">
        <v>69.1</v>
      </c>
      <c r="W846" s="11" t="str">
        <f t="shared" si="1"/>
        <v>A-Strong|BBVA|Digital|2024</v>
      </c>
      <c r="X846" s="15">
        <f>(MAX(0,MIN(1,1-(K846-scaling_params!$B$2)/(scaling_params!$C$2-scaling_params!$B$2)))+MAX(0,MIN(1,(L846-scaling_params!$B$3)/(scaling_params!$C$3-scaling_params!$B$3))))/2</f>
        <v>0.6779411765</v>
      </c>
      <c r="Y846" s="15">
        <f>(MAX(0,MIN(1,(M846-scaling_params!$B$4)/(scaling_params!$C$4-scaling_params!$B$4)))+MAX(0,MIN(1,(N846-scaling_params!$B$5)/(scaling_params!$C$5-scaling_params!$B$5))))/2</f>
        <v>0.4583333333</v>
      </c>
      <c r="Z846" s="15">
        <f>(MAX(0,MIN(1,(O846-scaling_params!$B$6)/(scaling_params!$C$6-scaling_params!$B$6)))+MAX(0,MIN(1,1-(P846-scaling_params!$B$7)/(scaling_params!$C$7-scaling_params!$B$7)))+MAX(0,MIN(1,(T846-scaling_params!$B$11)/(scaling_params!$C$11-scaling_params!$B$11))))/3</f>
        <v>0.8089108911</v>
      </c>
      <c r="AA846" s="15">
        <f>(MAX(0,MIN(1,1-(Q846-scaling_params!$B$8)/(scaling_params!$C$8-scaling_params!$B$8)))+MAX(0,MIN(1,(R846-scaling_params!$B$9)/(scaling_params!$C$9-scaling_params!$B$9)))+MAX(0,MIN(1,(S846-scaling_params!$B$10)/(scaling_params!$C$10-scaling_params!$B$10))))/3</f>
        <v>0.8442795415</v>
      </c>
      <c r="AB846" s="15">
        <f>(MAX(0,MIN(1,(U846-scaling_params!$B$12)/(scaling_params!$C$12-scaling_params!$B$12)))+MAX(0,MIN(1,(V846-scaling_params!$B$13)/(scaling_params!$C$13-scaling_params!$B$13))))/2</f>
        <v>0.6586363636</v>
      </c>
      <c r="AC846" s="13">
        <f>(scaling_params!$G$2*X846+scaling_params!$G$3*Y846+scaling_params!$G$4*Z846+scaling_params!$G$5*AA846+scaling_params!$G$6*AB846)*100</f>
        <v>68.34308594</v>
      </c>
      <c r="AD846" s="11" t="s">
        <v>168</v>
      </c>
      <c r="AE846" s="11">
        <f t="shared" si="2"/>
        <v>0</v>
      </c>
    </row>
    <row r="847" ht="15.75" customHeight="1">
      <c r="A847" s="11" t="s">
        <v>601</v>
      </c>
      <c r="B847" s="11" t="s">
        <v>163</v>
      </c>
      <c r="C847" s="11" t="s">
        <v>449</v>
      </c>
      <c r="D847" s="11" t="s">
        <v>174</v>
      </c>
      <c r="E847" s="12">
        <v>2025.0</v>
      </c>
      <c r="F847" s="11" t="s">
        <v>166</v>
      </c>
      <c r="G847" s="11" t="s">
        <v>172</v>
      </c>
      <c r="H847" s="11">
        <v>5.0</v>
      </c>
      <c r="I847" s="13">
        <v>8.3</v>
      </c>
      <c r="J847" s="11">
        <v>0.0</v>
      </c>
      <c r="K847" s="13">
        <v>1.2</v>
      </c>
      <c r="L847" s="13">
        <v>6.8</v>
      </c>
      <c r="M847" s="11">
        <v>24.0</v>
      </c>
      <c r="N847" s="14">
        <v>0.93</v>
      </c>
      <c r="O847" s="13">
        <v>78.6</v>
      </c>
      <c r="P847" s="13">
        <v>4.2</v>
      </c>
      <c r="Q847" s="13">
        <v>12.7</v>
      </c>
      <c r="R847" s="13">
        <v>18.1</v>
      </c>
      <c r="S847" s="13">
        <v>4.3</v>
      </c>
      <c r="T847" s="13">
        <v>3.9</v>
      </c>
      <c r="U847" s="13">
        <v>3.7</v>
      </c>
      <c r="V847" s="13">
        <v>74.5</v>
      </c>
      <c r="W847" s="11" t="str">
        <f t="shared" si="1"/>
        <v>A-Strong|BBVA|Digital|2025</v>
      </c>
      <c r="X847" s="15">
        <f>(MAX(0,MIN(1,1-(K847-scaling_params!$B$2)/(scaling_params!$C$2-scaling_params!$B$2)))+MAX(0,MIN(1,(L847-scaling_params!$B$3)/(scaling_params!$C$3-scaling_params!$B$3))))/2</f>
        <v>0.7460784314</v>
      </c>
      <c r="Y847" s="15">
        <f>(MAX(0,MIN(1,(M847-scaling_params!$B$4)/(scaling_params!$C$4-scaling_params!$B$4)))+MAX(0,MIN(1,(N847-scaling_params!$B$5)/(scaling_params!$C$5-scaling_params!$B$5))))/2</f>
        <v>0.7880952381</v>
      </c>
      <c r="Z847" s="15">
        <f>(MAX(0,MIN(1,(O847-scaling_params!$B$6)/(scaling_params!$C$6-scaling_params!$B$6)))+MAX(0,MIN(1,1-(P847-scaling_params!$B$7)/(scaling_params!$C$7-scaling_params!$B$7)))+MAX(0,MIN(1,(T847-scaling_params!$B$11)/(scaling_params!$C$11-scaling_params!$B$11))))/3</f>
        <v>0.8952380952</v>
      </c>
      <c r="AA847" s="15">
        <f>(MAX(0,MIN(1,1-(Q847-scaling_params!$B$8)/(scaling_params!$C$8-scaling_params!$B$8)))+MAX(0,MIN(1,(R847-scaling_params!$B$9)/(scaling_params!$C$9-scaling_params!$B$9)))+MAX(0,MIN(1,(S847-scaling_params!$B$10)/(scaling_params!$C$10-scaling_params!$B$10))))/3</f>
        <v>0.8812670638</v>
      </c>
      <c r="AB847" s="15">
        <f>(MAX(0,MIN(1,(U847-scaling_params!$B$12)/(scaling_params!$C$12-scaling_params!$B$12)))+MAX(0,MIN(1,(V847-scaling_params!$B$13)/(scaling_params!$C$13-scaling_params!$B$13))))/2</f>
        <v>0.7827272727</v>
      </c>
      <c r="AC847" s="13">
        <f>(scaling_params!$G$2*X847+scaling_params!$G$3*Y847+scaling_params!$G$4*Z847+scaling_params!$G$5*AA847+scaling_params!$G$6*AB847)*100</f>
        <v>81.83765861</v>
      </c>
      <c r="AD847" s="11" t="s">
        <v>168</v>
      </c>
      <c r="AE847" s="11">
        <f t="shared" si="2"/>
        <v>0</v>
      </c>
    </row>
    <row r="848" ht="15.75" customHeight="1">
      <c r="A848" s="11" t="s">
        <v>602</v>
      </c>
      <c r="B848" s="11" t="s">
        <v>163</v>
      </c>
      <c r="C848" s="11" t="s">
        <v>449</v>
      </c>
      <c r="D848" s="11" t="s">
        <v>174</v>
      </c>
      <c r="E848" s="12">
        <v>2024.0</v>
      </c>
      <c r="F848" s="11" t="s">
        <v>166</v>
      </c>
      <c r="G848" s="11" t="s">
        <v>167</v>
      </c>
      <c r="H848" s="11">
        <v>1.0</v>
      </c>
      <c r="I848" s="13">
        <v>8.6</v>
      </c>
      <c r="J848" s="11">
        <v>0.0</v>
      </c>
      <c r="K848" s="13">
        <v>1.3</v>
      </c>
      <c r="L848" s="13">
        <v>7.8</v>
      </c>
      <c r="M848" s="11">
        <v>17.0</v>
      </c>
      <c r="N848" s="14">
        <v>0.83</v>
      </c>
      <c r="O848" s="13">
        <v>73.3</v>
      </c>
      <c r="P848" s="13">
        <v>4.6</v>
      </c>
      <c r="Q848" s="13">
        <v>12.9</v>
      </c>
      <c r="R848" s="13">
        <v>18.1</v>
      </c>
      <c r="S848" s="13">
        <v>4.2</v>
      </c>
      <c r="T848" s="13">
        <v>3.7</v>
      </c>
      <c r="U848" s="13">
        <v>2.7</v>
      </c>
      <c r="V848" s="13">
        <v>81.1</v>
      </c>
      <c r="W848" s="11" t="str">
        <f t="shared" si="1"/>
        <v>A-Strong|BBVA|Digital|2024</v>
      </c>
      <c r="X848" s="15">
        <f>(MAX(0,MIN(1,1-(K848-scaling_params!$B$2)/(scaling_params!$C$2-scaling_params!$B$2)))+MAX(0,MIN(1,(L848-scaling_params!$B$3)/(scaling_params!$C$3-scaling_params!$B$3))))/2</f>
        <v>0.8029411765</v>
      </c>
      <c r="Y848" s="15">
        <f>(MAX(0,MIN(1,(M848-scaling_params!$B$4)/(scaling_params!$C$4-scaling_params!$B$4)))+MAX(0,MIN(1,(N848-scaling_params!$B$5)/(scaling_params!$C$5-scaling_params!$B$5))))/2</f>
        <v>0.6297619048</v>
      </c>
      <c r="Z848" s="15">
        <f>(MAX(0,MIN(1,(O848-scaling_params!$B$6)/(scaling_params!$C$6-scaling_params!$B$6)))+MAX(0,MIN(1,1-(P848-scaling_params!$B$7)/(scaling_params!$C$7-scaling_params!$B$7)))+MAX(0,MIN(1,(T848-scaling_params!$B$11)/(scaling_params!$C$11-scaling_params!$B$11))))/3</f>
        <v>0.8184347006</v>
      </c>
      <c r="AA848" s="15">
        <f>(MAX(0,MIN(1,1-(Q848-scaling_params!$B$8)/(scaling_params!$C$8-scaling_params!$B$8)))+MAX(0,MIN(1,(R848-scaling_params!$B$9)/(scaling_params!$C$9-scaling_params!$B$9)))+MAX(0,MIN(1,(S848-scaling_params!$B$10)/(scaling_params!$C$10-scaling_params!$B$10))))/3</f>
        <v>0.8638873846</v>
      </c>
      <c r="AB848" s="15">
        <f>(MAX(0,MIN(1,(U848-scaling_params!$B$12)/(scaling_params!$C$12-scaling_params!$B$12)))+MAX(0,MIN(1,(V848-scaling_params!$B$13)/(scaling_params!$C$13-scaling_params!$B$13))))/2</f>
        <v>0.7677272727</v>
      </c>
      <c r="AC848" s="13">
        <f>(scaling_params!$G$2*X848+scaling_params!$G$3*Y848+scaling_params!$G$4*Z848+scaling_params!$G$5*AA848+scaling_params!$G$6*AB848)*100</f>
        <v>77.16533766</v>
      </c>
      <c r="AD848" s="11" t="s">
        <v>168</v>
      </c>
      <c r="AE848" s="11">
        <f t="shared" si="2"/>
        <v>0</v>
      </c>
    </row>
    <row r="849" ht="15.75" customHeight="1">
      <c r="A849" s="11" t="s">
        <v>602</v>
      </c>
      <c r="B849" s="11" t="s">
        <v>163</v>
      </c>
      <c r="C849" s="11" t="s">
        <v>449</v>
      </c>
      <c r="D849" s="11" t="s">
        <v>174</v>
      </c>
      <c r="E849" s="12">
        <v>2025.0</v>
      </c>
      <c r="F849" s="11" t="s">
        <v>166</v>
      </c>
      <c r="G849" s="11" t="s">
        <v>167</v>
      </c>
      <c r="H849" s="11">
        <v>1.0</v>
      </c>
      <c r="I849" s="13">
        <v>8.3</v>
      </c>
      <c r="J849" s="11">
        <v>0.0</v>
      </c>
      <c r="K849" s="13">
        <v>1.2</v>
      </c>
      <c r="L849" s="13">
        <v>8.9</v>
      </c>
      <c r="M849" s="11">
        <v>35.0</v>
      </c>
      <c r="N849" s="14">
        <v>0.87</v>
      </c>
      <c r="O849" s="13">
        <v>78.6</v>
      </c>
      <c r="P849" s="13">
        <v>4.2</v>
      </c>
      <c r="Q849" s="13">
        <v>12.7</v>
      </c>
      <c r="R849" s="13">
        <v>18.1</v>
      </c>
      <c r="S849" s="13">
        <v>3.8</v>
      </c>
      <c r="T849" s="13">
        <v>3.9</v>
      </c>
      <c r="U849" s="13">
        <v>3.7</v>
      </c>
      <c r="V849" s="13">
        <v>88.0</v>
      </c>
      <c r="W849" s="11" t="str">
        <f t="shared" si="1"/>
        <v>A-Strong|BBVA|Digital|2025</v>
      </c>
      <c r="X849" s="15">
        <f>(MAX(0,MIN(1,1-(K849-scaling_params!$B$2)/(scaling_params!$C$2-scaling_params!$B$2)))+MAX(0,MIN(1,(L849-scaling_params!$B$3)/(scaling_params!$C$3-scaling_params!$B$3))))/2</f>
        <v>0.9004901961</v>
      </c>
      <c r="Y849" s="15">
        <f>(MAX(0,MIN(1,(M849-scaling_params!$B$4)/(scaling_params!$C$4-scaling_params!$B$4)))+MAX(0,MIN(1,(N849-scaling_params!$B$5)/(scaling_params!$C$5-scaling_params!$B$5))))/2</f>
        <v>0.7654761905</v>
      </c>
      <c r="Z849" s="15">
        <f>(MAX(0,MIN(1,(O849-scaling_params!$B$6)/(scaling_params!$C$6-scaling_params!$B$6)))+MAX(0,MIN(1,1-(P849-scaling_params!$B$7)/(scaling_params!$C$7-scaling_params!$B$7)))+MAX(0,MIN(1,(T849-scaling_params!$B$11)/(scaling_params!$C$11-scaling_params!$B$11))))/3</f>
        <v>0.8952380952</v>
      </c>
      <c r="AA849" s="15">
        <f>(MAX(0,MIN(1,1-(Q849-scaling_params!$B$8)/(scaling_params!$C$8-scaling_params!$B$8)))+MAX(0,MIN(1,(R849-scaling_params!$B$9)/(scaling_params!$C$9-scaling_params!$B$9)))+MAX(0,MIN(1,(S849-scaling_params!$B$10)/(scaling_params!$C$10-scaling_params!$B$10))))/3</f>
        <v>0.8322474559</v>
      </c>
      <c r="AB849" s="15">
        <f>(MAX(0,MIN(1,(U849-scaling_params!$B$12)/(scaling_params!$C$12-scaling_params!$B$12)))+MAX(0,MIN(1,(V849-scaling_params!$B$13)/(scaling_params!$C$13-scaling_params!$B$13))))/2</f>
        <v>0.9054545455</v>
      </c>
      <c r="AC849" s="13">
        <f>(scaling_params!$G$2*X849+scaling_params!$G$3*Y849+scaling_params!$G$4*Z849+scaling_params!$G$5*AA849+scaling_params!$G$6*AB849)*100</f>
        <v>85.52022418</v>
      </c>
      <c r="AD849" s="11" t="s">
        <v>168</v>
      </c>
      <c r="AE849" s="11">
        <f t="shared" si="2"/>
        <v>0</v>
      </c>
    </row>
    <row r="850" ht="15.75" customHeight="1">
      <c r="A850" s="11" t="s">
        <v>603</v>
      </c>
      <c r="B850" s="11" t="s">
        <v>163</v>
      </c>
      <c r="C850" s="11" t="s">
        <v>449</v>
      </c>
      <c r="D850" s="11" t="s">
        <v>181</v>
      </c>
      <c r="E850" s="12">
        <v>2024.0</v>
      </c>
      <c r="F850" s="11" t="s">
        <v>166</v>
      </c>
      <c r="G850" s="11" t="s">
        <v>172</v>
      </c>
      <c r="H850" s="11">
        <v>3.0</v>
      </c>
      <c r="I850" s="13">
        <v>8.6</v>
      </c>
      <c r="J850" s="11">
        <v>0.0</v>
      </c>
      <c r="K850" s="13">
        <v>0.6</v>
      </c>
      <c r="L850" s="13">
        <v>6.6</v>
      </c>
      <c r="M850" s="11">
        <v>-11.0</v>
      </c>
      <c r="N850" s="14">
        <v>0.8</v>
      </c>
      <c r="O850" s="13">
        <v>80.4</v>
      </c>
      <c r="P850" s="13">
        <v>5.5</v>
      </c>
      <c r="Q850" s="13">
        <v>9.4</v>
      </c>
      <c r="R850" s="13">
        <v>15.8</v>
      </c>
      <c r="S850" s="13">
        <v>4.5</v>
      </c>
      <c r="T850" s="13">
        <v>3.6</v>
      </c>
      <c r="U850" s="13">
        <v>3.6</v>
      </c>
      <c r="V850" s="13">
        <v>80.3</v>
      </c>
      <c r="W850" s="11" t="str">
        <f t="shared" si="1"/>
        <v>A-Strong|BBVA|Corporate|2024</v>
      </c>
      <c r="X850" s="15">
        <f>(MAX(0,MIN(1,1-(K850-scaling_params!$B$2)/(scaling_params!$C$2-scaling_params!$B$2)))+MAX(0,MIN(1,(L850-scaling_params!$B$3)/(scaling_params!$C$3-scaling_params!$B$3))))/2</f>
        <v>0.7647058824</v>
      </c>
      <c r="Y850" s="15">
        <f>(MAX(0,MIN(1,(M850-scaling_params!$B$4)/(scaling_params!$C$4-scaling_params!$B$4)))+MAX(0,MIN(1,(N850-scaling_params!$B$5)/(scaling_params!$C$5-scaling_params!$B$5))))/2</f>
        <v>0.4589285714</v>
      </c>
      <c r="Z850" s="15">
        <f>(MAX(0,MIN(1,(O850-scaling_params!$B$6)/(scaling_params!$C$6-scaling_params!$B$6)))+MAX(0,MIN(1,1-(P850-scaling_params!$B$7)/(scaling_params!$C$7-scaling_params!$B$7)))+MAX(0,MIN(1,(T850-scaling_params!$B$11)/(scaling_params!$C$11-scaling_params!$B$11))))/3</f>
        <v>0.8666666667</v>
      </c>
      <c r="AA850" s="15">
        <f>(MAX(0,MIN(1,1-(Q850-scaling_params!$B$8)/(scaling_params!$C$8-scaling_params!$B$8)))+MAX(0,MIN(1,(R850-scaling_params!$B$9)/(scaling_params!$C$9-scaling_params!$B$9)))+MAX(0,MIN(1,(S850-scaling_params!$B$10)/(scaling_params!$C$10-scaling_params!$B$10))))/3</f>
        <v>0.8454951601</v>
      </c>
      <c r="AB850" s="15">
        <f>(MAX(0,MIN(1,(U850-scaling_params!$B$12)/(scaling_params!$C$12-scaling_params!$B$12)))+MAX(0,MIN(1,(V850-scaling_params!$B$13)/(scaling_params!$C$13-scaling_params!$B$13))))/2</f>
        <v>0.8354545455</v>
      </c>
      <c r="AC850" s="13">
        <f>(scaling_params!$G$2*X850+scaling_params!$G$3*Y850+scaling_params!$G$4*Z850+scaling_params!$G$5*AA850+scaling_params!$G$6*AB850)*100</f>
        <v>73.86115478</v>
      </c>
      <c r="AD850" s="11" t="s">
        <v>168</v>
      </c>
      <c r="AE850" s="11">
        <f t="shared" si="2"/>
        <v>0</v>
      </c>
    </row>
    <row r="851" ht="15.75" customHeight="1">
      <c r="A851" s="11" t="s">
        <v>603</v>
      </c>
      <c r="B851" s="11" t="s">
        <v>163</v>
      </c>
      <c r="C851" s="11" t="s">
        <v>449</v>
      </c>
      <c r="D851" s="11" t="s">
        <v>181</v>
      </c>
      <c r="E851" s="12">
        <v>2025.0</v>
      </c>
      <c r="F851" s="11" t="s">
        <v>166</v>
      </c>
      <c r="G851" s="11" t="s">
        <v>172</v>
      </c>
      <c r="H851" s="11">
        <v>3.0</v>
      </c>
      <c r="I851" s="13">
        <v>8.3</v>
      </c>
      <c r="J851" s="11">
        <v>0.0</v>
      </c>
      <c r="K851" s="13">
        <v>1.4</v>
      </c>
      <c r="L851" s="13">
        <v>7.5</v>
      </c>
      <c r="M851" s="11">
        <v>24.0</v>
      </c>
      <c r="N851" s="14">
        <v>0.77</v>
      </c>
      <c r="O851" s="13">
        <v>83.2</v>
      </c>
      <c r="P851" s="13">
        <v>5.5</v>
      </c>
      <c r="Q851" s="13">
        <v>8.5</v>
      </c>
      <c r="R851" s="13">
        <v>18.9</v>
      </c>
      <c r="S851" s="13">
        <v>4.0</v>
      </c>
      <c r="T851" s="13">
        <v>4.4</v>
      </c>
      <c r="U851" s="13">
        <v>3.7</v>
      </c>
      <c r="V851" s="13">
        <v>79.4</v>
      </c>
      <c r="W851" s="11" t="str">
        <f t="shared" si="1"/>
        <v>A-Strong|BBVA|Corporate|2025</v>
      </c>
      <c r="X851" s="15">
        <f>(MAX(0,MIN(1,1-(K851-scaling_params!$B$2)/(scaling_params!$C$2-scaling_params!$B$2)))+MAX(0,MIN(1,(L851-scaling_params!$B$3)/(scaling_params!$C$3-scaling_params!$B$3))))/2</f>
        <v>0.7642156863</v>
      </c>
      <c r="Y851" s="15">
        <f>(MAX(0,MIN(1,(M851-scaling_params!$B$4)/(scaling_params!$C$4-scaling_params!$B$4)))+MAX(0,MIN(1,(N851-scaling_params!$B$5)/(scaling_params!$C$5-scaling_params!$B$5))))/2</f>
        <v>0.5880952381</v>
      </c>
      <c r="Z851" s="15">
        <f>(MAX(0,MIN(1,(O851-scaling_params!$B$6)/(scaling_params!$C$6-scaling_params!$B$6)))+MAX(0,MIN(1,1-(P851-scaling_params!$B$7)/(scaling_params!$C$7-scaling_params!$B$7)))+MAX(0,MIN(1,(T851-scaling_params!$B$11)/(scaling_params!$C$11-scaling_params!$B$11))))/3</f>
        <v>0.9428571429</v>
      </c>
      <c r="AA851" s="15">
        <f>(MAX(0,MIN(1,1-(Q851-scaling_params!$B$8)/(scaling_params!$C$8-scaling_params!$B$8)))+MAX(0,MIN(1,(R851-scaling_params!$B$9)/(scaling_params!$C$9-scaling_params!$B$9)))+MAX(0,MIN(1,(S851-scaling_params!$B$10)/(scaling_params!$C$10-scaling_params!$B$10))))/3</f>
        <v>0.9019607843</v>
      </c>
      <c r="AB851" s="15">
        <f>(MAX(0,MIN(1,(U851-scaling_params!$B$12)/(scaling_params!$C$12-scaling_params!$B$12)))+MAX(0,MIN(1,(V851-scaling_params!$B$13)/(scaling_params!$C$13-scaling_params!$B$13))))/2</f>
        <v>0.8272727273</v>
      </c>
      <c r="AC851" s="13">
        <f>(scaling_params!$G$2*X851+scaling_params!$G$3*Y851+scaling_params!$G$4*Z851+scaling_params!$G$5*AA851+scaling_params!$G$6*AB851)*100</f>
        <v>79.57277757</v>
      </c>
      <c r="AD851" s="11" t="s">
        <v>168</v>
      </c>
      <c r="AE851" s="11">
        <f t="shared" si="2"/>
        <v>0</v>
      </c>
    </row>
    <row r="852" ht="15.75" customHeight="1">
      <c r="A852" s="11" t="s">
        <v>604</v>
      </c>
      <c r="B852" s="11" t="s">
        <v>163</v>
      </c>
      <c r="C852" s="11" t="s">
        <v>449</v>
      </c>
      <c r="D852" s="11" t="s">
        <v>174</v>
      </c>
      <c r="E852" s="12">
        <v>2024.0</v>
      </c>
      <c r="F852" s="11" t="s">
        <v>171</v>
      </c>
      <c r="G852" s="11" t="s">
        <v>184</v>
      </c>
      <c r="H852" s="11">
        <v>4.0</v>
      </c>
      <c r="I852" s="13">
        <v>8.6</v>
      </c>
      <c r="J852" s="11">
        <v>0.0</v>
      </c>
      <c r="K852" s="13">
        <v>1.3</v>
      </c>
      <c r="L852" s="13">
        <v>7.6</v>
      </c>
      <c r="M852" s="11">
        <v>36.0</v>
      </c>
      <c r="N852" s="14">
        <v>0.79</v>
      </c>
      <c r="O852" s="13">
        <v>73.3</v>
      </c>
      <c r="P852" s="13">
        <v>4.6</v>
      </c>
      <c r="Q852" s="13">
        <v>12.9</v>
      </c>
      <c r="R852" s="13">
        <v>18.1</v>
      </c>
      <c r="S852" s="13">
        <v>4.6</v>
      </c>
      <c r="T852" s="13">
        <v>5.0</v>
      </c>
      <c r="U852" s="13">
        <v>2.7</v>
      </c>
      <c r="V852" s="13">
        <v>85.8</v>
      </c>
      <c r="W852" s="11" t="str">
        <f t="shared" si="1"/>
        <v>A-Strong|BBVA|Digital|2024</v>
      </c>
      <c r="X852" s="15">
        <f>(MAX(0,MIN(1,1-(K852-scaling_params!$B$2)/(scaling_params!$C$2-scaling_params!$B$2)))+MAX(0,MIN(1,(L852-scaling_params!$B$3)/(scaling_params!$C$3-scaling_params!$B$3))))/2</f>
        <v>0.7882352941</v>
      </c>
      <c r="Y852" s="15">
        <f>(MAX(0,MIN(1,(M852-scaling_params!$B$4)/(scaling_params!$C$4-scaling_params!$B$4)))+MAX(0,MIN(1,(N852-scaling_params!$B$5)/(scaling_params!$C$5-scaling_params!$B$5))))/2</f>
        <v>0.6702380952</v>
      </c>
      <c r="Z852" s="15">
        <f>(MAX(0,MIN(1,(O852-scaling_params!$B$6)/(scaling_params!$C$6-scaling_params!$B$6)))+MAX(0,MIN(1,1-(P852-scaling_params!$B$7)/(scaling_params!$C$7-scaling_params!$B$7)))+MAX(0,MIN(1,(T852-scaling_params!$B$11)/(scaling_params!$C$11-scaling_params!$B$11))))/3</f>
        <v>0.9422442244</v>
      </c>
      <c r="AA852" s="15">
        <f>(MAX(0,MIN(1,1-(Q852-scaling_params!$B$8)/(scaling_params!$C$8-scaling_params!$B$8)))+MAX(0,MIN(1,(R852-scaling_params!$B$9)/(scaling_params!$C$9-scaling_params!$B$9)))+MAX(0,MIN(1,(S852-scaling_params!$B$10)/(scaling_params!$C$10-scaling_params!$B$10))))/3</f>
        <v>0.9031030709</v>
      </c>
      <c r="AB852" s="15">
        <f>(MAX(0,MIN(1,(U852-scaling_params!$B$12)/(scaling_params!$C$12-scaling_params!$B$12)))+MAX(0,MIN(1,(V852-scaling_params!$B$13)/(scaling_params!$C$13-scaling_params!$B$13))))/2</f>
        <v>0.8104545455</v>
      </c>
      <c r="AC852" s="13">
        <f>(scaling_params!$G$2*X852+scaling_params!$G$3*Y852+scaling_params!$G$4*Z852+scaling_params!$G$5*AA852+scaling_params!$G$6*AB852)*100</f>
        <v>81.87484161</v>
      </c>
      <c r="AD852" s="11" t="s">
        <v>168</v>
      </c>
      <c r="AE852" s="11">
        <f t="shared" si="2"/>
        <v>0</v>
      </c>
    </row>
    <row r="853" ht="15.75" customHeight="1">
      <c r="A853" s="11" t="s">
        <v>604</v>
      </c>
      <c r="B853" s="11" t="s">
        <v>163</v>
      </c>
      <c r="C853" s="11" t="s">
        <v>449</v>
      </c>
      <c r="D853" s="11" t="s">
        <v>174</v>
      </c>
      <c r="E853" s="12">
        <v>2025.0</v>
      </c>
      <c r="F853" s="11" t="s">
        <v>171</v>
      </c>
      <c r="G853" s="11" t="s">
        <v>184</v>
      </c>
      <c r="H853" s="11">
        <v>4.0</v>
      </c>
      <c r="I853" s="13">
        <v>8.3</v>
      </c>
      <c r="J853" s="11">
        <v>0.0</v>
      </c>
      <c r="K853" s="13">
        <v>1.2</v>
      </c>
      <c r="L853" s="13">
        <v>6.0</v>
      </c>
      <c r="M853" s="11">
        <v>27.0</v>
      </c>
      <c r="N853" s="14">
        <v>0.89</v>
      </c>
      <c r="O853" s="13">
        <v>78.6</v>
      </c>
      <c r="P853" s="13">
        <v>4.2</v>
      </c>
      <c r="Q853" s="13">
        <v>12.7</v>
      </c>
      <c r="R853" s="13">
        <v>18.1</v>
      </c>
      <c r="S853" s="13">
        <v>4.8</v>
      </c>
      <c r="T853" s="13">
        <v>4.8</v>
      </c>
      <c r="U853" s="13">
        <v>3.7</v>
      </c>
      <c r="V853" s="13">
        <v>83.8</v>
      </c>
      <c r="W853" s="11" t="str">
        <f t="shared" si="1"/>
        <v>A-Strong|BBVA|Digital|2025</v>
      </c>
      <c r="X853" s="15">
        <f>(MAX(0,MIN(1,1-(K853-scaling_params!$B$2)/(scaling_params!$C$2-scaling_params!$B$2)))+MAX(0,MIN(1,(L853-scaling_params!$B$3)/(scaling_params!$C$3-scaling_params!$B$3))))/2</f>
        <v>0.687254902</v>
      </c>
      <c r="Y853" s="15">
        <f>(MAX(0,MIN(1,(M853-scaling_params!$B$4)/(scaling_params!$C$4-scaling_params!$B$4)))+MAX(0,MIN(1,(N853-scaling_params!$B$5)/(scaling_params!$C$5-scaling_params!$B$5))))/2</f>
        <v>0.7523809524</v>
      </c>
      <c r="Z853" s="15">
        <f>(MAX(0,MIN(1,(O853-scaling_params!$B$6)/(scaling_params!$C$6-scaling_params!$B$6)))+MAX(0,MIN(1,1-(P853-scaling_params!$B$7)/(scaling_params!$C$7-scaling_params!$B$7)))+MAX(0,MIN(1,(T853-scaling_params!$B$11)/(scaling_params!$C$11-scaling_params!$B$11))))/3</f>
        <v>0.980952381</v>
      </c>
      <c r="AA853" s="15">
        <f>(MAX(0,MIN(1,1-(Q853-scaling_params!$B$8)/(scaling_params!$C$8-scaling_params!$B$8)))+MAX(0,MIN(1,(R853-scaling_params!$B$9)/(scaling_params!$C$9-scaling_params!$B$9)))+MAX(0,MIN(1,(S853-scaling_params!$B$10)/(scaling_params!$C$10-scaling_params!$B$10))))/3</f>
        <v>0.9302866716</v>
      </c>
      <c r="AB853" s="15">
        <f>(MAX(0,MIN(1,(U853-scaling_params!$B$12)/(scaling_params!$C$12-scaling_params!$B$12)))+MAX(0,MIN(1,(V853-scaling_params!$B$13)/(scaling_params!$C$13-scaling_params!$B$13))))/2</f>
        <v>0.8672727273</v>
      </c>
      <c r="AC853" s="13">
        <f>(scaling_params!$G$2*X853+scaling_params!$G$3*Y853+scaling_params!$G$4*Z853+scaling_params!$G$5*AA853+scaling_params!$G$6*AB853)*100</f>
        <v>83.49068713</v>
      </c>
      <c r="AD853" s="11" t="s">
        <v>168</v>
      </c>
      <c r="AE853" s="11">
        <f t="shared" si="2"/>
        <v>0</v>
      </c>
    </row>
    <row r="854" ht="15.75" customHeight="1">
      <c r="A854" s="11" t="s">
        <v>605</v>
      </c>
      <c r="B854" s="11" t="s">
        <v>163</v>
      </c>
      <c r="C854" s="11" t="s">
        <v>449</v>
      </c>
      <c r="D854" s="11" t="s">
        <v>177</v>
      </c>
      <c r="E854" s="12">
        <v>2024.0</v>
      </c>
      <c r="F854" s="11" t="s">
        <v>171</v>
      </c>
      <c r="G854" s="11" t="s">
        <v>175</v>
      </c>
      <c r="H854" s="11">
        <v>2.0</v>
      </c>
      <c r="I854" s="13">
        <v>8.6</v>
      </c>
      <c r="J854" s="11">
        <v>0.0</v>
      </c>
      <c r="K854" s="13">
        <v>0.2</v>
      </c>
      <c r="L854" s="13">
        <v>7.8</v>
      </c>
      <c r="M854" s="11">
        <v>49.0</v>
      </c>
      <c r="N854" s="14">
        <v>0.89</v>
      </c>
      <c r="O854" s="13">
        <v>76.2</v>
      </c>
      <c r="P854" s="13">
        <v>4.6</v>
      </c>
      <c r="Q854" s="13">
        <v>11.9</v>
      </c>
      <c r="R854" s="13">
        <v>17.6</v>
      </c>
      <c r="S854" s="13">
        <v>4.6</v>
      </c>
      <c r="T854" s="13">
        <v>5.0</v>
      </c>
      <c r="U854" s="13">
        <v>3.5</v>
      </c>
      <c r="V854" s="13">
        <v>95.3</v>
      </c>
      <c r="W854" s="11" t="str">
        <f t="shared" si="1"/>
        <v>A-Strong|BBVA|Retail|2024</v>
      </c>
      <c r="X854" s="15">
        <f>(MAX(0,MIN(1,1-(K854-scaling_params!$B$2)/(scaling_params!$C$2-scaling_params!$B$2)))+MAX(0,MIN(1,(L854-scaling_params!$B$3)/(scaling_params!$C$3-scaling_params!$B$3))))/2</f>
        <v>0.8529411765</v>
      </c>
      <c r="Y854" s="15">
        <f>(MAX(0,MIN(1,(M854-scaling_params!$B$4)/(scaling_params!$C$4-scaling_params!$B$4)))+MAX(0,MIN(1,(N854-scaling_params!$B$5)/(scaling_params!$C$5-scaling_params!$B$5))))/2</f>
        <v>0.8571428571</v>
      </c>
      <c r="Z854" s="15">
        <f>(MAX(0,MIN(1,(O854-scaling_params!$B$6)/(scaling_params!$C$6-scaling_params!$B$6)))+MAX(0,MIN(1,1-(P854-scaling_params!$B$7)/(scaling_params!$C$7-scaling_params!$B$7)))+MAX(0,MIN(1,(T854-scaling_params!$B$11)/(scaling_params!$C$11-scaling_params!$B$11))))/3</f>
        <v>0.9900990099</v>
      </c>
      <c r="AA854" s="15">
        <f>(MAX(0,MIN(1,1-(Q854-scaling_params!$B$8)/(scaling_params!$C$8-scaling_params!$B$8)))+MAX(0,MIN(1,(R854-scaling_params!$B$9)/(scaling_params!$C$9-scaling_params!$B$9)))+MAX(0,MIN(1,(S854-scaling_params!$B$10)/(scaling_params!$C$10-scaling_params!$B$10))))/3</f>
        <v>0.9198848124</v>
      </c>
      <c r="AB854" s="15">
        <f>(MAX(0,MIN(1,(U854-scaling_params!$B$12)/(scaling_params!$C$12-scaling_params!$B$12)))+MAX(0,MIN(1,(V854-scaling_params!$B$13)/(scaling_params!$C$13-scaling_params!$B$13))))/2</f>
        <v>0.9718181818</v>
      </c>
      <c r="AC854" s="13">
        <f>(scaling_params!$G$2*X854+scaling_params!$G$3*Y854+scaling_params!$G$4*Z854+scaling_params!$G$5*AA854+scaling_params!$G$6*AB854)*100</f>
        <v>91.11172877</v>
      </c>
      <c r="AD854" s="11" t="s">
        <v>168</v>
      </c>
      <c r="AE854" s="11">
        <f t="shared" si="2"/>
        <v>0</v>
      </c>
    </row>
    <row r="855" ht="15.75" customHeight="1">
      <c r="A855" s="11" t="s">
        <v>605</v>
      </c>
      <c r="B855" s="11" t="s">
        <v>163</v>
      </c>
      <c r="C855" s="11" t="s">
        <v>449</v>
      </c>
      <c r="D855" s="11" t="s">
        <v>177</v>
      </c>
      <c r="E855" s="12">
        <v>2025.0</v>
      </c>
      <c r="F855" s="11" t="s">
        <v>171</v>
      </c>
      <c r="G855" s="11" t="s">
        <v>175</v>
      </c>
      <c r="H855" s="11">
        <v>2.0</v>
      </c>
      <c r="I855" s="13">
        <v>8.3</v>
      </c>
      <c r="J855" s="11">
        <v>0.0</v>
      </c>
      <c r="K855" s="13">
        <v>1.2</v>
      </c>
      <c r="L855" s="13">
        <v>9.2</v>
      </c>
      <c r="M855" s="11">
        <v>48.0</v>
      </c>
      <c r="N855" s="14">
        <v>0.96</v>
      </c>
      <c r="O855" s="13">
        <v>79.5</v>
      </c>
      <c r="P855" s="13">
        <v>6.5</v>
      </c>
      <c r="Q855" s="13">
        <v>9.6</v>
      </c>
      <c r="R855" s="13">
        <v>16.3</v>
      </c>
      <c r="S855" s="13">
        <v>5.0</v>
      </c>
      <c r="T855" s="13">
        <v>4.4</v>
      </c>
      <c r="U855" s="13">
        <v>3.5</v>
      </c>
      <c r="V855" s="13">
        <v>99.1</v>
      </c>
      <c r="W855" s="11" t="str">
        <f t="shared" si="1"/>
        <v>A-Strong|BBVA|Retail|2025</v>
      </c>
      <c r="X855" s="15">
        <f>(MAX(0,MIN(1,1-(K855-scaling_params!$B$2)/(scaling_params!$C$2-scaling_params!$B$2)))+MAX(0,MIN(1,(L855-scaling_params!$B$3)/(scaling_params!$C$3-scaling_params!$B$3))))/2</f>
        <v>0.9225490196</v>
      </c>
      <c r="Y855" s="15">
        <f>(MAX(0,MIN(1,(M855-scaling_params!$B$4)/(scaling_params!$C$4-scaling_params!$B$4)))+MAX(0,MIN(1,(N855-scaling_params!$B$5)/(scaling_params!$C$5-scaling_params!$B$5))))/2</f>
        <v>0.9398809524</v>
      </c>
      <c r="Z855" s="15">
        <f>(MAX(0,MIN(1,(O855-scaling_params!$B$6)/(scaling_params!$C$6-scaling_params!$B$6)))+MAX(0,MIN(1,1-(P855-scaling_params!$B$7)/(scaling_params!$C$7-scaling_params!$B$7)))+MAX(0,MIN(1,(T855-scaling_params!$B$11)/(scaling_params!$C$11-scaling_params!$B$11))))/3</f>
        <v>0.8527670528</v>
      </c>
      <c r="AA855" s="15">
        <f>(MAX(0,MIN(1,1-(Q855-scaling_params!$B$8)/(scaling_params!$C$8-scaling_params!$B$8)))+MAX(0,MIN(1,(R855-scaling_params!$B$9)/(scaling_params!$C$9-scaling_params!$B$9)))+MAX(0,MIN(1,(S855-scaling_params!$B$10)/(scaling_params!$C$10-scaling_params!$B$10))))/3</f>
        <v>0.9156118143</v>
      </c>
      <c r="AB855" s="15">
        <f>(MAX(0,MIN(1,(U855-scaling_params!$B$12)/(scaling_params!$C$12-scaling_params!$B$12)))+MAX(0,MIN(1,(V855-scaling_params!$B$13)/(scaling_params!$C$13-scaling_params!$B$13))))/2</f>
        <v>1</v>
      </c>
      <c r="AC855" s="13">
        <f>(scaling_params!$G$2*X855+scaling_params!$G$3*Y855+scaling_params!$G$4*Z855+scaling_params!$G$5*AA855+scaling_params!$G$6*AB855)*100</f>
        <v>91.72189801</v>
      </c>
      <c r="AD855" s="11" t="s">
        <v>168</v>
      </c>
      <c r="AE855" s="11">
        <f t="shared" si="2"/>
        <v>0</v>
      </c>
    </row>
    <row r="856" ht="15.75" customHeight="1">
      <c r="A856" s="11" t="s">
        <v>606</v>
      </c>
      <c r="B856" s="11" t="s">
        <v>163</v>
      </c>
      <c r="C856" s="11" t="s">
        <v>449</v>
      </c>
      <c r="D856" s="11" t="s">
        <v>177</v>
      </c>
      <c r="E856" s="12">
        <v>2024.0</v>
      </c>
      <c r="F856" s="11" t="s">
        <v>166</v>
      </c>
      <c r="G856" s="11" t="s">
        <v>184</v>
      </c>
      <c r="H856" s="11">
        <v>3.0</v>
      </c>
      <c r="I856" s="13">
        <v>8.6</v>
      </c>
      <c r="J856" s="11">
        <v>0.0</v>
      </c>
      <c r="K856" s="13">
        <v>0.2</v>
      </c>
      <c r="L856" s="13">
        <v>7.9</v>
      </c>
      <c r="M856" s="11">
        <v>45.0</v>
      </c>
      <c r="N856" s="14">
        <v>0.85</v>
      </c>
      <c r="O856" s="13">
        <v>76.2</v>
      </c>
      <c r="P856" s="13">
        <v>4.6</v>
      </c>
      <c r="Q856" s="13">
        <v>11.9</v>
      </c>
      <c r="R856" s="13">
        <v>17.6</v>
      </c>
      <c r="S856" s="13">
        <v>4.9</v>
      </c>
      <c r="T856" s="13">
        <v>4.2</v>
      </c>
      <c r="U856" s="13">
        <v>3.5</v>
      </c>
      <c r="V856" s="13">
        <v>80.2</v>
      </c>
      <c r="W856" s="11" t="str">
        <f t="shared" si="1"/>
        <v>A-Strong|BBVA|Retail|2024</v>
      </c>
      <c r="X856" s="15">
        <f>(MAX(0,MIN(1,1-(K856-scaling_params!$B$2)/(scaling_params!$C$2-scaling_params!$B$2)))+MAX(0,MIN(1,(L856-scaling_params!$B$3)/(scaling_params!$C$3-scaling_params!$B$3))))/2</f>
        <v>0.8602941176</v>
      </c>
      <c r="Y856" s="15">
        <f>(MAX(0,MIN(1,(M856-scaling_params!$B$4)/(scaling_params!$C$4-scaling_params!$B$4)))+MAX(0,MIN(1,(N856-scaling_params!$B$5)/(scaling_params!$C$5-scaling_params!$B$5))))/2</f>
        <v>0.7880952381</v>
      </c>
      <c r="Z856" s="15">
        <f>(MAX(0,MIN(1,(O856-scaling_params!$B$6)/(scaling_params!$C$6-scaling_params!$B$6)))+MAX(0,MIN(1,1-(P856-scaling_params!$B$7)/(scaling_params!$C$7-scaling_params!$B$7)))+MAX(0,MIN(1,(T856-scaling_params!$B$11)/(scaling_params!$C$11-scaling_params!$B$11))))/3</f>
        <v>0.9139085337</v>
      </c>
      <c r="AA856" s="15">
        <f>(MAX(0,MIN(1,1-(Q856-scaling_params!$B$8)/(scaling_params!$C$8-scaling_params!$B$8)))+MAX(0,MIN(1,(R856-scaling_params!$B$9)/(scaling_params!$C$9-scaling_params!$B$9)))+MAX(0,MIN(1,(S856-scaling_params!$B$10)/(scaling_params!$C$10-scaling_params!$B$10))))/3</f>
        <v>0.9492965771</v>
      </c>
      <c r="AB856" s="15">
        <f>(MAX(0,MIN(1,(U856-scaling_params!$B$12)/(scaling_params!$C$12-scaling_params!$B$12)))+MAX(0,MIN(1,(V856-scaling_params!$B$13)/(scaling_params!$C$13-scaling_params!$B$13))))/2</f>
        <v>0.8345454545</v>
      </c>
      <c r="AC856" s="13">
        <f>(scaling_params!$G$2*X856+scaling_params!$G$3*Y856+scaling_params!$G$4*Z856+scaling_params!$G$5*AA856+scaling_params!$G$6*AB856)*100</f>
        <v>86.76925652</v>
      </c>
      <c r="AD856" s="11" t="s">
        <v>168</v>
      </c>
      <c r="AE856" s="11">
        <f t="shared" si="2"/>
        <v>0</v>
      </c>
    </row>
    <row r="857" ht="15.75" customHeight="1">
      <c r="A857" s="11" t="s">
        <v>606</v>
      </c>
      <c r="B857" s="11" t="s">
        <v>163</v>
      </c>
      <c r="C857" s="11" t="s">
        <v>449</v>
      </c>
      <c r="D857" s="11" t="s">
        <v>177</v>
      </c>
      <c r="E857" s="12">
        <v>2025.0</v>
      </c>
      <c r="F857" s="11" t="s">
        <v>166</v>
      </c>
      <c r="G857" s="11" t="s">
        <v>184</v>
      </c>
      <c r="H857" s="11">
        <v>3.0</v>
      </c>
      <c r="I857" s="13">
        <v>8.3</v>
      </c>
      <c r="J857" s="11">
        <v>0.0</v>
      </c>
      <c r="K857" s="13">
        <v>1.2</v>
      </c>
      <c r="L857" s="13">
        <v>7.9</v>
      </c>
      <c r="M857" s="11">
        <v>46.0</v>
      </c>
      <c r="N857" s="14">
        <v>0.91</v>
      </c>
      <c r="O857" s="13">
        <v>79.5</v>
      </c>
      <c r="P857" s="13">
        <v>6.5</v>
      </c>
      <c r="Q857" s="13">
        <v>9.6</v>
      </c>
      <c r="R857" s="13">
        <v>16.3</v>
      </c>
      <c r="S857" s="13">
        <v>4.6</v>
      </c>
      <c r="T857" s="13">
        <v>4.7</v>
      </c>
      <c r="U857" s="13">
        <v>3.5</v>
      </c>
      <c r="V857" s="13">
        <v>84.7</v>
      </c>
      <c r="W857" s="11" t="str">
        <f t="shared" si="1"/>
        <v>A-Strong|BBVA|Retail|2025</v>
      </c>
      <c r="X857" s="15">
        <f>(MAX(0,MIN(1,1-(K857-scaling_params!$B$2)/(scaling_params!$C$2-scaling_params!$B$2)))+MAX(0,MIN(1,(L857-scaling_params!$B$3)/(scaling_params!$C$3-scaling_params!$B$3))))/2</f>
        <v>0.8269607843</v>
      </c>
      <c r="Y857" s="15">
        <f>(MAX(0,MIN(1,(M857-scaling_params!$B$4)/(scaling_params!$C$4-scaling_params!$B$4)))+MAX(0,MIN(1,(N857-scaling_params!$B$5)/(scaling_params!$C$5-scaling_params!$B$5))))/2</f>
        <v>0.8678571429</v>
      </c>
      <c r="Z857" s="15">
        <f>(MAX(0,MIN(1,(O857-scaling_params!$B$6)/(scaling_params!$C$6-scaling_params!$B$6)))+MAX(0,MIN(1,1-(P857-scaling_params!$B$7)/(scaling_params!$C$7-scaling_params!$B$7)))+MAX(0,MIN(1,(T857-scaling_params!$B$11)/(scaling_params!$C$11-scaling_params!$B$11))))/3</f>
        <v>0.8813384813</v>
      </c>
      <c r="AA857" s="15">
        <f>(MAX(0,MIN(1,1-(Q857-scaling_params!$B$8)/(scaling_params!$C$8-scaling_params!$B$8)))+MAX(0,MIN(1,(R857-scaling_params!$B$9)/(scaling_params!$C$9-scaling_params!$B$9)))+MAX(0,MIN(1,(S857-scaling_params!$B$10)/(scaling_params!$C$10-scaling_params!$B$10))))/3</f>
        <v>0.8763961281</v>
      </c>
      <c r="AB857" s="15">
        <f>(MAX(0,MIN(1,(U857-scaling_params!$B$12)/(scaling_params!$C$12-scaling_params!$B$12)))+MAX(0,MIN(1,(V857-scaling_params!$B$13)/(scaling_params!$C$13-scaling_params!$B$13))))/2</f>
        <v>0.8754545455</v>
      </c>
      <c r="AC857" s="13">
        <f>(scaling_params!$G$2*X857+scaling_params!$G$3*Y857+scaling_params!$G$4*Z857+scaling_params!$G$5*AA857+scaling_params!$G$6*AB857)*100</f>
        <v>86.29461109</v>
      </c>
      <c r="AD857" s="11" t="s">
        <v>168</v>
      </c>
      <c r="AE857" s="11">
        <f t="shared" si="2"/>
        <v>0</v>
      </c>
    </row>
    <row r="858" ht="15.75" customHeight="1">
      <c r="A858" s="11" t="s">
        <v>607</v>
      </c>
      <c r="B858" s="11" t="s">
        <v>163</v>
      </c>
      <c r="C858" s="11" t="s">
        <v>449</v>
      </c>
      <c r="D858" s="11" t="s">
        <v>170</v>
      </c>
      <c r="E858" s="12">
        <v>2024.0</v>
      </c>
      <c r="F858" s="11" t="s">
        <v>166</v>
      </c>
      <c r="G858" s="11" t="s">
        <v>175</v>
      </c>
      <c r="H858" s="11">
        <v>3.0</v>
      </c>
      <c r="I858" s="13">
        <v>8.6</v>
      </c>
      <c r="J858" s="11">
        <v>0.0</v>
      </c>
      <c r="K858" s="13">
        <v>0.2</v>
      </c>
      <c r="L858" s="13">
        <v>9.4</v>
      </c>
      <c r="M858" s="11">
        <v>42.0</v>
      </c>
      <c r="N858" s="14">
        <v>0.95</v>
      </c>
      <c r="O858" s="13">
        <v>82.1</v>
      </c>
      <c r="P858" s="13">
        <v>5.1</v>
      </c>
      <c r="Q858" s="13">
        <v>12.5</v>
      </c>
      <c r="R858" s="13">
        <v>18.1</v>
      </c>
      <c r="S858" s="13">
        <v>4.8</v>
      </c>
      <c r="T858" s="13">
        <v>5.0</v>
      </c>
      <c r="U858" s="13">
        <v>2.3</v>
      </c>
      <c r="V858" s="13">
        <v>90.4</v>
      </c>
      <c r="W858" s="11" t="str">
        <f t="shared" si="1"/>
        <v>A-Strong|BBVA|Risk|2024</v>
      </c>
      <c r="X858" s="15">
        <f>(MAX(0,MIN(1,1-(K858-scaling_params!$B$2)/(scaling_params!$C$2-scaling_params!$B$2)))+MAX(0,MIN(1,(L858-scaling_params!$B$3)/(scaling_params!$C$3-scaling_params!$B$3))))/2</f>
        <v>0.9705882353</v>
      </c>
      <c r="Y858" s="15">
        <f>(MAX(0,MIN(1,(M858-scaling_params!$B$4)/(scaling_params!$C$4-scaling_params!$B$4)))+MAX(0,MIN(1,(N858-scaling_params!$B$5)/(scaling_params!$C$5-scaling_params!$B$5))))/2</f>
        <v>0.8988095238</v>
      </c>
      <c r="Z858" s="15">
        <f>(MAX(0,MIN(1,(O858-scaling_params!$B$6)/(scaling_params!$C$6-scaling_params!$B$6)))+MAX(0,MIN(1,1-(P858-scaling_params!$B$7)/(scaling_params!$C$7-scaling_params!$B$7)))+MAX(0,MIN(1,(T858-scaling_params!$B$11)/(scaling_params!$C$11-scaling_params!$B$11))))/3</f>
        <v>1</v>
      </c>
      <c r="AA858" s="15">
        <f>(MAX(0,MIN(1,1-(Q858-scaling_params!$B$8)/(scaling_params!$C$8-scaling_params!$B$8)))+MAX(0,MIN(1,(R858-scaling_params!$B$9)/(scaling_params!$C$9-scaling_params!$B$9)))+MAX(0,MIN(1,(S858-scaling_params!$B$10)/(scaling_params!$C$10-scaling_params!$B$10))))/3</f>
        <v>0.9378624292</v>
      </c>
      <c r="AB858" s="15">
        <f>(MAX(0,MIN(1,(U858-scaling_params!$B$12)/(scaling_params!$C$12-scaling_params!$B$12)))+MAX(0,MIN(1,(V858-scaling_params!$B$13)/(scaling_params!$C$13-scaling_params!$B$13))))/2</f>
        <v>0.7522727273</v>
      </c>
      <c r="AC858" s="13">
        <f>(scaling_params!$G$2*X858+scaling_params!$G$3*Y858+scaling_params!$G$4*Z858+scaling_params!$G$5*AA858+scaling_params!$G$6*AB858)*100</f>
        <v>92.81404427</v>
      </c>
      <c r="AD858" s="11" t="s">
        <v>168</v>
      </c>
      <c r="AE858" s="11">
        <f t="shared" si="2"/>
        <v>0</v>
      </c>
    </row>
    <row r="859" ht="15.75" customHeight="1">
      <c r="A859" s="11" t="s">
        <v>607</v>
      </c>
      <c r="B859" s="11" t="s">
        <v>163</v>
      </c>
      <c r="C859" s="11" t="s">
        <v>449</v>
      </c>
      <c r="D859" s="11" t="s">
        <v>170</v>
      </c>
      <c r="E859" s="12">
        <v>2025.0</v>
      </c>
      <c r="F859" s="11" t="s">
        <v>166</v>
      </c>
      <c r="G859" s="11" t="s">
        <v>175</v>
      </c>
      <c r="H859" s="11">
        <v>3.0</v>
      </c>
      <c r="I859" s="13">
        <v>8.3</v>
      </c>
      <c r="J859" s="11">
        <v>0.0</v>
      </c>
      <c r="K859" s="13">
        <v>0.0</v>
      </c>
      <c r="L859" s="13">
        <v>9.1</v>
      </c>
      <c r="M859" s="11">
        <v>36.0</v>
      </c>
      <c r="N859" s="14">
        <v>0.86</v>
      </c>
      <c r="O859" s="13">
        <v>82.8</v>
      </c>
      <c r="P859" s="13">
        <v>4.9</v>
      </c>
      <c r="Q859" s="13">
        <v>8.3</v>
      </c>
      <c r="R859" s="13">
        <v>17.0</v>
      </c>
      <c r="S859" s="13">
        <v>5.0</v>
      </c>
      <c r="T859" s="13">
        <v>4.9</v>
      </c>
      <c r="U859" s="13">
        <v>5.1</v>
      </c>
      <c r="V859" s="13">
        <v>87.6</v>
      </c>
      <c r="W859" s="11" t="str">
        <f t="shared" si="1"/>
        <v>A-Strong|BBVA|Risk|2025</v>
      </c>
      <c r="X859" s="15">
        <f>(MAX(0,MIN(1,1-(K859-scaling_params!$B$2)/(scaling_params!$C$2-scaling_params!$B$2)))+MAX(0,MIN(1,(L859-scaling_params!$B$3)/(scaling_params!$C$3-scaling_params!$B$3))))/2</f>
        <v>0.9485294118</v>
      </c>
      <c r="Y859" s="15">
        <f>(MAX(0,MIN(1,(M859-scaling_params!$B$4)/(scaling_params!$C$4-scaling_params!$B$4)))+MAX(0,MIN(1,(N859-scaling_params!$B$5)/(scaling_params!$C$5-scaling_params!$B$5))))/2</f>
        <v>0.7577380952</v>
      </c>
      <c r="Z859" s="15">
        <f>(MAX(0,MIN(1,(O859-scaling_params!$B$6)/(scaling_params!$C$6-scaling_params!$B$6)))+MAX(0,MIN(1,1-(P859-scaling_params!$B$7)/(scaling_params!$C$7-scaling_params!$B$7)))+MAX(0,MIN(1,(T859-scaling_params!$B$11)/(scaling_params!$C$11-scaling_params!$B$11))))/3</f>
        <v>0.9904761905</v>
      </c>
      <c r="AA859" s="15">
        <f>(MAX(0,MIN(1,1-(Q859-scaling_params!$B$8)/(scaling_params!$C$8-scaling_params!$B$8)))+MAX(0,MIN(1,(R859-scaling_params!$B$9)/(scaling_params!$C$9-scaling_params!$B$9)))+MAX(0,MIN(1,(S859-scaling_params!$B$10)/(scaling_params!$C$10-scaling_params!$B$10))))/3</f>
        <v>0.9451476793</v>
      </c>
      <c r="AB859" s="15">
        <f>(MAX(0,MIN(1,(U859-scaling_params!$B$12)/(scaling_params!$C$12-scaling_params!$B$12)))+MAX(0,MIN(1,(V859-scaling_params!$B$13)/(scaling_params!$C$13-scaling_params!$B$13))))/2</f>
        <v>0.9018181818</v>
      </c>
      <c r="AC859" s="13">
        <f>(scaling_params!$G$2*X859+scaling_params!$G$3*Y859+scaling_params!$G$4*Z859+scaling_params!$G$5*AA859+scaling_params!$G$6*AB859)*100</f>
        <v>90.64953059</v>
      </c>
      <c r="AD859" s="11" t="s">
        <v>168</v>
      </c>
      <c r="AE859" s="11">
        <f t="shared" si="2"/>
        <v>0</v>
      </c>
    </row>
    <row r="860" ht="15.75" customHeight="1">
      <c r="A860" s="11" t="s">
        <v>608</v>
      </c>
      <c r="B860" s="11" t="s">
        <v>163</v>
      </c>
      <c r="C860" s="11" t="s">
        <v>449</v>
      </c>
      <c r="D860" s="11" t="s">
        <v>174</v>
      </c>
      <c r="E860" s="12">
        <v>2024.0</v>
      </c>
      <c r="F860" s="11" t="s">
        <v>166</v>
      </c>
      <c r="G860" s="11" t="s">
        <v>184</v>
      </c>
      <c r="H860" s="11">
        <v>1.0</v>
      </c>
      <c r="I860" s="13">
        <v>8.6</v>
      </c>
      <c r="J860" s="11">
        <v>0.0</v>
      </c>
      <c r="K860" s="13">
        <v>1.3</v>
      </c>
      <c r="L860" s="13">
        <v>7.5</v>
      </c>
      <c r="M860" s="11">
        <v>20.0</v>
      </c>
      <c r="N860" s="14">
        <v>0.9</v>
      </c>
      <c r="O860" s="13">
        <v>73.3</v>
      </c>
      <c r="P860" s="13">
        <v>4.6</v>
      </c>
      <c r="Q860" s="13">
        <v>12.9</v>
      </c>
      <c r="R860" s="13">
        <v>18.1</v>
      </c>
      <c r="S860" s="13">
        <v>4.4</v>
      </c>
      <c r="T860" s="13">
        <v>3.5</v>
      </c>
      <c r="U860" s="13">
        <v>2.7</v>
      </c>
      <c r="V860" s="13">
        <v>87.9</v>
      </c>
      <c r="W860" s="11" t="str">
        <f t="shared" si="1"/>
        <v>A-Strong|BBVA|Digital|2024</v>
      </c>
      <c r="X860" s="15">
        <f>(MAX(0,MIN(1,1-(K860-scaling_params!$B$2)/(scaling_params!$C$2-scaling_params!$B$2)))+MAX(0,MIN(1,(L860-scaling_params!$B$3)/(scaling_params!$C$3-scaling_params!$B$3))))/2</f>
        <v>0.7808823529</v>
      </c>
      <c r="Y860" s="15">
        <f>(MAX(0,MIN(1,(M860-scaling_params!$B$4)/(scaling_params!$C$4-scaling_params!$B$4)))+MAX(0,MIN(1,(N860-scaling_params!$B$5)/(scaling_params!$C$5-scaling_params!$B$5))))/2</f>
        <v>0.731547619</v>
      </c>
      <c r="Z860" s="15">
        <f>(MAX(0,MIN(1,(O860-scaling_params!$B$6)/(scaling_params!$C$6-scaling_params!$B$6)))+MAX(0,MIN(1,1-(P860-scaling_params!$B$7)/(scaling_params!$C$7-scaling_params!$B$7)))+MAX(0,MIN(1,(T860-scaling_params!$B$11)/(scaling_params!$C$11-scaling_params!$B$11))))/3</f>
        <v>0.7993870816</v>
      </c>
      <c r="AA860" s="15">
        <f>(MAX(0,MIN(1,1-(Q860-scaling_params!$B$8)/(scaling_params!$C$8-scaling_params!$B$8)))+MAX(0,MIN(1,(R860-scaling_params!$B$9)/(scaling_params!$C$9-scaling_params!$B$9)))+MAX(0,MIN(1,(S860-scaling_params!$B$10)/(scaling_params!$C$10-scaling_params!$B$10))))/3</f>
        <v>0.8834952278</v>
      </c>
      <c r="AB860" s="15">
        <f>(MAX(0,MIN(1,(U860-scaling_params!$B$12)/(scaling_params!$C$12-scaling_params!$B$12)))+MAX(0,MIN(1,(V860-scaling_params!$B$13)/(scaling_params!$C$13-scaling_params!$B$13))))/2</f>
        <v>0.8295454545</v>
      </c>
      <c r="AC860" s="13">
        <f>(scaling_params!$G$2*X860+scaling_params!$G$3*Y860+scaling_params!$G$4*Z860+scaling_params!$G$5*AA860+scaling_params!$G$6*AB860)*100</f>
        <v>79.66585313</v>
      </c>
      <c r="AD860" s="11" t="s">
        <v>168</v>
      </c>
      <c r="AE860" s="11">
        <f t="shared" si="2"/>
        <v>0</v>
      </c>
    </row>
    <row r="861" ht="15.75" customHeight="1">
      <c r="A861" s="11" t="s">
        <v>608</v>
      </c>
      <c r="B861" s="11" t="s">
        <v>163</v>
      </c>
      <c r="C861" s="11" t="s">
        <v>449</v>
      </c>
      <c r="D861" s="11" t="s">
        <v>174</v>
      </c>
      <c r="E861" s="12">
        <v>2025.0</v>
      </c>
      <c r="F861" s="11" t="s">
        <v>166</v>
      </c>
      <c r="G861" s="11" t="s">
        <v>184</v>
      </c>
      <c r="H861" s="11">
        <v>1.0</v>
      </c>
      <c r="I861" s="13">
        <v>8.3</v>
      </c>
      <c r="J861" s="11">
        <v>0.0</v>
      </c>
      <c r="K861" s="13">
        <v>1.2</v>
      </c>
      <c r="L861" s="13">
        <v>9.1</v>
      </c>
      <c r="M861" s="11">
        <v>57.0</v>
      </c>
      <c r="N861" s="14">
        <v>0.91</v>
      </c>
      <c r="O861" s="13">
        <v>78.6</v>
      </c>
      <c r="P861" s="13">
        <v>4.2</v>
      </c>
      <c r="Q861" s="13">
        <v>12.7</v>
      </c>
      <c r="R861" s="13">
        <v>18.1</v>
      </c>
      <c r="S861" s="13">
        <v>5.0</v>
      </c>
      <c r="T861" s="13">
        <v>5.0</v>
      </c>
      <c r="U861" s="13">
        <v>3.7</v>
      </c>
      <c r="V861" s="13">
        <v>97.7</v>
      </c>
      <c r="W861" s="11" t="str">
        <f t="shared" si="1"/>
        <v>A-Strong|BBVA|Digital|2025</v>
      </c>
      <c r="X861" s="15">
        <f>(MAX(0,MIN(1,1-(K861-scaling_params!$B$2)/(scaling_params!$C$2-scaling_params!$B$2)))+MAX(0,MIN(1,(L861-scaling_params!$B$3)/(scaling_params!$C$3-scaling_params!$B$3))))/2</f>
        <v>0.9151960784</v>
      </c>
      <c r="Y861" s="15">
        <f>(MAX(0,MIN(1,(M861-scaling_params!$B$4)/(scaling_params!$C$4-scaling_params!$B$4)))+MAX(0,MIN(1,(N861-scaling_params!$B$5)/(scaling_params!$C$5-scaling_params!$B$5))))/2</f>
        <v>0.9202380952</v>
      </c>
      <c r="Z861" s="15">
        <f>(MAX(0,MIN(1,(O861-scaling_params!$B$6)/(scaling_params!$C$6-scaling_params!$B$6)))+MAX(0,MIN(1,1-(P861-scaling_params!$B$7)/(scaling_params!$C$7-scaling_params!$B$7)))+MAX(0,MIN(1,(T861-scaling_params!$B$11)/(scaling_params!$C$11-scaling_params!$B$11))))/3</f>
        <v>1</v>
      </c>
      <c r="AA861" s="15">
        <f>(MAX(0,MIN(1,1-(Q861-scaling_params!$B$8)/(scaling_params!$C$8-scaling_params!$B$8)))+MAX(0,MIN(1,(R861-scaling_params!$B$9)/(scaling_params!$C$9-scaling_params!$B$9)))+MAX(0,MIN(1,(S861-scaling_params!$B$10)/(scaling_params!$C$10-scaling_params!$B$10))))/3</f>
        <v>0.9498945148</v>
      </c>
      <c r="AB861" s="15">
        <f>(MAX(0,MIN(1,(U861-scaling_params!$B$12)/(scaling_params!$C$12-scaling_params!$B$12)))+MAX(0,MIN(1,(V861-scaling_params!$B$13)/(scaling_params!$C$13-scaling_params!$B$13))))/2</f>
        <v>0.9936363636</v>
      </c>
      <c r="AC861" s="13">
        <f>(scaling_params!$G$2*X861+scaling_params!$G$3*Y861+scaling_params!$G$4*Z861+scaling_params!$G$5*AA861+scaling_params!$G$6*AB861)*100</f>
        <v>95.07575563</v>
      </c>
      <c r="AD861" s="11" t="s">
        <v>168</v>
      </c>
      <c r="AE861" s="11">
        <f t="shared" si="2"/>
        <v>0</v>
      </c>
    </row>
    <row r="862" ht="15.75" customHeight="1">
      <c r="A862" s="11" t="s">
        <v>609</v>
      </c>
      <c r="B862" s="11" t="s">
        <v>163</v>
      </c>
      <c r="C862" s="11" t="s">
        <v>610</v>
      </c>
      <c r="D862" s="11" t="s">
        <v>177</v>
      </c>
      <c r="E862" s="12">
        <v>2024.0</v>
      </c>
      <c r="F862" s="11" t="s">
        <v>171</v>
      </c>
      <c r="G862" s="11" t="s">
        <v>175</v>
      </c>
      <c r="H862" s="11">
        <v>2.0</v>
      </c>
      <c r="I862" s="13">
        <v>7.4</v>
      </c>
      <c r="J862" s="11">
        <v>0.0</v>
      </c>
      <c r="K862" s="13">
        <v>0.2</v>
      </c>
      <c r="L862" s="13">
        <v>8.5</v>
      </c>
      <c r="M862" s="11">
        <v>38.0</v>
      </c>
      <c r="N862" s="14">
        <v>0.99</v>
      </c>
      <c r="O862" s="13">
        <v>76.2</v>
      </c>
      <c r="P862" s="13">
        <v>4.6</v>
      </c>
      <c r="Q862" s="13">
        <v>11.9</v>
      </c>
      <c r="R862" s="13">
        <v>17.6</v>
      </c>
      <c r="S862" s="13">
        <v>5.0</v>
      </c>
      <c r="T862" s="13">
        <v>3.9</v>
      </c>
      <c r="U862" s="13">
        <v>3.5</v>
      </c>
      <c r="V862" s="13">
        <v>84.6</v>
      </c>
      <c r="W862" s="11" t="str">
        <f t="shared" si="1"/>
        <v>A-Strong|BBVA|Retail|2024</v>
      </c>
      <c r="X862" s="15">
        <f>(MAX(0,MIN(1,1-(K862-scaling_params!$B$2)/(scaling_params!$C$2-scaling_params!$B$2)))+MAX(0,MIN(1,(L862-scaling_params!$B$3)/(scaling_params!$C$3-scaling_params!$B$3))))/2</f>
        <v>0.9044117647</v>
      </c>
      <c r="Y862" s="15">
        <f>(MAX(0,MIN(1,(M862-scaling_params!$B$4)/(scaling_params!$C$4-scaling_params!$B$4)))+MAX(0,MIN(1,(N862-scaling_params!$B$5)/(scaling_params!$C$5-scaling_params!$B$5))))/2</f>
        <v>0.9047619048</v>
      </c>
      <c r="Z862" s="15">
        <f>(MAX(0,MIN(1,(O862-scaling_params!$B$6)/(scaling_params!$C$6-scaling_params!$B$6)))+MAX(0,MIN(1,1-(P862-scaling_params!$B$7)/(scaling_params!$C$7-scaling_params!$B$7)))+MAX(0,MIN(1,(T862-scaling_params!$B$11)/(scaling_params!$C$11-scaling_params!$B$11))))/3</f>
        <v>0.8853371051</v>
      </c>
      <c r="AA862" s="15">
        <f>(MAX(0,MIN(1,1-(Q862-scaling_params!$B$8)/(scaling_params!$C$8-scaling_params!$B$8)))+MAX(0,MIN(1,(R862-scaling_params!$B$9)/(scaling_params!$C$9-scaling_params!$B$9)))+MAX(0,MIN(1,(S862-scaling_params!$B$10)/(scaling_params!$C$10-scaling_params!$B$10))))/3</f>
        <v>0.9591004987</v>
      </c>
      <c r="AB862" s="15">
        <f>(MAX(0,MIN(1,(U862-scaling_params!$B$12)/(scaling_params!$C$12-scaling_params!$B$12)))+MAX(0,MIN(1,(V862-scaling_params!$B$13)/(scaling_params!$C$13-scaling_params!$B$13))))/2</f>
        <v>0.8745454545</v>
      </c>
      <c r="AC862" s="13">
        <f>(scaling_params!$G$2*X862+scaling_params!$G$3*Y862+scaling_params!$G$4*Z862+scaling_params!$G$5*AA862+scaling_params!$G$6*AB862)*100</f>
        <v>90.52080834</v>
      </c>
      <c r="AD862" s="11" t="s">
        <v>168</v>
      </c>
      <c r="AE862" s="11">
        <f t="shared" si="2"/>
        <v>0</v>
      </c>
    </row>
    <row r="863" ht="15.75" customHeight="1">
      <c r="A863" s="11" t="s">
        <v>609</v>
      </c>
      <c r="B863" s="11" t="s">
        <v>163</v>
      </c>
      <c r="C863" s="11" t="s">
        <v>610</v>
      </c>
      <c r="D863" s="11" t="s">
        <v>177</v>
      </c>
      <c r="E863" s="12">
        <v>2025.0</v>
      </c>
      <c r="F863" s="11" t="s">
        <v>171</v>
      </c>
      <c r="G863" s="11" t="s">
        <v>175</v>
      </c>
      <c r="H863" s="11">
        <v>2.0</v>
      </c>
      <c r="I863" s="13">
        <v>7.1</v>
      </c>
      <c r="J863" s="11">
        <v>0.0</v>
      </c>
      <c r="K863" s="13">
        <v>1.2</v>
      </c>
      <c r="L863" s="13">
        <v>9.4</v>
      </c>
      <c r="M863" s="11">
        <v>33.0</v>
      </c>
      <c r="N863" s="14">
        <v>0.91</v>
      </c>
      <c r="O863" s="13">
        <v>79.5</v>
      </c>
      <c r="P863" s="13">
        <v>6.5</v>
      </c>
      <c r="Q863" s="13">
        <v>9.6</v>
      </c>
      <c r="R863" s="13">
        <v>16.3</v>
      </c>
      <c r="S863" s="13">
        <v>4.2</v>
      </c>
      <c r="T863" s="13">
        <v>4.2</v>
      </c>
      <c r="U863" s="13">
        <v>3.5</v>
      </c>
      <c r="V863" s="13">
        <v>98.1</v>
      </c>
      <c r="W863" s="11" t="str">
        <f t="shared" si="1"/>
        <v>A-Strong|BBVA|Retail|2025</v>
      </c>
      <c r="X863" s="15">
        <f>(MAX(0,MIN(1,1-(K863-scaling_params!$B$2)/(scaling_params!$C$2-scaling_params!$B$2)))+MAX(0,MIN(1,(L863-scaling_params!$B$3)/(scaling_params!$C$3-scaling_params!$B$3))))/2</f>
        <v>0.937254902</v>
      </c>
      <c r="Y863" s="15">
        <f>(MAX(0,MIN(1,(M863-scaling_params!$B$4)/(scaling_params!$C$4-scaling_params!$B$4)))+MAX(0,MIN(1,(N863-scaling_params!$B$5)/(scaling_params!$C$5-scaling_params!$B$5))))/2</f>
        <v>0.805952381</v>
      </c>
      <c r="Z863" s="15">
        <f>(MAX(0,MIN(1,(O863-scaling_params!$B$6)/(scaling_params!$C$6-scaling_params!$B$6)))+MAX(0,MIN(1,1-(P863-scaling_params!$B$7)/(scaling_params!$C$7-scaling_params!$B$7)))+MAX(0,MIN(1,(T863-scaling_params!$B$11)/(scaling_params!$C$11-scaling_params!$B$11))))/3</f>
        <v>0.8337194337</v>
      </c>
      <c r="AA863" s="15">
        <f>(MAX(0,MIN(1,1-(Q863-scaling_params!$B$8)/(scaling_params!$C$8-scaling_params!$B$8)))+MAX(0,MIN(1,(R863-scaling_params!$B$9)/(scaling_params!$C$9-scaling_params!$B$9)))+MAX(0,MIN(1,(S863-scaling_params!$B$10)/(scaling_params!$C$10-scaling_params!$B$10))))/3</f>
        <v>0.8371804418</v>
      </c>
      <c r="AB863" s="15">
        <f>(MAX(0,MIN(1,(U863-scaling_params!$B$12)/(scaling_params!$C$12-scaling_params!$B$12)))+MAX(0,MIN(1,(V863-scaling_params!$B$13)/(scaling_params!$C$13-scaling_params!$B$13))))/2</f>
        <v>0.9972727273</v>
      </c>
      <c r="AC863" s="13">
        <f>(scaling_params!$G$2*X863+scaling_params!$G$3*Y863+scaling_params!$G$4*Z863+scaling_params!$G$5*AA863+scaling_params!$G$6*AB863)*100</f>
        <v>87.0599718</v>
      </c>
      <c r="AD863" s="11" t="s">
        <v>168</v>
      </c>
      <c r="AE863" s="11">
        <f t="shared" si="2"/>
        <v>0</v>
      </c>
    </row>
    <row r="864" ht="15.75" customHeight="1">
      <c r="A864" s="11" t="s">
        <v>611</v>
      </c>
      <c r="B864" s="11" t="s">
        <v>163</v>
      </c>
      <c r="C864" s="11" t="s">
        <v>610</v>
      </c>
      <c r="D864" s="11" t="s">
        <v>170</v>
      </c>
      <c r="E864" s="12">
        <v>2024.0</v>
      </c>
      <c r="F864" s="11" t="s">
        <v>166</v>
      </c>
      <c r="G864" s="11" t="s">
        <v>184</v>
      </c>
      <c r="H864" s="11">
        <v>5.0</v>
      </c>
      <c r="I864" s="13">
        <v>7.4</v>
      </c>
      <c r="J864" s="11">
        <v>0.0</v>
      </c>
      <c r="K864" s="13">
        <v>0.2</v>
      </c>
      <c r="L864" s="13">
        <v>9.9</v>
      </c>
      <c r="M864" s="11">
        <v>59.0</v>
      </c>
      <c r="N864" s="14">
        <v>0.87</v>
      </c>
      <c r="O864" s="13">
        <v>82.1</v>
      </c>
      <c r="P864" s="13">
        <v>5.1</v>
      </c>
      <c r="Q864" s="13">
        <v>12.5</v>
      </c>
      <c r="R864" s="13">
        <v>18.1</v>
      </c>
      <c r="S864" s="13">
        <v>5.0</v>
      </c>
      <c r="T864" s="13">
        <v>5.0</v>
      </c>
      <c r="U864" s="13">
        <v>2.3</v>
      </c>
      <c r="V864" s="13">
        <v>92.8</v>
      </c>
      <c r="W864" s="11" t="str">
        <f t="shared" si="1"/>
        <v>A-Strong|BBVA|Risk|2024</v>
      </c>
      <c r="X864" s="15">
        <f>(MAX(0,MIN(1,1-(K864-scaling_params!$B$2)/(scaling_params!$C$2-scaling_params!$B$2)))+MAX(0,MIN(1,(L864-scaling_params!$B$3)/(scaling_params!$C$3-scaling_params!$B$3))))/2</f>
        <v>1</v>
      </c>
      <c r="Y864" s="15">
        <f>(MAX(0,MIN(1,(M864-scaling_params!$B$4)/(scaling_params!$C$4-scaling_params!$B$4)))+MAX(0,MIN(1,(N864-scaling_params!$B$5)/(scaling_params!$C$5-scaling_params!$B$5))))/2</f>
        <v>0.875</v>
      </c>
      <c r="Z864" s="15">
        <f>(MAX(0,MIN(1,(O864-scaling_params!$B$6)/(scaling_params!$C$6-scaling_params!$B$6)))+MAX(0,MIN(1,1-(P864-scaling_params!$B$7)/(scaling_params!$C$7-scaling_params!$B$7)))+MAX(0,MIN(1,(T864-scaling_params!$B$11)/(scaling_params!$C$11-scaling_params!$B$11))))/3</f>
        <v>1</v>
      </c>
      <c r="AA864" s="15">
        <f>(MAX(0,MIN(1,1-(Q864-scaling_params!$B$8)/(scaling_params!$C$8-scaling_params!$B$8)))+MAX(0,MIN(1,(R864-scaling_params!$B$9)/(scaling_params!$C$9-scaling_params!$B$9)))+MAX(0,MIN(1,(S864-scaling_params!$B$10)/(scaling_params!$C$10-scaling_params!$B$10))))/3</f>
        <v>0.9574702723</v>
      </c>
      <c r="AB864" s="15">
        <f>(MAX(0,MIN(1,(U864-scaling_params!$B$12)/(scaling_params!$C$12-scaling_params!$B$12)))+MAX(0,MIN(1,(V864-scaling_params!$B$13)/(scaling_params!$C$13-scaling_params!$B$13))))/2</f>
        <v>0.7740909091</v>
      </c>
      <c r="AC864" s="13">
        <f>(scaling_params!$G$2*X864+scaling_params!$G$3*Y864+scaling_params!$G$4*Z864+scaling_params!$G$5*AA864+scaling_params!$G$6*AB864)*100</f>
        <v>93.54824952</v>
      </c>
      <c r="AD864" s="11" t="s">
        <v>168</v>
      </c>
      <c r="AE864" s="11">
        <f t="shared" si="2"/>
        <v>0</v>
      </c>
    </row>
    <row r="865" ht="15.75" customHeight="1">
      <c r="A865" s="11" t="s">
        <v>611</v>
      </c>
      <c r="B865" s="11" t="s">
        <v>163</v>
      </c>
      <c r="C865" s="11" t="s">
        <v>610</v>
      </c>
      <c r="D865" s="11" t="s">
        <v>170</v>
      </c>
      <c r="E865" s="12">
        <v>2025.0</v>
      </c>
      <c r="F865" s="11" t="s">
        <v>166</v>
      </c>
      <c r="G865" s="11" t="s">
        <v>184</v>
      </c>
      <c r="H865" s="11">
        <v>5.0</v>
      </c>
      <c r="I865" s="13">
        <v>7.1</v>
      </c>
      <c r="J865" s="11">
        <v>0.0</v>
      </c>
      <c r="K865" s="13">
        <v>0.0</v>
      </c>
      <c r="L865" s="13">
        <v>10.0</v>
      </c>
      <c r="M865" s="11">
        <v>44.0</v>
      </c>
      <c r="N865" s="14">
        <v>0.91</v>
      </c>
      <c r="O865" s="13">
        <v>82.8</v>
      </c>
      <c r="P865" s="13">
        <v>4.9</v>
      </c>
      <c r="Q865" s="13">
        <v>8.3</v>
      </c>
      <c r="R865" s="13">
        <v>17.0</v>
      </c>
      <c r="S865" s="13">
        <v>5.0</v>
      </c>
      <c r="T865" s="13">
        <v>5.0</v>
      </c>
      <c r="U865" s="13">
        <v>5.1</v>
      </c>
      <c r="V865" s="13">
        <v>87.7</v>
      </c>
      <c r="W865" s="11" t="str">
        <f t="shared" si="1"/>
        <v>A-Strong|BBVA|Risk|2025</v>
      </c>
      <c r="X865" s="15">
        <f>(MAX(0,MIN(1,1-(K865-scaling_params!$B$2)/(scaling_params!$C$2-scaling_params!$B$2)))+MAX(0,MIN(1,(L865-scaling_params!$B$3)/(scaling_params!$C$3-scaling_params!$B$3))))/2</f>
        <v>1</v>
      </c>
      <c r="Y865" s="15">
        <f>(MAX(0,MIN(1,(M865-scaling_params!$B$4)/(scaling_params!$C$4-scaling_params!$B$4)))+MAX(0,MIN(1,(N865-scaling_params!$B$5)/(scaling_params!$C$5-scaling_params!$B$5))))/2</f>
        <v>0.8583333333</v>
      </c>
      <c r="Z865" s="15">
        <f>(MAX(0,MIN(1,(O865-scaling_params!$B$6)/(scaling_params!$C$6-scaling_params!$B$6)))+MAX(0,MIN(1,1-(P865-scaling_params!$B$7)/(scaling_params!$C$7-scaling_params!$B$7)))+MAX(0,MIN(1,(T865-scaling_params!$B$11)/(scaling_params!$C$11-scaling_params!$B$11))))/3</f>
        <v>1</v>
      </c>
      <c r="AA865" s="15">
        <f>(MAX(0,MIN(1,1-(Q865-scaling_params!$B$8)/(scaling_params!$C$8-scaling_params!$B$8)))+MAX(0,MIN(1,(R865-scaling_params!$B$9)/(scaling_params!$C$9-scaling_params!$B$9)))+MAX(0,MIN(1,(S865-scaling_params!$B$10)/(scaling_params!$C$10-scaling_params!$B$10))))/3</f>
        <v>0.9451476793</v>
      </c>
      <c r="AB865" s="15">
        <f>(MAX(0,MIN(1,(U865-scaling_params!$B$12)/(scaling_params!$C$12-scaling_params!$B$12)))+MAX(0,MIN(1,(V865-scaling_params!$B$13)/(scaling_params!$C$13-scaling_params!$B$13))))/2</f>
        <v>0.9027272727</v>
      </c>
      <c r="AC865" s="13">
        <f>(scaling_params!$G$2*X865+scaling_params!$G$3*Y865+scaling_params!$G$4*Z865+scaling_params!$G$5*AA865+scaling_params!$G$6*AB865)*100</f>
        <v>94.45761431</v>
      </c>
      <c r="AD865" s="11" t="s">
        <v>168</v>
      </c>
      <c r="AE865" s="11">
        <f t="shared" si="2"/>
        <v>0</v>
      </c>
    </row>
    <row r="866" ht="15.75" customHeight="1">
      <c r="A866" s="11" t="s">
        <v>612</v>
      </c>
      <c r="B866" s="11" t="s">
        <v>163</v>
      </c>
      <c r="C866" s="11" t="s">
        <v>610</v>
      </c>
      <c r="D866" s="11" t="s">
        <v>181</v>
      </c>
      <c r="E866" s="12">
        <v>2024.0</v>
      </c>
      <c r="F866" s="11" t="s">
        <v>166</v>
      </c>
      <c r="G866" s="11" t="s">
        <v>172</v>
      </c>
      <c r="H866" s="11">
        <v>3.0</v>
      </c>
      <c r="I866" s="13">
        <v>7.4</v>
      </c>
      <c r="J866" s="11">
        <v>0.0</v>
      </c>
      <c r="K866" s="13">
        <v>0.6</v>
      </c>
      <c r="L866" s="13">
        <v>7.2</v>
      </c>
      <c r="M866" s="11">
        <v>41.0</v>
      </c>
      <c r="N866" s="14">
        <v>0.83</v>
      </c>
      <c r="O866" s="13">
        <v>80.4</v>
      </c>
      <c r="P866" s="13">
        <v>5.5</v>
      </c>
      <c r="Q866" s="13">
        <v>9.4</v>
      </c>
      <c r="R866" s="13">
        <v>15.8</v>
      </c>
      <c r="S866" s="13">
        <v>4.9</v>
      </c>
      <c r="T866" s="13">
        <v>4.7</v>
      </c>
      <c r="U866" s="13">
        <v>3.6</v>
      </c>
      <c r="V866" s="13">
        <v>79.7</v>
      </c>
      <c r="W866" s="11" t="str">
        <f t="shared" si="1"/>
        <v>A-Strong|BBVA|Corporate|2024</v>
      </c>
      <c r="X866" s="15">
        <f>(MAX(0,MIN(1,1-(K866-scaling_params!$B$2)/(scaling_params!$C$2-scaling_params!$B$2)))+MAX(0,MIN(1,(L866-scaling_params!$B$3)/(scaling_params!$C$3-scaling_params!$B$3))))/2</f>
        <v>0.8088235294</v>
      </c>
      <c r="Y866" s="15">
        <f>(MAX(0,MIN(1,(M866-scaling_params!$B$4)/(scaling_params!$C$4-scaling_params!$B$4)))+MAX(0,MIN(1,(N866-scaling_params!$B$5)/(scaling_params!$C$5-scaling_params!$B$5))))/2</f>
        <v>0.744047619</v>
      </c>
      <c r="Z866" s="15">
        <f>(MAX(0,MIN(1,(O866-scaling_params!$B$6)/(scaling_params!$C$6-scaling_params!$B$6)))+MAX(0,MIN(1,1-(P866-scaling_params!$B$7)/(scaling_params!$C$7-scaling_params!$B$7)))+MAX(0,MIN(1,(T866-scaling_params!$B$11)/(scaling_params!$C$11-scaling_params!$B$11))))/3</f>
        <v>0.9714285714</v>
      </c>
      <c r="AA866" s="15">
        <f>(MAX(0,MIN(1,1-(Q866-scaling_params!$B$8)/(scaling_params!$C$8-scaling_params!$B$8)))+MAX(0,MIN(1,(R866-scaling_params!$B$9)/(scaling_params!$C$9-scaling_params!$B$9)))+MAX(0,MIN(1,(S866-scaling_params!$B$10)/(scaling_params!$C$10-scaling_params!$B$10))))/3</f>
        <v>0.8847108464</v>
      </c>
      <c r="AB866" s="15">
        <f>(MAX(0,MIN(1,(U866-scaling_params!$B$12)/(scaling_params!$C$12-scaling_params!$B$12)))+MAX(0,MIN(1,(V866-scaling_params!$B$13)/(scaling_params!$C$13-scaling_params!$B$13))))/2</f>
        <v>0.83</v>
      </c>
      <c r="AC866" s="13">
        <f>(scaling_params!$G$2*X866+scaling_params!$G$3*Y866+scaling_params!$G$4*Z866+scaling_params!$G$5*AA866+scaling_params!$G$6*AB866)*100</f>
        <v>84.68595431</v>
      </c>
      <c r="AD866" s="11" t="s">
        <v>168</v>
      </c>
      <c r="AE866" s="11">
        <f t="shared" si="2"/>
        <v>0</v>
      </c>
    </row>
    <row r="867" ht="15.75" customHeight="1">
      <c r="A867" s="11" t="s">
        <v>612</v>
      </c>
      <c r="B867" s="11" t="s">
        <v>163</v>
      </c>
      <c r="C867" s="11" t="s">
        <v>610</v>
      </c>
      <c r="D867" s="11" t="s">
        <v>181</v>
      </c>
      <c r="E867" s="12">
        <v>2025.0</v>
      </c>
      <c r="F867" s="11" t="s">
        <v>166</v>
      </c>
      <c r="G867" s="11" t="s">
        <v>172</v>
      </c>
      <c r="H867" s="11">
        <v>3.0</v>
      </c>
      <c r="I867" s="13">
        <v>7.1</v>
      </c>
      <c r="J867" s="11">
        <v>0.0</v>
      </c>
      <c r="K867" s="13">
        <v>1.4</v>
      </c>
      <c r="L867" s="13">
        <v>8.6</v>
      </c>
      <c r="M867" s="11">
        <v>38.0</v>
      </c>
      <c r="N867" s="14">
        <v>0.9</v>
      </c>
      <c r="O867" s="13">
        <v>83.2</v>
      </c>
      <c r="P867" s="13">
        <v>5.5</v>
      </c>
      <c r="Q867" s="13">
        <v>8.5</v>
      </c>
      <c r="R867" s="13">
        <v>18.9</v>
      </c>
      <c r="S867" s="13">
        <v>4.6</v>
      </c>
      <c r="T867" s="13">
        <v>4.9</v>
      </c>
      <c r="U867" s="13">
        <v>3.7</v>
      </c>
      <c r="V867" s="13">
        <v>83.9</v>
      </c>
      <c r="W867" s="11" t="str">
        <f t="shared" si="1"/>
        <v>A-Strong|BBVA|Corporate|2025</v>
      </c>
      <c r="X867" s="15">
        <f>(MAX(0,MIN(1,1-(K867-scaling_params!$B$2)/(scaling_params!$C$2-scaling_params!$B$2)))+MAX(0,MIN(1,(L867-scaling_params!$B$3)/(scaling_params!$C$3-scaling_params!$B$3))))/2</f>
        <v>0.8450980392</v>
      </c>
      <c r="Y867" s="15">
        <f>(MAX(0,MIN(1,(M867-scaling_params!$B$4)/(scaling_params!$C$4-scaling_params!$B$4)))+MAX(0,MIN(1,(N867-scaling_params!$B$5)/(scaling_params!$C$5-scaling_params!$B$5))))/2</f>
        <v>0.8172619048</v>
      </c>
      <c r="Z867" s="15">
        <f>(MAX(0,MIN(1,(O867-scaling_params!$B$6)/(scaling_params!$C$6-scaling_params!$B$6)))+MAX(0,MIN(1,1-(P867-scaling_params!$B$7)/(scaling_params!$C$7-scaling_params!$B$7)))+MAX(0,MIN(1,(T867-scaling_params!$B$11)/(scaling_params!$C$11-scaling_params!$B$11))))/3</f>
        <v>0.9904761905</v>
      </c>
      <c r="AA867" s="15">
        <f>(MAX(0,MIN(1,1-(Q867-scaling_params!$B$8)/(scaling_params!$C$8-scaling_params!$B$8)))+MAX(0,MIN(1,(R867-scaling_params!$B$9)/(scaling_params!$C$9-scaling_params!$B$9)))+MAX(0,MIN(1,(S867-scaling_params!$B$10)/(scaling_params!$C$10-scaling_params!$B$10))))/3</f>
        <v>0.9607843137</v>
      </c>
      <c r="AB867" s="15">
        <f>(MAX(0,MIN(1,(U867-scaling_params!$B$12)/(scaling_params!$C$12-scaling_params!$B$12)))+MAX(0,MIN(1,(V867-scaling_params!$B$13)/(scaling_params!$C$13-scaling_params!$B$13))))/2</f>
        <v>0.8681818182</v>
      </c>
      <c r="AC867" s="13">
        <f>(scaling_params!$G$2*X867+scaling_params!$G$3*Y867+scaling_params!$G$4*Z867+scaling_params!$G$5*AA867+scaling_params!$G$6*AB867)*100</f>
        <v>89.49599854</v>
      </c>
      <c r="AD867" s="11" t="s">
        <v>168</v>
      </c>
      <c r="AE867" s="11">
        <f t="shared" si="2"/>
        <v>0</v>
      </c>
    </row>
    <row r="868" ht="15.75" customHeight="1">
      <c r="A868" s="11" t="s">
        <v>613</v>
      </c>
      <c r="B868" s="11" t="s">
        <v>163</v>
      </c>
      <c r="C868" s="11" t="s">
        <v>610</v>
      </c>
      <c r="D868" s="11" t="s">
        <v>165</v>
      </c>
      <c r="E868" s="12">
        <v>2024.0</v>
      </c>
      <c r="F868" s="11" t="s">
        <v>166</v>
      </c>
      <c r="G868" s="11" t="s">
        <v>172</v>
      </c>
      <c r="H868" s="11">
        <v>2.0</v>
      </c>
      <c r="I868" s="13">
        <v>7.4</v>
      </c>
      <c r="J868" s="11">
        <v>0.0</v>
      </c>
      <c r="K868" s="13">
        <v>1.1</v>
      </c>
      <c r="L868" s="13">
        <v>8.7</v>
      </c>
      <c r="M868" s="11">
        <v>49.0</v>
      </c>
      <c r="N868" s="14">
        <v>0.84</v>
      </c>
      <c r="O868" s="13">
        <v>77.5</v>
      </c>
      <c r="P868" s="13">
        <v>5.8</v>
      </c>
      <c r="Q868" s="13">
        <v>9.9</v>
      </c>
      <c r="R868" s="13">
        <v>17.5</v>
      </c>
      <c r="S868" s="13">
        <v>4.8</v>
      </c>
      <c r="T868" s="13">
        <v>4.7</v>
      </c>
      <c r="U868" s="13">
        <v>2.8</v>
      </c>
      <c r="V868" s="13">
        <v>89.1</v>
      </c>
      <c r="W868" s="11" t="str">
        <f t="shared" si="1"/>
        <v>A-Strong|BBVA|Operations|2024</v>
      </c>
      <c r="X868" s="15">
        <f>(MAX(0,MIN(1,1-(K868-scaling_params!$B$2)/(scaling_params!$C$2-scaling_params!$B$2)))+MAX(0,MIN(1,(L868-scaling_params!$B$3)/(scaling_params!$C$3-scaling_params!$B$3))))/2</f>
        <v>0.9024509804</v>
      </c>
      <c r="Y868" s="15">
        <f>(MAX(0,MIN(1,(M868-scaling_params!$B$4)/(scaling_params!$C$4-scaling_params!$B$4)))+MAX(0,MIN(1,(N868-scaling_params!$B$5)/(scaling_params!$C$5-scaling_params!$B$5))))/2</f>
        <v>0.7946428571</v>
      </c>
      <c r="Z868" s="15">
        <f>(MAX(0,MIN(1,(O868-scaling_params!$B$6)/(scaling_params!$C$6-scaling_params!$B$6)))+MAX(0,MIN(1,1-(P868-scaling_params!$B$7)/(scaling_params!$C$7-scaling_params!$B$7)))+MAX(0,MIN(1,(T868-scaling_params!$B$11)/(scaling_params!$C$11-scaling_params!$B$11))))/3</f>
        <v>0.9444015444</v>
      </c>
      <c r="AA868" s="15">
        <f>(MAX(0,MIN(1,1-(Q868-scaling_params!$B$8)/(scaling_params!$C$8-scaling_params!$B$8)))+MAX(0,MIN(1,(R868-scaling_params!$B$9)/(scaling_params!$C$9-scaling_params!$B$9)))+MAX(0,MIN(1,(S868-scaling_params!$B$10)/(scaling_params!$C$10-scaling_params!$B$10))))/3</f>
        <v>0.9466368826</v>
      </c>
      <c r="AB868" s="15">
        <f>(MAX(0,MIN(1,(U868-scaling_params!$B$12)/(scaling_params!$C$12-scaling_params!$B$12)))+MAX(0,MIN(1,(V868-scaling_params!$B$13)/(scaling_params!$C$13-scaling_params!$B$13))))/2</f>
        <v>0.8654545455</v>
      </c>
      <c r="AC868" s="13">
        <f>(scaling_params!$G$2*X868+scaling_params!$G$3*Y868+scaling_params!$G$4*Z868+scaling_params!$G$5*AA868+scaling_params!$G$6*AB868)*100</f>
        <v>88.94831425</v>
      </c>
      <c r="AD868" s="11" t="s">
        <v>168</v>
      </c>
      <c r="AE868" s="11">
        <f t="shared" si="2"/>
        <v>0</v>
      </c>
    </row>
    <row r="869" ht="15.75" customHeight="1">
      <c r="A869" s="11" t="s">
        <v>613</v>
      </c>
      <c r="B869" s="11" t="s">
        <v>163</v>
      </c>
      <c r="C869" s="11" t="s">
        <v>610</v>
      </c>
      <c r="D869" s="11" t="s">
        <v>165</v>
      </c>
      <c r="E869" s="12">
        <v>2025.0</v>
      </c>
      <c r="F869" s="11" t="s">
        <v>166</v>
      </c>
      <c r="G869" s="11" t="s">
        <v>172</v>
      </c>
      <c r="H869" s="11">
        <v>2.0</v>
      </c>
      <c r="I869" s="13">
        <v>7.1</v>
      </c>
      <c r="J869" s="11">
        <v>0.0</v>
      </c>
      <c r="K869" s="13">
        <v>0.0</v>
      </c>
      <c r="L869" s="13">
        <v>8.9</v>
      </c>
      <c r="M869" s="11">
        <v>37.0</v>
      </c>
      <c r="N869" s="14">
        <v>0.95</v>
      </c>
      <c r="O869" s="13">
        <v>83.2</v>
      </c>
      <c r="P869" s="13">
        <v>5.0</v>
      </c>
      <c r="Q869" s="13">
        <v>10.1</v>
      </c>
      <c r="R869" s="13">
        <v>16.7</v>
      </c>
      <c r="S869" s="13">
        <v>5.0</v>
      </c>
      <c r="T869" s="13">
        <v>4.4</v>
      </c>
      <c r="U869" s="13">
        <v>3.6</v>
      </c>
      <c r="V869" s="13">
        <v>88.9</v>
      </c>
      <c r="W869" s="11" t="str">
        <f t="shared" si="1"/>
        <v>A-Strong|BBVA|Operations|2025</v>
      </c>
      <c r="X869" s="15">
        <f>(MAX(0,MIN(1,1-(K869-scaling_params!$B$2)/(scaling_params!$C$2-scaling_params!$B$2)))+MAX(0,MIN(1,(L869-scaling_params!$B$3)/(scaling_params!$C$3-scaling_params!$B$3))))/2</f>
        <v>0.9338235294</v>
      </c>
      <c r="Y869" s="15">
        <f>(MAX(0,MIN(1,(M869-scaling_params!$B$4)/(scaling_params!$C$4-scaling_params!$B$4)))+MAX(0,MIN(1,(N869-scaling_params!$B$5)/(scaling_params!$C$5-scaling_params!$B$5))))/2</f>
        <v>0.875</v>
      </c>
      <c r="Z869" s="15">
        <f>(MAX(0,MIN(1,(O869-scaling_params!$B$6)/(scaling_params!$C$6-scaling_params!$B$6)))+MAX(0,MIN(1,1-(P869-scaling_params!$B$7)/(scaling_params!$C$7-scaling_params!$B$7)))+MAX(0,MIN(1,(T869-scaling_params!$B$11)/(scaling_params!$C$11-scaling_params!$B$11))))/3</f>
        <v>0.9428571429</v>
      </c>
      <c r="AA869" s="15">
        <f>(MAX(0,MIN(1,1-(Q869-scaling_params!$B$8)/(scaling_params!$C$8-scaling_params!$B$8)))+MAX(0,MIN(1,(R869-scaling_params!$B$9)/(scaling_params!$C$9-scaling_params!$B$9)))+MAX(0,MIN(1,(S869-scaling_params!$B$10)/(scaling_params!$C$10-scaling_params!$B$10))))/3</f>
        <v>0.9324894515</v>
      </c>
      <c r="AB869" s="15">
        <f>(MAX(0,MIN(1,(U869-scaling_params!$B$12)/(scaling_params!$C$12-scaling_params!$B$12)))+MAX(0,MIN(1,(V869-scaling_params!$B$13)/(scaling_params!$C$13-scaling_params!$B$13))))/2</f>
        <v>0.9136363636</v>
      </c>
      <c r="AC869" s="13">
        <f>(scaling_params!$G$2*X869+scaling_params!$G$3*Y869+scaling_params!$G$4*Z869+scaling_params!$G$5*AA869+scaling_params!$G$6*AB869)*100</f>
        <v>91.85721924</v>
      </c>
      <c r="AD869" s="11" t="s">
        <v>168</v>
      </c>
      <c r="AE869" s="11">
        <f t="shared" si="2"/>
        <v>0</v>
      </c>
    </row>
    <row r="870" ht="15.75" customHeight="1">
      <c r="A870" s="11" t="s">
        <v>614</v>
      </c>
      <c r="B870" s="11" t="s">
        <v>163</v>
      </c>
      <c r="C870" s="11" t="s">
        <v>610</v>
      </c>
      <c r="D870" s="11" t="s">
        <v>165</v>
      </c>
      <c r="E870" s="12">
        <v>2024.0</v>
      </c>
      <c r="F870" s="11" t="s">
        <v>166</v>
      </c>
      <c r="G870" s="11" t="s">
        <v>167</v>
      </c>
      <c r="H870" s="11">
        <v>1.0</v>
      </c>
      <c r="I870" s="13">
        <v>7.4</v>
      </c>
      <c r="J870" s="11">
        <v>0.0</v>
      </c>
      <c r="K870" s="13">
        <v>1.1</v>
      </c>
      <c r="L870" s="13">
        <v>7.3</v>
      </c>
      <c r="M870" s="11">
        <v>27.0</v>
      </c>
      <c r="N870" s="14">
        <v>0.86</v>
      </c>
      <c r="O870" s="13">
        <v>77.5</v>
      </c>
      <c r="P870" s="13">
        <v>5.8</v>
      </c>
      <c r="Q870" s="13">
        <v>9.9</v>
      </c>
      <c r="R870" s="13">
        <v>17.5</v>
      </c>
      <c r="S870" s="13">
        <v>4.6</v>
      </c>
      <c r="T870" s="13">
        <v>4.6</v>
      </c>
      <c r="U870" s="13">
        <v>2.8</v>
      </c>
      <c r="V870" s="13">
        <v>82.1</v>
      </c>
      <c r="W870" s="11" t="str">
        <f t="shared" si="1"/>
        <v>A-Strong|BBVA|Operations|2024</v>
      </c>
      <c r="X870" s="15">
        <f>(MAX(0,MIN(1,1-(K870-scaling_params!$B$2)/(scaling_params!$C$2-scaling_params!$B$2)))+MAX(0,MIN(1,(L870-scaling_params!$B$3)/(scaling_params!$C$3-scaling_params!$B$3))))/2</f>
        <v>0.7995098039</v>
      </c>
      <c r="Y870" s="15">
        <f>(MAX(0,MIN(1,(M870-scaling_params!$B$4)/(scaling_params!$C$4-scaling_params!$B$4)))+MAX(0,MIN(1,(N870-scaling_params!$B$5)/(scaling_params!$C$5-scaling_params!$B$5))))/2</f>
        <v>0.7148809524</v>
      </c>
      <c r="Z870" s="15">
        <f>(MAX(0,MIN(1,(O870-scaling_params!$B$6)/(scaling_params!$C$6-scaling_params!$B$6)))+MAX(0,MIN(1,1-(P870-scaling_params!$B$7)/(scaling_params!$C$7-scaling_params!$B$7)))+MAX(0,MIN(1,(T870-scaling_params!$B$11)/(scaling_params!$C$11-scaling_params!$B$11))))/3</f>
        <v>0.9348777349</v>
      </c>
      <c r="AA870" s="15">
        <f>(MAX(0,MIN(1,1-(Q870-scaling_params!$B$8)/(scaling_params!$C$8-scaling_params!$B$8)))+MAX(0,MIN(1,(R870-scaling_params!$B$9)/(scaling_params!$C$9-scaling_params!$B$9)))+MAX(0,MIN(1,(S870-scaling_params!$B$10)/(scaling_params!$C$10-scaling_params!$B$10))))/3</f>
        <v>0.9270290395</v>
      </c>
      <c r="AB870" s="15">
        <f>(MAX(0,MIN(1,(U870-scaling_params!$B$12)/(scaling_params!$C$12-scaling_params!$B$12)))+MAX(0,MIN(1,(V870-scaling_params!$B$13)/(scaling_params!$C$13-scaling_params!$B$13))))/2</f>
        <v>0.8018181818</v>
      </c>
      <c r="AC870" s="13">
        <f>(scaling_params!$G$2*X870+scaling_params!$G$3*Y870+scaling_params!$G$4*Z870+scaling_params!$G$5*AA870+scaling_params!$G$6*AB870)*100</f>
        <v>83.33497518</v>
      </c>
      <c r="AD870" s="11" t="s">
        <v>168</v>
      </c>
      <c r="AE870" s="11">
        <f t="shared" si="2"/>
        <v>0</v>
      </c>
    </row>
    <row r="871" ht="15.75" customHeight="1">
      <c r="A871" s="11" t="s">
        <v>614</v>
      </c>
      <c r="B871" s="11" t="s">
        <v>163</v>
      </c>
      <c r="C871" s="11" t="s">
        <v>610</v>
      </c>
      <c r="D871" s="11" t="s">
        <v>165</v>
      </c>
      <c r="E871" s="12">
        <v>2025.0</v>
      </c>
      <c r="F871" s="11" t="s">
        <v>166</v>
      </c>
      <c r="G871" s="11" t="s">
        <v>167</v>
      </c>
      <c r="H871" s="11">
        <v>1.0</v>
      </c>
      <c r="I871" s="13">
        <v>7.1</v>
      </c>
      <c r="J871" s="11">
        <v>0.0</v>
      </c>
      <c r="K871" s="13">
        <v>0.0</v>
      </c>
      <c r="L871" s="13">
        <v>9.5</v>
      </c>
      <c r="M871" s="11">
        <v>28.0</v>
      </c>
      <c r="N871" s="14">
        <v>0.88</v>
      </c>
      <c r="O871" s="13">
        <v>83.2</v>
      </c>
      <c r="P871" s="13">
        <v>5.0</v>
      </c>
      <c r="Q871" s="13">
        <v>10.1</v>
      </c>
      <c r="R871" s="13">
        <v>16.7</v>
      </c>
      <c r="S871" s="13">
        <v>4.7</v>
      </c>
      <c r="T871" s="13">
        <v>5.0</v>
      </c>
      <c r="U871" s="13">
        <v>3.6</v>
      </c>
      <c r="V871" s="13">
        <v>91.0</v>
      </c>
      <c r="W871" s="11" t="str">
        <f t="shared" si="1"/>
        <v>A-Strong|BBVA|Operations|2025</v>
      </c>
      <c r="X871" s="15">
        <f>(MAX(0,MIN(1,1-(K871-scaling_params!$B$2)/(scaling_params!$C$2-scaling_params!$B$2)))+MAX(0,MIN(1,(L871-scaling_params!$B$3)/(scaling_params!$C$3-scaling_params!$B$3))))/2</f>
        <v>0.9779411765</v>
      </c>
      <c r="Y871" s="15">
        <f>(MAX(0,MIN(1,(M871-scaling_params!$B$4)/(scaling_params!$C$4-scaling_params!$B$4)))+MAX(0,MIN(1,(N871-scaling_params!$B$5)/(scaling_params!$C$5-scaling_params!$B$5))))/2</f>
        <v>0.7446428571</v>
      </c>
      <c r="Z871" s="15">
        <f>(MAX(0,MIN(1,(O871-scaling_params!$B$6)/(scaling_params!$C$6-scaling_params!$B$6)))+MAX(0,MIN(1,1-(P871-scaling_params!$B$7)/(scaling_params!$C$7-scaling_params!$B$7)))+MAX(0,MIN(1,(T871-scaling_params!$B$11)/(scaling_params!$C$11-scaling_params!$B$11))))/3</f>
        <v>1</v>
      </c>
      <c r="AA871" s="15">
        <f>(MAX(0,MIN(1,1-(Q871-scaling_params!$B$8)/(scaling_params!$C$8-scaling_params!$B$8)))+MAX(0,MIN(1,(R871-scaling_params!$B$9)/(scaling_params!$C$9-scaling_params!$B$9)))+MAX(0,MIN(1,(S871-scaling_params!$B$10)/(scaling_params!$C$10-scaling_params!$B$10))))/3</f>
        <v>0.9030776868</v>
      </c>
      <c r="AB871" s="15">
        <f>(MAX(0,MIN(1,(U871-scaling_params!$B$12)/(scaling_params!$C$12-scaling_params!$B$12)))+MAX(0,MIN(1,(V871-scaling_params!$B$13)/(scaling_params!$C$13-scaling_params!$B$13))))/2</f>
        <v>0.9327272727</v>
      </c>
      <c r="AC871" s="13">
        <f>(scaling_params!$G$2*X871+scaling_params!$G$3*Y871+scaling_params!$G$4*Z871+scaling_params!$G$5*AA871+scaling_params!$G$6*AB871)*100</f>
        <v>90.8810739</v>
      </c>
      <c r="AD871" s="11" t="s">
        <v>168</v>
      </c>
      <c r="AE871" s="11">
        <f t="shared" si="2"/>
        <v>0</v>
      </c>
    </row>
    <row r="872" ht="15.75" customHeight="1">
      <c r="A872" s="11" t="s">
        <v>615</v>
      </c>
      <c r="B872" s="11" t="s">
        <v>163</v>
      </c>
      <c r="C872" s="11" t="s">
        <v>610</v>
      </c>
      <c r="D872" s="11" t="s">
        <v>177</v>
      </c>
      <c r="E872" s="12">
        <v>2024.0</v>
      </c>
      <c r="F872" s="11" t="s">
        <v>166</v>
      </c>
      <c r="G872" s="11" t="s">
        <v>175</v>
      </c>
      <c r="H872" s="11">
        <v>5.0</v>
      </c>
      <c r="I872" s="13">
        <v>7.4</v>
      </c>
      <c r="J872" s="11">
        <v>0.0</v>
      </c>
      <c r="K872" s="13">
        <v>0.2</v>
      </c>
      <c r="L872" s="13">
        <v>9.5</v>
      </c>
      <c r="M872" s="11">
        <v>13.0</v>
      </c>
      <c r="N872" s="14">
        <v>0.91</v>
      </c>
      <c r="O872" s="13">
        <v>76.2</v>
      </c>
      <c r="P872" s="13">
        <v>4.6</v>
      </c>
      <c r="Q872" s="13">
        <v>11.9</v>
      </c>
      <c r="R872" s="13">
        <v>17.6</v>
      </c>
      <c r="S872" s="13">
        <v>5.0</v>
      </c>
      <c r="T872" s="13">
        <v>4.7</v>
      </c>
      <c r="U872" s="13">
        <v>3.5</v>
      </c>
      <c r="V872" s="13">
        <v>91.3</v>
      </c>
      <c r="W872" s="11" t="str">
        <f t="shared" si="1"/>
        <v>A-Strong|BBVA|Retail|2024</v>
      </c>
      <c r="X872" s="15">
        <f>(MAX(0,MIN(1,1-(K872-scaling_params!$B$2)/(scaling_params!$C$2-scaling_params!$B$2)))+MAX(0,MIN(1,(L872-scaling_params!$B$3)/(scaling_params!$C$3-scaling_params!$B$3))))/2</f>
        <v>0.9779411765</v>
      </c>
      <c r="Y872" s="15">
        <f>(MAX(0,MIN(1,(M872-scaling_params!$B$4)/(scaling_params!$C$4-scaling_params!$B$4)))+MAX(0,MIN(1,(N872-scaling_params!$B$5)/(scaling_params!$C$5-scaling_params!$B$5))))/2</f>
        <v>0.7107142857</v>
      </c>
      <c r="Z872" s="15">
        <f>(MAX(0,MIN(1,(O872-scaling_params!$B$6)/(scaling_params!$C$6-scaling_params!$B$6)))+MAX(0,MIN(1,1-(P872-scaling_params!$B$7)/(scaling_params!$C$7-scaling_params!$B$7)))+MAX(0,MIN(1,(T872-scaling_params!$B$11)/(scaling_params!$C$11-scaling_params!$B$11))))/3</f>
        <v>0.9615275813</v>
      </c>
      <c r="AA872" s="15">
        <f>(MAX(0,MIN(1,1-(Q872-scaling_params!$B$8)/(scaling_params!$C$8-scaling_params!$B$8)))+MAX(0,MIN(1,(R872-scaling_params!$B$9)/(scaling_params!$C$9-scaling_params!$B$9)))+MAX(0,MIN(1,(S872-scaling_params!$B$10)/(scaling_params!$C$10-scaling_params!$B$10))))/3</f>
        <v>0.9591004987</v>
      </c>
      <c r="AB872" s="15">
        <f>(MAX(0,MIN(1,(U872-scaling_params!$B$12)/(scaling_params!$C$12-scaling_params!$B$12)))+MAX(0,MIN(1,(V872-scaling_params!$B$13)/(scaling_params!$C$13-scaling_params!$B$13))))/2</f>
        <v>0.9354545455</v>
      </c>
      <c r="AC872" s="13">
        <f>(scaling_params!$G$2*X872+scaling_params!$G$3*Y872+scaling_params!$G$4*Z872+scaling_params!$G$5*AA872+scaling_params!$G$6*AB872)*100</f>
        <v>90.19783394</v>
      </c>
      <c r="AD872" s="11" t="s">
        <v>168</v>
      </c>
      <c r="AE872" s="11">
        <f t="shared" si="2"/>
        <v>0</v>
      </c>
    </row>
    <row r="873" ht="15.75" customHeight="1">
      <c r="A873" s="11" t="s">
        <v>615</v>
      </c>
      <c r="B873" s="11" t="s">
        <v>163</v>
      </c>
      <c r="C873" s="11" t="s">
        <v>610</v>
      </c>
      <c r="D873" s="11" t="s">
        <v>177</v>
      </c>
      <c r="E873" s="12">
        <v>2025.0</v>
      </c>
      <c r="F873" s="11" t="s">
        <v>166</v>
      </c>
      <c r="G873" s="11" t="s">
        <v>175</v>
      </c>
      <c r="H873" s="11">
        <v>5.0</v>
      </c>
      <c r="I873" s="13">
        <v>7.1</v>
      </c>
      <c r="J873" s="11">
        <v>0.0</v>
      </c>
      <c r="K873" s="13">
        <v>1.2</v>
      </c>
      <c r="L873" s="13">
        <v>8.4</v>
      </c>
      <c r="M873" s="11">
        <v>33.0</v>
      </c>
      <c r="N873" s="14">
        <v>0.95</v>
      </c>
      <c r="O873" s="13">
        <v>79.5</v>
      </c>
      <c r="P873" s="13">
        <v>6.5</v>
      </c>
      <c r="Q873" s="13">
        <v>9.6</v>
      </c>
      <c r="R873" s="13">
        <v>16.3</v>
      </c>
      <c r="S873" s="13">
        <v>5.0</v>
      </c>
      <c r="T873" s="13">
        <v>4.5</v>
      </c>
      <c r="U873" s="13">
        <v>3.5</v>
      </c>
      <c r="V873" s="13">
        <v>92.2</v>
      </c>
      <c r="W873" s="11" t="str">
        <f t="shared" si="1"/>
        <v>A-Strong|BBVA|Retail|2025</v>
      </c>
      <c r="X873" s="15">
        <f>(MAX(0,MIN(1,1-(K873-scaling_params!$B$2)/(scaling_params!$C$2-scaling_params!$B$2)))+MAX(0,MIN(1,(L873-scaling_params!$B$3)/(scaling_params!$C$3-scaling_params!$B$3))))/2</f>
        <v>0.8637254902</v>
      </c>
      <c r="Y873" s="15">
        <f>(MAX(0,MIN(1,(M873-scaling_params!$B$4)/(scaling_params!$C$4-scaling_params!$B$4)))+MAX(0,MIN(1,(N873-scaling_params!$B$5)/(scaling_params!$C$5-scaling_params!$B$5))))/2</f>
        <v>0.855952381</v>
      </c>
      <c r="Z873" s="15">
        <f>(MAX(0,MIN(1,(O873-scaling_params!$B$6)/(scaling_params!$C$6-scaling_params!$B$6)))+MAX(0,MIN(1,1-(P873-scaling_params!$B$7)/(scaling_params!$C$7-scaling_params!$B$7)))+MAX(0,MIN(1,(T873-scaling_params!$B$11)/(scaling_params!$C$11-scaling_params!$B$11))))/3</f>
        <v>0.8622908623</v>
      </c>
      <c r="AA873" s="15">
        <f>(MAX(0,MIN(1,1-(Q873-scaling_params!$B$8)/(scaling_params!$C$8-scaling_params!$B$8)))+MAX(0,MIN(1,(R873-scaling_params!$B$9)/(scaling_params!$C$9-scaling_params!$B$9)))+MAX(0,MIN(1,(S873-scaling_params!$B$10)/(scaling_params!$C$10-scaling_params!$B$10))))/3</f>
        <v>0.9156118143</v>
      </c>
      <c r="AB873" s="15">
        <f>(MAX(0,MIN(1,(U873-scaling_params!$B$12)/(scaling_params!$C$12-scaling_params!$B$12)))+MAX(0,MIN(1,(V873-scaling_params!$B$13)/(scaling_params!$C$13-scaling_params!$B$13))))/2</f>
        <v>0.9436363636</v>
      </c>
      <c r="AC873" s="13">
        <f>(scaling_params!$G$2*X873+scaling_params!$G$3*Y873+scaling_params!$G$4*Z873+scaling_params!$G$5*AA873+scaling_params!$G$6*AB873)*100</f>
        <v>87.92594226</v>
      </c>
      <c r="AD873" s="11" t="s">
        <v>168</v>
      </c>
      <c r="AE873" s="11">
        <f t="shared" si="2"/>
        <v>0</v>
      </c>
    </row>
    <row r="874" ht="15.75" customHeight="1">
      <c r="A874" s="11" t="s">
        <v>616</v>
      </c>
      <c r="B874" s="11" t="s">
        <v>163</v>
      </c>
      <c r="C874" s="11" t="s">
        <v>610</v>
      </c>
      <c r="D874" s="11" t="s">
        <v>177</v>
      </c>
      <c r="E874" s="12">
        <v>2024.0</v>
      </c>
      <c r="F874" s="11" t="s">
        <v>166</v>
      </c>
      <c r="G874" s="11" t="s">
        <v>167</v>
      </c>
      <c r="H874" s="11">
        <v>3.0</v>
      </c>
      <c r="I874" s="13">
        <v>7.4</v>
      </c>
      <c r="J874" s="11">
        <v>0.0</v>
      </c>
      <c r="K874" s="13">
        <v>0.2</v>
      </c>
      <c r="L874" s="13">
        <v>7.8</v>
      </c>
      <c r="M874" s="11">
        <v>20.0</v>
      </c>
      <c r="N874" s="14">
        <v>0.84</v>
      </c>
      <c r="O874" s="13">
        <v>76.2</v>
      </c>
      <c r="P874" s="13">
        <v>4.6</v>
      </c>
      <c r="Q874" s="13">
        <v>11.9</v>
      </c>
      <c r="R874" s="13">
        <v>17.6</v>
      </c>
      <c r="S874" s="13">
        <v>4.8</v>
      </c>
      <c r="T874" s="13">
        <v>4.5</v>
      </c>
      <c r="U874" s="13">
        <v>3.5</v>
      </c>
      <c r="V874" s="13">
        <v>79.7</v>
      </c>
      <c r="W874" s="11" t="str">
        <f t="shared" si="1"/>
        <v>A-Strong|BBVA|Retail|2024</v>
      </c>
      <c r="X874" s="15">
        <f>(MAX(0,MIN(1,1-(K874-scaling_params!$B$2)/(scaling_params!$C$2-scaling_params!$B$2)))+MAX(0,MIN(1,(L874-scaling_params!$B$3)/(scaling_params!$C$3-scaling_params!$B$3))))/2</f>
        <v>0.8529411765</v>
      </c>
      <c r="Y874" s="15">
        <f>(MAX(0,MIN(1,(M874-scaling_params!$B$4)/(scaling_params!$C$4-scaling_params!$B$4)))+MAX(0,MIN(1,(N874-scaling_params!$B$5)/(scaling_params!$C$5-scaling_params!$B$5))))/2</f>
        <v>0.656547619</v>
      </c>
      <c r="Z874" s="15">
        <f>(MAX(0,MIN(1,(O874-scaling_params!$B$6)/(scaling_params!$C$6-scaling_params!$B$6)))+MAX(0,MIN(1,1-(P874-scaling_params!$B$7)/(scaling_params!$C$7-scaling_params!$B$7)))+MAX(0,MIN(1,(T874-scaling_params!$B$11)/(scaling_params!$C$11-scaling_params!$B$11))))/3</f>
        <v>0.9424799623</v>
      </c>
      <c r="AA874" s="15">
        <f>(MAX(0,MIN(1,1-(Q874-scaling_params!$B$8)/(scaling_params!$C$8-scaling_params!$B$8)))+MAX(0,MIN(1,(R874-scaling_params!$B$9)/(scaling_params!$C$9-scaling_params!$B$9)))+MAX(0,MIN(1,(S874-scaling_params!$B$10)/(scaling_params!$C$10-scaling_params!$B$10))))/3</f>
        <v>0.9394926555</v>
      </c>
      <c r="AB874" s="15">
        <f>(MAX(0,MIN(1,(U874-scaling_params!$B$12)/(scaling_params!$C$12-scaling_params!$B$12)))+MAX(0,MIN(1,(V874-scaling_params!$B$13)/(scaling_params!$C$13-scaling_params!$B$13))))/2</f>
        <v>0.83</v>
      </c>
      <c r="AC874" s="13">
        <f>(scaling_params!$G$2*X874+scaling_params!$G$3*Y874+scaling_params!$G$4*Z874+scaling_params!$G$5*AA874+scaling_params!$G$6*AB874)*100</f>
        <v>83.95033655</v>
      </c>
      <c r="AD874" s="11" t="s">
        <v>168</v>
      </c>
      <c r="AE874" s="11">
        <f t="shared" si="2"/>
        <v>0</v>
      </c>
    </row>
    <row r="875" ht="15.75" customHeight="1">
      <c r="A875" s="11" t="s">
        <v>616</v>
      </c>
      <c r="B875" s="11" t="s">
        <v>163</v>
      </c>
      <c r="C875" s="11" t="s">
        <v>610</v>
      </c>
      <c r="D875" s="11" t="s">
        <v>177</v>
      </c>
      <c r="E875" s="12">
        <v>2025.0</v>
      </c>
      <c r="F875" s="11" t="s">
        <v>166</v>
      </c>
      <c r="G875" s="11" t="s">
        <v>167</v>
      </c>
      <c r="H875" s="11">
        <v>3.0</v>
      </c>
      <c r="I875" s="13">
        <v>7.1</v>
      </c>
      <c r="J875" s="11">
        <v>1.0</v>
      </c>
      <c r="K875" s="13">
        <v>1.2</v>
      </c>
      <c r="L875" s="13">
        <v>7.2</v>
      </c>
      <c r="M875" s="11">
        <v>25.0</v>
      </c>
      <c r="N875" s="14">
        <v>0.89</v>
      </c>
      <c r="O875" s="13">
        <v>79.5</v>
      </c>
      <c r="P875" s="13">
        <v>6.5</v>
      </c>
      <c r="Q875" s="13">
        <v>9.6</v>
      </c>
      <c r="R875" s="13">
        <v>16.3</v>
      </c>
      <c r="S875" s="13">
        <v>4.1</v>
      </c>
      <c r="T875" s="13">
        <v>4.6</v>
      </c>
      <c r="U875" s="13">
        <v>3.5</v>
      </c>
      <c r="V875" s="13">
        <v>82.6</v>
      </c>
      <c r="W875" s="11" t="str">
        <f t="shared" si="1"/>
        <v>A-Strong|BBVA|Retail|2025</v>
      </c>
      <c r="X875" s="15">
        <f>(MAX(0,MIN(1,1-(K875-scaling_params!$B$2)/(scaling_params!$C$2-scaling_params!$B$2)))+MAX(0,MIN(1,(L875-scaling_params!$B$3)/(scaling_params!$C$3-scaling_params!$B$3))))/2</f>
        <v>0.7754901961</v>
      </c>
      <c r="Y875" s="15">
        <f>(MAX(0,MIN(1,(M875-scaling_params!$B$4)/(scaling_params!$C$4-scaling_params!$B$4)))+MAX(0,MIN(1,(N875-scaling_params!$B$5)/(scaling_params!$C$5-scaling_params!$B$5))))/2</f>
        <v>0.7428571429</v>
      </c>
      <c r="Z875" s="15">
        <f>(MAX(0,MIN(1,(O875-scaling_params!$B$6)/(scaling_params!$C$6-scaling_params!$B$6)))+MAX(0,MIN(1,1-(P875-scaling_params!$B$7)/(scaling_params!$C$7-scaling_params!$B$7)))+MAX(0,MIN(1,(T875-scaling_params!$B$11)/(scaling_params!$C$11-scaling_params!$B$11))))/3</f>
        <v>0.8718146718</v>
      </c>
      <c r="AA875" s="15">
        <f>(MAX(0,MIN(1,1-(Q875-scaling_params!$B$8)/(scaling_params!$C$8-scaling_params!$B$8)))+MAX(0,MIN(1,(R875-scaling_params!$B$9)/(scaling_params!$C$9-scaling_params!$B$9)))+MAX(0,MIN(1,(S875-scaling_params!$B$10)/(scaling_params!$C$10-scaling_params!$B$10))))/3</f>
        <v>0.8273765202</v>
      </c>
      <c r="AB875" s="15">
        <f>(MAX(0,MIN(1,(U875-scaling_params!$B$12)/(scaling_params!$C$12-scaling_params!$B$12)))+MAX(0,MIN(1,(V875-scaling_params!$B$13)/(scaling_params!$C$13-scaling_params!$B$13))))/2</f>
        <v>0.8563636364</v>
      </c>
      <c r="AC875" s="13">
        <f>(scaling_params!$G$2*X875+scaling_params!$G$3*Y875+scaling_params!$G$4*Z875+scaling_params!$G$5*AA875+scaling_params!$G$6*AB875)*100</f>
        <v>80.83572492</v>
      </c>
      <c r="AD875" s="11" t="s">
        <v>168</v>
      </c>
      <c r="AE875" s="11">
        <f t="shared" si="2"/>
        <v>0</v>
      </c>
    </row>
    <row r="876" ht="15.75" customHeight="1">
      <c r="A876" s="11" t="s">
        <v>617</v>
      </c>
      <c r="B876" s="11" t="s">
        <v>163</v>
      </c>
      <c r="C876" s="11" t="s">
        <v>610</v>
      </c>
      <c r="D876" s="11" t="s">
        <v>181</v>
      </c>
      <c r="E876" s="12">
        <v>2024.0</v>
      </c>
      <c r="F876" s="11" t="s">
        <v>171</v>
      </c>
      <c r="G876" s="11" t="s">
        <v>167</v>
      </c>
      <c r="H876" s="11">
        <v>4.0</v>
      </c>
      <c r="I876" s="13">
        <v>7.4</v>
      </c>
      <c r="J876" s="11">
        <v>0.0</v>
      </c>
      <c r="K876" s="13">
        <v>0.6</v>
      </c>
      <c r="L876" s="13">
        <v>7.8</v>
      </c>
      <c r="M876" s="11">
        <v>43.0</v>
      </c>
      <c r="N876" s="14">
        <v>0.91</v>
      </c>
      <c r="O876" s="13">
        <v>80.4</v>
      </c>
      <c r="P876" s="13">
        <v>5.5</v>
      </c>
      <c r="Q876" s="13">
        <v>9.4</v>
      </c>
      <c r="R876" s="13">
        <v>15.8</v>
      </c>
      <c r="S876" s="13">
        <v>5.0</v>
      </c>
      <c r="T876" s="13">
        <v>4.9</v>
      </c>
      <c r="U876" s="13">
        <v>3.6</v>
      </c>
      <c r="V876" s="13">
        <v>95.7</v>
      </c>
      <c r="W876" s="11" t="str">
        <f t="shared" si="1"/>
        <v>A-Strong|BBVA|Corporate|2024</v>
      </c>
      <c r="X876" s="15">
        <f>(MAX(0,MIN(1,1-(K876-scaling_params!$B$2)/(scaling_params!$C$2-scaling_params!$B$2)))+MAX(0,MIN(1,(L876-scaling_params!$B$3)/(scaling_params!$C$3-scaling_params!$B$3))))/2</f>
        <v>0.8529411765</v>
      </c>
      <c r="Y876" s="15">
        <f>(MAX(0,MIN(1,(M876-scaling_params!$B$4)/(scaling_params!$C$4-scaling_params!$B$4)))+MAX(0,MIN(1,(N876-scaling_params!$B$5)/(scaling_params!$C$5-scaling_params!$B$5))))/2</f>
        <v>0.8535714286</v>
      </c>
      <c r="Z876" s="15">
        <f>(MAX(0,MIN(1,(O876-scaling_params!$B$6)/(scaling_params!$C$6-scaling_params!$B$6)))+MAX(0,MIN(1,1-(P876-scaling_params!$B$7)/(scaling_params!$C$7-scaling_params!$B$7)))+MAX(0,MIN(1,(T876-scaling_params!$B$11)/(scaling_params!$C$11-scaling_params!$B$11))))/3</f>
        <v>0.9904761905</v>
      </c>
      <c r="AA876" s="15">
        <f>(MAX(0,MIN(1,1-(Q876-scaling_params!$B$8)/(scaling_params!$C$8-scaling_params!$B$8)))+MAX(0,MIN(1,(R876-scaling_params!$B$9)/(scaling_params!$C$9-scaling_params!$B$9)))+MAX(0,MIN(1,(S876-scaling_params!$B$10)/(scaling_params!$C$10-scaling_params!$B$10))))/3</f>
        <v>0.8945147679</v>
      </c>
      <c r="AB876" s="15">
        <f>(MAX(0,MIN(1,(U876-scaling_params!$B$12)/(scaling_params!$C$12-scaling_params!$B$12)))+MAX(0,MIN(1,(V876-scaling_params!$B$13)/(scaling_params!$C$13-scaling_params!$B$13))))/2</f>
        <v>0.9754545455</v>
      </c>
      <c r="AC876" s="13">
        <f>(scaling_params!$G$2*X876+scaling_params!$G$3*Y876+scaling_params!$G$4*Z876+scaling_params!$G$5*AA876+scaling_params!$G$6*AB876)*100</f>
        <v>90.63306025</v>
      </c>
      <c r="AD876" s="11" t="s">
        <v>168</v>
      </c>
      <c r="AE876" s="11">
        <f t="shared" si="2"/>
        <v>0</v>
      </c>
    </row>
    <row r="877" ht="15.75" customHeight="1">
      <c r="A877" s="11" t="s">
        <v>617</v>
      </c>
      <c r="B877" s="11" t="s">
        <v>163</v>
      </c>
      <c r="C877" s="11" t="s">
        <v>610</v>
      </c>
      <c r="D877" s="11" t="s">
        <v>181</v>
      </c>
      <c r="E877" s="12">
        <v>2025.0</v>
      </c>
      <c r="F877" s="11" t="s">
        <v>171</v>
      </c>
      <c r="G877" s="11" t="s">
        <v>167</v>
      </c>
      <c r="H877" s="11">
        <v>4.0</v>
      </c>
      <c r="I877" s="13">
        <v>7.1</v>
      </c>
      <c r="J877" s="11">
        <v>0.0</v>
      </c>
      <c r="K877" s="13">
        <v>1.4</v>
      </c>
      <c r="L877" s="13">
        <v>9.4</v>
      </c>
      <c r="M877" s="11">
        <v>42.0</v>
      </c>
      <c r="N877" s="14">
        <v>0.91</v>
      </c>
      <c r="O877" s="13">
        <v>83.2</v>
      </c>
      <c r="P877" s="13">
        <v>5.5</v>
      </c>
      <c r="Q877" s="13">
        <v>8.5</v>
      </c>
      <c r="R877" s="13">
        <v>18.9</v>
      </c>
      <c r="S877" s="13">
        <v>5.0</v>
      </c>
      <c r="T877" s="13">
        <v>5.0</v>
      </c>
      <c r="U877" s="13">
        <v>3.7</v>
      </c>
      <c r="V877" s="13">
        <v>90.4</v>
      </c>
      <c r="W877" s="11" t="str">
        <f t="shared" si="1"/>
        <v>A-Strong|BBVA|Corporate|2025</v>
      </c>
      <c r="X877" s="15">
        <f>(MAX(0,MIN(1,1-(K877-scaling_params!$B$2)/(scaling_params!$C$2-scaling_params!$B$2)))+MAX(0,MIN(1,(L877-scaling_params!$B$3)/(scaling_params!$C$3-scaling_params!$B$3))))/2</f>
        <v>0.9039215686</v>
      </c>
      <c r="Y877" s="15">
        <f>(MAX(0,MIN(1,(M877-scaling_params!$B$4)/(scaling_params!$C$4-scaling_params!$B$4)))+MAX(0,MIN(1,(N877-scaling_params!$B$5)/(scaling_params!$C$5-scaling_params!$B$5))))/2</f>
        <v>0.8488095238</v>
      </c>
      <c r="Z877" s="15">
        <f>(MAX(0,MIN(1,(O877-scaling_params!$B$6)/(scaling_params!$C$6-scaling_params!$B$6)))+MAX(0,MIN(1,1-(P877-scaling_params!$B$7)/(scaling_params!$C$7-scaling_params!$B$7)))+MAX(0,MIN(1,(T877-scaling_params!$B$11)/(scaling_params!$C$11-scaling_params!$B$11))))/3</f>
        <v>1</v>
      </c>
      <c r="AA877" s="15">
        <f>(MAX(0,MIN(1,1-(Q877-scaling_params!$B$8)/(scaling_params!$C$8-scaling_params!$B$8)))+MAX(0,MIN(1,(R877-scaling_params!$B$9)/(scaling_params!$C$9-scaling_params!$B$9)))+MAX(0,MIN(1,(S877-scaling_params!$B$10)/(scaling_params!$C$10-scaling_params!$B$10))))/3</f>
        <v>1</v>
      </c>
      <c r="AB877" s="15">
        <f>(MAX(0,MIN(1,(U877-scaling_params!$B$12)/(scaling_params!$C$12-scaling_params!$B$12)))+MAX(0,MIN(1,(V877-scaling_params!$B$13)/(scaling_params!$C$13-scaling_params!$B$13))))/2</f>
        <v>0.9272727273</v>
      </c>
      <c r="AC877" s="13">
        <f>(scaling_params!$G$2*X877+scaling_params!$G$3*Y877+scaling_params!$G$4*Z877+scaling_params!$G$5*AA877+scaling_params!$G$6*AB877)*100</f>
        <v>93.23099885</v>
      </c>
      <c r="AD877" s="11" t="s">
        <v>168</v>
      </c>
      <c r="AE877" s="11">
        <f t="shared" si="2"/>
        <v>0</v>
      </c>
    </row>
    <row r="878" ht="15.75" customHeight="1">
      <c r="A878" s="11" t="s">
        <v>618</v>
      </c>
      <c r="B878" s="11" t="s">
        <v>163</v>
      </c>
      <c r="C878" s="11" t="s">
        <v>610</v>
      </c>
      <c r="D878" s="11" t="s">
        <v>181</v>
      </c>
      <c r="E878" s="12">
        <v>2024.0</v>
      </c>
      <c r="F878" s="11" t="s">
        <v>171</v>
      </c>
      <c r="G878" s="11" t="s">
        <v>175</v>
      </c>
      <c r="H878" s="11">
        <v>5.0</v>
      </c>
      <c r="I878" s="13">
        <v>7.4</v>
      </c>
      <c r="J878" s="11">
        <v>0.0</v>
      </c>
      <c r="K878" s="13">
        <v>0.6</v>
      </c>
      <c r="L878" s="13">
        <v>7.9</v>
      </c>
      <c r="M878" s="11">
        <v>55.0</v>
      </c>
      <c r="N878" s="14">
        <v>0.92</v>
      </c>
      <c r="O878" s="13">
        <v>80.4</v>
      </c>
      <c r="P878" s="13">
        <v>5.5</v>
      </c>
      <c r="Q878" s="13">
        <v>9.4</v>
      </c>
      <c r="R878" s="13">
        <v>15.8</v>
      </c>
      <c r="S878" s="13">
        <v>4.4</v>
      </c>
      <c r="T878" s="13">
        <v>4.4</v>
      </c>
      <c r="U878" s="13">
        <v>3.6</v>
      </c>
      <c r="V878" s="13">
        <v>82.0</v>
      </c>
      <c r="W878" s="11" t="str">
        <f t="shared" si="1"/>
        <v>A-Strong|BBVA|Corporate|2024</v>
      </c>
      <c r="X878" s="15">
        <f>(MAX(0,MIN(1,1-(K878-scaling_params!$B$2)/(scaling_params!$C$2-scaling_params!$B$2)))+MAX(0,MIN(1,(L878-scaling_params!$B$3)/(scaling_params!$C$3-scaling_params!$B$3))))/2</f>
        <v>0.8602941176</v>
      </c>
      <c r="Y878" s="15">
        <f>(MAX(0,MIN(1,(M878-scaling_params!$B$4)/(scaling_params!$C$4-scaling_params!$B$4)))+MAX(0,MIN(1,(N878-scaling_params!$B$5)/(scaling_params!$C$5-scaling_params!$B$5))))/2</f>
        <v>0.9232142857</v>
      </c>
      <c r="Z878" s="15">
        <f>(MAX(0,MIN(1,(O878-scaling_params!$B$6)/(scaling_params!$C$6-scaling_params!$B$6)))+MAX(0,MIN(1,1-(P878-scaling_params!$B$7)/(scaling_params!$C$7-scaling_params!$B$7)))+MAX(0,MIN(1,(T878-scaling_params!$B$11)/(scaling_params!$C$11-scaling_params!$B$11))))/3</f>
        <v>0.9428571429</v>
      </c>
      <c r="AA878" s="15">
        <f>(MAX(0,MIN(1,1-(Q878-scaling_params!$B$8)/(scaling_params!$C$8-scaling_params!$B$8)))+MAX(0,MIN(1,(R878-scaling_params!$B$9)/(scaling_params!$C$9-scaling_params!$B$9)))+MAX(0,MIN(1,(S878-scaling_params!$B$10)/(scaling_params!$C$10-scaling_params!$B$10))))/3</f>
        <v>0.8356912385</v>
      </c>
      <c r="AB878" s="15">
        <f>(MAX(0,MIN(1,(U878-scaling_params!$B$12)/(scaling_params!$C$12-scaling_params!$B$12)))+MAX(0,MIN(1,(V878-scaling_params!$B$13)/(scaling_params!$C$13-scaling_params!$B$13))))/2</f>
        <v>0.8509090909</v>
      </c>
      <c r="AC878" s="13">
        <f>(scaling_params!$G$2*X878+scaling_params!$G$3*Y878+scaling_params!$G$4*Z878+scaling_params!$G$5*AA878+scaling_params!$G$6*AB878)*100</f>
        <v>88.81848341</v>
      </c>
      <c r="AD878" s="11" t="s">
        <v>168</v>
      </c>
      <c r="AE878" s="11">
        <f t="shared" si="2"/>
        <v>0</v>
      </c>
    </row>
    <row r="879" ht="15.75" customHeight="1">
      <c r="A879" s="11" t="s">
        <v>618</v>
      </c>
      <c r="B879" s="11" t="s">
        <v>163</v>
      </c>
      <c r="C879" s="11" t="s">
        <v>610</v>
      </c>
      <c r="D879" s="11" t="s">
        <v>181</v>
      </c>
      <c r="E879" s="12">
        <v>2025.0</v>
      </c>
      <c r="F879" s="11" t="s">
        <v>171</v>
      </c>
      <c r="G879" s="11" t="s">
        <v>175</v>
      </c>
      <c r="H879" s="11">
        <v>5.0</v>
      </c>
      <c r="I879" s="13">
        <v>7.1</v>
      </c>
      <c r="J879" s="11">
        <v>0.0</v>
      </c>
      <c r="K879" s="13">
        <v>1.4</v>
      </c>
      <c r="L879" s="13">
        <v>7.8</v>
      </c>
      <c r="M879" s="11">
        <v>26.0</v>
      </c>
      <c r="N879" s="14">
        <v>0.8</v>
      </c>
      <c r="O879" s="13">
        <v>83.2</v>
      </c>
      <c r="P879" s="13">
        <v>5.5</v>
      </c>
      <c r="Q879" s="13">
        <v>8.5</v>
      </c>
      <c r="R879" s="13">
        <v>18.9</v>
      </c>
      <c r="S879" s="13">
        <v>4.7</v>
      </c>
      <c r="T879" s="13">
        <v>5.0</v>
      </c>
      <c r="U879" s="13">
        <v>3.7</v>
      </c>
      <c r="V879" s="13">
        <v>86.6</v>
      </c>
      <c r="W879" s="11" t="str">
        <f t="shared" si="1"/>
        <v>A-Strong|BBVA|Corporate|2025</v>
      </c>
      <c r="X879" s="15">
        <f>(MAX(0,MIN(1,1-(K879-scaling_params!$B$2)/(scaling_params!$C$2-scaling_params!$B$2)))+MAX(0,MIN(1,(L879-scaling_params!$B$3)/(scaling_params!$C$3-scaling_params!$B$3))))/2</f>
        <v>0.7862745098</v>
      </c>
      <c r="Y879" s="15">
        <f>(MAX(0,MIN(1,(M879-scaling_params!$B$4)/(scaling_params!$C$4-scaling_params!$B$4)))+MAX(0,MIN(1,(N879-scaling_params!$B$5)/(scaling_params!$C$5-scaling_params!$B$5))))/2</f>
        <v>0.6351190476</v>
      </c>
      <c r="Z879" s="15">
        <f>(MAX(0,MIN(1,(O879-scaling_params!$B$6)/(scaling_params!$C$6-scaling_params!$B$6)))+MAX(0,MIN(1,1-(P879-scaling_params!$B$7)/(scaling_params!$C$7-scaling_params!$B$7)))+MAX(0,MIN(1,(T879-scaling_params!$B$11)/(scaling_params!$C$11-scaling_params!$B$11))))/3</f>
        <v>1</v>
      </c>
      <c r="AA879" s="15">
        <f>(MAX(0,MIN(1,1-(Q879-scaling_params!$B$8)/(scaling_params!$C$8-scaling_params!$B$8)))+MAX(0,MIN(1,(R879-scaling_params!$B$9)/(scaling_params!$C$9-scaling_params!$B$9)))+MAX(0,MIN(1,(S879-scaling_params!$B$10)/(scaling_params!$C$10-scaling_params!$B$10))))/3</f>
        <v>0.9705882353</v>
      </c>
      <c r="AB879" s="15">
        <f>(MAX(0,MIN(1,(U879-scaling_params!$B$12)/(scaling_params!$C$12-scaling_params!$B$12)))+MAX(0,MIN(1,(V879-scaling_params!$B$13)/(scaling_params!$C$13-scaling_params!$B$13))))/2</f>
        <v>0.8927272727</v>
      </c>
      <c r="AC879" s="13">
        <f>(scaling_params!$G$2*X879+scaling_params!$G$3*Y879+scaling_params!$G$4*Z879+scaling_params!$G$5*AA879+scaling_params!$G$6*AB879)*100</f>
        <v>84.51928336</v>
      </c>
      <c r="AD879" s="11" t="s">
        <v>168</v>
      </c>
      <c r="AE879" s="11">
        <f t="shared" si="2"/>
        <v>0</v>
      </c>
    </row>
    <row r="880" ht="15.75" customHeight="1">
      <c r="A880" s="11" t="s">
        <v>619</v>
      </c>
      <c r="B880" s="11" t="s">
        <v>163</v>
      </c>
      <c r="C880" s="11" t="s">
        <v>610</v>
      </c>
      <c r="D880" s="11" t="s">
        <v>170</v>
      </c>
      <c r="E880" s="12">
        <v>2024.0</v>
      </c>
      <c r="F880" s="11" t="s">
        <v>171</v>
      </c>
      <c r="G880" s="11" t="s">
        <v>175</v>
      </c>
      <c r="H880" s="11">
        <v>3.0</v>
      </c>
      <c r="I880" s="13">
        <v>7.4</v>
      </c>
      <c r="J880" s="11">
        <v>0.0</v>
      </c>
      <c r="K880" s="13">
        <v>0.2</v>
      </c>
      <c r="L880" s="13">
        <v>8.6</v>
      </c>
      <c r="M880" s="11">
        <v>30.0</v>
      </c>
      <c r="N880" s="14">
        <v>0.92</v>
      </c>
      <c r="O880" s="13">
        <v>82.1</v>
      </c>
      <c r="P880" s="13">
        <v>5.1</v>
      </c>
      <c r="Q880" s="13">
        <v>12.5</v>
      </c>
      <c r="R880" s="13">
        <v>18.1</v>
      </c>
      <c r="S880" s="13">
        <v>4.8</v>
      </c>
      <c r="T880" s="13">
        <v>5.0</v>
      </c>
      <c r="U880" s="13">
        <v>2.3</v>
      </c>
      <c r="V880" s="13">
        <v>83.9</v>
      </c>
      <c r="W880" s="11" t="str">
        <f t="shared" si="1"/>
        <v>A-Strong|BBVA|Risk|2024</v>
      </c>
      <c r="X880" s="15">
        <f>(MAX(0,MIN(1,1-(K880-scaling_params!$B$2)/(scaling_params!$C$2-scaling_params!$B$2)))+MAX(0,MIN(1,(L880-scaling_params!$B$3)/(scaling_params!$C$3-scaling_params!$B$3))))/2</f>
        <v>0.9117647059</v>
      </c>
      <c r="Y880" s="15">
        <f>(MAX(0,MIN(1,(M880-scaling_params!$B$4)/(scaling_params!$C$4-scaling_params!$B$4)))+MAX(0,MIN(1,(N880-scaling_params!$B$5)/(scaling_params!$C$5-scaling_params!$B$5))))/2</f>
        <v>0.8041666667</v>
      </c>
      <c r="Z880" s="15">
        <f>(MAX(0,MIN(1,(O880-scaling_params!$B$6)/(scaling_params!$C$6-scaling_params!$B$6)))+MAX(0,MIN(1,1-(P880-scaling_params!$B$7)/(scaling_params!$C$7-scaling_params!$B$7)))+MAX(0,MIN(1,(T880-scaling_params!$B$11)/(scaling_params!$C$11-scaling_params!$B$11))))/3</f>
        <v>1</v>
      </c>
      <c r="AA880" s="15">
        <f>(MAX(0,MIN(1,1-(Q880-scaling_params!$B$8)/(scaling_params!$C$8-scaling_params!$B$8)))+MAX(0,MIN(1,(R880-scaling_params!$B$9)/(scaling_params!$C$9-scaling_params!$B$9)))+MAX(0,MIN(1,(S880-scaling_params!$B$10)/(scaling_params!$C$10-scaling_params!$B$10))))/3</f>
        <v>0.9378624292</v>
      </c>
      <c r="AB880" s="15">
        <f>(MAX(0,MIN(1,(U880-scaling_params!$B$12)/(scaling_params!$C$12-scaling_params!$B$12)))+MAX(0,MIN(1,(V880-scaling_params!$B$13)/(scaling_params!$C$13-scaling_params!$B$13))))/2</f>
        <v>0.6931818182</v>
      </c>
      <c r="AC880" s="13">
        <f>(scaling_params!$G$2*X880+scaling_params!$G$3*Y880+scaling_params!$G$4*Z880+scaling_params!$G$5*AA880+scaling_params!$G$6*AB880)*100</f>
        <v>88.51031146</v>
      </c>
      <c r="AD880" s="11" t="s">
        <v>168</v>
      </c>
      <c r="AE880" s="11">
        <f t="shared" si="2"/>
        <v>0</v>
      </c>
    </row>
    <row r="881" ht="15.75" customHeight="1">
      <c r="A881" s="11" t="s">
        <v>619</v>
      </c>
      <c r="B881" s="11" t="s">
        <v>163</v>
      </c>
      <c r="C881" s="11" t="s">
        <v>610</v>
      </c>
      <c r="D881" s="11" t="s">
        <v>170</v>
      </c>
      <c r="E881" s="12">
        <v>2025.0</v>
      </c>
      <c r="F881" s="11" t="s">
        <v>171</v>
      </c>
      <c r="G881" s="11" t="s">
        <v>175</v>
      </c>
      <c r="H881" s="11">
        <v>3.0</v>
      </c>
      <c r="I881" s="13">
        <v>7.1</v>
      </c>
      <c r="J881" s="11">
        <v>0.0</v>
      </c>
      <c r="K881" s="13">
        <v>0.0</v>
      </c>
      <c r="L881" s="13">
        <v>8.5</v>
      </c>
      <c r="M881" s="11">
        <v>65.0</v>
      </c>
      <c r="N881" s="14">
        <v>0.91</v>
      </c>
      <c r="O881" s="13">
        <v>82.8</v>
      </c>
      <c r="P881" s="13">
        <v>4.9</v>
      </c>
      <c r="Q881" s="13">
        <v>8.3</v>
      </c>
      <c r="R881" s="13">
        <v>17.0</v>
      </c>
      <c r="S881" s="13">
        <v>5.0</v>
      </c>
      <c r="T881" s="13">
        <v>4.3</v>
      </c>
      <c r="U881" s="13">
        <v>5.1</v>
      </c>
      <c r="V881" s="13">
        <v>86.9</v>
      </c>
      <c r="W881" s="11" t="str">
        <f t="shared" si="1"/>
        <v>A-Strong|BBVA|Risk|2025</v>
      </c>
      <c r="X881" s="15">
        <f>(MAX(0,MIN(1,1-(K881-scaling_params!$B$2)/(scaling_params!$C$2-scaling_params!$B$2)))+MAX(0,MIN(1,(L881-scaling_params!$B$3)/(scaling_params!$C$3-scaling_params!$B$3))))/2</f>
        <v>0.9044117647</v>
      </c>
      <c r="Y881" s="15">
        <f>(MAX(0,MIN(1,(M881-scaling_params!$B$4)/(scaling_params!$C$4-scaling_params!$B$4)))+MAX(0,MIN(1,(N881-scaling_params!$B$5)/(scaling_params!$C$5-scaling_params!$B$5))))/2</f>
        <v>0.925</v>
      </c>
      <c r="Z881" s="15">
        <f>(MAX(0,MIN(1,(O881-scaling_params!$B$6)/(scaling_params!$C$6-scaling_params!$B$6)))+MAX(0,MIN(1,1-(P881-scaling_params!$B$7)/(scaling_params!$C$7-scaling_params!$B$7)))+MAX(0,MIN(1,(T881-scaling_params!$B$11)/(scaling_params!$C$11-scaling_params!$B$11))))/3</f>
        <v>0.9333333333</v>
      </c>
      <c r="AA881" s="15">
        <f>(MAX(0,MIN(1,1-(Q881-scaling_params!$B$8)/(scaling_params!$C$8-scaling_params!$B$8)))+MAX(0,MIN(1,(R881-scaling_params!$B$9)/(scaling_params!$C$9-scaling_params!$B$9)))+MAX(0,MIN(1,(S881-scaling_params!$B$10)/(scaling_params!$C$10-scaling_params!$B$10))))/3</f>
        <v>0.9451476793</v>
      </c>
      <c r="AB881" s="15">
        <f>(MAX(0,MIN(1,(U881-scaling_params!$B$12)/(scaling_params!$C$12-scaling_params!$B$12)))+MAX(0,MIN(1,(V881-scaling_params!$B$13)/(scaling_params!$C$13-scaling_params!$B$13))))/2</f>
        <v>0.8954545455</v>
      </c>
      <c r="AC881" s="13">
        <f>(scaling_params!$G$2*X881+scaling_params!$G$3*Y881+scaling_params!$G$4*Z881+scaling_params!$G$5*AA881+scaling_params!$G$6*AB881)*100</f>
        <v>92.1254726</v>
      </c>
      <c r="AD881" s="11" t="s">
        <v>168</v>
      </c>
      <c r="AE881" s="11">
        <f t="shared" si="2"/>
        <v>0</v>
      </c>
    </row>
    <row r="882" ht="15.75" customHeight="1">
      <c r="A882" s="11" t="s">
        <v>620</v>
      </c>
      <c r="B882" s="11" t="s">
        <v>163</v>
      </c>
      <c r="C882" s="11" t="s">
        <v>610</v>
      </c>
      <c r="D882" s="11" t="s">
        <v>177</v>
      </c>
      <c r="E882" s="12">
        <v>2024.0</v>
      </c>
      <c r="F882" s="11" t="s">
        <v>166</v>
      </c>
      <c r="G882" s="11" t="s">
        <v>167</v>
      </c>
      <c r="H882" s="11">
        <v>4.0</v>
      </c>
      <c r="I882" s="13">
        <v>7.4</v>
      </c>
      <c r="J882" s="11">
        <v>0.0</v>
      </c>
      <c r="K882" s="13">
        <v>0.2</v>
      </c>
      <c r="L882" s="13">
        <v>10.0</v>
      </c>
      <c r="M882" s="11">
        <v>27.0</v>
      </c>
      <c r="N882" s="14">
        <v>0.87</v>
      </c>
      <c r="O882" s="13">
        <v>76.2</v>
      </c>
      <c r="P882" s="13">
        <v>4.6</v>
      </c>
      <c r="Q882" s="13">
        <v>11.9</v>
      </c>
      <c r="R882" s="13">
        <v>17.6</v>
      </c>
      <c r="S882" s="13">
        <v>5.0</v>
      </c>
      <c r="T882" s="13">
        <v>5.0</v>
      </c>
      <c r="U882" s="13">
        <v>3.5</v>
      </c>
      <c r="V882" s="13">
        <v>91.8</v>
      </c>
      <c r="W882" s="11" t="str">
        <f t="shared" si="1"/>
        <v>A-Strong|BBVA|Retail|2024</v>
      </c>
      <c r="X882" s="15">
        <f>(MAX(0,MIN(1,1-(K882-scaling_params!$B$2)/(scaling_params!$C$2-scaling_params!$B$2)))+MAX(0,MIN(1,(L882-scaling_params!$B$3)/(scaling_params!$C$3-scaling_params!$B$3))))/2</f>
        <v>1</v>
      </c>
      <c r="Y882" s="15">
        <f>(MAX(0,MIN(1,(M882-scaling_params!$B$4)/(scaling_params!$C$4-scaling_params!$B$4)))+MAX(0,MIN(1,(N882-scaling_params!$B$5)/(scaling_params!$C$5-scaling_params!$B$5))))/2</f>
        <v>0.7273809524</v>
      </c>
      <c r="Z882" s="15">
        <f>(MAX(0,MIN(1,(O882-scaling_params!$B$6)/(scaling_params!$C$6-scaling_params!$B$6)))+MAX(0,MIN(1,1-(P882-scaling_params!$B$7)/(scaling_params!$C$7-scaling_params!$B$7)))+MAX(0,MIN(1,(T882-scaling_params!$B$11)/(scaling_params!$C$11-scaling_params!$B$11))))/3</f>
        <v>0.9900990099</v>
      </c>
      <c r="AA882" s="15">
        <f>(MAX(0,MIN(1,1-(Q882-scaling_params!$B$8)/(scaling_params!$C$8-scaling_params!$B$8)))+MAX(0,MIN(1,(R882-scaling_params!$B$9)/(scaling_params!$C$9-scaling_params!$B$9)))+MAX(0,MIN(1,(S882-scaling_params!$B$10)/(scaling_params!$C$10-scaling_params!$B$10))))/3</f>
        <v>0.9591004987</v>
      </c>
      <c r="AB882" s="15">
        <f>(MAX(0,MIN(1,(U882-scaling_params!$B$12)/(scaling_params!$C$12-scaling_params!$B$12)))+MAX(0,MIN(1,(V882-scaling_params!$B$13)/(scaling_params!$C$13-scaling_params!$B$13))))/2</f>
        <v>0.94</v>
      </c>
      <c r="AC882" s="13">
        <f>(scaling_params!$G$2*X882+scaling_params!$G$3*Y882+scaling_params!$G$4*Z882+scaling_params!$G$5*AA882+scaling_params!$G$6*AB882)*100</f>
        <v>91.83294789</v>
      </c>
      <c r="AD882" s="11" t="s">
        <v>168</v>
      </c>
      <c r="AE882" s="11">
        <f t="shared" si="2"/>
        <v>0</v>
      </c>
    </row>
    <row r="883" ht="15.75" customHeight="1">
      <c r="A883" s="11" t="s">
        <v>620</v>
      </c>
      <c r="B883" s="11" t="s">
        <v>163</v>
      </c>
      <c r="C883" s="11" t="s">
        <v>610</v>
      </c>
      <c r="D883" s="11" t="s">
        <v>177</v>
      </c>
      <c r="E883" s="12">
        <v>2025.0</v>
      </c>
      <c r="F883" s="11" t="s">
        <v>166</v>
      </c>
      <c r="G883" s="11" t="s">
        <v>167</v>
      </c>
      <c r="H883" s="11">
        <v>4.0</v>
      </c>
      <c r="I883" s="13">
        <v>7.1</v>
      </c>
      <c r="J883" s="11">
        <v>0.0</v>
      </c>
      <c r="K883" s="13">
        <v>1.2</v>
      </c>
      <c r="L883" s="13">
        <v>10.0</v>
      </c>
      <c r="M883" s="11">
        <v>45.0</v>
      </c>
      <c r="N883" s="14">
        <v>0.87</v>
      </c>
      <c r="O883" s="13">
        <v>79.5</v>
      </c>
      <c r="P883" s="13">
        <v>6.5</v>
      </c>
      <c r="Q883" s="13">
        <v>9.6</v>
      </c>
      <c r="R883" s="13">
        <v>16.3</v>
      </c>
      <c r="S883" s="13">
        <v>5.0</v>
      </c>
      <c r="T883" s="13">
        <v>5.0</v>
      </c>
      <c r="U883" s="13">
        <v>3.5</v>
      </c>
      <c r="V883" s="13">
        <v>98.7</v>
      </c>
      <c r="W883" s="11" t="str">
        <f t="shared" si="1"/>
        <v>A-Strong|BBVA|Retail|2025</v>
      </c>
      <c r="X883" s="15">
        <f>(MAX(0,MIN(1,1-(K883-scaling_params!$B$2)/(scaling_params!$C$2-scaling_params!$B$2)))+MAX(0,MIN(1,(L883-scaling_params!$B$3)/(scaling_params!$C$3-scaling_params!$B$3))))/2</f>
        <v>0.9666666667</v>
      </c>
      <c r="Y883" s="15">
        <f>(MAX(0,MIN(1,(M883-scaling_params!$B$4)/(scaling_params!$C$4-scaling_params!$B$4)))+MAX(0,MIN(1,(N883-scaling_params!$B$5)/(scaling_params!$C$5-scaling_params!$B$5))))/2</f>
        <v>0.8130952381</v>
      </c>
      <c r="Z883" s="15">
        <f>(MAX(0,MIN(1,(O883-scaling_params!$B$6)/(scaling_params!$C$6-scaling_params!$B$6)))+MAX(0,MIN(1,1-(P883-scaling_params!$B$7)/(scaling_params!$C$7-scaling_params!$B$7)))+MAX(0,MIN(1,(T883-scaling_params!$B$11)/(scaling_params!$C$11-scaling_params!$B$11))))/3</f>
        <v>0.9099099099</v>
      </c>
      <c r="AA883" s="15">
        <f>(MAX(0,MIN(1,1-(Q883-scaling_params!$B$8)/(scaling_params!$C$8-scaling_params!$B$8)))+MAX(0,MIN(1,(R883-scaling_params!$B$9)/(scaling_params!$C$9-scaling_params!$B$9)))+MAX(0,MIN(1,(S883-scaling_params!$B$10)/(scaling_params!$C$10-scaling_params!$B$10))))/3</f>
        <v>0.9156118143</v>
      </c>
      <c r="AB883" s="15">
        <f>(MAX(0,MIN(1,(U883-scaling_params!$B$12)/(scaling_params!$C$12-scaling_params!$B$12)))+MAX(0,MIN(1,(V883-scaling_params!$B$13)/(scaling_params!$C$13-scaling_params!$B$13))))/2</f>
        <v>1</v>
      </c>
      <c r="AC883" s="13">
        <f>(scaling_params!$G$2*X883+scaling_params!$G$3*Y883+scaling_params!$G$4*Z883+scaling_params!$G$5*AA883+scaling_params!$G$6*AB883)*100</f>
        <v>91.12205558</v>
      </c>
      <c r="AD883" s="11" t="s">
        <v>168</v>
      </c>
      <c r="AE883" s="11">
        <f t="shared" si="2"/>
        <v>0</v>
      </c>
    </row>
    <row r="884" ht="15.75" customHeight="1">
      <c r="A884" s="11" t="s">
        <v>621</v>
      </c>
      <c r="B884" s="11" t="s">
        <v>163</v>
      </c>
      <c r="C884" s="11" t="s">
        <v>610</v>
      </c>
      <c r="D884" s="11" t="s">
        <v>170</v>
      </c>
      <c r="E884" s="12">
        <v>2024.0</v>
      </c>
      <c r="F884" s="11" t="s">
        <v>171</v>
      </c>
      <c r="G884" s="11" t="s">
        <v>172</v>
      </c>
      <c r="H884" s="11">
        <v>5.0</v>
      </c>
      <c r="I884" s="13">
        <v>7.4</v>
      </c>
      <c r="J884" s="11">
        <v>0.0</v>
      </c>
      <c r="K884" s="13">
        <v>0.2</v>
      </c>
      <c r="L884" s="13">
        <v>7.0</v>
      </c>
      <c r="M884" s="11">
        <v>45.0</v>
      </c>
      <c r="N884" s="14">
        <v>0.87</v>
      </c>
      <c r="O884" s="13">
        <v>82.1</v>
      </c>
      <c r="P884" s="13">
        <v>5.1</v>
      </c>
      <c r="Q884" s="13">
        <v>12.5</v>
      </c>
      <c r="R884" s="13">
        <v>18.1</v>
      </c>
      <c r="S884" s="13">
        <v>4.8</v>
      </c>
      <c r="T884" s="13">
        <v>4.5</v>
      </c>
      <c r="U884" s="13">
        <v>2.3</v>
      </c>
      <c r="V884" s="13">
        <v>93.8</v>
      </c>
      <c r="W884" s="11" t="str">
        <f t="shared" si="1"/>
        <v>A-Strong|BBVA|Risk|2024</v>
      </c>
      <c r="X884" s="15">
        <f>(MAX(0,MIN(1,1-(K884-scaling_params!$B$2)/(scaling_params!$C$2-scaling_params!$B$2)))+MAX(0,MIN(1,(L884-scaling_params!$B$3)/(scaling_params!$C$3-scaling_params!$B$3))))/2</f>
        <v>0.7941176471</v>
      </c>
      <c r="Y884" s="15">
        <f>(MAX(0,MIN(1,(M884-scaling_params!$B$4)/(scaling_params!$C$4-scaling_params!$B$4)))+MAX(0,MIN(1,(N884-scaling_params!$B$5)/(scaling_params!$C$5-scaling_params!$B$5))))/2</f>
        <v>0.8130952381</v>
      </c>
      <c r="Z884" s="15">
        <f>(MAX(0,MIN(1,(O884-scaling_params!$B$6)/(scaling_params!$C$6-scaling_params!$B$6)))+MAX(0,MIN(1,1-(P884-scaling_params!$B$7)/(scaling_params!$C$7-scaling_params!$B$7)))+MAX(0,MIN(1,(T884-scaling_params!$B$11)/(scaling_params!$C$11-scaling_params!$B$11))))/3</f>
        <v>0.9523809524</v>
      </c>
      <c r="AA884" s="15">
        <f>(MAX(0,MIN(1,1-(Q884-scaling_params!$B$8)/(scaling_params!$C$8-scaling_params!$B$8)))+MAX(0,MIN(1,(R884-scaling_params!$B$9)/(scaling_params!$C$9-scaling_params!$B$9)))+MAX(0,MIN(1,(S884-scaling_params!$B$10)/(scaling_params!$C$10-scaling_params!$B$10))))/3</f>
        <v>0.9378624292</v>
      </c>
      <c r="AB884" s="15">
        <f>(MAX(0,MIN(1,(U884-scaling_params!$B$12)/(scaling_params!$C$12-scaling_params!$B$12)))+MAX(0,MIN(1,(V884-scaling_params!$B$13)/(scaling_params!$C$13-scaling_params!$B$13))))/2</f>
        <v>0.7831818182</v>
      </c>
      <c r="AC884" s="13">
        <f>(scaling_params!$G$2*X884+scaling_params!$G$3*Y884+scaling_params!$G$4*Z884+scaling_params!$G$5*AA884+scaling_params!$G$6*AB884)*100</f>
        <v>85.89837939</v>
      </c>
      <c r="AD884" s="11" t="s">
        <v>168</v>
      </c>
      <c r="AE884" s="11">
        <f t="shared" si="2"/>
        <v>0</v>
      </c>
    </row>
    <row r="885" ht="15.75" customHeight="1">
      <c r="A885" s="11" t="s">
        <v>621</v>
      </c>
      <c r="B885" s="11" t="s">
        <v>163</v>
      </c>
      <c r="C885" s="11" t="s">
        <v>610</v>
      </c>
      <c r="D885" s="11" t="s">
        <v>170</v>
      </c>
      <c r="E885" s="12">
        <v>2025.0</v>
      </c>
      <c r="F885" s="11" t="s">
        <v>171</v>
      </c>
      <c r="G885" s="11" t="s">
        <v>172</v>
      </c>
      <c r="H885" s="11">
        <v>5.0</v>
      </c>
      <c r="I885" s="13">
        <v>7.1</v>
      </c>
      <c r="J885" s="11">
        <v>0.0</v>
      </c>
      <c r="K885" s="13">
        <v>0.0</v>
      </c>
      <c r="L885" s="13">
        <v>7.4</v>
      </c>
      <c r="M885" s="11">
        <v>21.0</v>
      </c>
      <c r="N885" s="14">
        <v>0.84</v>
      </c>
      <c r="O885" s="13">
        <v>82.8</v>
      </c>
      <c r="P885" s="13">
        <v>4.9</v>
      </c>
      <c r="Q885" s="13">
        <v>8.3</v>
      </c>
      <c r="R885" s="13">
        <v>17.0</v>
      </c>
      <c r="S885" s="13">
        <v>5.0</v>
      </c>
      <c r="T885" s="13">
        <v>3.7</v>
      </c>
      <c r="U885" s="13">
        <v>5.1</v>
      </c>
      <c r="V885" s="13">
        <v>86.3</v>
      </c>
      <c r="W885" s="11" t="str">
        <f t="shared" si="1"/>
        <v>A-Strong|BBVA|Risk|2025</v>
      </c>
      <c r="X885" s="15">
        <f>(MAX(0,MIN(1,1-(K885-scaling_params!$B$2)/(scaling_params!$C$2-scaling_params!$B$2)))+MAX(0,MIN(1,(L885-scaling_params!$B$3)/(scaling_params!$C$3-scaling_params!$B$3))))/2</f>
        <v>0.8235294118</v>
      </c>
      <c r="Y885" s="15">
        <f>(MAX(0,MIN(1,(M885-scaling_params!$B$4)/(scaling_params!$C$4-scaling_params!$B$4)))+MAX(0,MIN(1,(N885-scaling_params!$B$5)/(scaling_params!$C$5-scaling_params!$B$5))))/2</f>
        <v>0.6613095238</v>
      </c>
      <c r="Z885" s="15">
        <f>(MAX(0,MIN(1,(O885-scaling_params!$B$6)/(scaling_params!$C$6-scaling_params!$B$6)))+MAX(0,MIN(1,1-(P885-scaling_params!$B$7)/(scaling_params!$C$7-scaling_params!$B$7)))+MAX(0,MIN(1,(T885-scaling_params!$B$11)/(scaling_params!$C$11-scaling_params!$B$11))))/3</f>
        <v>0.8761904762</v>
      </c>
      <c r="AA885" s="15">
        <f>(MAX(0,MIN(1,1-(Q885-scaling_params!$B$8)/(scaling_params!$C$8-scaling_params!$B$8)))+MAX(0,MIN(1,(R885-scaling_params!$B$9)/(scaling_params!$C$9-scaling_params!$B$9)))+MAX(0,MIN(1,(S885-scaling_params!$B$10)/(scaling_params!$C$10-scaling_params!$B$10))))/3</f>
        <v>0.9451476793</v>
      </c>
      <c r="AB885" s="15">
        <f>(MAX(0,MIN(1,(U885-scaling_params!$B$12)/(scaling_params!$C$12-scaling_params!$B$12)))+MAX(0,MIN(1,(V885-scaling_params!$B$13)/(scaling_params!$C$13-scaling_params!$B$13))))/2</f>
        <v>0.89</v>
      </c>
      <c r="AC885" s="13">
        <f>(scaling_params!$G$2*X885+scaling_params!$G$3*Y885+scaling_params!$G$4*Z885+scaling_params!$G$5*AA885+scaling_params!$G$6*AB885)*100</f>
        <v>82.62079033</v>
      </c>
      <c r="AD885" s="11" t="s">
        <v>168</v>
      </c>
      <c r="AE885" s="11">
        <f t="shared" si="2"/>
        <v>0</v>
      </c>
    </row>
    <row r="886" ht="15.75" customHeight="1">
      <c r="A886" s="11" t="s">
        <v>622</v>
      </c>
      <c r="B886" s="11" t="s">
        <v>163</v>
      </c>
      <c r="C886" s="11" t="s">
        <v>610</v>
      </c>
      <c r="D886" s="11" t="s">
        <v>181</v>
      </c>
      <c r="E886" s="12">
        <v>2024.0</v>
      </c>
      <c r="F886" s="11" t="s">
        <v>171</v>
      </c>
      <c r="G886" s="11" t="s">
        <v>175</v>
      </c>
      <c r="H886" s="11">
        <v>5.0</v>
      </c>
      <c r="I886" s="13">
        <v>7.4</v>
      </c>
      <c r="J886" s="11">
        <v>0.0</v>
      </c>
      <c r="K886" s="13">
        <v>0.6</v>
      </c>
      <c r="L886" s="13">
        <v>7.8</v>
      </c>
      <c r="M886" s="11">
        <v>19.0</v>
      </c>
      <c r="N886" s="14">
        <v>0.86</v>
      </c>
      <c r="O886" s="13">
        <v>80.4</v>
      </c>
      <c r="P886" s="13">
        <v>5.5</v>
      </c>
      <c r="Q886" s="13">
        <v>9.4</v>
      </c>
      <c r="R886" s="13">
        <v>15.8</v>
      </c>
      <c r="S886" s="13">
        <v>4.4</v>
      </c>
      <c r="T886" s="13">
        <v>4.8</v>
      </c>
      <c r="U886" s="13">
        <v>3.6</v>
      </c>
      <c r="V886" s="13">
        <v>77.5</v>
      </c>
      <c r="W886" s="11" t="str">
        <f t="shared" si="1"/>
        <v>A-Strong|BBVA|Corporate|2024</v>
      </c>
      <c r="X886" s="15">
        <f>(MAX(0,MIN(1,1-(K886-scaling_params!$B$2)/(scaling_params!$C$2-scaling_params!$B$2)))+MAX(0,MIN(1,(L886-scaling_params!$B$3)/(scaling_params!$C$3-scaling_params!$B$3))))/2</f>
        <v>0.8529411765</v>
      </c>
      <c r="Y886" s="15">
        <f>(MAX(0,MIN(1,(M886-scaling_params!$B$4)/(scaling_params!$C$4-scaling_params!$B$4)))+MAX(0,MIN(1,(N886-scaling_params!$B$5)/(scaling_params!$C$5-scaling_params!$B$5))))/2</f>
        <v>0.6767857143</v>
      </c>
      <c r="Z886" s="15">
        <f>(MAX(0,MIN(1,(O886-scaling_params!$B$6)/(scaling_params!$C$6-scaling_params!$B$6)))+MAX(0,MIN(1,1-(P886-scaling_params!$B$7)/(scaling_params!$C$7-scaling_params!$B$7)))+MAX(0,MIN(1,(T886-scaling_params!$B$11)/(scaling_params!$C$11-scaling_params!$B$11))))/3</f>
        <v>0.980952381</v>
      </c>
      <c r="AA886" s="15">
        <f>(MAX(0,MIN(1,1-(Q886-scaling_params!$B$8)/(scaling_params!$C$8-scaling_params!$B$8)))+MAX(0,MIN(1,(R886-scaling_params!$B$9)/(scaling_params!$C$9-scaling_params!$B$9)))+MAX(0,MIN(1,(S886-scaling_params!$B$10)/(scaling_params!$C$10-scaling_params!$B$10))))/3</f>
        <v>0.8356912385</v>
      </c>
      <c r="AB886" s="15">
        <f>(MAX(0,MIN(1,(U886-scaling_params!$B$12)/(scaling_params!$C$12-scaling_params!$B$12)))+MAX(0,MIN(1,(V886-scaling_params!$B$13)/(scaling_params!$C$13-scaling_params!$B$13))))/2</f>
        <v>0.81</v>
      </c>
      <c r="AC886" s="13">
        <f>(scaling_params!$G$2*X886+scaling_params!$G$3*Y886+scaling_params!$G$4*Z886+scaling_params!$G$5*AA886+scaling_params!$G$6*AB886)*100</f>
        <v>83.26712868</v>
      </c>
      <c r="AD886" s="11" t="s">
        <v>168</v>
      </c>
      <c r="AE886" s="11">
        <f t="shared" si="2"/>
        <v>0</v>
      </c>
    </row>
    <row r="887" ht="15.75" customHeight="1">
      <c r="A887" s="11" t="s">
        <v>622</v>
      </c>
      <c r="B887" s="11" t="s">
        <v>163</v>
      </c>
      <c r="C887" s="11" t="s">
        <v>610</v>
      </c>
      <c r="D887" s="11" t="s">
        <v>181</v>
      </c>
      <c r="E887" s="12">
        <v>2025.0</v>
      </c>
      <c r="F887" s="11" t="s">
        <v>171</v>
      </c>
      <c r="G887" s="11" t="s">
        <v>175</v>
      </c>
      <c r="H887" s="11">
        <v>5.0</v>
      </c>
      <c r="I887" s="13">
        <v>7.1</v>
      </c>
      <c r="J887" s="11">
        <v>0.0</v>
      </c>
      <c r="K887" s="13">
        <v>1.4</v>
      </c>
      <c r="L887" s="13">
        <v>8.0</v>
      </c>
      <c r="M887" s="11">
        <v>31.0</v>
      </c>
      <c r="N887" s="14">
        <v>0.86</v>
      </c>
      <c r="O887" s="13">
        <v>83.2</v>
      </c>
      <c r="P887" s="13">
        <v>5.5</v>
      </c>
      <c r="Q887" s="13">
        <v>8.5</v>
      </c>
      <c r="R887" s="13">
        <v>18.9</v>
      </c>
      <c r="S887" s="13">
        <v>3.7</v>
      </c>
      <c r="T887" s="13">
        <v>4.3</v>
      </c>
      <c r="U887" s="13">
        <v>3.7</v>
      </c>
      <c r="V887" s="13">
        <v>81.2</v>
      </c>
      <c r="W887" s="11" t="str">
        <f t="shared" si="1"/>
        <v>A-Strong|BBVA|Corporate|2025</v>
      </c>
      <c r="X887" s="15">
        <f>(MAX(0,MIN(1,1-(K887-scaling_params!$B$2)/(scaling_params!$C$2-scaling_params!$B$2)))+MAX(0,MIN(1,(L887-scaling_params!$B$3)/(scaling_params!$C$3-scaling_params!$B$3))))/2</f>
        <v>0.8009803922</v>
      </c>
      <c r="Y887" s="15">
        <f>(MAX(0,MIN(1,(M887-scaling_params!$B$4)/(scaling_params!$C$4-scaling_params!$B$4)))+MAX(0,MIN(1,(N887-scaling_params!$B$5)/(scaling_params!$C$5-scaling_params!$B$5))))/2</f>
        <v>0.7339285714</v>
      </c>
      <c r="Z887" s="15">
        <f>(MAX(0,MIN(1,(O887-scaling_params!$B$6)/(scaling_params!$C$6-scaling_params!$B$6)))+MAX(0,MIN(1,1-(P887-scaling_params!$B$7)/(scaling_params!$C$7-scaling_params!$B$7)))+MAX(0,MIN(1,(T887-scaling_params!$B$11)/(scaling_params!$C$11-scaling_params!$B$11))))/3</f>
        <v>0.9333333333</v>
      </c>
      <c r="AA887" s="15">
        <f>(MAX(0,MIN(1,1-(Q887-scaling_params!$B$8)/(scaling_params!$C$8-scaling_params!$B$8)))+MAX(0,MIN(1,(R887-scaling_params!$B$9)/(scaling_params!$C$9-scaling_params!$B$9)))+MAX(0,MIN(1,(S887-scaling_params!$B$10)/(scaling_params!$C$10-scaling_params!$B$10))))/3</f>
        <v>0.8725490196</v>
      </c>
      <c r="AB887" s="15">
        <f>(MAX(0,MIN(1,(U887-scaling_params!$B$12)/(scaling_params!$C$12-scaling_params!$B$12)))+MAX(0,MIN(1,(V887-scaling_params!$B$13)/(scaling_params!$C$13-scaling_params!$B$13))))/2</f>
        <v>0.8436363636</v>
      </c>
      <c r="AC887" s="13">
        <f>(scaling_params!$G$2*X887+scaling_params!$G$3*Y887+scaling_params!$G$4*Z887+scaling_params!$G$5*AA887+scaling_params!$G$6*AB887)*100</f>
        <v>83.31546581</v>
      </c>
      <c r="AD887" s="11" t="s">
        <v>168</v>
      </c>
      <c r="AE887" s="11">
        <f t="shared" si="2"/>
        <v>0</v>
      </c>
    </row>
    <row r="888" ht="15.75" customHeight="1">
      <c r="A888" s="11" t="s">
        <v>623</v>
      </c>
      <c r="B888" s="11" t="s">
        <v>163</v>
      </c>
      <c r="C888" s="11" t="s">
        <v>610</v>
      </c>
      <c r="D888" s="11" t="s">
        <v>165</v>
      </c>
      <c r="E888" s="12">
        <v>2024.0</v>
      </c>
      <c r="F888" s="11" t="s">
        <v>171</v>
      </c>
      <c r="G888" s="11" t="s">
        <v>172</v>
      </c>
      <c r="H888" s="11">
        <v>4.0</v>
      </c>
      <c r="I888" s="13">
        <v>7.4</v>
      </c>
      <c r="J888" s="11">
        <v>0.0</v>
      </c>
      <c r="K888" s="13">
        <v>1.1</v>
      </c>
      <c r="L888" s="13">
        <v>7.9</v>
      </c>
      <c r="M888" s="11">
        <v>62.0</v>
      </c>
      <c r="N888" s="14">
        <v>0.97</v>
      </c>
      <c r="O888" s="13">
        <v>77.5</v>
      </c>
      <c r="P888" s="13">
        <v>5.8</v>
      </c>
      <c r="Q888" s="13">
        <v>9.9</v>
      </c>
      <c r="R888" s="13">
        <v>17.5</v>
      </c>
      <c r="S888" s="13">
        <v>5.0</v>
      </c>
      <c r="T888" s="13">
        <v>4.8</v>
      </c>
      <c r="U888" s="13">
        <v>2.8</v>
      </c>
      <c r="V888" s="13">
        <v>88.2</v>
      </c>
      <c r="W888" s="11" t="str">
        <f t="shared" si="1"/>
        <v>A-Strong|BBVA|Operations|2024</v>
      </c>
      <c r="X888" s="15">
        <f>(MAX(0,MIN(1,1-(K888-scaling_params!$B$2)/(scaling_params!$C$2-scaling_params!$B$2)))+MAX(0,MIN(1,(L888-scaling_params!$B$3)/(scaling_params!$C$3-scaling_params!$B$3))))/2</f>
        <v>0.843627451</v>
      </c>
      <c r="Y888" s="15">
        <f>(MAX(0,MIN(1,(M888-scaling_params!$B$4)/(scaling_params!$C$4-scaling_params!$B$4)))+MAX(0,MIN(1,(N888-scaling_params!$B$5)/(scaling_params!$C$5-scaling_params!$B$5))))/2</f>
        <v>1</v>
      </c>
      <c r="Z888" s="15">
        <f>(MAX(0,MIN(1,(O888-scaling_params!$B$6)/(scaling_params!$C$6-scaling_params!$B$6)))+MAX(0,MIN(1,1-(P888-scaling_params!$B$7)/(scaling_params!$C$7-scaling_params!$B$7)))+MAX(0,MIN(1,(T888-scaling_params!$B$11)/(scaling_params!$C$11-scaling_params!$B$11))))/3</f>
        <v>0.9539253539</v>
      </c>
      <c r="AA888" s="15">
        <f>(MAX(0,MIN(1,1-(Q888-scaling_params!$B$8)/(scaling_params!$C$8-scaling_params!$B$8)))+MAX(0,MIN(1,(R888-scaling_params!$B$9)/(scaling_params!$C$9-scaling_params!$B$9)))+MAX(0,MIN(1,(S888-scaling_params!$B$10)/(scaling_params!$C$10-scaling_params!$B$10))))/3</f>
        <v>0.9662447257</v>
      </c>
      <c r="AB888" s="15">
        <f>(MAX(0,MIN(1,(U888-scaling_params!$B$12)/(scaling_params!$C$12-scaling_params!$B$12)))+MAX(0,MIN(1,(V888-scaling_params!$B$13)/(scaling_params!$C$13-scaling_params!$B$13))))/2</f>
        <v>0.8572727273</v>
      </c>
      <c r="AC888" s="13">
        <f>(scaling_params!$G$2*X888+scaling_params!$G$3*Y888+scaling_params!$G$4*Z888+scaling_params!$G$5*AA888+scaling_params!$G$6*AB888)*100</f>
        <v>92.86421627</v>
      </c>
      <c r="AD888" s="11" t="s">
        <v>168</v>
      </c>
      <c r="AE888" s="11">
        <f t="shared" si="2"/>
        <v>0</v>
      </c>
    </row>
    <row r="889" ht="15.75" customHeight="1">
      <c r="A889" s="11" t="s">
        <v>623</v>
      </c>
      <c r="B889" s="11" t="s">
        <v>163</v>
      </c>
      <c r="C889" s="11" t="s">
        <v>610</v>
      </c>
      <c r="D889" s="11" t="s">
        <v>165</v>
      </c>
      <c r="E889" s="12">
        <v>2025.0</v>
      </c>
      <c r="F889" s="11" t="s">
        <v>171</v>
      </c>
      <c r="G889" s="11" t="s">
        <v>172</v>
      </c>
      <c r="H889" s="11">
        <v>4.0</v>
      </c>
      <c r="I889" s="13">
        <v>7.1</v>
      </c>
      <c r="J889" s="11">
        <v>0.0</v>
      </c>
      <c r="K889" s="13">
        <v>0.0</v>
      </c>
      <c r="L889" s="13">
        <v>7.9</v>
      </c>
      <c r="M889" s="11">
        <v>4.0</v>
      </c>
      <c r="N889" s="14">
        <v>0.93</v>
      </c>
      <c r="O889" s="13">
        <v>83.2</v>
      </c>
      <c r="P889" s="13">
        <v>5.0</v>
      </c>
      <c r="Q889" s="13">
        <v>10.1</v>
      </c>
      <c r="R889" s="13">
        <v>16.7</v>
      </c>
      <c r="S889" s="13">
        <v>4.9</v>
      </c>
      <c r="T889" s="13">
        <v>3.8</v>
      </c>
      <c r="U889" s="13">
        <v>3.6</v>
      </c>
      <c r="V889" s="13">
        <v>88.1</v>
      </c>
      <c r="W889" s="11" t="str">
        <f t="shared" si="1"/>
        <v>A-Strong|BBVA|Operations|2025</v>
      </c>
      <c r="X889" s="15">
        <f>(MAX(0,MIN(1,1-(K889-scaling_params!$B$2)/(scaling_params!$C$2-scaling_params!$B$2)))+MAX(0,MIN(1,(L889-scaling_params!$B$3)/(scaling_params!$C$3-scaling_params!$B$3))))/2</f>
        <v>0.8602941176</v>
      </c>
      <c r="Y889" s="15">
        <f>(MAX(0,MIN(1,(M889-scaling_params!$B$4)/(scaling_params!$C$4-scaling_params!$B$4)))+MAX(0,MIN(1,(N889-scaling_params!$B$5)/(scaling_params!$C$5-scaling_params!$B$5))))/2</f>
        <v>0.6928571429</v>
      </c>
      <c r="Z889" s="15">
        <f>(MAX(0,MIN(1,(O889-scaling_params!$B$6)/(scaling_params!$C$6-scaling_params!$B$6)))+MAX(0,MIN(1,1-(P889-scaling_params!$B$7)/(scaling_params!$C$7-scaling_params!$B$7)))+MAX(0,MIN(1,(T889-scaling_params!$B$11)/(scaling_params!$C$11-scaling_params!$B$11))))/3</f>
        <v>0.8857142857</v>
      </c>
      <c r="AA889" s="15">
        <f>(MAX(0,MIN(1,1-(Q889-scaling_params!$B$8)/(scaling_params!$C$8-scaling_params!$B$8)))+MAX(0,MIN(1,(R889-scaling_params!$B$9)/(scaling_params!$C$9-scaling_params!$B$9)))+MAX(0,MIN(1,(S889-scaling_params!$B$10)/(scaling_params!$C$10-scaling_params!$B$10))))/3</f>
        <v>0.9226855299</v>
      </c>
      <c r="AB889" s="15">
        <f>(MAX(0,MIN(1,(U889-scaling_params!$B$12)/(scaling_params!$C$12-scaling_params!$B$12)))+MAX(0,MIN(1,(V889-scaling_params!$B$13)/(scaling_params!$C$13-scaling_params!$B$13))))/2</f>
        <v>0.9063636364</v>
      </c>
      <c r="AC889" s="13">
        <f>(scaling_params!$G$2*X889+scaling_params!$G$3*Y889+scaling_params!$G$4*Z889+scaling_params!$G$5*AA889+scaling_params!$G$6*AB889)*100</f>
        <v>84.24769657</v>
      </c>
      <c r="AD889" s="11" t="s">
        <v>168</v>
      </c>
      <c r="AE889" s="11">
        <f t="shared" si="2"/>
        <v>0</v>
      </c>
    </row>
    <row r="890" ht="15.75" customHeight="1">
      <c r="A890" s="11" t="s">
        <v>624</v>
      </c>
      <c r="B890" s="11" t="s">
        <v>163</v>
      </c>
      <c r="C890" s="11" t="s">
        <v>610</v>
      </c>
      <c r="D890" s="11" t="s">
        <v>177</v>
      </c>
      <c r="E890" s="12">
        <v>2024.0</v>
      </c>
      <c r="F890" s="11" t="s">
        <v>166</v>
      </c>
      <c r="G890" s="11" t="s">
        <v>172</v>
      </c>
      <c r="H890" s="11">
        <v>5.0</v>
      </c>
      <c r="I890" s="13">
        <v>7.4</v>
      </c>
      <c r="J890" s="11">
        <v>0.0</v>
      </c>
      <c r="K890" s="13">
        <v>0.2</v>
      </c>
      <c r="L890" s="13">
        <v>8.8</v>
      </c>
      <c r="M890" s="11">
        <v>66.0</v>
      </c>
      <c r="N890" s="14">
        <v>0.92</v>
      </c>
      <c r="O890" s="13">
        <v>76.2</v>
      </c>
      <c r="P890" s="13">
        <v>4.6</v>
      </c>
      <c r="Q890" s="13">
        <v>11.9</v>
      </c>
      <c r="R890" s="13">
        <v>17.6</v>
      </c>
      <c r="S890" s="13">
        <v>5.0</v>
      </c>
      <c r="T890" s="13">
        <v>5.0</v>
      </c>
      <c r="U890" s="13">
        <v>3.5</v>
      </c>
      <c r="V890" s="13">
        <v>100.0</v>
      </c>
      <c r="W890" s="11" t="str">
        <f t="shared" si="1"/>
        <v>A-Strong|BBVA|Retail|2024</v>
      </c>
      <c r="X890" s="15">
        <f>(MAX(0,MIN(1,1-(K890-scaling_params!$B$2)/(scaling_params!$C$2-scaling_params!$B$2)))+MAX(0,MIN(1,(L890-scaling_params!$B$3)/(scaling_params!$C$3-scaling_params!$B$3))))/2</f>
        <v>0.9264705882</v>
      </c>
      <c r="Y890" s="15">
        <f>(MAX(0,MIN(1,(M890-scaling_params!$B$4)/(scaling_params!$C$4-scaling_params!$B$4)))+MAX(0,MIN(1,(N890-scaling_params!$B$5)/(scaling_params!$C$5-scaling_params!$B$5))))/2</f>
        <v>0.9375</v>
      </c>
      <c r="Z890" s="15">
        <f>(MAX(0,MIN(1,(O890-scaling_params!$B$6)/(scaling_params!$C$6-scaling_params!$B$6)))+MAX(0,MIN(1,1-(P890-scaling_params!$B$7)/(scaling_params!$C$7-scaling_params!$B$7)))+MAX(0,MIN(1,(T890-scaling_params!$B$11)/(scaling_params!$C$11-scaling_params!$B$11))))/3</f>
        <v>0.9900990099</v>
      </c>
      <c r="AA890" s="15">
        <f>(MAX(0,MIN(1,1-(Q890-scaling_params!$B$8)/(scaling_params!$C$8-scaling_params!$B$8)))+MAX(0,MIN(1,(R890-scaling_params!$B$9)/(scaling_params!$C$9-scaling_params!$B$9)))+MAX(0,MIN(1,(S890-scaling_params!$B$10)/(scaling_params!$C$10-scaling_params!$B$10))))/3</f>
        <v>0.9591004987</v>
      </c>
      <c r="AB890" s="15">
        <f>(MAX(0,MIN(1,(U890-scaling_params!$B$12)/(scaling_params!$C$12-scaling_params!$B$12)))+MAX(0,MIN(1,(V890-scaling_params!$B$13)/(scaling_params!$C$13-scaling_params!$B$13))))/2</f>
        <v>1</v>
      </c>
      <c r="AC890" s="13">
        <f>(scaling_params!$G$2*X890+scaling_params!$G$3*Y890+scaling_params!$G$4*Z890+scaling_params!$G$5*AA890+scaling_params!$G$6*AB890)*100</f>
        <v>95.75080433</v>
      </c>
      <c r="AD890" s="11" t="s">
        <v>168</v>
      </c>
      <c r="AE890" s="11">
        <f t="shared" si="2"/>
        <v>0</v>
      </c>
    </row>
    <row r="891" ht="15.75" customHeight="1">
      <c r="A891" s="11" t="s">
        <v>624</v>
      </c>
      <c r="B891" s="11" t="s">
        <v>163</v>
      </c>
      <c r="C891" s="11" t="s">
        <v>610</v>
      </c>
      <c r="D891" s="11" t="s">
        <v>177</v>
      </c>
      <c r="E891" s="12">
        <v>2025.0</v>
      </c>
      <c r="F891" s="11" t="s">
        <v>166</v>
      </c>
      <c r="G891" s="11" t="s">
        <v>172</v>
      </c>
      <c r="H891" s="11">
        <v>5.0</v>
      </c>
      <c r="I891" s="13">
        <v>7.1</v>
      </c>
      <c r="J891" s="11">
        <v>0.0</v>
      </c>
      <c r="K891" s="13">
        <v>1.2</v>
      </c>
      <c r="L891" s="13">
        <v>8.6</v>
      </c>
      <c r="M891" s="11">
        <v>56.0</v>
      </c>
      <c r="N891" s="14">
        <v>0.88</v>
      </c>
      <c r="O891" s="13">
        <v>79.5</v>
      </c>
      <c r="P891" s="13">
        <v>6.5</v>
      </c>
      <c r="Q891" s="13">
        <v>9.6</v>
      </c>
      <c r="R891" s="13">
        <v>16.3</v>
      </c>
      <c r="S891" s="13">
        <v>5.0</v>
      </c>
      <c r="T891" s="13">
        <v>5.0</v>
      </c>
      <c r="U891" s="13">
        <v>3.5</v>
      </c>
      <c r="V891" s="13">
        <v>84.2</v>
      </c>
      <c r="W891" s="11" t="str">
        <f t="shared" si="1"/>
        <v>A-Strong|BBVA|Retail|2025</v>
      </c>
      <c r="X891" s="15">
        <f>(MAX(0,MIN(1,1-(K891-scaling_params!$B$2)/(scaling_params!$C$2-scaling_params!$B$2)))+MAX(0,MIN(1,(L891-scaling_params!$B$3)/(scaling_params!$C$3-scaling_params!$B$3))))/2</f>
        <v>0.8784313725</v>
      </c>
      <c r="Y891" s="15">
        <f>(MAX(0,MIN(1,(M891-scaling_params!$B$4)/(scaling_params!$C$4-scaling_params!$B$4)))+MAX(0,MIN(1,(N891-scaling_params!$B$5)/(scaling_params!$C$5-scaling_params!$B$5))))/2</f>
        <v>0.8779761905</v>
      </c>
      <c r="Z891" s="15">
        <f>(MAX(0,MIN(1,(O891-scaling_params!$B$6)/(scaling_params!$C$6-scaling_params!$B$6)))+MAX(0,MIN(1,1-(P891-scaling_params!$B$7)/(scaling_params!$C$7-scaling_params!$B$7)))+MAX(0,MIN(1,(T891-scaling_params!$B$11)/(scaling_params!$C$11-scaling_params!$B$11))))/3</f>
        <v>0.9099099099</v>
      </c>
      <c r="AA891" s="15">
        <f>(MAX(0,MIN(1,1-(Q891-scaling_params!$B$8)/(scaling_params!$C$8-scaling_params!$B$8)))+MAX(0,MIN(1,(R891-scaling_params!$B$9)/(scaling_params!$C$9-scaling_params!$B$9)))+MAX(0,MIN(1,(S891-scaling_params!$B$10)/(scaling_params!$C$10-scaling_params!$B$10))))/3</f>
        <v>0.9156118143</v>
      </c>
      <c r="AB891" s="15">
        <f>(MAX(0,MIN(1,(U891-scaling_params!$B$12)/(scaling_params!$C$12-scaling_params!$B$12)))+MAX(0,MIN(1,(V891-scaling_params!$B$13)/(scaling_params!$C$13-scaling_params!$B$13))))/2</f>
        <v>0.8709090909</v>
      </c>
      <c r="AC891" s="13">
        <f>(scaling_params!$G$2*X891+scaling_params!$G$3*Y891+scaling_params!$G$4*Z891+scaling_params!$G$5*AA891+scaling_params!$G$6*AB891)*100</f>
        <v>89.04995582</v>
      </c>
      <c r="AD891" s="11" t="s">
        <v>168</v>
      </c>
      <c r="AE891" s="11">
        <f t="shared" si="2"/>
        <v>0</v>
      </c>
    </row>
    <row r="892" ht="15.75" customHeight="1">
      <c r="A892" s="11" t="s">
        <v>625</v>
      </c>
      <c r="B892" s="11" t="s">
        <v>163</v>
      </c>
      <c r="C892" s="11" t="s">
        <v>610</v>
      </c>
      <c r="D892" s="11" t="s">
        <v>181</v>
      </c>
      <c r="E892" s="12">
        <v>2024.0</v>
      </c>
      <c r="F892" s="11" t="s">
        <v>166</v>
      </c>
      <c r="G892" s="11" t="s">
        <v>172</v>
      </c>
      <c r="H892" s="11">
        <v>5.0</v>
      </c>
      <c r="I892" s="13">
        <v>7.4</v>
      </c>
      <c r="J892" s="11">
        <v>0.0</v>
      </c>
      <c r="K892" s="13">
        <v>0.6</v>
      </c>
      <c r="L892" s="13">
        <v>8.0</v>
      </c>
      <c r="M892" s="11">
        <v>37.0</v>
      </c>
      <c r="N892" s="14">
        <v>0.86</v>
      </c>
      <c r="O892" s="13">
        <v>80.4</v>
      </c>
      <c r="P892" s="13">
        <v>5.5</v>
      </c>
      <c r="Q892" s="13">
        <v>9.4</v>
      </c>
      <c r="R892" s="13">
        <v>15.8</v>
      </c>
      <c r="S892" s="13">
        <v>4.4</v>
      </c>
      <c r="T892" s="13">
        <v>3.9</v>
      </c>
      <c r="U892" s="13">
        <v>3.6</v>
      </c>
      <c r="V892" s="13">
        <v>79.5</v>
      </c>
      <c r="W892" s="11" t="str">
        <f t="shared" si="1"/>
        <v>A-Strong|BBVA|Corporate|2024</v>
      </c>
      <c r="X892" s="15">
        <f>(MAX(0,MIN(1,1-(K892-scaling_params!$B$2)/(scaling_params!$C$2-scaling_params!$B$2)))+MAX(0,MIN(1,(L892-scaling_params!$B$3)/(scaling_params!$C$3-scaling_params!$B$3))))/2</f>
        <v>0.8676470588</v>
      </c>
      <c r="Y892" s="15">
        <f>(MAX(0,MIN(1,(M892-scaling_params!$B$4)/(scaling_params!$C$4-scaling_params!$B$4)))+MAX(0,MIN(1,(N892-scaling_params!$B$5)/(scaling_params!$C$5-scaling_params!$B$5))))/2</f>
        <v>0.7625</v>
      </c>
      <c r="Z892" s="15">
        <f>(MAX(0,MIN(1,(O892-scaling_params!$B$6)/(scaling_params!$C$6-scaling_params!$B$6)))+MAX(0,MIN(1,1-(P892-scaling_params!$B$7)/(scaling_params!$C$7-scaling_params!$B$7)))+MAX(0,MIN(1,(T892-scaling_params!$B$11)/(scaling_params!$C$11-scaling_params!$B$11))))/3</f>
        <v>0.8952380952</v>
      </c>
      <c r="AA892" s="15">
        <f>(MAX(0,MIN(1,1-(Q892-scaling_params!$B$8)/(scaling_params!$C$8-scaling_params!$B$8)))+MAX(0,MIN(1,(R892-scaling_params!$B$9)/(scaling_params!$C$9-scaling_params!$B$9)))+MAX(0,MIN(1,(S892-scaling_params!$B$10)/(scaling_params!$C$10-scaling_params!$B$10))))/3</f>
        <v>0.8356912385</v>
      </c>
      <c r="AB892" s="15">
        <f>(MAX(0,MIN(1,(U892-scaling_params!$B$12)/(scaling_params!$C$12-scaling_params!$B$12)))+MAX(0,MIN(1,(V892-scaling_params!$B$13)/(scaling_params!$C$13-scaling_params!$B$13))))/2</f>
        <v>0.8281818182</v>
      </c>
      <c r="AC892" s="13">
        <f>(scaling_params!$G$2*X892+scaling_params!$G$3*Y892+scaling_params!$G$4*Z892+scaling_params!$G$5*AA892+scaling_params!$G$6*AB892)*100</f>
        <v>83.82726237</v>
      </c>
      <c r="AD892" s="11" t="s">
        <v>168</v>
      </c>
      <c r="AE892" s="11">
        <f t="shared" si="2"/>
        <v>0</v>
      </c>
    </row>
    <row r="893" ht="15.75" customHeight="1">
      <c r="A893" s="11" t="s">
        <v>625</v>
      </c>
      <c r="B893" s="11" t="s">
        <v>163</v>
      </c>
      <c r="C893" s="11" t="s">
        <v>610</v>
      </c>
      <c r="D893" s="11" t="s">
        <v>181</v>
      </c>
      <c r="E893" s="12">
        <v>2025.0</v>
      </c>
      <c r="F893" s="11" t="s">
        <v>166</v>
      </c>
      <c r="G893" s="11" t="s">
        <v>172</v>
      </c>
      <c r="H893" s="11">
        <v>5.0</v>
      </c>
      <c r="I893" s="13">
        <v>7.1</v>
      </c>
      <c r="J893" s="11">
        <v>0.0</v>
      </c>
      <c r="K893" s="13">
        <v>1.4</v>
      </c>
      <c r="L893" s="13">
        <v>8.9</v>
      </c>
      <c r="M893" s="11">
        <v>44.0</v>
      </c>
      <c r="N893" s="14">
        <v>0.88</v>
      </c>
      <c r="O893" s="13">
        <v>83.2</v>
      </c>
      <c r="P893" s="13">
        <v>5.5</v>
      </c>
      <c r="Q893" s="13">
        <v>8.5</v>
      </c>
      <c r="R893" s="13">
        <v>18.9</v>
      </c>
      <c r="S893" s="13">
        <v>4.9</v>
      </c>
      <c r="T893" s="13">
        <v>5.0</v>
      </c>
      <c r="U893" s="13">
        <v>3.7</v>
      </c>
      <c r="V893" s="13">
        <v>87.1</v>
      </c>
      <c r="W893" s="11" t="str">
        <f t="shared" si="1"/>
        <v>A-Strong|BBVA|Corporate|2025</v>
      </c>
      <c r="X893" s="15">
        <f>(MAX(0,MIN(1,1-(K893-scaling_params!$B$2)/(scaling_params!$C$2-scaling_params!$B$2)))+MAX(0,MIN(1,(L893-scaling_params!$B$3)/(scaling_params!$C$3-scaling_params!$B$3))))/2</f>
        <v>0.8671568627</v>
      </c>
      <c r="Y893" s="15">
        <f>(MAX(0,MIN(1,(M893-scaling_params!$B$4)/(scaling_params!$C$4-scaling_params!$B$4)))+MAX(0,MIN(1,(N893-scaling_params!$B$5)/(scaling_params!$C$5-scaling_params!$B$5))))/2</f>
        <v>0.8208333333</v>
      </c>
      <c r="Z893" s="15">
        <f>(MAX(0,MIN(1,(O893-scaling_params!$B$6)/(scaling_params!$C$6-scaling_params!$B$6)))+MAX(0,MIN(1,1-(P893-scaling_params!$B$7)/(scaling_params!$C$7-scaling_params!$B$7)))+MAX(0,MIN(1,(T893-scaling_params!$B$11)/(scaling_params!$C$11-scaling_params!$B$11))))/3</f>
        <v>1</v>
      </c>
      <c r="AA893" s="15">
        <f>(MAX(0,MIN(1,1-(Q893-scaling_params!$B$8)/(scaling_params!$C$8-scaling_params!$B$8)))+MAX(0,MIN(1,(R893-scaling_params!$B$9)/(scaling_params!$C$9-scaling_params!$B$9)))+MAX(0,MIN(1,(S893-scaling_params!$B$10)/(scaling_params!$C$10-scaling_params!$B$10))))/3</f>
        <v>0.9901960784</v>
      </c>
      <c r="AB893" s="15">
        <f>(MAX(0,MIN(1,(U893-scaling_params!$B$12)/(scaling_params!$C$12-scaling_params!$B$12)))+MAX(0,MIN(1,(V893-scaling_params!$B$13)/(scaling_params!$C$13-scaling_params!$B$13))))/2</f>
        <v>0.8972727273</v>
      </c>
      <c r="AC893" s="13">
        <f>(scaling_params!$G$2*X893+scaling_params!$G$3*Y893+scaling_params!$G$4*Z893+scaling_params!$G$5*AA893+scaling_params!$G$6*AB893)*100</f>
        <v>91.18303877</v>
      </c>
      <c r="AD893" s="11" t="s">
        <v>168</v>
      </c>
      <c r="AE893" s="11">
        <f t="shared" si="2"/>
        <v>0</v>
      </c>
    </row>
    <row r="894" ht="15.75" customHeight="1">
      <c r="A894" s="11" t="s">
        <v>626</v>
      </c>
      <c r="B894" s="11" t="s">
        <v>163</v>
      </c>
      <c r="C894" s="11" t="s">
        <v>610</v>
      </c>
      <c r="D894" s="11" t="s">
        <v>174</v>
      </c>
      <c r="E894" s="12">
        <v>2024.0</v>
      </c>
      <c r="F894" s="11" t="s">
        <v>171</v>
      </c>
      <c r="G894" s="11" t="s">
        <v>184</v>
      </c>
      <c r="H894" s="11">
        <v>4.0</v>
      </c>
      <c r="I894" s="13">
        <v>7.4</v>
      </c>
      <c r="J894" s="11">
        <v>0.0</v>
      </c>
      <c r="K894" s="13">
        <v>1.3</v>
      </c>
      <c r="L894" s="13">
        <v>7.9</v>
      </c>
      <c r="M894" s="11">
        <v>50.0</v>
      </c>
      <c r="N894" s="14">
        <v>0.91</v>
      </c>
      <c r="O894" s="13">
        <v>73.3</v>
      </c>
      <c r="P894" s="13">
        <v>4.6</v>
      </c>
      <c r="Q894" s="13">
        <v>12.9</v>
      </c>
      <c r="R894" s="13">
        <v>18.1</v>
      </c>
      <c r="S894" s="13">
        <v>4.8</v>
      </c>
      <c r="T894" s="13">
        <v>4.6</v>
      </c>
      <c r="U894" s="13">
        <v>2.7</v>
      </c>
      <c r="V894" s="13">
        <v>88.3</v>
      </c>
      <c r="W894" s="11" t="str">
        <f t="shared" si="1"/>
        <v>A-Strong|BBVA|Digital|2024</v>
      </c>
      <c r="X894" s="15">
        <f>(MAX(0,MIN(1,1-(K894-scaling_params!$B$2)/(scaling_params!$C$2-scaling_params!$B$2)))+MAX(0,MIN(1,(L894-scaling_params!$B$3)/(scaling_params!$C$3-scaling_params!$B$3))))/2</f>
        <v>0.8102941176</v>
      </c>
      <c r="Y894" s="15">
        <f>(MAX(0,MIN(1,(M894-scaling_params!$B$4)/(scaling_params!$C$4-scaling_params!$B$4)))+MAX(0,MIN(1,(N894-scaling_params!$B$5)/(scaling_params!$C$5-scaling_params!$B$5))))/2</f>
        <v>0.8869047619</v>
      </c>
      <c r="Z894" s="15">
        <f>(MAX(0,MIN(1,(O894-scaling_params!$B$6)/(scaling_params!$C$6-scaling_params!$B$6)))+MAX(0,MIN(1,1-(P894-scaling_params!$B$7)/(scaling_params!$C$7-scaling_params!$B$7)))+MAX(0,MIN(1,(T894-scaling_params!$B$11)/(scaling_params!$C$11-scaling_params!$B$11))))/3</f>
        <v>0.9041489863</v>
      </c>
      <c r="AA894" s="15">
        <f>(MAX(0,MIN(1,1-(Q894-scaling_params!$B$8)/(scaling_params!$C$8-scaling_params!$B$8)))+MAX(0,MIN(1,(R894-scaling_params!$B$9)/(scaling_params!$C$9-scaling_params!$B$9)))+MAX(0,MIN(1,(S894-scaling_params!$B$10)/(scaling_params!$C$10-scaling_params!$B$10))))/3</f>
        <v>0.9227109141</v>
      </c>
      <c r="AB894" s="15">
        <f>(MAX(0,MIN(1,(U894-scaling_params!$B$12)/(scaling_params!$C$12-scaling_params!$B$12)))+MAX(0,MIN(1,(V894-scaling_params!$B$13)/(scaling_params!$C$13-scaling_params!$B$13))))/2</f>
        <v>0.8331818182</v>
      </c>
      <c r="AC894" s="13">
        <f>(scaling_params!$G$2*X894+scaling_params!$G$3*Y894+scaling_params!$G$4*Z894+scaling_params!$G$5*AA894+scaling_params!$G$6*AB894)*100</f>
        <v>87.20293239</v>
      </c>
      <c r="AD894" s="11" t="s">
        <v>168</v>
      </c>
      <c r="AE894" s="11">
        <f t="shared" si="2"/>
        <v>0</v>
      </c>
    </row>
    <row r="895" ht="15.75" customHeight="1">
      <c r="A895" s="11" t="s">
        <v>626</v>
      </c>
      <c r="B895" s="11" t="s">
        <v>163</v>
      </c>
      <c r="C895" s="11" t="s">
        <v>610</v>
      </c>
      <c r="D895" s="11" t="s">
        <v>174</v>
      </c>
      <c r="E895" s="12">
        <v>2025.0</v>
      </c>
      <c r="F895" s="11" t="s">
        <v>171</v>
      </c>
      <c r="G895" s="11" t="s">
        <v>184</v>
      </c>
      <c r="H895" s="11">
        <v>4.0</v>
      </c>
      <c r="I895" s="13">
        <v>7.1</v>
      </c>
      <c r="J895" s="11">
        <v>0.0</v>
      </c>
      <c r="K895" s="13">
        <v>1.2</v>
      </c>
      <c r="L895" s="13">
        <v>6.8</v>
      </c>
      <c r="M895" s="11">
        <v>37.0</v>
      </c>
      <c r="N895" s="14">
        <v>0.89</v>
      </c>
      <c r="O895" s="13">
        <v>78.6</v>
      </c>
      <c r="P895" s="13">
        <v>4.2</v>
      </c>
      <c r="Q895" s="13">
        <v>12.7</v>
      </c>
      <c r="R895" s="13">
        <v>18.1</v>
      </c>
      <c r="S895" s="13">
        <v>3.8</v>
      </c>
      <c r="T895" s="13">
        <v>4.5</v>
      </c>
      <c r="U895" s="13">
        <v>3.7</v>
      </c>
      <c r="V895" s="13">
        <v>91.6</v>
      </c>
      <c r="W895" s="11" t="str">
        <f t="shared" si="1"/>
        <v>A-Strong|BBVA|Digital|2025</v>
      </c>
      <c r="X895" s="15">
        <f>(MAX(0,MIN(1,1-(K895-scaling_params!$B$2)/(scaling_params!$C$2-scaling_params!$B$2)))+MAX(0,MIN(1,(L895-scaling_params!$B$3)/(scaling_params!$C$3-scaling_params!$B$3))))/2</f>
        <v>0.7460784314</v>
      </c>
      <c r="Y895" s="15">
        <f>(MAX(0,MIN(1,(M895-scaling_params!$B$4)/(scaling_params!$C$4-scaling_params!$B$4)))+MAX(0,MIN(1,(N895-scaling_params!$B$5)/(scaling_params!$C$5-scaling_params!$B$5))))/2</f>
        <v>0.8</v>
      </c>
      <c r="Z895" s="15">
        <f>(MAX(0,MIN(1,(O895-scaling_params!$B$6)/(scaling_params!$C$6-scaling_params!$B$6)))+MAX(0,MIN(1,1-(P895-scaling_params!$B$7)/(scaling_params!$C$7-scaling_params!$B$7)))+MAX(0,MIN(1,(T895-scaling_params!$B$11)/(scaling_params!$C$11-scaling_params!$B$11))))/3</f>
        <v>0.9523809524</v>
      </c>
      <c r="AA895" s="15">
        <f>(MAX(0,MIN(1,1-(Q895-scaling_params!$B$8)/(scaling_params!$C$8-scaling_params!$B$8)))+MAX(0,MIN(1,(R895-scaling_params!$B$9)/(scaling_params!$C$9-scaling_params!$B$9)))+MAX(0,MIN(1,(S895-scaling_params!$B$10)/(scaling_params!$C$10-scaling_params!$B$10))))/3</f>
        <v>0.8322474559</v>
      </c>
      <c r="AB895" s="15">
        <f>(MAX(0,MIN(1,(U895-scaling_params!$B$12)/(scaling_params!$C$12-scaling_params!$B$12)))+MAX(0,MIN(1,(V895-scaling_params!$B$13)/(scaling_params!$C$13-scaling_params!$B$13))))/2</f>
        <v>0.9381818182</v>
      </c>
      <c r="AC895" s="13">
        <f>(scaling_params!$G$2*X895+scaling_params!$G$3*Y895+scaling_params!$G$4*Z895+scaling_params!$G$5*AA895+scaling_params!$G$6*AB895)*100</f>
        <v>84.4318962</v>
      </c>
      <c r="AD895" s="11" t="s">
        <v>168</v>
      </c>
      <c r="AE895" s="11">
        <f t="shared" si="2"/>
        <v>0</v>
      </c>
    </row>
    <row r="896" ht="15.75" customHeight="1">
      <c r="A896" s="11" t="s">
        <v>627</v>
      </c>
      <c r="B896" s="11" t="s">
        <v>163</v>
      </c>
      <c r="C896" s="11" t="s">
        <v>610</v>
      </c>
      <c r="D896" s="11" t="s">
        <v>181</v>
      </c>
      <c r="E896" s="12">
        <v>2024.0</v>
      </c>
      <c r="F896" s="11" t="s">
        <v>171</v>
      </c>
      <c r="G896" s="11" t="s">
        <v>175</v>
      </c>
      <c r="H896" s="11">
        <v>2.0</v>
      </c>
      <c r="I896" s="13">
        <v>7.4</v>
      </c>
      <c r="J896" s="11">
        <v>0.0</v>
      </c>
      <c r="K896" s="13">
        <v>0.6</v>
      </c>
      <c r="L896" s="13">
        <v>8.0</v>
      </c>
      <c r="M896" s="11">
        <v>51.0</v>
      </c>
      <c r="N896" s="14">
        <v>0.85</v>
      </c>
      <c r="O896" s="13">
        <v>80.4</v>
      </c>
      <c r="P896" s="13">
        <v>5.5</v>
      </c>
      <c r="Q896" s="13">
        <v>9.4</v>
      </c>
      <c r="R896" s="13">
        <v>15.8</v>
      </c>
      <c r="S896" s="13">
        <v>5.0</v>
      </c>
      <c r="T896" s="13">
        <v>4.8</v>
      </c>
      <c r="U896" s="13">
        <v>3.6</v>
      </c>
      <c r="V896" s="13">
        <v>93.4</v>
      </c>
      <c r="W896" s="11" t="str">
        <f t="shared" si="1"/>
        <v>A-Strong|BBVA|Corporate|2024</v>
      </c>
      <c r="X896" s="15">
        <f>(MAX(0,MIN(1,1-(K896-scaling_params!$B$2)/(scaling_params!$C$2-scaling_params!$B$2)))+MAX(0,MIN(1,(L896-scaling_params!$B$3)/(scaling_params!$C$3-scaling_params!$B$3))))/2</f>
        <v>0.8676470588</v>
      </c>
      <c r="Y896" s="15">
        <f>(MAX(0,MIN(1,(M896-scaling_params!$B$4)/(scaling_params!$C$4-scaling_params!$B$4)))+MAX(0,MIN(1,(N896-scaling_params!$B$5)/(scaling_params!$C$5-scaling_params!$B$5))))/2</f>
        <v>0.8166666667</v>
      </c>
      <c r="Z896" s="15">
        <f>(MAX(0,MIN(1,(O896-scaling_params!$B$6)/(scaling_params!$C$6-scaling_params!$B$6)))+MAX(0,MIN(1,1-(P896-scaling_params!$B$7)/(scaling_params!$C$7-scaling_params!$B$7)))+MAX(0,MIN(1,(T896-scaling_params!$B$11)/(scaling_params!$C$11-scaling_params!$B$11))))/3</f>
        <v>0.980952381</v>
      </c>
      <c r="AA896" s="15">
        <f>(MAX(0,MIN(1,1-(Q896-scaling_params!$B$8)/(scaling_params!$C$8-scaling_params!$B$8)))+MAX(0,MIN(1,(R896-scaling_params!$B$9)/(scaling_params!$C$9-scaling_params!$B$9)))+MAX(0,MIN(1,(S896-scaling_params!$B$10)/(scaling_params!$C$10-scaling_params!$B$10))))/3</f>
        <v>0.8945147679</v>
      </c>
      <c r="AB896" s="15">
        <f>(MAX(0,MIN(1,(U896-scaling_params!$B$12)/(scaling_params!$C$12-scaling_params!$B$12)))+MAX(0,MIN(1,(V896-scaling_params!$B$13)/(scaling_params!$C$13-scaling_params!$B$13))))/2</f>
        <v>0.9545454545</v>
      </c>
      <c r="AC896" s="13">
        <f>(scaling_params!$G$2*X896+scaling_params!$G$3*Y896+scaling_params!$G$4*Z896+scaling_params!$G$5*AA896+scaling_params!$G$6*AB896)*100</f>
        <v>89.64084978</v>
      </c>
      <c r="AD896" s="11" t="s">
        <v>168</v>
      </c>
      <c r="AE896" s="11">
        <f t="shared" si="2"/>
        <v>0</v>
      </c>
    </row>
    <row r="897" ht="15.75" customHeight="1">
      <c r="A897" s="11" t="s">
        <v>627</v>
      </c>
      <c r="B897" s="11" t="s">
        <v>163</v>
      </c>
      <c r="C897" s="11" t="s">
        <v>610</v>
      </c>
      <c r="D897" s="11" t="s">
        <v>181</v>
      </c>
      <c r="E897" s="12">
        <v>2025.0</v>
      </c>
      <c r="F897" s="11" t="s">
        <v>171</v>
      </c>
      <c r="G897" s="11" t="s">
        <v>175</v>
      </c>
      <c r="H897" s="11">
        <v>2.0</v>
      </c>
      <c r="I897" s="13">
        <v>7.1</v>
      </c>
      <c r="J897" s="11">
        <v>0.0</v>
      </c>
      <c r="K897" s="13">
        <v>1.4</v>
      </c>
      <c r="L897" s="13">
        <v>9.0</v>
      </c>
      <c r="M897" s="11">
        <v>36.0</v>
      </c>
      <c r="N897" s="14">
        <v>0.98</v>
      </c>
      <c r="O897" s="13">
        <v>83.2</v>
      </c>
      <c r="P897" s="13">
        <v>5.5</v>
      </c>
      <c r="Q897" s="13">
        <v>8.5</v>
      </c>
      <c r="R897" s="13">
        <v>18.9</v>
      </c>
      <c r="S897" s="13">
        <v>4.9</v>
      </c>
      <c r="T897" s="13">
        <v>4.2</v>
      </c>
      <c r="U897" s="13">
        <v>3.7</v>
      </c>
      <c r="V897" s="13">
        <v>82.1</v>
      </c>
      <c r="W897" s="11" t="str">
        <f t="shared" si="1"/>
        <v>A-Strong|BBVA|Corporate|2025</v>
      </c>
      <c r="X897" s="15">
        <f>(MAX(0,MIN(1,1-(K897-scaling_params!$B$2)/(scaling_params!$C$2-scaling_params!$B$2)))+MAX(0,MIN(1,(L897-scaling_params!$B$3)/(scaling_params!$C$3-scaling_params!$B$3))))/2</f>
        <v>0.8745098039</v>
      </c>
      <c r="Y897" s="15">
        <f>(MAX(0,MIN(1,(M897-scaling_params!$B$4)/(scaling_params!$C$4-scaling_params!$B$4)))+MAX(0,MIN(1,(N897-scaling_params!$B$5)/(scaling_params!$C$5-scaling_params!$B$5))))/2</f>
        <v>0.8952380952</v>
      </c>
      <c r="Z897" s="15">
        <f>(MAX(0,MIN(1,(O897-scaling_params!$B$6)/(scaling_params!$C$6-scaling_params!$B$6)))+MAX(0,MIN(1,1-(P897-scaling_params!$B$7)/(scaling_params!$C$7-scaling_params!$B$7)))+MAX(0,MIN(1,(T897-scaling_params!$B$11)/(scaling_params!$C$11-scaling_params!$B$11))))/3</f>
        <v>0.9238095238</v>
      </c>
      <c r="AA897" s="15">
        <f>(MAX(0,MIN(1,1-(Q897-scaling_params!$B$8)/(scaling_params!$C$8-scaling_params!$B$8)))+MAX(0,MIN(1,(R897-scaling_params!$B$9)/(scaling_params!$C$9-scaling_params!$B$9)))+MAX(0,MIN(1,(S897-scaling_params!$B$10)/(scaling_params!$C$10-scaling_params!$B$10))))/3</f>
        <v>0.9901960784</v>
      </c>
      <c r="AB897" s="15">
        <f>(MAX(0,MIN(1,(U897-scaling_params!$B$12)/(scaling_params!$C$12-scaling_params!$B$12)))+MAX(0,MIN(1,(V897-scaling_params!$B$13)/(scaling_params!$C$13-scaling_params!$B$13))))/2</f>
        <v>0.8518181818</v>
      </c>
      <c r="AC897" s="13">
        <f>(scaling_params!$G$2*X897+scaling_params!$G$3*Y897+scaling_params!$G$4*Z897+scaling_params!$G$5*AA897+scaling_params!$G$6*AB897)*100</f>
        <v>90.77750497</v>
      </c>
      <c r="AD897" s="11" t="s">
        <v>168</v>
      </c>
      <c r="AE897" s="11">
        <f t="shared" si="2"/>
        <v>0</v>
      </c>
    </row>
    <row r="898" ht="15.75" customHeight="1">
      <c r="A898" s="11" t="s">
        <v>628</v>
      </c>
      <c r="B898" s="11" t="s">
        <v>163</v>
      </c>
      <c r="C898" s="11" t="s">
        <v>610</v>
      </c>
      <c r="D898" s="11" t="s">
        <v>174</v>
      </c>
      <c r="E898" s="12">
        <v>2024.0</v>
      </c>
      <c r="F898" s="11" t="s">
        <v>171</v>
      </c>
      <c r="G898" s="11" t="s">
        <v>167</v>
      </c>
      <c r="H898" s="11">
        <v>1.0</v>
      </c>
      <c r="I898" s="13">
        <v>7.4</v>
      </c>
      <c r="J898" s="11">
        <v>0.0</v>
      </c>
      <c r="K898" s="13">
        <v>1.3</v>
      </c>
      <c r="L898" s="13">
        <v>8.3</v>
      </c>
      <c r="M898" s="11">
        <v>41.0</v>
      </c>
      <c r="N898" s="14">
        <v>0.91</v>
      </c>
      <c r="O898" s="13">
        <v>73.3</v>
      </c>
      <c r="P898" s="13">
        <v>4.6</v>
      </c>
      <c r="Q898" s="13">
        <v>12.9</v>
      </c>
      <c r="R898" s="13">
        <v>18.1</v>
      </c>
      <c r="S898" s="13">
        <v>4.7</v>
      </c>
      <c r="T898" s="13">
        <v>4.9</v>
      </c>
      <c r="U898" s="13">
        <v>2.7</v>
      </c>
      <c r="V898" s="13">
        <v>93.9</v>
      </c>
      <c r="W898" s="11" t="str">
        <f t="shared" si="1"/>
        <v>A-Strong|BBVA|Digital|2024</v>
      </c>
      <c r="X898" s="15">
        <f>(MAX(0,MIN(1,1-(K898-scaling_params!$B$2)/(scaling_params!$C$2-scaling_params!$B$2)))+MAX(0,MIN(1,(L898-scaling_params!$B$3)/(scaling_params!$C$3-scaling_params!$B$3))))/2</f>
        <v>0.8397058824</v>
      </c>
      <c r="Y898" s="15">
        <f>(MAX(0,MIN(1,(M898-scaling_params!$B$4)/(scaling_params!$C$4-scaling_params!$B$4)))+MAX(0,MIN(1,(N898-scaling_params!$B$5)/(scaling_params!$C$5-scaling_params!$B$5))))/2</f>
        <v>0.844047619</v>
      </c>
      <c r="Z898" s="15">
        <f>(MAX(0,MIN(1,(O898-scaling_params!$B$6)/(scaling_params!$C$6-scaling_params!$B$6)))+MAX(0,MIN(1,1-(P898-scaling_params!$B$7)/(scaling_params!$C$7-scaling_params!$B$7)))+MAX(0,MIN(1,(T898-scaling_params!$B$11)/(scaling_params!$C$11-scaling_params!$B$11))))/3</f>
        <v>0.9327204149</v>
      </c>
      <c r="AA898" s="15">
        <f>(MAX(0,MIN(1,1-(Q898-scaling_params!$B$8)/(scaling_params!$C$8-scaling_params!$B$8)))+MAX(0,MIN(1,(R898-scaling_params!$B$9)/(scaling_params!$C$9-scaling_params!$B$9)))+MAX(0,MIN(1,(S898-scaling_params!$B$10)/(scaling_params!$C$10-scaling_params!$B$10))))/3</f>
        <v>0.9129069925</v>
      </c>
      <c r="AB898" s="15">
        <f>(MAX(0,MIN(1,(U898-scaling_params!$B$12)/(scaling_params!$C$12-scaling_params!$B$12)))+MAX(0,MIN(1,(V898-scaling_params!$B$13)/(scaling_params!$C$13-scaling_params!$B$13))))/2</f>
        <v>0.8840909091</v>
      </c>
      <c r="AC898" s="13">
        <f>(scaling_params!$G$2*X898+scaling_params!$G$3*Y898+scaling_params!$G$4*Z898+scaling_params!$G$5*AA898+scaling_params!$G$6*AB898)*100</f>
        <v>87.98657283</v>
      </c>
      <c r="AD898" s="11" t="s">
        <v>168</v>
      </c>
      <c r="AE898" s="11">
        <f t="shared" si="2"/>
        <v>0</v>
      </c>
    </row>
    <row r="899" ht="15.75" customHeight="1">
      <c r="A899" s="11" t="s">
        <v>628</v>
      </c>
      <c r="B899" s="11" t="s">
        <v>163</v>
      </c>
      <c r="C899" s="11" t="s">
        <v>610</v>
      </c>
      <c r="D899" s="11" t="s">
        <v>174</v>
      </c>
      <c r="E899" s="12">
        <v>2025.0</v>
      </c>
      <c r="F899" s="11" t="s">
        <v>171</v>
      </c>
      <c r="G899" s="11" t="s">
        <v>167</v>
      </c>
      <c r="H899" s="11">
        <v>1.0</v>
      </c>
      <c r="I899" s="13">
        <v>7.1</v>
      </c>
      <c r="J899" s="11">
        <v>0.0</v>
      </c>
      <c r="K899" s="13">
        <v>1.2</v>
      </c>
      <c r="L899" s="13">
        <v>8.5</v>
      </c>
      <c r="M899" s="11">
        <v>31.0</v>
      </c>
      <c r="N899" s="14">
        <v>0.87</v>
      </c>
      <c r="O899" s="13">
        <v>78.6</v>
      </c>
      <c r="P899" s="13">
        <v>4.2</v>
      </c>
      <c r="Q899" s="13">
        <v>12.7</v>
      </c>
      <c r="R899" s="13">
        <v>18.1</v>
      </c>
      <c r="S899" s="13">
        <v>4.8</v>
      </c>
      <c r="T899" s="13">
        <v>5.0</v>
      </c>
      <c r="U899" s="13">
        <v>3.7</v>
      </c>
      <c r="V899" s="13">
        <v>90.4</v>
      </c>
      <c r="W899" s="11" t="str">
        <f t="shared" si="1"/>
        <v>A-Strong|BBVA|Digital|2025</v>
      </c>
      <c r="X899" s="15">
        <f>(MAX(0,MIN(1,1-(K899-scaling_params!$B$2)/(scaling_params!$C$2-scaling_params!$B$2)))+MAX(0,MIN(1,(L899-scaling_params!$B$3)/(scaling_params!$C$3-scaling_params!$B$3))))/2</f>
        <v>0.8710784314</v>
      </c>
      <c r="Y899" s="15">
        <f>(MAX(0,MIN(1,(M899-scaling_params!$B$4)/(scaling_params!$C$4-scaling_params!$B$4)))+MAX(0,MIN(1,(N899-scaling_params!$B$5)/(scaling_params!$C$5-scaling_params!$B$5))))/2</f>
        <v>0.7464285714</v>
      </c>
      <c r="Z899" s="15">
        <f>(MAX(0,MIN(1,(O899-scaling_params!$B$6)/(scaling_params!$C$6-scaling_params!$B$6)))+MAX(0,MIN(1,1-(P899-scaling_params!$B$7)/(scaling_params!$C$7-scaling_params!$B$7)))+MAX(0,MIN(1,(T899-scaling_params!$B$11)/(scaling_params!$C$11-scaling_params!$B$11))))/3</f>
        <v>1</v>
      </c>
      <c r="AA899" s="15">
        <f>(MAX(0,MIN(1,1-(Q899-scaling_params!$B$8)/(scaling_params!$C$8-scaling_params!$B$8)))+MAX(0,MIN(1,(R899-scaling_params!$B$9)/(scaling_params!$C$9-scaling_params!$B$9)))+MAX(0,MIN(1,(S899-scaling_params!$B$10)/(scaling_params!$C$10-scaling_params!$B$10))))/3</f>
        <v>0.9302866716</v>
      </c>
      <c r="AB899" s="15">
        <f>(MAX(0,MIN(1,(U899-scaling_params!$B$12)/(scaling_params!$C$12-scaling_params!$B$12)))+MAX(0,MIN(1,(V899-scaling_params!$B$13)/(scaling_params!$C$13-scaling_params!$B$13))))/2</f>
        <v>0.9272727273</v>
      </c>
      <c r="AC899" s="13">
        <f>(scaling_params!$G$2*X899+scaling_params!$G$3*Y899+scaling_params!$G$4*Z899+scaling_params!$G$5*AA899+scaling_params!$G$6*AB899)*100</f>
        <v>88.82627817</v>
      </c>
      <c r="AD899" s="11" t="s">
        <v>168</v>
      </c>
      <c r="AE899" s="11">
        <f t="shared" si="2"/>
        <v>0</v>
      </c>
    </row>
    <row r="900" ht="15.75" customHeight="1">
      <c r="A900" s="11" t="s">
        <v>629</v>
      </c>
      <c r="B900" s="11" t="s">
        <v>163</v>
      </c>
      <c r="C900" s="11" t="s">
        <v>610</v>
      </c>
      <c r="D900" s="11" t="s">
        <v>170</v>
      </c>
      <c r="E900" s="12">
        <v>2024.0</v>
      </c>
      <c r="F900" s="11" t="s">
        <v>171</v>
      </c>
      <c r="G900" s="11" t="s">
        <v>172</v>
      </c>
      <c r="H900" s="11">
        <v>2.0</v>
      </c>
      <c r="I900" s="13">
        <v>7.4</v>
      </c>
      <c r="J900" s="11">
        <v>0.0</v>
      </c>
      <c r="K900" s="13">
        <v>0.2</v>
      </c>
      <c r="L900" s="13">
        <v>9.0</v>
      </c>
      <c r="M900" s="11">
        <v>36.0</v>
      </c>
      <c r="N900" s="14">
        <v>0.92</v>
      </c>
      <c r="O900" s="13">
        <v>82.1</v>
      </c>
      <c r="P900" s="13">
        <v>5.1</v>
      </c>
      <c r="Q900" s="13">
        <v>12.5</v>
      </c>
      <c r="R900" s="13">
        <v>18.1</v>
      </c>
      <c r="S900" s="13">
        <v>5.0</v>
      </c>
      <c r="T900" s="13">
        <v>4.5</v>
      </c>
      <c r="U900" s="13">
        <v>2.3</v>
      </c>
      <c r="V900" s="13">
        <v>93.1</v>
      </c>
      <c r="W900" s="11" t="str">
        <f t="shared" si="1"/>
        <v>A-Strong|BBVA|Risk|2024</v>
      </c>
      <c r="X900" s="15">
        <f>(MAX(0,MIN(1,1-(K900-scaling_params!$B$2)/(scaling_params!$C$2-scaling_params!$B$2)))+MAX(0,MIN(1,(L900-scaling_params!$B$3)/(scaling_params!$C$3-scaling_params!$B$3))))/2</f>
        <v>0.9411764706</v>
      </c>
      <c r="Y900" s="15">
        <f>(MAX(0,MIN(1,(M900-scaling_params!$B$4)/(scaling_params!$C$4-scaling_params!$B$4)))+MAX(0,MIN(1,(N900-scaling_params!$B$5)/(scaling_params!$C$5-scaling_params!$B$5))))/2</f>
        <v>0.8327380952</v>
      </c>
      <c r="Z900" s="15">
        <f>(MAX(0,MIN(1,(O900-scaling_params!$B$6)/(scaling_params!$C$6-scaling_params!$B$6)))+MAX(0,MIN(1,1-(P900-scaling_params!$B$7)/(scaling_params!$C$7-scaling_params!$B$7)))+MAX(0,MIN(1,(T900-scaling_params!$B$11)/(scaling_params!$C$11-scaling_params!$B$11))))/3</f>
        <v>0.9523809524</v>
      </c>
      <c r="AA900" s="15">
        <f>(MAX(0,MIN(1,1-(Q900-scaling_params!$B$8)/(scaling_params!$C$8-scaling_params!$B$8)))+MAX(0,MIN(1,(R900-scaling_params!$B$9)/(scaling_params!$C$9-scaling_params!$B$9)))+MAX(0,MIN(1,(S900-scaling_params!$B$10)/(scaling_params!$C$10-scaling_params!$B$10))))/3</f>
        <v>0.9574702723</v>
      </c>
      <c r="AB900" s="15">
        <f>(MAX(0,MIN(1,(U900-scaling_params!$B$12)/(scaling_params!$C$12-scaling_params!$B$12)))+MAX(0,MIN(1,(V900-scaling_params!$B$13)/(scaling_params!$C$13-scaling_params!$B$13))))/2</f>
        <v>0.7768181818</v>
      </c>
      <c r="AC900" s="13">
        <f>(scaling_params!$G$2*X900+scaling_params!$G$3*Y900+scaling_params!$G$4*Z900+scaling_params!$G$5*AA900+scaling_params!$G$6*AB900)*100</f>
        <v>90.08587602</v>
      </c>
      <c r="AD900" s="11" t="s">
        <v>168</v>
      </c>
      <c r="AE900" s="11">
        <f t="shared" si="2"/>
        <v>0</v>
      </c>
    </row>
    <row r="901" ht="15.75" customHeight="1">
      <c r="A901" s="11" t="s">
        <v>629</v>
      </c>
      <c r="B901" s="11" t="s">
        <v>163</v>
      </c>
      <c r="C901" s="11" t="s">
        <v>610</v>
      </c>
      <c r="D901" s="11" t="s">
        <v>170</v>
      </c>
      <c r="E901" s="12">
        <v>2025.0</v>
      </c>
      <c r="F901" s="11" t="s">
        <v>171</v>
      </c>
      <c r="G901" s="11" t="s">
        <v>172</v>
      </c>
      <c r="H901" s="11">
        <v>2.0</v>
      </c>
      <c r="I901" s="13">
        <v>7.1</v>
      </c>
      <c r="J901" s="11">
        <v>0.0</v>
      </c>
      <c r="K901" s="13">
        <v>0.0</v>
      </c>
      <c r="L901" s="13">
        <v>9.0</v>
      </c>
      <c r="M901" s="11">
        <v>39.0</v>
      </c>
      <c r="N901" s="14">
        <v>0.92</v>
      </c>
      <c r="O901" s="13">
        <v>82.8</v>
      </c>
      <c r="P901" s="13">
        <v>4.9</v>
      </c>
      <c r="Q901" s="13">
        <v>8.3</v>
      </c>
      <c r="R901" s="13">
        <v>17.0</v>
      </c>
      <c r="S901" s="13">
        <v>4.8</v>
      </c>
      <c r="T901" s="13">
        <v>5.0</v>
      </c>
      <c r="U901" s="13">
        <v>5.1</v>
      </c>
      <c r="V901" s="13">
        <v>99.0</v>
      </c>
      <c r="W901" s="11" t="str">
        <f t="shared" si="1"/>
        <v>A-Strong|BBVA|Risk|2025</v>
      </c>
      <c r="X901" s="15">
        <f>(MAX(0,MIN(1,1-(K901-scaling_params!$B$2)/(scaling_params!$C$2-scaling_params!$B$2)))+MAX(0,MIN(1,(L901-scaling_params!$B$3)/(scaling_params!$C$3-scaling_params!$B$3))))/2</f>
        <v>0.9411764706</v>
      </c>
      <c r="Y901" s="15">
        <f>(MAX(0,MIN(1,(M901-scaling_params!$B$4)/(scaling_params!$C$4-scaling_params!$B$4)))+MAX(0,MIN(1,(N901-scaling_params!$B$5)/(scaling_params!$C$5-scaling_params!$B$5))))/2</f>
        <v>0.8470238095</v>
      </c>
      <c r="Z901" s="15">
        <f>(MAX(0,MIN(1,(O901-scaling_params!$B$6)/(scaling_params!$C$6-scaling_params!$B$6)))+MAX(0,MIN(1,1-(P901-scaling_params!$B$7)/(scaling_params!$C$7-scaling_params!$B$7)))+MAX(0,MIN(1,(T901-scaling_params!$B$11)/(scaling_params!$C$11-scaling_params!$B$11))))/3</f>
        <v>1</v>
      </c>
      <c r="AA901" s="15">
        <f>(MAX(0,MIN(1,1-(Q901-scaling_params!$B$8)/(scaling_params!$C$8-scaling_params!$B$8)))+MAX(0,MIN(1,(R901-scaling_params!$B$9)/(scaling_params!$C$9-scaling_params!$B$9)))+MAX(0,MIN(1,(S901-scaling_params!$B$10)/(scaling_params!$C$10-scaling_params!$B$10))))/3</f>
        <v>0.9255398362</v>
      </c>
      <c r="AB901" s="15">
        <f>(MAX(0,MIN(1,(U901-scaling_params!$B$12)/(scaling_params!$C$12-scaling_params!$B$12)))+MAX(0,MIN(1,(V901-scaling_params!$B$13)/(scaling_params!$C$13-scaling_params!$B$13))))/2</f>
        <v>1</v>
      </c>
      <c r="AC901" s="13">
        <f>(scaling_params!$G$2*X901+scaling_params!$G$3*Y901+scaling_params!$G$4*Z901+scaling_params!$G$5*AA901+scaling_params!$G$6*AB901)*100</f>
        <v>93.6122077</v>
      </c>
      <c r="AD901" s="11" t="s">
        <v>168</v>
      </c>
      <c r="AE901" s="11">
        <f t="shared" si="2"/>
        <v>0</v>
      </c>
    </row>
    <row r="902" ht="15.75" customHeight="1">
      <c r="A902" s="11" t="s">
        <v>630</v>
      </c>
      <c r="B902" s="11" t="s">
        <v>163</v>
      </c>
      <c r="C902" s="11" t="s">
        <v>610</v>
      </c>
      <c r="D902" s="11" t="s">
        <v>165</v>
      </c>
      <c r="E902" s="12">
        <v>2024.0</v>
      </c>
      <c r="F902" s="11" t="s">
        <v>171</v>
      </c>
      <c r="G902" s="11" t="s">
        <v>175</v>
      </c>
      <c r="H902" s="11">
        <v>5.0</v>
      </c>
      <c r="I902" s="13">
        <v>7.4</v>
      </c>
      <c r="J902" s="11">
        <v>0.0</v>
      </c>
      <c r="K902" s="13">
        <v>1.1</v>
      </c>
      <c r="L902" s="13">
        <v>8.6</v>
      </c>
      <c r="M902" s="11">
        <v>36.0</v>
      </c>
      <c r="N902" s="14">
        <v>0.91</v>
      </c>
      <c r="O902" s="13">
        <v>77.5</v>
      </c>
      <c r="P902" s="13">
        <v>5.8</v>
      </c>
      <c r="Q902" s="13">
        <v>9.9</v>
      </c>
      <c r="R902" s="13">
        <v>17.5</v>
      </c>
      <c r="S902" s="13">
        <v>5.0</v>
      </c>
      <c r="T902" s="13">
        <v>4.4</v>
      </c>
      <c r="U902" s="13">
        <v>2.8</v>
      </c>
      <c r="V902" s="13">
        <v>97.7</v>
      </c>
      <c r="W902" s="11" t="str">
        <f t="shared" si="1"/>
        <v>A-Strong|BBVA|Operations|2024</v>
      </c>
      <c r="X902" s="15">
        <f>(MAX(0,MIN(1,1-(K902-scaling_params!$B$2)/(scaling_params!$C$2-scaling_params!$B$2)))+MAX(0,MIN(1,(L902-scaling_params!$B$3)/(scaling_params!$C$3-scaling_params!$B$3))))/2</f>
        <v>0.8950980392</v>
      </c>
      <c r="Y902" s="15">
        <f>(MAX(0,MIN(1,(M902-scaling_params!$B$4)/(scaling_params!$C$4-scaling_params!$B$4)))+MAX(0,MIN(1,(N902-scaling_params!$B$5)/(scaling_params!$C$5-scaling_params!$B$5))))/2</f>
        <v>0.8202380952</v>
      </c>
      <c r="Z902" s="15">
        <f>(MAX(0,MIN(1,(O902-scaling_params!$B$6)/(scaling_params!$C$6-scaling_params!$B$6)))+MAX(0,MIN(1,1-(P902-scaling_params!$B$7)/(scaling_params!$C$7-scaling_params!$B$7)))+MAX(0,MIN(1,(T902-scaling_params!$B$11)/(scaling_params!$C$11-scaling_params!$B$11))))/3</f>
        <v>0.9158301158</v>
      </c>
      <c r="AA902" s="15">
        <f>(MAX(0,MIN(1,1-(Q902-scaling_params!$B$8)/(scaling_params!$C$8-scaling_params!$B$8)))+MAX(0,MIN(1,(R902-scaling_params!$B$9)/(scaling_params!$C$9-scaling_params!$B$9)))+MAX(0,MIN(1,(S902-scaling_params!$B$10)/(scaling_params!$C$10-scaling_params!$B$10))))/3</f>
        <v>0.9662447257</v>
      </c>
      <c r="AB902" s="15">
        <f>(MAX(0,MIN(1,(U902-scaling_params!$B$12)/(scaling_params!$C$12-scaling_params!$B$12)))+MAX(0,MIN(1,(V902-scaling_params!$B$13)/(scaling_params!$C$13-scaling_params!$B$13))))/2</f>
        <v>0.9436363636</v>
      </c>
      <c r="AC902" s="13">
        <f>(scaling_params!$G$2*X902+scaling_params!$G$3*Y902+scaling_params!$G$4*Z902+scaling_params!$G$5*AA902+scaling_params!$G$6*AB902)*100</f>
        <v>89.97322315</v>
      </c>
      <c r="AD902" s="11" t="s">
        <v>168</v>
      </c>
      <c r="AE902" s="11">
        <f t="shared" si="2"/>
        <v>0</v>
      </c>
    </row>
    <row r="903" ht="15.75" customHeight="1">
      <c r="A903" s="11" t="s">
        <v>630</v>
      </c>
      <c r="B903" s="11" t="s">
        <v>163</v>
      </c>
      <c r="C903" s="11" t="s">
        <v>610</v>
      </c>
      <c r="D903" s="11" t="s">
        <v>165</v>
      </c>
      <c r="E903" s="12">
        <v>2025.0</v>
      </c>
      <c r="F903" s="11" t="s">
        <v>171</v>
      </c>
      <c r="G903" s="11" t="s">
        <v>175</v>
      </c>
      <c r="H903" s="11">
        <v>5.0</v>
      </c>
      <c r="I903" s="13">
        <v>7.1</v>
      </c>
      <c r="J903" s="11">
        <v>0.0</v>
      </c>
      <c r="K903" s="13">
        <v>0.0</v>
      </c>
      <c r="L903" s="13">
        <v>9.1</v>
      </c>
      <c r="M903" s="11">
        <v>59.0</v>
      </c>
      <c r="N903" s="14">
        <v>0.92</v>
      </c>
      <c r="O903" s="13">
        <v>83.2</v>
      </c>
      <c r="P903" s="13">
        <v>5.0</v>
      </c>
      <c r="Q903" s="13">
        <v>10.1</v>
      </c>
      <c r="R903" s="13">
        <v>16.7</v>
      </c>
      <c r="S903" s="13">
        <v>5.0</v>
      </c>
      <c r="T903" s="13">
        <v>5.0</v>
      </c>
      <c r="U903" s="13">
        <v>3.6</v>
      </c>
      <c r="V903" s="13">
        <v>97.9</v>
      </c>
      <c r="W903" s="11" t="str">
        <f t="shared" si="1"/>
        <v>A-Strong|BBVA|Operations|2025</v>
      </c>
      <c r="X903" s="15">
        <f>(MAX(0,MIN(1,1-(K903-scaling_params!$B$2)/(scaling_params!$C$2-scaling_params!$B$2)))+MAX(0,MIN(1,(L903-scaling_params!$B$3)/(scaling_params!$C$3-scaling_params!$B$3))))/2</f>
        <v>0.9485294118</v>
      </c>
      <c r="Y903" s="15">
        <f>(MAX(0,MIN(1,(M903-scaling_params!$B$4)/(scaling_params!$C$4-scaling_params!$B$4)))+MAX(0,MIN(1,(N903-scaling_params!$B$5)/(scaling_params!$C$5-scaling_params!$B$5))))/2</f>
        <v>0.9375</v>
      </c>
      <c r="Z903" s="15">
        <f>(MAX(0,MIN(1,(O903-scaling_params!$B$6)/(scaling_params!$C$6-scaling_params!$B$6)))+MAX(0,MIN(1,1-(P903-scaling_params!$B$7)/(scaling_params!$C$7-scaling_params!$B$7)))+MAX(0,MIN(1,(T903-scaling_params!$B$11)/(scaling_params!$C$11-scaling_params!$B$11))))/3</f>
        <v>1</v>
      </c>
      <c r="AA903" s="15">
        <f>(MAX(0,MIN(1,1-(Q903-scaling_params!$B$8)/(scaling_params!$C$8-scaling_params!$B$8)))+MAX(0,MIN(1,(R903-scaling_params!$B$9)/(scaling_params!$C$9-scaling_params!$B$9)))+MAX(0,MIN(1,(S903-scaling_params!$B$10)/(scaling_params!$C$10-scaling_params!$B$10))))/3</f>
        <v>0.9324894515</v>
      </c>
      <c r="AB903" s="15">
        <f>(MAX(0,MIN(1,(U903-scaling_params!$B$12)/(scaling_params!$C$12-scaling_params!$B$12)))+MAX(0,MIN(1,(V903-scaling_params!$B$13)/(scaling_params!$C$13-scaling_params!$B$13))))/2</f>
        <v>0.9954545455</v>
      </c>
      <c r="AC903" s="13">
        <f>(scaling_params!$G$2*X903+scaling_params!$G$3*Y903+scaling_params!$G$4*Z903+scaling_params!$G$5*AA903+scaling_params!$G$6*AB903)*100</f>
        <v>95.97986916</v>
      </c>
      <c r="AD903" s="11" t="s">
        <v>168</v>
      </c>
      <c r="AE903" s="11">
        <f t="shared" si="2"/>
        <v>0</v>
      </c>
    </row>
    <row r="904" ht="15.75" customHeight="1">
      <c r="A904" s="11" t="s">
        <v>631</v>
      </c>
      <c r="B904" s="11" t="s">
        <v>163</v>
      </c>
      <c r="C904" s="11" t="s">
        <v>610</v>
      </c>
      <c r="D904" s="11" t="s">
        <v>177</v>
      </c>
      <c r="E904" s="12">
        <v>2024.0</v>
      </c>
      <c r="F904" s="11" t="s">
        <v>166</v>
      </c>
      <c r="G904" s="11" t="s">
        <v>184</v>
      </c>
      <c r="H904" s="11">
        <v>4.0</v>
      </c>
      <c r="I904" s="13">
        <v>7.4</v>
      </c>
      <c r="J904" s="11">
        <v>0.0</v>
      </c>
      <c r="K904" s="13">
        <v>0.2</v>
      </c>
      <c r="L904" s="13">
        <v>7.3</v>
      </c>
      <c r="M904" s="11">
        <v>33.0</v>
      </c>
      <c r="N904" s="14">
        <v>0.86</v>
      </c>
      <c r="O904" s="13">
        <v>76.2</v>
      </c>
      <c r="P904" s="13">
        <v>4.6</v>
      </c>
      <c r="Q904" s="13">
        <v>11.9</v>
      </c>
      <c r="R904" s="13">
        <v>17.6</v>
      </c>
      <c r="S904" s="13">
        <v>4.4</v>
      </c>
      <c r="T904" s="13">
        <v>4.6</v>
      </c>
      <c r="U904" s="13">
        <v>3.5</v>
      </c>
      <c r="V904" s="13">
        <v>85.8</v>
      </c>
      <c r="W904" s="11" t="str">
        <f t="shared" si="1"/>
        <v>A-Strong|BBVA|Retail|2024</v>
      </c>
      <c r="X904" s="15">
        <f>(MAX(0,MIN(1,1-(K904-scaling_params!$B$2)/(scaling_params!$C$2-scaling_params!$B$2)))+MAX(0,MIN(1,(L904-scaling_params!$B$3)/(scaling_params!$C$3-scaling_params!$B$3))))/2</f>
        <v>0.8161764706</v>
      </c>
      <c r="Y904" s="15">
        <f>(MAX(0,MIN(1,(M904-scaling_params!$B$4)/(scaling_params!$C$4-scaling_params!$B$4)))+MAX(0,MIN(1,(N904-scaling_params!$B$5)/(scaling_params!$C$5-scaling_params!$B$5))))/2</f>
        <v>0.743452381</v>
      </c>
      <c r="Z904" s="15">
        <f>(MAX(0,MIN(1,(O904-scaling_params!$B$6)/(scaling_params!$C$6-scaling_params!$B$6)))+MAX(0,MIN(1,1-(P904-scaling_params!$B$7)/(scaling_params!$C$7-scaling_params!$B$7)))+MAX(0,MIN(1,(T904-scaling_params!$B$11)/(scaling_params!$C$11-scaling_params!$B$11))))/3</f>
        <v>0.9520037718</v>
      </c>
      <c r="AA904" s="15">
        <f>(MAX(0,MIN(1,1-(Q904-scaling_params!$B$8)/(scaling_params!$C$8-scaling_params!$B$8)))+MAX(0,MIN(1,(R904-scaling_params!$B$9)/(scaling_params!$C$9-scaling_params!$B$9)))+MAX(0,MIN(1,(S904-scaling_params!$B$10)/(scaling_params!$C$10-scaling_params!$B$10))))/3</f>
        <v>0.9002769692</v>
      </c>
      <c r="AB904" s="15">
        <f>(MAX(0,MIN(1,(U904-scaling_params!$B$12)/(scaling_params!$C$12-scaling_params!$B$12)))+MAX(0,MIN(1,(V904-scaling_params!$B$13)/(scaling_params!$C$13-scaling_params!$B$13))))/2</f>
        <v>0.8854545455</v>
      </c>
      <c r="AC904" s="13">
        <f>(scaling_params!$G$2*X904+scaling_params!$G$3*Y904+scaling_params!$G$4*Z904+scaling_params!$G$5*AA904+scaling_params!$G$6*AB904)*100</f>
        <v>85.31660494</v>
      </c>
      <c r="AD904" s="11" t="s">
        <v>168</v>
      </c>
      <c r="AE904" s="11">
        <f t="shared" si="2"/>
        <v>0</v>
      </c>
    </row>
    <row r="905" ht="15.75" customHeight="1">
      <c r="A905" s="11" t="s">
        <v>631</v>
      </c>
      <c r="B905" s="11" t="s">
        <v>163</v>
      </c>
      <c r="C905" s="11" t="s">
        <v>610</v>
      </c>
      <c r="D905" s="11" t="s">
        <v>177</v>
      </c>
      <c r="E905" s="12">
        <v>2025.0</v>
      </c>
      <c r="F905" s="11" t="s">
        <v>166</v>
      </c>
      <c r="G905" s="11" t="s">
        <v>184</v>
      </c>
      <c r="H905" s="11">
        <v>4.0</v>
      </c>
      <c r="I905" s="13">
        <v>7.1</v>
      </c>
      <c r="J905" s="11">
        <v>0.0</v>
      </c>
      <c r="K905" s="13">
        <v>1.2</v>
      </c>
      <c r="L905" s="13">
        <v>8.0</v>
      </c>
      <c r="M905" s="11">
        <v>37.0</v>
      </c>
      <c r="N905" s="14">
        <v>0.84</v>
      </c>
      <c r="O905" s="13">
        <v>79.5</v>
      </c>
      <c r="P905" s="13">
        <v>6.5</v>
      </c>
      <c r="Q905" s="13">
        <v>9.6</v>
      </c>
      <c r="R905" s="13">
        <v>16.3</v>
      </c>
      <c r="S905" s="13">
        <v>4.6</v>
      </c>
      <c r="T905" s="13">
        <v>4.8</v>
      </c>
      <c r="U905" s="13">
        <v>3.5</v>
      </c>
      <c r="V905" s="13">
        <v>86.2</v>
      </c>
      <c r="W905" s="11" t="str">
        <f t="shared" si="1"/>
        <v>A-Strong|BBVA|Retail|2025</v>
      </c>
      <c r="X905" s="15">
        <f>(MAX(0,MIN(1,1-(K905-scaling_params!$B$2)/(scaling_params!$C$2-scaling_params!$B$2)))+MAX(0,MIN(1,(L905-scaling_params!$B$3)/(scaling_params!$C$3-scaling_params!$B$3))))/2</f>
        <v>0.8343137255</v>
      </c>
      <c r="Y905" s="15">
        <f>(MAX(0,MIN(1,(M905-scaling_params!$B$4)/(scaling_params!$C$4-scaling_params!$B$4)))+MAX(0,MIN(1,(N905-scaling_params!$B$5)/(scaling_params!$C$5-scaling_params!$B$5))))/2</f>
        <v>0.7375</v>
      </c>
      <c r="Z905" s="15">
        <f>(MAX(0,MIN(1,(O905-scaling_params!$B$6)/(scaling_params!$C$6-scaling_params!$B$6)))+MAX(0,MIN(1,1-(P905-scaling_params!$B$7)/(scaling_params!$C$7-scaling_params!$B$7)))+MAX(0,MIN(1,(T905-scaling_params!$B$11)/(scaling_params!$C$11-scaling_params!$B$11))))/3</f>
        <v>0.8908622909</v>
      </c>
      <c r="AA905" s="15">
        <f>(MAX(0,MIN(1,1-(Q905-scaling_params!$B$8)/(scaling_params!$C$8-scaling_params!$B$8)))+MAX(0,MIN(1,(R905-scaling_params!$B$9)/(scaling_params!$C$9-scaling_params!$B$9)))+MAX(0,MIN(1,(S905-scaling_params!$B$10)/(scaling_params!$C$10-scaling_params!$B$10))))/3</f>
        <v>0.8763961281</v>
      </c>
      <c r="AB905" s="15">
        <f>(MAX(0,MIN(1,(U905-scaling_params!$B$12)/(scaling_params!$C$12-scaling_params!$B$12)))+MAX(0,MIN(1,(V905-scaling_params!$B$13)/(scaling_params!$C$13-scaling_params!$B$13))))/2</f>
        <v>0.8890909091</v>
      </c>
      <c r="AC905" s="13">
        <f>(scaling_params!$G$2*X905+scaling_params!$G$3*Y905+scaling_params!$G$4*Z905+scaling_params!$G$5*AA905+scaling_params!$G$6*AB905)*100</f>
        <v>83.78873097</v>
      </c>
      <c r="AD905" s="11" t="s">
        <v>168</v>
      </c>
      <c r="AE905" s="11">
        <f t="shared" si="2"/>
        <v>0</v>
      </c>
    </row>
    <row r="906" ht="15.75" customHeight="1">
      <c r="A906" s="11" t="s">
        <v>632</v>
      </c>
      <c r="B906" s="11" t="s">
        <v>163</v>
      </c>
      <c r="C906" s="11" t="s">
        <v>610</v>
      </c>
      <c r="D906" s="11" t="s">
        <v>177</v>
      </c>
      <c r="E906" s="12">
        <v>2024.0</v>
      </c>
      <c r="F906" s="11" t="s">
        <v>166</v>
      </c>
      <c r="G906" s="11" t="s">
        <v>175</v>
      </c>
      <c r="H906" s="11">
        <v>1.0</v>
      </c>
      <c r="I906" s="13">
        <v>7.4</v>
      </c>
      <c r="J906" s="11">
        <v>0.0</v>
      </c>
      <c r="K906" s="13">
        <v>0.2</v>
      </c>
      <c r="L906" s="13">
        <v>7.6</v>
      </c>
      <c r="M906" s="11">
        <v>36.0</v>
      </c>
      <c r="N906" s="14">
        <v>0.84</v>
      </c>
      <c r="O906" s="13">
        <v>76.2</v>
      </c>
      <c r="P906" s="13">
        <v>4.6</v>
      </c>
      <c r="Q906" s="13">
        <v>11.9</v>
      </c>
      <c r="R906" s="13">
        <v>17.6</v>
      </c>
      <c r="S906" s="13">
        <v>4.2</v>
      </c>
      <c r="T906" s="13">
        <v>4.4</v>
      </c>
      <c r="U906" s="13">
        <v>3.5</v>
      </c>
      <c r="V906" s="13">
        <v>83.9</v>
      </c>
      <c r="W906" s="11" t="str">
        <f t="shared" si="1"/>
        <v>A-Strong|BBVA|Retail|2024</v>
      </c>
      <c r="X906" s="15">
        <f>(MAX(0,MIN(1,1-(K906-scaling_params!$B$2)/(scaling_params!$C$2-scaling_params!$B$2)))+MAX(0,MIN(1,(L906-scaling_params!$B$3)/(scaling_params!$C$3-scaling_params!$B$3))))/2</f>
        <v>0.8382352941</v>
      </c>
      <c r="Y906" s="15">
        <f>(MAX(0,MIN(1,(M906-scaling_params!$B$4)/(scaling_params!$C$4-scaling_params!$B$4)))+MAX(0,MIN(1,(N906-scaling_params!$B$5)/(scaling_params!$C$5-scaling_params!$B$5))))/2</f>
        <v>0.7327380952</v>
      </c>
      <c r="Z906" s="15">
        <f>(MAX(0,MIN(1,(O906-scaling_params!$B$6)/(scaling_params!$C$6-scaling_params!$B$6)))+MAX(0,MIN(1,1-(P906-scaling_params!$B$7)/(scaling_params!$C$7-scaling_params!$B$7)))+MAX(0,MIN(1,(T906-scaling_params!$B$11)/(scaling_params!$C$11-scaling_params!$B$11))))/3</f>
        <v>0.9329561528</v>
      </c>
      <c r="AA906" s="15">
        <f>(MAX(0,MIN(1,1-(Q906-scaling_params!$B$8)/(scaling_params!$C$8-scaling_params!$B$8)))+MAX(0,MIN(1,(R906-scaling_params!$B$9)/(scaling_params!$C$9-scaling_params!$B$9)))+MAX(0,MIN(1,(S906-scaling_params!$B$10)/(scaling_params!$C$10-scaling_params!$B$10))))/3</f>
        <v>0.8806691261</v>
      </c>
      <c r="AB906" s="15">
        <f>(MAX(0,MIN(1,(U906-scaling_params!$B$12)/(scaling_params!$C$12-scaling_params!$B$12)))+MAX(0,MIN(1,(V906-scaling_params!$B$13)/(scaling_params!$C$13-scaling_params!$B$13))))/2</f>
        <v>0.8681818182</v>
      </c>
      <c r="AC906" s="13">
        <f>(scaling_params!$G$2*X906+scaling_params!$G$3*Y906+scaling_params!$G$4*Z906+scaling_params!$G$5*AA906+scaling_params!$G$6*AB906)*100</f>
        <v>84.58666631</v>
      </c>
      <c r="AD906" s="11" t="s">
        <v>168</v>
      </c>
      <c r="AE906" s="11">
        <f t="shared" si="2"/>
        <v>0</v>
      </c>
    </row>
    <row r="907" ht="15.75" customHeight="1">
      <c r="A907" s="11" t="s">
        <v>632</v>
      </c>
      <c r="B907" s="11" t="s">
        <v>163</v>
      </c>
      <c r="C907" s="11" t="s">
        <v>610</v>
      </c>
      <c r="D907" s="11" t="s">
        <v>177</v>
      </c>
      <c r="E907" s="12">
        <v>2025.0</v>
      </c>
      <c r="F907" s="11" t="s">
        <v>166</v>
      </c>
      <c r="G907" s="11" t="s">
        <v>175</v>
      </c>
      <c r="H907" s="11">
        <v>1.0</v>
      </c>
      <c r="I907" s="13">
        <v>7.1</v>
      </c>
      <c r="J907" s="11">
        <v>0.0</v>
      </c>
      <c r="K907" s="13">
        <v>1.2</v>
      </c>
      <c r="L907" s="13">
        <v>7.2</v>
      </c>
      <c r="M907" s="11">
        <v>22.0</v>
      </c>
      <c r="N907" s="14">
        <v>0.84</v>
      </c>
      <c r="O907" s="13">
        <v>79.5</v>
      </c>
      <c r="P907" s="13">
        <v>6.5</v>
      </c>
      <c r="Q907" s="13">
        <v>9.6</v>
      </c>
      <c r="R907" s="13">
        <v>16.3</v>
      </c>
      <c r="S907" s="13">
        <v>4.2</v>
      </c>
      <c r="T907" s="13">
        <v>4.4</v>
      </c>
      <c r="U907" s="13">
        <v>3.5</v>
      </c>
      <c r="V907" s="13">
        <v>93.2</v>
      </c>
      <c r="W907" s="11" t="str">
        <f t="shared" si="1"/>
        <v>A-Strong|BBVA|Retail|2025</v>
      </c>
      <c r="X907" s="15">
        <f>(MAX(0,MIN(1,1-(K907-scaling_params!$B$2)/(scaling_params!$C$2-scaling_params!$B$2)))+MAX(0,MIN(1,(L907-scaling_params!$B$3)/(scaling_params!$C$3-scaling_params!$B$3))))/2</f>
        <v>0.7754901961</v>
      </c>
      <c r="Y907" s="15">
        <f>(MAX(0,MIN(1,(M907-scaling_params!$B$4)/(scaling_params!$C$4-scaling_params!$B$4)))+MAX(0,MIN(1,(N907-scaling_params!$B$5)/(scaling_params!$C$5-scaling_params!$B$5))))/2</f>
        <v>0.6660714286</v>
      </c>
      <c r="Z907" s="15">
        <f>(MAX(0,MIN(1,(O907-scaling_params!$B$6)/(scaling_params!$C$6-scaling_params!$B$6)))+MAX(0,MIN(1,1-(P907-scaling_params!$B$7)/(scaling_params!$C$7-scaling_params!$B$7)))+MAX(0,MIN(1,(T907-scaling_params!$B$11)/(scaling_params!$C$11-scaling_params!$B$11))))/3</f>
        <v>0.8527670528</v>
      </c>
      <c r="AA907" s="15">
        <f>(MAX(0,MIN(1,1-(Q907-scaling_params!$B$8)/(scaling_params!$C$8-scaling_params!$B$8)))+MAX(0,MIN(1,(R907-scaling_params!$B$9)/(scaling_params!$C$9-scaling_params!$B$9)))+MAX(0,MIN(1,(S907-scaling_params!$B$10)/(scaling_params!$C$10-scaling_params!$B$10))))/3</f>
        <v>0.8371804418</v>
      </c>
      <c r="AB907" s="15">
        <f>(MAX(0,MIN(1,(U907-scaling_params!$B$12)/(scaling_params!$C$12-scaling_params!$B$12)))+MAX(0,MIN(1,(V907-scaling_params!$B$13)/(scaling_params!$C$13-scaling_params!$B$13))))/2</f>
        <v>0.9527272727</v>
      </c>
      <c r="AC907" s="13">
        <f>(scaling_params!$G$2*X907+scaling_params!$G$3*Y907+scaling_params!$G$4*Z907+scaling_params!$G$5*AA907+scaling_params!$G$6*AB907)*100</f>
        <v>79.89328151</v>
      </c>
      <c r="AD907" s="11" t="s">
        <v>168</v>
      </c>
      <c r="AE907" s="11">
        <f t="shared" si="2"/>
        <v>0</v>
      </c>
    </row>
    <row r="908" ht="15.75" customHeight="1">
      <c r="A908" s="11" t="s">
        <v>633</v>
      </c>
      <c r="B908" s="11" t="s">
        <v>163</v>
      </c>
      <c r="C908" s="11" t="s">
        <v>610</v>
      </c>
      <c r="D908" s="11" t="s">
        <v>181</v>
      </c>
      <c r="E908" s="12">
        <v>2024.0</v>
      </c>
      <c r="F908" s="11" t="s">
        <v>166</v>
      </c>
      <c r="G908" s="11" t="s">
        <v>184</v>
      </c>
      <c r="H908" s="11">
        <v>1.0</v>
      </c>
      <c r="I908" s="13">
        <v>7.4</v>
      </c>
      <c r="J908" s="11">
        <v>0.0</v>
      </c>
      <c r="K908" s="13">
        <v>0.6</v>
      </c>
      <c r="L908" s="13">
        <v>8.9</v>
      </c>
      <c r="M908" s="11">
        <v>51.0</v>
      </c>
      <c r="N908" s="14">
        <v>0.91</v>
      </c>
      <c r="O908" s="13">
        <v>80.4</v>
      </c>
      <c r="P908" s="13">
        <v>5.5</v>
      </c>
      <c r="Q908" s="13">
        <v>9.4</v>
      </c>
      <c r="R908" s="13">
        <v>15.8</v>
      </c>
      <c r="S908" s="13">
        <v>5.0</v>
      </c>
      <c r="T908" s="13">
        <v>5.0</v>
      </c>
      <c r="U908" s="13">
        <v>3.6</v>
      </c>
      <c r="V908" s="13">
        <v>100.0</v>
      </c>
      <c r="W908" s="11" t="str">
        <f t="shared" si="1"/>
        <v>A-Strong|BBVA|Corporate|2024</v>
      </c>
      <c r="X908" s="15">
        <f>(MAX(0,MIN(1,1-(K908-scaling_params!$B$2)/(scaling_params!$C$2-scaling_params!$B$2)))+MAX(0,MIN(1,(L908-scaling_params!$B$3)/(scaling_params!$C$3-scaling_params!$B$3))))/2</f>
        <v>0.9338235294</v>
      </c>
      <c r="Y908" s="15">
        <f>(MAX(0,MIN(1,(M908-scaling_params!$B$4)/(scaling_params!$C$4-scaling_params!$B$4)))+MAX(0,MIN(1,(N908-scaling_params!$B$5)/(scaling_params!$C$5-scaling_params!$B$5))))/2</f>
        <v>0.8916666667</v>
      </c>
      <c r="Z908" s="15">
        <f>(MAX(0,MIN(1,(O908-scaling_params!$B$6)/(scaling_params!$C$6-scaling_params!$B$6)))+MAX(0,MIN(1,1-(P908-scaling_params!$B$7)/(scaling_params!$C$7-scaling_params!$B$7)))+MAX(0,MIN(1,(T908-scaling_params!$B$11)/(scaling_params!$C$11-scaling_params!$B$11))))/3</f>
        <v>1</v>
      </c>
      <c r="AA908" s="15">
        <f>(MAX(0,MIN(1,1-(Q908-scaling_params!$B$8)/(scaling_params!$C$8-scaling_params!$B$8)))+MAX(0,MIN(1,(R908-scaling_params!$B$9)/(scaling_params!$C$9-scaling_params!$B$9)))+MAX(0,MIN(1,(S908-scaling_params!$B$10)/(scaling_params!$C$10-scaling_params!$B$10))))/3</f>
        <v>0.8945147679</v>
      </c>
      <c r="AB908" s="15">
        <f>(MAX(0,MIN(1,(U908-scaling_params!$B$12)/(scaling_params!$C$12-scaling_params!$B$12)))+MAX(0,MIN(1,(V908-scaling_params!$B$13)/(scaling_params!$C$13-scaling_params!$B$13))))/2</f>
        <v>1</v>
      </c>
      <c r="AC908" s="13">
        <f>(scaling_params!$G$2*X908+scaling_params!$G$3*Y908+scaling_params!$G$4*Z908+scaling_params!$G$5*AA908+scaling_params!$G$6*AB908)*100</f>
        <v>93.94247952</v>
      </c>
      <c r="AD908" s="11" t="s">
        <v>168</v>
      </c>
      <c r="AE908" s="11">
        <f t="shared" si="2"/>
        <v>0</v>
      </c>
    </row>
    <row r="909" ht="15.75" customHeight="1">
      <c r="A909" s="11" t="s">
        <v>633</v>
      </c>
      <c r="B909" s="11" t="s">
        <v>163</v>
      </c>
      <c r="C909" s="11" t="s">
        <v>610</v>
      </c>
      <c r="D909" s="11" t="s">
        <v>181</v>
      </c>
      <c r="E909" s="12">
        <v>2025.0</v>
      </c>
      <c r="F909" s="11" t="s">
        <v>166</v>
      </c>
      <c r="G909" s="11" t="s">
        <v>184</v>
      </c>
      <c r="H909" s="11">
        <v>1.0</v>
      </c>
      <c r="I909" s="13">
        <v>7.1</v>
      </c>
      <c r="J909" s="11">
        <v>0.0</v>
      </c>
      <c r="K909" s="13">
        <v>1.4</v>
      </c>
      <c r="L909" s="13">
        <v>9.1</v>
      </c>
      <c r="M909" s="11">
        <v>37.0</v>
      </c>
      <c r="N909" s="14">
        <v>0.89</v>
      </c>
      <c r="O909" s="13">
        <v>83.2</v>
      </c>
      <c r="P909" s="13">
        <v>5.5</v>
      </c>
      <c r="Q909" s="13">
        <v>8.5</v>
      </c>
      <c r="R909" s="13">
        <v>18.9</v>
      </c>
      <c r="S909" s="13">
        <v>5.0</v>
      </c>
      <c r="T909" s="13">
        <v>5.0</v>
      </c>
      <c r="U909" s="13">
        <v>3.7</v>
      </c>
      <c r="V909" s="13">
        <v>96.8</v>
      </c>
      <c r="W909" s="11" t="str">
        <f t="shared" si="1"/>
        <v>A-Strong|BBVA|Corporate|2025</v>
      </c>
      <c r="X909" s="15">
        <f>(MAX(0,MIN(1,1-(K909-scaling_params!$B$2)/(scaling_params!$C$2-scaling_params!$B$2)))+MAX(0,MIN(1,(L909-scaling_params!$B$3)/(scaling_params!$C$3-scaling_params!$B$3))))/2</f>
        <v>0.8818627451</v>
      </c>
      <c r="Y909" s="15">
        <f>(MAX(0,MIN(1,(M909-scaling_params!$B$4)/(scaling_params!$C$4-scaling_params!$B$4)))+MAX(0,MIN(1,(N909-scaling_params!$B$5)/(scaling_params!$C$5-scaling_params!$B$5))))/2</f>
        <v>0.8</v>
      </c>
      <c r="Z909" s="15">
        <f>(MAX(0,MIN(1,(O909-scaling_params!$B$6)/(scaling_params!$C$6-scaling_params!$B$6)))+MAX(0,MIN(1,1-(P909-scaling_params!$B$7)/(scaling_params!$C$7-scaling_params!$B$7)))+MAX(0,MIN(1,(T909-scaling_params!$B$11)/(scaling_params!$C$11-scaling_params!$B$11))))/3</f>
        <v>1</v>
      </c>
      <c r="AA909" s="15">
        <f>(MAX(0,MIN(1,1-(Q909-scaling_params!$B$8)/(scaling_params!$C$8-scaling_params!$B$8)))+MAX(0,MIN(1,(R909-scaling_params!$B$9)/(scaling_params!$C$9-scaling_params!$B$9)))+MAX(0,MIN(1,(S909-scaling_params!$B$10)/(scaling_params!$C$10-scaling_params!$B$10))))/3</f>
        <v>1</v>
      </c>
      <c r="AB909" s="15">
        <f>(MAX(0,MIN(1,(U909-scaling_params!$B$12)/(scaling_params!$C$12-scaling_params!$B$12)))+MAX(0,MIN(1,(V909-scaling_params!$B$13)/(scaling_params!$C$13-scaling_params!$B$13))))/2</f>
        <v>0.9854545455</v>
      </c>
      <c r="AC909" s="13">
        <f>(scaling_params!$G$2*X909+scaling_params!$G$3*Y909+scaling_params!$G$4*Z909+scaling_params!$G$5*AA909+scaling_params!$G$6*AB909)*100</f>
        <v>92.25213815</v>
      </c>
      <c r="AD909" s="11" t="s">
        <v>168</v>
      </c>
      <c r="AE909" s="11">
        <f t="shared" si="2"/>
        <v>0</v>
      </c>
    </row>
    <row r="910" ht="15.75" customHeight="1">
      <c r="A910" s="11" t="s">
        <v>634</v>
      </c>
      <c r="B910" s="11" t="s">
        <v>163</v>
      </c>
      <c r="C910" s="11" t="s">
        <v>610</v>
      </c>
      <c r="D910" s="11" t="s">
        <v>165</v>
      </c>
      <c r="E910" s="12">
        <v>2024.0</v>
      </c>
      <c r="F910" s="11" t="s">
        <v>171</v>
      </c>
      <c r="G910" s="11" t="s">
        <v>167</v>
      </c>
      <c r="H910" s="11">
        <v>1.0</v>
      </c>
      <c r="I910" s="13">
        <v>7.4</v>
      </c>
      <c r="J910" s="11">
        <v>0.0</v>
      </c>
      <c r="K910" s="13">
        <v>1.1</v>
      </c>
      <c r="L910" s="13">
        <v>7.7</v>
      </c>
      <c r="M910" s="11">
        <v>-9.0</v>
      </c>
      <c r="N910" s="14">
        <v>0.85</v>
      </c>
      <c r="O910" s="13">
        <v>77.5</v>
      </c>
      <c r="P910" s="13">
        <v>5.8</v>
      </c>
      <c r="Q910" s="13">
        <v>9.9</v>
      </c>
      <c r="R910" s="13">
        <v>17.5</v>
      </c>
      <c r="S910" s="13">
        <v>4.3</v>
      </c>
      <c r="T910" s="13">
        <v>4.0</v>
      </c>
      <c r="U910" s="13">
        <v>2.8</v>
      </c>
      <c r="V910" s="13">
        <v>79.3</v>
      </c>
      <c r="W910" s="11" t="str">
        <f t="shared" si="1"/>
        <v>A-Strong|BBVA|Operations|2024</v>
      </c>
      <c r="X910" s="15">
        <f>(MAX(0,MIN(1,1-(K910-scaling_params!$B$2)/(scaling_params!$C$2-scaling_params!$B$2)))+MAX(0,MIN(1,(L910-scaling_params!$B$3)/(scaling_params!$C$3-scaling_params!$B$3))))/2</f>
        <v>0.8289215686</v>
      </c>
      <c r="Y910" s="15">
        <f>(MAX(0,MIN(1,(M910-scaling_params!$B$4)/(scaling_params!$C$4-scaling_params!$B$4)))+MAX(0,MIN(1,(N910-scaling_params!$B$5)/(scaling_params!$C$5-scaling_params!$B$5))))/2</f>
        <v>0.530952381</v>
      </c>
      <c r="Z910" s="15">
        <f>(MAX(0,MIN(1,(O910-scaling_params!$B$6)/(scaling_params!$C$6-scaling_params!$B$6)))+MAX(0,MIN(1,1-(P910-scaling_params!$B$7)/(scaling_params!$C$7-scaling_params!$B$7)))+MAX(0,MIN(1,(T910-scaling_params!$B$11)/(scaling_params!$C$11-scaling_params!$B$11))))/3</f>
        <v>0.8777348777</v>
      </c>
      <c r="AA910" s="15">
        <f>(MAX(0,MIN(1,1-(Q910-scaling_params!$B$8)/(scaling_params!$C$8-scaling_params!$B$8)))+MAX(0,MIN(1,(R910-scaling_params!$B$9)/(scaling_params!$C$9-scaling_params!$B$9)))+MAX(0,MIN(1,(S910-scaling_params!$B$10)/(scaling_params!$C$10-scaling_params!$B$10))))/3</f>
        <v>0.8976172748</v>
      </c>
      <c r="AB910" s="15">
        <f>(MAX(0,MIN(1,(U910-scaling_params!$B$12)/(scaling_params!$C$12-scaling_params!$B$12)))+MAX(0,MIN(1,(V910-scaling_params!$B$13)/(scaling_params!$C$13-scaling_params!$B$13))))/2</f>
        <v>0.7763636364</v>
      </c>
      <c r="AC910" s="13">
        <f>(scaling_params!$G$2*X910+scaling_params!$G$3*Y910+scaling_params!$G$4*Z910+scaling_params!$G$5*AA910+scaling_params!$G$6*AB910)*100</f>
        <v>77.54296239</v>
      </c>
      <c r="AD910" s="11" t="s">
        <v>168</v>
      </c>
      <c r="AE910" s="11">
        <f t="shared" si="2"/>
        <v>0</v>
      </c>
    </row>
    <row r="911" ht="15.75" customHeight="1">
      <c r="A911" s="11" t="s">
        <v>634</v>
      </c>
      <c r="B911" s="11" t="s">
        <v>163</v>
      </c>
      <c r="C911" s="11" t="s">
        <v>610</v>
      </c>
      <c r="D911" s="11" t="s">
        <v>165</v>
      </c>
      <c r="E911" s="12">
        <v>2025.0</v>
      </c>
      <c r="F911" s="11" t="s">
        <v>171</v>
      </c>
      <c r="G911" s="11" t="s">
        <v>167</v>
      </c>
      <c r="H911" s="11">
        <v>1.0</v>
      </c>
      <c r="I911" s="13">
        <v>7.1</v>
      </c>
      <c r="J911" s="11">
        <v>0.0</v>
      </c>
      <c r="K911" s="13">
        <v>0.0</v>
      </c>
      <c r="L911" s="13">
        <v>8.4</v>
      </c>
      <c r="M911" s="11">
        <v>17.0</v>
      </c>
      <c r="N911" s="14">
        <v>0.79</v>
      </c>
      <c r="O911" s="13">
        <v>83.2</v>
      </c>
      <c r="P911" s="13">
        <v>5.0</v>
      </c>
      <c r="Q911" s="13">
        <v>10.1</v>
      </c>
      <c r="R911" s="13">
        <v>16.7</v>
      </c>
      <c r="S911" s="13">
        <v>4.3</v>
      </c>
      <c r="T911" s="13">
        <v>4.1</v>
      </c>
      <c r="U911" s="13">
        <v>3.6</v>
      </c>
      <c r="V911" s="13">
        <v>76.8</v>
      </c>
      <c r="W911" s="11" t="str">
        <f t="shared" si="1"/>
        <v>A-Strong|BBVA|Operations|2025</v>
      </c>
      <c r="X911" s="15">
        <f>(MAX(0,MIN(1,1-(K911-scaling_params!$B$2)/(scaling_params!$C$2-scaling_params!$B$2)))+MAX(0,MIN(1,(L911-scaling_params!$B$3)/(scaling_params!$C$3-scaling_params!$B$3))))/2</f>
        <v>0.8970588235</v>
      </c>
      <c r="Y911" s="15">
        <f>(MAX(0,MIN(1,(M911-scaling_params!$B$4)/(scaling_params!$C$4-scaling_params!$B$4)))+MAX(0,MIN(1,(N911-scaling_params!$B$5)/(scaling_params!$C$5-scaling_params!$B$5))))/2</f>
        <v>0.5797619048</v>
      </c>
      <c r="Z911" s="15">
        <f>(MAX(0,MIN(1,(O911-scaling_params!$B$6)/(scaling_params!$C$6-scaling_params!$B$6)))+MAX(0,MIN(1,1-(P911-scaling_params!$B$7)/(scaling_params!$C$7-scaling_params!$B$7)))+MAX(0,MIN(1,(T911-scaling_params!$B$11)/(scaling_params!$C$11-scaling_params!$B$11))))/3</f>
        <v>0.9142857143</v>
      </c>
      <c r="AA911" s="15">
        <f>(MAX(0,MIN(1,1-(Q911-scaling_params!$B$8)/(scaling_params!$C$8-scaling_params!$B$8)))+MAX(0,MIN(1,(R911-scaling_params!$B$9)/(scaling_params!$C$9-scaling_params!$B$9)))+MAX(0,MIN(1,(S911-scaling_params!$B$10)/(scaling_params!$C$10-scaling_params!$B$10))))/3</f>
        <v>0.8638620005</v>
      </c>
      <c r="AB911" s="15">
        <f>(MAX(0,MIN(1,(U911-scaling_params!$B$12)/(scaling_params!$C$12-scaling_params!$B$12)))+MAX(0,MIN(1,(V911-scaling_params!$B$13)/(scaling_params!$C$13-scaling_params!$B$13))))/2</f>
        <v>0.8036363636</v>
      </c>
      <c r="AC911" s="13">
        <f>(scaling_params!$G$2*X911+scaling_params!$G$3*Y911+scaling_params!$G$4*Z911+scaling_params!$G$5*AA911+scaling_params!$G$6*AB911)*100</f>
        <v>80.8778817</v>
      </c>
      <c r="AD911" s="11" t="s">
        <v>168</v>
      </c>
      <c r="AE911" s="11">
        <f t="shared" si="2"/>
        <v>0</v>
      </c>
    </row>
    <row r="912" ht="15.75" customHeight="1">
      <c r="A912" s="11" t="s">
        <v>635</v>
      </c>
      <c r="B912" s="11" t="s">
        <v>163</v>
      </c>
      <c r="C912" s="11" t="s">
        <v>610</v>
      </c>
      <c r="D912" s="11" t="s">
        <v>170</v>
      </c>
      <c r="E912" s="12">
        <v>2024.0</v>
      </c>
      <c r="F912" s="11" t="s">
        <v>171</v>
      </c>
      <c r="G912" s="11" t="s">
        <v>172</v>
      </c>
      <c r="H912" s="11">
        <v>2.0</v>
      </c>
      <c r="I912" s="13">
        <v>7.4</v>
      </c>
      <c r="J912" s="11">
        <v>0.0</v>
      </c>
      <c r="K912" s="13">
        <v>0.2</v>
      </c>
      <c r="L912" s="13">
        <v>7.4</v>
      </c>
      <c r="M912" s="11">
        <v>53.0</v>
      </c>
      <c r="N912" s="14">
        <v>0.92</v>
      </c>
      <c r="O912" s="13">
        <v>82.1</v>
      </c>
      <c r="P912" s="13">
        <v>5.1</v>
      </c>
      <c r="Q912" s="13">
        <v>12.5</v>
      </c>
      <c r="R912" s="13">
        <v>18.1</v>
      </c>
      <c r="S912" s="13">
        <v>4.7</v>
      </c>
      <c r="T912" s="13">
        <v>4.8</v>
      </c>
      <c r="U912" s="13">
        <v>2.3</v>
      </c>
      <c r="V912" s="13">
        <v>90.0</v>
      </c>
      <c r="W912" s="11" t="str">
        <f t="shared" si="1"/>
        <v>A-Strong|BBVA|Risk|2024</v>
      </c>
      <c r="X912" s="15">
        <f>(MAX(0,MIN(1,1-(K912-scaling_params!$B$2)/(scaling_params!$C$2-scaling_params!$B$2)))+MAX(0,MIN(1,(L912-scaling_params!$B$3)/(scaling_params!$C$3-scaling_params!$B$3))))/2</f>
        <v>0.8235294118</v>
      </c>
      <c r="Y912" s="15">
        <f>(MAX(0,MIN(1,(M912-scaling_params!$B$4)/(scaling_params!$C$4-scaling_params!$B$4)))+MAX(0,MIN(1,(N912-scaling_params!$B$5)/(scaling_params!$C$5-scaling_params!$B$5))))/2</f>
        <v>0.9136904762</v>
      </c>
      <c r="Z912" s="15">
        <f>(MAX(0,MIN(1,(O912-scaling_params!$B$6)/(scaling_params!$C$6-scaling_params!$B$6)))+MAX(0,MIN(1,1-(P912-scaling_params!$B$7)/(scaling_params!$C$7-scaling_params!$B$7)))+MAX(0,MIN(1,(T912-scaling_params!$B$11)/(scaling_params!$C$11-scaling_params!$B$11))))/3</f>
        <v>0.980952381</v>
      </c>
      <c r="AA912" s="15">
        <f>(MAX(0,MIN(1,1-(Q912-scaling_params!$B$8)/(scaling_params!$C$8-scaling_params!$B$8)))+MAX(0,MIN(1,(R912-scaling_params!$B$9)/(scaling_params!$C$9-scaling_params!$B$9)))+MAX(0,MIN(1,(S912-scaling_params!$B$10)/(scaling_params!$C$10-scaling_params!$B$10))))/3</f>
        <v>0.9280585076</v>
      </c>
      <c r="AB912" s="15">
        <f>(MAX(0,MIN(1,(U912-scaling_params!$B$12)/(scaling_params!$C$12-scaling_params!$B$12)))+MAX(0,MIN(1,(V912-scaling_params!$B$13)/(scaling_params!$C$13-scaling_params!$B$13))))/2</f>
        <v>0.7486363636</v>
      </c>
      <c r="AC912" s="13">
        <f>(scaling_params!$G$2*X912+scaling_params!$G$3*Y912+scaling_params!$G$4*Z912+scaling_params!$G$5*AA912+scaling_params!$G$6*AB912)*100</f>
        <v>89.04478714</v>
      </c>
      <c r="AD912" s="11" t="s">
        <v>168</v>
      </c>
      <c r="AE912" s="11">
        <f t="shared" si="2"/>
        <v>0</v>
      </c>
    </row>
    <row r="913" ht="15.75" customHeight="1">
      <c r="A913" s="11" t="s">
        <v>635</v>
      </c>
      <c r="B913" s="11" t="s">
        <v>163</v>
      </c>
      <c r="C913" s="11" t="s">
        <v>610</v>
      </c>
      <c r="D913" s="11" t="s">
        <v>170</v>
      </c>
      <c r="E913" s="12">
        <v>2025.0</v>
      </c>
      <c r="F913" s="11" t="s">
        <v>171</v>
      </c>
      <c r="G913" s="11" t="s">
        <v>172</v>
      </c>
      <c r="H913" s="11">
        <v>2.0</v>
      </c>
      <c r="I913" s="13">
        <v>7.1</v>
      </c>
      <c r="J913" s="11">
        <v>0.0</v>
      </c>
      <c r="K913" s="13">
        <v>0.0</v>
      </c>
      <c r="L913" s="13">
        <v>9.7</v>
      </c>
      <c r="M913" s="11">
        <v>43.0</v>
      </c>
      <c r="N913" s="14">
        <v>0.87</v>
      </c>
      <c r="O913" s="13">
        <v>82.8</v>
      </c>
      <c r="P913" s="13">
        <v>4.9</v>
      </c>
      <c r="Q913" s="13">
        <v>8.3</v>
      </c>
      <c r="R913" s="13">
        <v>17.0</v>
      </c>
      <c r="S913" s="13">
        <v>4.5</v>
      </c>
      <c r="T913" s="13">
        <v>5.0</v>
      </c>
      <c r="U913" s="13">
        <v>5.1</v>
      </c>
      <c r="V913" s="13">
        <v>89.0</v>
      </c>
      <c r="W913" s="11" t="str">
        <f t="shared" si="1"/>
        <v>A-Strong|BBVA|Risk|2025</v>
      </c>
      <c r="X913" s="15">
        <f>(MAX(0,MIN(1,1-(K913-scaling_params!$B$2)/(scaling_params!$C$2-scaling_params!$B$2)))+MAX(0,MIN(1,(L913-scaling_params!$B$3)/(scaling_params!$C$3-scaling_params!$B$3))))/2</f>
        <v>0.9926470588</v>
      </c>
      <c r="Y913" s="15">
        <f>(MAX(0,MIN(1,(M913-scaling_params!$B$4)/(scaling_params!$C$4-scaling_params!$B$4)))+MAX(0,MIN(1,(N913-scaling_params!$B$5)/(scaling_params!$C$5-scaling_params!$B$5))))/2</f>
        <v>0.8035714286</v>
      </c>
      <c r="Z913" s="15">
        <f>(MAX(0,MIN(1,(O913-scaling_params!$B$6)/(scaling_params!$C$6-scaling_params!$B$6)))+MAX(0,MIN(1,1-(P913-scaling_params!$B$7)/(scaling_params!$C$7-scaling_params!$B$7)))+MAX(0,MIN(1,(T913-scaling_params!$B$11)/(scaling_params!$C$11-scaling_params!$B$11))))/3</f>
        <v>1</v>
      </c>
      <c r="AA913" s="15">
        <f>(MAX(0,MIN(1,1-(Q913-scaling_params!$B$8)/(scaling_params!$C$8-scaling_params!$B$8)))+MAX(0,MIN(1,(R913-scaling_params!$B$9)/(scaling_params!$C$9-scaling_params!$B$9)))+MAX(0,MIN(1,(S913-scaling_params!$B$10)/(scaling_params!$C$10-scaling_params!$B$10))))/3</f>
        <v>0.8961280715</v>
      </c>
      <c r="AB913" s="15">
        <f>(MAX(0,MIN(1,(U913-scaling_params!$B$12)/(scaling_params!$C$12-scaling_params!$B$12)))+MAX(0,MIN(1,(V913-scaling_params!$B$13)/(scaling_params!$C$13-scaling_params!$B$13))))/2</f>
        <v>0.9145454545</v>
      </c>
      <c r="AC913" s="13">
        <f>(scaling_params!$G$2*X913+scaling_params!$G$3*Y913+scaling_params!$G$4*Z913+scaling_params!$G$5*AA913+scaling_params!$G$6*AB913)*100</f>
        <v>92.27462488</v>
      </c>
      <c r="AD913" s="11" t="s">
        <v>168</v>
      </c>
      <c r="AE913" s="11">
        <f t="shared" si="2"/>
        <v>0</v>
      </c>
    </row>
    <row r="914" ht="15.75" customHeight="1">
      <c r="A914" s="11" t="s">
        <v>636</v>
      </c>
      <c r="B914" s="11" t="s">
        <v>163</v>
      </c>
      <c r="C914" s="11" t="s">
        <v>610</v>
      </c>
      <c r="D914" s="11" t="s">
        <v>170</v>
      </c>
      <c r="E914" s="12">
        <v>2024.0</v>
      </c>
      <c r="F914" s="11" t="s">
        <v>166</v>
      </c>
      <c r="G914" s="11" t="s">
        <v>167</v>
      </c>
      <c r="H914" s="11">
        <v>1.0</v>
      </c>
      <c r="I914" s="13">
        <v>7.4</v>
      </c>
      <c r="J914" s="11">
        <v>0.0</v>
      </c>
      <c r="K914" s="13">
        <v>0.2</v>
      </c>
      <c r="L914" s="13">
        <v>8.9</v>
      </c>
      <c r="M914" s="11">
        <v>55.0</v>
      </c>
      <c r="N914" s="14">
        <v>0.97</v>
      </c>
      <c r="O914" s="13">
        <v>82.1</v>
      </c>
      <c r="P914" s="13">
        <v>5.1</v>
      </c>
      <c r="Q914" s="13">
        <v>12.5</v>
      </c>
      <c r="R914" s="13">
        <v>18.1</v>
      </c>
      <c r="S914" s="13">
        <v>4.7</v>
      </c>
      <c r="T914" s="13">
        <v>5.0</v>
      </c>
      <c r="U914" s="13">
        <v>2.3</v>
      </c>
      <c r="V914" s="13">
        <v>90.6</v>
      </c>
      <c r="W914" s="11" t="str">
        <f t="shared" si="1"/>
        <v>A-Strong|BBVA|Risk|2024</v>
      </c>
      <c r="X914" s="15">
        <f>(MAX(0,MIN(1,1-(K914-scaling_params!$B$2)/(scaling_params!$C$2-scaling_params!$B$2)))+MAX(0,MIN(1,(L914-scaling_params!$B$3)/(scaling_params!$C$3-scaling_params!$B$3))))/2</f>
        <v>0.9338235294</v>
      </c>
      <c r="Y914" s="15">
        <f>(MAX(0,MIN(1,(M914-scaling_params!$B$4)/(scaling_params!$C$4-scaling_params!$B$4)))+MAX(0,MIN(1,(N914-scaling_params!$B$5)/(scaling_params!$C$5-scaling_params!$B$5))))/2</f>
        <v>0.9857142857</v>
      </c>
      <c r="Z914" s="15">
        <f>(MAX(0,MIN(1,(O914-scaling_params!$B$6)/(scaling_params!$C$6-scaling_params!$B$6)))+MAX(0,MIN(1,1-(P914-scaling_params!$B$7)/(scaling_params!$C$7-scaling_params!$B$7)))+MAX(0,MIN(1,(T914-scaling_params!$B$11)/(scaling_params!$C$11-scaling_params!$B$11))))/3</f>
        <v>1</v>
      </c>
      <c r="AA914" s="15">
        <f>(MAX(0,MIN(1,1-(Q914-scaling_params!$B$8)/(scaling_params!$C$8-scaling_params!$B$8)))+MAX(0,MIN(1,(R914-scaling_params!$B$9)/(scaling_params!$C$9-scaling_params!$B$9)))+MAX(0,MIN(1,(S914-scaling_params!$B$10)/(scaling_params!$C$10-scaling_params!$B$10))))/3</f>
        <v>0.9280585076</v>
      </c>
      <c r="AB914" s="15">
        <f>(MAX(0,MIN(1,(U914-scaling_params!$B$12)/(scaling_params!$C$12-scaling_params!$B$12)))+MAX(0,MIN(1,(V914-scaling_params!$B$13)/(scaling_params!$C$13-scaling_params!$B$13))))/2</f>
        <v>0.7540909091</v>
      </c>
      <c r="AC914" s="13">
        <f>(scaling_params!$G$2*X914+scaling_params!$G$3*Y914+scaling_params!$G$4*Z914+scaling_params!$G$5*AA914+scaling_params!$G$6*AB914)*100</f>
        <v>93.84124112</v>
      </c>
      <c r="AD914" s="11" t="s">
        <v>168</v>
      </c>
      <c r="AE914" s="11">
        <f t="shared" si="2"/>
        <v>0</v>
      </c>
    </row>
    <row r="915" ht="15.75" customHeight="1">
      <c r="A915" s="11" t="s">
        <v>636</v>
      </c>
      <c r="B915" s="11" t="s">
        <v>163</v>
      </c>
      <c r="C915" s="11" t="s">
        <v>610</v>
      </c>
      <c r="D915" s="11" t="s">
        <v>170</v>
      </c>
      <c r="E915" s="12">
        <v>2025.0</v>
      </c>
      <c r="F915" s="11" t="s">
        <v>166</v>
      </c>
      <c r="G915" s="11" t="s">
        <v>167</v>
      </c>
      <c r="H915" s="11">
        <v>1.0</v>
      </c>
      <c r="I915" s="13">
        <v>7.1</v>
      </c>
      <c r="J915" s="11">
        <v>0.0</v>
      </c>
      <c r="K915" s="13">
        <v>0.0</v>
      </c>
      <c r="L915" s="13">
        <v>8.4</v>
      </c>
      <c r="M915" s="11">
        <v>33.0</v>
      </c>
      <c r="N915" s="14">
        <v>0.95</v>
      </c>
      <c r="O915" s="13">
        <v>82.8</v>
      </c>
      <c r="P915" s="13">
        <v>4.9</v>
      </c>
      <c r="Q915" s="13">
        <v>8.3</v>
      </c>
      <c r="R915" s="13">
        <v>17.0</v>
      </c>
      <c r="S915" s="13">
        <v>4.7</v>
      </c>
      <c r="T915" s="13">
        <v>5.0</v>
      </c>
      <c r="U915" s="13">
        <v>5.1</v>
      </c>
      <c r="V915" s="13">
        <v>88.1</v>
      </c>
      <c r="W915" s="11" t="str">
        <f t="shared" si="1"/>
        <v>A-Strong|BBVA|Risk|2025</v>
      </c>
      <c r="X915" s="15">
        <f>(MAX(0,MIN(1,1-(K915-scaling_params!$B$2)/(scaling_params!$C$2-scaling_params!$B$2)))+MAX(0,MIN(1,(L915-scaling_params!$B$3)/(scaling_params!$C$3-scaling_params!$B$3))))/2</f>
        <v>0.8970588235</v>
      </c>
      <c r="Y915" s="15">
        <f>(MAX(0,MIN(1,(M915-scaling_params!$B$4)/(scaling_params!$C$4-scaling_params!$B$4)))+MAX(0,MIN(1,(N915-scaling_params!$B$5)/(scaling_params!$C$5-scaling_params!$B$5))))/2</f>
        <v>0.855952381</v>
      </c>
      <c r="Z915" s="15">
        <f>(MAX(0,MIN(1,(O915-scaling_params!$B$6)/(scaling_params!$C$6-scaling_params!$B$6)))+MAX(0,MIN(1,1-(P915-scaling_params!$B$7)/(scaling_params!$C$7-scaling_params!$B$7)))+MAX(0,MIN(1,(T915-scaling_params!$B$11)/(scaling_params!$C$11-scaling_params!$B$11))))/3</f>
        <v>1</v>
      </c>
      <c r="AA915" s="15">
        <f>(MAX(0,MIN(1,1-(Q915-scaling_params!$B$8)/(scaling_params!$C$8-scaling_params!$B$8)))+MAX(0,MIN(1,(R915-scaling_params!$B$9)/(scaling_params!$C$9-scaling_params!$B$9)))+MAX(0,MIN(1,(S915-scaling_params!$B$10)/(scaling_params!$C$10-scaling_params!$B$10))))/3</f>
        <v>0.9157359146</v>
      </c>
      <c r="AB915" s="15">
        <f>(MAX(0,MIN(1,(U915-scaling_params!$B$12)/(scaling_params!$C$12-scaling_params!$B$12)))+MAX(0,MIN(1,(V915-scaling_params!$B$13)/(scaling_params!$C$13-scaling_params!$B$13))))/2</f>
        <v>0.9063636364</v>
      </c>
      <c r="AC915" s="13">
        <f>(scaling_params!$G$2*X915+scaling_params!$G$3*Y915+scaling_params!$G$4*Z915+scaling_params!$G$5*AA915+scaling_params!$G$6*AB915)*100</f>
        <v>91.50780631</v>
      </c>
      <c r="AD915" s="11" t="s">
        <v>168</v>
      </c>
      <c r="AE915" s="11">
        <f t="shared" si="2"/>
        <v>0</v>
      </c>
    </row>
    <row r="916" ht="15.75" customHeight="1">
      <c r="A916" s="11" t="s">
        <v>637</v>
      </c>
      <c r="B916" s="11" t="s">
        <v>163</v>
      </c>
      <c r="C916" s="11" t="s">
        <v>610</v>
      </c>
      <c r="D916" s="11" t="s">
        <v>165</v>
      </c>
      <c r="E916" s="12">
        <v>2024.0</v>
      </c>
      <c r="F916" s="11" t="s">
        <v>166</v>
      </c>
      <c r="G916" s="11" t="s">
        <v>175</v>
      </c>
      <c r="H916" s="11">
        <v>1.0</v>
      </c>
      <c r="I916" s="13">
        <v>7.4</v>
      </c>
      <c r="J916" s="11">
        <v>0.0</v>
      </c>
      <c r="K916" s="13">
        <v>1.1</v>
      </c>
      <c r="L916" s="13">
        <v>8.5</v>
      </c>
      <c r="M916" s="11">
        <v>22.0</v>
      </c>
      <c r="N916" s="14">
        <v>0.86</v>
      </c>
      <c r="O916" s="13">
        <v>77.5</v>
      </c>
      <c r="P916" s="13">
        <v>5.8</v>
      </c>
      <c r="Q916" s="13">
        <v>9.9</v>
      </c>
      <c r="R916" s="13">
        <v>17.5</v>
      </c>
      <c r="S916" s="13">
        <v>3.9</v>
      </c>
      <c r="T916" s="13">
        <v>3.7</v>
      </c>
      <c r="U916" s="13">
        <v>2.8</v>
      </c>
      <c r="V916" s="13">
        <v>85.9</v>
      </c>
      <c r="W916" s="11" t="str">
        <f t="shared" si="1"/>
        <v>A-Strong|BBVA|Operations|2024</v>
      </c>
      <c r="X916" s="15">
        <f>(MAX(0,MIN(1,1-(K916-scaling_params!$B$2)/(scaling_params!$C$2-scaling_params!$B$2)))+MAX(0,MIN(1,(L916-scaling_params!$B$3)/(scaling_params!$C$3-scaling_params!$B$3))))/2</f>
        <v>0.887745098</v>
      </c>
      <c r="Y916" s="15">
        <f>(MAX(0,MIN(1,(M916-scaling_params!$B$4)/(scaling_params!$C$4-scaling_params!$B$4)))+MAX(0,MIN(1,(N916-scaling_params!$B$5)/(scaling_params!$C$5-scaling_params!$B$5))))/2</f>
        <v>0.6910714286</v>
      </c>
      <c r="Z916" s="15">
        <f>(MAX(0,MIN(1,(O916-scaling_params!$B$6)/(scaling_params!$C$6-scaling_params!$B$6)))+MAX(0,MIN(1,1-(P916-scaling_params!$B$7)/(scaling_params!$C$7-scaling_params!$B$7)))+MAX(0,MIN(1,(T916-scaling_params!$B$11)/(scaling_params!$C$11-scaling_params!$B$11))))/3</f>
        <v>0.8491634492</v>
      </c>
      <c r="AA916" s="15">
        <f>(MAX(0,MIN(1,1-(Q916-scaling_params!$B$8)/(scaling_params!$C$8-scaling_params!$B$8)))+MAX(0,MIN(1,(R916-scaling_params!$B$9)/(scaling_params!$C$9-scaling_params!$B$9)))+MAX(0,MIN(1,(S916-scaling_params!$B$10)/(scaling_params!$C$10-scaling_params!$B$10))))/3</f>
        <v>0.8584015885</v>
      </c>
      <c r="AB916" s="15">
        <f>(MAX(0,MIN(1,(U916-scaling_params!$B$12)/(scaling_params!$C$12-scaling_params!$B$12)))+MAX(0,MIN(1,(V916-scaling_params!$B$13)/(scaling_params!$C$13-scaling_params!$B$13))))/2</f>
        <v>0.8363636364</v>
      </c>
      <c r="AC916" s="13">
        <f>(scaling_params!$G$2*X916+scaling_params!$G$3*Y916+scaling_params!$G$4*Z916+scaling_params!$G$5*AA916+scaling_params!$G$6*AB916)*100</f>
        <v>82.0344883</v>
      </c>
      <c r="AD916" s="11" t="s">
        <v>168</v>
      </c>
      <c r="AE916" s="11">
        <f t="shared" si="2"/>
        <v>0</v>
      </c>
    </row>
    <row r="917" ht="15.75" customHeight="1">
      <c r="A917" s="11" t="s">
        <v>637</v>
      </c>
      <c r="B917" s="11" t="s">
        <v>163</v>
      </c>
      <c r="C917" s="11" t="s">
        <v>610</v>
      </c>
      <c r="D917" s="11" t="s">
        <v>165</v>
      </c>
      <c r="E917" s="12">
        <v>2025.0</v>
      </c>
      <c r="F917" s="11" t="s">
        <v>166</v>
      </c>
      <c r="G917" s="11" t="s">
        <v>175</v>
      </c>
      <c r="H917" s="11">
        <v>1.0</v>
      </c>
      <c r="I917" s="13">
        <v>7.1</v>
      </c>
      <c r="J917" s="11">
        <v>0.0</v>
      </c>
      <c r="K917" s="13">
        <v>0.0</v>
      </c>
      <c r="L917" s="13">
        <v>7.5</v>
      </c>
      <c r="M917" s="11">
        <v>47.0</v>
      </c>
      <c r="N917" s="14">
        <v>0.92</v>
      </c>
      <c r="O917" s="13">
        <v>83.2</v>
      </c>
      <c r="P917" s="13">
        <v>5.0</v>
      </c>
      <c r="Q917" s="13">
        <v>10.1</v>
      </c>
      <c r="R917" s="13">
        <v>16.7</v>
      </c>
      <c r="S917" s="13">
        <v>4.4</v>
      </c>
      <c r="T917" s="13">
        <v>3.6</v>
      </c>
      <c r="U917" s="13">
        <v>3.6</v>
      </c>
      <c r="V917" s="13">
        <v>79.5</v>
      </c>
      <c r="W917" s="11" t="str">
        <f t="shared" si="1"/>
        <v>A-Strong|BBVA|Operations|2025</v>
      </c>
      <c r="X917" s="15">
        <f>(MAX(0,MIN(1,1-(K917-scaling_params!$B$2)/(scaling_params!$C$2-scaling_params!$B$2)))+MAX(0,MIN(1,(L917-scaling_params!$B$3)/(scaling_params!$C$3-scaling_params!$B$3))))/2</f>
        <v>0.8308823529</v>
      </c>
      <c r="Y917" s="15">
        <f>(MAX(0,MIN(1,(M917-scaling_params!$B$4)/(scaling_params!$C$4-scaling_params!$B$4)))+MAX(0,MIN(1,(N917-scaling_params!$B$5)/(scaling_params!$C$5-scaling_params!$B$5))))/2</f>
        <v>0.8851190476</v>
      </c>
      <c r="Z917" s="15">
        <f>(MAX(0,MIN(1,(O917-scaling_params!$B$6)/(scaling_params!$C$6-scaling_params!$B$6)))+MAX(0,MIN(1,1-(P917-scaling_params!$B$7)/(scaling_params!$C$7-scaling_params!$B$7)))+MAX(0,MIN(1,(T917-scaling_params!$B$11)/(scaling_params!$C$11-scaling_params!$B$11))))/3</f>
        <v>0.8666666667</v>
      </c>
      <c r="AA917" s="15">
        <f>(MAX(0,MIN(1,1-(Q917-scaling_params!$B$8)/(scaling_params!$C$8-scaling_params!$B$8)))+MAX(0,MIN(1,(R917-scaling_params!$B$9)/(scaling_params!$C$9-scaling_params!$B$9)))+MAX(0,MIN(1,(S917-scaling_params!$B$10)/(scaling_params!$C$10-scaling_params!$B$10))))/3</f>
        <v>0.8736659221</v>
      </c>
      <c r="AB917" s="15">
        <f>(MAX(0,MIN(1,(U917-scaling_params!$B$12)/(scaling_params!$C$12-scaling_params!$B$12)))+MAX(0,MIN(1,(V917-scaling_params!$B$13)/(scaling_params!$C$13-scaling_params!$B$13))))/2</f>
        <v>0.8281818182</v>
      </c>
      <c r="AC917" s="13">
        <f>(scaling_params!$G$2*X917+scaling_params!$G$3*Y917+scaling_params!$G$4*Z917+scaling_params!$G$5*AA917+scaling_params!$G$6*AB917)*100</f>
        <v>85.84176526</v>
      </c>
      <c r="AD917" s="11" t="s">
        <v>168</v>
      </c>
      <c r="AE917" s="11">
        <f t="shared" si="2"/>
        <v>0</v>
      </c>
    </row>
    <row r="918" ht="15.75" customHeight="1">
      <c r="A918" s="11" t="s">
        <v>638</v>
      </c>
      <c r="B918" s="11" t="s">
        <v>163</v>
      </c>
      <c r="C918" s="11" t="s">
        <v>610</v>
      </c>
      <c r="D918" s="11" t="s">
        <v>170</v>
      </c>
      <c r="E918" s="12">
        <v>2024.0</v>
      </c>
      <c r="F918" s="11" t="s">
        <v>166</v>
      </c>
      <c r="G918" s="11" t="s">
        <v>167</v>
      </c>
      <c r="H918" s="11">
        <v>4.0</v>
      </c>
      <c r="I918" s="13">
        <v>7.4</v>
      </c>
      <c r="J918" s="11">
        <v>0.0</v>
      </c>
      <c r="K918" s="13">
        <v>0.2</v>
      </c>
      <c r="L918" s="13">
        <v>6.4</v>
      </c>
      <c r="M918" s="11">
        <v>24.0</v>
      </c>
      <c r="N918" s="14">
        <v>0.78</v>
      </c>
      <c r="O918" s="13">
        <v>82.1</v>
      </c>
      <c r="P918" s="13">
        <v>5.1</v>
      </c>
      <c r="Q918" s="13">
        <v>12.5</v>
      </c>
      <c r="R918" s="13">
        <v>18.1</v>
      </c>
      <c r="S918" s="13">
        <v>4.3</v>
      </c>
      <c r="T918" s="13">
        <v>3.9</v>
      </c>
      <c r="U918" s="13">
        <v>2.3</v>
      </c>
      <c r="V918" s="13">
        <v>72.6</v>
      </c>
      <c r="W918" s="11" t="str">
        <f t="shared" si="1"/>
        <v>A-Strong|BBVA|Risk|2024</v>
      </c>
      <c r="X918" s="15">
        <f>(MAX(0,MIN(1,1-(K918-scaling_params!$B$2)/(scaling_params!$C$2-scaling_params!$B$2)))+MAX(0,MIN(1,(L918-scaling_params!$B$3)/(scaling_params!$C$3-scaling_params!$B$3))))/2</f>
        <v>0.75</v>
      </c>
      <c r="Y918" s="15">
        <f>(MAX(0,MIN(1,(M918-scaling_params!$B$4)/(scaling_params!$C$4-scaling_params!$B$4)))+MAX(0,MIN(1,(N918-scaling_params!$B$5)/(scaling_params!$C$5-scaling_params!$B$5))))/2</f>
        <v>0.6005952381</v>
      </c>
      <c r="Z918" s="15">
        <f>(MAX(0,MIN(1,(O918-scaling_params!$B$6)/(scaling_params!$C$6-scaling_params!$B$6)))+MAX(0,MIN(1,1-(P918-scaling_params!$B$7)/(scaling_params!$C$7-scaling_params!$B$7)))+MAX(0,MIN(1,(T918-scaling_params!$B$11)/(scaling_params!$C$11-scaling_params!$B$11))))/3</f>
        <v>0.8952380952</v>
      </c>
      <c r="AA918" s="15">
        <f>(MAX(0,MIN(1,1-(Q918-scaling_params!$B$8)/(scaling_params!$C$8-scaling_params!$B$8)))+MAX(0,MIN(1,(R918-scaling_params!$B$9)/(scaling_params!$C$9-scaling_params!$B$9)))+MAX(0,MIN(1,(S918-scaling_params!$B$10)/(scaling_params!$C$10-scaling_params!$B$10))))/3</f>
        <v>0.8888428214</v>
      </c>
      <c r="AB918" s="15">
        <f>(MAX(0,MIN(1,(U918-scaling_params!$B$12)/(scaling_params!$C$12-scaling_params!$B$12)))+MAX(0,MIN(1,(V918-scaling_params!$B$13)/(scaling_params!$C$13-scaling_params!$B$13))))/2</f>
        <v>0.5904545455</v>
      </c>
      <c r="AC918" s="13">
        <f>(scaling_params!$G$2*X918+scaling_params!$G$3*Y918+scaling_params!$G$4*Z918+scaling_params!$G$5*AA918+scaling_params!$G$6*AB918)*100</f>
        <v>75.38808063</v>
      </c>
      <c r="AD918" s="11" t="s">
        <v>168</v>
      </c>
      <c r="AE918" s="11">
        <f t="shared" si="2"/>
        <v>0</v>
      </c>
    </row>
    <row r="919" ht="15.75" customHeight="1">
      <c r="A919" s="11" t="s">
        <v>638</v>
      </c>
      <c r="B919" s="11" t="s">
        <v>163</v>
      </c>
      <c r="C919" s="11" t="s">
        <v>610</v>
      </c>
      <c r="D919" s="11" t="s">
        <v>170</v>
      </c>
      <c r="E919" s="12">
        <v>2025.0</v>
      </c>
      <c r="F919" s="11" t="s">
        <v>166</v>
      </c>
      <c r="G919" s="11" t="s">
        <v>167</v>
      </c>
      <c r="H919" s="11">
        <v>4.0</v>
      </c>
      <c r="I919" s="13">
        <v>7.1</v>
      </c>
      <c r="J919" s="11">
        <v>0.0</v>
      </c>
      <c r="K919" s="13">
        <v>0.0</v>
      </c>
      <c r="L919" s="13">
        <v>8.2</v>
      </c>
      <c r="M919" s="11">
        <v>0.0</v>
      </c>
      <c r="N919" s="14">
        <v>0.89</v>
      </c>
      <c r="O919" s="13">
        <v>82.8</v>
      </c>
      <c r="P919" s="13">
        <v>4.9</v>
      </c>
      <c r="Q919" s="13">
        <v>8.3</v>
      </c>
      <c r="R919" s="13">
        <v>17.0</v>
      </c>
      <c r="S919" s="13">
        <v>4.6</v>
      </c>
      <c r="T919" s="13">
        <v>4.1</v>
      </c>
      <c r="U919" s="13">
        <v>5.1</v>
      </c>
      <c r="V919" s="13">
        <v>73.5</v>
      </c>
      <c r="W919" s="11" t="str">
        <f t="shared" si="1"/>
        <v>A-Strong|BBVA|Risk|2025</v>
      </c>
      <c r="X919" s="15">
        <f>(MAX(0,MIN(1,1-(K919-scaling_params!$B$2)/(scaling_params!$C$2-scaling_params!$B$2)))+MAX(0,MIN(1,(L919-scaling_params!$B$3)/(scaling_params!$C$3-scaling_params!$B$3))))/2</f>
        <v>0.8823529412</v>
      </c>
      <c r="Y919" s="15">
        <f>(MAX(0,MIN(1,(M919-scaling_params!$B$4)/(scaling_params!$C$4-scaling_params!$B$4)))+MAX(0,MIN(1,(N919-scaling_params!$B$5)/(scaling_params!$C$5-scaling_params!$B$5))))/2</f>
        <v>0.6238095238</v>
      </c>
      <c r="Z919" s="15">
        <f>(MAX(0,MIN(1,(O919-scaling_params!$B$6)/(scaling_params!$C$6-scaling_params!$B$6)))+MAX(0,MIN(1,1-(P919-scaling_params!$B$7)/(scaling_params!$C$7-scaling_params!$B$7)))+MAX(0,MIN(1,(T919-scaling_params!$B$11)/(scaling_params!$C$11-scaling_params!$B$11))))/3</f>
        <v>0.9142857143</v>
      </c>
      <c r="AA919" s="15">
        <f>(MAX(0,MIN(1,1-(Q919-scaling_params!$B$8)/(scaling_params!$C$8-scaling_params!$B$8)))+MAX(0,MIN(1,(R919-scaling_params!$B$9)/(scaling_params!$C$9-scaling_params!$B$9)))+MAX(0,MIN(1,(S919-scaling_params!$B$10)/(scaling_params!$C$10-scaling_params!$B$10))))/3</f>
        <v>0.9059319931</v>
      </c>
      <c r="AB919" s="15">
        <f>(MAX(0,MIN(1,(U919-scaling_params!$B$12)/(scaling_params!$C$12-scaling_params!$B$12)))+MAX(0,MIN(1,(V919-scaling_params!$B$13)/(scaling_params!$C$13-scaling_params!$B$13))))/2</f>
        <v>0.7736363636</v>
      </c>
      <c r="AC919" s="13">
        <f>(scaling_params!$G$2*X919+scaling_params!$G$3*Y919+scaling_params!$G$4*Z919+scaling_params!$G$5*AA919+scaling_params!$G$6*AB919)*100</f>
        <v>81.95384438</v>
      </c>
      <c r="AD919" s="11" t="s">
        <v>168</v>
      </c>
      <c r="AE919" s="11">
        <f t="shared" si="2"/>
        <v>0</v>
      </c>
    </row>
    <row r="920" ht="15.75" customHeight="1">
      <c r="A920" s="11" t="s">
        <v>639</v>
      </c>
      <c r="B920" s="11" t="s">
        <v>163</v>
      </c>
      <c r="C920" s="11" t="s">
        <v>610</v>
      </c>
      <c r="D920" s="11" t="s">
        <v>165</v>
      </c>
      <c r="E920" s="12">
        <v>2024.0</v>
      </c>
      <c r="F920" s="11" t="s">
        <v>171</v>
      </c>
      <c r="G920" s="11" t="s">
        <v>184</v>
      </c>
      <c r="H920" s="11">
        <v>1.0</v>
      </c>
      <c r="I920" s="13">
        <v>7.4</v>
      </c>
      <c r="J920" s="11">
        <v>0.0</v>
      </c>
      <c r="K920" s="13">
        <v>1.1</v>
      </c>
      <c r="L920" s="13">
        <v>8.2</v>
      </c>
      <c r="M920" s="11">
        <v>35.0</v>
      </c>
      <c r="N920" s="14">
        <v>0.9</v>
      </c>
      <c r="O920" s="13">
        <v>77.5</v>
      </c>
      <c r="P920" s="13">
        <v>5.8</v>
      </c>
      <c r="Q920" s="13">
        <v>9.9</v>
      </c>
      <c r="R920" s="13">
        <v>17.5</v>
      </c>
      <c r="S920" s="13">
        <v>4.8</v>
      </c>
      <c r="T920" s="13">
        <v>4.3</v>
      </c>
      <c r="U920" s="13">
        <v>2.8</v>
      </c>
      <c r="V920" s="13">
        <v>83.7</v>
      </c>
      <c r="W920" s="11" t="str">
        <f t="shared" si="1"/>
        <v>A-Strong|BBVA|Operations|2024</v>
      </c>
      <c r="X920" s="15">
        <f>(MAX(0,MIN(1,1-(K920-scaling_params!$B$2)/(scaling_params!$C$2-scaling_params!$B$2)))+MAX(0,MIN(1,(L920-scaling_params!$B$3)/(scaling_params!$C$3-scaling_params!$B$3))))/2</f>
        <v>0.8656862745</v>
      </c>
      <c r="Y920" s="15">
        <f>(MAX(0,MIN(1,(M920-scaling_params!$B$4)/(scaling_params!$C$4-scaling_params!$B$4)))+MAX(0,MIN(1,(N920-scaling_params!$B$5)/(scaling_params!$C$5-scaling_params!$B$5))))/2</f>
        <v>0.8029761905</v>
      </c>
      <c r="Z920" s="15">
        <f>(MAX(0,MIN(1,(O920-scaling_params!$B$6)/(scaling_params!$C$6-scaling_params!$B$6)))+MAX(0,MIN(1,1-(P920-scaling_params!$B$7)/(scaling_params!$C$7-scaling_params!$B$7)))+MAX(0,MIN(1,(T920-scaling_params!$B$11)/(scaling_params!$C$11-scaling_params!$B$11))))/3</f>
        <v>0.9063063063</v>
      </c>
      <c r="AA920" s="15">
        <f>(MAX(0,MIN(1,1-(Q920-scaling_params!$B$8)/(scaling_params!$C$8-scaling_params!$B$8)))+MAX(0,MIN(1,(R920-scaling_params!$B$9)/(scaling_params!$C$9-scaling_params!$B$9)))+MAX(0,MIN(1,(S920-scaling_params!$B$10)/(scaling_params!$C$10-scaling_params!$B$10))))/3</f>
        <v>0.9466368826</v>
      </c>
      <c r="AB920" s="15">
        <f>(MAX(0,MIN(1,(U920-scaling_params!$B$12)/(scaling_params!$C$12-scaling_params!$B$12)))+MAX(0,MIN(1,(V920-scaling_params!$B$13)/(scaling_params!$C$13-scaling_params!$B$13))))/2</f>
        <v>0.8163636364</v>
      </c>
      <c r="AC920" s="13">
        <f>(scaling_params!$G$2*X920+scaling_params!$G$3*Y920+scaling_params!$G$4*Z920+scaling_params!$G$5*AA920+scaling_params!$G$6*AB920)*100</f>
        <v>86.80566617</v>
      </c>
      <c r="AD920" s="11" t="s">
        <v>168</v>
      </c>
      <c r="AE920" s="11">
        <f t="shared" si="2"/>
        <v>0</v>
      </c>
    </row>
    <row r="921" ht="15.75" customHeight="1">
      <c r="A921" s="11" t="s">
        <v>639</v>
      </c>
      <c r="B921" s="11" t="s">
        <v>163</v>
      </c>
      <c r="C921" s="11" t="s">
        <v>610</v>
      </c>
      <c r="D921" s="11" t="s">
        <v>165</v>
      </c>
      <c r="E921" s="12">
        <v>2025.0</v>
      </c>
      <c r="F921" s="11" t="s">
        <v>171</v>
      </c>
      <c r="G921" s="11" t="s">
        <v>184</v>
      </c>
      <c r="H921" s="11">
        <v>1.0</v>
      </c>
      <c r="I921" s="13">
        <v>7.1</v>
      </c>
      <c r="J921" s="11">
        <v>0.0</v>
      </c>
      <c r="K921" s="13">
        <v>0.0</v>
      </c>
      <c r="L921" s="13">
        <v>8.0</v>
      </c>
      <c r="M921" s="11">
        <v>30.0</v>
      </c>
      <c r="N921" s="14">
        <v>0.82</v>
      </c>
      <c r="O921" s="13">
        <v>83.2</v>
      </c>
      <c r="P921" s="13">
        <v>5.0</v>
      </c>
      <c r="Q921" s="13">
        <v>10.1</v>
      </c>
      <c r="R921" s="13">
        <v>16.7</v>
      </c>
      <c r="S921" s="13">
        <v>4.8</v>
      </c>
      <c r="T921" s="13">
        <v>4.8</v>
      </c>
      <c r="U921" s="13">
        <v>3.6</v>
      </c>
      <c r="V921" s="13">
        <v>76.6</v>
      </c>
      <c r="W921" s="11" t="str">
        <f t="shared" si="1"/>
        <v>A-Strong|BBVA|Operations|2025</v>
      </c>
      <c r="X921" s="15">
        <f>(MAX(0,MIN(1,1-(K921-scaling_params!$B$2)/(scaling_params!$C$2-scaling_params!$B$2)))+MAX(0,MIN(1,(L921-scaling_params!$B$3)/(scaling_params!$C$3-scaling_params!$B$3))))/2</f>
        <v>0.8676470588</v>
      </c>
      <c r="Y921" s="15">
        <f>(MAX(0,MIN(1,(M921-scaling_params!$B$4)/(scaling_params!$C$4-scaling_params!$B$4)))+MAX(0,MIN(1,(N921-scaling_params!$B$5)/(scaling_params!$C$5-scaling_params!$B$5))))/2</f>
        <v>0.6791666667</v>
      </c>
      <c r="Z921" s="15">
        <f>(MAX(0,MIN(1,(O921-scaling_params!$B$6)/(scaling_params!$C$6-scaling_params!$B$6)))+MAX(0,MIN(1,1-(P921-scaling_params!$B$7)/(scaling_params!$C$7-scaling_params!$B$7)))+MAX(0,MIN(1,(T921-scaling_params!$B$11)/(scaling_params!$C$11-scaling_params!$B$11))))/3</f>
        <v>0.980952381</v>
      </c>
      <c r="AA921" s="15">
        <f>(MAX(0,MIN(1,1-(Q921-scaling_params!$B$8)/(scaling_params!$C$8-scaling_params!$B$8)))+MAX(0,MIN(1,(R921-scaling_params!$B$9)/(scaling_params!$C$9-scaling_params!$B$9)))+MAX(0,MIN(1,(S921-scaling_params!$B$10)/(scaling_params!$C$10-scaling_params!$B$10))))/3</f>
        <v>0.9128816083</v>
      </c>
      <c r="AB921" s="15">
        <f>(MAX(0,MIN(1,(U921-scaling_params!$B$12)/(scaling_params!$C$12-scaling_params!$B$12)))+MAX(0,MIN(1,(V921-scaling_params!$B$13)/(scaling_params!$C$13-scaling_params!$B$13))))/2</f>
        <v>0.8018181818</v>
      </c>
      <c r="AC921" s="13">
        <f>(scaling_params!$G$2*X921+scaling_params!$G$3*Y921+scaling_params!$G$4*Z921+scaling_params!$G$5*AA921+scaling_params!$G$6*AB921)*100</f>
        <v>84.93067435</v>
      </c>
      <c r="AD921" s="11" t="s">
        <v>168</v>
      </c>
      <c r="AE921" s="11">
        <f t="shared" si="2"/>
        <v>0</v>
      </c>
    </row>
    <row r="922" ht="15.75" customHeight="1">
      <c r="A922" s="11" t="s">
        <v>640</v>
      </c>
      <c r="B922" s="11" t="s">
        <v>163</v>
      </c>
      <c r="C922" s="11" t="s">
        <v>610</v>
      </c>
      <c r="D922" s="11" t="s">
        <v>170</v>
      </c>
      <c r="E922" s="12">
        <v>2024.0</v>
      </c>
      <c r="F922" s="11" t="s">
        <v>166</v>
      </c>
      <c r="G922" s="11" t="s">
        <v>184</v>
      </c>
      <c r="H922" s="11">
        <v>1.0</v>
      </c>
      <c r="I922" s="13">
        <v>7.4</v>
      </c>
      <c r="J922" s="11">
        <v>0.0</v>
      </c>
      <c r="K922" s="13">
        <v>0.2</v>
      </c>
      <c r="L922" s="13">
        <v>8.8</v>
      </c>
      <c r="M922" s="11">
        <v>47.0</v>
      </c>
      <c r="N922" s="14">
        <v>0.92</v>
      </c>
      <c r="O922" s="13">
        <v>82.1</v>
      </c>
      <c r="P922" s="13">
        <v>5.1</v>
      </c>
      <c r="Q922" s="13">
        <v>12.5</v>
      </c>
      <c r="R922" s="13">
        <v>18.1</v>
      </c>
      <c r="S922" s="13">
        <v>5.0</v>
      </c>
      <c r="T922" s="13">
        <v>5.0</v>
      </c>
      <c r="U922" s="13">
        <v>2.3</v>
      </c>
      <c r="V922" s="13">
        <v>90.3</v>
      </c>
      <c r="W922" s="11" t="str">
        <f t="shared" si="1"/>
        <v>A-Strong|BBVA|Risk|2024</v>
      </c>
      <c r="X922" s="15">
        <f>(MAX(0,MIN(1,1-(K922-scaling_params!$B$2)/(scaling_params!$C$2-scaling_params!$B$2)))+MAX(0,MIN(1,(L922-scaling_params!$B$3)/(scaling_params!$C$3-scaling_params!$B$3))))/2</f>
        <v>0.9264705882</v>
      </c>
      <c r="Y922" s="15">
        <f>(MAX(0,MIN(1,(M922-scaling_params!$B$4)/(scaling_params!$C$4-scaling_params!$B$4)))+MAX(0,MIN(1,(N922-scaling_params!$B$5)/(scaling_params!$C$5-scaling_params!$B$5))))/2</f>
        <v>0.8851190476</v>
      </c>
      <c r="Z922" s="15">
        <f>(MAX(0,MIN(1,(O922-scaling_params!$B$6)/(scaling_params!$C$6-scaling_params!$B$6)))+MAX(0,MIN(1,1-(P922-scaling_params!$B$7)/(scaling_params!$C$7-scaling_params!$B$7)))+MAX(0,MIN(1,(T922-scaling_params!$B$11)/(scaling_params!$C$11-scaling_params!$B$11))))/3</f>
        <v>1</v>
      </c>
      <c r="AA922" s="15">
        <f>(MAX(0,MIN(1,1-(Q922-scaling_params!$B$8)/(scaling_params!$C$8-scaling_params!$B$8)))+MAX(0,MIN(1,(R922-scaling_params!$B$9)/(scaling_params!$C$9-scaling_params!$B$9)))+MAX(0,MIN(1,(S922-scaling_params!$B$10)/(scaling_params!$C$10-scaling_params!$B$10))))/3</f>
        <v>0.9574702723</v>
      </c>
      <c r="AB922" s="15">
        <f>(MAX(0,MIN(1,(U922-scaling_params!$B$12)/(scaling_params!$C$12-scaling_params!$B$12)))+MAX(0,MIN(1,(V922-scaling_params!$B$13)/(scaling_params!$C$13-scaling_params!$B$13))))/2</f>
        <v>0.7513636364</v>
      </c>
      <c r="AC922" s="13">
        <f>(scaling_params!$G$2*X922+scaling_params!$G$3*Y922+scaling_params!$G$4*Z922+scaling_params!$G$5*AA922+scaling_params!$G$6*AB922)*100</f>
        <v>91.78992414</v>
      </c>
      <c r="AD922" s="11" t="s">
        <v>168</v>
      </c>
      <c r="AE922" s="11">
        <f t="shared" si="2"/>
        <v>0</v>
      </c>
    </row>
    <row r="923" ht="15.75" customHeight="1">
      <c r="A923" s="11" t="s">
        <v>640</v>
      </c>
      <c r="B923" s="11" t="s">
        <v>163</v>
      </c>
      <c r="C923" s="11" t="s">
        <v>610</v>
      </c>
      <c r="D923" s="11" t="s">
        <v>170</v>
      </c>
      <c r="E923" s="12">
        <v>2025.0</v>
      </c>
      <c r="F923" s="11" t="s">
        <v>166</v>
      </c>
      <c r="G923" s="11" t="s">
        <v>184</v>
      </c>
      <c r="H923" s="11">
        <v>1.0</v>
      </c>
      <c r="I923" s="13">
        <v>7.1</v>
      </c>
      <c r="J923" s="11">
        <v>0.0</v>
      </c>
      <c r="K923" s="13">
        <v>0.0</v>
      </c>
      <c r="L923" s="13">
        <v>9.9</v>
      </c>
      <c r="M923" s="11">
        <v>42.0</v>
      </c>
      <c r="N923" s="14">
        <v>0.89</v>
      </c>
      <c r="O923" s="13">
        <v>82.8</v>
      </c>
      <c r="P923" s="13">
        <v>4.9</v>
      </c>
      <c r="Q923" s="13">
        <v>8.3</v>
      </c>
      <c r="R923" s="13">
        <v>17.0</v>
      </c>
      <c r="S923" s="13">
        <v>5.0</v>
      </c>
      <c r="T923" s="13">
        <v>5.0</v>
      </c>
      <c r="U923" s="13">
        <v>5.1</v>
      </c>
      <c r="V923" s="13">
        <v>94.7</v>
      </c>
      <c r="W923" s="11" t="str">
        <f t="shared" si="1"/>
        <v>A-Strong|BBVA|Risk|2025</v>
      </c>
      <c r="X923" s="15">
        <f>(MAX(0,MIN(1,1-(K923-scaling_params!$B$2)/(scaling_params!$C$2-scaling_params!$B$2)))+MAX(0,MIN(1,(L923-scaling_params!$B$3)/(scaling_params!$C$3-scaling_params!$B$3))))/2</f>
        <v>1</v>
      </c>
      <c r="Y923" s="15">
        <f>(MAX(0,MIN(1,(M923-scaling_params!$B$4)/(scaling_params!$C$4-scaling_params!$B$4)))+MAX(0,MIN(1,(N923-scaling_params!$B$5)/(scaling_params!$C$5-scaling_params!$B$5))))/2</f>
        <v>0.8238095238</v>
      </c>
      <c r="Z923" s="15">
        <f>(MAX(0,MIN(1,(O923-scaling_params!$B$6)/(scaling_params!$C$6-scaling_params!$B$6)))+MAX(0,MIN(1,1-(P923-scaling_params!$B$7)/(scaling_params!$C$7-scaling_params!$B$7)))+MAX(0,MIN(1,(T923-scaling_params!$B$11)/(scaling_params!$C$11-scaling_params!$B$11))))/3</f>
        <v>1</v>
      </c>
      <c r="AA923" s="15">
        <f>(MAX(0,MIN(1,1-(Q923-scaling_params!$B$8)/(scaling_params!$C$8-scaling_params!$B$8)))+MAX(0,MIN(1,(R923-scaling_params!$B$9)/(scaling_params!$C$9-scaling_params!$B$9)))+MAX(0,MIN(1,(S923-scaling_params!$B$10)/(scaling_params!$C$10-scaling_params!$B$10))))/3</f>
        <v>0.9451476793</v>
      </c>
      <c r="AB923" s="15">
        <f>(MAX(0,MIN(1,(U923-scaling_params!$B$12)/(scaling_params!$C$12-scaling_params!$B$12)))+MAX(0,MIN(1,(V923-scaling_params!$B$13)/(scaling_params!$C$13-scaling_params!$B$13))))/2</f>
        <v>0.9663636364</v>
      </c>
      <c r="AC923" s="13">
        <f>(scaling_params!$G$2*X923+scaling_params!$G$3*Y923+scaling_params!$G$4*Z923+scaling_params!$G$5*AA923+scaling_params!$G$6*AB923)*100</f>
        <v>94.39721387</v>
      </c>
      <c r="AD923" s="11" t="s">
        <v>168</v>
      </c>
      <c r="AE923" s="11">
        <f t="shared" si="2"/>
        <v>0</v>
      </c>
    </row>
    <row r="924" ht="15.75" customHeight="1">
      <c r="A924" s="11" t="s">
        <v>641</v>
      </c>
      <c r="B924" s="11" t="s">
        <v>163</v>
      </c>
      <c r="C924" s="11" t="s">
        <v>610</v>
      </c>
      <c r="D924" s="11" t="s">
        <v>174</v>
      </c>
      <c r="E924" s="12">
        <v>2024.0</v>
      </c>
      <c r="F924" s="11" t="s">
        <v>171</v>
      </c>
      <c r="G924" s="11" t="s">
        <v>184</v>
      </c>
      <c r="H924" s="11">
        <v>1.0</v>
      </c>
      <c r="I924" s="13">
        <v>7.4</v>
      </c>
      <c r="J924" s="11">
        <v>0.0</v>
      </c>
      <c r="K924" s="13">
        <v>1.3</v>
      </c>
      <c r="L924" s="13">
        <v>7.1</v>
      </c>
      <c r="M924" s="11">
        <v>20.0</v>
      </c>
      <c r="N924" s="14">
        <v>0.8</v>
      </c>
      <c r="O924" s="13">
        <v>73.3</v>
      </c>
      <c r="P924" s="13">
        <v>4.6</v>
      </c>
      <c r="Q924" s="13">
        <v>12.9</v>
      </c>
      <c r="R924" s="13">
        <v>18.1</v>
      </c>
      <c r="S924" s="13">
        <v>4.0</v>
      </c>
      <c r="T924" s="13">
        <v>4.2</v>
      </c>
      <c r="U924" s="13">
        <v>2.7</v>
      </c>
      <c r="V924" s="13">
        <v>74.8</v>
      </c>
      <c r="W924" s="11" t="str">
        <f t="shared" si="1"/>
        <v>A-Strong|BBVA|Digital|2024</v>
      </c>
      <c r="X924" s="15">
        <f>(MAX(0,MIN(1,1-(K924-scaling_params!$B$2)/(scaling_params!$C$2-scaling_params!$B$2)))+MAX(0,MIN(1,(L924-scaling_params!$B$3)/(scaling_params!$C$3-scaling_params!$B$3))))/2</f>
        <v>0.7514705882</v>
      </c>
      <c r="Y924" s="15">
        <f>(MAX(0,MIN(1,(M924-scaling_params!$B$4)/(scaling_params!$C$4-scaling_params!$B$4)))+MAX(0,MIN(1,(N924-scaling_params!$B$5)/(scaling_params!$C$5-scaling_params!$B$5))))/2</f>
        <v>0.606547619</v>
      </c>
      <c r="Z924" s="15">
        <f>(MAX(0,MIN(1,(O924-scaling_params!$B$6)/(scaling_params!$C$6-scaling_params!$B$6)))+MAX(0,MIN(1,1-(P924-scaling_params!$B$7)/(scaling_params!$C$7-scaling_params!$B$7)))+MAX(0,MIN(1,(T924-scaling_params!$B$11)/(scaling_params!$C$11-scaling_params!$B$11))))/3</f>
        <v>0.8660537482</v>
      </c>
      <c r="AA924" s="15">
        <f>(MAX(0,MIN(1,1-(Q924-scaling_params!$B$8)/(scaling_params!$C$8-scaling_params!$B$8)))+MAX(0,MIN(1,(R924-scaling_params!$B$9)/(scaling_params!$C$9-scaling_params!$B$9)))+MAX(0,MIN(1,(S924-scaling_params!$B$10)/(scaling_params!$C$10-scaling_params!$B$10))))/3</f>
        <v>0.8442795415</v>
      </c>
      <c r="AB924" s="15">
        <f>(MAX(0,MIN(1,(U924-scaling_params!$B$12)/(scaling_params!$C$12-scaling_params!$B$12)))+MAX(0,MIN(1,(V924-scaling_params!$B$13)/(scaling_params!$C$13-scaling_params!$B$13))))/2</f>
        <v>0.7104545455</v>
      </c>
      <c r="AC924" s="13">
        <f>(scaling_params!$G$2*X924+scaling_params!$G$3*Y924+scaling_params!$G$4*Z924+scaling_params!$G$5*AA924+scaling_params!$G$6*AB924)*100</f>
        <v>75.50837452</v>
      </c>
      <c r="AD924" s="11" t="s">
        <v>168</v>
      </c>
      <c r="AE924" s="11">
        <f t="shared" si="2"/>
        <v>0</v>
      </c>
    </row>
    <row r="925" ht="15.75" customHeight="1">
      <c r="A925" s="11" t="s">
        <v>641</v>
      </c>
      <c r="B925" s="11" t="s">
        <v>163</v>
      </c>
      <c r="C925" s="11" t="s">
        <v>610</v>
      </c>
      <c r="D925" s="11" t="s">
        <v>174</v>
      </c>
      <c r="E925" s="12">
        <v>2025.0</v>
      </c>
      <c r="F925" s="11" t="s">
        <v>171</v>
      </c>
      <c r="G925" s="11" t="s">
        <v>184</v>
      </c>
      <c r="H925" s="11">
        <v>1.0</v>
      </c>
      <c r="I925" s="13">
        <v>7.1</v>
      </c>
      <c r="J925" s="11">
        <v>0.0</v>
      </c>
      <c r="K925" s="13">
        <v>1.2</v>
      </c>
      <c r="L925" s="13">
        <v>8.1</v>
      </c>
      <c r="M925" s="11">
        <v>13.0</v>
      </c>
      <c r="N925" s="14">
        <v>0.88</v>
      </c>
      <c r="O925" s="13">
        <v>78.6</v>
      </c>
      <c r="P925" s="13">
        <v>4.2</v>
      </c>
      <c r="Q925" s="13">
        <v>12.7</v>
      </c>
      <c r="R925" s="13">
        <v>18.1</v>
      </c>
      <c r="S925" s="13">
        <v>4.3</v>
      </c>
      <c r="T925" s="13">
        <v>4.6</v>
      </c>
      <c r="U925" s="13">
        <v>3.7</v>
      </c>
      <c r="V925" s="13">
        <v>76.4</v>
      </c>
      <c r="W925" s="11" t="str">
        <f t="shared" si="1"/>
        <v>A-Strong|BBVA|Digital|2025</v>
      </c>
      <c r="X925" s="15">
        <f>(MAX(0,MIN(1,1-(K925-scaling_params!$B$2)/(scaling_params!$C$2-scaling_params!$B$2)))+MAX(0,MIN(1,(L925-scaling_params!$B$3)/(scaling_params!$C$3-scaling_params!$B$3))))/2</f>
        <v>0.8416666667</v>
      </c>
      <c r="Y925" s="15">
        <f>(MAX(0,MIN(1,(M925-scaling_params!$B$4)/(scaling_params!$C$4-scaling_params!$B$4)))+MAX(0,MIN(1,(N925-scaling_params!$B$5)/(scaling_params!$C$5-scaling_params!$B$5))))/2</f>
        <v>0.6732142857</v>
      </c>
      <c r="Z925" s="15">
        <f>(MAX(0,MIN(1,(O925-scaling_params!$B$6)/(scaling_params!$C$6-scaling_params!$B$6)))+MAX(0,MIN(1,1-(P925-scaling_params!$B$7)/(scaling_params!$C$7-scaling_params!$B$7)))+MAX(0,MIN(1,(T925-scaling_params!$B$11)/(scaling_params!$C$11-scaling_params!$B$11))))/3</f>
        <v>0.9619047619</v>
      </c>
      <c r="AA925" s="15">
        <f>(MAX(0,MIN(1,1-(Q925-scaling_params!$B$8)/(scaling_params!$C$8-scaling_params!$B$8)))+MAX(0,MIN(1,(R925-scaling_params!$B$9)/(scaling_params!$C$9-scaling_params!$B$9)))+MAX(0,MIN(1,(S925-scaling_params!$B$10)/(scaling_params!$C$10-scaling_params!$B$10))))/3</f>
        <v>0.8812670638</v>
      </c>
      <c r="AB925" s="15">
        <f>(MAX(0,MIN(1,(U925-scaling_params!$B$12)/(scaling_params!$C$12-scaling_params!$B$12)))+MAX(0,MIN(1,(V925-scaling_params!$B$13)/(scaling_params!$C$13-scaling_params!$B$13))))/2</f>
        <v>0.8</v>
      </c>
      <c r="AC925" s="13">
        <f>(scaling_params!$G$2*X925+scaling_params!$G$3*Y925+scaling_params!$G$4*Z925+scaling_params!$G$5*AA925+scaling_params!$G$6*AB925)*100</f>
        <v>83.15476461</v>
      </c>
      <c r="AD925" s="11" t="s">
        <v>168</v>
      </c>
      <c r="AE925" s="11">
        <f t="shared" si="2"/>
        <v>0</v>
      </c>
    </row>
    <row r="926" ht="15.75" customHeight="1">
      <c r="A926" s="11" t="s">
        <v>642</v>
      </c>
      <c r="B926" s="11" t="s">
        <v>163</v>
      </c>
      <c r="C926" s="11" t="s">
        <v>610</v>
      </c>
      <c r="D926" s="11" t="s">
        <v>170</v>
      </c>
      <c r="E926" s="12">
        <v>2024.0</v>
      </c>
      <c r="F926" s="11" t="s">
        <v>171</v>
      </c>
      <c r="G926" s="11" t="s">
        <v>175</v>
      </c>
      <c r="H926" s="11">
        <v>2.0</v>
      </c>
      <c r="I926" s="13">
        <v>7.4</v>
      </c>
      <c r="J926" s="11">
        <v>0.0</v>
      </c>
      <c r="K926" s="13">
        <v>0.2</v>
      </c>
      <c r="L926" s="13">
        <v>8.5</v>
      </c>
      <c r="M926" s="11">
        <v>51.0</v>
      </c>
      <c r="N926" s="14">
        <v>0.95</v>
      </c>
      <c r="O926" s="13">
        <v>82.1</v>
      </c>
      <c r="P926" s="13">
        <v>5.1</v>
      </c>
      <c r="Q926" s="13">
        <v>12.5</v>
      </c>
      <c r="R926" s="13">
        <v>18.1</v>
      </c>
      <c r="S926" s="13">
        <v>5.0</v>
      </c>
      <c r="T926" s="13">
        <v>5.0</v>
      </c>
      <c r="U926" s="13">
        <v>2.3</v>
      </c>
      <c r="V926" s="13">
        <v>98.5</v>
      </c>
      <c r="W926" s="11" t="str">
        <f t="shared" si="1"/>
        <v>A-Strong|BBVA|Risk|2024</v>
      </c>
      <c r="X926" s="15">
        <f>(MAX(0,MIN(1,1-(K926-scaling_params!$B$2)/(scaling_params!$C$2-scaling_params!$B$2)))+MAX(0,MIN(1,(L926-scaling_params!$B$3)/(scaling_params!$C$3-scaling_params!$B$3))))/2</f>
        <v>0.9044117647</v>
      </c>
      <c r="Y926" s="15">
        <f>(MAX(0,MIN(1,(M926-scaling_params!$B$4)/(scaling_params!$C$4-scaling_params!$B$4)))+MAX(0,MIN(1,(N926-scaling_params!$B$5)/(scaling_params!$C$5-scaling_params!$B$5))))/2</f>
        <v>0.9416666667</v>
      </c>
      <c r="Z926" s="15">
        <f>(MAX(0,MIN(1,(O926-scaling_params!$B$6)/(scaling_params!$C$6-scaling_params!$B$6)))+MAX(0,MIN(1,1-(P926-scaling_params!$B$7)/(scaling_params!$C$7-scaling_params!$B$7)))+MAX(0,MIN(1,(T926-scaling_params!$B$11)/(scaling_params!$C$11-scaling_params!$B$11))))/3</f>
        <v>1</v>
      </c>
      <c r="AA926" s="15">
        <f>(MAX(0,MIN(1,1-(Q926-scaling_params!$B$8)/(scaling_params!$C$8-scaling_params!$B$8)))+MAX(0,MIN(1,(R926-scaling_params!$B$9)/(scaling_params!$C$9-scaling_params!$B$9)))+MAX(0,MIN(1,(S926-scaling_params!$B$10)/(scaling_params!$C$10-scaling_params!$B$10))))/3</f>
        <v>0.9574702723</v>
      </c>
      <c r="AB926" s="15">
        <f>(MAX(0,MIN(1,(U926-scaling_params!$B$12)/(scaling_params!$C$12-scaling_params!$B$12)))+MAX(0,MIN(1,(V926-scaling_params!$B$13)/(scaling_params!$C$13-scaling_params!$B$13))))/2</f>
        <v>0.825</v>
      </c>
      <c r="AC926" s="13">
        <f>(scaling_params!$G$2*X926+scaling_params!$G$3*Y926+scaling_params!$G$4*Z926+scaling_params!$G$5*AA926+scaling_params!$G$6*AB926)*100</f>
        <v>93.46931993</v>
      </c>
      <c r="AD926" s="11" t="s">
        <v>168</v>
      </c>
      <c r="AE926" s="11">
        <f t="shared" si="2"/>
        <v>0</v>
      </c>
    </row>
    <row r="927" ht="15.75" customHeight="1">
      <c r="A927" s="11" t="s">
        <v>642</v>
      </c>
      <c r="B927" s="11" t="s">
        <v>163</v>
      </c>
      <c r="C927" s="11" t="s">
        <v>610</v>
      </c>
      <c r="D927" s="11" t="s">
        <v>170</v>
      </c>
      <c r="E927" s="12">
        <v>2025.0</v>
      </c>
      <c r="F927" s="11" t="s">
        <v>171</v>
      </c>
      <c r="G927" s="11" t="s">
        <v>175</v>
      </c>
      <c r="H927" s="11">
        <v>2.0</v>
      </c>
      <c r="I927" s="13">
        <v>7.1</v>
      </c>
      <c r="J927" s="11">
        <v>0.0</v>
      </c>
      <c r="K927" s="13">
        <v>0.0</v>
      </c>
      <c r="L927" s="13">
        <v>8.2</v>
      </c>
      <c r="M927" s="11">
        <v>62.0</v>
      </c>
      <c r="N927" s="14">
        <v>0.96</v>
      </c>
      <c r="O927" s="13">
        <v>82.8</v>
      </c>
      <c r="P927" s="13">
        <v>4.9</v>
      </c>
      <c r="Q927" s="13">
        <v>8.3</v>
      </c>
      <c r="R927" s="13">
        <v>17.0</v>
      </c>
      <c r="S927" s="13">
        <v>5.0</v>
      </c>
      <c r="T927" s="13">
        <v>4.9</v>
      </c>
      <c r="U927" s="13">
        <v>5.1</v>
      </c>
      <c r="V927" s="13">
        <v>98.0</v>
      </c>
      <c r="W927" s="11" t="str">
        <f t="shared" si="1"/>
        <v>A-Strong|BBVA|Risk|2025</v>
      </c>
      <c r="X927" s="15">
        <f>(MAX(0,MIN(1,1-(K927-scaling_params!$B$2)/(scaling_params!$C$2-scaling_params!$B$2)))+MAX(0,MIN(1,(L927-scaling_params!$B$3)/(scaling_params!$C$3-scaling_params!$B$3))))/2</f>
        <v>0.8823529412</v>
      </c>
      <c r="Y927" s="15">
        <f>(MAX(0,MIN(1,(M927-scaling_params!$B$4)/(scaling_params!$C$4-scaling_params!$B$4)))+MAX(0,MIN(1,(N927-scaling_params!$B$5)/(scaling_params!$C$5-scaling_params!$B$5))))/2</f>
        <v>0.9875</v>
      </c>
      <c r="Z927" s="15">
        <f>(MAX(0,MIN(1,(O927-scaling_params!$B$6)/(scaling_params!$C$6-scaling_params!$B$6)))+MAX(0,MIN(1,1-(P927-scaling_params!$B$7)/(scaling_params!$C$7-scaling_params!$B$7)))+MAX(0,MIN(1,(T927-scaling_params!$B$11)/(scaling_params!$C$11-scaling_params!$B$11))))/3</f>
        <v>0.9904761905</v>
      </c>
      <c r="AA927" s="15">
        <f>(MAX(0,MIN(1,1-(Q927-scaling_params!$B$8)/(scaling_params!$C$8-scaling_params!$B$8)))+MAX(0,MIN(1,(R927-scaling_params!$B$9)/(scaling_params!$C$9-scaling_params!$B$9)))+MAX(0,MIN(1,(S927-scaling_params!$B$10)/(scaling_params!$C$10-scaling_params!$B$10))))/3</f>
        <v>0.9451476793</v>
      </c>
      <c r="AB927" s="15">
        <f>(MAX(0,MIN(1,(U927-scaling_params!$B$12)/(scaling_params!$C$12-scaling_params!$B$12)))+MAX(0,MIN(1,(V927-scaling_params!$B$13)/(scaling_params!$C$13-scaling_params!$B$13))))/2</f>
        <v>0.9963636364</v>
      </c>
      <c r="AC927" s="13">
        <f>(scaling_params!$G$2*X927+scaling_params!$G$3*Y927+scaling_params!$G$4*Z927+scaling_params!$G$5*AA927+scaling_params!$G$6*AB927)*100</f>
        <v>95.60942466</v>
      </c>
      <c r="AD927" s="11" t="s">
        <v>168</v>
      </c>
      <c r="AE927" s="11">
        <f t="shared" si="2"/>
        <v>0</v>
      </c>
    </row>
    <row r="928" ht="15.75" customHeight="1">
      <c r="A928" s="11" t="s">
        <v>643</v>
      </c>
      <c r="B928" s="11" t="s">
        <v>163</v>
      </c>
      <c r="C928" s="11" t="s">
        <v>610</v>
      </c>
      <c r="D928" s="11" t="s">
        <v>177</v>
      </c>
      <c r="E928" s="12">
        <v>2024.0</v>
      </c>
      <c r="F928" s="11" t="s">
        <v>166</v>
      </c>
      <c r="G928" s="11" t="s">
        <v>172</v>
      </c>
      <c r="H928" s="11">
        <v>4.0</v>
      </c>
      <c r="I928" s="13">
        <v>7.4</v>
      </c>
      <c r="J928" s="11">
        <v>0.0</v>
      </c>
      <c r="K928" s="13">
        <v>0.2</v>
      </c>
      <c r="L928" s="13">
        <v>8.1</v>
      </c>
      <c r="M928" s="11">
        <v>40.0</v>
      </c>
      <c r="N928" s="14">
        <v>0.85</v>
      </c>
      <c r="O928" s="13">
        <v>76.2</v>
      </c>
      <c r="P928" s="13">
        <v>4.6</v>
      </c>
      <c r="Q928" s="13">
        <v>11.9</v>
      </c>
      <c r="R928" s="13">
        <v>17.6</v>
      </c>
      <c r="S928" s="13">
        <v>4.8</v>
      </c>
      <c r="T928" s="13">
        <v>4.4</v>
      </c>
      <c r="U928" s="13">
        <v>3.5</v>
      </c>
      <c r="V928" s="13">
        <v>88.1</v>
      </c>
      <c r="W928" s="11" t="str">
        <f t="shared" si="1"/>
        <v>A-Strong|BBVA|Retail|2024</v>
      </c>
      <c r="X928" s="15">
        <f>(MAX(0,MIN(1,1-(K928-scaling_params!$B$2)/(scaling_params!$C$2-scaling_params!$B$2)))+MAX(0,MIN(1,(L928-scaling_params!$B$3)/(scaling_params!$C$3-scaling_params!$B$3))))/2</f>
        <v>0.875</v>
      </c>
      <c r="Y928" s="15">
        <f>(MAX(0,MIN(1,(M928-scaling_params!$B$4)/(scaling_params!$C$4-scaling_params!$B$4)))+MAX(0,MIN(1,(N928-scaling_params!$B$5)/(scaling_params!$C$5-scaling_params!$B$5))))/2</f>
        <v>0.7642857143</v>
      </c>
      <c r="Z928" s="15">
        <f>(MAX(0,MIN(1,(O928-scaling_params!$B$6)/(scaling_params!$C$6-scaling_params!$B$6)))+MAX(0,MIN(1,1-(P928-scaling_params!$B$7)/(scaling_params!$C$7-scaling_params!$B$7)))+MAX(0,MIN(1,(T928-scaling_params!$B$11)/(scaling_params!$C$11-scaling_params!$B$11))))/3</f>
        <v>0.9329561528</v>
      </c>
      <c r="AA928" s="15">
        <f>(MAX(0,MIN(1,1-(Q928-scaling_params!$B$8)/(scaling_params!$C$8-scaling_params!$B$8)))+MAX(0,MIN(1,(R928-scaling_params!$B$9)/(scaling_params!$C$9-scaling_params!$B$9)))+MAX(0,MIN(1,(S928-scaling_params!$B$10)/(scaling_params!$C$10-scaling_params!$B$10))))/3</f>
        <v>0.9394926555</v>
      </c>
      <c r="AB928" s="15">
        <f>(MAX(0,MIN(1,(U928-scaling_params!$B$12)/(scaling_params!$C$12-scaling_params!$B$12)))+MAX(0,MIN(1,(V928-scaling_params!$B$13)/(scaling_params!$C$13-scaling_params!$B$13))))/2</f>
        <v>0.9063636364</v>
      </c>
      <c r="AC928" s="13">
        <f>(scaling_params!$G$2*X928+scaling_params!$G$3*Y928+scaling_params!$G$4*Z928+scaling_params!$G$5*AA928+scaling_params!$G$6*AB928)*100</f>
        <v>87.67784552</v>
      </c>
      <c r="AD928" s="11" t="s">
        <v>168</v>
      </c>
      <c r="AE928" s="11">
        <f t="shared" si="2"/>
        <v>0</v>
      </c>
    </row>
    <row r="929" ht="15.75" customHeight="1">
      <c r="A929" s="11" t="s">
        <v>643</v>
      </c>
      <c r="B929" s="11" t="s">
        <v>163</v>
      </c>
      <c r="C929" s="11" t="s">
        <v>610</v>
      </c>
      <c r="D929" s="11" t="s">
        <v>177</v>
      </c>
      <c r="E929" s="12">
        <v>2025.0</v>
      </c>
      <c r="F929" s="11" t="s">
        <v>166</v>
      </c>
      <c r="G929" s="11" t="s">
        <v>172</v>
      </c>
      <c r="H929" s="11">
        <v>4.0</v>
      </c>
      <c r="I929" s="13">
        <v>7.1</v>
      </c>
      <c r="J929" s="11">
        <v>0.0</v>
      </c>
      <c r="K929" s="13">
        <v>1.2</v>
      </c>
      <c r="L929" s="13">
        <v>8.7</v>
      </c>
      <c r="M929" s="11">
        <v>33.0</v>
      </c>
      <c r="N929" s="14">
        <v>0.87</v>
      </c>
      <c r="O929" s="13">
        <v>79.5</v>
      </c>
      <c r="P929" s="13">
        <v>6.5</v>
      </c>
      <c r="Q929" s="13">
        <v>9.6</v>
      </c>
      <c r="R929" s="13">
        <v>16.3</v>
      </c>
      <c r="S929" s="13">
        <v>5.0</v>
      </c>
      <c r="T929" s="13">
        <v>4.7</v>
      </c>
      <c r="U929" s="13">
        <v>3.5</v>
      </c>
      <c r="V929" s="13">
        <v>83.8</v>
      </c>
      <c r="W929" s="11" t="str">
        <f t="shared" si="1"/>
        <v>A-Strong|BBVA|Retail|2025</v>
      </c>
      <c r="X929" s="15">
        <f>(MAX(0,MIN(1,1-(K929-scaling_params!$B$2)/(scaling_params!$C$2-scaling_params!$B$2)))+MAX(0,MIN(1,(L929-scaling_params!$B$3)/(scaling_params!$C$3-scaling_params!$B$3))))/2</f>
        <v>0.8857843137</v>
      </c>
      <c r="Y929" s="15">
        <f>(MAX(0,MIN(1,(M929-scaling_params!$B$4)/(scaling_params!$C$4-scaling_params!$B$4)))+MAX(0,MIN(1,(N929-scaling_params!$B$5)/(scaling_params!$C$5-scaling_params!$B$5))))/2</f>
        <v>0.755952381</v>
      </c>
      <c r="Z929" s="15">
        <f>(MAX(0,MIN(1,(O929-scaling_params!$B$6)/(scaling_params!$C$6-scaling_params!$B$6)))+MAX(0,MIN(1,1-(P929-scaling_params!$B$7)/(scaling_params!$C$7-scaling_params!$B$7)))+MAX(0,MIN(1,(T929-scaling_params!$B$11)/(scaling_params!$C$11-scaling_params!$B$11))))/3</f>
        <v>0.8813384813</v>
      </c>
      <c r="AA929" s="15">
        <f>(MAX(0,MIN(1,1-(Q929-scaling_params!$B$8)/(scaling_params!$C$8-scaling_params!$B$8)))+MAX(0,MIN(1,(R929-scaling_params!$B$9)/(scaling_params!$C$9-scaling_params!$B$9)))+MAX(0,MIN(1,(S929-scaling_params!$B$10)/(scaling_params!$C$10-scaling_params!$B$10))))/3</f>
        <v>0.9156118143</v>
      </c>
      <c r="AB929" s="15">
        <f>(MAX(0,MIN(1,(U929-scaling_params!$B$12)/(scaling_params!$C$12-scaling_params!$B$12)))+MAX(0,MIN(1,(V929-scaling_params!$B$13)/(scaling_params!$C$13-scaling_params!$B$13))))/2</f>
        <v>0.8672727273</v>
      </c>
      <c r="AC929" s="13">
        <f>(scaling_params!$G$2*X929+scaling_params!$G$3*Y929+scaling_params!$G$4*Z929+scaling_params!$G$5*AA929+scaling_params!$G$6*AB929)*100</f>
        <v>85.64085275</v>
      </c>
      <c r="AD929" s="11" t="s">
        <v>168</v>
      </c>
      <c r="AE929" s="11">
        <f t="shared" si="2"/>
        <v>0</v>
      </c>
    </row>
    <row r="930" ht="15.75" customHeight="1">
      <c r="A930" s="11" t="s">
        <v>644</v>
      </c>
      <c r="B930" s="11" t="s">
        <v>163</v>
      </c>
      <c r="C930" s="11" t="s">
        <v>610</v>
      </c>
      <c r="D930" s="11" t="s">
        <v>170</v>
      </c>
      <c r="E930" s="12">
        <v>2024.0</v>
      </c>
      <c r="F930" s="11" t="s">
        <v>171</v>
      </c>
      <c r="G930" s="11" t="s">
        <v>172</v>
      </c>
      <c r="H930" s="11">
        <v>5.0</v>
      </c>
      <c r="I930" s="13">
        <v>7.4</v>
      </c>
      <c r="J930" s="11">
        <v>0.0</v>
      </c>
      <c r="K930" s="13">
        <v>0.2</v>
      </c>
      <c r="L930" s="13">
        <v>7.2</v>
      </c>
      <c r="M930" s="11">
        <v>35.0</v>
      </c>
      <c r="N930" s="14">
        <v>0.88</v>
      </c>
      <c r="O930" s="13">
        <v>82.1</v>
      </c>
      <c r="P930" s="13">
        <v>5.1</v>
      </c>
      <c r="Q930" s="13">
        <v>12.5</v>
      </c>
      <c r="R930" s="13">
        <v>18.1</v>
      </c>
      <c r="S930" s="13">
        <v>4.9</v>
      </c>
      <c r="T930" s="13">
        <v>4.8</v>
      </c>
      <c r="U930" s="13">
        <v>2.3</v>
      </c>
      <c r="V930" s="13">
        <v>88.9</v>
      </c>
      <c r="W930" s="11" t="str">
        <f t="shared" si="1"/>
        <v>A-Strong|BBVA|Risk|2024</v>
      </c>
      <c r="X930" s="15">
        <f>(MAX(0,MIN(1,1-(K930-scaling_params!$B$2)/(scaling_params!$C$2-scaling_params!$B$2)))+MAX(0,MIN(1,(L930-scaling_params!$B$3)/(scaling_params!$C$3-scaling_params!$B$3))))/2</f>
        <v>0.8088235294</v>
      </c>
      <c r="Y930" s="15">
        <f>(MAX(0,MIN(1,(M930-scaling_params!$B$4)/(scaling_params!$C$4-scaling_params!$B$4)))+MAX(0,MIN(1,(N930-scaling_params!$B$5)/(scaling_params!$C$5-scaling_params!$B$5))))/2</f>
        <v>0.7779761905</v>
      </c>
      <c r="Z930" s="15">
        <f>(MAX(0,MIN(1,(O930-scaling_params!$B$6)/(scaling_params!$C$6-scaling_params!$B$6)))+MAX(0,MIN(1,1-(P930-scaling_params!$B$7)/(scaling_params!$C$7-scaling_params!$B$7)))+MAX(0,MIN(1,(T930-scaling_params!$B$11)/(scaling_params!$C$11-scaling_params!$B$11))))/3</f>
        <v>0.980952381</v>
      </c>
      <c r="AA930" s="15">
        <f>(MAX(0,MIN(1,1-(Q930-scaling_params!$B$8)/(scaling_params!$C$8-scaling_params!$B$8)))+MAX(0,MIN(1,(R930-scaling_params!$B$9)/(scaling_params!$C$9-scaling_params!$B$9)))+MAX(0,MIN(1,(S930-scaling_params!$B$10)/(scaling_params!$C$10-scaling_params!$B$10))))/3</f>
        <v>0.9476663508</v>
      </c>
      <c r="AB930" s="15">
        <f>(MAX(0,MIN(1,(U930-scaling_params!$B$12)/(scaling_params!$C$12-scaling_params!$B$12)))+MAX(0,MIN(1,(V930-scaling_params!$B$13)/(scaling_params!$C$13-scaling_params!$B$13))))/2</f>
        <v>0.7386363636</v>
      </c>
      <c r="AC930" s="13">
        <f>(scaling_params!$G$2*X930+scaling_params!$G$3*Y930+scaling_params!$G$4*Z930+scaling_params!$G$5*AA930+scaling_params!$G$6*AB930)*100</f>
        <v>85.73701123</v>
      </c>
      <c r="AD930" s="11" t="s">
        <v>168</v>
      </c>
      <c r="AE930" s="11">
        <f t="shared" si="2"/>
        <v>0</v>
      </c>
    </row>
    <row r="931" ht="15.75" customHeight="1">
      <c r="A931" s="11" t="s">
        <v>644</v>
      </c>
      <c r="B931" s="11" t="s">
        <v>163</v>
      </c>
      <c r="C931" s="11" t="s">
        <v>610</v>
      </c>
      <c r="D931" s="11" t="s">
        <v>170</v>
      </c>
      <c r="E931" s="12">
        <v>2025.0</v>
      </c>
      <c r="F931" s="11" t="s">
        <v>171</v>
      </c>
      <c r="G931" s="11" t="s">
        <v>172</v>
      </c>
      <c r="H931" s="11">
        <v>5.0</v>
      </c>
      <c r="I931" s="13">
        <v>7.1</v>
      </c>
      <c r="J931" s="11">
        <v>0.0</v>
      </c>
      <c r="K931" s="13">
        <v>0.0</v>
      </c>
      <c r="L931" s="13">
        <v>8.0</v>
      </c>
      <c r="M931" s="11">
        <v>47.0</v>
      </c>
      <c r="N931" s="14">
        <v>0.87</v>
      </c>
      <c r="O931" s="13">
        <v>82.8</v>
      </c>
      <c r="P931" s="13">
        <v>4.9</v>
      </c>
      <c r="Q931" s="13">
        <v>8.3</v>
      </c>
      <c r="R931" s="13">
        <v>17.0</v>
      </c>
      <c r="S931" s="13">
        <v>4.3</v>
      </c>
      <c r="T931" s="13">
        <v>5.0</v>
      </c>
      <c r="U931" s="13">
        <v>5.1</v>
      </c>
      <c r="V931" s="13">
        <v>84.3</v>
      </c>
      <c r="W931" s="11" t="str">
        <f t="shared" si="1"/>
        <v>A-Strong|BBVA|Risk|2025</v>
      </c>
      <c r="X931" s="15">
        <f>(MAX(0,MIN(1,1-(K931-scaling_params!$B$2)/(scaling_params!$C$2-scaling_params!$B$2)))+MAX(0,MIN(1,(L931-scaling_params!$B$3)/(scaling_params!$C$3-scaling_params!$B$3))))/2</f>
        <v>0.8676470588</v>
      </c>
      <c r="Y931" s="15">
        <f>(MAX(0,MIN(1,(M931-scaling_params!$B$4)/(scaling_params!$C$4-scaling_params!$B$4)))+MAX(0,MIN(1,(N931-scaling_params!$B$5)/(scaling_params!$C$5-scaling_params!$B$5))))/2</f>
        <v>0.8226190476</v>
      </c>
      <c r="Z931" s="15">
        <f>(MAX(0,MIN(1,(O931-scaling_params!$B$6)/(scaling_params!$C$6-scaling_params!$B$6)))+MAX(0,MIN(1,1-(P931-scaling_params!$B$7)/(scaling_params!$C$7-scaling_params!$B$7)))+MAX(0,MIN(1,(T931-scaling_params!$B$11)/(scaling_params!$C$11-scaling_params!$B$11))))/3</f>
        <v>1</v>
      </c>
      <c r="AA931" s="15">
        <f>(MAX(0,MIN(1,1-(Q931-scaling_params!$B$8)/(scaling_params!$C$8-scaling_params!$B$8)))+MAX(0,MIN(1,(R931-scaling_params!$B$9)/(scaling_params!$C$9-scaling_params!$B$9)))+MAX(0,MIN(1,(S931-scaling_params!$B$10)/(scaling_params!$C$10-scaling_params!$B$10))))/3</f>
        <v>0.8765202283</v>
      </c>
      <c r="AB931" s="15">
        <f>(MAX(0,MIN(1,(U931-scaling_params!$B$12)/(scaling_params!$C$12-scaling_params!$B$12)))+MAX(0,MIN(1,(V931-scaling_params!$B$13)/(scaling_params!$C$13-scaling_params!$B$13))))/2</f>
        <v>0.8718181818</v>
      </c>
      <c r="AC931" s="13">
        <f>(scaling_params!$G$2*X931+scaling_params!$G$3*Y931+scaling_params!$G$4*Z931+scaling_params!$G$5*AA931+scaling_params!$G$6*AB931)*100</f>
        <v>88.93546407</v>
      </c>
      <c r="AD931" s="11" t="s">
        <v>168</v>
      </c>
      <c r="AE931" s="11">
        <f t="shared" si="2"/>
        <v>0</v>
      </c>
    </row>
    <row r="932" ht="15.75" customHeight="1">
      <c r="A932" s="11" t="s">
        <v>645</v>
      </c>
      <c r="B932" s="11" t="s">
        <v>163</v>
      </c>
      <c r="C932" s="11" t="s">
        <v>610</v>
      </c>
      <c r="D932" s="11" t="s">
        <v>181</v>
      </c>
      <c r="E932" s="12">
        <v>2024.0</v>
      </c>
      <c r="F932" s="11" t="s">
        <v>171</v>
      </c>
      <c r="G932" s="11" t="s">
        <v>175</v>
      </c>
      <c r="H932" s="11">
        <v>2.0</v>
      </c>
      <c r="I932" s="13">
        <v>7.4</v>
      </c>
      <c r="J932" s="11">
        <v>0.0</v>
      </c>
      <c r="K932" s="13">
        <v>0.6</v>
      </c>
      <c r="L932" s="13">
        <v>9.0</v>
      </c>
      <c r="M932" s="11">
        <v>39.0</v>
      </c>
      <c r="N932" s="14">
        <v>0.89</v>
      </c>
      <c r="O932" s="13">
        <v>80.4</v>
      </c>
      <c r="P932" s="13">
        <v>5.5</v>
      </c>
      <c r="Q932" s="13">
        <v>9.4</v>
      </c>
      <c r="R932" s="13">
        <v>15.8</v>
      </c>
      <c r="S932" s="13">
        <v>4.7</v>
      </c>
      <c r="T932" s="13">
        <v>4.3</v>
      </c>
      <c r="U932" s="13">
        <v>3.6</v>
      </c>
      <c r="V932" s="13">
        <v>83.7</v>
      </c>
      <c r="W932" s="11" t="str">
        <f t="shared" si="1"/>
        <v>A-Strong|BBVA|Corporate|2024</v>
      </c>
      <c r="X932" s="15">
        <f>(MAX(0,MIN(1,1-(K932-scaling_params!$B$2)/(scaling_params!$C$2-scaling_params!$B$2)))+MAX(0,MIN(1,(L932-scaling_params!$B$3)/(scaling_params!$C$3-scaling_params!$B$3))))/2</f>
        <v>0.9411764706</v>
      </c>
      <c r="Y932" s="15">
        <f>(MAX(0,MIN(1,(M932-scaling_params!$B$4)/(scaling_params!$C$4-scaling_params!$B$4)))+MAX(0,MIN(1,(N932-scaling_params!$B$5)/(scaling_params!$C$5-scaling_params!$B$5))))/2</f>
        <v>0.8095238095</v>
      </c>
      <c r="Z932" s="15">
        <f>(MAX(0,MIN(1,(O932-scaling_params!$B$6)/(scaling_params!$C$6-scaling_params!$B$6)))+MAX(0,MIN(1,1-(P932-scaling_params!$B$7)/(scaling_params!$C$7-scaling_params!$B$7)))+MAX(0,MIN(1,(T932-scaling_params!$B$11)/(scaling_params!$C$11-scaling_params!$B$11))))/3</f>
        <v>0.9333333333</v>
      </c>
      <c r="AA932" s="15">
        <f>(MAX(0,MIN(1,1-(Q932-scaling_params!$B$8)/(scaling_params!$C$8-scaling_params!$B$8)))+MAX(0,MIN(1,(R932-scaling_params!$B$9)/(scaling_params!$C$9-scaling_params!$B$9)))+MAX(0,MIN(1,(S932-scaling_params!$B$10)/(scaling_params!$C$10-scaling_params!$B$10))))/3</f>
        <v>0.8651030032</v>
      </c>
      <c r="AB932" s="15">
        <f>(MAX(0,MIN(1,(U932-scaling_params!$B$12)/(scaling_params!$C$12-scaling_params!$B$12)))+MAX(0,MIN(1,(V932-scaling_params!$B$13)/(scaling_params!$C$13-scaling_params!$B$13))))/2</f>
        <v>0.8663636364</v>
      </c>
      <c r="AC932" s="13">
        <f>(scaling_params!$G$2*X932+scaling_params!$G$3*Y932+scaling_params!$G$4*Z932+scaling_params!$G$5*AA932+scaling_params!$G$6*AB932)*100</f>
        <v>88.52369368</v>
      </c>
      <c r="AD932" s="11" t="s">
        <v>168</v>
      </c>
      <c r="AE932" s="11">
        <f t="shared" si="2"/>
        <v>0</v>
      </c>
    </row>
    <row r="933" ht="15.75" customHeight="1">
      <c r="A933" s="11" t="s">
        <v>645</v>
      </c>
      <c r="B933" s="11" t="s">
        <v>163</v>
      </c>
      <c r="C933" s="11" t="s">
        <v>610</v>
      </c>
      <c r="D933" s="11" t="s">
        <v>181</v>
      </c>
      <c r="E933" s="12">
        <v>2025.0</v>
      </c>
      <c r="F933" s="11" t="s">
        <v>171</v>
      </c>
      <c r="G933" s="11" t="s">
        <v>175</v>
      </c>
      <c r="H933" s="11">
        <v>2.0</v>
      </c>
      <c r="I933" s="13">
        <v>7.1</v>
      </c>
      <c r="J933" s="11">
        <v>0.0</v>
      </c>
      <c r="K933" s="13">
        <v>1.4</v>
      </c>
      <c r="L933" s="13">
        <v>9.0</v>
      </c>
      <c r="M933" s="11">
        <v>40.0</v>
      </c>
      <c r="N933" s="14">
        <v>0.85</v>
      </c>
      <c r="O933" s="13">
        <v>83.2</v>
      </c>
      <c r="P933" s="13">
        <v>5.5</v>
      </c>
      <c r="Q933" s="13">
        <v>8.5</v>
      </c>
      <c r="R933" s="13">
        <v>18.9</v>
      </c>
      <c r="S933" s="13">
        <v>5.0</v>
      </c>
      <c r="T933" s="13">
        <v>4.1</v>
      </c>
      <c r="U933" s="13">
        <v>3.7</v>
      </c>
      <c r="V933" s="13">
        <v>85.1</v>
      </c>
      <c r="W933" s="11" t="str">
        <f t="shared" si="1"/>
        <v>A-Strong|BBVA|Corporate|2025</v>
      </c>
      <c r="X933" s="15">
        <f>(MAX(0,MIN(1,1-(K933-scaling_params!$B$2)/(scaling_params!$C$2-scaling_params!$B$2)))+MAX(0,MIN(1,(L933-scaling_params!$B$3)/(scaling_params!$C$3-scaling_params!$B$3))))/2</f>
        <v>0.8745098039</v>
      </c>
      <c r="Y933" s="15">
        <f>(MAX(0,MIN(1,(M933-scaling_params!$B$4)/(scaling_params!$C$4-scaling_params!$B$4)))+MAX(0,MIN(1,(N933-scaling_params!$B$5)/(scaling_params!$C$5-scaling_params!$B$5))))/2</f>
        <v>0.7642857143</v>
      </c>
      <c r="Z933" s="15">
        <f>(MAX(0,MIN(1,(O933-scaling_params!$B$6)/(scaling_params!$C$6-scaling_params!$B$6)))+MAX(0,MIN(1,1-(P933-scaling_params!$B$7)/(scaling_params!$C$7-scaling_params!$B$7)))+MAX(0,MIN(1,(T933-scaling_params!$B$11)/(scaling_params!$C$11-scaling_params!$B$11))))/3</f>
        <v>0.9142857143</v>
      </c>
      <c r="AA933" s="15">
        <f>(MAX(0,MIN(1,1-(Q933-scaling_params!$B$8)/(scaling_params!$C$8-scaling_params!$B$8)))+MAX(0,MIN(1,(R933-scaling_params!$B$9)/(scaling_params!$C$9-scaling_params!$B$9)))+MAX(0,MIN(1,(S933-scaling_params!$B$10)/(scaling_params!$C$10-scaling_params!$B$10))))/3</f>
        <v>1</v>
      </c>
      <c r="AB933" s="15">
        <f>(MAX(0,MIN(1,(U933-scaling_params!$B$12)/(scaling_params!$C$12-scaling_params!$B$12)))+MAX(0,MIN(1,(V933-scaling_params!$B$13)/(scaling_params!$C$13-scaling_params!$B$13))))/2</f>
        <v>0.8790909091</v>
      </c>
      <c r="AC933" s="13">
        <f>(scaling_params!$G$2*X933+scaling_params!$G$3*Y933+scaling_params!$G$4*Z933+scaling_params!$G$5*AA933+scaling_params!$G$6*AB933)*100</f>
        <v>87.97068169</v>
      </c>
      <c r="AD933" s="11" t="s">
        <v>168</v>
      </c>
      <c r="AE933" s="11">
        <f t="shared" si="2"/>
        <v>0</v>
      </c>
    </row>
    <row r="934" ht="15.75" customHeight="1">
      <c r="A934" s="11" t="s">
        <v>646</v>
      </c>
      <c r="B934" s="11" t="s">
        <v>163</v>
      </c>
      <c r="C934" s="11" t="s">
        <v>610</v>
      </c>
      <c r="D934" s="11" t="s">
        <v>181</v>
      </c>
      <c r="E934" s="12">
        <v>2024.0</v>
      </c>
      <c r="F934" s="11" t="s">
        <v>166</v>
      </c>
      <c r="G934" s="11" t="s">
        <v>172</v>
      </c>
      <c r="H934" s="11">
        <v>5.0</v>
      </c>
      <c r="I934" s="13">
        <v>7.4</v>
      </c>
      <c r="J934" s="11">
        <v>0.0</v>
      </c>
      <c r="K934" s="13">
        <v>0.6</v>
      </c>
      <c r="L934" s="13">
        <v>7.0</v>
      </c>
      <c r="M934" s="11">
        <v>17.0</v>
      </c>
      <c r="N934" s="14">
        <v>0.9</v>
      </c>
      <c r="O934" s="13">
        <v>80.4</v>
      </c>
      <c r="P934" s="13">
        <v>5.5</v>
      </c>
      <c r="Q934" s="13">
        <v>9.4</v>
      </c>
      <c r="R934" s="13">
        <v>15.8</v>
      </c>
      <c r="S934" s="13">
        <v>4.0</v>
      </c>
      <c r="T934" s="13">
        <v>5.0</v>
      </c>
      <c r="U934" s="13">
        <v>3.6</v>
      </c>
      <c r="V934" s="13">
        <v>90.8</v>
      </c>
      <c r="W934" s="11" t="str">
        <f t="shared" si="1"/>
        <v>A-Strong|BBVA|Corporate|2024</v>
      </c>
      <c r="X934" s="15">
        <f>(MAX(0,MIN(1,1-(K934-scaling_params!$B$2)/(scaling_params!$C$2-scaling_params!$B$2)))+MAX(0,MIN(1,(L934-scaling_params!$B$3)/(scaling_params!$C$3-scaling_params!$B$3))))/2</f>
        <v>0.7941176471</v>
      </c>
      <c r="Y934" s="15">
        <f>(MAX(0,MIN(1,(M934-scaling_params!$B$4)/(scaling_params!$C$4-scaling_params!$B$4)))+MAX(0,MIN(1,(N934-scaling_params!$B$5)/(scaling_params!$C$5-scaling_params!$B$5))))/2</f>
        <v>0.7172619048</v>
      </c>
      <c r="Z934" s="15">
        <f>(MAX(0,MIN(1,(O934-scaling_params!$B$6)/(scaling_params!$C$6-scaling_params!$B$6)))+MAX(0,MIN(1,1-(P934-scaling_params!$B$7)/(scaling_params!$C$7-scaling_params!$B$7)))+MAX(0,MIN(1,(T934-scaling_params!$B$11)/(scaling_params!$C$11-scaling_params!$B$11))))/3</f>
        <v>1</v>
      </c>
      <c r="AA934" s="15">
        <f>(MAX(0,MIN(1,1-(Q934-scaling_params!$B$8)/(scaling_params!$C$8-scaling_params!$B$8)))+MAX(0,MIN(1,(R934-scaling_params!$B$9)/(scaling_params!$C$9-scaling_params!$B$9)))+MAX(0,MIN(1,(S934-scaling_params!$B$10)/(scaling_params!$C$10-scaling_params!$B$10))))/3</f>
        <v>0.7964755522</v>
      </c>
      <c r="AB934" s="15">
        <f>(MAX(0,MIN(1,(U934-scaling_params!$B$12)/(scaling_params!$C$12-scaling_params!$B$12)))+MAX(0,MIN(1,(V934-scaling_params!$B$13)/(scaling_params!$C$13-scaling_params!$B$13))))/2</f>
        <v>0.9309090909</v>
      </c>
      <c r="AC934" s="13">
        <f>(scaling_params!$G$2*X934+scaling_params!$G$3*Y934+scaling_params!$G$4*Z934+scaling_params!$G$5*AA934+scaling_params!$G$6*AB934)*100</f>
        <v>84.02011646</v>
      </c>
      <c r="AD934" s="11" t="s">
        <v>168</v>
      </c>
      <c r="AE934" s="11">
        <f t="shared" si="2"/>
        <v>0</v>
      </c>
    </row>
    <row r="935" ht="15.75" customHeight="1">
      <c r="A935" s="11" t="s">
        <v>646</v>
      </c>
      <c r="B935" s="11" t="s">
        <v>163</v>
      </c>
      <c r="C935" s="11" t="s">
        <v>610</v>
      </c>
      <c r="D935" s="11" t="s">
        <v>181</v>
      </c>
      <c r="E935" s="12">
        <v>2025.0</v>
      </c>
      <c r="F935" s="11" t="s">
        <v>166</v>
      </c>
      <c r="G935" s="11" t="s">
        <v>172</v>
      </c>
      <c r="H935" s="11">
        <v>5.0</v>
      </c>
      <c r="I935" s="13">
        <v>7.1</v>
      </c>
      <c r="J935" s="11">
        <v>0.0</v>
      </c>
      <c r="K935" s="13">
        <v>1.4</v>
      </c>
      <c r="L935" s="13">
        <v>8.3</v>
      </c>
      <c r="M935" s="11">
        <v>26.0</v>
      </c>
      <c r="N935" s="14">
        <v>0.88</v>
      </c>
      <c r="O935" s="13">
        <v>83.2</v>
      </c>
      <c r="P935" s="13">
        <v>5.5</v>
      </c>
      <c r="Q935" s="13">
        <v>8.5</v>
      </c>
      <c r="R935" s="13">
        <v>18.9</v>
      </c>
      <c r="S935" s="13">
        <v>4.8</v>
      </c>
      <c r="T935" s="13">
        <v>4.2</v>
      </c>
      <c r="U935" s="13">
        <v>3.7</v>
      </c>
      <c r="V935" s="13">
        <v>78.4</v>
      </c>
      <c r="W935" s="11" t="str">
        <f t="shared" si="1"/>
        <v>A-Strong|BBVA|Corporate|2025</v>
      </c>
      <c r="X935" s="15">
        <f>(MAX(0,MIN(1,1-(K935-scaling_params!$B$2)/(scaling_params!$C$2-scaling_params!$B$2)))+MAX(0,MIN(1,(L935-scaling_params!$B$3)/(scaling_params!$C$3-scaling_params!$B$3))))/2</f>
        <v>0.8230392157</v>
      </c>
      <c r="Y935" s="15">
        <f>(MAX(0,MIN(1,(M935-scaling_params!$B$4)/(scaling_params!$C$4-scaling_params!$B$4)))+MAX(0,MIN(1,(N935-scaling_params!$B$5)/(scaling_params!$C$5-scaling_params!$B$5))))/2</f>
        <v>0.7351190476</v>
      </c>
      <c r="Z935" s="15">
        <f>(MAX(0,MIN(1,(O935-scaling_params!$B$6)/(scaling_params!$C$6-scaling_params!$B$6)))+MAX(0,MIN(1,1-(P935-scaling_params!$B$7)/(scaling_params!$C$7-scaling_params!$B$7)))+MAX(0,MIN(1,(T935-scaling_params!$B$11)/(scaling_params!$C$11-scaling_params!$B$11))))/3</f>
        <v>0.9238095238</v>
      </c>
      <c r="AA935" s="15">
        <f>(MAX(0,MIN(1,1-(Q935-scaling_params!$B$8)/(scaling_params!$C$8-scaling_params!$B$8)))+MAX(0,MIN(1,(R935-scaling_params!$B$9)/(scaling_params!$C$9-scaling_params!$B$9)))+MAX(0,MIN(1,(S935-scaling_params!$B$10)/(scaling_params!$C$10-scaling_params!$B$10))))/3</f>
        <v>0.9803921569</v>
      </c>
      <c r="AB935" s="15">
        <f>(MAX(0,MIN(1,(U935-scaling_params!$B$12)/(scaling_params!$C$12-scaling_params!$B$12)))+MAX(0,MIN(1,(V935-scaling_params!$B$13)/(scaling_params!$C$13-scaling_params!$B$13))))/2</f>
        <v>0.8181818182</v>
      </c>
      <c r="AC935" s="13">
        <f>(scaling_params!$G$2*X935+scaling_params!$G$3*Y935+scaling_params!$G$4*Z935+scaling_params!$G$5*AA935+scaling_params!$G$6*AB935)*100</f>
        <v>85.23569041</v>
      </c>
      <c r="AD935" s="11" t="s">
        <v>168</v>
      </c>
      <c r="AE935" s="11">
        <f t="shared" si="2"/>
        <v>0</v>
      </c>
    </row>
    <row r="936" ht="15.75" customHeight="1">
      <c r="A936" s="11" t="s">
        <v>647</v>
      </c>
      <c r="B936" s="11" t="s">
        <v>163</v>
      </c>
      <c r="C936" s="11" t="s">
        <v>610</v>
      </c>
      <c r="D936" s="11" t="s">
        <v>181</v>
      </c>
      <c r="E936" s="12">
        <v>2024.0</v>
      </c>
      <c r="F936" s="11" t="s">
        <v>171</v>
      </c>
      <c r="G936" s="11" t="s">
        <v>175</v>
      </c>
      <c r="H936" s="11">
        <v>1.0</v>
      </c>
      <c r="I936" s="13">
        <v>7.4</v>
      </c>
      <c r="J936" s="11">
        <v>0.0</v>
      </c>
      <c r="K936" s="13">
        <v>0.6</v>
      </c>
      <c r="L936" s="13">
        <v>7.0</v>
      </c>
      <c r="M936" s="11">
        <v>29.0</v>
      </c>
      <c r="N936" s="14">
        <v>0.8</v>
      </c>
      <c r="O936" s="13">
        <v>80.4</v>
      </c>
      <c r="P936" s="13">
        <v>5.5</v>
      </c>
      <c r="Q936" s="13">
        <v>9.4</v>
      </c>
      <c r="R936" s="13">
        <v>15.8</v>
      </c>
      <c r="S936" s="13">
        <v>4.1</v>
      </c>
      <c r="T936" s="13">
        <v>4.2</v>
      </c>
      <c r="U936" s="13">
        <v>3.6</v>
      </c>
      <c r="V936" s="13">
        <v>81.8</v>
      </c>
      <c r="W936" s="11" t="str">
        <f t="shared" si="1"/>
        <v>A-Strong|BBVA|Corporate|2024</v>
      </c>
      <c r="X936" s="15">
        <f>(MAX(0,MIN(1,1-(K936-scaling_params!$B$2)/(scaling_params!$C$2-scaling_params!$B$2)))+MAX(0,MIN(1,(L936-scaling_params!$B$3)/(scaling_params!$C$3-scaling_params!$B$3))))/2</f>
        <v>0.7941176471</v>
      </c>
      <c r="Y936" s="15">
        <f>(MAX(0,MIN(1,(M936-scaling_params!$B$4)/(scaling_params!$C$4-scaling_params!$B$4)))+MAX(0,MIN(1,(N936-scaling_params!$B$5)/(scaling_params!$C$5-scaling_params!$B$5))))/2</f>
        <v>0.6494047619</v>
      </c>
      <c r="Z936" s="15">
        <f>(MAX(0,MIN(1,(O936-scaling_params!$B$6)/(scaling_params!$C$6-scaling_params!$B$6)))+MAX(0,MIN(1,1-(P936-scaling_params!$B$7)/(scaling_params!$C$7-scaling_params!$B$7)))+MAX(0,MIN(1,(T936-scaling_params!$B$11)/(scaling_params!$C$11-scaling_params!$B$11))))/3</f>
        <v>0.9238095238</v>
      </c>
      <c r="AA936" s="15">
        <f>(MAX(0,MIN(1,1-(Q936-scaling_params!$B$8)/(scaling_params!$C$8-scaling_params!$B$8)))+MAX(0,MIN(1,(R936-scaling_params!$B$9)/(scaling_params!$C$9-scaling_params!$B$9)))+MAX(0,MIN(1,(S936-scaling_params!$B$10)/(scaling_params!$C$10-scaling_params!$B$10))))/3</f>
        <v>0.8062794738</v>
      </c>
      <c r="AB936" s="15">
        <f>(MAX(0,MIN(1,(U936-scaling_params!$B$12)/(scaling_params!$C$12-scaling_params!$B$12)))+MAX(0,MIN(1,(V936-scaling_params!$B$13)/(scaling_params!$C$13-scaling_params!$B$13))))/2</f>
        <v>0.8490909091</v>
      </c>
      <c r="AC936" s="13">
        <f>(scaling_params!$G$2*X936+scaling_params!$G$3*Y936+scaling_params!$G$4*Z936+scaling_params!$G$5*AA936+scaling_params!$G$6*AB936)*100</f>
        <v>79.84209189</v>
      </c>
      <c r="AD936" s="11" t="s">
        <v>168</v>
      </c>
      <c r="AE936" s="11">
        <f t="shared" si="2"/>
        <v>0</v>
      </c>
    </row>
    <row r="937" ht="15.75" customHeight="1">
      <c r="A937" s="11" t="s">
        <v>647</v>
      </c>
      <c r="B937" s="11" t="s">
        <v>163</v>
      </c>
      <c r="C937" s="11" t="s">
        <v>610</v>
      </c>
      <c r="D937" s="11" t="s">
        <v>181</v>
      </c>
      <c r="E937" s="12">
        <v>2025.0</v>
      </c>
      <c r="F937" s="11" t="s">
        <v>171</v>
      </c>
      <c r="G937" s="11" t="s">
        <v>175</v>
      </c>
      <c r="H937" s="11">
        <v>1.0</v>
      </c>
      <c r="I937" s="13">
        <v>7.1</v>
      </c>
      <c r="J937" s="11">
        <v>0.0</v>
      </c>
      <c r="K937" s="13">
        <v>1.4</v>
      </c>
      <c r="L937" s="13">
        <v>8.6</v>
      </c>
      <c r="M937" s="11">
        <v>42.0</v>
      </c>
      <c r="N937" s="14">
        <v>0.84</v>
      </c>
      <c r="O937" s="13">
        <v>83.2</v>
      </c>
      <c r="P937" s="13">
        <v>5.5</v>
      </c>
      <c r="Q937" s="13">
        <v>8.5</v>
      </c>
      <c r="R937" s="13">
        <v>18.9</v>
      </c>
      <c r="S937" s="13">
        <v>4.9</v>
      </c>
      <c r="T937" s="13">
        <v>4.5</v>
      </c>
      <c r="U937" s="13">
        <v>3.7</v>
      </c>
      <c r="V937" s="13">
        <v>88.6</v>
      </c>
      <c r="W937" s="11" t="str">
        <f t="shared" si="1"/>
        <v>A-Strong|BBVA|Corporate|2025</v>
      </c>
      <c r="X937" s="15">
        <f>(MAX(0,MIN(1,1-(K937-scaling_params!$B$2)/(scaling_params!$C$2-scaling_params!$B$2)))+MAX(0,MIN(1,(L937-scaling_params!$B$3)/(scaling_params!$C$3-scaling_params!$B$3))))/2</f>
        <v>0.8450980392</v>
      </c>
      <c r="Y937" s="15">
        <f>(MAX(0,MIN(1,(M937-scaling_params!$B$4)/(scaling_params!$C$4-scaling_params!$B$4)))+MAX(0,MIN(1,(N937-scaling_params!$B$5)/(scaling_params!$C$5-scaling_params!$B$5))))/2</f>
        <v>0.7613095238</v>
      </c>
      <c r="Z937" s="15">
        <f>(MAX(0,MIN(1,(O937-scaling_params!$B$6)/(scaling_params!$C$6-scaling_params!$B$6)))+MAX(0,MIN(1,1-(P937-scaling_params!$B$7)/(scaling_params!$C$7-scaling_params!$B$7)))+MAX(0,MIN(1,(T937-scaling_params!$B$11)/(scaling_params!$C$11-scaling_params!$B$11))))/3</f>
        <v>0.9523809524</v>
      </c>
      <c r="AA937" s="15">
        <f>(MAX(0,MIN(1,1-(Q937-scaling_params!$B$8)/(scaling_params!$C$8-scaling_params!$B$8)))+MAX(0,MIN(1,(R937-scaling_params!$B$9)/(scaling_params!$C$9-scaling_params!$B$9)))+MAX(0,MIN(1,(S937-scaling_params!$B$10)/(scaling_params!$C$10-scaling_params!$B$10))))/3</f>
        <v>0.9901960784</v>
      </c>
      <c r="AB937" s="15">
        <f>(MAX(0,MIN(1,(U937-scaling_params!$B$12)/(scaling_params!$C$12-scaling_params!$B$12)))+MAX(0,MIN(1,(V937-scaling_params!$B$13)/(scaling_params!$C$13-scaling_params!$B$13))))/2</f>
        <v>0.9109090909</v>
      </c>
      <c r="AC937" s="13">
        <f>(scaling_params!$G$2*X937+scaling_params!$G$3*Y937+scaling_params!$G$4*Z937+scaling_params!$G$5*AA937+scaling_params!$G$6*AB937)*100</f>
        <v>88.30770837</v>
      </c>
      <c r="AD937" s="11" t="s">
        <v>168</v>
      </c>
      <c r="AE937" s="11">
        <f t="shared" si="2"/>
        <v>0</v>
      </c>
    </row>
    <row r="938" ht="15.75" customHeight="1">
      <c r="A938" s="11" t="s">
        <v>648</v>
      </c>
      <c r="B938" s="11" t="s">
        <v>163</v>
      </c>
      <c r="C938" s="11" t="s">
        <v>610</v>
      </c>
      <c r="D938" s="11" t="s">
        <v>177</v>
      </c>
      <c r="E938" s="12">
        <v>2024.0</v>
      </c>
      <c r="F938" s="11" t="s">
        <v>171</v>
      </c>
      <c r="G938" s="11" t="s">
        <v>175</v>
      </c>
      <c r="H938" s="11">
        <v>3.0</v>
      </c>
      <c r="I938" s="13">
        <v>7.4</v>
      </c>
      <c r="J938" s="11">
        <v>0.0</v>
      </c>
      <c r="K938" s="13">
        <v>0.2</v>
      </c>
      <c r="L938" s="13">
        <v>8.3</v>
      </c>
      <c r="M938" s="11">
        <v>49.0</v>
      </c>
      <c r="N938" s="14">
        <v>0.89</v>
      </c>
      <c r="O938" s="13">
        <v>76.2</v>
      </c>
      <c r="P938" s="13">
        <v>4.6</v>
      </c>
      <c r="Q938" s="13">
        <v>11.9</v>
      </c>
      <c r="R938" s="13">
        <v>17.6</v>
      </c>
      <c r="S938" s="13">
        <v>5.0</v>
      </c>
      <c r="T938" s="13">
        <v>5.0</v>
      </c>
      <c r="U938" s="13">
        <v>3.5</v>
      </c>
      <c r="V938" s="13">
        <v>78.3</v>
      </c>
      <c r="W938" s="11" t="str">
        <f t="shared" si="1"/>
        <v>A-Strong|BBVA|Retail|2024</v>
      </c>
      <c r="X938" s="15">
        <f>(MAX(0,MIN(1,1-(K938-scaling_params!$B$2)/(scaling_params!$C$2-scaling_params!$B$2)))+MAX(0,MIN(1,(L938-scaling_params!$B$3)/(scaling_params!$C$3-scaling_params!$B$3))))/2</f>
        <v>0.8897058824</v>
      </c>
      <c r="Y938" s="15">
        <f>(MAX(0,MIN(1,(M938-scaling_params!$B$4)/(scaling_params!$C$4-scaling_params!$B$4)))+MAX(0,MIN(1,(N938-scaling_params!$B$5)/(scaling_params!$C$5-scaling_params!$B$5))))/2</f>
        <v>0.8571428571</v>
      </c>
      <c r="Z938" s="15">
        <f>(MAX(0,MIN(1,(O938-scaling_params!$B$6)/(scaling_params!$C$6-scaling_params!$B$6)))+MAX(0,MIN(1,1-(P938-scaling_params!$B$7)/(scaling_params!$C$7-scaling_params!$B$7)))+MAX(0,MIN(1,(T938-scaling_params!$B$11)/(scaling_params!$C$11-scaling_params!$B$11))))/3</f>
        <v>0.9900990099</v>
      </c>
      <c r="AA938" s="15">
        <f>(MAX(0,MIN(1,1-(Q938-scaling_params!$B$8)/(scaling_params!$C$8-scaling_params!$B$8)))+MAX(0,MIN(1,(R938-scaling_params!$B$9)/(scaling_params!$C$9-scaling_params!$B$9)))+MAX(0,MIN(1,(S938-scaling_params!$B$10)/(scaling_params!$C$10-scaling_params!$B$10))))/3</f>
        <v>0.9591004987</v>
      </c>
      <c r="AB938" s="15">
        <f>(MAX(0,MIN(1,(U938-scaling_params!$B$12)/(scaling_params!$C$12-scaling_params!$B$12)))+MAX(0,MIN(1,(V938-scaling_params!$B$13)/(scaling_params!$C$13-scaling_params!$B$13))))/2</f>
        <v>0.8172727273</v>
      </c>
      <c r="AC938" s="13">
        <f>(scaling_params!$G$2*X938+scaling_params!$G$3*Y938+scaling_params!$G$4*Z938+scaling_params!$G$5*AA938+scaling_params!$G$6*AB938)*100</f>
        <v>90.84225907</v>
      </c>
      <c r="AD938" s="11" t="s">
        <v>168</v>
      </c>
      <c r="AE938" s="11">
        <f t="shared" si="2"/>
        <v>0</v>
      </c>
    </row>
    <row r="939" ht="15.75" customHeight="1">
      <c r="A939" s="11" t="s">
        <v>648</v>
      </c>
      <c r="B939" s="11" t="s">
        <v>163</v>
      </c>
      <c r="C939" s="11" t="s">
        <v>610</v>
      </c>
      <c r="D939" s="11" t="s">
        <v>177</v>
      </c>
      <c r="E939" s="12">
        <v>2025.0</v>
      </c>
      <c r="F939" s="11" t="s">
        <v>171</v>
      </c>
      <c r="G939" s="11" t="s">
        <v>175</v>
      </c>
      <c r="H939" s="11">
        <v>3.0</v>
      </c>
      <c r="I939" s="13">
        <v>7.1</v>
      </c>
      <c r="J939" s="11">
        <v>0.0</v>
      </c>
      <c r="K939" s="13">
        <v>1.2</v>
      </c>
      <c r="L939" s="13">
        <v>9.1</v>
      </c>
      <c r="M939" s="11">
        <v>48.0</v>
      </c>
      <c r="N939" s="14">
        <v>0.89</v>
      </c>
      <c r="O939" s="13">
        <v>79.5</v>
      </c>
      <c r="P939" s="13">
        <v>6.5</v>
      </c>
      <c r="Q939" s="13">
        <v>9.6</v>
      </c>
      <c r="R939" s="13">
        <v>16.3</v>
      </c>
      <c r="S939" s="13">
        <v>4.8</v>
      </c>
      <c r="T939" s="13">
        <v>4.9</v>
      </c>
      <c r="U939" s="13">
        <v>3.5</v>
      </c>
      <c r="V939" s="13">
        <v>90.3</v>
      </c>
      <c r="W939" s="11" t="str">
        <f t="shared" si="1"/>
        <v>A-Strong|BBVA|Retail|2025</v>
      </c>
      <c r="X939" s="15">
        <f>(MAX(0,MIN(1,1-(K939-scaling_params!$B$2)/(scaling_params!$C$2-scaling_params!$B$2)))+MAX(0,MIN(1,(L939-scaling_params!$B$3)/(scaling_params!$C$3-scaling_params!$B$3))))/2</f>
        <v>0.9151960784</v>
      </c>
      <c r="Y939" s="15">
        <f>(MAX(0,MIN(1,(M939-scaling_params!$B$4)/(scaling_params!$C$4-scaling_params!$B$4)))+MAX(0,MIN(1,(N939-scaling_params!$B$5)/(scaling_params!$C$5-scaling_params!$B$5))))/2</f>
        <v>0.8523809524</v>
      </c>
      <c r="Z939" s="15">
        <f>(MAX(0,MIN(1,(O939-scaling_params!$B$6)/(scaling_params!$C$6-scaling_params!$B$6)))+MAX(0,MIN(1,1-(P939-scaling_params!$B$7)/(scaling_params!$C$7-scaling_params!$B$7)))+MAX(0,MIN(1,(T939-scaling_params!$B$11)/(scaling_params!$C$11-scaling_params!$B$11))))/3</f>
        <v>0.9003861004</v>
      </c>
      <c r="AA939" s="15">
        <f>(MAX(0,MIN(1,1-(Q939-scaling_params!$B$8)/(scaling_params!$C$8-scaling_params!$B$8)))+MAX(0,MIN(1,(R939-scaling_params!$B$9)/(scaling_params!$C$9-scaling_params!$B$9)))+MAX(0,MIN(1,(S939-scaling_params!$B$10)/(scaling_params!$C$10-scaling_params!$B$10))))/3</f>
        <v>0.8960039712</v>
      </c>
      <c r="AB939" s="15">
        <f>(MAX(0,MIN(1,(U939-scaling_params!$B$12)/(scaling_params!$C$12-scaling_params!$B$12)))+MAX(0,MIN(1,(V939-scaling_params!$B$13)/(scaling_params!$C$13-scaling_params!$B$13))))/2</f>
        <v>0.9263636364</v>
      </c>
      <c r="AC939" s="13">
        <f>(scaling_params!$G$2*X939+scaling_params!$G$3*Y939+scaling_params!$G$4*Z939+scaling_params!$G$5*AA939+scaling_params!$G$6*AB939)*100</f>
        <v>89.39789439</v>
      </c>
      <c r="AD939" s="11" t="s">
        <v>168</v>
      </c>
      <c r="AE939" s="11">
        <f t="shared" si="2"/>
        <v>0</v>
      </c>
    </row>
    <row r="940" ht="15.75" customHeight="1">
      <c r="A940" s="11" t="s">
        <v>649</v>
      </c>
      <c r="B940" s="11" t="s">
        <v>163</v>
      </c>
      <c r="C940" s="11" t="s">
        <v>610</v>
      </c>
      <c r="D940" s="11" t="s">
        <v>174</v>
      </c>
      <c r="E940" s="12">
        <v>2024.0</v>
      </c>
      <c r="F940" s="11" t="s">
        <v>171</v>
      </c>
      <c r="G940" s="11" t="s">
        <v>184</v>
      </c>
      <c r="H940" s="11">
        <v>1.0</v>
      </c>
      <c r="I940" s="13">
        <v>7.4</v>
      </c>
      <c r="J940" s="11">
        <v>0.0</v>
      </c>
      <c r="K940" s="13">
        <v>1.3</v>
      </c>
      <c r="L940" s="13">
        <v>9.7</v>
      </c>
      <c r="M940" s="11">
        <v>39.0</v>
      </c>
      <c r="N940" s="14">
        <v>0.97</v>
      </c>
      <c r="O940" s="13">
        <v>73.3</v>
      </c>
      <c r="P940" s="13">
        <v>4.6</v>
      </c>
      <c r="Q940" s="13">
        <v>12.9</v>
      </c>
      <c r="R940" s="13">
        <v>18.1</v>
      </c>
      <c r="S940" s="13">
        <v>4.8</v>
      </c>
      <c r="T940" s="13">
        <v>5.0</v>
      </c>
      <c r="U940" s="13">
        <v>2.7</v>
      </c>
      <c r="V940" s="13">
        <v>85.8</v>
      </c>
      <c r="W940" s="11" t="str">
        <f t="shared" si="1"/>
        <v>A-Strong|BBVA|Digital|2024</v>
      </c>
      <c r="X940" s="15">
        <f>(MAX(0,MIN(1,1-(K940-scaling_params!$B$2)/(scaling_params!$C$2-scaling_params!$B$2)))+MAX(0,MIN(1,(L940-scaling_params!$B$3)/(scaling_params!$C$3-scaling_params!$B$3))))/2</f>
        <v>0.9426470588</v>
      </c>
      <c r="Y940" s="15">
        <f>(MAX(0,MIN(1,(M940-scaling_params!$B$4)/(scaling_params!$C$4-scaling_params!$B$4)))+MAX(0,MIN(1,(N940-scaling_params!$B$5)/(scaling_params!$C$5-scaling_params!$B$5))))/2</f>
        <v>0.9095238095</v>
      </c>
      <c r="Z940" s="15">
        <f>(MAX(0,MIN(1,(O940-scaling_params!$B$6)/(scaling_params!$C$6-scaling_params!$B$6)))+MAX(0,MIN(1,1-(P940-scaling_params!$B$7)/(scaling_params!$C$7-scaling_params!$B$7)))+MAX(0,MIN(1,(T940-scaling_params!$B$11)/(scaling_params!$C$11-scaling_params!$B$11))))/3</f>
        <v>0.9422442244</v>
      </c>
      <c r="AA940" s="15">
        <f>(MAX(0,MIN(1,1-(Q940-scaling_params!$B$8)/(scaling_params!$C$8-scaling_params!$B$8)))+MAX(0,MIN(1,(R940-scaling_params!$B$9)/(scaling_params!$C$9-scaling_params!$B$9)))+MAX(0,MIN(1,(S940-scaling_params!$B$10)/(scaling_params!$C$10-scaling_params!$B$10))))/3</f>
        <v>0.9227109141</v>
      </c>
      <c r="AB940" s="15">
        <f>(MAX(0,MIN(1,(U940-scaling_params!$B$12)/(scaling_params!$C$12-scaling_params!$B$12)))+MAX(0,MIN(1,(V940-scaling_params!$B$13)/(scaling_params!$C$13-scaling_params!$B$13))))/2</f>
        <v>0.8104545455</v>
      </c>
      <c r="AC940" s="13">
        <f>(scaling_params!$G$2*X940+scaling_params!$G$3*Y940+scaling_params!$G$4*Z940+scaling_params!$G$5*AA940+scaling_params!$G$6*AB940)*100</f>
        <v>91.4718304</v>
      </c>
      <c r="AD940" s="11" t="s">
        <v>168</v>
      </c>
      <c r="AE940" s="11">
        <f t="shared" si="2"/>
        <v>0</v>
      </c>
    </row>
    <row r="941" ht="15.75" customHeight="1">
      <c r="A941" s="11" t="s">
        <v>649</v>
      </c>
      <c r="B941" s="11" t="s">
        <v>163</v>
      </c>
      <c r="C941" s="11" t="s">
        <v>610</v>
      </c>
      <c r="D941" s="11" t="s">
        <v>174</v>
      </c>
      <c r="E941" s="12">
        <v>2025.0</v>
      </c>
      <c r="F941" s="11" t="s">
        <v>171</v>
      </c>
      <c r="G941" s="11" t="s">
        <v>184</v>
      </c>
      <c r="H941" s="11">
        <v>1.0</v>
      </c>
      <c r="I941" s="13">
        <v>7.1</v>
      </c>
      <c r="J941" s="11">
        <v>0.0</v>
      </c>
      <c r="K941" s="13">
        <v>1.2</v>
      </c>
      <c r="L941" s="13">
        <v>7.8</v>
      </c>
      <c r="M941" s="11">
        <v>49.0</v>
      </c>
      <c r="N941" s="14">
        <v>0.88</v>
      </c>
      <c r="O941" s="13">
        <v>78.6</v>
      </c>
      <c r="P941" s="13">
        <v>4.2</v>
      </c>
      <c r="Q941" s="13">
        <v>12.7</v>
      </c>
      <c r="R941" s="13">
        <v>18.1</v>
      </c>
      <c r="S941" s="13">
        <v>5.0</v>
      </c>
      <c r="T941" s="13">
        <v>4.7</v>
      </c>
      <c r="U941" s="13">
        <v>3.7</v>
      </c>
      <c r="V941" s="13">
        <v>82.1</v>
      </c>
      <c r="W941" s="11" t="str">
        <f t="shared" si="1"/>
        <v>A-Strong|BBVA|Digital|2025</v>
      </c>
      <c r="X941" s="15">
        <f>(MAX(0,MIN(1,1-(K941-scaling_params!$B$2)/(scaling_params!$C$2-scaling_params!$B$2)))+MAX(0,MIN(1,(L941-scaling_params!$B$3)/(scaling_params!$C$3-scaling_params!$B$3))))/2</f>
        <v>0.8196078431</v>
      </c>
      <c r="Y941" s="15">
        <f>(MAX(0,MIN(1,(M941-scaling_params!$B$4)/(scaling_params!$C$4-scaling_params!$B$4)))+MAX(0,MIN(1,(N941-scaling_params!$B$5)/(scaling_params!$C$5-scaling_params!$B$5))))/2</f>
        <v>0.8446428571</v>
      </c>
      <c r="Z941" s="15">
        <f>(MAX(0,MIN(1,(O941-scaling_params!$B$6)/(scaling_params!$C$6-scaling_params!$B$6)))+MAX(0,MIN(1,1-(P941-scaling_params!$B$7)/(scaling_params!$C$7-scaling_params!$B$7)))+MAX(0,MIN(1,(T941-scaling_params!$B$11)/(scaling_params!$C$11-scaling_params!$B$11))))/3</f>
        <v>0.9714285714</v>
      </c>
      <c r="AA941" s="15">
        <f>(MAX(0,MIN(1,1-(Q941-scaling_params!$B$8)/(scaling_params!$C$8-scaling_params!$B$8)))+MAX(0,MIN(1,(R941-scaling_params!$B$9)/(scaling_params!$C$9-scaling_params!$B$9)))+MAX(0,MIN(1,(S941-scaling_params!$B$10)/(scaling_params!$C$10-scaling_params!$B$10))))/3</f>
        <v>0.9498945148</v>
      </c>
      <c r="AB941" s="15">
        <f>(MAX(0,MIN(1,(U941-scaling_params!$B$12)/(scaling_params!$C$12-scaling_params!$B$12)))+MAX(0,MIN(1,(V941-scaling_params!$B$13)/(scaling_params!$C$13-scaling_params!$B$13))))/2</f>
        <v>0.8518181818</v>
      </c>
      <c r="AC941" s="13">
        <f>(scaling_params!$G$2*X941+scaling_params!$G$3*Y941+scaling_params!$G$4*Z941+scaling_params!$G$5*AA941+scaling_params!$G$6*AB941)*100</f>
        <v>88.70806089</v>
      </c>
      <c r="AD941" s="11" t="s">
        <v>168</v>
      </c>
      <c r="AE941" s="11">
        <f t="shared" si="2"/>
        <v>0</v>
      </c>
    </row>
    <row r="942" ht="15.75" customHeight="1">
      <c r="A942" s="11" t="s">
        <v>650</v>
      </c>
      <c r="B942" s="11" t="s">
        <v>163</v>
      </c>
      <c r="C942" s="11" t="s">
        <v>610</v>
      </c>
      <c r="D942" s="11" t="s">
        <v>181</v>
      </c>
      <c r="E942" s="12">
        <v>2024.0</v>
      </c>
      <c r="F942" s="11" t="s">
        <v>166</v>
      </c>
      <c r="G942" s="11" t="s">
        <v>167</v>
      </c>
      <c r="H942" s="11">
        <v>1.0</v>
      </c>
      <c r="I942" s="13">
        <v>7.4</v>
      </c>
      <c r="J942" s="11">
        <v>0.0</v>
      </c>
      <c r="K942" s="13">
        <v>0.6</v>
      </c>
      <c r="L942" s="13">
        <v>8.2</v>
      </c>
      <c r="M942" s="11">
        <v>37.0</v>
      </c>
      <c r="N942" s="14">
        <v>0.87</v>
      </c>
      <c r="O942" s="13">
        <v>80.4</v>
      </c>
      <c r="P942" s="13">
        <v>5.5</v>
      </c>
      <c r="Q942" s="13">
        <v>9.4</v>
      </c>
      <c r="R942" s="13">
        <v>15.8</v>
      </c>
      <c r="S942" s="13">
        <v>4.2</v>
      </c>
      <c r="T942" s="13">
        <v>4.1</v>
      </c>
      <c r="U942" s="13">
        <v>3.6</v>
      </c>
      <c r="V942" s="13">
        <v>87.0</v>
      </c>
      <c r="W942" s="11" t="str">
        <f t="shared" si="1"/>
        <v>A-Strong|BBVA|Corporate|2024</v>
      </c>
      <c r="X942" s="15">
        <f>(MAX(0,MIN(1,1-(K942-scaling_params!$B$2)/(scaling_params!$C$2-scaling_params!$B$2)))+MAX(0,MIN(1,(L942-scaling_params!$B$3)/(scaling_params!$C$3-scaling_params!$B$3))))/2</f>
        <v>0.8823529412</v>
      </c>
      <c r="Y942" s="15">
        <f>(MAX(0,MIN(1,(M942-scaling_params!$B$4)/(scaling_params!$C$4-scaling_params!$B$4)))+MAX(0,MIN(1,(N942-scaling_params!$B$5)/(scaling_params!$C$5-scaling_params!$B$5))))/2</f>
        <v>0.775</v>
      </c>
      <c r="Z942" s="15">
        <f>(MAX(0,MIN(1,(O942-scaling_params!$B$6)/(scaling_params!$C$6-scaling_params!$B$6)))+MAX(0,MIN(1,1-(P942-scaling_params!$B$7)/(scaling_params!$C$7-scaling_params!$B$7)))+MAX(0,MIN(1,(T942-scaling_params!$B$11)/(scaling_params!$C$11-scaling_params!$B$11))))/3</f>
        <v>0.9142857143</v>
      </c>
      <c r="AA942" s="15">
        <f>(MAX(0,MIN(1,1-(Q942-scaling_params!$B$8)/(scaling_params!$C$8-scaling_params!$B$8)))+MAX(0,MIN(1,(R942-scaling_params!$B$9)/(scaling_params!$C$9-scaling_params!$B$9)))+MAX(0,MIN(1,(S942-scaling_params!$B$10)/(scaling_params!$C$10-scaling_params!$B$10))))/3</f>
        <v>0.8160833954</v>
      </c>
      <c r="AB942" s="15">
        <f>(MAX(0,MIN(1,(U942-scaling_params!$B$12)/(scaling_params!$C$12-scaling_params!$B$12)))+MAX(0,MIN(1,(V942-scaling_params!$B$13)/(scaling_params!$C$13-scaling_params!$B$13))))/2</f>
        <v>0.8963636364</v>
      </c>
      <c r="AC942" s="13">
        <f>(scaling_params!$G$2*X942+scaling_params!$G$3*Y942+scaling_params!$G$4*Z942+scaling_params!$G$5*AA942+scaling_params!$G$6*AB942)*100</f>
        <v>85.37366707</v>
      </c>
      <c r="AD942" s="11" t="s">
        <v>168</v>
      </c>
      <c r="AE942" s="11">
        <f t="shared" si="2"/>
        <v>0</v>
      </c>
    </row>
    <row r="943" ht="15.75" customHeight="1">
      <c r="A943" s="11" t="s">
        <v>650</v>
      </c>
      <c r="B943" s="11" t="s">
        <v>163</v>
      </c>
      <c r="C943" s="11" t="s">
        <v>610</v>
      </c>
      <c r="D943" s="11" t="s">
        <v>181</v>
      </c>
      <c r="E943" s="12">
        <v>2025.0</v>
      </c>
      <c r="F943" s="11" t="s">
        <v>166</v>
      </c>
      <c r="G943" s="11" t="s">
        <v>167</v>
      </c>
      <c r="H943" s="11">
        <v>1.0</v>
      </c>
      <c r="I943" s="13">
        <v>7.1</v>
      </c>
      <c r="J943" s="11">
        <v>0.0</v>
      </c>
      <c r="K943" s="13">
        <v>1.4</v>
      </c>
      <c r="L943" s="13">
        <v>6.9</v>
      </c>
      <c r="M943" s="11">
        <v>38.0</v>
      </c>
      <c r="N943" s="14">
        <v>0.85</v>
      </c>
      <c r="O943" s="13">
        <v>83.2</v>
      </c>
      <c r="P943" s="13">
        <v>5.5</v>
      </c>
      <c r="Q943" s="13">
        <v>8.5</v>
      </c>
      <c r="R943" s="13">
        <v>18.9</v>
      </c>
      <c r="S943" s="13">
        <v>4.9</v>
      </c>
      <c r="T943" s="13">
        <v>4.5</v>
      </c>
      <c r="U943" s="13">
        <v>3.7</v>
      </c>
      <c r="V943" s="13">
        <v>84.9</v>
      </c>
      <c r="W943" s="11" t="str">
        <f t="shared" si="1"/>
        <v>A-Strong|BBVA|Corporate|2025</v>
      </c>
      <c r="X943" s="15">
        <f>(MAX(0,MIN(1,1-(K943-scaling_params!$B$2)/(scaling_params!$C$2-scaling_params!$B$2)))+MAX(0,MIN(1,(L943-scaling_params!$B$3)/(scaling_params!$C$3-scaling_params!$B$3))))/2</f>
        <v>0.7200980392</v>
      </c>
      <c r="Y943" s="15">
        <f>(MAX(0,MIN(1,(M943-scaling_params!$B$4)/(scaling_params!$C$4-scaling_params!$B$4)))+MAX(0,MIN(1,(N943-scaling_params!$B$5)/(scaling_params!$C$5-scaling_params!$B$5))))/2</f>
        <v>0.7547619048</v>
      </c>
      <c r="Z943" s="15">
        <f>(MAX(0,MIN(1,(O943-scaling_params!$B$6)/(scaling_params!$C$6-scaling_params!$B$6)))+MAX(0,MIN(1,1-(P943-scaling_params!$B$7)/(scaling_params!$C$7-scaling_params!$B$7)))+MAX(0,MIN(1,(T943-scaling_params!$B$11)/(scaling_params!$C$11-scaling_params!$B$11))))/3</f>
        <v>0.9523809524</v>
      </c>
      <c r="AA943" s="15">
        <f>(MAX(0,MIN(1,1-(Q943-scaling_params!$B$8)/(scaling_params!$C$8-scaling_params!$B$8)))+MAX(0,MIN(1,(R943-scaling_params!$B$9)/(scaling_params!$C$9-scaling_params!$B$9)))+MAX(0,MIN(1,(S943-scaling_params!$B$10)/(scaling_params!$C$10-scaling_params!$B$10))))/3</f>
        <v>0.9901960784</v>
      </c>
      <c r="AB943" s="15">
        <f>(MAX(0,MIN(1,(U943-scaling_params!$B$12)/(scaling_params!$C$12-scaling_params!$B$12)))+MAX(0,MIN(1,(V943-scaling_params!$B$13)/(scaling_params!$C$13-scaling_params!$B$13))))/2</f>
        <v>0.8772727273</v>
      </c>
      <c r="AC943" s="13">
        <f>(scaling_params!$G$2*X943+scaling_params!$G$3*Y943+scaling_params!$G$4*Z943+scaling_params!$G$5*AA943+scaling_params!$G$6*AB943)*100</f>
        <v>84.81943023</v>
      </c>
      <c r="AD943" s="11" t="s">
        <v>168</v>
      </c>
      <c r="AE943" s="11">
        <f t="shared" si="2"/>
        <v>0</v>
      </c>
    </row>
    <row r="944" ht="15.75" customHeight="1">
      <c r="A944" s="11" t="s">
        <v>651</v>
      </c>
      <c r="B944" s="11" t="s">
        <v>163</v>
      </c>
      <c r="C944" s="11" t="s">
        <v>610</v>
      </c>
      <c r="D944" s="11" t="s">
        <v>177</v>
      </c>
      <c r="E944" s="12">
        <v>2024.0</v>
      </c>
      <c r="F944" s="11" t="s">
        <v>166</v>
      </c>
      <c r="G944" s="11" t="s">
        <v>172</v>
      </c>
      <c r="H944" s="11">
        <v>2.0</v>
      </c>
      <c r="I944" s="13">
        <v>7.4</v>
      </c>
      <c r="J944" s="11">
        <v>0.0</v>
      </c>
      <c r="K944" s="13">
        <v>0.2</v>
      </c>
      <c r="L944" s="13">
        <v>8.0</v>
      </c>
      <c r="M944" s="11">
        <v>19.0</v>
      </c>
      <c r="N944" s="14">
        <v>0.82</v>
      </c>
      <c r="O944" s="13">
        <v>76.2</v>
      </c>
      <c r="P944" s="13">
        <v>4.6</v>
      </c>
      <c r="Q944" s="13">
        <v>11.9</v>
      </c>
      <c r="R944" s="13">
        <v>17.6</v>
      </c>
      <c r="S944" s="13">
        <v>4.1</v>
      </c>
      <c r="T944" s="13">
        <v>3.6</v>
      </c>
      <c r="U944" s="13">
        <v>3.5</v>
      </c>
      <c r="V944" s="13">
        <v>77.4</v>
      </c>
      <c r="W944" s="11" t="str">
        <f t="shared" si="1"/>
        <v>A-Strong|BBVA|Retail|2024</v>
      </c>
      <c r="X944" s="15">
        <f>(MAX(0,MIN(1,1-(K944-scaling_params!$B$2)/(scaling_params!$C$2-scaling_params!$B$2)))+MAX(0,MIN(1,(L944-scaling_params!$B$3)/(scaling_params!$C$3-scaling_params!$B$3))))/2</f>
        <v>0.8676470588</v>
      </c>
      <c r="Y944" s="15">
        <f>(MAX(0,MIN(1,(M944-scaling_params!$B$4)/(scaling_params!$C$4-scaling_params!$B$4)))+MAX(0,MIN(1,(N944-scaling_params!$B$5)/(scaling_params!$C$5-scaling_params!$B$5))))/2</f>
        <v>0.6267857143</v>
      </c>
      <c r="Z944" s="15">
        <f>(MAX(0,MIN(1,(O944-scaling_params!$B$6)/(scaling_params!$C$6-scaling_params!$B$6)))+MAX(0,MIN(1,1-(P944-scaling_params!$B$7)/(scaling_params!$C$7-scaling_params!$B$7)))+MAX(0,MIN(1,(T944-scaling_params!$B$11)/(scaling_params!$C$11-scaling_params!$B$11))))/3</f>
        <v>0.8567656766</v>
      </c>
      <c r="AA944" s="15">
        <f>(MAX(0,MIN(1,1-(Q944-scaling_params!$B$8)/(scaling_params!$C$8-scaling_params!$B$8)))+MAX(0,MIN(1,(R944-scaling_params!$B$9)/(scaling_params!$C$9-scaling_params!$B$9)))+MAX(0,MIN(1,(S944-scaling_params!$B$10)/(scaling_params!$C$10-scaling_params!$B$10))))/3</f>
        <v>0.8708652045</v>
      </c>
      <c r="AB944" s="15">
        <f>(MAX(0,MIN(1,(U944-scaling_params!$B$12)/(scaling_params!$C$12-scaling_params!$B$12)))+MAX(0,MIN(1,(V944-scaling_params!$B$13)/(scaling_params!$C$13-scaling_params!$B$13))))/2</f>
        <v>0.8090909091</v>
      </c>
      <c r="AC944" s="13">
        <f>(scaling_params!$G$2*X944+scaling_params!$G$3*Y944+scaling_params!$G$4*Z944+scaling_params!$G$5*AA944+scaling_params!$G$6*AB944)*100</f>
        <v>80.12766389</v>
      </c>
      <c r="AD944" s="11" t="s">
        <v>168</v>
      </c>
      <c r="AE944" s="11">
        <f t="shared" si="2"/>
        <v>0</v>
      </c>
    </row>
    <row r="945" ht="15.75" customHeight="1">
      <c r="A945" s="11" t="s">
        <v>651</v>
      </c>
      <c r="B945" s="11" t="s">
        <v>163</v>
      </c>
      <c r="C945" s="11" t="s">
        <v>610</v>
      </c>
      <c r="D945" s="11" t="s">
        <v>177</v>
      </c>
      <c r="E945" s="12">
        <v>2025.0</v>
      </c>
      <c r="F945" s="11" t="s">
        <v>166</v>
      </c>
      <c r="G945" s="11" t="s">
        <v>172</v>
      </c>
      <c r="H945" s="11">
        <v>2.0</v>
      </c>
      <c r="I945" s="13">
        <v>7.1</v>
      </c>
      <c r="J945" s="11">
        <v>0.0</v>
      </c>
      <c r="K945" s="13">
        <v>1.2</v>
      </c>
      <c r="L945" s="13">
        <v>8.2</v>
      </c>
      <c r="M945" s="11">
        <v>7.0</v>
      </c>
      <c r="N945" s="14">
        <v>0.84</v>
      </c>
      <c r="O945" s="13">
        <v>79.5</v>
      </c>
      <c r="P945" s="13">
        <v>6.5</v>
      </c>
      <c r="Q945" s="13">
        <v>9.6</v>
      </c>
      <c r="R945" s="13">
        <v>16.3</v>
      </c>
      <c r="S945" s="13">
        <v>3.7</v>
      </c>
      <c r="T945" s="13">
        <v>3.7</v>
      </c>
      <c r="U945" s="13">
        <v>3.5</v>
      </c>
      <c r="V945" s="13">
        <v>75.3</v>
      </c>
      <c r="W945" s="11" t="str">
        <f t="shared" si="1"/>
        <v>A-Strong|BBVA|Retail|2025</v>
      </c>
      <c r="X945" s="15">
        <f>(MAX(0,MIN(1,1-(K945-scaling_params!$B$2)/(scaling_params!$C$2-scaling_params!$B$2)))+MAX(0,MIN(1,(L945-scaling_params!$B$3)/(scaling_params!$C$3-scaling_params!$B$3))))/2</f>
        <v>0.8490196078</v>
      </c>
      <c r="Y945" s="15">
        <f>(MAX(0,MIN(1,(M945-scaling_params!$B$4)/(scaling_params!$C$4-scaling_params!$B$4)))+MAX(0,MIN(1,(N945-scaling_params!$B$5)/(scaling_params!$C$5-scaling_params!$B$5))))/2</f>
        <v>0.5946428571</v>
      </c>
      <c r="Z945" s="15">
        <f>(MAX(0,MIN(1,(O945-scaling_params!$B$6)/(scaling_params!$C$6-scaling_params!$B$6)))+MAX(0,MIN(1,1-(P945-scaling_params!$B$7)/(scaling_params!$C$7-scaling_params!$B$7)))+MAX(0,MIN(1,(T945-scaling_params!$B$11)/(scaling_params!$C$11-scaling_params!$B$11))))/3</f>
        <v>0.7861003861</v>
      </c>
      <c r="AA945" s="15">
        <f>(MAX(0,MIN(1,1-(Q945-scaling_params!$B$8)/(scaling_params!$C$8-scaling_params!$B$8)))+MAX(0,MIN(1,(R945-scaling_params!$B$9)/(scaling_params!$C$9-scaling_params!$B$9)))+MAX(0,MIN(1,(S945-scaling_params!$B$10)/(scaling_params!$C$10-scaling_params!$B$10))))/3</f>
        <v>0.788160834</v>
      </c>
      <c r="AB945" s="15">
        <f>(MAX(0,MIN(1,(U945-scaling_params!$B$12)/(scaling_params!$C$12-scaling_params!$B$12)))+MAX(0,MIN(1,(V945-scaling_params!$B$13)/(scaling_params!$C$13-scaling_params!$B$13))))/2</f>
        <v>0.79</v>
      </c>
      <c r="AC945" s="13">
        <f>(scaling_params!$G$2*X945+scaling_params!$G$3*Y945+scaling_params!$G$4*Z945+scaling_params!$G$5*AA945+scaling_params!$G$6*AB945)*100</f>
        <v>75.59305768</v>
      </c>
      <c r="AD945" s="11" t="s">
        <v>168</v>
      </c>
      <c r="AE945" s="11">
        <f t="shared" si="2"/>
        <v>0</v>
      </c>
    </row>
    <row r="946" ht="15.75" customHeight="1">
      <c r="A946" s="11" t="s">
        <v>652</v>
      </c>
      <c r="B946" s="11" t="s">
        <v>163</v>
      </c>
      <c r="C946" s="11" t="s">
        <v>610</v>
      </c>
      <c r="D946" s="11" t="s">
        <v>181</v>
      </c>
      <c r="E946" s="12">
        <v>2024.0</v>
      </c>
      <c r="F946" s="11" t="s">
        <v>166</v>
      </c>
      <c r="G946" s="11" t="s">
        <v>167</v>
      </c>
      <c r="H946" s="11">
        <v>3.0</v>
      </c>
      <c r="I946" s="13">
        <v>7.4</v>
      </c>
      <c r="J946" s="11">
        <v>0.0</v>
      </c>
      <c r="K946" s="13">
        <v>0.6</v>
      </c>
      <c r="L946" s="13">
        <v>8.1</v>
      </c>
      <c r="M946" s="11">
        <v>41.0</v>
      </c>
      <c r="N946" s="14">
        <v>0.96</v>
      </c>
      <c r="O946" s="13">
        <v>80.4</v>
      </c>
      <c r="P946" s="13">
        <v>5.5</v>
      </c>
      <c r="Q946" s="13">
        <v>9.4</v>
      </c>
      <c r="R946" s="13">
        <v>15.8</v>
      </c>
      <c r="S946" s="13">
        <v>5.0</v>
      </c>
      <c r="T946" s="13">
        <v>5.0</v>
      </c>
      <c r="U946" s="13">
        <v>3.6</v>
      </c>
      <c r="V946" s="13">
        <v>87.8</v>
      </c>
      <c r="W946" s="11" t="str">
        <f t="shared" si="1"/>
        <v>A-Strong|BBVA|Corporate|2024</v>
      </c>
      <c r="X946" s="15">
        <f>(MAX(0,MIN(1,1-(K946-scaling_params!$B$2)/(scaling_params!$C$2-scaling_params!$B$2)))+MAX(0,MIN(1,(L946-scaling_params!$B$3)/(scaling_params!$C$3-scaling_params!$B$3))))/2</f>
        <v>0.875</v>
      </c>
      <c r="Y946" s="15">
        <f>(MAX(0,MIN(1,(M946-scaling_params!$B$4)/(scaling_params!$C$4-scaling_params!$B$4)))+MAX(0,MIN(1,(N946-scaling_params!$B$5)/(scaling_params!$C$5-scaling_params!$B$5))))/2</f>
        <v>0.906547619</v>
      </c>
      <c r="Z946" s="15">
        <f>(MAX(0,MIN(1,(O946-scaling_params!$B$6)/(scaling_params!$C$6-scaling_params!$B$6)))+MAX(0,MIN(1,1-(P946-scaling_params!$B$7)/(scaling_params!$C$7-scaling_params!$B$7)))+MAX(0,MIN(1,(T946-scaling_params!$B$11)/(scaling_params!$C$11-scaling_params!$B$11))))/3</f>
        <v>1</v>
      </c>
      <c r="AA946" s="15">
        <f>(MAX(0,MIN(1,1-(Q946-scaling_params!$B$8)/(scaling_params!$C$8-scaling_params!$B$8)))+MAX(0,MIN(1,(R946-scaling_params!$B$9)/(scaling_params!$C$9-scaling_params!$B$9)))+MAX(0,MIN(1,(S946-scaling_params!$B$10)/(scaling_params!$C$10-scaling_params!$B$10))))/3</f>
        <v>0.8945147679</v>
      </c>
      <c r="AB946" s="15">
        <f>(MAX(0,MIN(1,(U946-scaling_params!$B$12)/(scaling_params!$C$12-scaling_params!$B$12)))+MAX(0,MIN(1,(V946-scaling_params!$B$13)/(scaling_params!$C$13-scaling_params!$B$13))))/2</f>
        <v>0.9036363636</v>
      </c>
      <c r="AC946" s="13">
        <f>(scaling_params!$G$2*X946+scaling_params!$G$3*Y946+scaling_params!$G$4*Z946+scaling_params!$G$5*AA946+scaling_params!$G$6*AB946)*100</f>
        <v>91.77273805</v>
      </c>
      <c r="AD946" s="11" t="s">
        <v>168</v>
      </c>
      <c r="AE946" s="11">
        <f t="shared" si="2"/>
        <v>0</v>
      </c>
    </row>
    <row r="947" ht="15.75" customHeight="1">
      <c r="A947" s="11" t="s">
        <v>652</v>
      </c>
      <c r="B947" s="11" t="s">
        <v>163</v>
      </c>
      <c r="C947" s="11" t="s">
        <v>610</v>
      </c>
      <c r="D947" s="11" t="s">
        <v>181</v>
      </c>
      <c r="E947" s="12">
        <v>2025.0</v>
      </c>
      <c r="F947" s="11" t="s">
        <v>166</v>
      </c>
      <c r="G947" s="11" t="s">
        <v>167</v>
      </c>
      <c r="H947" s="11">
        <v>3.0</v>
      </c>
      <c r="I947" s="13">
        <v>7.1</v>
      </c>
      <c r="J947" s="11">
        <v>0.0</v>
      </c>
      <c r="K947" s="13">
        <v>1.4</v>
      </c>
      <c r="L947" s="13">
        <v>9.5</v>
      </c>
      <c r="M947" s="11">
        <v>28.0</v>
      </c>
      <c r="N947" s="14">
        <v>0.9</v>
      </c>
      <c r="O947" s="13">
        <v>83.2</v>
      </c>
      <c r="P947" s="13">
        <v>5.5</v>
      </c>
      <c r="Q947" s="13">
        <v>8.5</v>
      </c>
      <c r="R947" s="13">
        <v>18.9</v>
      </c>
      <c r="S947" s="13">
        <v>4.9</v>
      </c>
      <c r="T947" s="13">
        <v>5.0</v>
      </c>
      <c r="U947" s="13">
        <v>3.7</v>
      </c>
      <c r="V947" s="13">
        <v>93.9</v>
      </c>
      <c r="W947" s="11" t="str">
        <f t="shared" si="1"/>
        <v>A-Strong|BBVA|Corporate|2025</v>
      </c>
      <c r="X947" s="15">
        <f>(MAX(0,MIN(1,1-(K947-scaling_params!$B$2)/(scaling_params!$C$2-scaling_params!$B$2)))+MAX(0,MIN(1,(L947-scaling_params!$B$3)/(scaling_params!$C$3-scaling_params!$B$3))))/2</f>
        <v>0.9112745098</v>
      </c>
      <c r="Y947" s="15">
        <f>(MAX(0,MIN(1,(M947-scaling_params!$B$4)/(scaling_params!$C$4-scaling_params!$B$4)))+MAX(0,MIN(1,(N947-scaling_params!$B$5)/(scaling_params!$C$5-scaling_params!$B$5))))/2</f>
        <v>0.7696428571</v>
      </c>
      <c r="Z947" s="15">
        <f>(MAX(0,MIN(1,(O947-scaling_params!$B$6)/(scaling_params!$C$6-scaling_params!$B$6)))+MAX(0,MIN(1,1-(P947-scaling_params!$B$7)/(scaling_params!$C$7-scaling_params!$B$7)))+MAX(0,MIN(1,(T947-scaling_params!$B$11)/(scaling_params!$C$11-scaling_params!$B$11))))/3</f>
        <v>1</v>
      </c>
      <c r="AA947" s="15">
        <f>(MAX(0,MIN(1,1-(Q947-scaling_params!$B$8)/(scaling_params!$C$8-scaling_params!$B$8)))+MAX(0,MIN(1,(R947-scaling_params!$B$9)/(scaling_params!$C$9-scaling_params!$B$9)))+MAX(0,MIN(1,(S947-scaling_params!$B$10)/(scaling_params!$C$10-scaling_params!$B$10))))/3</f>
        <v>0.9901960784</v>
      </c>
      <c r="AB947" s="15">
        <f>(MAX(0,MIN(1,(U947-scaling_params!$B$12)/(scaling_params!$C$12-scaling_params!$B$12)))+MAX(0,MIN(1,(V947-scaling_params!$B$13)/(scaling_params!$C$13-scaling_params!$B$13))))/2</f>
        <v>0.9590909091</v>
      </c>
      <c r="AC947" s="13">
        <f>(scaling_params!$G$2*X947+scaling_params!$G$3*Y947+scaling_params!$G$4*Z947+scaling_params!$G$5*AA947+scaling_params!$G$6*AB947)*100</f>
        <v>91.74628183</v>
      </c>
      <c r="AD947" s="11" t="s">
        <v>168</v>
      </c>
      <c r="AE947" s="11">
        <f t="shared" si="2"/>
        <v>0</v>
      </c>
    </row>
    <row r="948" ht="15.75" customHeight="1">
      <c r="A948" s="11" t="s">
        <v>653</v>
      </c>
      <c r="B948" s="11" t="s">
        <v>163</v>
      </c>
      <c r="C948" s="11" t="s">
        <v>610</v>
      </c>
      <c r="D948" s="11" t="s">
        <v>165</v>
      </c>
      <c r="E948" s="12">
        <v>2024.0</v>
      </c>
      <c r="F948" s="11" t="s">
        <v>171</v>
      </c>
      <c r="G948" s="11" t="s">
        <v>175</v>
      </c>
      <c r="H948" s="11">
        <v>3.0</v>
      </c>
      <c r="I948" s="13">
        <v>7.4</v>
      </c>
      <c r="J948" s="11">
        <v>1.0</v>
      </c>
      <c r="K948" s="13">
        <v>1.1</v>
      </c>
      <c r="L948" s="13">
        <v>7.0</v>
      </c>
      <c r="M948" s="11">
        <v>4.0</v>
      </c>
      <c r="N948" s="14">
        <v>0.84</v>
      </c>
      <c r="O948" s="13">
        <v>77.5</v>
      </c>
      <c r="P948" s="13">
        <v>5.8</v>
      </c>
      <c r="Q948" s="13">
        <v>9.9</v>
      </c>
      <c r="R948" s="13">
        <v>17.5</v>
      </c>
      <c r="S948" s="13">
        <v>4.7</v>
      </c>
      <c r="T948" s="13">
        <v>4.4</v>
      </c>
      <c r="U948" s="13">
        <v>2.8</v>
      </c>
      <c r="V948" s="13">
        <v>83.0</v>
      </c>
      <c r="W948" s="11" t="str">
        <f t="shared" si="1"/>
        <v>A-Strong|BBVA|Operations|2024</v>
      </c>
      <c r="X948" s="15">
        <f>(MAX(0,MIN(1,1-(K948-scaling_params!$B$2)/(scaling_params!$C$2-scaling_params!$B$2)))+MAX(0,MIN(1,(L948-scaling_params!$B$3)/(scaling_params!$C$3-scaling_params!$B$3))))/2</f>
        <v>0.7774509804</v>
      </c>
      <c r="Y948" s="15">
        <f>(MAX(0,MIN(1,(M948-scaling_params!$B$4)/(scaling_params!$C$4-scaling_params!$B$4)))+MAX(0,MIN(1,(N948-scaling_params!$B$5)/(scaling_params!$C$5-scaling_params!$B$5))))/2</f>
        <v>0.5803571429</v>
      </c>
      <c r="Z948" s="15">
        <f>(MAX(0,MIN(1,(O948-scaling_params!$B$6)/(scaling_params!$C$6-scaling_params!$B$6)))+MAX(0,MIN(1,1-(P948-scaling_params!$B$7)/(scaling_params!$C$7-scaling_params!$B$7)))+MAX(0,MIN(1,(T948-scaling_params!$B$11)/(scaling_params!$C$11-scaling_params!$B$11))))/3</f>
        <v>0.9158301158</v>
      </c>
      <c r="AA948" s="15">
        <f>(MAX(0,MIN(1,1-(Q948-scaling_params!$B$8)/(scaling_params!$C$8-scaling_params!$B$8)))+MAX(0,MIN(1,(R948-scaling_params!$B$9)/(scaling_params!$C$9-scaling_params!$B$9)))+MAX(0,MIN(1,(S948-scaling_params!$B$10)/(scaling_params!$C$10-scaling_params!$B$10))))/3</f>
        <v>0.936832961</v>
      </c>
      <c r="AB948" s="15">
        <f>(MAX(0,MIN(1,(U948-scaling_params!$B$12)/(scaling_params!$C$12-scaling_params!$B$12)))+MAX(0,MIN(1,(V948-scaling_params!$B$13)/(scaling_params!$C$13-scaling_params!$B$13))))/2</f>
        <v>0.81</v>
      </c>
      <c r="AC948" s="13">
        <f>(scaling_params!$G$2*X948+scaling_params!$G$3*Y948+scaling_params!$G$4*Z948+scaling_params!$G$5*AA948+scaling_params!$G$6*AB948)*100</f>
        <v>79.47675873</v>
      </c>
      <c r="AD948" s="11" t="s">
        <v>168</v>
      </c>
      <c r="AE948" s="11">
        <f t="shared" si="2"/>
        <v>0</v>
      </c>
    </row>
    <row r="949" ht="15.75" customHeight="1">
      <c r="A949" s="11" t="s">
        <v>653</v>
      </c>
      <c r="B949" s="11" t="s">
        <v>163</v>
      </c>
      <c r="C949" s="11" t="s">
        <v>610</v>
      </c>
      <c r="D949" s="11" t="s">
        <v>165</v>
      </c>
      <c r="E949" s="12">
        <v>2025.0</v>
      </c>
      <c r="F949" s="11" t="s">
        <v>171</v>
      </c>
      <c r="G949" s="11" t="s">
        <v>175</v>
      </c>
      <c r="H949" s="11">
        <v>3.0</v>
      </c>
      <c r="I949" s="13">
        <v>7.1</v>
      </c>
      <c r="J949" s="11">
        <v>0.0</v>
      </c>
      <c r="K949" s="13">
        <v>0.0</v>
      </c>
      <c r="L949" s="13">
        <v>8.4</v>
      </c>
      <c r="M949" s="11">
        <v>20.0</v>
      </c>
      <c r="N949" s="14">
        <v>0.91</v>
      </c>
      <c r="O949" s="13">
        <v>83.2</v>
      </c>
      <c r="P949" s="13">
        <v>5.0</v>
      </c>
      <c r="Q949" s="13">
        <v>10.1</v>
      </c>
      <c r="R949" s="13">
        <v>16.7</v>
      </c>
      <c r="S949" s="13">
        <v>4.9</v>
      </c>
      <c r="T949" s="13">
        <v>4.4</v>
      </c>
      <c r="U949" s="13">
        <v>3.6</v>
      </c>
      <c r="V949" s="13">
        <v>87.2</v>
      </c>
      <c r="W949" s="11" t="str">
        <f t="shared" si="1"/>
        <v>A-Strong|BBVA|Operations|2025</v>
      </c>
      <c r="X949" s="15">
        <f>(MAX(0,MIN(1,1-(K949-scaling_params!$B$2)/(scaling_params!$C$2-scaling_params!$B$2)))+MAX(0,MIN(1,(L949-scaling_params!$B$3)/(scaling_params!$C$3-scaling_params!$B$3))))/2</f>
        <v>0.8970588235</v>
      </c>
      <c r="Y949" s="15">
        <f>(MAX(0,MIN(1,(M949-scaling_params!$B$4)/(scaling_params!$C$4-scaling_params!$B$4)))+MAX(0,MIN(1,(N949-scaling_params!$B$5)/(scaling_params!$C$5-scaling_params!$B$5))))/2</f>
        <v>0.744047619</v>
      </c>
      <c r="Z949" s="15">
        <f>(MAX(0,MIN(1,(O949-scaling_params!$B$6)/(scaling_params!$C$6-scaling_params!$B$6)))+MAX(0,MIN(1,1-(P949-scaling_params!$B$7)/(scaling_params!$C$7-scaling_params!$B$7)))+MAX(0,MIN(1,(T949-scaling_params!$B$11)/(scaling_params!$C$11-scaling_params!$B$11))))/3</f>
        <v>0.9428571429</v>
      </c>
      <c r="AA949" s="15">
        <f>(MAX(0,MIN(1,1-(Q949-scaling_params!$B$8)/(scaling_params!$C$8-scaling_params!$B$8)))+MAX(0,MIN(1,(R949-scaling_params!$B$9)/(scaling_params!$C$9-scaling_params!$B$9)))+MAX(0,MIN(1,(S949-scaling_params!$B$10)/(scaling_params!$C$10-scaling_params!$B$10))))/3</f>
        <v>0.9226855299</v>
      </c>
      <c r="AB949" s="15">
        <f>(MAX(0,MIN(1,(U949-scaling_params!$B$12)/(scaling_params!$C$12-scaling_params!$B$12)))+MAX(0,MIN(1,(V949-scaling_params!$B$13)/(scaling_params!$C$13-scaling_params!$B$13))))/2</f>
        <v>0.8981818182</v>
      </c>
      <c r="AC949" s="13">
        <f>(scaling_params!$G$2*X949+scaling_params!$G$3*Y949+scaling_params!$G$4*Z949+scaling_params!$G$5*AA949+scaling_params!$G$6*AB949)*100</f>
        <v>87.56095504</v>
      </c>
      <c r="AD949" s="11" t="s">
        <v>168</v>
      </c>
      <c r="AE949" s="11">
        <f t="shared" si="2"/>
        <v>0</v>
      </c>
    </row>
    <row r="950" ht="15.75" customHeight="1">
      <c r="A950" s="11" t="s">
        <v>654</v>
      </c>
      <c r="B950" s="11" t="s">
        <v>163</v>
      </c>
      <c r="C950" s="11" t="s">
        <v>610</v>
      </c>
      <c r="D950" s="11" t="s">
        <v>177</v>
      </c>
      <c r="E950" s="12">
        <v>2024.0</v>
      </c>
      <c r="F950" s="11" t="s">
        <v>171</v>
      </c>
      <c r="G950" s="11" t="s">
        <v>167</v>
      </c>
      <c r="H950" s="11">
        <v>1.0</v>
      </c>
      <c r="I950" s="13">
        <v>7.4</v>
      </c>
      <c r="J950" s="11">
        <v>0.0</v>
      </c>
      <c r="K950" s="13">
        <v>0.2</v>
      </c>
      <c r="L950" s="13">
        <v>7.7</v>
      </c>
      <c r="M950" s="11">
        <v>21.0</v>
      </c>
      <c r="N950" s="14">
        <v>0.84</v>
      </c>
      <c r="O950" s="13">
        <v>76.2</v>
      </c>
      <c r="P950" s="13">
        <v>4.6</v>
      </c>
      <c r="Q950" s="13">
        <v>11.9</v>
      </c>
      <c r="R950" s="13">
        <v>17.6</v>
      </c>
      <c r="S950" s="13">
        <v>4.2</v>
      </c>
      <c r="T950" s="13">
        <v>3.9</v>
      </c>
      <c r="U950" s="13">
        <v>3.5</v>
      </c>
      <c r="V950" s="13">
        <v>73.0</v>
      </c>
      <c r="W950" s="11" t="str">
        <f t="shared" si="1"/>
        <v>A-Strong|BBVA|Retail|2024</v>
      </c>
      <c r="X950" s="15">
        <f>(MAX(0,MIN(1,1-(K950-scaling_params!$B$2)/(scaling_params!$C$2-scaling_params!$B$2)))+MAX(0,MIN(1,(L950-scaling_params!$B$3)/(scaling_params!$C$3-scaling_params!$B$3))))/2</f>
        <v>0.8455882353</v>
      </c>
      <c r="Y950" s="15">
        <f>(MAX(0,MIN(1,(M950-scaling_params!$B$4)/(scaling_params!$C$4-scaling_params!$B$4)))+MAX(0,MIN(1,(N950-scaling_params!$B$5)/(scaling_params!$C$5-scaling_params!$B$5))))/2</f>
        <v>0.6613095238</v>
      </c>
      <c r="Z950" s="15">
        <f>(MAX(0,MIN(1,(O950-scaling_params!$B$6)/(scaling_params!$C$6-scaling_params!$B$6)))+MAX(0,MIN(1,1-(P950-scaling_params!$B$7)/(scaling_params!$C$7-scaling_params!$B$7)))+MAX(0,MIN(1,(T950-scaling_params!$B$11)/(scaling_params!$C$11-scaling_params!$B$11))))/3</f>
        <v>0.8853371051</v>
      </c>
      <c r="AA950" s="15">
        <f>(MAX(0,MIN(1,1-(Q950-scaling_params!$B$8)/(scaling_params!$C$8-scaling_params!$B$8)))+MAX(0,MIN(1,(R950-scaling_params!$B$9)/(scaling_params!$C$9-scaling_params!$B$9)))+MAX(0,MIN(1,(S950-scaling_params!$B$10)/(scaling_params!$C$10-scaling_params!$B$10))))/3</f>
        <v>0.8806691261</v>
      </c>
      <c r="AB950" s="15">
        <f>(MAX(0,MIN(1,(U950-scaling_params!$B$12)/(scaling_params!$C$12-scaling_params!$B$12)))+MAX(0,MIN(1,(V950-scaling_params!$B$13)/(scaling_params!$C$13-scaling_params!$B$13))))/2</f>
        <v>0.7690909091</v>
      </c>
      <c r="AC950" s="13">
        <f>(scaling_params!$G$2*X950+scaling_params!$G$3*Y950+scaling_params!$G$4*Z950+scaling_params!$G$5*AA950+scaling_params!$G$6*AB950)*100</f>
        <v>80.79256866</v>
      </c>
      <c r="AD950" s="11" t="s">
        <v>168</v>
      </c>
      <c r="AE950" s="11">
        <f t="shared" si="2"/>
        <v>0</v>
      </c>
    </row>
    <row r="951" ht="15.75" customHeight="1">
      <c r="A951" s="11" t="s">
        <v>654</v>
      </c>
      <c r="B951" s="11" t="s">
        <v>163</v>
      </c>
      <c r="C951" s="11" t="s">
        <v>610</v>
      </c>
      <c r="D951" s="11" t="s">
        <v>177</v>
      </c>
      <c r="E951" s="12">
        <v>2025.0</v>
      </c>
      <c r="F951" s="11" t="s">
        <v>171</v>
      </c>
      <c r="G951" s="11" t="s">
        <v>167</v>
      </c>
      <c r="H951" s="11">
        <v>1.0</v>
      </c>
      <c r="I951" s="13">
        <v>7.1</v>
      </c>
      <c r="J951" s="11">
        <v>0.0</v>
      </c>
      <c r="K951" s="13">
        <v>1.2</v>
      </c>
      <c r="L951" s="13">
        <v>9.1</v>
      </c>
      <c r="M951" s="11">
        <v>49.0</v>
      </c>
      <c r="N951" s="14">
        <v>0.84</v>
      </c>
      <c r="O951" s="13">
        <v>79.5</v>
      </c>
      <c r="P951" s="13">
        <v>6.5</v>
      </c>
      <c r="Q951" s="13">
        <v>9.6</v>
      </c>
      <c r="R951" s="13">
        <v>16.3</v>
      </c>
      <c r="S951" s="13">
        <v>4.3</v>
      </c>
      <c r="T951" s="13">
        <v>4.2</v>
      </c>
      <c r="U951" s="13">
        <v>3.5</v>
      </c>
      <c r="V951" s="13">
        <v>82.7</v>
      </c>
      <c r="W951" s="11" t="str">
        <f t="shared" si="1"/>
        <v>A-Strong|BBVA|Retail|2025</v>
      </c>
      <c r="X951" s="15">
        <f>(MAX(0,MIN(1,1-(K951-scaling_params!$B$2)/(scaling_params!$C$2-scaling_params!$B$2)))+MAX(0,MIN(1,(L951-scaling_params!$B$3)/(scaling_params!$C$3-scaling_params!$B$3))))/2</f>
        <v>0.9151960784</v>
      </c>
      <c r="Y951" s="15">
        <f>(MAX(0,MIN(1,(M951-scaling_params!$B$4)/(scaling_params!$C$4-scaling_params!$B$4)))+MAX(0,MIN(1,(N951-scaling_params!$B$5)/(scaling_params!$C$5-scaling_params!$B$5))))/2</f>
        <v>0.7946428571</v>
      </c>
      <c r="Z951" s="15">
        <f>(MAX(0,MIN(1,(O951-scaling_params!$B$6)/(scaling_params!$C$6-scaling_params!$B$6)))+MAX(0,MIN(1,1-(P951-scaling_params!$B$7)/(scaling_params!$C$7-scaling_params!$B$7)))+MAX(0,MIN(1,(T951-scaling_params!$B$11)/(scaling_params!$C$11-scaling_params!$B$11))))/3</f>
        <v>0.8337194337</v>
      </c>
      <c r="AA951" s="15">
        <f>(MAX(0,MIN(1,1-(Q951-scaling_params!$B$8)/(scaling_params!$C$8-scaling_params!$B$8)))+MAX(0,MIN(1,(R951-scaling_params!$B$9)/(scaling_params!$C$9-scaling_params!$B$9)))+MAX(0,MIN(1,(S951-scaling_params!$B$10)/(scaling_params!$C$10-scaling_params!$B$10))))/3</f>
        <v>0.8469843634</v>
      </c>
      <c r="AB951" s="15">
        <f>(MAX(0,MIN(1,(U951-scaling_params!$B$12)/(scaling_params!$C$12-scaling_params!$B$12)))+MAX(0,MIN(1,(V951-scaling_params!$B$13)/(scaling_params!$C$13-scaling_params!$B$13))))/2</f>
        <v>0.8572727273</v>
      </c>
      <c r="AC951" s="13">
        <f>(scaling_params!$G$2*X951+scaling_params!$G$3*Y951+scaling_params!$G$4*Z951+scaling_params!$G$5*AA951+scaling_params!$G$6*AB951)*100</f>
        <v>84.79636466</v>
      </c>
      <c r="AD951" s="11" t="s">
        <v>168</v>
      </c>
      <c r="AE951" s="11">
        <f t="shared" si="2"/>
        <v>0</v>
      </c>
    </row>
    <row r="952" ht="15.75" customHeight="1">
      <c r="A952" s="11" t="s">
        <v>655</v>
      </c>
      <c r="B952" s="11" t="s">
        <v>163</v>
      </c>
      <c r="C952" s="11" t="s">
        <v>610</v>
      </c>
      <c r="D952" s="11" t="s">
        <v>165</v>
      </c>
      <c r="E952" s="12">
        <v>2024.0</v>
      </c>
      <c r="F952" s="11" t="s">
        <v>166</v>
      </c>
      <c r="G952" s="11" t="s">
        <v>175</v>
      </c>
      <c r="H952" s="11">
        <v>2.0</v>
      </c>
      <c r="I952" s="13">
        <v>7.4</v>
      </c>
      <c r="J952" s="11">
        <v>0.0</v>
      </c>
      <c r="K952" s="13">
        <v>1.1</v>
      </c>
      <c r="L952" s="13">
        <v>7.9</v>
      </c>
      <c r="M952" s="11">
        <v>45.0</v>
      </c>
      <c r="N952" s="14">
        <v>0.84</v>
      </c>
      <c r="O952" s="13">
        <v>77.5</v>
      </c>
      <c r="P952" s="13">
        <v>5.8</v>
      </c>
      <c r="Q952" s="13">
        <v>9.9</v>
      </c>
      <c r="R952" s="13">
        <v>17.5</v>
      </c>
      <c r="S952" s="13">
        <v>5.0</v>
      </c>
      <c r="T952" s="13">
        <v>5.0</v>
      </c>
      <c r="U952" s="13">
        <v>2.8</v>
      </c>
      <c r="V952" s="13">
        <v>89.4</v>
      </c>
      <c r="W952" s="11" t="str">
        <f t="shared" si="1"/>
        <v>A-Strong|BBVA|Operations|2024</v>
      </c>
      <c r="X952" s="15">
        <f>(MAX(0,MIN(1,1-(K952-scaling_params!$B$2)/(scaling_params!$C$2-scaling_params!$B$2)))+MAX(0,MIN(1,(L952-scaling_params!$B$3)/(scaling_params!$C$3-scaling_params!$B$3))))/2</f>
        <v>0.843627451</v>
      </c>
      <c r="Y952" s="15">
        <f>(MAX(0,MIN(1,(M952-scaling_params!$B$4)/(scaling_params!$C$4-scaling_params!$B$4)))+MAX(0,MIN(1,(N952-scaling_params!$B$5)/(scaling_params!$C$5-scaling_params!$B$5))))/2</f>
        <v>0.7755952381</v>
      </c>
      <c r="Z952" s="15">
        <f>(MAX(0,MIN(1,(O952-scaling_params!$B$6)/(scaling_params!$C$6-scaling_params!$B$6)))+MAX(0,MIN(1,1-(P952-scaling_params!$B$7)/(scaling_params!$C$7-scaling_params!$B$7)))+MAX(0,MIN(1,(T952-scaling_params!$B$11)/(scaling_params!$C$11-scaling_params!$B$11))))/3</f>
        <v>0.972972973</v>
      </c>
      <c r="AA952" s="15">
        <f>(MAX(0,MIN(1,1-(Q952-scaling_params!$B$8)/(scaling_params!$C$8-scaling_params!$B$8)))+MAX(0,MIN(1,(R952-scaling_params!$B$9)/(scaling_params!$C$9-scaling_params!$B$9)))+MAX(0,MIN(1,(S952-scaling_params!$B$10)/(scaling_params!$C$10-scaling_params!$B$10))))/3</f>
        <v>0.9662447257</v>
      </c>
      <c r="AB952" s="15">
        <f>(MAX(0,MIN(1,(U952-scaling_params!$B$12)/(scaling_params!$C$12-scaling_params!$B$12)))+MAX(0,MIN(1,(V952-scaling_params!$B$13)/(scaling_params!$C$13-scaling_params!$B$13))))/2</f>
        <v>0.8681818182</v>
      </c>
      <c r="AC952" s="13">
        <f>(scaling_params!$G$2*X952+scaling_params!$G$3*Y952+scaling_params!$G$4*Z952+scaling_params!$G$5*AA952+scaling_params!$G$6*AB952)*100</f>
        <v>88.16705069</v>
      </c>
      <c r="AD952" s="11" t="s">
        <v>168</v>
      </c>
      <c r="AE952" s="11">
        <f t="shared" si="2"/>
        <v>0</v>
      </c>
    </row>
    <row r="953" ht="15.75" customHeight="1">
      <c r="A953" s="11" t="s">
        <v>655</v>
      </c>
      <c r="B953" s="11" t="s">
        <v>163</v>
      </c>
      <c r="C953" s="11" t="s">
        <v>610</v>
      </c>
      <c r="D953" s="11" t="s">
        <v>165</v>
      </c>
      <c r="E953" s="12">
        <v>2025.0</v>
      </c>
      <c r="F953" s="11" t="s">
        <v>166</v>
      </c>
      <c r="G953" s="11" t="s">
        <v>175</v>
      </c>
      <c r="H953" s="11">
        <v>2.0</v>
      </c>
      <c r="I953" s="13">
        <v>7.1</v>
      </c>
      <c r="J953" s="11">
        <v>1.0</v>
      </c>
      <c r="K953" s="13">
        <v>0.0</v>
      </c>
      <c r="L953" s="13">
        <v>7.3</v>
      </c>
      <c r="M953" s="11">
        <v>25.0</v>
      </c>
      <c r="N953" s="14">
        <v>0.81</v>
      </c>
      <c r="O953" s="13">
        <v>83.2</v>
      </c>
      <c r="P953" s="13">
        <v>5.0</v>
      </c>
      <c r="Q953" s="13">
        <v>10.1</v>
      </c>
      <c r="R953" s="13">
        <v>16.7</v>
      </c>
      <c r="S953" s="13">
        <v>4.4</v>
      </c>
      <c r="T953" s="13">
        <v>4.4</v>
      </c>
      <c r="U953" s="13">
        <v>3.6</v>
      </c>
      <c r="V953" s="13">
        <v>81.7</v>
      </c>
      <c r="W953" s="11" t="str">
        <f t="shared" si="1"/>
        <v>A-Strong|BBVA|Operations|2025</v>
      </c>
      <c r="X953" s="15">
        <f>(MAX(0,MIN(1,1-(K953-scaling_params!$B$2)/(scaling_params!$C$2-scaling_params!$B$2)))+MAX(0,MIN(1,(L953-scaling_params!$B$3)/(scaling_params!$C$3-scaling_params!$B$3))))/2</f>
        <v>0.8161764706</v>
      </c>
      <c r="Y953" s="15">
        <f>(MAX(0,MIN(1,(M953-scaling_params!$B$4)/(scaling_params!$C$4-scaling_params!$B$4)))+MAX(0,MIN(1,(N953-scaling_params!$B$5)/(scaling_params!$C$5-scaling_params!$B$5))))/2</f>
        <v>0.6428571429</v>
      </c>
      <c r="Z953" s="15">
        <f>(MAX(0,MIN(1,(O953-scaling_params!$B$6)/(scaling_params!$C$6-scaling_params!$B$6)))+MAX(0,MIN(1,1-(P953-scaling_params!$B$7)/(scaling_params!$C$7-scaling_params!$B$7)))+MAX(0,MIN(1,(T953-scaling_params!$B$11)/(scaling_params!$C$11-scaling_params!$B$11))))/3</f>
        <v>0.9428571429</v>
      </c>
      <c r="AA953" s="15">
        <f>(MAX(0,MIN(1,1-(Q953-scaling_params!$B$8)/(scaling_params!$C$8-scaling_params!$B$8)))+MAX(0,MIN(1,(R953-scaling_params!$B$9)/(scaling_params!$C$9-scaling_params!$B$9)))+MAX(0,MIN(1,(S953-scaling_params!$B$10)/(scaling_params!$C$10-scaling_params!$B$10))))/3</f>
        <v>0.8736659221</v>
      </c>
      <c r="AB953" s="15">
        <f>(MAX(0,MIN(1,(U953-scaling_params!$B$12)/(scaling_params!$C$12-scaling_params!$B$12)))+MAX(0,MIN(1,(V953-scaling_params!$B$13)/(scaling_params!$C$13-scaling_params!$B$13))))/2</f>
        <v>0.8481818182</v>
      </c>
      <c r="AC953" s="13">
        <f>(scaling_params!$G$2*X953+scaling_params!$G$3*Y953+scaling_params!$G$4*Z953+scaling_params!$G$5*AA953+scaling_params!$G$6*AB953)*100</f>
        <v>81.82949846</v>
      </c>
      <c r="AD953" s="11" t="s">
        <v>168</v>
      </c>
      <c r="AE953" s="11">
        <f t="shared" si="2"/>
        <v>0</v>
      </c>
    </row>
    <row r="954" ht="15.75" customHeight="1">
      <c r="A954" s="11" t="s">
        <v>656</v>
      </c>
      <c r="B954" s="11" t="s">
        <v>163</v>
      </c>
      <c r="C954" s="11" t="s">
        <v>610</v>
      </c>
      <c r="D954" s="11" t="s">
        <v>181</v>
      </c>
      <c r="E954" s="12">
        <v>2024.0</v>
      </c>
      <c r="F954" s="11" t="s">
        <v>171</v>
      </c>
      <c r="G954" s="11" t="s">
        <v>167</v>
      </c>
      <c r="H954" s="11">
        <v>4.0</v>
      </c>
      <c r="I954" s="13">
        <v>7.4</v>
      </c>
      <c r="J954" s="11">
        <v>1.0</v>
      </c>
      <c r="K954" s="13">
        <v>0.6</v>
      </c>
      <c r="L954" s="13">
        <v>9.6</v>
      </c>
      <c r="M954" s="11">
        <v>49.0</v>
      </c>
      <c r="N954" s="14">
        <v>0.92</v>
      </c>
      <c r="O954" s="13">
        <v>80.4</v>
      </c>
      <c r="P954" s="13">
        <v>5.5</v>
      </c>
      <c r="Q954" s="13">
        <v>9.4</v>
      </c>
      <c r="R954" s="13">
        <v>15.8</v>
      </c>
      <c r="S954" s="13">
        <v>4.5</v>
      </c>
      <c r="T954" s="13">
        <v>5.0</v>
      </c>
      <c r="U954" s="13">
        <v>3.6</v>
      </c>
      <c r="V954" s="13">
        <v>86.6</v>
      </c>
      <c r="W954" s="11" t="str">
        <f t="shared" si="1"/>
        <v>A-Strong|BBVA|Corporate|2024</v>
      </c>
      <c r="X954" s="15">
        <f>(MAX(0,MIN(1,1-(K954-scaling_params!$B$2)/(scaling_params!$C$2-scaling_params!$B$2)))+MAX(0,MIN(1,(L954-scaling_params!$B$3)/(scaling_params!$C$3-scaling_params!$B$3))))/2</f>
        <v>0.9852941176</v>
      </c>
      <c r="Y954" s="15">
        <f>(MAX(0,MIN(1,(M954-scaling_params!$B$4)/(scaling_params!$C$4-scaling_params!$B$4)))+MAX(0,MIN(1,(N954-scaling_params!$B$5)/(scaling_params!$C$5-scaling_params!$B$5))))/2</f>
        <v>0.8946428571</v>
      </c>
      <c r="Z954" s="15">
        <f>(MAX(0,MIN(1,(O954-scaling_params!$B$6)/(scaling_params!$C$6-scaling_params!$B$6)))+MAX(0,MIN(1,1-(P954-scaling_params!$B$7)/(scaling_params!$C$7-scaling_params!$B$7)))+MAX(0,MIN(1,(T954-scaling_params!$B$11)/(scaling_params!$C$11-scaling_params!$B$11))))/3</f>
        <v>1</v>
      </c>
      <c r="AA954" s="15">
        <f>(MAX(0,MIN(1,1-(Q954-scaling_params!$B$8)/(scaling_params!$C$8-scaling_params!$B$8)))+MAX(0,MIN(1,(R954-scaling_params!$B$9)/(scaling_params!$C$9-scaling_params!$B$9)))+MAX(0,MIN(1,(S954-scaling_params!$B$10)/(scaling_params!$C$10-scaling_params!$B$10))))/3</f>
        <v>0.8454951601</v>
      </c>
      <c r="AB954" s="15">
        <f>(MAX(0,MIN(1,(U954-scaling_params!$B$12)/(scaling_params!$C$12-scaling_params!$B$12)))+MAX(0,MIN(1,(V954-scaling_params!$B$13)/(scaling_params!$C$13-scaling_params!$B$13))))/2</f>
        <v>0.8927272727</v>
      </c>
      <c r="AC954" s="13">
        <f>(scaling_params!$G$2*X954+scaling_params!$G$3*Y954+scaling_params!$G$4*Z954+scaling_params!$G$5*AA954+scaling_params!$G$6*AB954)*100</f>
        <v>93.09341554</v>
      </c>
      <c r="AD954" s="11" t="s">
        <v>168</v>
      </c>
      <c r="AE954" s="11">
        <f t="shared" si="2"/>
        <v>0</v>
      </c>
    </row>
    <row r="955" ht="15.75" customHeight="1">
      <c r="A955" s="11" t="s">
        <v>656</v>
      </c>
      <c r="B955" s="11" t="s">
        <v>163</v>
      </c>
      <c r="C955" s="11" t="s">
        <v>610</v>
      </c>
      <c r="D955" s="11" t="s">
        <v>181</v>
      </c>
      <c r="E955" s="12">
        <v>2025.0</v>
      </c>
      <c r="F955" s="11" t="s">
        <v>171</v>
      </c>
      <c r="G955" s="11" t="s">
        <v>167</v>
      </c>
      <c r="H955" s="11">
        <v>4.0</v>
      </c>
      <c r="I955" s="13">
        <v>7.1</v>
      </c>
      <c r="J955" s="11">
        <v>0.0</v>
      </c>
      <c r="K955" s="13">
        <v>1.4</v>
      </c>
      <c r="L955" s="13">
        <v>9.4</v>
      </c>
      <c r="M955" s="11">
        <v>61.0</v>
      </c>
      <c r="N955" s="14">
        <v>1.0</v>
      </c>
      <c r="O955" s="13">
        <v>83.2</v>
      </c>
      <c r="P955" s="13">
        <v>5.5</v>
      </c>
      <c r="Q955" s="13">
        <v>8.5</v>
      </c>
      <c r="R955" s="13">
        <v>18.9</v>
      </c>
      <c r="S955" s="13">
        <v>5.0</v>
      </c>
      <c r="T955" s="13">
        <v>4.7</v>
      </c>
      <c r="U955" s="13">
        <v>3.7</v>
      </c>
      <c r="V955" s="13">
        <v>94.7</v>
      </c>
      <c r="W955" s="11" t="str">
        <f t="shared" si="1"/>
        <v>A-Strong|BBVA|Corporate|2025</v>
      </c>
      <c r="X955" s="15">
        <f>(MAX(0,MIN(1,1-(K955-scaling_params!$B$2)/(scaling_params!$C$2-scaling_params!$B$2)))+MAX(0,MIN(1,(L955-scaling_params!$B$3)/(scaling_params!$C$3-scaling_params!$B$3))))/2</f>
        <v>0.9039215686</v>
      </c>
      <c r="Y955" s="15">
        <f>(MAX(0,MIN(1,(M955-scaling_params!$B$4)/(scaling_params!$C$4-scaling_params!$B$4)))+MAX(0,MIN(1,(N955-scaling_params!$B$5)/(scaling_params!$C$5-scaling_params!$B$5))))/2</f>
        <v>1</v>
      </c>
      <c r="Z955" s="15">
        <f>(MAX(0,MIN(1,(O955-scaling_params!$B$6)/(scaling_params!$C$6-scaling_params!$B$6)))+MAX(0,MIN(1,1-(P955-scaling_params!$B$7)/(scaling_params!$C$7-scaling_params!$B$7)))+MAX(0,MIN(1,(T955-scaling_params!$B$11)/(scaling_params!$C$11-scaling_params!$B$11))))/3</f>
        <v>0.9714285714</v>
      </c>
      <c r="AA955" s="15">
        <f>(MAX(0,MIN(1,1-(Q955-scaling_params!$B$8)/(scaling_params!$C$8-scaling_params!$B$8)))+MAX(0,MIN(1,(R955-scaling_params!$B$9)/(scaling_params!$C$9-scaling_params!$B$9)))+MAX(0,MIN(1,(S955-scaling_params!$B$10)/(scaling_params!$C$10-scaling_params!$B$10))))/3</f>
        <v>1</v>
      </c>
      <c r="AB955" s="15">
        <f>(MAX(0,MIN(1,(U955-scaling_params!$B$12)/(scaling_params!$C$12-scaling_params!$B$12)))+MAX(0,MIN(1,(V955-scaling_params!$B$13)/(scaling_params!$C$13-scaling_params!$B$13))))/2</f>
        <v>0.9663636364</v>
      </c>
      <c r="AC955" s="13">
        <f>(scaling_params!$G$2*X955+scaling_params!$G$3*Y955+scaling_params!$G$4*Z955+scaling_params!$G$5*AA955+scaling_params!$G$6*AB955)*100</f>
        <v>96.5738192</v>
      </c>
      <c r="AD955" s="11" t="s">
        <v>168</v>
      </c>
      <c r="AE955" s="11">
        <f t="shared" si="2"/>
        <v>0</v>
      </c>
    </row>
    <row r="956" ht="15.75" customHeight="1">
      <c r="A956" s="11" t="s">
        <v>657</v>
      </c>
      <c r="B956" s="11" t="s">
        <v>163</v>
      </c>
      <c r="C956" s="11" t="s">
        <v>610</v>
      </c>
      <c r="D956" s="11" t="s">
        <v>177</v>
      </c>
      <c r="E956" s="12">
        <v>2024.0</v>
      </c>
      <c r="F956" s="11" t="s">
        <v>171</v>
      </c>
      <c r="G956" s="11" t="s">
        <v>172</v>
      </c>
      <c r="H956" s="11">
        <v>5.0</v>
      </c>
      <c r="I956" s="13">
        <v>7.4</v>
      </c>
      <c r="J956" s="11">
        <v>0.0</v>
      </c>
      <c r="K956" s="13">
        <v>0.2</v>
      </c>
      <c r="L956" s="13">
        <v>6.9</v>
      </c>
      <c r="M956" s="11">
        <v>42.0</v>
      </c>
      <c r="N956" s="14">
        <v>0.87</v>
      </c>
      <c r="O956" s="13">
        <v>76.2</v>
      </c>
      <c r="P956" s="13">
        <v>4.6</v>
      </c>
      <c r="Q956" s="13">
        <v>11.9</v>
      </c>
      <c r="R956" s="13">
        <v>17.6</v>
      </c>
      <c r="S956" s="13">
        <v>3.5</v>
      </c>
      <c r="T956" s="13">
        <v>4.2</v>
      </c>
      <c r="U956" s="13">
        <v>3.5</v>
      </c>
      <c r="V956" s="13">
        <v>85.9</v>
      </c>
      <c r="W956" s="11" t="str">
        <f t="shared" si="1"/>
        <v>A-Strong|BBVA|Retail|2024</v>
      </c>
      <c r="X956" s="15">
        <f>(MAX(0,MIN(1,1-(K956-scaling_params!$B$2)/(scaling_params!$C$2-scaling_params!$B$2)))+MAX(0,MIN(1,(L956-scaling_params!$B$3)/(scaling_params!$C$3-scaling_params!$B$3))))/2</f>
        <v>0.7867647059</v>
      </c>
      <c r="Y956" s="15">
        <f>(MAX(0,MIN(1,(M956-scaling_params!$B$4)/(scaling_params!$C$4-scaling_params!$B$4)))+MAX(0,MIN(1,(N956-scaling_params!$B$5)/(scaling_params!$C$5-scaling_params!$B$5))))/2</f>
        <v>0.7988095238</v>
      </c>
      <c r="Z956" s="15">
        <f>(MAX(0,MIN(1,(O956-scaling_params!$B$6)/(scaling_params!$C$6-scaling_params!$B$6)))+MAX(0,MIN(1,1-(P956-scaling_params!$B$7)/(scaling_params!$C$7-scaling_params!$B$7)))+MAX(0,MIN(1,(T956-scaling_params!$B$11)/(scaling_params!$C$11-scaling_params!$B$11))))/3</f>
        <v>0.9139085337</v>
      </c>
      <c r="AA956" s="15">
        <f>(MAX(0,MIN(1,1-(Q956-scaling_params!$B$8)/(scaling_params!$C$8-scaling_params!$B$8)))+MAX(0,MIN(1,(R956-scaling_params!$B$9)/(scaling_params!$C$9-scaling_params!$B$9)))+MAX(0,MIN(1,(S956-scaling_params!$B$10)/(scaling_params!$C$10-scaling_params!$B$10))))/3</f>
        <v>0.8120416751</v>
      </c>
      <c r="AB956" s="15">
        <f>(MAX(0,MIN(1,(U956-scaling_params!$B$12)/(scaling_params!$C$12-scaling_params!$B$12)))+MAX(0,MIN(1,(V956-scaling_params!$B$13)/(scaling_params!$C$13-scaling_params!$B$13))))/2</f>
        <v>0.8863636364</v>
      </c>
      <c r="AC956" s="13">
        <f>(scaling_params!$G$2*X956+scaling_params!$G$3*Y956+scaling_params!$G$4*Z956+scaling_params!$G$5*AA956+scaling_params!$G$6*AB956)*100</f>
        <v>83.48886933</v>
      </c>
      <c r="AD956" s="11" t="s">
        <v>168</v>
      </c>
      <c r="AE956" s="11">
        <f t="shared" si="2"/>
        <v>0</v>
      </c>
    </row>
    <row r="957" ht="15.75" customHeight="1">
      <c r="A957" s="11" t="s">
        <v>657</v>
      </c>
      <c r="B957" s="11" t="s">
        <v>163</v>
      </c>
      <c r="C957" s="11" t="s">
        <v>610</v>
      </c>
      <c r="D957" s="11" t="s">
        <v>177</v>
      </c>
      <c r="E957" s="12">
        <v>2025.0</v>
      </c>
      <c r="F957" s="11" t="s">
        <v>171</v>
      </c>
      <c r="G957" s="11" t="s">
        <v>172</v>
      </c>
      <c r="H957" s="11">
        <v>5.0</v>
      </c>
      <c r="I957" s="13">
        <v>7.1</v>
      </c>
      <c r="J957" s="11">
        <v>0.0</v>
      </c>
      <c r="K957" s="13">
        <v>1.2</v>
      </c>
      <c r="L957" s="13">
        <v>7.6</v>
      </c>
      <c r="M957" s="11">
        <v>27.0</v>
      </c>
      <c r="N957" s="14">
        <v>0.86</v>
      </c>
      <c r="O957" s="13">
        <v>79.5</v>
      </c>
      <c r="P957" s="13">
        <v>6.5</v>
      </c>
      <c r="Q957" s="13">
        <v>9.6</v>
      </c>
      <c r="R957" s="13">
        <v>16.3</v>
      </c>
      <c r="S957" s="13">
        <v>4.7</v>
      </c>
      <c r="T957" s="13">
        <v>3.8</v>
      </c>
      <c r="U957" s="13">
        <v>3.5</v>
      </c>
      <c r="V957" s="13">
        <v>79.3</v>
      </c>
      <c r="W957" s="11" t="str">
        <f t="shared" si="1"/>
        <v>A-Strong|BBVA|Retail|2025</v>
      </c>
      <c r="X957" s="15">
        <f>(MAX(0,MIN(1,1-(K957-scaling_params!$B$2)/(scaling_params!$C$2-scaling_params!$B$2)))+MAX(0,MIN(1,(L957-scaling_params!$B$3)/(scaling_params!$C$3-scaling_params!$B$3))))/2</f>
        <v>0.8049019608</v>
      </c>
      <c r="Y957" s="15">
        <f>(MAX(0,MIN(1,(M957-scaling_params!$B$4)/(scaling_params!$C$4-scaling_params!$B$4)))+MAX(0,MIN(1,(N957-scaling_params!$B$5)/(scaling_params!$C$5-scaling_params!$B$5))))/2</f>
        <v>0.7148809524</v>
      </c>
      <c r="Z957" s="15">
        <f>(MAX(0,MIN(1,(O957-scaling_params!$B$6)/(scaling_params!$C$6-scaling_params!$B$6)))+MAX(0,MIN(1,1-(P957-scaling_params!$B$7)/(scaling_params!$C$7-scaling_params!$B$7)))+MAX(0,MIN(1,(T957-scaling_params!$B$11)/(scaling_params!$C$11-scaling_params!$B$11))))/3</f>
        <v>0.7956241956</v>
      </c>
      <c r="AA957" s="15">
        <f>(MAX(0,MIN(1,1-(Q957-scaling_params!$B$8)/(scaling_params!$C$8-scaling_params!$B$8)))+MAX(0,MIN(1,(R957-scaling_params!$B$9)/(scaling_params!$C$9-scaling_params!$B$9)))+MAX(0,MIN(1,(S957-scaling_params!$B$10)/(scaling_params!$C$10-scaling_params!$B$10))))/3</f>
        <v>0.8862000496</v>
      </c>
      <c r="AB957" s="15">
        <f>(MAX(0,MIN(1,(U957-scaling_params!$B$12)/(scaling_params!$C$12-scaling_params!$B$12)))+MAX(0,MIN(1,(V957-scaling_params!$B$13)/(scaling_params!$C$13-scaling_params!$B$13))))/2</f>
        <v>0.8263636364</v>
      </c>
      <c r="AC957" s="13">
        <f>(scaling_params!$G$2*X957+scaling_params!$G$3*Y957+scaling_params!$G$4*Z957+scaling_params!$G$5*AA957+scaling_params!$G$6*AB957)*100</f>
        <v>79.76027884</v>
      </c>
      <c r="AD957" s="11" t="s">
        <v>168</v>
      </c>
      <c r="AE957" s="11">
        <f t="shared" si="2"/>
        <v>0</v>
      </c>
    </row>
    <row r="958" ht="15.75" customHeight="1">
      <c r="A958" s="11" t="s">
        <v>658</v>
      </c>
      <c r="B958" s="11" t="s">
        <v>163</v>
      </c>
      <c r="C958" s="11" t="s">
        <v>610</v>
      </c>
      <c r="D958" s="11" t="s">
        <v>174</v>
      </c>
      <c r="E958" s="12">
        <v>2024.0</v>
      </c>
      <c r="F958" s="11" t="s">
        <v>166</v>
      </c>
      <c r="G958" s="11" t="s">
        <v>172</v>
      </c>
      <c r="H958" s="11">
        <v>5.0</v>
      </c>
      <c r="I958" s="13">
        <v>7.4</v>
      </c>
      <c r="J958" s="11">
        <v>0.0</v>
      </c>
      <c r="K958" s="13">
        <v>1.3</v>
      </c>
      <c r="L958" s="13">
        <v>7.7</v>
      </c>
      <c r="M958" s="11">
        <v>31.0</v>
      </c>
      <c r="N958" s="14">
        <v>0.87</v>
      </c>
      <c r="O958" s="13">
        <v>73.3</v>
      </c>
      <c r="P958" s="13">
        <v>4.6</v>
      </c>
      <c r="Q958" s="13">
        <v>12.9</v>
      </c>
      <c r="R958" s="13">
        <v>18.1</v>
      </c>
      <c r="S958" s="13">
        <v>4.2</v>
      </c>
      <c r="T958" s="13">
        <v>4.9</v>
      </c>
      <c r="U958" s="13">
        <v>2.7</v>
      </c>
      <c r="V958" s="13">
        <v>91.1</v>
      </c>
      <c r="W958" s="11" t="str">
        <f t="shared" si="1"/>
        <v>A-Strong|BBVA|Digital|2024</v>
      </c>
      <c r="X958" s="15">
        <f>(MAX(0,MIN(1,1-(K958-scaling_params!$B$2)/(scaling_params!$C$2-scaling_params!$B$2)))+MAX(0,MIN(1,(L958-scaling_params!$B$3)/(scaling_params!$C$3-scaling_params!$B$3))))/2</f>
        <v>0.7955882353</v>
      </c>
      <c r="Y958" s="15">
        <f>(MAX(0,MIN(1,(M958-scaling_params!$B$4)/(scaling_params!$C$4-scaling_params!$B$4)))+MAX(0,MIN(1,(N958-scaling_params!$B$5)/(scaling_params!$C$5-scaling_params!$B$5))))/2</f>
        <v>0.7464285714</v>
      </c>
      <c r="Z958" s="15">
        <f>(MAX(0,MIN(1,(O958-scaling_params!$B$6)/(scaling_params!$C$6-scaling_params!$B$6)))+MAX(0,MIN(1,1-(P958-scaling_params!$B$7)/(scaling_params!$C$7-scaling_params!$B$7)))+MAX(0,MIN(1,(T958-scaling_params!$B$11)/(scaling_params!$C$11-scaling_params!$B$11))))/3</f>
        <v>0.9327204149</v>
      </c>
      <c r="AA958" s="15">
        <f>(MAX(0,MIN(1,1-(Q958-scaling_params!$B$8)/(scaling_params!$C$8-scaling_params!$B$8)))+MAX(0,MIN(1,(R958-scaling_params!$B$9)/(scaling_params!$C$9-scaling_params!$B$9)))+MAX(0,MIN(1,(S958-scaling_params!$B$10)/(scaling_params!$C$10-scaling_params!$B$10))))/3</f>
        <v>0.8638873846</v>
      </c>
      <c r="AB958" s="15">
        <f>(MAX(0,MIN(1,(U958-scaling_params!$B$12)/(scaling_params!$C$12-scaling_params!$B$12)))+MAX(0,MIN(1,(V958-scaling_params!$B$13)/(scaling_params!$C$13-scaling_params!$B$13))))/2</f>
        <v>0.8586363636</v>
      </c>
      <c r="AC958" s="13">
        <f>(scaling_params!$G$2*X958+scaling_params!$G$3*Y958+scaling_params!$G$4*Z958+scaling_params!$G$5*AA958+scaling_params!$G$6*AB958)*100</f>
        <v>83.49265177</v>
      </c>
      <c r="AD958" s="11" t="s">
        <v>168</v>
      </c>
      <c r="AE958" s="11">
        <f t="shared" si="2"/>
        <v>0</v>
      </c>
    </row>
    <row r="959" ht="15.75" customHeight="1">
      <c r="A959" s="11" t="s">
        <v>658</v>
      </c>
      <c r="B959" s="11" t="s">
        <v>163</v>
      </c>
      <c r="C959" s="11" t="s">
        <v>610</v>
      </c>
      <c r="D959" s="11" t="s">
        <v>174</v>
      </c>
      <c r="E959" s="12">
        <v>2025.0</v>
      </c>
      <c r="F959" s="11" t="s">
        <v>166</v>
      </c>
      <c r="G959" s="11" t="s">
        <v>172</v>
      </c>
      <c r="H959" s="11">
        <v>5.0</v>
      </c>
      <c r="I959" s="13">
        <v>7.1</v>
      </c>
      <c r="J959" s="11">
        <v>0.0</v>
      </c>
      <c r="K959" s="13">
        <v>1.2</v>
      </c>
      <c r="L959" s="13">
        <v>9.2</v>
      </c>
      <c r="M959" s="11">
        <v>17.0</v>
      </c>
      <c r="N959" s="14">
        <v>0.89</v>
      </c>
      <c r="O959" s="13">
        <v>78.6</v>
      </c>
      <c r="P959" s="13">
        <v>4.2</v>
      </c>
      <c r="Q959" s="13">
        <v>12.7</v>
      </c>
      <c r="R959" s="13">
        <v>18.1</v>
      </c>
      <c r="S959" s="13">
        <v>4.8</v>
      </c>
      <c r="T959" s="13">
        <v>4.8</v>
      </c>
      <c r="U959" s="13">
        <v>3.7</v>
      </c>
      <c r="V959" s="13">
        <v>87.9</v>
      </c>
      <c r="W959" s="11" t="str">
        <f t="shared" si="1"/>
        <v>A-Strong|BBVA|Digital|2025</v>
      </c>
      <c r="X959" s="15">
        <f>(MAX(0,MIN(1,1-(K959-scaling_params!$B$2)/(scaling_params!$C$2-scaling_params!$B$2)))+MAX(0,MIN(1,(L959-scaling_params!$B$3)/(scaling_params!$C$3-scaling_params!$B$3))))/2</f>
        <v>0.9225490196</v>
      </c>
      <c r="Y959" s="15">
        <f>(MAX(0,MIN(1,(M959-scaling_params!$B$4)/(scaling_params!$C$4-scaling_params!$B$4)))+MAX(0,MIN(1,(N959-scaling_params!$B$5)/(scaling_params!$C$5-scaling_params!$B$5))))/2</f>
        <v>0.7047619048</v>
      </c>
      <c r="Z959" s="15">
        <f>(MAX(0,MIN(1,(O959-scaling_params!$B$6)/(scaling_params!$C$6-scaling_params!$B$6)))+MAX(0,MIN(1,1-(P959-scaling_params!$B$7)/(scaling_params!$C$7-scaling_params!$B$7)))+MAX(0,MIN(1,(T959-scaling_params!$B$11)/(scaling_params!$C$11-scaling_params!$B$11))))/3</f>
        <v>0.980952381</v>
      </c>
      <c r="AA959" s="15">
        <f>(MAX(0,MIN(1,1-(Q959-scaling_params!$B$8)/(scaling_params!$C$8-scaling_params!$B$8)))+MAX(0,MIN(1,(R959-scaling_params!$B$9)/(scaling_params!$C$9-scaling_params!$B$9)))+MAX(0,MIN(1,(S959-scaling_params!$B$10)/(scaling_params!$C$10-scaling_params!$B$10))))/3</f>
        <v>0.9302866716</v>
      </c>
      <c r="AB959" s="15">
        <f>(MAX(0,MIN(1,(U959-scaling_params!$B$12)/(scaling_params!$C$12-scaling_params!$B$12)))+MAX(0,MIN(1,(V959-scaling_params!$B$13)/(scaling_params!$C$13-scaling_params!$B$13))))/2</f>
        <v>0.9045454545</v>
      </c>
      <c r="AC959" s="13">
        <f>(scaling_params!$G$2*X959+scaling_params!$G$3*Y959+scaling_params!$G$4*Z959+scaling_params!$G$5*AA959+scaling_params!$G$6*AB959)*100</f>
        <v>88.34086946</v>
      </c>
      <c r="AD959" s="11" t="s">
        <v>168</v>
      </c>
      <c r="AE959" s="11">
        <f t="shared" si="2"/>
        <v>0</v>
      </c>
    </row>
    <row r="960" ht="15.75" customHeight="1">
      <c r="A960" s="11" t="s">
        <v>659</v>
      </c>
      <c r="B960" s="11" t="s">
        <v>163</v>
      </c>
      <c r="C960" s="11" t="s">
        <v>610</v>
      </c>
      <c r="D960" s="11" t="s">
        <v>165</v>
      </c>
      <c r="E960" s="12">
        <v>2024.0</v>
      </c>
      <c r="F960" s="11" t="s">
        <v>166</v>
      </c>
      <c r="G960" s="11" t="s">
        <v>175</v>
      </c>
      <c r="H960" s="11">
        <v>1.0</v>
      </c>
      <c r="I960" s="13">
        <v>7.4</v>
      </c>
      <c r="J960" s="11">
        <v>0.0</v>
      </c>
      <c r="K960" s="13">
        <v>1.1</v>
      </c>
      <c r="L960" s="13">
        <v>6.6</v>
      </c>
      <c r="M960" s="11">
        <v>49.0</v>
      </c>
      <c r="N960" s="14">
        <v>0.88</v>
      </c>
      <c r="O960" s="13">
        <v>77.5</v>
      </c>
      <c r="P960" s="13">
        <v>5.8</v>
      </c>
      <c r="Q960" s="13">
        <v>9.9</v>
      </c>
      <c r="R960" s="13">
        <v>17.5</v>
      </c>
      <c r="S960" s="13">
        <v>5.0</v>
      </c>
      <c r="T960" s="13">
        <v>4.6</v>
      </c>
      <c r="U960" s="13">
        <v>2.8</v>
      </c>
      <c r="V960" s="13">
        <v>91.5</v>
      </c>
      <c r="W960" s="11" t="str">
        <f t="shared" si="1"/>
        <v>A-Strong|BBVA|Operations|2024</v>
      </c>
      <c r="X960" s="15">
        <f>(MAX(0,MIN(1,1-(K960-scaling_params!$B$2)/(scaling_params!$C$2-scaling_params!$B$2)))+MAX(0,MIN(1,(L960-scaling_params!$B$3)/(scaling_params!$C$3-scaling_params!$B$3))))/2</f>
        <v>0.7480392157</v>
      </c>
      <c r="Y960" s="15">
        <f>(MAX(0,MIN(1,(M960-scaling_params!$B$4)/(scaling_params!$C$4-scaling_params!$B$4)))+MAX(0,MIN(1,(N960-scaling_params!$B$5)/(scaling_params!$C$5-scaling_params!$B$5))))/2</f>
        <v>0.8446428571</v>
      </c>
      <c r="Z960" s="15">
        <f>(MAX(0,MIN(1,(O960-scaling_params!$B$6)/(scaling_params!$C$6-scaling_params!$B$6)))+MAX(0,MIN(1,1-(P960-scaling_params!$B$7)/(scaling_params!$C$7-scaling_params!$B$7)))+MAX(0,MIN(1,(T960-scaling_params!$B$11)/(scaling_params!$C$11-scaling_params!$B$11))))/3</f>
        <v>0.9348777349</v>
      </c>
      <c r="AA960" s="15">
        <f>(MAX(0,MIN(1,1-(Q960-scaling_params!$B$8)/(scaling_params!$C$8-scaling_params!$B$8)))+MAX(0,MIN(1,(R960-scaling_params!$B$9)/(scaling_params!$C$9-scaling_params!$B$9)))+MAX(0,MIN(1,(S960-scaling_params!$B$10)/(scaling_params!$C$10-scaling_params!$B$10))))/3</f>
        <v>0.9662447257</v>
      </c>
      <c r="AB960" s="15">
        <f>(MAX(0,MIN(1,(U960-scaling_params!$B$12)/(scaling_params!$C$12-scaling_params!$B$12)))+MAX(0,MIN(1,(V960-scaling_params!$B$13)/(scaling_params!$C$13-scaling_params!$B$13))))/2</f>
        <v>0.8872727273</v>
      </c>
      <c r="AC960" s="13">
        <f>(scaling_params!$G$2*X960+scaling_params!$G$3*Y960+scaling_params!$G$4*Z960+scaling_params!$G$5*AA960+scaling_params!$G$6*AB960)*100</f>
        <v>86.87338084</v>
      </c>
      <c r="AD960" s="11" t="s">
        <v>168</v>
      </c>
      <c r="AE960" s="11">
        <f t="shared" si="2"/>
        <v>0</v>
      </c>
    </row>
    <row r="961" ht="15.75" customHeight="1">
      <c r="A961" s="11" t="s">
        <v>659</v>
      </c>
      <c r="B961" s="11" t="s">
        <v>163</v>
      </c>
      <c r="C961" s="11" t="s">
        <v>610</v>
      </c>
      <c r="D961" s="11" t="s">
        <v>165</v>
      </c>
      <c r="E961" s="12">
        <v>2025.0</v>
      </c>
      <c r="F961" s="11" t="s">
        <v>166</v>
      </c>
      <c r="G961" s="11" t="s">
        <v>175</v>
      </c>
      <c r="H961" s="11">
        <v>1.0</v>
      </c>
      <c r="I961" s="13">
        <v>7.1</v>
      </c>
      <c r="J961" s="11">
        <v>0.0</v>
      </c>
      <c r="K961" s="13">
        <v>0.0</v>
      </c>
      <c r="L961" s="13">
        <v>8.4</v>
      </c>
      <c r="M961" s="11">
        <v>34.0</v>
      </c>
      <c r="N961" s="14">
        <v>0.88</v>
      </c>
      <c r="O961" s="13">
        <v>83.2</v>
      </c>
      <c r="P961" s="13">
        <v>5.0</v>
      </c>
      <c r="Q961" s="13">
        <v>10.1</v>
      </c>
      <c r="R961" s="13">
        <v>16.7</v>
      </c>
      <c r="S961" s="13">
        <v>5.0</v>
      </c>
      <c r="T961" s="13">
        <v>3.9</v>
      </c>
      <c r="U961" s="13">
        <v>3.6</v>
      </c>
      <c r="V961" s="13">
        <v>84.0</v>
      </c>
      <c r="W961" s="11" t="str">
        <f t="shared" si="1"/>
        <v>A-Strong|BBVA|Operations|2025</v>
      </c>
      <c r="X961" s="15">
        <f>(MAX(0,MIN(1,1-(K961-scaling_params!$B$2)/(scaling_params!$C$2-scaling_params!$B$2)))+MAX(0,MIN(1,(L961-scaling_params!$B$3)/(scaling_params!$C$3-scaling_params!$B$3))))/2</f>
        <v>0.8970588235</v>
      </c>
      <c r="Y961" s="15">
        <f>(MAX(0,MIN(1,(M961-scaling_params!$B$4)/(scaling_params!$C$4-scaling_params!$B$4)))+MAX(0,MIN(1,(N961-scaling_params!$B$5)/(scaling_params!$C$5-scaling_params!$B$5))))/2</f>
        <v>0.7732142857</v>
      </c>
      <c r="Z961" s="15">
        <f>(MAX(0,MIN(1,(O961-scaling_params!$B$6)/(scaling_params!$C$6-scaling_params!$B$6)))+MAX(0,MIN(1,1-(P961-scaling_params!$B$7)/(scaling_params!$C$7-scaling_params!$B$7)))+MAX(0,MIN(1,(T961-scaling_params!$B$11)/(scaling_params!$C$11-scaling_params!$B$11))))/3</f>
        <v>0.8952380952</v>
      </c>
      <c r="AA961" s="15">
        <f>(MAX(0,MIN(1,1-(Q961-scaling_params!$B$8)/(scaling_params!$C$8-scaling_params!$B$8)))+MAX(0,MIN(1,(R961-scaling_params!$B$9)/(scaling_params!$C$9-scaling_params!$B$9)))+MAX(0,MIN(1,(S961-scaling_params!$B$10)/(scaling_params!$C$10-scaling_params!$B$10))))/3</f>
        <v>0.9324894515</v>
      </c>
      <c r="AB961" s="15">
        <f>(MAX(0,MIN(1,(U961-scaling_params!$B$12)/(scaling_params!$C$12-scaling_params!$B$12)))+MAX(0,MIN(1,(V961-scaling_params!$B$13)/(scaling_params!$C$13-scaling_params!$B$13))))/2</f>
        <v>0.8690909091</v>
      </c>
      <c r="AC961" s="13">
        <f>(scaling_params!$G$2*X961+scaling_params!$G$3*Y961+scaling_params!$G$4*Z961+scaling_params!$G$5*AA961+scaling_params!$G$6*AB961)*100</f>
        <v>86.95660038</v>
      </c>
      <c r="AD961" s="11" t="s">
        <v>168</v>
      </c>
      <c r="AE961" s="11">
        <f t="shared" si="2"/>
        <v>0</v>
      </c>
    </row>
    <row r="962" ht="15.75" customHeight="1">
      <c r="A962" s="11" t="s">
        <v>660</v>
      </c>
      <c r="B962" s="11" t="s">
        <v>163</v>
      </c>
      <c r="C962" s="11" t="s">
        <v>610</v>
      </c>
      <c r="D962" s="11" t="s">
        <v>174</v>
      </c>
      <c r="E962" s="12">
        <v>2024.0</v>
      </c>
      <c r="F962" s="11" t="s">
        <v>166</v>
      </c>
      <c r="G962" s="11" t="s">
        <v>172</v>
      </c>
      <c r="H962" s="11">
        <v>5.0</v>
      </c>
      <c r="I962" s="13">
        <v>7.4</v>
      </c>
      <c r="J962" s="11">
        <v>0.0</v>
      </c>
      <c r="K962" s="13">
        <v>1.3</v>
      </c>
      <c r="L962" s="13">
        <v>5.6</v>
      </c>
      <c r="M962" s="11">
        <v>35.0</v>
      </c>
      <c r="N962" s="14">
        <v>0.81</v>
      </c>
      <c r="O962" s="13">
        <v>73.3</v>
      </c>
      <c r="P962" s="13">
        <v>4.6</v>
      </c>
      <c r="Q962" s="13">
        <v>12.9</v>
      </c>
      <c r="R962" s="13">
        <v>18.1</v>
      </c>
      <c r="S962" s="13">
        <v>3.5</v>
      </c>
      <c r="T962" s="13">
        <v>3.5</v>
      </c>
      <c r="U962" s="13">
        <v>2.7</v>
      </c>
      <c r="V962" s="13">
        <v>67.6</v>
      </c>
      <c r="W962" s="11" t="str">
        <f t="shared" si="1"/>
        <v>A-Strong|BBVA|Digital|2024</v>
      </c>
      <c r="X962" s="15">
        <f>(MAX(0,MIN(1,1-(K962-scaling_params!$B$2)/(scaling_params!$C$2-scaling_params!$B$2)))+MAX(0,MIN(1,(L962-scaling_params!$B$3)/(scaling_params!$C$3-scaling_params!$B$3))))/2</f>
        <v>0.6411764706</v>
      </c>
      <c r="Y962" s="15">
        <f>(MAX(0,MIN(1,(M962-scaling_params!$B$4)/(scaling_params!$C$4-scaling_params!$B$4)))+MAX(0,MIN(1,(N962-scaling_params!$B$5)/(scaling_params!$C$5-scaling_params!$B$5))))/2</f>
        <v>0.6904761905</v>
      </c>
      <c r="Z962" s="15">
        <f>(MAX(0,MIN(1,(O962-scaling_params!$B$6)/(scaling_params!$C$6-scaling_params!$B$6)))+MAX(0,MIN(1,1-(P962-scaling_params!$B$7)/(scaling_params!$C$7-scaling_params!$B$7)))+MAX(0,MIN(1,(T962-scaling_params!$B$11)/(scaling_params!$C$11-scaling_params!$B$11))))/3</f>
        <v>0.7993870816</v>
      </c>
      <c r="AA962" s="15">
        <f>(MAX(0,MIN(1,1-(Q962-scaling_params!$B$8)/(scaling_params!$C$8-scaling_params!$B$8)))+MAX(0,MIN(1,(R962-scaling_params!$B$9)/(scaling_params!$C$9-scaling_params!$B$9)))+MAX(0,MIN(1,(S962-scaling_params!$B$10)/(scaling_params!$C$10-scaling_params!$B$10))))/3</f>
        <v>0.7952599337</v>
      </c>
      <c r="AB962" s="15">
        <f>(MAX(0,MIN(1,(U962-scaling_params!$B$12)/(scaling_params!$C$12-scaling_params!$B$12)))+MAX(0,MIN(1,(V962-scaling_params!$B$13)/(scaling_params!$C$13-scaling_params!$B$13))))/2</f>
        <v>0.645</v>
      </c>
      <c r="AC962" s="13">
        <f>(scaling_params!$G$2*X962+scaling_params!$G$3*Y962+scaling_params!$G$4*Z962+scaling_params!$G$5*AA962+scaling_params!$G$6*AB962)*100</f>
        <v>71.68700878</v>
      </c>
      <c r="AD962" s="11" t="s">
        <v>168</v>
      </c>
      <c r="AE962" s="11">
        <f t="shared" si="2"/>
        <v>0</v>
      </c>
    </row>
    <row r="963" ht="15.75" customHeight="1">
      <c r="A963" s="11" t="s">
        <v>660</v>
      </c>
      <c r="B963" s="11" t="s">
        <v>163</v>
      </c>
      <c r="C963" s="11" t="s">
        <v>610</v>
      </c>
      <c r="D963" s="11" t="s">
        <v>174</v>
      </c>
      <c r="E963" s="12">
        <v>2025.0</v>
      </c>
      <c r="F963" s="11" t="s">
        <v>166</v>
      </c>
      <c r="G963" s="11" t="s">
        <v>172</v>
      </c>
      <c r="H963" s="11">
        <v>5.0</v>
      </c>
      <c r="I963" s="13">
        <v>7.1</v>
      </c>
      <c r="J963" s="11">
        <v>0.0</v>
      </c>
      <c r="K963" s="13">
        <v>1.2</v>
      </c>
      <c r="L963" s="13">
        <v>6.5</v>
      </c>
      <c r="M963" s="11">
        <v>27.0</v>
      </c>
      <c r="N963" s="14">
        <v>0.82</v>
      </c>
      <c r="O963" s="13">
        <v>78.6</v>
      </c>
      <c r="P963" s="13">
        <v>4.2</v>
      </c>
      <c r="Q963" s="13">
        <v>12.7</v>
      </c>
      <c r="R963" s="13">
        <v>18.1</v>
      </c>
      <c r="S963" s="13">
        <v>4.0</v>
      </c>
      <c r="T963" s="13">
        <v>4.2</v>
      </c>
      <c r="U963" s="13">
        <v>3.7</v>
      </c>
      <c r="V963" s="13">
        <v>81.5</v>
      </c>
      <c r="W963" s="11" t="str">
        <f t="shared" si="1"/>
        <v>A-Strong|BBVA|Digital|2025</v>
      </c>
      <c r="X963" s="15">
        <f>(MAX(0,MIN(1,1-(K963-scaling_params!$B$2)/(scaling_params!$C$2-scaling_params!$B$2)))+MAX(0,MIN(1,(L963-scaling_params!$B$3)/(scaling_params!$C$3-scaling_params!$B$3))))/2</f>
        <v>0.7240196078</v>
      </c>
      <c r="Y963" s="15">
        <f>(MAX(0,MIN(1,(M963-scaling_params!$B$4)/(scaling_params!$C$4-scaling_params!$B$4)))+MAX(0,MIN(1,(N963-scaling_params!$B$5)/(scaling_params!$C$5-scaling_params!$B$5))))/2</f>
        <v>0.6648809524</v>
      </c>
      <c r="Z963" s="15">
        <f>(MAX(0,MIN(1,(O963-scaling_params!$B$6)/(scaling_params!$C$6-scaling_params!$B$6)))+MAX(0,MIN(1,1-(P963-scaling_params!$B$7)/(scaling_params!$C$7-scaling_params!$B$7)))+MAX(0,MIN(1,(T963-scaling_params!$B$11)/(scaling_params!$C$11-scaling_params!$B$11))))/3</f>
        <v>0.9238095238</v>
      </c>
      <c r="AA963" s="15">
        <f>(MAX(0,MIN(1,1-(Q963-scaling_params!$B$8)/(scaling_params!$C$8-scaling_params!$B$8)))+MAX(0,MIN(1,(R963-scaling_params!$B$9)/(scaling_params!$C$9-scaling_params!$B$9)))+MAX(0,MIN(1,(S963-scaling_params!$B$10)/(scaling_params!$C$10-scaling_params!$B$10))))/3</f>
        <v>0.8518552991</v>
      </c>
      <c r="AB963" s="15">
        <f>(MAX(0,MIN(1,(U963-scaling_params!$B$12)/(scaling_params!$C$12-scaling_params!$B$12)))+MAX(0,MIN(1,(V963-scaling_params!$B$13)/(scaling_params!$C$13-scaling_params!$B$13))))/2</f>
        <v>0.8463636364</v>
      </c>
      <c r="AC963" s="13">
        <f>(scaling_params!$G$2*X963+scaling_params!$G$3*Y963+scaling_params!$G$4*Z963+scaling_params!$G$5*AA963+scaling_params!$G$6*AB963)*100</f>
        <v>79.32843115</v>
      </c>
      <c r="AD963" s="11" t="s">
        <v>168</v>
      </c>
      <c r="AE963" s="11">
        <f t="shared" si="2"/>
        <v>0</v>
      </c>
    </row>
    <row r="964" ht="15.75" customHeight="1">
      <c r="A964" s="11" t="s">
        <v>661</v>
      </c>
      <c r="B964" s="11" t="s">
        <v>163</v>
      </c>
      <c r="C964" s="11" t="s">
        <v>610</v>
      </c>
      <c r="D964" s="11" t="s">
        <v>174</v>
      </c>
      <c r="E964" s="12">
        <v>2024.0</v>
      </c>
      <c r="F964" s="11" t="s">
        <v>171</v>
      </c>
      <c r="G964" s="11" t="s">
        <v>167</v>
      </c>
      <c r="H964" s="11">
        <v>2.0</v>
      </c>
      <c r="I964" s="13">
        <v>7.4</v>
      </c>
      <c r="J964" s="11">
        <v>1.0</v>
      </c>
      <c r="K964" s="13">
        <v>1.3</v>
      </c>
      <c r="L964" s="13">
        <v>8.0</v>
      </c>
      <c r="M964" s="11">
        <v>18.0</v>
      </c>
      <c r="N964" s="14">
        <v>0.81</v>
      </c>
      <c r="O964" s="13">
        <v>73.3</v>
      </c>
      <c r="P964" s="13">
        <v>4.6</v>
      </c>
      <c r="Q964" s="13">
        <v>12.9</v>
      </c>
      <c r="R964" s="13">
        <v>18.1</v>
      </c>
      <c r="S964" s="13">
        <v>4.8</v>
      </c>
      <c r="T964" s="13">
        <v>3.8</v>
      </c>
      <c r="U964" s="13">
        <v>2.7</v>
      </c>
      <c r="V964" s="13">
        <v>68.2</v>
      </c>
      <c r="W964" s="11" t="str">
        <f t="shared" si="1"/>
        <v>A-Strong|BBVA|Digital|2024</v>
      </c>
      <c r="X964" s="15">
        <f>(MAX(0,MIN(1,1-(K964-scaling_params!$B$2)/(scaling_params!$C$2-scaling_params!$B$2)))+MAX(0,MIN(1,(L964-scaling_params!$B$3)/(scaling_params!$C$3-scaling_params!$B$3))))/2</f>
        <v>0.8176470588</v>
      </c>
      <c r="Y964" s="15">
        <f>(MAX(0,MIN(1,(M964-scaling_params!$B$4)/(scaling_params!$C$4-scaling_params!$B$4)))+MAX(0,MIN(1,(N964-scaling_params!$B$5)/(scaling_params!$C$5-scaling_params!$B$5))))/2</f>
        <v>0.6095238095</v>
      </c>
      <c r="Z964" s="15">
        <f>(MAX(0,MIN(1,(O964-scaling_params!$B$6)/(scaling_params!$C$6-scaling_params!$B$6)))+MAX(0,MIN(1,1-(P964-scaling_params!$B$7)/(scaling_params!$C$7-scaling_params!$B$7)))+MAX(0,MIN(1,(T964-scaling_params!$B$11)/(scaling_params!$C$11-scaling_params!$B$11))))/3</f>
        <v>0.8279585101</v>
      </c>
      <c r="AA964" s="15">
        <f>(MAX(0,MIN(1,1-(Q964-scaling_params!$B$8)/(scaling_params!$C$8-scaling_params!$B$8)))+MAX(0,MIN(1,(R964-scaling_params!$B$9)/(scaling_params!$C$9-scaling_params!$B$9)))+MAX(0,MIN(1,(S964-scaling_params!$B$10)/(scaling_params!$C$10-scaling_params!$B$10))))/3</f>
        <v>0.9227109141</v>
      </c>
      <c r="AB964" s="15">
        <f>(MAX(0,MIN(1,(U964-scaling_params!$B$12)/(scaling_params!$C$12-scaling_params!$B$12)))+MAX(0,MIN(1,(V964-scaling_params!$B$13)/(scaling_params!$C$13-scaling_params!$B$13))))/2</f>
        <v>0.6504545455</v>
      </c>
      <c r="AC964" s="13">
        <f>(scaling_params!$G$2*X964+scaling_params!$G$3*Y964+scaling_params!$G$4*Z964+scaling_params!$G$5*AA964+scaling_params!$G$6*AB964)*100</f>
        <v>76.91061612</v>
      </c>
      <c r="AD964" s="11" t="s">
        <v>168</v>
      </c>
      <c r="AE964" s="11">
        <f t="shared" si="2"/>
        <v>0</v>
      </c>
    </row>
    <row r="965" ht="15.75" customHeight="1">
      <c r="A965" s="11" t="s">
        <v>661</v>
      </c>
      <c r="B965" s="11" t="s">
        <v>163</v>
      </c>
      <c r="C965" s="11" t="s">
        <v>610</v>
      </c>
      <c r="D965" s="11" t="s">
        <v>174</v>
      </c>
      <c r="E965" s="12">
        <v>2025.0</v>
      </c>
      <c r="F965" s="11" t="s">
        <v>171</v>
      </c>
      <c r="G965" s="11" t="s">
        <v>167</v>
      </c>
      <c r="H965" s="11">
        <v>2.0</v>
      </c>
      <c r="I965" s="13">
        <v>7.1</v>
      </c>
      <c r="J965" s="11">
        <v>0.0</v>
      </c>
      <c r="K965" s="13">
        <v>1.2</v>
      </c>
      <c r="L965" s="13">
        <v>5.8</v>
      </c>
      <c r="M965" s="11">
        <v>8.0</v>
      </c>
      <c r="N965" s="14">
        <v>0.79</v>
      </c>
      <c r="O965" s="13">
        <v>78.6</v>
      </c>
      <c r="P965" s="13">
        <v>4.2</v>
      </c>
      <c r="Q965" s="13">
        <v>12.7</v>
      </c>
      <c r="R965" s="13">
        <v>18.1</v>
      </c>
      <c r="S965" s="13">
        <v>4.1</v>
      </c>
      <c r="T965" s="13">
        <v>3.2</v>
      </c>
      <c r="U965" s="13">
        <v>3.7</v>
      </c>
      <c r="V965" s="13">
        <v>83.3</v>
      </c>
      <c r="W965" s="11" t="str">
        <f t="shared" si="1"/>
        <v>A-Strong|BBVA|Digital|2025</v>
      </c>
      <c r="X965" s="15">
        <f>(MAX(0,MIN(1,1-(K965-scaling_params!$B$2)/(scaling_params!$C$2-scaling_params!$B$2)))+MAX(0,MIN(1,(L965-scaling_params!$B$3)/(scaling_params!$C$3-scaling_params!$B$3))))/2</f>
        <v>0.6725490196</v>
      </c>
      <c r="Y965" s="15">
        <f>(MAX(0,MIN(1,(M965-scaling_params!$B$4)/(scaling_params!$C$4-scaling_params!$B$4)))+MAX(0,MIN(1,(N965-scaling_params!$B$5)/(scaling_params!$C$5-scaling_params!$B$5))))/2</f>
        <v>0.5369047619</v>
      </c>
      <c r="Z965" s="15">
        <f>(MAX(0,MIN(1,(O965-scaling_params!$B$6)/(scaling_params!$C$6-scaling_params!$B$6)))+MAX(0,MIN(1,1-(P965-scaling_params!$B$7)/(scaling_params!$C$7-scaling_params!$B$7)))+MAX(0,MIN(1,(T965-scaling_params!$B$11)/(scaling_params!$C$11-scaling_params!$B$11))))/3</f>
        <v>0.8285714286</v>
      </c>
      <c r="AA965" s="15">
        <f>(MAX(0,MIN(1,1-(Q965-scaling_params!$B$8)/(scaling_params!$C$8-scaling_params!$B$8)))+MAX(0,MIN(1,(R965-scaling_params!$B$9)/(scaling_params!$C$9-scaling_params!$B$9)))+MAX(0,MIN(1,(S965-scaling_params!$B$10)/(scaling_params!$C$10-scaling_params!$B$10))))/3</f>
        <v>0.8616592207</v>
      </c>
      <c r="AB965" s="15">
        <f>(MAX(0,MIN(1,(U965-scaling_params!$B$12)/(scaling_params!$C$12-scaling_params!$B$12)))+MAX(0,MIN(1,(V965-scaling_params!$B$13)/(scaling_params!$C$13-scaling_params!$B$13))))/2</f>
        <v>0.8627272727</v>
      </c>
      <c r="AC965" s="13">
        <f>(scaling_params!$G$2*X965+scaling_params!$G$3*Y965+scaling_params!$G$4*Z965+scaling_params!$G$5*AA965+scaling_params!$G$6*AB965)*100</f>
        <v>73.23897654</v>
      </c>
      <c r="AD965" s="11" t="s">
        <v>168</v>
      </c>
      <c r="AE965" s="11">
        <f t="shared" si="2"/>
        <v>0</v>
      </c>
    </row>
    <row r="966" ht="15.75" customHeight="1">
      <c r="A966" s="11" t="s">
        <v>662</v>
      </c>
      <c r="B966" s="11" t="s">
        <v>163</v>
      </c>
      <c r="C966" s="11" t="s">
        <v>610</v>
      </c>
      <c r="D966" s="11" t="s">
        <v>177</v>
      </c>
      <c r="E966" s="12">
        <v>2024.0</v>
      </c>
      <c r="F966" s="11" t="s">
        <v>166</v>
      </c>
      <c r="G966" s="11" t="s">
        <v>172</v>
      </c>
      <c r="H966" s="11">
        <v>3.0</v>
      </c>
      <c r="I966" s="13">
        <v>7.4</v>
      </c>
      <c r="J966" s="11">
        <v>0.0</v>
      </c>
      <c r="K966" s="13">
        <v>0.2</v>
      </c>
      <c r="L966" s="13">
        <v>9.1</v>
      </c>
      <c r="M966" s="11">
        <v>28.0</v>
      </c>
      <c r="N966" s="14">
        <v>0.89</v>
      </c>
      <c r="O966" s="13">
        <v>76.2</v>
      </c>
      <c r="P966" s="13">
        <v>4.6</v>
      </c>
      <c r="Q966" s="13">
        <v>11.9</v>
      </c>
      <c r="R966" s="13">
        <v>17.6</v>
      </c>
      <c r="S966" s="13">
        <v>4.6</v>
      </c>
      <c r="T966" s="13">
        <v>4.8</v>
      </c>
      <c r="U966" s="13">
        <v>3.5</v>
      </c>
      <c r="V966" s="13">
        <v>91.0</v>
      </c>
      <c r="W966" s="11" t="str">
        <f t="shared" si="1"/>
        <v>A-Strong|BBVA|Retail|2024</v>
      </c>
      <c r="X966" s="15">
        <f>(MAX(0,MIN(1,1-(K966-scaling_params!$B$2)/(scaling_params!$C$2-scaling_params!$B$2)))+MAX(0,MIN(1,(L966-scaling_params!$B$3)/(scaling_params!$C$3-scaling_params!$B$3))))/2</f>
        <v>0.9485294118</v>
      </c>
      <c r="Y966" s="15">
        <f>(MAX(0,MIN(1,(M966-scaling_params!$B$4)/(scaling_params!$C$4-scaling_params!$B$4)))+MAX(0,MIN(1,(N966-scaling_params!$B$5)/(scaling_params!$C$5-scaling_params!$B$5))))/2</f>
        <v>0.7571428571</v>
      </c>
      <c r="Z966" s="15">
        <f>(MAX(0,MIN(1,(O966-scaling_params!$B$6)/(scaling_params!$C$6-scaling_params!$B$6)))+MAX(0,MIN(1,1-(P966-scaling_params!$B$7)/(scaling_params!$C$7-scaling_params!$B$7)))+MAX(0,MIN(1,(T966-scaling_params!$B$11)/(scaling_params!$C$11-scaling_params!$B$11))))/3</f>
        <v>0.9710513909</v>
      </c>
      <c r="AA966" s="15">
        <f>(MAX(0,MIN(1,1-(Q966-scaling_params!$B$8)/(scaling_params!$C$8-scaling_params!$B$8)))+MAX(0,MIN(1,(R966-scaling_params!$B$9)/(scaling_params!$C$9-scaling_params!$B$9)))+MAX(0,MIN(1,(S966-scaling_params!$B$10)/(scaling_params!$C$10-scaling_params!$B$10))))/3</f>
        <v>0.9198848124</v>
      </c>
      <c r="AB966" s="15">
        <f>(MAX(0,MIN(1,(U966-scaling_params!$B$12)/(scaling_params!$C$12-scaling_params!$B$12)))+MAX(0,MIN(1,(V966-scaling_params!$B$13)/(scaling_params!$C$13-scaling_params!$B$13))))/2</f>
        <v>0.9327272727</v>
      </c>
      <c r="AC966" s="13">
        <f>(scaling_params!$G$2*X966+scaling_params!$G$3*Y966+scaling_params!$G$4*Z966+scaling_params!$G$5*AA966+scaling_params!$G$6*AB966)*100</f>
        <v>90.09916052</v>
      </c>
      <c r="AD966" s="11" t="s">
        <v>168</v>
      </c>
      <c r="AE966" s="11">
        <f t="shared" si="2"/>
        <v>0</v>
      </c>
    </row>
    <row r="967" ht="15.75" customHeight="1">
      <c r="A967" s="11" t="s">
        <v>662</v>
      </c>
      <c r="B967" s="11" t="s">
        <v>163</v>
      </c>
      <c r="C967" s="11" t="s">
        <v>610</v>
      </c>
      <c r="D967" s="11" t="s">
        <v>177</v>
      </c>
      <c r="E967" s="12">
        <v>2025.0</v>
      </c>
      <c r="F967" s="11" t="s">
        <v>166</v>
      </c>
      <c r="G967" s="11" t="s">
        <v>172</v>
      </c>
      <c r="H967" s="11">
        <v>3.0</v>
      </c>
      <c r="I967" s="13">
        <v>7.1</v>
      </c>
      <c r="J967" s="11">
        <v>0.0</v>
      </c>
      <c r="K967" s="13">
        <v>1.2</v>
      </c>
      <c r="L967" s="13">
        <v>7.4</v>
      </c>
      <c r="M967" s="11">
        <v>13.0</v>
      </c>
      <c r="N967" s="14">
        <v>0.91</v>
      </c>
      <c r="O967" s="13">
        <v>79.5</v>
      </c>
      <c r="P967" s="13">
        <v>6.5</v>
      </c>
      <c r="Q967" s="13">
        <v>9.6</v>
      </c>
      <c r="R967" s="13">
        <v>16.3</v>
      </c>
      <c r="S967" s="13">
        <v>4.3</v>
      </c>
      <c r="T967" s="13">
        <v>4.6</v>
      </c>
      <c r="U967" s="13">
        <v>3.5</v>
      </c>
      <c r="V967" s="13">
        <v>88.2</v>
      </c>
      <c r="W967" s="11" t="str">
        <f t="shared" si="1"/>
        <v>A-Strong|BBVA|Retail|2025</v>
      </c>
      <c r="X967" s="15">
        <f>(MAX(0,MIN(1,1-(K967-scaling_params!$B$2)/(scaling_params!$C$2-scaling_params!$B$2)))+MAX(0,MIN(1,(L967-scaling_params!$B$3)/(scaling_params!$C$3-scaling_params!$B$3))))/2</f>
        <v>0.7901960784</v>
      </c>
      <c r="Y967" s="15">
        <f>(MAX(0,MIN(1,(M967-scaling_params!$B$4)/(scaling_params!$C$4-scaling_params!$B$4)))+MAX(0,MIN(1,(N967-scaling_params!$B$5)/(scaling_params!$C$5-scaling_params!$B$5))))/2</f>
        <v>0.7107142857</v>
      </c>
      <c r="Z967" s="15">
        <f>(MAX(0,MIN(1,(O967-scaling_params!$B$6)/(scaling_params!$C$6-scaling_params!$B$6)))+MAX(0,MIN(1,1-(P967-scaling_params!$B$7)/(scaling_params!$C$7-scaling_params!$B$7)))+MAX(0,MIN(1,(T967-scaling_params!$B$11)/(scaling_params!$C$11-scaling_params!$B$11))))/3</f>
        <v>0.8718146718</v>
      </c>
      <c r="AA967" s="15">
        <f>(MAX(0,MIN(1,1-(Q967-scaling_params!$B$8)/(scaling_params!$C$8-scaling_params!$B$8)))+MAX(0,MIN(1,(R967-scaling_params!$B$9)/(scaling_params!$C$9-scaling_params!$B$9)))+MAX(0,MIN(1,(S967-scaling_params!$B$10)/(scaling_params!$C$10-scaling_params!$B$10))))/3</f>
        <v>0.8469843634</v>
      </c>
      <c r="AB967" s="15">
        <f>(MAX(0,MIN(1,(U967-scaling_params!$B$12)/(scaling_params!$C$12-scaling_params!$B$12)))+MAX(0,MIN(1,(V967-scaling_params!$B$13)/(scaling_params!$C$13-scaling_params!$B$13))))/2</f>
        <v>0.9072727273</v>
      </c>
      <c r="AC967" s="13">
        <f>(scaling_params!$G$2*X967+scaling_params!$G$3*Y967+scaling_params!$G$4*Z967+scaling_params!$G$5*AA967+scaling_params!$G$6*AB967)*100</f>
        <v>81.37178132</v>
      </c>
      <c r="AD967" s="11" t="s">
        <v>168</v>
      </c>
      <c r="AE967" s="11">
        <f t="shared" si="2"/>
        <v>0</v>
      </c>
    </row>
    <row r="968" ht="15.75" customHeight="1">
      <c r="A968" s="11" t="s">
        <v>663</v>
      </c>
      <c r="B968" s="11" t="s">
        <v>163</v>
      </c>
      <c r="C968" s="11" t="s">
        <v>610</v>
      </c>
      <c r="D968" s="11" t="s">
        <v>181</v>
      </c>
      <c r="E968" s="12">
        <v>2024.0</v>
      </c>
      <c r="F968" s="11" t="s">
        <v>166</v>
      </c>
      <c r="G968" s="11" t="s">
        <v>167</v>
      </c>
      <c r="H968" s="11">
        <v>1.0</v>
      </c>
      <c r="I968" s="13">
        <v>7.4</v>
      </c>
      <c r="J968" s="11">
        <v>0.0</v>
      </c>
      <c r="K968" s="13">
        <v>0.6</v>
      </c>
      <c r="L968" s="13">
        <v>6.4</v>
      </c>
      <c r="M968" s="11">
        <v>21.0</v>
      </c>
      <c r="N968" s="14">
        <v>0.87</v>
      </c>
      <c r="O968" s="13">
        <v>80.4</v>
      </c>
      <c r="P968" s="13">
        <v>5.5</v>
      </c>
      <c r="Q968" s="13">
        <v>9.4</v>
      </c>
      <c r="R968" s="13">
        <v>15.8</v>
      </c>
      <c r="S968" s="13">
        <v>4.5</v>
      </c>
      <c r="T968" s="13">
        <v>3.9</v>
      </c>
      <c r="U968" s="13">
        <v>3.6</v>
      </c>
      <c r="V968" s="13">
        <v>83.3</v>
      </c>
      <c r="W968" s="11" t="str">
        <f t="shared" si="1"/>
        <v>A-Strong|BBVA|Corporate|2024</v>
      </c>
      <c r="X968" s="15">
        <f>(MAX(0,MIN(1,1-(K968-scaling_params!$B$2)/(scaling_params!$C$2-scaling_params!$B$2)))+MAX(0,MIN(1,(L968-scaling_params!$B$3)/(scaling_params!$C$3-scaling_params!$B$3))))/2</f>
        <v>0.75</v>
      </c>
      <c r="Y968" s="15">
        <f>(MAX(0,MIN(1,(M968-scaling_params!$B$4)/(scaling_params!$C$4-scaling_params!$B$4)))+MAX(0,MIN(1,(N968-scaling_params!$B$5)/(scaling_params!$C$5-scaling_params!$B$5))))/2</f>
        <v>0.6988095238</v>
      </c>
      <c r="Z968" s="15">
        <f>(MAX(0,MIN(1,(O968-scaling_params!$B$6)/(scaling_params!$C$6-scaling_params!$B$6)))+MAX(0,MIN(1,1-(P968-scaling_params!$B$7)/(scaling_params!$C$7-scaling_params!$B$7)))+MAX(0,MIN(1,(T968-scaling_params!$B$11)/(scaling_params!$C$11-scaling_params!$B$11))))/3</f>
        <v>0.8952380952</v>
      </c>
      <c r="AA968" s="15">
        <f>(MAX(0,MIN(1,1-(Q968-scaling_params!$B$8)/(scaling_params!$C$8-scaling_params!$B$8)))+MAX(0,MIN(1,(R968-scaling_params!$B$9)/(scaling_params!$C$9-scaling_params!$B$9)))+MAX(0,MIN(1,(S968-scaling_params!$B$10)/(scaling_params!$C$10-scaling_params!$B$10))))/3</f>
        <v>0.8454951601</v>
      </c>
      <c r="AB968" s="15">
        <f>(MAX(0,MIN(1,(U968-scaling_params!$B$12)/(scaling_params!$C$12-scaling_params!$B$12)))+MAX(0,MIN(1,(V968-scaling_params!$B$13)/(scaling_params!$C$13-scaling_params!$B$13))))/2</f>
        <v>0.8627272727</v>
      </c>
      <c r="AC968" s="13">
        <f>(scaling_params!$G$2*X968+scaling_params!$G$3*Y968+scaling_params!$G$4*Z968+scaling_params!$G$5*AA968+scaling_params!$G$6*AB968)*100</f>
        <v>80.14601568</v>
      </c>
      <c r="AD968" s="11" t="s">
        <v>168</v>
      </c>
      <c r="AE968" s="11">
        <f t="shared" si="2"/>
        <v>0</v>
      </c>
    </row>
    <row r="969" ht="15.75" customHeight="1">
      <c r="A969" s="11" t="s">
        <v>663</v>
      </c>
      <c r="B969" s="11" t="s">
        <v>163</v>
      </c>
      <c r="C969" s="11" t="s">
        <v>610</v>
      </c>
      <c r="D969" s="11" t="s">
        <v>181</v>
      </c>
      <c r="E969" s="12">
        <v>2025.0</v>
      </c>
      <c r="F969" s="11" t="s">
        <v>166</v>
      </c>
      <c r="G969" s="11" t="s">
        <v>167</v>
      </c>
      <c r="H969" s="11">
        <v>1.0</v>
      </c>
      <c r="I969" s="13">
        <v>7.1</v>
      </c>
      <c r="J969" s="11">
        <v>1.0</v>
      </c>
      <c r="K969" s="13">
        <v>1.4</v>
      </c>
      <c r="L969" s="13">
        <v>8.9</v>
      </c>
      <c r="M969" s="11">
        <v>28.0</v>
      </c>
      <c r="N969" s="14">
        <v>0.74</v>
      </c>
      <c r="O969" s="13">
        <v>83.2</v>
      </c>
      <c r="P969" s="13">
        <v>5.5</v>
      </c>
      <c r="Q969" s="13">
        <v>8.5</v>
      </c>
      <c r="R969" s="13">
        <v>18.9</v>
      </c>
      <c r="S969" s="13">
        <v>4.8</v>
      </c>
      <c r="T969" s="13">
        <v>4.2</v>
      </c>
      <c r="U969" s="13">
        <v>3.7</v>
      </c>
      <c r="V969" s="13">
        <v>82.1</v>
      </c>
      <c r="W969" s="11" t="str">
        <f t="shared" si="1"/>
        <v>A-Strong|BBVA|Corporate|2025</v>
      </c>
      <c r="X969" s="15">
        <f>(MAX(0,MIN(1,1-(K969-scaling_params!$B$2)/(scaling_params!$C$2-scaling_params!$B$2)))+MAX(0,MIN(1,(L969-scaling_params!$B$3)/(scaling_params!$C$3-scaling_params!$B$3))))/2</f>
        <v>0.8671568627</v>
      </c>
      <c r="Y969" s="15">
        <f>(MAX(0,MIN(1,(M969-scaling_params!$B$4)/(scaling_params!$C$4-scaling_params!$B$4)))+MAX(0,MIN(1,(N969-scaling_params!$B$5)/(scaling_params!$C$5-scaling_params!$B$5))))/2</f>
        <v>0.5696428571</v>
      </c>
      <c r="Z969" s="15">
        <f>(MAX(0,MIN(1,(O969-scaling_params!$B$6)/(scaling_params!$C$6-scaling_params!$B$6)))+MAX(0,MIN(1,1-(P969-scaling_params!$B$7)/(scaling_params!$C$7-scaling_params!$B$7)))+MAX(0,MIN(1,(T969-scaling_params!$B$11)/(scaling_params!$C$11-scaling_params!$B$11))))/3</f>
        <v>0.9238095238</v>
      </c>
      <c r="AA969" s="15">
        <f>(MAX(0,MIN(1,1-(Q969-scaling_params!$B$8)/(scaling_params!$C$8-scaling_params!$B$8)))+MAX(0,MIN(1,(R969-scaling_params!$B$9)/(scaling_params!$C$9-scaling_params!$B$9)))+MAX(0,MIN(1,(S969-scaling_params!$B$10)/(scaling_params!$C$10-scaling_params!$B$10))))/3</f>
        <v>0.9803921569</v>
      </c>
      <c r="AB969" s="15">
        <f>(MAX(0,MIN(1,(U969-scaling_params!$B$12)/(scaling_params!$C$12-scaling_params!$B$12)))+MAX(0,MIN(1,(V969-scaling_params!$B$13)/(scaling_params!$C$13-scaling_params!$B$13))))/2</f>
        <v>0.8518181818</v>
      </c>
      <c r="AC969" s="13">
        <f>(scaling_params!$G$2*X969+scaling_params!$G$3*Y969+scaling_params!$G$4*Z969+scaling_params!$G$5*AA969+scaling_params!$G$6*AB969)*100</f>
        <v>82.78067373</v>
      </c>
      <c r="AD969" s="11" t="s">
        <v>168</v>
      </c>
      <c r="AE969" s="11">
        <f t="shared" si="2"/>
        <v>0</v>
      </c>
    </row>
    <row r="970" ht="15.75" customHeight="1">
      <c r="A970" s="11" t="s">
        <v>664</v>
      </c>
      <c r="B970" s="11" t="s">
        <v>163</v>
      </c>
      <c r="C970" s="11" t="s">
        <v>610</v>
      </c>
      <c r="D970" s="11" t="s">
        <v>174</v>
      </c>
      <c r="E970" s="12">
        <v>2024.0</v>
      </c>
      <c r="F970" s="11" t="s">
        <v>171</v>
      </c>
      <c r="G970" s="11" t="s">
        <v>172</v>
      </c>
      <c r="H970" s="11">
        <v>4.0</v>
      </c>
      <c r="I970" s="13">
        <v>7.4</v>
      </c>
      <c r="J970" s="11">
        <v>0.0</v>
      </c>
      <c r="K970" s="13">
        <v>1.3</v>
      </c>
      <c r="L970" s="13">
        <v>7.9</v>
      </c>
      <c r="M970" s="11">
        <v>25.0</v>
      </c>
      <c r="N970" s="14">
        <v>0.84</v>
      </c>
      <c r="O970" s="13">
        <v>73.3</v>
      </c>
      <c r="P970" s="13">
        <v>4.6</v>
      </c>
      <c r="Q970" s="13">
        <v>12.9</v>
      </c>
      <c r="R970" s="13">
        <v>18.1</v>
      </c>
      <c r="S970" s="13">
        <v>4.3</v>
      </c>
      <c r="T970" s="13">
        <v>4.4</v>
      </c>
      <c r="U970" s="13">
        <v>2.7</v>
      </c>
      <c r="V970" s="13">
        <v>84.2</v>
      </c>
      <c r="W970" s="11" t="str">
        <f t="shared" si="1"/>
        <v>A-Strong|BBVA|Digital|2024</v>
      </c>
      <c r="X970" s="15">
        <f>(MAX(0,MIN(1,1-(K970-scaling_params!$B$2)/(scaling_params!$C$2-scaling_params!$B$2)))+MAX(0,MIN(1,(L970-scaling_params!$B$3)/(scaling_params!$C$3-scaling_params!$B$3))))/2</f>
        <v>0.8102941176</v>
      </c>
      <c r="Y970" s="15">
        <f>(MAX(0,MIN(1,(M970-scaling_params!$B$4)/(scaling_params!$C$4-scaling_params!$B$4)))+MAX(0,MIN(1,(N970-scaling_params!$B$5)/(scaling_params!$C$5-scaling_params!$B$5))))/2</f>
        <v>0.6803571429</v>
      </c>
      <c r="Z970" s="15">
        <f>(MAX(0,MIN(1,(O970-scaling_params!$B$6)/(scaling_params!$C$6-scaling_params!$B$6)))+MAX(0,MIN(1,1-(P970-scaling_params!$B$7)/(scaling_params!$C$7-scaling_params!$B$7)))+MAX(0,MIN(1,(T970-scaling_params!$B$11)/(scaling_params!$C$11-scaling_params!$B$11))))/3</f>
        <v>0.8851013673</v>
      </c>
      <c r="AA970" s="15">
        <f>(MAX(0,MIN(1,1-(Q970-scaling_params!$B$8)/(scaling_params!$C$8-scaling_params!$B$8)))+MAX(0,MIN(1,(R970-scaling_params!$B$9)/(scaling_params!$C$9-scaling_params!$B$9)))+MAX(0,MIN(1,(S970-scaling_params!$B$10)/(scaling_params!$C$10-scaling_params!$B$10))))/3</f>
        <v>0.8736913062</v>
      </c>
      <c r="AB970" s="15">
        <f>(MAX(0,MIN(1,(U970-scaling_params!$B$12)/(scaling_params!$C$12-scaling_params!$B$12)))+MAX(0,MIN(1,(V970-scaling_params!$B$13)/(scaling_params!$C$13-scaling_params!$B$13))))/2</f>
        <v>0.7959090909</v>
      </c>
      <c r="AC970" s="13">
        <f>(scaling_params!$G$2*X970+scaling_params!$G$3*Y970+scaling_params!$G$4*Z970+scaling_params!$G$5*AA970+scaling_params!$G$6*AB970)*100</f>
        <v>80.59888101</v>
      </c>
      <c r="AD970" s="11" t="s">
        <v>168</v>
      </c>
      <c r="AE970" s="11">
        <f t="shared" si="2"/>
        <v>0</v>
      </c>
    </row>
    <row r="971" ht="15.75" customHeight="1">
      <c r="A971" s="11" t="s">
        <v>664</v>
      </c>
      <c r="B971" s="11" t="s">
        <v>163</v>
      </c>
      <c r="C971" s="11" t="s">
        <v>610</v>
      </c>
      <c r="D971" s="11" t="s">
        <v>174</v>
      </c>
      <c r="E971" s="12">
        <v>2025.0</v>
      </c>
      <c r="F971" s="11" t="s">
        <v>171</v>
      </c>
      <c r="G971" s="11" t="s">
        <v>172</v>
      </c>
      <c r="H971" s="11">
        <v>4.0</v>
      </c>
      <c r="I971" s="13">
        <v>7.1</v>
      </c>
      <c r="J971" s="11">
        <v>0.0</v>
      </c>
      <c r="K971" s="13">
        <v>1.2</v>
      </c>
      <c r="L971" s="13">
        <v>8.2</v>
      </c>
      <c r="M971" s="11">
        <v>51.0</v>
      </c>
      <c r="N971" s="14">
        <v>0.91</v>
      </c>
      <c r="O971" s="13">
        <v>78.6</v>
      </c>
      <c r="P971" s="13">
        <v>4.2</v>
      </c>
      <c r="Q971" s="13">
        <v>12.7</v>
      </c>
      <c r="R971" s="13">
        <v>18.1</v>
      </c>
      <c r="S971" s="13">
        <v>4.5</v>
      </c>
      <c r="T971" s="13">
        <v>3.8</v>
      </c>
      <c r="U971" s="13">
        <v>3.7</v>
      </c>
      <c r="V971" s="13">
        <v>84.0</v>
      </c>
      <c r="W971" s="11" t="str">
        <f t="shared" si="1"/>
        <v>A-Strong|BBVA|Digital|2025</v>
      </c>
      <c r="X971" s="15">
        <f>(MAX(0,MIN(1,1-(K971-scaling_params!$B$2)/(scaling_params!$C$2-scaling_params!$B$2)))+MAX(0,MIN(1,(L971-scaling_params!$B$3)/(scaling_params!$C$3-scaling_params!$B$3))))/2</f>
        <v>0.8490196078</v>
      </c>
      <c r="Y971" s="15">
        <f>(MAX(0,MIN(1,(M971-scaling_params!$B$4)/(scaling_params!$C$4-scaling_params!$B$4)))+MAX(0,MIN(1,(N971-scaling_params!$B$5)/(scaling_params!$C$5-scaling_params!$B$5))))/2</f>
        <v>0.8916666667</v>
      </c>
      <c r="Z971" s="15">
        <f>(MAX(0,MIN(1,(O971-scaling_params!$B$6)/(scaling_params!$C$6-scaling_params!$B$6)))+MAX(0,MIN(1,1-(P971-scaling_params!$B$7)/(scaling_params!$C$7-scaling_params!$B$7)))+MAX(0,MIN(1,(T971-scaling_params!$B$11)/(scaling_params!$C$11-scaling_params!$B$11))))/3</f>
        <v>0.8857142857</v>
      </c>
      <c r="AA971" s="15">
        <f>(MAX(0,MIN(1,1-(Q971-scaling_params!$B$8)/(scaling_params!$C$8-scaling_params!$B$8)))+MAX(0,MIN(1,(R971-scaling_params!$B$9)/(scaling_params!$C$9-scaling_params!$B$9)))+MAX(0,MIN(1,(S971-scaling_params!$B$10)/(scaling_params!$C$10-scaling_params!$B$10))))/3</f>
        <v>0.9008749069</v>
      </c>
      <c r="AB971" s="15">
        <f>(MAX(0,MIN(1,(U971-scaling_params!$B$12)/(scaling_params!$C$12-scaling_params!$B$12)))+MAX(0,MIN(1,(V971-scaling_params!$B$13)/(scaling_params!$C$13-scaling_params!$B$13))))/2</f>
        <v>0.8690909091</v>
      </c>
      <c r="AC971" s="13">
        <f>(scaling_params!$G$2*X971+scaling_params!$G$3*Y971+scaling_params!$G$4*Z971+scaling_params!$G$5*AA971+scaling_params!$G$6*AB971)*100</f>
        <v>87.83108425</v>
      </c>
      <c r="AD971" s="11" t="s">
        <v>168</v>
      </c>
      <c r="AE971" s="11">
        <f t="shared" si="2"/>
        <v>0</v>
      </c>
    </row>
    <row r="972" ht="15.75" customHeight="1">
      <c r="A972" s="11" t="s">
        <v>665</v>
      </c>
      <c r="B972" s="11" t="s">
        <v>163</v>
      </c>
      <c r="C972" s="11" t="s">
        <v>610</v>
      </c>
      <c r="D972" s="11" t="s">
        <v>174</v>
      </c>
      <c r="E972" s="12">
        <v>2024.0</v>
      </c>
      <c r="F972" s="11" t="s">
        <v>171</v>
      </c>
      <c r="G972" s="11" t="s">
        <v>167</v>
      </c>
      <c r="H972" s="11">
        <v>3.0</v>
      </c>
      <c r="I972" s="13">
        <v>7.4</v>
      </c>
      <c r="J972" s="11">
        <v>0.0</v>
      </c>
      <c r="K972" s="13">
        <v>1.3</v>
      </c>
      <c r="L972" s="13">
        <v>7.5</v>
      </c>
      <c r="M972" s="11">
        <v>4.0</v>
      </c>
      <c r="N972" s="14">
        <v>0.89</v>
      </c>
      <c r="O972" s="13">
        <v>73.3</v>
      </c>
      <c r="P972" s="13">
        <v>4.6</v>
      </c>
      <c r="Q972" s="13">
        <v>12.9</v>
      </c>
      <c r="R972" s="13">
        <v>18.1</v>
      </c>
      <c r="S972" s="13">
        <v>4.7</v>
      </c>
      <c r="T972" s="13">
        <v>4.1</v>
      </c>
      <c r="U972" s="13">
        <v>2.7</v>
      </c>
      <c r="V972" s="13">
        <v>75.2</v>
      </c>
      <c r="W972" s="11" t="str">
        <f t="shared" si="1"/>
        <v>A-Strong|BBVA|Digital|2024</v>
      </c>
      <c r="X972" s="15">
        <f>(MAX(0,MIN(1,1-(K972-scaling_params!$B$2)/(scaling_params!$C$2-scaling_params!$B$2)))+MAX(0,MIN(1,(L972-scaling_params!$B$3)/(scaling_params!$C$3-scaling_params!$B$3))))/2</f>
        <v>0.7808823529</v>
      </c>
      <c r="Y972" s="15">
        <f>(MAX(0,MIN(1,(M972-scaling_params!$B$4)/(scaling_params!$C$4-scaling_params!$B$4)))+MAX(0,MIN(1,(N972-scaling_params!$B$5)/(scaling_params!$C$5-scaling_params!$B$5))))/2</f>
        <v>0.6428571429</v>
      </c>
      <c r="Z972" s="15">
        <f>(MAX(0,MIN(1,(O972-scaling_params!$B$6)/(scaling_params!$C$6-scaling_params!$B$6)))+MAX(0,MIN(1,1-(P972-scaling_params!$B$7)/(scaling_params!$C$7-scaling_params!$B$7)))+MAX(0,MIN(1,(T972-scaling_params!$B$11)/(scaling_params!$C$11-scaling_params!$B$11))))/3</f>
        <v>0.8565299387</v>
      </c>
      <c r="AA972" s="15">
        <f>(MAX(0,MIN(1,1-(Q972-scaling_params!$B$8)/(scaling_params!$C$8-scaling_params!$B$8)))+MAX(0,MIN(1,(R972-scaling_params!$B$9)/(scaling_params!$C$9-scaling_params!$B$9)))+MAX(0,MIN(1,(S972-scaling_params!$B$10)/(scaling_params!$C$10-scaling_params!$B$10))))/3</f>
        <v>0.9129069925</v>
      </c>
      <c r="AB972" s="15">
        <f>(MAX(0,MIN(1,(U972-scaling_params!$B$12)/(scaling_params!$C$12-scaling_params!$B$12)))+MAX(0,MIN(1,(V972-scaling_params!$B$13)/(scaling_params!$C$13-scaling_params!$B$13))))/2</f>
        <v>0.7140909091</v>
      </c>
      <c r="AC972" s="13">
        <f>(scaling_params!$G$2*X972+scaling_params!$G$3*Y972+scaling_params!$G$4*Z972+scaling_params!$G$5*AA972+scaling_params!$G$6*AB972)*100</f>
        <v>78.07976751</v>
      </c>
      <c r="AD972" s="11" t="s">
        <v>168</v>
      </c>
      <c r="AE972" s="11">
        <f t="shared" si="2"/>
        <v>0</v>
      </c>
    </row>
    <row r="973" ht="15.75" customHeight="1">
      <c r="A973" s="11" t="s">
        <v>665</v>
      </c>
      <c r="B973" s="11" t="s">
        <v>163</v>
      </c>
      <c r="C973" s="11" t="s">
        <v>610</v>
      </c>
      <c r="D973" s="11" t="s">
        <v>174</v>
      </c>
      <c r="E973" s="12">
        <v>2025.0</v>
      </c>
      <c r="F973" s="11" t="s">
        <v>171</v>
      </c>
      <c r="G973" s="11" t="s">
        <v>167</v>
      </c>
      <c r="H973" s="11">
        <v>3.0</v>
      </c>
      <c r="I973" s="13">
        <v>7.1</v>
      </c>
      <c r="J973" s="11">
        <v>0.0</v>
      </c>
      <c r="K973" s="13">
        <v>1.2</v>
      </c>
      <c r="L973" s="13">
        <v>7.5</v>
      </c>
      <c r="M973" s="11">
        <v>17.0</v>
      </c>
      <c r="N973" s="14">
        <v>0.83</v>
      </c>
      <c r="O973" s="13">
        <v>78.6</v>
      </c>
      <c r="P973" s="13">
        <v>4.2</v>
      </c>
      <c r="Q973" s="13">
        <v>12.7</v>
      </c>
      <c r="R973" s="13">
        <v>18.1</v>
      </c>
      <c r="S973" s="13">
        <v>4.3</v>
      </c>
      <c r="T973" s="13">
        <v>4.7</v>
      </c>
      <c r="U973" s="13">
        <v>3.7</v>
      </c>
      <c r="V973" s="13">
        <v>85.6</v>
      </c>
      <c r="W973" s="11" t="str">
        <f t="shared" si="1"/>
        <v>A-Strong|BBVA|Digital|2025</v>
      </c>
      <c r="X973" s="15">
        <f>(MAX(0,MIN(1,1-(K973-scaling_params!$B$2)/(scaling_params!$C$2-scaling_params!$B$2)))+MAX(0,MIN(1,(L973-scaling_params!$B$3)/(scaling_params!$C$3-scaling_params!$B$3))))/2</f>
        <v>0.7975490196</v>
      </c>
      <c r="Y973" s="15">
        <f>(MAX(0,MIN(1,(M973-scaling_params!$B$4)/(scaling_params!$C$4-scaling_params!$B$4)))+MAX(0,MIN(1,(N973-scaling_params!$B$5)/(scaling_params!$C$5-scaling_params!$B$5))))/2</f>
        <v>0.6297619048</v>
      </c>
      <c r="Z973" s="15">
        <f>(MAX(0,MIN(1,(O973-scaling_params!$B$6)/(scaling_params!$C$6-scaling_params!$B$6)))+MAX(0,MIN(1,1-(P973-scaling_params!$B$7)/(scaling_params!$C$7-scaling_params!$B$7)))+MAX(0,MIN(1,(T973-scaling_params!$B$11)/(scaling_params!$C$11-scaling_params!$B$11))))/3</f>
        <v>0.9714285714</v>
      </c>
      <c r="AA973" s="15">
        <f>(MAX(0,MIN(1,1-(Q973-scaling_params!$B$8)/(scaling_params!$C$8-scaling_params!$B$8)))+MAX(0,MIN(1,(R973-scaling_params!$B$9)/(scaling_params!$C$9-scaling_params!$B$9)))+MAX(0,MIN(1,(S973-scaling_params!$B$10)/(scaling_params!$C$10-scaling_params!$B$10))))/3</f>
        <v>0.8812670638</v>
      </c>
      <c r="AB973" s="15">
        <f>(MAX(0,MIN(1,(U973-scaling_params!$B$12)/(scaling_params!$C$12-scaling_params!$B$12)))+MAX(0,MIN(1,(V973-scaling_params!$B$13)/(scaling_params!$C$13-scaling_params!$B$13))))/2</f>
        <v>0.8836363636</v>
      </c>
      <c r="AC973" s="13">
        <f>(scaling_params!$G$2*X973+scaling_params!$G$3*Y973+scaling_params!$G$4*Z973+scaling_params!$G$5*AA973+scaling_params!$G$6*AB973)*100</f>
        <v>82.30758756</v>
      </c>
      <c r="AD973" s="11" t="s">
        <v>168</v>
      </c>
      <c r="AE973" s="11">
        <f t="shared" si="2"/>
        <v>0</v>
      </c>
    </row>
    <row r="974" ht="15.75" customHeight="1">
      <c r="A974" s="11" t="s">
        <v>666</v>
      </c>
      <c r="B974" s="11" t="s">
        <v>163</v>
      </c>
      <c r="C974" s="11" t="s">
        <v>610</v>
      </c>
      <c r="D974" s="11" t="s">
        <v>170</v>
      </c>
      <c r="E974" s="12">
        <v>2024.0</v>
      </c>
      <c r="F974" s="11" t="s">
        <v>166</v>
      </c>
      <c r="G974" s="11" t="s">
        <v>184</v>
      </c>
      <c r="H974" s="11">
        <v>5.0</v>
      </c>
      <c r="I974" s="13">
        <v>7.4</v>
      </c>
      <c r="J974" s="11">
        <v>0.0</v>
      </c>
      <c r="K974" s="13">
        <v>0.2</v>
      </c>
      <c r="L974" s="13">
        <v>8.3</v>
      </c>
      <c r="M974" s="11">
        <v>31.0</v>
      </c>
      <c r="N974" s="14">
        <v>0.9</v>
      </c>
      <c r="O974" s="13">
        <v>82.1</v>
      </c>
      <c r="P974" s="13">
        <v>5.1</v>
      </c>
      <c r="Q974" s="13">
        <v>12.5</v>
      </c>
      <c r="R974" s="13">
        <v>18.1</v>
      </c>
      <c r="S974" s="13">
        <v>5.0</v>
      </c>
      <c r="T974" s="13">
        <v>4.9</v>
      </c>
      <c r="U974" s="13">
        <v>2.3</v>
      </c>
      <c r="V974" s="13">
        <v>83.2</v>
      </c>
      <c r="W974" s="11" t="str">
        <f t="shared" si="1"/>
        <v>A-Strong|BBVA|Risk|2024</v>
      </c>
      <c r="X974" s="15">
        <f>(MAX(0,MIN(1,1-(K974-scaling_params!$B$2)/(scaling_params!$C$2-scaling_params!$B$2)))+MAX(0,MIN(1,(L974-scaling_params!$B$3)/(scaling_params!$C$3-scaling_params!$B$3))))/2</f>
        <v>0.8897058824</v>
      </c>
      <c r="Y974" s="15">
        <f>(MAX(0,MIN(1,(M974-scaling_params!$B$4)/(scaling_params!$C$4-scaling_params!$B$4)))+MAX(0,MIN(1,(N974-scaling_params!$B$5)/(scaling_params!$C$5-scaling_params!$B$5))))/2</f>
        <v>0.7839285714</v>
      </c>
      <c r="Z974" s="15">
        <f>(MAX(0,MIN(1,(O974-scaling_params!$B$6)/(scaling_params!$C$6-scaling_params!$B$6)))+MAX(0,MIN(1,1-(P974-scaling_params!$B$7)/(scaling_params!$C$7-scaling_params!$B$7)))+MAX(0,MIN(1,(T974-scaling_params!$B$11)/(scaling_params!$C$11-scaling_params!$B$11))))/3</f>
        <v>0.9904761905</v>
      </c>
      <c r="AA974" s="15">
        <f>(MAX(0,MIN(1,1-(Q974-scaling_params!$B$8)/(scaling_params!$C$8-scaling_params!$B$8)))+MAX(0,MIN(1,(R974-scaling_params!$B$9)/(scaling_params!$C$9-scaling_params!$B$9)))+MAX(0,MIN(1,(S974-scaling_params!$B$10)/(scaling_params!$C$10-scaling_params!$B$10))))/3</f>
        <v>0.9574702723</v>
      </c>
      <c r="AB974" s="15">
        <f>(MAX(0,MIN(1,(U974-scaling_params!$B$12)/(scaling_params!$C$12-scaling_params!$B$12)))+MAX(0,MIN(1,(V974-scaling_params!$B$13)/(scaling_params!$C$13-scaling_params!$B$13))))/2</f>
        <v>0.6868181818</v>
      </c>
      <c r="AC974" s="13">
        <f>(scaling_params!$G$2*X974+scaling_params!$G$3*Y974+scaling_params!$G$4*Z974+scaling_params!$G$5*AA974+scaling_params!$G$6*AB974)*100</f>
        <v>87.56253148</v>
      </c>
      <c r="AD974" s="11" t="s">
        <v>168</v>
      </c>
      <c r="AE974" s="11">
        <f t="shared" si="2"/>
        <v>0</v>
      </c>
    </row>
    <row r="975" ht="15.75" customHeight="1">
      <c r="A975" s="11" t="s">
        <v>666</v>
      </c>
      <c r="B975" s="11" t="s">
        <v>163</v>
      </c>
      <c r="C975" s="11" t="s">
        <v>610</v>
      </c>
      <c r="D975" s="11" t="s">
        <v>170</v>
      </c>
      <c r="E975" s="12">
        <v>2025.0</v>
      </c>
      <c r="F975" s="11" t="s">
        <v>166</v>
      </c>
      <c r="G975" s="11" t="s">
        <v>184</v>
      </c>
      <c r="H975" s="11">
        <v>5.0</v>
      </c>
      <c r="I975" s="13">
        <v>7.1</v>
      </c>
      <c r="J975" s="11">
        <v>1.0</v>
      </c>
      <c r="K975" s="13">
        <v>0.0</v>
      </c>
      <c r="L975" s="13">
        <v>6.7</v>
      </c>
      <c r="M975" s="11">
        <v>12.0</v>
      </c>
      <c r="N975" s="14">
        <v>0.82</v>
      </c>
      <c r="O975" s="13">
        <v>82.8</v>
      </c>
      <c r="P975" s="13">
        <v>4.9</v>
      </c>
      <c r="Q975" s="13">
        <v>8.3</v>
      </c>
      <c r="R975" s="13">
        <v>17.0</v>
      </c>
      <c r="S975" s="13">
        <v>4.4</v>
      </c>
      <c r="T975" s="13">
        <v>3.6</v>
      </c>
      <c r="U975" s="13">
        <v>5.1</v>
      </c>
      <c r="V975" s="13">
        <v>82.8</v>
      </c>
      <c r="W975" s="11" t="str">
        <f t="shared" si="1"/>
        <v>A-Strong|BBVA|Risk|2025</v>
      </c>
      <c r="X975" s="15">
        <f>(MAX(0,MIN(1,1-(K975-scaling_params!$B$2)/(scaling_params!$C$2-scaling_params!$B$2)))+MAX(0,MIN(1,(L975-scaling_params!$B$3)/(scaling_params!$C$3-scaling_params!$B$3))))/2</f>
        <v>0.7720588235</v>
      </c>
      <c r="Y975" s="15">
        <f>(MAX(0,MIN(1,(M975-scaling_params!$B$4)/(scaling_params!$C$4-scaling_params!$B$4)))+MAX(0,MIN(1,(N975-scaling_params!$B$5)/(scaling_params!$C$5-scaling_params!$B$5))))/2</f>
        <v>0.593452381</v>
      </c>
      <c r="Z975" s="15">
        <f>(MAX(0,MIN(1,(O975-scaling_params!$B$6)/(scaling_params!$C$6-scaling_params!$B$6)))+MAX(0,MIN(1,1-(P975-scaling_params!$B$7)/(scaling_params!$C$7-scaling_params!$B$7)))+MAX(0,MIN(1,(T975-scaling_params!$B$11)/(scaling_params!$C$11-scaling_params!$B$11))))/3</f>
        <v>0.8666666667</v>
      </c>
      <c r="AA975" s="15">
        <f>(MAX(0,MIN(1,1-(Q975-scaling_params!$B$8)/(scaling_params!$C$8-scaling_params!$B$8)))+MAX(0,MIN(1,(R975-scaling_params!$B$9)/(scaling_params!$C$9-scaling_params!$B$9)))+MAX(0,MIN(1,(S975-scaling_params!$B$10)/(scaling_params!$C$10-scaling_params!$B$10))))/3</f>
        <v>0.8863241499</v>
      </c>
      <c r="AB975" s="15">
        <f>(MAX(0,MIN(1,(U975-scaling_params!$B$12)/(scaling_params!$C$12-scaling_params!$B$12)))+MAX(0,MIN(1,(V975-scaling_params!$B$13)/(scaling_params!$C$13-scaling_params!$B$13))))/2</f>
        <v>0.8581818182</v>
      </c>
      <c r="AC975" s="13">
        <f>(scaling_params!$G$2*X975+scaling_params!$G$3*Y975+scaling_params!$G$4*Z975+scaling_params!$G$5*AA975+scaling_params!$G$6*AB975)*100</f>
        <v>78.18203047</v>
      </c>
      <c r="AD975" s="11" t="s">
        <v>168</v>
      </c>
      <c r="AE975" s="11">
        <f t="shared" si="2"/>
        <v>0</v>
      </c>
    </row>
    <row r="976" ht="15.75" customHeight="1">
      <c r="A976" s="11" t="s">
        <v>667</v>
      </c>
      <c r="B976" s="11" t="s">
        <v>163</v>
      </c>
      <c r="C976" s="11" t="s">
        <v>610</v>
      </c>
      <c r="D976" s="11" t="s">
        <v>170</v>
      </c>
      <c r="E976" s="12">
        <v>2024.0</v>
      </c>
      <c r="F976" s="11" t="s">
        <v>171</v>
      </c>
      <c r="G976" s="11" t="s">
        <v>172</v>
      </c>
      <c r="H976" s="11">
        <v>5.0</v>
      </c>
      <c r="I976" s="13">
        <v>7.4</v>
      </c>
      <c r="J976" s="11">
        <v>0.0</v>
      </c>
      <c r="K976" s="13">
        <v>0.2</v>
      </c>
      <c r="L976" s="13">
        <v>9.2</v>
      </c>
      <c r="M976" s="11">
        <v>51.0</v>
      </c>
      <c r="N976" s="14">
        <v>0.92</v>
      </c>
      <c r="O976" s="13">
        <v>82.1</v>
      </c>
      <c r="P976" s="13">
        <v>5.1</v>
      </c>
      <c r="Q976" s="13">
        <v>12.5</v>
      </c>
      <c r="R976" s="13">
        <v>18.1</v>
      </c>
      <c r="S976" s="13">
        <v>5.0</v>
      </c>
      <c r="T976" s="13">
        <v>4.5</v>
      </c>
      <c r="U976" s="13">
        <v>2.3</v>
      </c>
      <c r="V976" s="13">
        <v>90.9</v>
      </c>
      <c r="W976" s="11" t="str">
        <f t="shared" si="1"/>
        <v>A-Strong|BBVA|Risk|2024</v>
      </c>
      <c r="X976" s="15">
        <f>(MAX(0,MIN(1,1-(K976-scaling_params!$B$2)/(scaling_params!$C$2-scaling_params!$B$2)))+MAX(0,MIN(1,(L976-scaling_params!$B$3)/(scaling_params!$C$3-scaling_params!$B$3))))/2</f>
        <v>0.9558823529</v>
      </c>
      <c r="Y976" s="15">
        <f>(MAX(0,MIN(1,(M976-scaling_params!$B$4)/(scaling_params!$C$4-scaling_params!$B$4)))+MAX(0,MIN(1,(N976-scaling_params!$B$5)/(scaling_params!$C$5-scaling_params!$B$5))))/2</f>
        <v>0.9041666667</v>
      </c>
      <c r="Z976" s="15">
        <f>(MAX(0,MIN(1,(O976-scaling_params!$B$6)/(scaling_params!$C$6-scaling_params!$B$6)))+MAX(0,MIN(1,1-(P976-scaling_params!$B$7)/(scaling_params!$C$7-scaling_params!$B$7)))+MAX(0,MIN(1,(T976-scaling_params!$B$11)/(scaling_params!$C$11-scaling_params!$B$11))))/3</f>
        <v>0.9523809524</v>
      </c>
      <c r="AA976" s="15">
        <f>(MAX(0,MIN(1,1-(Q976-scaling_params!$B$8)/(scaling_params!$C$8-scaling_params!$B$8)))+MAX(0,MIN(1,(R976-scaling_params!$B$9)/(scaling_params!$C$9-scaling_params!$B$9)))+MAX(0,MIN(1,(S976-scaling_params!$B$10)/(scaling_params!$C$10-scaling_params!$B$10))))/3</f>
        <v>0.9574702723</v>
      </c>
      <c r="AB976" s="15">
        <f>(MAX(0,MIN(1,(U976-scaling_params!$B$12)/(scaling_params!$C$12-scaling_params!$B$12)))+MAX(0,MIN(1,(V976-scaling_params!$B$13)/(scaling_params!$C$13-scaling_params!$B$13))))/2</f>
        <v>0.7568181818</v>
      </c>
      <c r="AC976" s="13">
        <f>(scaling_params!$G$2*X976+scaling_params!$G$3*Y976+scaling_params!$G$4*Z976+scaling_params!$G$5*AA976+scaling_params!$G$6*AB976)*100</f>
        <v>91.87403568</v>
      </c>
      <c r="AD976" s="11" t="s">
        <v>168</v>
      </c>
      <c r="AE976" s="11">
        <f t="shared" si="2"/>
        <v>0</v>
      </c>
    </row>
    <row r="977" ht="15.75" customHeight="1">
      <c r="A977" s="11" t="s">
        <v>667</v>
      </c>
      <c r="B977" s="11" t="s">
        <v>163</v>
      </c>
      <c r="C977" s="11" t="s">
        <v>610</v>
      </c>
      <c r="D977" s="11" t="s">
        <v>170</v>
      </c>
      <c r="E977" s="12">
        <v>2025.0</v>
      </c>
      <c r="F977" s="11" t="s">
        <v>171</v>
      </c>
      <c r="G977" s="11" t="s">
        <v>172</v>
      </c>
      <c r="H977" s="11">
        <v>5.0</v>
      </c>
      <c r="I977" s="13">
        <v>7.1</v>
      </c>
      <c r="J977" s="11">
        <v>0.0</v>
      </c>
      <c r="K977" s="13">
        <v>0.0</v>
      </c>
      <c r="L977" s="13">
        <v>9.2</v>
      </c>
      <c r="M977" s="11">
        <v>56.0</v>
      </c>
      <c r="N977" s="14">
        <v>0.91</v>
      </c>
      <c r="O977" s="13">
        <v>82.8</v>
      </c>
      <c r="P977" s="13">
        <v>4.9</v>
      </c>
      <c r="Q977" s="13">
        <v>8.3</v>
      </c>
      <c r="R977" s="13">
        <v>17.0</v>
      </c>
      <c r="S977" s="13">
        <v>5.0</v>
      </c>
      <c r="T977" s="13">
        <v>4.5</v>
      </c>
      <c r="U977" s="13">
        <v>5.1</v>
      </c>
      <c r="V977" s="13">
        <v>90.2</v>
      </c>
      <c r="W977" s="11" t="str">
        <f t="shared" si="1"/>
        <v>A-Strong|BBVA|Risk|2025</v>
      </c>
      <c r="X977" s="15">
        <f>(MAX(0,MIN(1,1-(K977-scaling_params!$B$2)/(scaling_params!$C$2-scaling_params!$B$2)))+MAX(0,MIN(1,(L977-scaling_params!$B$3)/(scaling_params!$C$3-scaling_params!$B$3))))/2</f>
        <v>0.9558823529</v>
      </c>
      <c r="Y977" s="15">
        <f>(MAX(0,MIN(1,(M977-scaling_params!$B$4)/(scaling_params!$C$4-scaling_params!$B$4)))+MAX(0,MIN(1,(N977-scaling_params!$B$5)/(scaling_params!$C$5-scaling_params!$B$5))))/2</f>
        <v>0.9154761905</v>
      </c>
      <c r="Z977" s="15">
        <f>(MAX(0,MIN(1,(O977-scaling_params!$B$6)/(scaling_params!$C$6-scaling_params!$B$6)))+MAX(0,MIN(1,1-(P977-scaling_params!$B$7)/(scaling_params!$C$7-scaling_params!$B$7)))+MAX(0,MIN(1,(T977-scaling_params!$B$11)/(scaling_params!$C$11-scaling_params!$B$11))))/3</f>
        <v>0.9523809524</v>
      </c>
      <c r="AA977" s="15">
        <f>(MAX(0,MIN(1,1-(Q977-scaling_params!$B$8)/(scaling_params!$C$8-scaling_params!$B$8)))+MAX(0,MIN(1,(R977-scaling_params!$B$9)/(scaling_params!$C$9-scaling_params!$B$9)))+MAX(0,MIN(1,(S977-scaling_params!$B$10)/(scaling_params!$C$10-scaling_params!$B$10))))/3</f>
        <v>0.9451476793</v>
      </c>
      <c r="AB977" s="15">
        <f>(MAX(0,MIN(1,(U977-scaling_params!$B$12)/(scaling_params!$C$12-scaling_params!$B$12)))+MAX(0,MIN(1,(V977-scaling_params!$B$13)/(scaling_params!$C$13-scaling_params!$B$13))))/2</f>
        <v>0.9254545455</v>
      </c>
      <c r="AC977" s="13">
        <f>(scaling_params!$G$2*X977+scaling_params!$G$3*Y977+scaling_params!$G$4*Z977+scaling_params!$G$5*AA977+scaling_params!$G$6*AB977)*100</f>
        <v>93.91284094</v>
      </c>
      <c r="AD977" s="11" t="s">
        <v>168</v>
      </c>
      <c r="AE977" s="11">
        <f t="shared" si="2"/>
        <v>0</v>
      </c>
    </row>
    <row r="978" ht="15.75" customHeight="1">
      <c r="A978" s="11" t="s">
        <v>668</v>
      </c>
      <c r="B978" s="11" t="s">
        <v>163</v>
      </c>
      <c r="C978" s="11" t="s">
        <v>610</v>
      </c>
      <c r="D978" s="11" t="s">
        <v>165</v>
      </c>
      <c r="E978" s="12">
        <v>2024.0</v>
      </c>
      <c r="F978" s="11" t="s">
        <v>171</v>
      </c>
      <c r="G978" s="11" t="s">
        <v>172</v>
      </c>
      <c r="H978" s="11">
        <v>2.0</v>
      </c>
      <c r="I978" s="13">
        <v>7.4</v>
      </c>
      <c r="J978" s="11">
        <v>0.0</v>
      </c>
      <c r="K978" s="13">
        <v>1.1</v>
      </c>
      <c r="L978" s="13">
        <v>9.5</v>
      </c>
      <c r="M978" s="11">
        <v>36.0</v>
      </c>
      <c r="N978" s="14">
        <v>0.89</v>
      </c>
      <c r="O978" s="13">
        <v>77.5</v>
      </c>
      <c r="P978" s="13">
        <v>5.8</v>
      </c>
      <c r="Q978" s="13">
        <v>9.9</v>
      </c>
      <c r="R978" s="13">
        <v>17.5</v>
      </c>
      <c r="S978" s="13">
        <v>5.0</v>
      </c>
      <c r="T978" s="13">
        <v>4.8</v>
      </c>
      <c r="U978" s="13">
        <v>2.8</v>
      </c>
      <c r="V978" s="13">
        <v>90.3</v>
      </c>
      <c r="W978" s="11" t="str">
        <f t="shared" si="1"/>
        <v>A-Strong|BBVA|Operations|2024</v>
      </c>
      <c r="X978" s="15">
        <f>(MAX(0,MIN(1,1-(K978-scaling_params!$B$2)/(scaling_params!$C$2-scaling_params!$B$2)))+MAX(0,MIN(1,(L978-scaling_params!$B$3)/(scaling_params!$C$3-scaling_params!$B$3))))/2</f>
        <v>0.9612745098</v>
      </c>
      <c r="Y978" s="15">
        <f>(MAX(0,MIN(1,(M978-scaling_params!$B$4)/(scaling_params!$C$4-scaling_params!$B$4)))+MAX(0,MIN(1,(N978-scaling_params!$B$5)/(scaling_params!$C$5-scaling_params!$B$5))))/2</f>
        <v>0.7952380952</v>
      </c>
      <c r="Z978" s="15">
        <f>(MAX(0,MIN(1,(O978-scaling_params!$B$6)/(scaling_params!$C$6-scaling_params!$B$6)))+MAX(0,MIN(1,1-(P978-scaling_params!$B$7)/(scaling_params!$C$7-scaling_params!$B$7)))+MAX(0,MIN(1,(T978-scaling_params!$B$11)/(scaling_params!$C$11-scaling_params!$B$11))))/3</f>
        <v>0.9539253539</v>
      </c>
      <c r="AA978" s="15">
        <f>(MAX(0,MIN(1,1-(Q978-scaling_params!$B$8)/(scaling_params!$C$8-scaling_params!$B$8)))+MAX(0,MIN(1,(R978-scaling_params!$B$9)/(scaling_params!$C$9-scaling_params!$B$9)))+MAX(0,MIN(1,(S978-scaling_params!$B$10)/(scaling_params!$C$10-scaling_params!$B$10))))/3</f>
        <v>0.9662447257</v>
      </c>
      <c r="AB978" s="15">
        <f>(MAX(0,MIN(1,(U978-scaling_params!$B$12)/(scaling_params!$C$12-scaling_params!$B$12)))+MAX(0,MIN(1,(V978-scaling_params!$B$13)/(scaling_params!$C$13-scaling_params!$B$13))))/2</f>
        <v>0.8763636364</v>
      </c>
      <c r="AC978" s="13">
        <f>(scaling_params!$G$2*X978+scaling_params!$G$3*Y978+scaling_params!$G$4*Z978+scaling_params!$G$5*AA978+scaling_params!$G$6*AB978)*100</f>
        <v>91.04229012</v>
      </c>
      <c r="AD978" s="11" t="s">
        <v>168</v>
      </c>
      <c r="AE978" s="11">
        <f t="shared" si="2"/>
        <v>0</v>
      </c>
    </row>
    <row r="979" ht="15.75" customHeight="1">
      <c r="A979" s="11" t="s">
        <v>668</v>
      </c>
      <c r="B979" s="11" t="s">
        <v>163</v>
      </c>
      <c r="C979" s="11" t="s">
        <v>610</v>
      </c>
      <c r="D979" s="11" t="s">
        <v>165</v>
      </c>
      <c r="E979" s="12">
        <v>2025.0</v>
      </c>
      <c r="F979" s="11" t="s">
        <v>171</v>
      </c>
      <c r="G979" s="11" t="s">
        <v>172</v>
      </c>
      <c r="H979" s="11">
        <v>2.0</v>
      </c>
      <c r="I979" s="13">
        <v>7.1</v>
      </c>
      <c r="J979" s="11">
        <v>0.0</v>
      </c>
      <c r="K979" s="13">
        <v>0.0</v>
      </c>
      <c r="L979" s="13">
        <v>9.0</v>
      </c>
      <c r="M979" s="11">
        <v>52.0</v>
      </c>
      <c r="N979" s="14">
        <v>0.87</v>
      </c>
      <c r="O979" s="13">
        <v>83.2</v>
      </c>
      <c r="P979" s="13">
        <v>5.0</v>
      </c>
      <c r="Q979" s="13">
        <v>10.1</v>
      </c>
      <c r="R979" s="13">
        <v>16.7</v>
      </c>
      <c r="S979" s="13">
        <v>5.0</v>
      </c>
      <c r="T979" s="13">
        <v>5.0</v>
      </c>
      <c r="U979" s="13">
        <v>3.6</v>
      </c>
      <c r="V979" s="13">
        <v>96.5</v>
      </c>
      <c r="W979" s="11" t="str">
        <f t="shared" si="1"/>
        <v>A-Strong|BBVA|Operations|2025</v>
      </c>
      <c r="X979" s="15">
        <f>(MAX(0,MIN(1,1-(K979-scaling_params!$B$2)/(scaling_params!$C$2-scaling_params!$B$2)))+MAX(0,MIN(1,(L979-scaling_params!$B$3)/(scaling_params!$C$3-scaling_params!$B$3))))/2</f>
        <v>0.9411764706</v>
      </c>
      <c r="Y979" s="15">
        <f>(MAX(0,MIN(1,(M979-scaling_params!$B$4)/(scaling_params!$C$4-scaling_params!$B$4)))+MAX(0,MIN(1,(N979-scaling_params!$B$5)/(scaling_params!$C$5-scaling_params!$B$5))))/2</f>
        <v>0.8464285714</v>
      </c>
      <c r="Z979" s="15">
        <f>(MAX(0,MIN(1,(O979-scaling_params!$B$6)/(scaling_params!$C$6-scaling_params!$B$6)))+MAX(0,MIN(1,1-(P979-scaling_params!$B$7)/(scaling_params!$C$7-scaling_params!$B$7)))+MAX(0,MIN(1,(T979-scaling_params!$B$11)/(scaling_params!$C$11-scaling_params!$B$11))))/3</f>
        <v>1</v>
      </c>
      <c r="AA979" s="15">
        <f>(MAX(0,MIN(1,1-(Q979-scaling_params!$B$8)/(scaling_params!$C$8-scaling_params!$B$8)))+MAX(0,MIN(1,(R979-scaling_params!$B$9)/(scaling_params!$C$9-scaling_params!$B$9)))+MAX(0,MIN(1,(S979-scaling_params!$B$10)/(scaling_params!$C$10-scaling_params!$B$10))))/3</f>
        <v>0.9324894515</v>
      </c>
      <c r="AB979" s="15">
        <f>(MAX(0,MIN(1,(U979-scaling_params!$B$12)/(scaling_params!$C$12-scaling_params!$B$12)))+MAX(0,MIN(1,(V979-scaling_params!$B$13)/(scaling_params!$C$13-scaling_params!$B$13))))/2</f>
        <v>0.9827272727</v>
      </c>
      <c r="AC979" s="13">
        <f>(scaling_params!$G$2*X979+scaling_params!$G$3*Y979+scaling_params!$G$4*Z979+scaling_params!$G$5*AA979+scaling_params!$G$6*AB979)*100</f>
        <v>93.51671465</v>
      </c>
      <c r="AD979" s="11" t="s">
        <v>168</v>
      </c>
      <c r="AE979" s="11">
        <f t="shared" si="2"/>
        <v>0</v>
      </c>
    </row>
    <row r="980" ht="15.75" customHeight="1">
      <c r="A980" s="11" t="s">
        <v>669</v>
      </c>
      <c r="B980" s="11" t="s">
        <v>163</v>
      </c>
      <c r="C980" s="11" t="s">
        <v>610</v>
      </c>
      <c r="D980" s="11" t="s">
        <v>177</v>
      </c>
      <c r="E980" s="12">
        <v>2024.0</v>
      </c>
      <c r="F980" s="11" t="s">
        <v>166</v>
      </c>
      <c r="G980" s="11" t="s">
        <v>167</v>
      </c>
      <c r="H980" s="11">
        <v>3.0</v>
      </c>
      <c r="I980" s="13">
        <v>7.4</v>
      </c>
      <c r="J980" s="11">
        <v>0.0</v>
      </c>
      <c r="K980" s="13">
        <v>0.2</v>
      </c>
      <c r="L980" s="13">
        <v>6.5</v>
      </c>
      <c r="M980" s="11">
        <v>22.0</v>
      </c>
      <c r="N980" s="14">
        <v>0.78</v>
      </c>
      <c r="O980" s="13">
        <v>76.2</v>
      </c>
      <c r="P980" s="13">
        <v>4.6</v>
      </c>
      <c r="Q980" s="13">
        <v>11.9</v>
      </c>
      <c r="R980" s="13">
        <v>17.6</v>
      </c>
      <c r="S980" s="13">
        <v>3.7</v>
      </c>
      <c r="T980" s="13">
        <v>4.4</v>
      </c>
      <c r="U980" s="13">
        <v>3.5</v>
      </c>
      <c r="V980" s="13">
        <v>77.2</v>
      </c>
      <c r="W980" s="11" t="str">
        <f t="shared" si="1"/>
        <v>A-Strong|BBVA|Retail|2024</v>
      </c>
      <c r="X980" s="15">
        <f>(MAX(0,MIN(1,1-(K980-scaling_params!$B$2)/(scaling_params!$C$2-scaling_params!$B$2)))+MAX(0,MIN(1,(L980-scaling_params!$B$3)/(scaling_params!$C$3-scaling_params!$B$3))))/2</f>
        <v>0.7573529412</v>
      </c>
      <c r="Y980" s="15">
        <f>(MAX(0,MIN(1,(M980-scaling_params!$B$4)/(scaling_params!$C$4-scaling_params!$B$4)))+MAX(0,MIN(1,(N980-scaling_params!$B$5)/(scaling_params!$C$5-scaling_params!$B$5))))/2</f>
        <v>0.5910714286</v>
      </c>
      <c r="Z980" s="15">
        <f>(MAX(0,MIN(1,(O980-scaling_params!$B$6)/(scaling_params!$C$6-scaling_params!$B$6)))+MAX(0,MIN(1,1-(P980-scaling_params!$B$7)/(scaling_params!$C$7-scaling_params!$B$7)))+MAX(0,MIN(1,(T980-scaling_params!$B$11)/(scaling_params!$C$11-scaling_params!$B$11))))/3</f>
        <v>0.9329561528</v>
      </c>
      <c r="AA980" s="15">
        <f>(MAX(0,MIN(1,1-(Q980-scaling_params!$B$8)/(scaling_params!$C$8-scaling_params!$B$8)))+MAX(0,MIN(1,(R980-scaling_params!$B$9)/(scaling_params!$C$9-scaling_params!$B$9)))+MAX(0,MIN(1,(S980-scaling_params!$B$10)/(scaling_params!$C$10-scaling_params!$B$10))))/3</f>
        <v>0.8316495183</v>
      </c>
      <c r="AB980" s="15">
        <f>(MAX(0,MIN(1,(U980-scaling_params!$B$12)/(scaling_params!$C$12-scaling_params!$B$12)))+MAX(0,MIN(1,(V980-scaling_params!$B$13)/(scaling_params!$C$13-scaling_params!$B$13))))/2</f>
        <v>0.8072727273</v>
      </c>
      <c r="AC980" s="13">
        <f>(scaling_params!$G$2*X980+scaling_params!$G$3*Y980+scaling_params!$G$4*Z980+scaling_params!$G$5*AA980+scaling_params!$G$6*AB980)*100</f>
        <v>77.77529198</v>
      </c>
      <c r="AD980" s="11" t="s">
        <v>168</v>
      </c>
      <c r="AE980" s="11">
        <f t="shared" si="2"/>
        <v>0</v>
      </c>
    </row>
    <row r="981" ht="15.75" customHeight="1">
      <c r="A981" s="11" t="s">
        <v>669</v>
      </c>
      <c r="B981" s="11" t="s">
        <v>163</v>
      </c>
      <c r="C981" s="11" t="s">
        <v>610</v>
      </c>
      <c r="D981" s="11" t="s">
        <v>177</v>
      </c>
      <c r="E981" s="12">
        <v>2025.0</v>
      </c>
      <c r="F981" s="11" t="s">
        <v>166</v>
      </c>
      <c r="G981" s="11" t="s">
        <v>167</v>
      </c>
      <c r="H981" s="11">
        <v>3.0</v>
      </c>
      <c r="I981" s="13">
        <v>7.1</v>
      </c>
      <c r="J981" s="11">
        <v>0.0</v>
      </c>
      <c r="K981" s="13">
        <v>1.2</v>
      </c>
      <c r="L981" s="13">
        <v>7.8</v>
      </c>
      <c r="M981" s="11">
        <v>35.0</v>
      </c>
      <c r="N981" s="14">
        <v>0.82</v>
      </c>
      <c r="O981" s="13">
        <v>79.5</v>
      </c>
      <c r="P981" s="13">
        <v>6.5</v>
      </c>
      <c r="Q981" s="13">
        <v>9.6</v>
      </c>
      <c r="R981" s="13">
        <v>16.3</v>
      </c>
      <c r="S981" s="13">
        <v>4.1</v>
      </c>
      <c r="T981" s="13">
        <v>4.0</v>
      </c>
      <c r="U981" s="13">
        <v>3.5</v>
      </c>
      <c r="V981" s="13">
        <v>85.2</v>
      </c>
      <c r="W981" s="11" t="str">
        <f t="shared" si="1"/>
        <v>A-Strong|BBVA|Retail|2025</v>
      </c>
      <c r="X981" s="15">
        <f>(MAX(0,MIN(1,1-(K981-scaling_params!$B$2)/(scaling_params!$C$2-scaling_params!$B$2)))+MAX(0,MIN(1,(L981-scaling_params!$B$3)/(scaling_params!$C$3-scaling_params!$B$3))))/2</f>
        <v>0.8196078431</v>
      </c>
      <c r="Y981" s="15">
        <f>(MAX(0,MIN(1,(M981-scaling_params!$B$4)/(scaling_params!$C$4-scaling_params!$B$4)))+MAX(0,MIN(1,(N981-scaling_params!$B$5)/(scaling_params!$C$5-scaling_params!$B$5))))/2</f>
        <v>0.7029761905</v>
      </c>
      <c r="Z981" s="15">
        <f>(MAX(0,MIN(1,(O981-scaling_params!$B$6)/(scaling_params!$C$6-scaling_params!$B$6)))+MAX(0,MIN(1,1-(P981-scaling_params!$B$7)/(scaling_params!$C$7-scaling_params!$B$7)))+MAX(0,MIN(1,(T981-scaling_params!$B$11)/(scaling_params!$C$11-scaling_params!$B$11))))/3</f>
        <v>0.8146718147</v>
      </c>
      <c r="AA981" s="15">
        <f>(MAX(0,MIN(1,1-(Q981-scaling_params!$B$8)/(scaling_params!$C$8-scaling_params!$B$8)))+MAX(0,MIN(1,(R981-scaling_params!$B$9)/(scaling_params!$C$9-scaling_params!$B$9)))+MAX(0,MIN(1,(S981-scaling_params!$B$10)/(scaling_params!$C$10-scaling_params!$B$10))))/3</f>
        <v>0.8273765202</v>
      </c>
      <c r="AB981" s="15">
        <f>(MAX(0,MIN(1,(U981-scaling_params!$B$12)/(scaling_params!$C$12-scaling_params!$B$12)))+MAX(0,MIN(1,(V981-scaling_params!$B$13)/(scaling_params!$C$13-scaling_params!$B$13))))/2</f>
        <v>0.88</v>
      </c>
      <c r="AC981" s="13">
        <f>(scaling_params!$G$2*X981+scaling_params!$G$3*Y981+scaling_params!$G$4*Z981+scaling_params!$G$5*AA981+scaling_params!$G$6*AB981)*100</f>
        <v>79.87133919</v>
      </c>
      <c r="AD981" s="11" t="s">
        <v>168</v>
      </c>
      <c r="AE981" s="11">
        <f t="shared" si="2"/>
        <v>0</v>
      </c>
    </row>
    <row r="982" ht="15.75" customHeight="1">
      <c r="A982" s="11" t="s">
        <v>670</v>
      </c>
      <c r="B982" s="11" t="s">
        <v>163</v>
      </c>
      <c r="C982" s="11" t="s">
        <v>610</v>
      </c>
      <c r="D982" s="11" t="s">
        <v>165</v>
      </c>
      <c r="E982" s="12">
        <v>2024.0</v>
      </c>
      <c r="F982" s="11" t="s">
        <v>171</v>
      </c>
      <c r="G982" s="11" t="s">
        <v>172</v>
      </c>
      <c r="H982" s="11">
        <v>4.0</v>
      </c>
      <c r="I982" s="13">
        <v>7.4</v>
      </c>
      <c r="J982" s="11">
        <v>0.0</v>
      </c>
      <c r="K982" s="13">
        <v>1.1</v>
      </c>
      <c r="L982" s="13">
        <v>8.7</v>
      </c>
      <c r="M982" s="11">
        <v>64.0</v>
      </c>
      <c r="N982" s="14">
        <v>0.89</v>
      </c>
      <c r="O982" s="13">
        <v>77.5</v>
      </c>
      <c r="P982" s="13">
        <v>5.8</v>
      </c>
      <c r="Q982" s="13">
        <v>9.9</v>
      </c>
      <c r="R982" s="13">
        <v>17.5</v>
      </c>
      <c r="S982" s="13">
        <v>5.0</v>
      </c>
      <c r="T982" s="13">
        <v>5.0</v>
      </c>
      <c r="U982" s="13">
        <v>2.8</v>
      </c>
      <c r="V982" s="13">
        <v>97.8</v>
      </c>
      <c r="W982" s="11" t="str">
        <f t="shared" si="1"/>
        <v>A-Strong|BBVA|Operations|2024</v>
      </c>
      <c r="X982" s="15">
        <f>(MAX(0,MIN(1,1-(K982-scaling_params!$B$2)/(scaling_params!$C$2-scaling_params!$B$2)))+MAX(0,MIN(1,(L982-scaling_params!$B$3)/(scaling_params!$C$3-scaling_params!$B$3))))/2</f>
        <v>0.9024509804</v>
      </c>
      <c r="Y982" s="15">
        <f>(MAX(0,MIN(1,(M982-scaling_params!$B$4)/(scaling_params!$C$4-scaling_params!$B$4)))+MAX(0,MIN(1,(N982-scaling_params!$B$5)/(scaling_params!$C$5-scaling_params!$B$5))))/2</f>
        <v>0.9</v>
      </c>
      <c r="Z982" s="15">
        <f>(MAX(0,MIN(1,(O982-scaling_params!$B$6)/(scaling_params!$C$6-scaling_params!$B$6)))+MAX(0,MIN(1,1-(P982-scaling_params!$B$7)/(scaling_params!$C$7-scaling_params!$B$7)))+MAX(0,MIN(1,(T982-scaling_params!$B$11)/(scaling_params!$C$11-scaling_params!$B$11))))/3</f>
        <v>0.972972973</v>
      </c>
      <c r="AA982" s="15">
        <f>(MAX(0,MIN(1,1-(Q982-scaling_params!$B$8)/(scaling_params!$C$8-scaling_params!$B$8)))+MAX(0,MIN(1,(R982-scaling_params!$B$9)/(scaling_params!$C$9-scaling_params!$B$9)))+MAX(0,MIN(1,(S982-scaling_params!$B$10)/(scaling_params!$C$10-scaling_params!$B$10))))/3</f>
        <v>0.9662447257</v>
      </c>
      <c r="AB982" s="15">
        <f>(MAX(0,MIN(1,(U982-scaling_params!$B$12)/(scaling_params!$C$12-scaling_params!$B$12)))+MAX(0,MIN(1,(V982-scaling_params!$B$13)/(scaling_params!$C$13-scaling_params!$B$13))))/2</f>
        <v>0.9445454545</v>
      </c>
      <c r="AC982" s="13">
        <f>(scaling_params!$G$2*X982+scaling_params!$G$3*Y982+scaling_params!$G$4*Z982+scaling_params!$G$5*AA982+scaling_params!$G$6*AB982)*100</f>
        <v>93.37400644</v>
      </c>
      <c r="AD982" s="11" t="s">
        <v>168</v>
      </c>
      <c r="AE982" s="11">
        <f t="shared" si="2"/>
        <v>0</v>
      </c>
    </row>
    <row r="983" ht="15.75" customHeight="1">
      <c r="A983" s="11" t="s">
        <v>670</v>
      </c>
      <c r="B983" s="11" t="s">
        <v>163</v>
      </c>
      <c r="C983" s="11" t="s">
        <v>610</v>
      </c>
      <c r="D983" s="11" t="s">
        <v>165</v>
      </c>
      <c r="E983" s="12">
        <v>2025.0</v>
      </c>
      <c r="F983" s="11" t="s">
        <v>171</v>
      </c>
      <c r="G983" s="11" t="s">
        <v>172</v>
      </c>
      <c r="H983" s="11">
        <v>4.0</v>
      </c>
      <c r="I983" s="13">
        <v>7.1</v>
      </c>
      <c r="J983" s="11">
        <v>0.0</v>
      </c>
      <c r="K983" s="13">
        <v>0.0</v>
      </c>
      <c r="L983" s="13">
        <v>8.4</v>
      </c>
      <c r="M983" s="11">
        <v>25.0</v>
      </c>
      <c r="N983" s="14">
        <v>0.93</v>
      </c>
      <c r="O983" s="13">
        <v>83.2</v>
      </c>
      <c r="P983" s="13">
        <v>5.0</v>
      </c>
      <c r="Q983" s="13">
        <v>10.1</v>
      </c>
      <c r="R983" s="13">
        <v>16.7</v>
      </c>
      <c r="S983" s="13">
        <v>5.0</v>
      </c>
      <c r="T983" s="13">
        <v>5.0</v>
      </c>
      <c r="U983" s="13">
        <v>3.6</v>
      </c>
      <c r="V983" s="13">
        <v>83.6</v>
      </c>
      <c r="W983" s="11" t="str">
        <f t="shared" si="1"/>
        <v>A-Strong|BBVA|Operations|2025</v>
      </c>
      <c r="X983" s="15">
        <f>(MAX(0,MIN(1,1-(K983-scaling_params!$B$2)/(scaling_params!$C$2-scaling_params!$B$2)))+MAX(0,MIN(1,(L983-scaling_params!$B$3)/(scaling_params!$C$3-scaling_params!$B$3))))/2</f>
        <v>0.8970588235</v>
      </c>
      <c r="Y983" s="15">
        <f>(MAX(0,MIN(1,(M983-scaling_params!$B$4)/(scaling_params!$C$4-scaling_params!$B$4)))+MAX(0,MIN(1,(N983-scaling_params!$B$5)/(scaling_params!$C$5-scaling_params!$B$5))))/2</f>
        <v>0.7928571429</v>
      </c>
      <c r="Z983" s="15">
        <f>(MAX(0,MIN(1,(O983-scaling_params!$B$6)/(scaling_params!$C$6-scaling_params!$B$6)))+MAX(0,MIN(1,1-(P983-scaling_params!$B$7)/(scaling_params!$C$7-scaling_params!$B$7)))+MAX(0,MIN(1,(T983-scaling_params!$B$11)/(scaling_params!$C$11-scaling_params!$B$11))))/3</f>
        <v>1</v>
      </c>
      <c r="AA983" s="15">
        <f>(MAX(0,MIN(1,1-(Q983-scaling_params!$B$8)/(scaling_params!$C$8-scaling_params!$B$8)))+MAX(0,MIN(1,(R983-scaling_params!$B$9)/(scaling_params!$C$9-scaling_params!$B$9)))+MAX(0,MIN(1,(S983-scaling_params!$B$10)/(scaling_params!$C$10-scaling_params!$B$10))))/3</f>
        <v>0.9324894515</v>
      </c>
      <c r="AB983" s="15">
        <f>(MAX(0,MIN(1,(U983-scaling_params!$B$12)/(scaling_params!$C$12-scaling_params!$B$12)))+MAX(0,MIN(1,(V983-scaling_params!$B$13)/(scaling_params!$C$13-scaling_params!$B$13))))/2</f>
        <v>0.8654545455</v>
      </c>
      <c r="AC983" s="13">
        <f>(scaling_params!$G$2*X983+scaling_params!$G$3*Y983+scaling_params!$G$4*Z983+scaling_params!$G$5*AA983+scaling_params!$G$6*AB983)*100</f>
        <v>89.83720319</v>
      </c>
      <c r="AD983" s="11" t="s">
        <v>168</v>
      </c>
      <c r="AE983" s="11">
        <f t="shared" si="2"/>
        <v>0</v>
      </c>
    </row>
    <row r="984" ht="15.75" customHeight="1">
      <c r="A984" s="11" t="s">
        <v>671</v>
      </c>
      <c r="B984" s="11" t="s">
        <v>163</v>
      </c>
      <c r="C984" s="11" t="s">
        <v>610</v>
      </c>
      <c r="D984" s="11" t="s">
        <v>165</v>
      </c>
      <c r="E984" s="12">
        <v>2024.0</v>
      </c>
      <c r="F984" s="11" t="s">
        <v>171</v>
      </c>
      <c r="G984" s="11" t="s">
        <v>172</v>
      </c>
      <c r="H984" s="11">
        <v>4.0</v>
      </c>
      <c r="I984" s="13">
        <v>7.4</v>
      </c>
      <c r="J984" s="11">
        <v>0.0</v>
      </c>
      <c r="K984" s="13">
        <v>1.1</v>
      </c>
      <c r="L984" s="13">
        <v>7.9</v>
      </c>
      <c r="M984" s="11">
        <v>38.0</v>
      </c>
      <c r="N984" s="14">
        <v>0.97</v>
      </c>
      <c r="O984" s="13">
        <v>77.5</v>
      </c>
      <c r="P984" s="13">
        <v>5.8</v>
      </c>
      <c r="Q984" s="13">
        <v>9.9</v>
      </c>
      <c r="R984" s="13">
        <v>17.5</v>
      </c>
      <c r="S984" s="13">
        <v>5.0</v>
      </c>
      <c r="T984" s="13">
        <v>4.6</v>
      </c>
      <c r="U984" s="13">
        <v>2.8</v>
      </c>
      <c r="V984" s="13">
        <v>81.9</v>
      </c>
      <c r="W984" s="11" t="str">
        <f t="shared" si="1"/>
        <v>A-Strong|BBVA|Operations|2024</v>
      </c>
      <c r="X984" s="15">
        <f>(MAX(0,MIN(1,1-(K984-scaling_params!$B$2)/(scaling_params!$C$2-scaling_params!$B$2)))+MAX(0,MIN(1,(L984-scaling_params!$B$3)/(scaling_params!$C$3-scaling_params!$B$3))))/2</f>
        <v>0.843627451</v>
      </c>
      <c r="Y984" s="15">
        <f>(MAX(0,MIN(1,(M984-scaling_params!$B$4)/(scaling_params!$C$4-scaling_params!$B$4)))+MAX(0,MIN(1,(N984-scaling_params!$B$5)/(scaling_params!$C$5-scaling_params!$B$5))))/2</f>
        <v>0.9047619048</v>
      </c>
      <c r="Z984" s="15">
        <f>(MAX(0,MIN(1,(O984-scaling_params!$B$6)/(scaling_params!$C$6-scaling_params!$B$6)))+MAX(0,MIN(1,1-(P984-scaling_params!$B$7)/(scaling_params!$C$7-scaling_params!$B$7)))+MAX(0,MIN(1,(T984-scaling_params!$B$11)/(scaling_params!$C$11-scaling_params!$B$11))))/3</f>
        <v>0.9348777349</v>
      </c>
      <c r="AA984" s="15">
        <f>(MAX(0,MIN(1,1-(Q984-scaling_params!$B$8)/(scaling_params!$C$8-scaling_params!$B$8)))+MAX(0,MIN(1,(R984-scaling_params!$B$9)/(scaling_params!$C$9-scaling_params!$B$9)))+MAX(0,MIN(1,(S984-scaling_params!$B$10)/(scaling_params!$C$10-scaling_params!$B$10))))/3</f>
        <v>0.9662447257</v>
      </c>
      <c r="AB984" s="15">
        <f>(MAX(0,MIN(1,(U984-scaling_params!$B$12)/(scaling_params!$C$12-scaling_params!$B$12)))+MAX(0,MIN(1,(V984-scaling_params!$B$13)/(scaling_params!$C$13-scaling_params!$B$13))))/2</f>
        <v>0.8</v>
      </c>
      <c r="AC984" s="13">
        <f>(scaling_params!$G$2*X984+scaling_params!$G$3*Y984+scaling_params!$G$4*Z984+scaling_params!$G$5*AA984+scaling_params!$G$6*AB984)*100</f>
        <v>89.5026838</v>
      </c>
      <c r="AD984" s="11" t="s">
        <v>168</v>
      </c>
      <c r="AE984" s="11">
        <f t="shared" si="2"/>
        <v>0</v>
      </c>
    </row>
    <row r="985" ht="15.75" customHeight="1">
      <c r="A985" s="11" t="s">
        <v>671</v>
      </c>
      <c r="B985" s="11" t="s">
        <v>163</v>
      </c>
      <c r="C985" s="11" t="s">
        <v>610</v>
      </c>
      <c r="D985" s="11" t="s">
        <v>165</v>
      </c>
      <c r="E985" s="12">
        <v>2025.0</v>
      </c>
      <c r="F985" s="11" t="s">
        <v>171</v>
      </c>
      <c r="G985" s="11" t="s">
        <v>172</v>
      </c>
      <c r="H985" s="11">
        <v>4.0</v>
      </c>
      <c r="I985" s="13">
        <v>7.1</v>
      </c>
      <c r="J985" s="11">
        <v>0.0</v>
      </c>
      <c r="K985" s="13">
        <v>0.0</v>
      </c>
      <c r="L985" s="13">
        <v>9.2</v>
      </c>
      <c r="M985" s="11">
        <v>29.0</v>
      </c>
      <c r="N985" s="14">
        <v>0.9</v>
      </c>
      <c r="O985" s="13">
        <v>83.2</v>
      </c>
      <c r="P985" s="13">
        <v>5.0</v>
      </c>
      <c r="Q985" s="13">
        <v>10.1</v>
      </c>
      <c r="R985" s="13">
        <v>16.7</v>
      </c>
      <c r="S985" s="13">
        <v>5.0</v>
      </c>
      <c r="T985" s="13">
        <v>4.9</v>
      </c>
      <c r="U985" s="13">
        <v>3.6</v>
      </c>
      <c r="V985" s="13">
        <v>84.1</v>
      </c>
      <c r="W985" s="11" t="str">
        <f t="shared" si="1"/>
        <v>A-Strong|BBVA|Operations|2025</v>
      </c>
      <c r="X985" s="15">
        <f>(MAX(0,MIN(1,1-(K985-scaling_params!$B$2)/(scaling_params!$C$2-scaling_params!$B$2)))+MAX(0,MIN(1,(L985-scaling_params!$B$3)/(scaling_params!$C$3-scaling_params!$B$3))))/2</f>
        <v>0.9558823529</v>
      </c>
      <c r="Y985" s="15">
        <f>(MAX(0,MIN(1,(M985-scaling_params!$B$4)/(scaling_params!$C$4-scaling_params!$B$4)))+MAX(0,MIN(1,(N985-scaling_params!$B$5)/(scaling_params!$C$5-scaling_params!$B$5))))/2</f>
        <v>0.7744047619</v>
      </c>
      <c r="Z985" s="15">
        <f>(MAX(0,MIN(1,(O985-scaling_params!$B$6)/(scaling_params!$C$6-scaling_params!$B$6)))+MAX(0,MIN(1,1-(P985-scaling_params!$B$7)/(scaling_params!$C$7-scaling_params!$B$7)))+MAX(0,MIN(1,(T985-scaling_params!$B$11)/(scaling_params!$C$11-scaling_params!$B$11))))/3</f>
        <v>0.9904761905</v>
      </c>
      <c r="AA985" s="15">
        <f>(MAX(0,MIN(1,1-(Q985-scaling_params!$B$8)/(scaling_params!$C$8-scaling_params!$B$8)))+MAX(0,MIN(1,(R985-scaling_params!$B$9)/(scaling_params!$C$9-scaling_params!$B$9)))+MAX(0,MIN(1,(S985-scaling_params!$B$10)/(scaling_params!$C$10-scaling_params!$B$10))))/3</f>
        <v>0.9324894515</v>
      </c>
      <c r="AB985" s="15">
        <f>(MAX(0,MIN(1,(U985-scaling_params!$B$12)/(scaling_params!$C$12-scaling_params!$B$12)))+MAX(0,MIN(1,(V985-scaling_params!$B$13)/(scaling_params!$C$13-scaling_params!$B$13))))/2</f>
        <v>0.87</v>
      </c>
      <c r="AC985" s="13">
        <f>(scaling_params!$G$2*X985+scaling_params!$G$3*Y985+scaling_params!$G$4*Z985+scaling_params!$G$5*AA985+scaling_params!$G$6*AB985)*100</f>
        <v>90.61575202</v>
      </c>
      <c r="AD985" s="11" t="s">
        <v>168</v>
      </c>
      <c r="AE985" s="11">
        <f t="shared" si="2"/>
        <v>0</v>
      </c>
    </row>
    <row r="986" ht="15.75" customHeight="1">
      <c r="A986" s="11" t="s">
        <v>672</v>
      </c>
      <c r="B986" s="11" t="s">
        <v>163</v>
      </c>
      <c r="C986" s="11" t="s">
        <v>610</v>
      </c>
      <c r="D986" s="11" t="s">
        <v>181</v>
      </c>
      <c r="E986" s="12">
        <v>2024.0</v>
      </c>
      <c r="F986" s="11" t="s">
        <v>171</v>
      </c>
      <c r="G986" s="11" t="s">
        <v>175</v>
      </c>
      <c r="H986" s="11">
        <v>2.0</v>
      </c>
      <c r="I986" s="13">
        <v>7.4</v>
      </c>
      <c r="J986" s="11">
        <v>0.0</v>
      </c>
      <c r="K986" s="13">
        <v>0.6</v>
      </c>
      <c r="L986" s="13">
        <v>9.0</v>
      </c>
      <c r="M986" s="11">
        <v>45.0</v>
      </c>
      <c r="N986" s="14">
        <v>1.0</v>
      </c>
      <c r="O986" s="13">
        <v>80.4</v>
      </c>
      <c r="P986" s="13">
        <v>5.5</v>
      </c>
      <c r="Q986" s="13">
        <v>9.4</v>
      </c>
      <c r="R986" s="13">
        <v>15.8</v>
      </c>
      <c r="S986" s="13">
        <v>5.0</v>
      </c>
      <c r="T986" s="13">
        <v>4.8</v>
      </c>
      <c r="U986" s="13">
        <v>3.6</v>
      </c>
      <c r="V986" s="13">
        <v>93.9</v>
      </c>
      <c r="W986" s="11" t="str">
        <f t="shared" si="1"/>
        <v>A-Strong|BBVA|Corporate|2024</v>
      </c>
      <c r="X986" s="15">
        <f>(MAX(0,MIN(1,1-(K986-scaling_params!$B$2)/(scaling_params!$C$2-scaling_params!$B$2)))+MAX(0,MIN(1,(L986-scaling_params!$B$3)/(scaling_params!$C$3-scaling_params!$B$3))))/2</f>
        <v>0.9411764706</v>
      </c>
      <c r="Y986" s="15">
        <f>(MAX(0,MIN(1,(M986-scaling_params!$B$4)/(scaling_params!$C$4-scaling_params!$B$4)))+MAX(0,MIN(1,(N986-scaling_params!$B$5)/(scaling_params!$C$5-scaling_params!$B$5))))/2</f>
        <v>0.9380952381</v>
      </c>
      <c r="Z986" s="15">
        <f>(MAX(0,MIN(1,(O986-scaling_params!$B$6)/(scaling_params!$C$6-scaling_params!$B$6)))+MAX(0,MIN(1,1-(P986-scaling_params!$B$7)/(scaling_params!$C$7-scaling_params!$B$7)))+MAX(0,MIN(1,(T986-scaling_params!$B$11)/(scaling_params!$C$11-scaling_params!$B$11))))/3</f>
        <v>0.980952381</v>
      </c>
      <c r="AA986" s="15">
        <f>(MAX(0,MIN(1,1-(Q986-scaling_params!$B$8)/(scaling_params!$C$8-scaling_params!$B$8)))+MAX(0,MIN(1,(R986-scaling_params!$B$9)/(scaling_params!$C$9-scaling_params!$B$9)))+MAX(0,MIN(1,(S986-scaling_params!$B$10)/(scaling_params!$C$10-scaling_params!$B$10))))/3</f>
        <v>0.8945147679</v>
      </c>
      <c r="AB986" s="15">
        <f>(MAX(0,MIN(1,(U986-scaling_params!$B$12)/(scaling_params!$C$12-scaling_params!$B$12)))+MAX(0,MIN(1,(V986-scaling_params!$B$13)/(scaling_params!$C$13-scaling_params!$B$13))))/2</f>
        <v>0.9590909091</v>
      </c>
      <c r="AC986" s="13">
        <f>(scaling_params!$G$2*X986+scaling_params!$G$3*Y986+scaling_params!$G$4*Z986+scaling_params!$G$5*AA986+scaling_params!$G$6*AB986)*100</f>
        <v>94.27599875</v>
      </c>
      <c r="AD986" s="11" t="s">
        <v>168</v>
      </c>
      <c r="AE986" s="11">
        <f t="shared" si="2"/>
        <v>0</v>
      </c>
    </row>
    <row r="987" ht="15.75" customHeight="1">
      <c r="A987" s="11" t="s">
        <v>672</v>
      </c>
      <c r="B987" s="11" t="s">
        <v>163</v>
      </c>
      <c r="C987" s="11" t="s">
        <v>610</v>
      </c>
      <c r="D987" s="11" t="s">
        <v>181</v>
      </c>
      <c r="E987" s="12">
        <v>2025.0</v>
      </c>
      <c r="F987" s="11" t="s">
        <v>171</v>
      </c>
      <c r="G987" s="11" t="s">
        <v>175</v>
      </c>
      <c r="H987" s="11">
        <v>2.0</v>
      </c>
      <c r="I987" s="13">
        <v>7.1</v>
      </c>
      <c r="J987" s="11">
        <v>0.0</v>
      </c>
      <c r="K987" s="13">
        <v>1.4</v>
      </c>
      <c r="L987" s="13">
        <v>8.7</v>
      </c>
      <c r="M987" s="11">
        <v>39.0</v>
      </c>
      <c r="N987" s="14">
        <v>0.9</v>
      </c>
      <c r="O987" s="13">
        <v>83.2</v>
      </c>
      <c r="P987" s="13">
        <v>5.5</v>
      </c>
      <c r="Q987" s="13">
        <v>8.5</v>
      </c>
      <c r="R987" s="13">
        <v>18.9</v>
      </c>
      <c r="S987" s="13">
        <v>5.0</v>
      </c>
      <c r="T987" s="13">
        <v>4.8</v>
      </c>
      <c r="U987" s="13">
        <v>3.7</v>
      </c>
      <c r="V987" s="13">
        <v>92.4</v>
      </c>
      <c r="W987" s="11" t="str">
        <f t="shared" si="1"/>
        <v>A-Strong|BBVA|Corporate|2025</v>
      </c>
      <c r="X987" s="15">
        <f>(MAX(0,MIN(1,1-(K987-scaling_params!$B$2)/(scaling_params!$C$2-scaling_params!$B$2)))+MAX(0,MIN(1,(L987-scaling_params!$B$3)/(scaling_params!$C$3-scaling_params!$B$3))))/2</f>
        <v>0.8524509804</v>
      </c>
      <c r="Y987" s="15">
        <f>(MAX(0,MIN(1,(M987-scaling_params!$B$4)/(scaling_params!$C$4-scaling_params!$B$4)))+MAX(0,MIN(1,(N987-scaling_params!$B$5)/(scaling_params!$C$5-scaling_params!$B$5))))/2</f>
        <v>0.8220238095</v>
      </c>
      <c r="Z987" s="15">
        <f>(MAX(0,MIN(1,(O987-scaling_params!$B$6)/(scaling_params!$C$6-scaling_params!$B$6)))+MAX(0,MIN(1,1-(P987-scaling_params!$B$7)/(scaling_params!$C$7-scaling_params!$B$7)))+MAX(0,MIN(1,(T987-scaling_params!$B$11)/(scaling_params!$C$11-scaling_params!$B$11))))/3</f>
        <v>0.980952381</v>
      </c>
      <c r="AA987" s="15">
        <f>(MAX(0,MIN(1,1-(Q987-scaling_params!$B$8)/(scaling_params!$C$8-scaling_params!$B$8)))+MAX(0,MIN(1,(R987-scaling_params!$B$9)/(scaling_params!$C$9-scaling_params!$B$9)))+MAX(0,MIN(1,(S987-scaling_params!$B$10)/(scaling_params!$C$10-scaling_params!$B$10))))/3</f>
        <v>1</v>
      </c>
      <c r="AB987" s="15">
        <f>(MAX(0,MIN(1,(U987-scaling_params!$B$12)/(scaling_params!$C$12-scaling_params!$B$12)))+MAX(0,MIN(1,(V987-scaling_params!$B$13)/(scaling_params!$C$13-scaling_params!$B$13))))/2</f>
        <v>0.9454545455</v>
      </c>
      <c r="AC987" s="13">
        <f>(scaling_params!$G$2*X987+scaling_params!$G$3*Y987+scaling_params!$G$4*Z987+scaling_params!$G$5*AA987+scaling_params!$G$6*AB987)*100</f>
        <v>91.15890215</v>
      </c>
      <c r="AD987" s="11" t="s">
        <v>168</v>
      </c>
      <c r="AE987" s="11">
        <f t="shared" si="2"/>
        <v>0</v>
      </c>
    </row>
    <row r="988" ht="15.75" customHeight="1">
      <c r="A988" s="11" t="s">
        <v>673</v>
      </c>
      <c r="B988" s="11" t="s">
        <v>163</v>
      </c>
      <c r="C988" s="11" t="s">
        <v>610</v>
      </c>
      <c r="D988" s="11" t="s">
        <v>174</v>
      </c>
      <c r="E988" s="12">
        <v>2024.0</v>
      </c>
      <c r="F988" s="11" t="s">
        <v>171</v>
      </c>
      <c r="G988" s="11" t="s">
        <v>167</v>
      </c>
      <c r="H988" s="11">
        <v>3.0</v>
      </c>
      <c r="I988" s="13">
        <v>7.4</v>
      </c>
      <c r="J988" s="11">
        <v>0.0</v>
      </c>
      <c r="K988" s="13">
        <v>1.3</v>
      </c>
      <c r="L988" s="13">
        <v>7.6</v>
      </c>
      <c r="M988" s="11">
        <v>15.0</v>
      </c>
      <c r="N988" s="14">
        <v>0.92</v>
      </c>
      <c r="O988" s="13">
        <v>73.3</v>
      </c>
      <c r="P988" s="13">
        <v>4.6</v>
      </c>
      <c r="Q988" s="13">
        <v>12.9</v>
      </c>
      <c r="R988" s="13">
        <v>18.1</v>
      </c>
      <c r="S988" s="13">
        <v>4.3</v>
      </c>
      <c r="T988" s="13">
        <v>3.7</v>
      </c>
      <c r="U988" s="13">
        <v>2.7</v>
      </c>
      <c r="V988" s="13">
        <v>93.0</v>
      </c>
      <c r="W988" s="11" t="str">
        <f t="shared" si="1"/>
        <v>A-Strong|BBVA|Digital|2024</v>
      </c>
      <c r="X988" s="15">
        <f>(MAX(0,MIN(1,1-(K988-scaling_params!$B$2)/(scaling_params!$C$2-scaling_params!$B$2)))+MAX(0,MIN(1,(L988-scaling_params!$B$3)/(scaling_params!$C$3-scaling_params!$B$3))))/2</f>
        <v>0.7882352941</v>
      </c>
      <c r="Y988" s="15">
        <f>(MAX(0,MIN(1,(M988-scaling_params!$B$4)/(scaling_params!$C$4-scaling_params!$B$4)))+MAX(0,MIN(1,(N988-scaling_params!$B$5)/(scaling_params!$C$5-scaling_params!$B$5))))/2</f>
        <v>0.7327380952</v>
      </c>
      <c r="Z988" s="15">
        <f>(MAX(0,MIN(1,(O988-scaling_params!$B$6)/(scaling_params!$C$6-scaling_params!$B$6)))+MAX(0,MIN(1,1-(P988-scaling_params!$B$7)/(scaling_params!$C$7-scaling_params!$B$7)))+MAX(0,MIN(1,(T988-scaling_params!$B$11)/(scaling_params!$C$11-scaling_params!$B$11))))/3</f>
        <v>0.8184347006</v>
      </c>
      <c r="AA988" s="15">
        <f>(MAX(0,MIN(1,1-(Q988-scaling_params!$B$8)/(scaling_params!$C$8-scaling_params!$B$8)))+MAX(0,MIN(1,(R988-scaling_params!$B$9)/(scaling_params!$C$9-scaling_params!$B$9)))+MAX(0,MIN(1,(S988-scaling_params!$B$10)/(scaling_params!$C$10-scaling_params!$B$10))))/3</f>
        <v>0.8736913062</v>
      </c>
      <c r="AB988" s="15">
        <f>(MAX(0,MIN(1,(U988-scaling_params!$B$12)/(scaling_params!$C$12-scaling_params!$B$12)))+MAX(0,MIN(1,(V988-scaling_params!$B$13)/(scaling_params!$C$13-scaling_params!$B$13))))/2</f>
        <v>0.8759090909</v>
      </c>
      <c r="AC988" s="13">
        <f>(scaling_params!$G$2*X988+scaling_params!$G$3*Y988+scaling_params!$G$4*Z988+scaling_params!$G$5*AA988+scaling_params!$G$6*AB988)*100</f>
        <v>80.68878438</v>
      </c>
      <c r="AD988" s="11" t="s">
        <v>168</v>
      </c>
      <c r="AE988" s="11">
        <f t="shared" si="2"/>
        <v>0</v>
      </c>
    </row>
    <row r="989" ht="15.75" customHeight="1">
      <c r="A989" s="11" t="s">
        <v>673</v>
      </c>
      <c r="B989" s="11" t="s">
        <v>163</v>
      </c>
      <c r="C989" s="11" t="s">
        <v>610</v>
      </c>
      <c r="D989" s="11" t="s">
        <v>174</v>
      </c>
      <c r="E989" s="12">
        <v>2025.0</v>
      </c>
      <c r="F989" s="11" t="s">
        <v>171</v>
      </c>
      <c r="G989" s="11" t="s">
        <v>167</v>
      </c>
      <c r="H989" s="11">
        <v>3.0</v>
      </c>
      <c r="I989" s="13">
        <v>7.1</v>
      </c>
      <c r="J989" s="11">
        <v>0.0</v>
      </c>
      <c r="K989" s="13">
        <v>1.2</v>
      </c>
      <c r="L989" s="13">
        <v>8.0</v>
      </c>
      <c r="M989" s="11">
        <v>42.0</v>
      </c>
      <c r="N989" s="14">
        <v>0.86</v>
      </c>
      <c r="O989" s="13">
        <v>78.6</v>
      </c>
      <c r="P989" s="13">
        <v>4.2</v>
      </c>
      <c r="Q989" s="13">
        <v>12.7</v>
      </c>
      <c r="R989" s="13">
        <v>18.1</v>
      </c>
      <c r="S989" s="13">
        <v>4.5</v>
      </c>
      <c r="T989" s="13">
        <v>4.1</v>
      </c>
      <c r="U989" s="13">
        <v>3.7</v>
      </c>
      <c r="V989" s="13">
        <v>82.5</v>
      </c>
      <c r="W989" s="11" t="str">
        <f t="shared" si="1"/>
        <v>A-Strong|BBVA|Digital|2025</v>
      </c>
      <c r="X989" s="15">
        <f>(MAX(0,MIN(1,1-(K989-scaling_params!$B$2)/(scaling_params!$C$2-scaling_params!$B$2)))+MAX(0,MIN(1,(L989-scaling_params!$B$3)/(scaling_params!$C$3-scaling_params!$B$3))))/2</f>
        <v>0.8343137255</v>
      </c>
      <c r="Y989" s="15">
        <f>(MAX(0,MIN(1,(M989-scaling_params!$B$4)/(scaling_params!$C$4-scaling_params!$B$4)))+MAX(0,MIN(1,(N989-scaling_params!$B$5)/(scaling_params!$C$5-scaling_params!$B$5))))/2</f>
        <v>0.7863095238</v>
      </c>
      <c r="Z989" s="15">
        <f>(MAX(0,MIN(1,(O989-scaling_params!$B$6)/(scaling_params!$C$6-scaling_params!$B$6)))+MAX(0,MIN(1,1-(P989-scaling_params!$B$7)/(scaling_params!$C$7-scaling_params!$B$7)))+MAX(0,MIN(1,(T989-scaling_params!$B$11)/(scaling_params!$C$11-scaling_params!$B$11))))/3</f>
        <v>0.9142857143</v>
      </c>
      <c r="AA989" s="15">
        <f>(MAX(0,MIN(1,1-(Q989-scaling_params!$B$8)/(scaling_params!$C$8-scaling_params!$B$8)))+MAX(0,MIN(1,(R989-scaling_params!$B$9)/(scaling_params!$C$9-scaling_params!$B$9)))+MAX(0,MIN(1,(S989-scaling_params!$B$10)/(scaling_params!$C$10-scaling_params!$B$10))))/3</f>
        <v>0.9008749069</v>
      </c>
      <c r="AB989" s="15">
        <f>(MAX(0,MIN(1,(U989-scaling_params!$B$12)/(scaling_params!$C$12-scaling_params!$B$12)))+MAX(0,MIN(1,(V989-scaling_params!$B$13)/(scaling_params!$C$13-scaling_params!$B$13))))/2</f>
        <v>0.8554545455</v>
      </c>
      <c r="AC989" s="13">
        <f>(scaling_params!$G$2*X989+scaling_params!$G$3*Y989+scaling_params!$G$4*Z989+scaling_params!$G$5*AA989+scaling_params!$G$6*AB989)*100</f>
        <v>85.52012264</v>
      </c>
      <c r="AD989" s="11" t="s">
        <v>168</v>
      </c>
      <c r="AE989" s="11">
        <f t="shared" si="2"/>
        <v>0</v>
      </c>
    </row>
    <row r="990" ht="15.75" customHeight="1">
      <c r="A990" s="11" t="s">
        <v>674</v>
      </c>
      <c r="B990" s="11" t="s">
        <v>163</v>
      </c>
      <c r="C990" s="11" t="s">
        <v>610</v>
      </c>
      <c r="D990" s="11" t="s">
        <v>181</v>
      </c>
      <c r="E990" s="12">
        <v>2024.0</v>
      </c>
      <c r="F990" s="11" t="s">
        <v>166</v>
      </c>
      <c r="G990" s="11" t="s">
        <v>175</v>
      </c>
      <c r="H990" s="11">
        <v>5.0</v>
      </c>
      <c r="I990" s="13">
        <v>7.4</v>
      </c>
      <c r="J990" s="11">
        <v>0.0</v>
      </c>
      <c r="K990" s="13">
        <v>0.6</v>
      </c>
      <c r="L990" s="13">
        <v>7.6</v>
      </c>
      <c r="M990" s="11">
        <v>49.0</v>
      </c>
      <c r="N990" s="14">
        <v>0.82</v>
      </c>
      <c r="O990" s="13">
        <v>80.4</v>
      </c>
      <c r="P990" s="13">
        <v>5.5</v>
      </c>
      <c r="Q990" s="13">
        <v>9.4</v>
      </c>
      <c r="R990" s="13">
        <v>15.8</v>
      </c>
      <c r="S990" s="13">
        <v>4.7</v>
      </c>
      <c r="T990" s="13">
        <v>5.0</v>
      </c>
      <c r="U990" s="13">
        <v>3.6</v>
      </c>
      <c r="V990" s="13">
        <v>90.2</v>
      </c>
      <c r="W990" s="11" t="str">
        <f t="shared" si="1"/>
        <v>A-Strong|BBVA|Corporate|2024</v>
      </c>
      <c r="X990" s="15">
        <f>(MAX(0,MIN(1,1-(K990-scaling_params!$B$2)/(scaling_params!$C$2-scaling_params!$B$2)))+MAX(0,MIN(1,(L990-scaling_params!$B$3)/(scaling_params!$C$3-scaling_params!$B$3))))/2</f>
        <v>0.8382352941</v>
      </c>
      <c r="Y990" s="15">
        <f>(MAX(0,MIN(1,(M990-scaling_params!$B$4)/(scaling_params!$C$4-scaling_params!$B$4)))+MAX(0,MIN(1,(N990-scaling_params!$B$5)/(scaling_params!$C$5-scaling_params!$B$5))))/2</f>
        <v>0.7696428571</v>
      </c>
      <c r="Z990" s="15">
        <f>(MAX(0,MIN(1,(O990-scaling_params!$B$6)/(scaling_params!$C$6-scaling_params!$B$6)))+MAX(0,MIN(1,1-(P990-scaling_params!$B$7)/(scaling_params!$C$7-scaling_params!$B$7)))+MAX(0,MIN(1,(T990-scaling_params!$B$11)/(scaling_params!$C$11-scaling_params!$B$11))))/3</f>
        <v>1</v>
      </c>
      <c r="AA990" s="15">
        <f>(MAX(0,MIN(1,1-(Q990-scaling_params!$B$8)/(scaling_params!$C$8-scaling_params!$B$8)))+MAX(0,MIN(1,(R990-scaling_params!$B$9)/(scaling_params!$C$9-scaling_params!$B$9)))+MAX(0,MIN(1,(S990-scaling_params!$B$10)/(scaling_params!$C$10-scaling_params!$B$10))))/3</f>
        <v>0.8651030032</v>
      </c>
      <c r="AB990" s="15">
        <f>(MAX(0,MIN(1,(U990-scaling_params!$B$12)/(scaling_params!$C$12-scaling_params!$B$12)))+MAX(0,MIN(1,(V990-scaling_params!$B$13)/(scaling_params!$C$13-scaling_params!$B$13))))/2</f>
        <v>0.9254545455</v>
      </c>
      <c r="AC990" s="13">
        <f>(scaling_params!$G$2*X990+scaling_params!$G$3*Y990+scaling_params!$G$4*Z990+scaling_params!$G$5*AA990+scaling_params!$G$6*AB990)*100</f>
        <v>87.43131305</v>
      </c>
      <c r="AD990" s="11" t="s">
        <v>168</v>
      </c>
      <c r="AE990" s="11">
        <f t="shared" si="2"/>
        <v>0</v>
      </c>
    </row>
    <row r="991" ht="15.75" customHeight="1">
      <c r="A991" s="11" t="s">
        <v>674</v>
      </c>
      <c r="B991" s="11" t="s">
        <v>163</v>
      </c>
      <c r="C991" s="11" t="s">
        <v>610</v>
      </c>
      <c r="D991" s="11" t="s">
        <v>181</v>
      </c>
      <c r="E991" s="12">
        <v>2025.0</v>
      </c>
      <c r="F991" s="11" t="s">
        <v>166</v>
      </c>
      <c r="G991" s="11" t="s">
        <v>175</v>
      </c>
      <c r="H991" s="11">
        <v>5.0</v>
      </c>
      <c r="I991" s="13">
        <v>7.1</v>
      </c>
      <c r="J991" s="11">
        <v>0.0</v>
      </c>
      <c r="K991" s="13">
        <v>1.4</v>
      </c>
      <c r="L991" s="13">
        <v>9.9</v>
      </c>
      <c r="M991" s="11">
        <v>32.0</v>
      </c>
      <c r="N991" s="14">
        <v>0.82</v>
      </c>
      <c r="O991" s="13">
        <v>83.2</v>
      </c>
      <c r="P991" s="13">
        <v>5.5</v>
      </c>
      <c r="Q991" s="13">
        <v>8.5</v>
      </c>
      <c r="R991" s="13">
        <v>18.9</v>
      </c>
      <c r="S991" s="13">
        <v>5.0</v>
      </c>
      <c r="T991" s="13">
        <v>4.1</v>
      </c>
      <c r="U991" s="13">
        <v>3.7</v>
      </c>
      <c r="V991" s="13">
        <v>83.9</v>
      </c>
      <c r="W991" s="11" t="str">
        <f t="shared" si="1"/>
        <v>A-Strong|BBVA|Corporate|2025</v>
      </c>
      <c r="X991" s="15">
        <f>(MAX(0,MIN(1,1-(K991-scaling_params!$B$2)/(scaling_params!$C$2-scaling_params!$B$2)))+MAX(0,MIN(1,(L991-scaling_params!$B$3)/(scaling_params!$C$3-scaling_params!$B$3))))/2</f>
        <v>0.9333333333</v>
      </c>
      <c r="Y991" s="15">
        <f>(MAX(0,MIN(1,(M991-scaling_params!$B$4)/(scaling_params!$C$4-scaling_params!$B$4)))+MAX(0,MIN(1,(N991-scaling_params!$B$5)/(scaling_params!$C$5-scaling_params!$B$5))))/2</f>
        <v>0.6886904762</v>
      </c>
      <c r="Z991" s="15">
        <f>(MAX(0,MIN(1,(O991-scaling_params!$B$6)/(scaling_params!$C$6-scaling_params!$B$6)))+MAX(0,MIN(1,1-(P991-scaling_params!$B$7)/(scaling_params!$C$7-scaling_params!$B$7)))+MAX(0,MIN(1,(T991-scaling_params!$B$11)/(scaling_params!$C$11-scaling_params!$B$11))))/3</f>
        <v>0.9142857143</v>
      </c>
      <c r="AA991" s="15">
        <f>(MAX(0,MIN(1,1-(Q991-scaling_params!$B$8)/(scaling_params!$C$8-scaling_params!$B$8)))+MAX(0,MIN(1,(R991-scaling_params!$B$9)/(scaling_params!$C$9-scaling_params!$B$9)))+MAX(0,MIN(1,(S991-scaling_params!$B$10)/(scaling_params!$C$10-scaling_params!$B$10))))/3</f>
        <v>1</v>
      </c>
      <c r="AB991" s="15">
        <f>(MAX(0,MIN(1,(U991-scaling_params!$B$12)/(scaling_params!$C$12-scaling_params!$B$12)))+MAX(0,MIN(1,(V991-scaling_params!$B$13)/(scaling_params!$C$13-scaling_params!$B$13))))/2</f>
        <v>0.8681818182</v>
      </c>
      <c r="AC991" s="13">
        <f>(scaling_params!$G$2*X991+scaling_params!$G$3*Y991+scaling_params!$G$4*Z991+scaling_params!$G$5*AA991+scaling_params!$G$6*AB991)*100</f>
        <v>87.44781926</v>
      </c>
      <c r="AD991" s="11" t="s">
        <v>168</v>
      </c>
      <c r="AE991" s="11">
        <f t="shared" si="2"/>
        <v>0</v>
      </c>
    </row>
    <row r="992" ht="15.75" customHeight="1">
      <c r="A992" s="11" t="s">
        <v>675</v>
      </c>
      <c r="B992" s="11" t="s">
        <v>163</v>
      </c>
      <c r="C992" s="11" t="s">
        <v>610</v>
      </c>
      <c r="D992" s="11" t="s">
        <v>165</v>
      </c>
      <c r="E992" s="12">
        <v>2024.0</v>
      </c>
      <c r="F992" s="11" t="s">
        <v>171</v>
      </c>
      <c r="G992" s="11" t="s">
        <v>184</v>
      </c>
      <c r="H992" s="11">
        <v>1.0</v>
      </c>
      <c r="I992" s="13">
        <v>7.4</v>
      </c>
      <c r="J992" s="11">
        <v>0.0</v>
      </c>
      <c r="K992" s="13">
        <v>1.1</v>
      </c>
      <c r="L992" s="13">
        <v>8.5</v>
      </c>
      <c r="M992" s="11">
        <v>36.0</v>
      </c>
      <c r="N992" s="14">
        <v>0.8</v>
      </c>
      <c r="O992" s="13">
        <v>77.5</v>
      </c>
      <c r="P992" s="13">
        <v>5.8</v>
      </c>
      <c r="Q992" s="13">
        <v>9.9</v>
      </c>
      <c r="R992" s="13">
        <v>17.5</v>
      </c>
      <c r="S992" s="13">
        <v>4.3</v>
      </c>
      <c r="T992" s="13">
        <v>4.3</v>
      </c>
      <c r="U992" s="13">
        <v>2.8</v>
      </c>
      <c r="V992" s="13">
        <v>80.1</v>
      </c>
      <c r="W992" s="11" t="str">
        <f t="shared" si="1"/>
        <v>A-Strong|BBVA|Operations|2024</v>
      </c>
      <c r="X992" s="15">
        <f>(MAX(0,MIN(1,1-(K992-scaling_params!$B$2)/(scaling_params!$C$2-scaling_params!$B$2)))+MAX(0,MIN(1,(L992-scaling_params!$B$3)/(scaling_params!$C$3-scaling_params!$B$3))))/2</f>
        <v>0.887745098</v>
      </c>
      <c r="Y992" s="15">
        <f>(MAX(0,MIN(1,(M992-scaling_params!$B$4)/(scaling_params!$C$4-scaling_params!$B$4)))+MAX(0,MIN(1,(N992-scaling_params!$B$5)/(scaling_params!$C$5-scaling_params!$B$5))))/2</f>
        <v>0.6827380952</v>
      </c>
      <c r="Z992" s="15">
        <f>(MAX(0,MIN(1,(O992-scaling_params!$B$6)/(scaling_params!$C$6-scaling_params!$B$6)))+MAX(0,MIN(1,1-(P992-scaling_params!$B$7)/(scaling_params!$C$7-scaling_params!$B$7)))+MAX(0,MIN(1,(T992-scaling_params!$B$11)/(scaling_params!$C$11-scaling_params!$B$11))))/3</f>
        <v>0.9063063063</v>
      </c>
      <c r="AA992" s="15">
        <f>(MAX(0,MIN(1,1-(Q992-scaling_params!$B$8)/(scaling_params!$C$8-scaling_params!$B$8)))+MAX(0,MIN(1,(R992-scaling_params!$B$9)/(scaling_params!$C$9-scaling_params!$B$9)))+MAX(0,MIN(1,(S992-scaling_params!$B$10)/(scaling_params!$C$10-scaling_params!$B$10))))/3</f>
        <v>0.8976172748</v>
      </c>
      <c r="AB992" s="15">
        <f>(MAX(0,MIN(1,(U992-scaling_params!$B$12)/(scaling_params!$C$12-scaling_params!$B$12)))+MAX(0,MIN(1,(V992-scaling_params!$B$13)/(scaling_params!$C$13-scaling_params!$B$13))))/2</f>
        <v>0.7836363636</v>
      </c>
      <c r="AC992" s="13">
        <f>(scaling_params!$G$2*X992+scaling_params!$G$3*Y992+scaling_params!$G$4*Z992+scaling_params!$G$5*AA992+scaling_params!$G$6*AB992)*100</f>
        <v>83.24952637</v>
      </c>
      <c r="AD992" s="11" t="s">
        <v>168</v>
      </c>
      <c r="AE992" s="11">
        <f t="shared" si="2"/>
        <v>0</v>
      </c>
    </row>
    <row r="993" ht="15.75" customHeight="1">
      <c r="A993" s="11" t="s">
        <v>675</v>
      </c>
      <c r="B993" s="11" t="s">
        <v>163</v>
      </c>
      <c r="C993" s="11" t="s">
        <v>610</v>
      </c>
      <c r="D993" s="11" t="s">
        <v>165</v>
      </c>
      <c r="E993" s="12">
        <v>2025.0</v>
      </c>
      <c r="F993" s="11" t="s">
        <v>171</v>
      </c>
      <c r="G993" s="11" t="s">
        <v>184</v>
      </c>
      <c r="H993" s="11">
        <v>1.0</v>
      </c>
      <c r="I993" s="13">
        <v>7.1</v>
      </c>
      <c r="J993" s="11">
        <v>0.0</v>
      </c>
      <c r="K993" s="13">
        <v>0.0</v>
      </c>
      <c r="L993" s="13">
        <v>8.7</v>
      </c>
      <c r="M993" s="11">
        <v>20.0</v>
      </c>
      <c r="N993" s="14">
        <v>0.87</v>
      </c>
      <c r="O993" s="13">
        <v>83.2</v>
      </c>
      <c r="P993" s="13">
        <v>5.0</v>
      </c>
      <c r="Q993" s="13">
        <v>10.1</v>
      </c>
      <c r="R993" s="13">
        <v>16.7</v>
      </c>
      <c r="S993" s="13">
        <v>5.0</v>
      </c>
      <c r="T993" s="13">
        <v>4.4</v>
      </c>
      <c r="U993" s="13">
        <v>3.6</v>
      </c>
      <c r="V993" s="13">
        <v>90.2</v>
      </c>
      <c r="W993" s="11" t="str">
        <f t="shared" si="1"/>
        <v>A-Strong|BBVA|Operations|2025</v>
      </c>
      <c r="X993" s="15">
        <f>(MAX(0,MIN(1,1-(K993-scaling_params!$B$2)/(scaling_params!$C$2-scaling_params!$B$2)))+MAX(0,MIN(1,(L993-scaling_params!$B$3)/(scaling_params!$C$3-scaling_params!$B$3))))/2</f>
        <v>0.9191176471</v>
      </c>
      <c r="Y993" s="15">
        <f>(MAX(0,MIN(1,(M993-scaling_params!$B$4)/(scaling_params!$C$4-scaling_params!$B$4)))+MAX(0,MIN(1,(N993-scaling_params!$B$5)/(scaling_params!$C$5-scaling_params!$B$5))))/2</f>
        <v>0.694047619</v>
      </c>
      <c r="Z993" s="15">
        <f>(MAX(0,MIN(1,(O993-scaling_params!$B$6)/(scaling_params!$C$6-scaling_params!$B$6)))+MAX(0,MIN(1,1-(P993-scaling_params!$B$7)/(scaling_params!$C$7-scaling_params!$B$7)))+MAX(0,MIN(1,(T993-scaling_params!$B$11)/(scaling_params!$C$11-scaling_params!$B$11))))/3</f>
        <v>0.9428571429</v>
      </c>
      <c r="AA993" s="15">
        <f>(MAX(0,MIN(1,1-(Q993-scaling_params!$B$8)/(scaling_params!$C$8-scaling_params!$B$8)))+MAX(0,MIN(1,(R993-scaling_params!$B$9)/(scaling_params!$C$9-scaling_params!$B$9)))+MAX(0,MIN(1,(S993-scaling_params!$B$10)/(scaling_params!$C$10-scaling_params!$B$10))))/3</f>
        <v>0.9324894515</v>
      </c>
      <c r="AB993" s="15">
        <f>(MAX(0,MIN(1,(U993-scaling_params!$B$12)/(scaling_params!$C$12-scaling_params!$B$12)))+MAX(0,MIN(1,(V993-scaling_params!$B$13)/(scaling_params!$C$13-scaling_params!$B$13))))/2</f>
        <v>0.9254545455</v>
      </c>
      <c r="AC993" s="13">
        <f>(scaling_params!$G$2*X993+scaling_params!$G$3*Y993+scaling_params!$G$4*Z993+scaling_params!$G$5*AA993+scaling_params!$G$6*AB993)*100</f>
        <v>87.39870459</v>
      </c>
      <c r="AD993" s="11" t="s">
        <v>168</v>
      </c>
      <c r="AE993" s="11">
        <f t="shared" si="2"/>
        <v>0</v>
      </c>
    </row>
    <row r="994" ht="15.75" customHeight="1">
      <c r="A994" s="11" t="s">
        <v>676</v>
      </c>
      <c r="B994" s="11" t="s">
        <v>163</v>
      </c>
      <c r="C994" s="11" t="s">
        <v>610</v>
      </c>
      <c r="D994" s="11" t="s">
        <v>174</v>
      </c>
      <c r="E994" s="12">
        <v>2024.0</v>
      </c>
      <c r="F994" s="11" t="s">
        <v>171</v>
      </c>
      <c r="G994" s="11" t="s">
        <v>172</v>
      </c>
      <c r="H994" s="11">
        <v>2.0</v>
      </c>
      <c r="I994" s="13">
        <v>7.4</v>
      </c>
      <c r="J994" s="11">
        <v>0.0</v>
      </c>
      <c r="K994" s="13">
        <v>1.3</v>
      </c>
      <c r="L994" s="13">
        <v>8.2</v>
      </c>
      <c r="M994" s="11">
        <v>30.0</v>
      </c>
      <c r="N994" s="14">
        <v>0.9</v>
      </c>
      <c r="O994" s="13">
        <v>73.3</v>
      </c>
      <c r="P994" s="13">
        <v>4.6</v>
      </c>
      <c r="Q994" s="13">
        <v>12.9</v>
      </c>
      <c r="R994" s="13">
        <v>18.1</v>
      </c>
      <c r="S994" s="13">
        <v>4.7</v>
      </c>
      <c r="T994" s="13">
        <v>4.4</v>
      </c>
      <c r="U994" s="13">
        <v>2.7</v>
      </c>
      <c r="V994" s="13">
        <v>85.2</v>
      </c>
      <c r="W994" s="11" t="str">
        <f t="shared" si="1"/>
        <v>A-Strong|BBVA|Digital|2024</v>
      </c>
      <c r="X994" s="15">
        <f>(MAX(0,MIN(1,1-(K994-scaling_params!$B$2)/(scaling_params!$C$2-scaling_params!$B$2)))+MAX(0,MIN(1,(L994-scaling_params!$B$3)/(scaling_params!$C$3-scaling_params!$B$3))))/2</f>
        <v>0.8323529412</v>
      </c>
      <c r="Y994" s="15">
        <f>(MAX(0,MIN(1,(M994-scaling_params!$B$4)/(scaling_params!$C$4-scaling_params!$B$4)))+MAX(0,MIN(1,(N994-scaling_params!$B$5)/(scaling_params!$C$5-scaling_params!$B$5))))/2</f>
        <v>0.7791666667</v>
      </c>
      <c r="Z994" s="15">
        <f>(MAX(0,MIN(1,(O994-scaling_params!$B$6)/(scaling_params!$C$6-scaling_params!$B$6)))+MAX(0,MIN(1,1-(P994-scaling_params!$B$7)/(scaling_params!$C$7-scaling_params!$B$7)))+MAX(0,MIN(1,(T994-scaling_params!$B$11)/(scaling_params!$C$11-scaling_params!$B$11))))/3</f>
        <v>0.8851013673</v>
      </c>
      <c r="AA994" s="15">
        <f>(MAX(0,MIN(1,1-(Q994-scaling_params!$B$8)/(scaling_params!$C$8-scaling_params!$B$8)))+MAX(0,MIN(1,(R994-scaling_params!$B$9)/(scaling_params!$C$9-scaling_params!$B$9)))+MAX(0,MIN(1,(S994-scaling_params!$B$10)/(scaling_params!$C$10-scaling_params!$B$10))))/3</f>
        <v>0.9129069925</v>
      </c>
      <c r="AB994" s="15">
        <f>(MAX(0,MIN(1,(U994-scaling_params!$B$12)/(scaling_params!$C$12-scaling_params!$B$12)))+MAX(0,MIN(1,(V994-scaling_params!$B$13)/(scaling_params!$C$13-scaling_params!$B$13))))/2</f>
        <v>0.805</v>
      </c>
      <c r="AC994" s="13">
        <f>(scaling_params!$G$2*X994+scaling_params!$G$3*Y994+scaling_params!$G$4*Z994+scaling_params!$G$5*AA994+scaling_params!$G$6*AB994)*100</f>
        <v>84.23675598</v>
      </c>
      <c r="AD994" s="11" t="s">
        <v>168</v>
      </c>
      <c r="AE994" s="11">
        <f t="shared" si="2"/>
        <v>0</v>
      </c>
    </row>
    <row r="995" ht="15.75" customHeight="1">
      <c r="A995" s="11" t="s">
        <v>676</v>
      </c>
      <c r="B995" s="11" t="s">
        <v>163</v>
      </c>
      <c r="C995" s="11" t="s">
        <v>610</v>
      </c>
      <c r="D995" s="11" t="s">
        <v>174</v>
      </c>
      <c r="E995" s="12">
        <v>2025.0</v>
      </c>
      <c r="F995" s="11" t="s">
        <v>171</v>
      </c>
      <c r="G995" s="11" t="s">
        <v>172</v>
      </c>
      <c r="H995" s="11">
        <v>2.0</v>
      </c>
      <c r="I995" s="13">
        <v>7.1</v>
      </c>
      <c r="J995" s="11">
        <v>0.0</v>
      </c>
      <c r="K995" s="13">
        <v>1.2</v>
      </c>
      <c r="L995" s="13">
        <v>8.7</v>
      </c>
      <c r="M995" s="11">
        <v>36.0</v>
      </c>
      <c r="N995" s="14">
        <v>0.86</v>
      </c>
      <c r="O995" s="13">
        <v>78.6</v>
      </c>
      <c r="P995" s="13">
        <v>4.2</v>
      </c>
      <c r="Q995" s="13">
        <v>12.7</v>
      </c>
      <c r="R995" s="13">
        <v>18.1</v>
      </c>
      <c r="S995" s="13">
        <v>5.0</v>
      </c>
      <c r="T995" s="13">
        <v>4.8</v>
      </c>
      <c r="U995" s="13">
        <v>3.7</v>
      </c>
      <c r="V995" s="13">
        <v>90.1</v>
      </c>
      <c r="W995" s="11" t="str">
        <f t="shared" si="1"/>
        <v>A-Strong|BBVA|Digital|2025</v>
      </c>
      <c r="X995" s="15">
        <f>(MAX(0,MIN(1,1-(K995-scaling_params!$B$2)/(scaling_params!$C$2-scaling_params!$B$2)))+MAX(0,MIN(1,(L995-scaling_params!$B$3)/(scaling_params!$C$3-scaling_params!$B$3))))/2</f>
        <v>0.8857843137</v>
      </c>
      <c r="Y995" s="15">
        <f>(MAX(0,MIN(1,(M995-scaling_params!$B$4)/(scaling_params!$C$4-scaling_params!$B$4)))+MAX(0,MIN(1,(N995-scaling_params!$B$5)/(scaling_params!$C$5-scaling_params!$B$5))))/2</f>
        <v>0.7577380952</v>
      </c>
      <c r="Z995" s="15">
        <f>(MAX(0,MIN(1,(O995-scaling_params!$B$6)/(scaling_params!$C$6-scaling_params!$B$6)))+MAX(0,MIN(1,1-(P995-scaling_params!$B$7)/(scaling_params!$C$7-scaling_params!$B$7)))+MAX(0,MIN(1,(T995-scaling_params!$B$11)/(scaling_params!$C$11-scaling_params!$B$11))))/3</f>
        <v>0.980952381</v>
      </c>
      <c r="AA995" s="15">
        <f>(MAX(0,MIN(1,1-(Q995-scaling_params!$B$8)/(scaling_params!$C$8-scaling_params!$B$8)))+MAX(0,MIN(1,(R995-scaling_params!$B$9)/(scaling_params!$C$9-scaling_params!$B$9)))+MAX(0,MIN(1,(S995-scaling_params!$B$10)/(scaling_params!$C$10-scaling_params!$B$10))))/3</f>
        <v>0.9498945148</v>
      </c>
      <c r="AB995" s="15">
        <f>(MAX(0,MIN(1,(U995-scaling_params!$B$12)/(scaling_params!$C$12-scaling_params!$B$12)))+MAX(0,MIN(1,(V995-scaling_params!$B$13)/(scaling_params!$C$13-scaling_params!$B$13))))/2</f>
        <v>0.9245454545</v>
      </c>
      <c r="AC995" s="13">
        <f>(scaling_params!$G$2*X995+scaling_params!$G$3*Y995+scaling_params!$G$4*Z995+scaling_params!$G$5*AA995+scaling_params!$G$6*AB995)*100</f>
        <v>89.30293739</v>
      </c>
      <c r="AD995" s="11" t="s">
        <v>168</v>
      </c>
      <c r="AE995" s="11">
        <f t="shared" si="2"/>
        <v>0</v>
      </c>
    </row>
    <row r="996" ht="15.75" customHeight="1">
      <c r="A996" s="11" t="s">
        <v>677</v>
      </c>
      <c r="B996" s="11" t="s">
        <v>163</v>
      </c>
      <c r="C996" s="11" t="s">
        <v>610</v>
      </c>
      <c r="D996" s="11" t="s">
        <v>170</v>
      </c>
      <c r="E996" s="12">
        <v>2024.0</v>
      </c>
      <c r="F996" s="11" t="s">
        <v>171</v>
      </c>
      <c r="G996" s="11" t="s">
        <v>175</v>
      </c>
      <c r="H996" s="11">
        <v>2.0</v>
      </c>
      <c r="I996" s="13">
        <v>7.4</v>
      </c>
      <c r="J996" s="11">
        <v>0.0</v>
      </c>
      <c r="K996" s="13">
        <v>0.2</v>
      </c>
      <c r="L996" s="13">
        <v>10.0</v>
      </c>
      <c r="M996" s="11">
        <v>39.0</v>
      </c>
      <c r="N996" s="14">
        <v>0.95</v>
      </c>
      <c r="O996" s="13">
        <v>82.1</v>
      </c>
      <c r="P996" s="13">
        <v>5.1</v>
      </c>
      <c r="Q996" s="13">
        <v>12.5</v>
      </c>
      <c r="R996" s="13">
        <v>18.1</v>
      </c>
      <c r="S996" s="13">
        <v>4.8</v>
      </c>
      <c r="T996" s="13">
        <v>5.0</v>
      </c>
      <c r="U996" s="13">
        <v>2.3</v>
      </c>
      <c r="V996" s="13">
        <v>91.7</v>
      </c>
      <c r="W996" s="11" t="str">
        <f t="shared" si="1"/>
        <v>A-Strong|BBVA|Risk|2024</v>
      </c>
      <c r="X996" s="15">
        <f>(MAX(0,MIN(1,1-(K996-scaling_params!$B$2)/(scaling_params!$C$2-scaling_params!$B$2)))+MAX(0,MIN(1,(L996-scaling_params!$B$3)/(scaling_params!$C$3-scaling_params!$B$3))))/2</f>
        <v>1</v>
      </c>
      <c r="Y996" s="15">
        <f>(MAX(0,MIN(1,(M996-scaling_params!$B$4)/(scaling_params!$C$4-scaling_params!$B$4)))+MAX(0,MIN(1,(N996-scaling_params!$B$5)/(scaling_params!$C$5-scaling_params!$B$5))))/2</f>
        <v>0.8845238095</v>
      </c>
      <c r="Z996" s="15">
        <f>(MAX(0,MIN(1,(O996-scaling_params!$B$6)/(scaling_params!$C$6-scaling_params!$B$6)))+MAX(0,MIN(1,1-(P996-scaling_params!$B$7)/(scaling_params!$C$7-scaling_params!$B$7)))+MAX(0,MIN(1,(T996-scaling_params!$B$11)/(scaling_params!$C$11-scaling_params!$B$11))))/3</f>
        <v>1</v>
      </c>
      <c r="AA996" s="15">
        <f>(MAX(0,MIN(1,1-(Q996-scaling_params!$B$8)/(scaling_params!$C$8-scaling_params!$B$8)))+MAX(0,MIN(1,(R996-scaling_params!$B$9)/(scaling_params!$C$9-scaling_params!$B$9)))+MAX(0,MIN(1,(S996-scaling_params!$B$10)/(scaling_params!$C$10-scaling_params!$B$10))))/3</f>
        <v>0.9378624292</v>
      </c>
      <c r="AB996" s="15">
        <f>(MAX(0,MIN(1,(U996-scaling_params!$B$12)/(scaling_params!$C$12-scaling_params!$B$12)))+MAX(0,MIN(1,(V996-scaling_params!$B$13)/(scaling_params!$C$13-scaling_params!$B$13))))/2</f>
        <v>0.7640909091</v>
      </c>
      <c r="AC996" s="13">
        <f>(scaling_params!$G$2*X996+scaling_params!$G$3*Y996+scaling_params!$G$4*Z996+scaling_params!$G$5*AA996+scaling_params!$G$6*AB996)*100</f>
        <v>93.30896101</v>
      </c>
      <c r="AD996" s="11" t="s">
        <v>168</v>
      </c>
      <c r="AE996" s="11">
        <f t="shared" si="2"/>
        <v>0</v>
      </c>
    </row>
    <row r="997" ht="15.75" customHeight="1">
      <c r="A997" s="11" t="s">
        <v>677</v>
      </c>
      <c r="B997" s="11" t="s">
        <v>163</v>
      </c>
      <c r="C997" s="11" t="s">
        <v>610</v>
      </c>
      <c r="D997" s="11" t="s">
        <v>170</v>
      </c>
      <c r="E997" s="12">
        <v>2025.0</v>
      </c>
      <c r="F997" s="11" t="s">
        <v>171</v>
      </c>
      <c r="G997" s="11" t="s">
        <v>175</v>
      </c>
      <c r="H997" s="11">
        <v>2.0</v>
      </c>
      <c r="I997" s="13">
        <v>7.1</v>
      </c>
      <c r="J997" s="11">
        <v>0.0</v>
      </c>
      <c r="K997" s="13">
        <v>0.0</v>
      </c>
      <c r="L997" s="13">
        <v>9.6</v>
      </c>
      <c r="M997" s="11">
        <v>62.0</v>
      </c>
      <c r="N997" s="14">
        <v>0.98</v>
      </c>
      <c r="O997" s="13">
        <v>82.8</v>
      </c>
      <c r="P997" s="13">
        <v>4.9</v>
      </c>
      <c r="Q997" s="13">
        <v>8.3</v>
      </c>
      <c r="R997" s="13">
        <v>17.0</v>
      </c>
      <c r="S997" s="13">
        <v>5.0</v>
      </c>
      <c r="T997" s="13">
        <v>4.8</v>
      </c>
      <c r="U997" s="13">
        <v>5.1</v>
      </c>
      <c r="V997" s="13">
        <v>89.0</v>
      </c>
      <c r="W997" s="11" t="str">
        <f t="shared" si="1"/>
        <v>A-Strong|BBVA|Risk|2025</v>
      </c>
      <c r="X997" s="15">
        <f>(MAX(0,MIN(1,1-(K997-scaling_params!$B$2)/(scaling_params!$C$2-scaling_params!$B$2)))+MAX(0,MIN(1,(L997-scaling_params!$B$3)/(scaling_params!$C$3-scaling_params!$B$3))))/2</f>
        <v>0.9852941176</v>
      </c>
      <c r="Y997" s="15">
        <f>(MAX(0,MIN(1,(M997-scaling_params!$B$4)/(scaling_params!$C$4-scaling_params!$B$4)))+MAX(0,MIN(1,(N997-scaling_params!$B$5)/(scaling_params!$C$5-scaling_params!$B$5))))/2</f>
        <v>1</v>
      </c>
      <c r="Z997" s="15">
        <f>(MAX(0,MIN(1,(O997-scaling_params!$B$6)/(scaling_params!$C$6-scaling_params!$B$6)))+MAX(0,MIN(1,1-(P997-scaling_params!$B$7)/(scaling_params!$C$7-scaling_params!$B$7)))+MAX(0,MIN(1,(T997-scaling_params!$B$11)/(scaling_params!$C$11-scaling_params!$B$11))))/3</f>
        <v>0.980952381</v>
      </c>
      <c r="AA997" s="15">
        <f>(MAX(0,MIN(1,1-(Q997-scaling_params!$B$8)/(scaling_params!$C$8-scaling_params!$B$8)))+MAX(0,MIN(1,(R997-scaling_params!$B$9)/(scaling_params!$C$9-scaling_params!$B$9)))+MAX(0,MIN(1,(S997-scaling_params!$B$10)/(scaling_params!$C$10-scaling_params!$B$10))))/3</f>
        <v>0.9451476793</v>
      </c>
      <c r="AB997" s="15">
        <f>(MAX(0,MIN(1,(U997-scaling_params!$B$12)/(scaling_params!$C$12-scaling_params!$B$12)))+MAX(0,MIN(1,(V997-scaling_params!$B$13)/(scaling_params!$C$13-scaling_params!$B$13))))/2</f>
        <v>0.9145454545</v>
      </c>
      <c r="AC997" s="13">
        <f>(scaling_params!$G$2*X997+scaling_params!$G$3*Y997+scaling_params!$G$4*Z997+scaling_params!$G$5*AA997+scaling_params!$G$6*AB997)*100</f>
        <v>97.13302824</v>
      </c>
      <c r="AD997" s="11" t="s">
        <v>168</v>
      </c>
      <c r="AE997" s="11">
        <f t="shared" si="2"/>
        <v>0</v>
      </c>
    </row>
    <row r="998" ht="15.75" customHeight="1">
      <c r="A998" s="11" t="s">
        <v>678</v>
      </c>
      <c r="B998" s="11" t="s">
        <v>163</v>
      </c>
      <c r="C998" s="11" t="s">
        <v>610</v>
      </c>
      <c r="D998" s="11" t="s">
        <v>170</v>
      </c>
      <c r="E998" s="12">
        <v>2024.0</v>
      </c>
      <c r="F998" s="11" t="s">
        <v>171</v>
      </c>
      <c r="G998" s="11" t="s">
        <v>172</v>
      </c>
      <c r="H998" s="11">
        <v>2.0</v>
      </c>
      <c r="I998" s="13">
        <v>7.4</v>
      </c>
      <c r="J998" s="11">
        <v>0.0</v>
      </c>
      <c r="K998" s="13">
        <v>0.2</v>
      </c>
      <c r="L998" s="13">
        <v>8.0</v>
      </c>
      <c r="M998" s="11">
        <v>30.0</v>
      </c>
      <c r="N998" s="14">
        <v>0.87</v>
      </c>
      <c r="O998" s="13">
        <v>82.1</v>
      </c>
      <c r="P998" s="13">
        <v>5.1</v>
      </c>
      <c r="Q998" s="13">
        <v>12.5</v>
      </c>
      <c r="R998" s="13">
        <v>18.1</v>
      </c>
      <c r="S998" s="13">
        <v>5.0</v>
      </c>
      <c r="T998" s="13">
        <v>4.0</v>
      </c>
      <c r="U998" s="13">
        <v>2.3</v>
      </c>
      <c r="V998" s="13">
        <v>94.6</v>
      </c>
      <c r="W998" s="11" t="str">
        <f t="shared" si="1"/>
        <v>A-Strong|BBVA|Risk|2024</v>
      </c>
      <c r="X998" s="15">
        <f>(MAX(0,MIN(1,1-(K998-scaling_params!$B$2)/(scaling_params!$C$2-scaling_params!$B$2)))+MAX(0,MIN(1,(L998-scaling_params!$B$3)/(scaling_params!$C$3-scaling_params!$B$3))))/2</f>
        <v>0.8676470588</v>
      </c>
      <c r="Y998" s="15">
        <f>(MAX(0,MIN(1,(M998-scaling_params!$B$4)/(scaling_params!$C$4-scaling_params!$B$4)))+MAX(0,MIN(1,(N998-scaling_params!$B$5)/(scaling_params!$C$5-scaling_params!$B$5))))/2</f>
        <v>0.7416666667</v>
      </c>
      <c r="Z998" s="15">
        <f>(MAX(0,MIN(1,(O998-scaling_params!$B$6)/(scaling_params!$C$6-scaling_params!$B$6)))+MAX(0,MIN(1,1-(P998-scaling_params!$B$7)/(scaling_params!$C$7-scaling_params!$B$7)))+MAX(0,MIN(1,(T998-scaling_params!$B$11)/(scaling_params!$C$11-scaling_params!$B$11))))/3</f>
        <v>0.9047619048</v>
      </c>
      <c r="AA998" s="15">
        <f>(MAX(0,MIN(1,1-(Q998-scaling_params!$B$8)/(scaling_params!$C$8-scaling_params!$B$8)))+MAX(0,MIN(1,(R998-scaling_params!$B$9)/(scaling_params!$C$9-scaling_params!$B$9)))+MAX(0,MIN(1,(S998-scaling_params!$B$10)/(scaling_params!$C$10-scaling_params!$B$10))))/3</f>
        <v>0.9574702723</v>
      </c>
      <c r="AB998" s="15">
        <f>(MAX(0,MIN(1,(U998-scaling_params!$B$12)/(scaling_params!$C$12-scaling_params!$B$12)))+MAX(0,MIN(1,(V998-scaling_params!$B$13)/(scaling_params!$C$13-scaling_params!$B$13))))/2</f>
        <v>0.7904545455</v>
      </c>
      <c r="AC998" s="13">
        <f>(scaling_params!$G$2*X998+scaling_params!$G$3*Y998+scaling_params!$G$4*Z998+scaling_params!$G$5*AA998+scaling_params!$G$6*AB998)*100</f>
        <v>85.25961774</v>
      </c>
      <c r="AD998" s="11" t="s">
        <v>168</v>
      </c>
      <c r="AE998" s="11">
        <f t="shared" si="2"/>
        <v>0</v>
      </c>
    </row>
    <row r="999" ht="15.75" customHeight="1">
      <c r="A999" s="11" t="s">
        <v>678</v>
      </c>
      <c r="B999" s="11" t="s">
        <v>163</v>
      </c>
      <c r="C999" s="11" t="s">
        <v>610</v>
      </c>
      <c r="D999" s="11" t="s">
        <v>170</v>
      </c>
      <c r="E999" s="12">
        <v>2025.0</v>
      </c>
      <c r="F999" s="11" t="s">
        <v>171</v>
      </c>
      <c r="G999" s="11" t="s">
        <v>172</v>
      </c>
      <c r="H999" s="11">
        <v>2.0</v>
      </c>
      <c r="I999" s="13">
        <v>7.1</v>
      </c>
      <c r="J999" s="11">
        <v>0.0</v>
      </c>
      <c r="K999" s="13">
        <v>0.0</v>
      </c>
      <c r="L999" s="13">
        <v>9.0</v>
      </c>
      <c r="M999" s="11">
        <v>40.0</v>
      </c>
      <c r="N999" s="14">
        <v>0.83</v>
      </c>
      <c r="O999" s="13">
        <v>82.8</v>
      </c>
      <c r="P999" s="13">
        <v>4.9</v>
      </c>
      <c r="Q999" s="13">
        <v>8.3</v>
      </c>
      <c r="R999" s="13">
        <v>17.0</v>
      </c>
      <c r="S999" s="13">
        <v>4.6</v>
      </c>
      <c r="T999" s="13">
        <v>4.6</v>
      </c>
      <c r="U999" s="13">
        <v>5.1</v>
      </c>
      <c r="V999" s="13">
        <v>93.8</v>
      </c>
      <c r="W999" s="11" t="str">
        <f t="shared" si="1"/>
        <v>A-Strong|BBVA|Risk|2025</v>
      </c>
      <c r="X999" s="15">
        <f>(MAX(0,MIN(1,1-(K999-scaling_params!$B$2)/(scaling_params!$C$2-scaling_params!$B$2)))+MAX(0,MIN(1,(L999-scaling_params!$B$3)/(scaling_params!$C$3-scaling_params!$B$3))))/2</f>
        <v>0.9411764706</v>
      </c>
      <c r="Y999" s="15">
        <f>(MAX(0,MIN(1,(M999-scaling_params!$B$4)/(scaling_params!$C$4-scaling_params!$B$4)))+MAX(0,MIN(1,(N999-scaling_params!$B$5)/(scaling_params!$C$5-scaling_params!$B$5))))/2</f>
        <v>0.7392857143</v>
      </c>
      <c r="Z999" s="15">
        <f>(MAX(0,MIN(1,(O999-scaling_params!$B$6)/(scaling_params!$C$6-scaling_params!$B$6)))+MAX(0,MIN(1,1-(P999-scaling_params!$B$7)/(scaling_params!$C$7-scaling_params!$B$7)))+MAX(0,MIN(1,(T999-scaling_params!$B$11)/(scaling_params!$C$11-scaling_params!$B$11))))/3</f>
        <v>0.9619047619</v>
      </c>
      <c r="AA999" s="15">
        <f>(MAX(0,MIN(1,1-(Q999-scaling_params!$B$8)/(scaling_params!$C$8-scaling_params!$B$8)))+MAX(0,MIN(1,(R999-scaling_params!$B$9)/(scaling_params!$C$9-scaling_params!$B$9)))+MAX(0,MIN(1,(S999-scaling_params!$B$10)/(scaling_params!$C$10-scaling_params!$B$10))))/3</f>
        <v>0.9059319931</v>
      </c>
      <c r="AB999" s="15">
        <f>(MAX(0,MIN(1,(U999-scaling_params!$B$12)/(scaling_params!$C$12-scaling_params!$B$12)))+MAX(0,MIN(1,(V999-scaling_params!$B$13)/(scaling_params!$C$13-scaling_params!$B$13))))/2</f>
        <v>0.9581818182</v>
      </c>
      <c r="AC999" s="13">
        <f>(scaling_params!$G$2*X999+scaling_params!$G$3*Y999+scaling_params!$G$4*Z999+scaling_params!$G$5*AA999+scaling_params!$G$6*AB999)*100</f>
        <v>89.34657178</v>
      </c>
      <c r="AD999" s="11" t="s">
        <v>168</v>
      </c>
      <c r="AE999" s="11">
        <f t="shared" si="2"/>
        <v>0</v>
      </c>
    </row>
    <row r="1000" ht="15.75" customHeight="1">
      <c r="A1000" s="11" t="s">
        <v>679</v>
      </c>
      <c r="B1000" s="11" t="s">
        <v>163</v>
      </c>
      <c r="C1000" s="11" t="s">
        <v>610</v>
      </c>
      <c r="D1000" s="11" t="s">
        <v>170</v>
      </c>
      <c r="E1000" s="12">
        <v>2024.0</v>
      </c>
      <c r="F1000" s="11" t="s">
        <v>166</v>
      </c>
      <c r="G1000" s="11" t="s">
        <v>172</v>
      </c>
      <c r="H1000" s="11">
        <v>5.0</v>
      </c>
      <c r="I1000" s="13">
        <v>7.4</v>
      </c>
      <c r="J1000" s="11">
        <v>0.0</v>
      </c>
      <c r="K1000" s="13">
        <v>0.2</v>
      </c>
      <c r="L1000" s="13">
        <v>8.4</v>
      </c>
      <c r="M1000" s="11">
        <v>49.0</v>
      </c>
      <c r="N1000" s="14">
        <v>0.96</v>
      </c>
      <c r="O1000" s="13">
        <v>82.1</v>
      </c>
      <c r="P1000" s="13">
        <v>5.1</v>
      </c>
      <c r="Q1000" s="13">
        <v>12.5</v>
      </c>
      <c r="R1000" s="13">
        <v>18.1</v>
      </c>
      <c r="S1000" s="13">
        <v>5.0</v>
      </c>
      <c r="T1000" s="13">
        <v>5.0</v>
      </c>
      <c r="U1000" s="13">
        <v>2.3</v>
      </c>
      <c r="V1000" s="13">
        <v>89.7</v>
      </c>
      <c r="W1000" s="11" t="str">
        <f t="shared" si="1"/>
        <v>A-Strong|BBVA|Risk|2024</v>
      </c>
      <c r="X1000" s="15">
        <f>(MAX(0,MIN(1,1-(K1000-scaling_params!$B$2)/(scaling_params!$C$2-scaling_params!$B$2)))+MAX(0,MIN(1,(L1000-scaling_params!$B$3)/(scaling_params!$C$3-scaling_params!$B$3))))/2</f>
        <v>0.8970588235</v>
      </c>
      <c r="Y1000" s="15">
        <f>(MAX(0,MIN(1,(M1000-scaling_params!$B$4)/(scaling_params!$C$4-scaling_params!$B$4)))+MAX(0,MIN(1,(N1000-scaling_params!$B$5)/(scaling_params!$C$5-scaling_params!$B$5))))/2</f>
        <v>0.9446428571</v>
      </c>
      <c r="Z1000" s="15">
        <f>(MAX(0,MIN(1,(O1000-scaling_params!$B$6)/(scaling_params!$C$6-scaling_params!$B$6)))+MAX(0,MIN(1,1-(P1000-scaling_params!$B$7)/(scaling_params!$C$7-scaling_params!$B$7)))+MAX(0,MIN(1,(T1000-scaling_params!$B$11)/(scaling_params!$C$11-scaling_params!$B$11))))/3</f>
        <v>1</v>
      </c>
      <c r="AA1000" s="15">
        <f>(MAX(0,MIN(1,1-(Q1000-scaling_params!$B$8)/(scaling_params!$C$8-scaling_params!$B$8)))+MAX(0,MIN(1,(R1000-scaling_params!$B$9)/(scaling_params!$C$9-scaling_params!$B$9)))+MAX(0,MIN(1,(S1000-scaling_params!$B$10)/(scaling_params!$C$10-scaling_params!$B$10))))/3</f>
        <v>0.9574702723</v>
      </c>
      <c r="AB1000" s="15">
        <f>(MAX(0,MIN(1,(U1000-scaling_params!$B$12)/(scaling_params!$C$12-scaling_params!$B$12)))+MAX(0,MIN(1,(V1000-scaling_params!$B$13)/(scaling_params!$C$13-scaling_params!$B$13))))/2</f>
        <v>0.7459090909</v>
      </c>
      <c r="AC1000" s="13">
        <f>(scaling_params!$G$2*X1000+scaling_params!$G$3*Y1000+scaling_params!$G$4*Z1000+scaling_params!$G$5*AA1000+scaling_params!$G$6*AB1000)*100</f>
        <v>92.43319356</v>
      </c>
      <c r="AD1000" s="11" t="s">
        <v>168</v>
      </c>
      <c r="AE1000" s="11">
        <f t="shared" si="2"/>
        <v>0</v>
      </c>
    </row>
    <row r="1001" ht="15.75" customHeight="1">
      <c r="A1001" s="11" t="s">
        <v>679</v>
      </c>
      <c r="B1001" s="11" t="s">
        <v>163</v>
      </c>
      <c r="C1001" s="11" t="s">
        <v>610</v>
      </c>
      <c r="D1001" s="11" t="s">
        <v>170</v>
      </c>
      <c r="E1001" s="12">
        <v>2025.0</v>
      </c>
      <c r="F1001" s="11" t="s">
        <v>166</v>
      </c>
      <c r="G1001" s="11" t="s">
        <v>172</v>
      </c>
      <c r="H1001" s="11">
        <v>5.0</v>
      </c>
      <c r="I1001" s="13">
        <v>7.1</v>
      </c>
      <c r="J1001" s="11">
        <v>0.0</v>
      </c>
      <c r="K1001" s="13">
        <v>0.0</v>
      </c>
      <c r="L1001" s="13">
        <v>8.0</v>
      </c>
      <c r="M1001" s="11">
        <v>48.0</v>
      </c>
      <c r="N1001" s="14">
        <v>0.99</v>
      </c>
      <c r="O1001" s="13">
        <v>82.8</v>
      </c>
      <c r="P1001" s="13">
        <v>4.9</v>
      </c>
      <c r="Q1001" s="13">
        <v>8.3</v>
      </c>
      <c r="R1001" s="13">
        <v>17.0</v>
      </c>
      <c r="S1001" s="13">
        <v>5.0</v>
      </c>
      <c r="T1001" s="13">
        <v>5.0</v>
      </c>
      <c r="U1001" s="13">
        <v>5.1</v>
      </c>
      <c r="V1001" s="13">
        <v>100.0</v>
      </c>
      <c r="W1001" s="11" t="str">
        <f t="shared" si="1"/>
        <v>A-Strong|BBVA|Risk|2025</v>
      </c>
      <c r="X1001" s="15">
        <f>(MAX(0,MIN(1,1-(K1001-scaling_params!$B$2)/(scaling_params!$C$2-scaling_params!$B$2)))+MAX(0,MIN(1,(L1001-scaling_params!$B$3)/(scaling_params!$C$3-scaling_params!$B$3))))/2</f>
        <v>0.8676470588</v>
      </c>
      <c r="Y1001" s="15">
        <f>(MAX(0,MIN(1,(M1001-scaling_params!$B$4)/(scaling_params!$C$4-scaling_params!$B$4)))+MAX(0,MIN(1,(N1001-scaling_params!$B$5)/(scaling_params!$C$5-scaling_params!$B$5))))/2</f>
        <v>0.9523809524</v>
      </c>
      <c r="Z1001" s="15">
        <f>(MAX(0,MIN(1,(O1001-scaling_params!$B$6)/(scaling_params!$C$6-scaling_params!$B$6)))+MAX(0,MIN(1,1-(P1001-scaling_params!$B$7)/(scaling_params!$C$7-scaling_params!$B$7)))+MAX(0,MIN(1,(T1001-scaling_params!$B$11)/(scaling_params!$C$11-scaling_params!$B$11))))/3</f>
        <v>1</v>
      </c>
      <c r="AA1001" s="15">
        <f>(MAX(0,MIN(1,1-(Q1001-scaling_params!$B$8)/(scaling_params!$C$8-scaling_params!$B$8)))+MAX(0,MIN(1,(R1001-scaling_params!$B$9)/(scaling_params!$C$9-scaling_params!$B$9)))+MAX(0,MIN(1,(S1001-scaling_params!$B$10)/(scaling_params!$C$10-scaling_params!$B$10))))/3</f>
        <v>0.9451476793</v>
      </c>
      <c r="AB1001" s="15">
        <f>(MAX(0,MIN(1,(U1001-scaling_params!$B$12)/(scaling_params!$C$12-scaling_params!$B$12)))+MAX(0,MIN(1,(V1001-scaling_params!$B$13)/(scaling_params!$C$13-scaling_params!$B$13))))/2</f>
        <v>1</v>
      </c>
      <c r="AC1001" s="13">
        <f>(scaling_params!$G$2*X1001+scaling_params!$G$3*Y1001+scaling_params!$G$4*Z1001+scaling_params!$G$5*AA1001+scaling_params!$G$6*AB1001)*100</f>
        <v>94.70525742</v>
      </c>
      <c r="AD1001" s="11" t="s">
        <v>168</v>
      </c>
      <c r="AE1001" s="11">
        <f t="shared" si="2"/>
        <v>0</v>
      </c>
    </row>
    <row r="1002" ht="15.75" customHeight="1">
      <c r="A1002" s="11" t="s">
        <v>162</v>
      </c>
      <c r="B1002" s="11" t="s">
        <v>163</v>
      </c>
      <c r="C1002" s="11" t="s">
        <v>164</v>
      </c>
      <c r="D1002" s="11" t="s">
        <v>165</v>
      </c>
      <c r="E1002" s="12">
        <v>2024.0</v>
      </c>
      <c r="F1002" s="11" t="s">
        <v>166</v>
      </c>
      <c r="G1002" s="11" t="s">
        <v>167</v>
      </c>
      <c r="H1002" s="11">
        <v>4.0</v>
      </c>
      <c r="I1002" s="13">
        <v>15.8</v>
      </c>
      <c r="J1002" s="11">
        <v>0.0</v>
      </c>
      <c r="K1002" s="13">
        <v>3.0</v>
      </c>
      <c r="L1002" s="13">
        <v>4.9</v>
      </c>
      <c r="M1002" s="11">
        <v>-1.0</v>
      </c>
      <c r="N1002" s="14">
        <v>0.7</v>
      </c>
      <c r="O1002" s="13">
        <v>69.1</v>
      </c>
      <c r="P1002" s="13">
        <v>7.0</v>
      </c>
      <c r="Q1002" s="13">
        <v>16.3</v>
      </c>
      <c r="R1002" s="13">
        <v>13.4</v>
      </c>
      <c r="S1002" s="13">
        <v>2.5</v>
      </c>
      <c r="T1002" s="13">
        <v>2.5</v>
      </c>
      <c r="U1002" s="13">
        <v>2.1</v>
      </c>
      <c r="V1002" s="13">
        <v>64.3</v>
      </c>
      <c r="W1002" s="11" t="str">
        <f t="shared" si="1"/>
        <v>B-Average|BBVA|Operations|2024</v>
      </c>
      <c r="X1002" s="15">
        <f>(MAX(0,MIN(1,1-(K1002-scaling_params!$B$2)/(scaling_params!$C$2-scaling_params!$B$2)))+MAX(0,MIN(1,(L1002-scaling_params!$B$3)/(scaling_params!$C$3-scaling_params!$B$3))))/2</f>
        <v>0.306372549</v>
      </c>
      <c r="Y1002" s="15">
        <f>(MAX(0,MIN(1,(M1002-scaling_params!$B$4)/(scaling_params!$C$4-scaling_params!$B$4)))+MAX(0,MIN(1,(N1002-scaling_params!$B$5)/(scaling_params!$C$5-scaling_params!$B$5))))/2</f>
        <v>0.381547619</v>
      </c>
      <c r="Z1002" s="15">
        <f>(MAX(0,MIN(1,(O1002-scaling_params!$B$6)/(scaling_params!$C$6-scaling_params!$B$6)))+MAX(0,MIN(1,1-(P1002-scaling_params!$B$7)/(scaling_params!$C$7-scaling_params!$B$7)))+MAX(0,MIN(1,(T1002-scaling_params!$B$11)/(scaling_params!$C$11-scaling_params!$B$11))))/3</f>
        <v>0.4997069205</v>
      </c>
      <c r="AA1002" s="15">
        <f>(MAX(0,MIN(1,1-(Q1002-scaling_params!$B$8)/(scaling_params!$C$8-scaling_params!$B$8)))+MAX(0,MIN(1,(R1002-scaling_params!$B$9)/(scaling_params!$C$9-scaling_params!$B$9)))+MAX(0,MIN(1,(S1002-scaling_params!$B$10)/(scaling_params!$C$10-scaling_params!$B$10))))/3</f>
        <v>0.3701206029</v>
      </c>
      <c r="AB1002" s="15">
        <f>(MAX(0,MIN(1,(U1002-scaling_params!$B$12)/(scaling_params!$C$12-scaling_params!$B$12)))+MAX(0,MIN(1,(V1002-scaling_params!$B$13)/(scaling_params!$C$13-scaling_params!$B$13))))/2</f>
        <v>0.465</v>
      </c>
      <c r="AC1002" s="13">
        <f>(scaling_params!$G$2*X1002+scaling_params!$G$3*Y1002+scaling_params!$G$4*Z1002+scaling_params!$G$5*AA1002+scaling_params!$G$6*AB1002)*100</f>
        <v>39.91035919</v>
      </c>
      <c r="AD1002" s="11" t="s">
        <v>680</v>
      </c>
      <c r="AE1002" s="11">
        <f t="shared" si="2"/>
        <v>1</v>
      </c>
    </row>
    <row r="1003" ht="15.75" customHeight="1">
      <c r="A1003" s="11" t="s">
        <v>162</v>
      </c>
      <c r="B1003" s="11" t="s">
        <v>163</v>
      </c>
      <c r="C1003" s="11" t="s">
        <v>164</v>
      </c>
      <c r="D1003" s="11" t="s">
        <v>165</v>
      </c>
      <c r="E1003" s="12">
        <v>2025.0</v>
      </c>
      <c r="F1003" s="11" t="s">
        <v>166</v>
      </c>
      <c r="G1003" s="11" t="s">
        <v>167</v>
      </c>
      <c r="H1003" s="11">
        <v>4.0</v>
      </c>
      <c r="I1003" s="13">
        <v>15.2</v>
      </c>
      <c r="J1003" s="11">
        <v>0.0</v>
      </c>
      <c r="K1003" s="13">
        <v>2.9</v>
      </c>
      <c r="L1003" s="13">
        <v>6.0</v>
      </c>
      <c r="M1003" s="11">
        <v>0.0</v>
      </c>
      <c r="N1003" s="14">
        <v>0.71</v>
      </c>
      <c r="O1003" s="13">
        <v>65.0</v>
      </c>
      <c r="P1003" s="13">
        <v>7.5</v>
      </c>
      <c r="Q1003" s="13">
        <v>15.9</v>
      </c>
      <c r="R1003" s="13">
        <v>10.7</v>
      </c>
      <c r="S1003" s="13">
        <v>3.1</v>
      </c>
      <c r="T1003" s="13">
        <v>2.4</v>
      </c>
      <c r="U1003" s="13">
        <v>1.3</v>
      </c>
      <c r="V1003" s="13">
        <v>66.3</v>
      </c>
      <c r="W1003" s="11" t="str">
        <f t="shared" si="1"/>
        <v>B-Average|BBVA|Operations|2025</v>
      </c>
      <c r="X1003" s="15">
        <f>(MAX(0,MIN(1,1-(K1003-scaling_params!$B$2)/(scaling_params!$C$2-scaling_params!$B$2)))+MAX(0,MIN(1,(L1003-scaling_params!$B$3)/(scaling_params!$C$3-scaling_params!$B$3))))/2</f>
        <v>0.4039215686</v>
      </c>
      <c r="Y1003" s="15">
        <f>(MAX(0,MIN(1,(M1003-scaling_params!$B$4)/(scaling_params!$C$4-scaling_params!$B$4)))+MAX(0,MIN(1,(N1003-scaling_params!$B$5)/(scaling_params!$C$5-scaling_params!$B$5))))/2</f>
        <v>0.3988095238</v>
      </c>
      <c r="Z1003" s="15">
        <f>(MAX(0,MIN(1,(O1003-scaling_params!$B$6)/(scaling_params!$C$6-scaling_params!$B$6)))+MAX(0,MIN(1,1-(P1003-scaling_params!$B$7)/(scaling_params!$C$7-scaling_params!$B$7)))+MAX(0,MIN(1,(T1003-scaling_params!$B$11)/(scaling_params!$C$11-scaling_params!$B$11))))/3</f>
        <v>0.3774813003</v>
      </c>
      <c r="AA1003" s="15">
        <f>(MAX(0,MIN(1,1-(Q1003-scaling_params!$B$8)/(scaling_params!$C$8-scaling_params!$B$8)))+MAX(0,MIN(1,(R1003-scaling_params!$B$9)/(scaling_params!$C$9-scaling_params!$B$9)))+MAX(0,MIN(1,(S1003-scaling_params!$B$10)/(scaling_params!$C$10-scaling_params!$B$10))))/3</f>
        <v>0.3301715968</v>
      </c>
      <c r="AB1003" s="15">
        <f>(MAX(0,MIN(1,(U1003-scaling_params!$B$12)/(scaling_params!$C$12-scaling_params!$B$12)))+MAX(0,MIN(1,(V1003-scaling_params!$B$13)/(scaling_params!$C$13-scaling_params!$B$13))))/2</f>
        <v>0.2831818182</v>
      </c>
      <c r="AC1003" s="13">
        <f>(scaling_params!$G$2*X1003+scaling_params!$G$3*Y1003+scaling_params!$G$4*Z1003+scaling_params!$G$5*AA1003+scaling_params!$G$6*AB1003)*100</f>
        <v>36.88755679</v>
      </c>
      <c r="AD1003" s="11" t="s">
        <v>680</v>
      </c>
      <c r="AE1003" s="11">
        <f t="shared" si="2"/>
        <v>1</v>
      </c>
    </row>
    <row r="1004" ht="15.75" customHeight="1">
      <c r="A1004" s="11" t="s">
        <v>169</v>
      </c>
      <c r="B1004" s="11" t="s">
        <v>163</v>
      </c>
      <c r="C1004" s="11" t="s">
        <v>164</v>
      </c>
      <c r="D1004" s="11" t="s">
        <v>170</v>
      </c>
      <c r="E1004" s="12">
        <v>2024.0</v>
      </c>
      <c r="F1004" s="11" t="s">
        <v>171</v>
      </c>
      <c r="G1004" s="11" t="s">
        <v>172</v>
      </c>
      <c r="H1004" s="11">
        <v>4.0</v>
      </c>
      <c r="I1004" s="13">
        <v>15.8</v>
      </c>
      <c r="J1004" s="11">
        <v>0.0</v>
      </c>
      <c r="K1004" s="13">
        <v>2.4</v>
      </c>
      <c r="L1004" s="13">
        <v>5.6</v>
      </c>
      <c r="M1004" s="11">
        <v>8.0</v>
      </c>
      <c r="N1004" s="14">
        <v>0.71</v>
      </c>
      <c r="O1004" s="13">
        <v>70.5</v>
      </c>
      <c r="P1004" s="13">
        <v>8.3</v>
      </c>
      <c r="Q1004" s="13">
        <v>13.6</v>
      </c>
      <c r="R1004" s="13">
        <v>14.9</v>
      </c>
      <c r="S1004" s="13">
        <v>3.4</v>
      </c>
      <c r="T1004" s="13">
        <v>3.4</v>
      </c>
      <c r="U1004" s="13">
        <v>1.7</v>
      </c>
      <c r="V1004" s="13">
        <v>76.7</v>
      </c>
      <c r="W1004" s="11" t="str">
        <f t="shared" si="1"/>
        <v>B-Average|BBVA|Risk|2024</v>
      </c>
      <c r="X1004" s="15">
        <f>(MAX(0,MIN(1,1-(K1004-scaling_params!$B$2)/(scaling_params!$C$2-scaling_params!$B$2)))+MAX(0,MIN(1,(L1004-scaling_params!$B$3)/(scaling_params!$C$3-scaling_params!$B$3))))/2</f>
        <v>0.4578431373</v>
      </c>
      <c r="Y1004" s="15">
        <f>(MAX(0,MIN(1,(M1004-scaling_params!$B$4)/(scaling_params!$C$4-scaling_params!$B$4)))+MAX(0,MIN(1,(N1004-scaling_params!$B$5)/(scaling_params!$C$5-scaling_params!$B$5))))/2</f>
        <v>0.4369047619</v>
      </c>
      <c r="Z1004" s="15">
        <f>(MAX(0,MIN(1,(O1004-scaling_params!$B$6)/(scaling_params!$C$6-scaling_params!$B$6)))+MAX(0,MIN(1,1-(P1004-scaling_params!$B$7)/(scaling_params!$C$7-scaling_params!$B$7)))+MAX(0,MIN(1,(T1004-scaling_params!$B$11)/(scaling_params!$C$11-scaling_params!$B$11))))/3</f>
        <v>0.4914063993</v>
      </c>
      <c r="AA1004" s="15">
        <f>(MAX(0,MIN(1,1-(Q1004-scaling_params!$B$8)/(scaling_params!$C$8-scaling_params!$B$8)))+MAX(0,MIN(1,(R1004-scaling_params!$B$9)/(scaling_params!$C$9-scaling_params!$B$9)))+MAX(0,MIN(1,(S1004-scaling_params!$B$10)/(scaling_params!$C$10-scaling_params!$B$10))))/3</f>
        <v>0.6239197635</v>
      </c>
      <c r="AB1004" s="15">
        <f>(MAX(0,MIN(1,(U1004-scaling_params!$B$12)/(scaling_params!$C$12-scaling_params!$B$12)))+MAX(0,MIN(1,(V1004-scaling_params!$B$13)/(scaling_params!$C$13-scaling_params!$B$13))))/2</f>
        <v>0.4777272727</v>
      </c>
      <c r="AC1004" s="13">
        <f>(scaling_params!$G$2*X1004+scaling_params!$G$3*Y1004+scaling_params!$G$4*Z1004+scaling_params!$G$5*AA1004+scaling_params!$G$6*AB1004)*100</f>
        <v>49.19279567</v>
      </c>
      <c r="AD1004" s="11" t="s">
        <v>680</v>
      </c>
      <c r="AE1004" s="11">
        <f t="shared" si="2"/>
        <v>1</v>
      </c>
    </row>
    <row r="1005" ht="15.75" customHeight="1">
      <c r="A1005" s="11" t="s">
        <v>169</v>
      </c>
      <c r="B1005" s="11" t="s">
        <v>163</v>
      </c>
      <c r="C1005" s="11" t="s">
        <v>164</v>
      </c>
      <c r="D1005" s="11" t="s">
        <v>170</v>
      </c>
      <c r="E1005" s="12">
        <v>2025.0</v>
      </c>
      <c r="F1005" s="11" t="s">
        <v>171</v>
      </c>
      <c r="G1005" s="11" t="s">
        <v>172</v>
      </c>
      <c r="H1005" s="11">
        <v>4.0</v>
      </c>
      <c r="I1005" s="13">
        <v>15.2</v>
      </c>
      <c r="J1005" s="11">
        <v>1.0</v>
      </c>
      <c r="K1005" s="13">
        <v>2.5</v>
      </c>
      <c r="L1005" s="13">
        <v>5.7</v>
      </c>
      <c r="M1005" s="11">
        <v>24.0</v>
      </c>
      <c r="N1005" s="14">
        <v>0.76</v>
      </c>
      <c r="O1005" s="13">
        <v>68.8</v>
      </c>
      <c r="P1005" s="13">
        <v>7.0</v>
      </c>
      <c r="Q1005" s="13">
        <v>16.6</v>
      </c>
      <c r="R1005" s="13">
        <v>14.7</v>
      </c>
      <c r="S1005" s="13">
        <v>3.6</v>
      </c>
      <c r="T1005" s="13">
        <v>3.0</v>
      </c>
      <c r="U1005" s="13">
        <v>1.5</v>
      </c>
      <c r="V1005" s="13">
        <v>69.4</v>
      </c>
      <c r="W1005" s="11" t="str">
        <f t="shared" si="1"/>
        <v>B-Average|BBVA|Risk|2025</v>
      </c>
      <c r="X1005" s="15">
        <f>(MAX(0,MIN(1,1-(K1005-scaling_params!$B$2)/(scaling_params!$C$2-scaling_params!$B$2)))+MAX(0,MIN(1,(L1005-scaling_params!$B$3)/(scaling_params!$C$3-scaling_params!$B$3))))/2</f>
        <v>0.4485294118</v>
      </c>
      <c r="Y1005" s="15">
        <f>(MAX(0,MIN(1,(M1005-scaling_params!$B$4)/(scaling_params!$C$4-scaling_params!$B$4)))+MAX(0,MIN(1,(N1005-scaling_params!$B$5)/(scaling_params!$C$5-scaling_params!$B$5))))/2</f>
        <v>0.5755952381</v>
      </c>
      <c r="Z1005" s="15">
        <f>(MAX(0,MIN(1,(O1005-scaling_params!$B$6)/(scaling_params!$C$6-scaling_params!$B$6)))+MAX(0,MIN(1,1-(P1005-scaling_params!$B$7)/(scaling_params!$C$7-scaling_params!$B$7)))+MAX(0,MIN(1,(T1005-scaling_params!$B$11)/(scaling_params!$C$11-scaling_params!$B$11))))/3</f>
        <v>0.5423754731</v>
      </c>
      <c r="AA1005" s="15">
        <f>(MAX(0,MIN(1,1-(Q1005-scaling_params!$B$8)/(scaling_params!$C$8-scaling_params!$B$8)))+MAX(0,MIN(1,(R1005-scaling_params!$B$9)/(scaling_params!$C$9-scaling_params!$B$9)))+MAX(0,MIN(1,(S1005-scaling_params!$B$10)/(scaling_params!$C$10-scaling_params!$B$10))))/3</f>
        <v>0.5214524245</v>
      </c>
      <c r="AB1005" s="15">
        <f>(MAX(0,MIN(1,(U1005-scaling_params!$B$12)/(scaling_params!$C$12-scaling_params!$B$12)))+MAX(0,MIN(1,(V1005-scaling_params!$B$13)/(scaling_params!$C$13-scaling_params!$B$13))))/2</f>
        <v>0.3613636364</v>
      </c>
      <c r="AC1005" s="13">
        <f>(scaling_params!$G$2*X1005+scaling_params!$G$3*Y1005+scaling_params!$G$4*Z1005+scaling_params!$G$5*AA1005+scaling_params!$G$6*AB1005)*100</f>
        <v>50.25440647</v>
      </c>
      <c r="AD1005" s="11" t="s">
        <v>680</v>
      </c>
      <c r="AE1005" s="11">
        <f t="shared" si="2"/>
        <v>1</v>
      </c>
    </row>
    <row r="1006" ht="15.75" customHeight="1">
      <c r="A1006" s="11" t="s">
        <v>173</v>
      </c>
      <c r="B1006" s="11" t="s">
        <v>163</v>
      </c>
      <c r="C1006" s="11" t="s">
        <v>164</v>
      </c>
      <c r="D1006" s="11" t="s">
        <v>174</v>
      </c>
      <c r="E1006" s="12">
        <v>2024.0</v>
      </c>
      <c r="F1006" s="11" t="s">
        <v>171</v>
      </c>
      <c r="G1006" s="11" t="s">
        <v>175</v>
      </c>
      <c r="H1006" s="11">
        <v>3.0</v>
      </c>
      <c r="I1006" s="13">
        <v>15.8</v>
      </c>
      <c r="J1006" s="11">
        <v>0.0</v>
      </c>
      <c r="K1006" s="13">
        <v>3.0</v>
      </c>
      <c r="L1006" s="13">
        <v>5.8</v>
      </c>
      <c r="M1006" s="11">
        <v>6.0</v>
      </c>
      <c r="N1006" s="14">
        <v>0.75</v>
      </c>
      <c r="O1006" s="13">
        <v>61.5</v>
      </c>
      <c r="P1006" s="13">
        <v>8.7</v>
      </c>
      <c r="Q1006" s="13">
        <v>18.1</v>
      </c>
      <c r="R1006" s="13">
        <v>13.0</v>
      </c>
      <c r="S1006" s="13">
        <v>3.2</v>
      </c>
      <c r="T1006" s="13">
        <v>3.4</v>
      </c>
      <c r="U1006" s="13">
        <v>1.3</v>
      </c>
      <c r="V1006" s="13">
        <v>71.2</v>
      </c>
      <c r="W1006" s="11" t="str">
        <f t="shared" si="1"/>
        <v>B-Average|BBVA|Digital|2024</v>
      </c>
      <c r="X1006" s="15">
        <f>(MAX(0,MIN(1,1-(K1006-scaling_params!$B$2)/(scaling_params!$C$2-scaling_params!$B$2)))+MAX(0,MIN(1,(L1006-scaling_params!$B$3)/(scaling_params!$C$3-scaling_params!$B$3))))/2</f>
        <v>0.3725490196</v>
      </c>
      <c r="Y1006" s="15">
        <f>(MAX(0,MIN(1,(M1006-scaling_params!$B$4)/(scaling_params!$C$4-scaling_params!$B$4)))+MAX(0,MIN(1,(N1006-scaling_params!$B$5)/(scaling_params!$C$5-scaling_params!$B$5))))/2</f>
        <v>0.4773809524</v>
      </c>
      <c r="Z1006" s="15">
        <f>(MAX(0,MIN(1,(O1006-scaling_params!$B$6)/(scaling_params!$C$6-scaling_params!$B$6)))+MAX(0,MIN(1,1-(P1006-scaling_params!$B$7)/(scaling_params!$C$7-scaling_params!$B$7)))+MAX(0,MIN(1,(T1006-scaling_params!$B$11)/(scaling_params!$C$11-scaling_params!$B$11))))/3</f>
        <v>0.3068555118</v>
      </c>
      <c r="AA1006" s="15">
        <f>(MAX(0,MIN(1,1-(Q1006-scaling_params!$B$8)/(scaling_params!$C$8-scaling_params!$B$8)))+MAX(0,MIN(1,(R1006-scaling_params!$B$9)/(scaling_params!$C$9-scaling_params!$B$9)))+MAX(0,MIN(1,(S1006-scaling_params!$B$10)/(scaling_params!$C$10-scaling_params!$B$10))))/3</f>
        <v>0.3536885986</v>
      </c>
      <c r="AB1006" s="15">
        <f>(MAX(0,MIN(1,(U1006-scaling_params!$B$12)/(scaling_params!$C$12-scaling_params!$B$12)))+MAX(0,MIN(1,(V1006-scaling_params!$B$13)/(scaling_params!$C$13-scaling_params!$B$13))))/2</f>
        <v>0.3277272727</v>
      </c>
      <c r="AC1006" s="13">
        <f>(scaling_params!$G$2*X1006+scaling_params!$G$3*Y1006+scaling_params!$G$4*Z1006+scaling_params!$G$5*AA1006+scaling_params!$G$6*AB1006)*100</f>
        <v>37.27656002</v>
      </c>
      <c r="AD1006" s="11" t="s">
        <v>680</v>
      </c>
      <c r="AE1006" s="11">
        <f t="shared" si="2"/>
        <v>1</v>
      </c>
    </row>
    <row r="1007" ht="15.75" customHeight="1">
      <c r="A1007" s="11" t="s">
        <v>173</v>
      </c>
      <c r="B1007" s="11" t="s">
        <v>163</v>
      </c>
      <c r="C1007" s="11" t="s">
        <v>164</v>
      </c>
      <c r="D1007" s="11" t="s">
        <v>174</v>
      </c>
      <c r="E1007" s="12">
        <v>2025.0</v>
      </c>
      <c r="F1007" s="11" t="s">
        <v>171</v>
      </c>
      <c r="G1007" s="11" t="s">
        <v>175</v>
      </c>
      <c r="H1007" s="11">
        <v>3.0</v>
      </c>
      <c r="I1007" s="13">
        <v>15.2</v>
      </c>
      <c r="J1007" s="11">
        <v>0.0</v>
      </c>
      <c r="K1007" s="13">
        <v>3.2</v>
      </c>
      <c r="L1007" s="13">
        <v>5.4</v>
      </c>
      <c r="M1007" s="11">
        <v>-26.0</v>
      </c>
      <c r="N1007" s="14">
        <v>0.74</v>
      </c>
      <c r="O1007" s="13">
        <v>62.8</v>
      </c>
      <c r="P1007" s="13">
        <v>7.6</v>
      </c>
      <c r="Q1007" s="13">
        <v>16.6</v>
      </c>
      <c r="R1007" s="13">
        <v>15.2</v>
      </c>
      <c r="S1007" s="13">
        <v>3.0</v>
      </c>
      <c r="T1007" s="13">
        <v>3.3</v>
      </c>
      <c r="U1007" s="13">
        <v>1.7</v>
      </c>
      <c r="V1007" s="13">
        <v>66.0</v>
      </c>
      <c r="W1007" s="11" t="str">
        <f t="shared" si="1"/>
        <v>B-Average|BBVA|Digital|2025</v>
      </c>
      <c r="X1007" s="15">
        <f>(MAX(0,MIN(1,1-(K1007-scaling_params!$B$2)/(scaling_params!$C$2-scaling_params!$B$2)))+MAX(0,MIN(1,(L1007-scaling_params!$B$3)/(scaling_params!$C$3-scaling_params!$B$3))))/2</f>
        <v>0.3098039216</v>
      </c>
      <c r="Y1007" s="15">
        <f>(MAX(0,MIN(1,(M1007-scaling_params!$B$4)/(scaling_params!$C$4-scaling_params!$B$4)))+MAX(0,MIN(1,(N1007-scaling_params!$B$5)/(scaling_params!$C$5-scaling_params!$B$5))))/2</f>
        <v>0.3125</v>
      </c>
      <c r="Z1007" s="15">
        <f>(MAX(0,MIN(1,(O1007-scaling_params!$B$6)/(scaling_params!$C$6-scaling_params!$B$6)))+MAX(0,MIN(1,1-(P1007-scaling_params!$B$7)/(scaling_params!$C$7-scaling_params!$B$7)))+MAX(0,MIN(1,(T1007-scaling_params!$B$11)/(scaling_params!$C$11-scaling_params!$B$11))))/3</f>
        <v>0.4178829466</v>
      </c>
      <c r="AA1007" s="15">
        <f>(MAX(0,MIN(1,1-(Q1007-scaling_params!$B$8)/(scaling_params!$C$8-scaling_params!$B$8)))+MAX(0,MIN(1,(R1007-scaling_params!$B$9)/(scaling_params!$C$9-scaling_params!$B$9)))+MAX(0,MIN(1,(S1007-scaling_params!$B$10)/(scaling_params!$C$10-scaling_params!$B$10))))/3</f>
        <v>0.4837259415</v>
      </c>
      <c r="AB1007" s="15">
        <f>(MAX(0,MIN(1,(U1007-scaling_params!$B$12)/(scaling_params!$C$12-scaling_params!$B$12)))+MAX(0,MIN(1,(V1007-scaling_params!$B$13)/(scaling_params!$C$13-scaling_params!$B$13))))/2</f>
        <v>0.3804545455</v>
      </c>
      <c r="AC1007" s="13">
        <f>(scaling_params!$G$2*X1007+scaling_params!$G$3*Y1007+scaling_params!$G$4*Z1007+scaling_params!$G$5*AA1007+scaling_params!$G$6*AB1007)*100</f>
        <v>37.44733161</v>
      </c>
      <c r="AD1007" s="11" t="s">
        <v>680</v>
      </c>
      <c r="AE1007" s="11">
        <f t="shared" si="2"/>
        <v>1</v>
      </c>
    </row>
    <row r="1008" ht="15.75" customHeight="1">
      <c r="A1008" s="11" t="s">
        <v>176</v>
      </c>
      <c r="B1008" s="11" t="s">
        <v>163</v>
      </c>
      <c r="C1008" s="11" t="s">
        <v>164</v>
      </c>
      <c r="D1008" s="11" t="s">
        <v>177</v>
      </c>
      <c r="E1008" s="12">
        <v>2024.0</v>
      </c>
      <c r="F1008" s="11" t="s">
        <v>166</v>
      </c>
      <c r="G1008" s="11" t="s">
        <v>172</v>
      </c>
      <c r="H1008" s="11">
        <v>2.0</v>
      </c>
      <c r="I1008" s="13">
        <v>15.8</v>
      </c>
      <c r="J1008" s="11">
        <v>0.0</v>
      </c>
      <c r="K1008" s="13">
        <v>2.9</v>
      </c>
      <c r="L1008" s="13">
        <v>5.7</v>
      </c>
      <c r="M1008" s="11">
        <v>24.0</v>
      </c>
      <c r="N1008" s="14">
        <v>0.77</v>
      </c>
      <c r="O1008" s="13">
        <v>68.1</v>
      </c>
      <c r="P1008" s="13">
        <v>8.1</v>
      </c>
      <c r="Q1008" s="13">
        <v>16.4</v>
      </c>
      <c r="R1008" s="13">
        <v>13.3</v>
      </c>
      <c r="S1008" s="13">
        <v>3.6</v>
      </c>
      <c r="T1008" s="13">
        <v>2.5</v>
      </c>
      <c r="U1008" s="13">
        <v>2.1</v>
      </c>
      <c r="V1008" s="13">
        <v>58.1</v>
      </c>
      <c r="W1008" s="11" t="str">
        <f t="shared" si="1"/>
        <v>B-Average|BBVA|Retail|2024</v>
      </c>
      <c r="X1008" s="15">
        <f>(MAX(0,MIN(1,1-(K1008-scaling_params!$B$2)/(scaling_params!$C$2-scaling_params!$B$2)))+MAX(0,MIN(1,(L1008-scaling_params!$B$3)/(scaling_params!$C$3-scaling_params!$B$3))))/2</f>
        <v>0.3818627451</v>
      </c>
      <c r="Y1008" s="15">
        <f>(MAX(0,MIN(1,(M1008-scaling_params!$B$4)/(scaling_params!$C$4-scaling_params!$B$4)))+MAX(0,MIN(1,(N1008-scaling_params!$B$5)/(scaling_params!$C$5-scaling_params!$B$5))))/2</f>
        <v>0.5880952381</v>
      </c>
      <c r="Z1008" s="15">
        <f>(MAX(0,MIN(1,(O1008-scaling_params!$B$6)/(scaling_params!$C$6-scaling_params!$B$6)))+MAX(0,MIN(1,1-(P1008-scaling_params!$B$7)/(scaling_params!$C$7-scaling_params!$B$7)))+MAX(0,MIN(1,(T1008-scaling_params!$B$11)/(scaling_params!$C$11-scaling_params!$B$11))))/3</f>
        <v>0.3841061712</v>
      </c>
      <c r="AA1008" s="15">
        <f>(MAX(0,MIN(1,1-(Q1008-scaling_params!$B$8)/(scaling_params!$C$8-scaling_params!$B$8)))+MAX(0,MIN(1,(R1008-scaling_params!$B$9)/(scaling_params!$C$9-scaling_params!$B$9)))+MAX(0,MIN(1,(S1008-scaling_params!$B$10)/(scaling_params!$C$10-scaling_params!$B$10))))/3</f>
        <v>0.4699564521</v>
      </c>
      <c r="AB1008" s="15">
        <f>(MAX(0,MIN(1,(U1008-scaling_params!$B$12)/(scaling_params!$C$12-scaling_params!$B$12)))+MAX(0,MIN(1,(V1008-scaling_params!$B$13)/(scaling_params!$C$13-scaling_params!$B$13))))/2</f>
        <v>0.4086363636</v>
      </c>
      <c r="AC1008" s="13">
        <f>(scaling_params!$G$2*X1008+scaling_params!$G$3*Y1008+scaling_params!$G$4*Z1008+scaling_params!$G$5*AA1008+scaling_params!$G$6*AB1008)*100</f>
        <v>44.91365028</v>
      </c>
      <c r="AD1008" s="11" t="s">
        <v>680</v>
      </c>
      <c r="AE1008" s="11">
        <f t="shared" si="2"/>
        <v>1</v>
      </c>
    </row>
    <row r="1009" ht="15.75" customHeight="1">
      <c r="A1009" s="11" t="s">
        <v>176</v>
      </c>
      <c r="B1009" s="11" t="s">
        <v>163</v>
      </c>
      <c r="C1009" s="11" t="s">
        <v>164</v>
      </c>
      <c r="D1009" s="11" t="s">
        <v>177</v>
      </c>
      <c r="E1009" s="12">
        <v>2025.0</v>
      </c>
      <c r="F1009" s="11" t="s">
        <v>166</v>
      </c>
      <c r="G1009" s="11" t="s">
        <v>172</v>
      </c>
      <c r="H1009" s="11">
        <v>2.0</v>
      </c>
      <c r="I1009" s="13">
        <v>15.2</v>
      </c>
      <c r="J1009" s="11">
        <v>0.0</v>
      </c>
      <c r="K1009" s="13">
        <v>2.8</v>
      </c>
      <c r="L1009" s="13">
        <v>6.0</v>
      </c>
      <c r="M1009" s="11">
        <v>13.0</v>
      </c>
      <c r="N1009" s="14">
        <v>0.67</v>
      </c>
      <c r="O1009" s="13">
        <v>69.9</v>
      </c>
      <c r="P1009" s="13">
        <v>6.2</v>
      </c>
      <c r="Q1009" s="13">
        <v>20.4</v>
      </c>
      <c r="R1009" s="13">
        <v>11.3</v>
      </c>
      <c r="S1009" s="13">
        <v>3.2</v>
      </c>
      <c r="T1009" s="13">
        <v>3.2</v>
      </c>
      <c r="U1009" s="13">
        <v>1.6</v>
      </c>
      <c r="V1009" s="13">
        <v>69.0</v>
      </c>
      <c r="W1009" s="11" t="str">
        <f t="shared" si="1"/>
        <v>B-Average|BBVA|Retail|2025</v>
      </c>
      <c r="X1009" s="15">
        <f>(MAX(0,MIN(1,1-(K1009-scaling_params!$B$2)/(scaling_params!$C$2-scaling_params!$B$2)))+MAX(0,MIN(1,(L1009-scaling_params!$B$3)/(scaling_params!$C$3-scaling_params!$B$3))))/2</f>
        <v>0.4205882353</v>
      </c>
      <c r="Y1009" s="15">
        <f>(MAX(0,MIN(1,(M1009-scaling_params!$B$4)/(scaling_params!$C$4-scaling_params!$B$4)))+MAX(0,MIN(1,(N1009-scaling_params!$B$5)/(scaling_params!$C$5-scaling_params!$B$5))))/2</f>
        <v>0.4107142857</v>
      </c>
      <c r="Z1009" s="15">
        <f>(MAX(0,MIN(1,(O1009-scaling_params!$B$6)/(scaling_params!$C$6-scaling_params!$B$6)))+MAX(0,MIN(1,1-(P1009-scaling_params!$B$7)/(scaling_params!$C$7-scaling_params!$B$7)))+MAX(0,MIN(1,(T1009-scaling_params!$B$11)/(scaling_params!$C$11-scaling_params!$B$11))))/3</f>
        <v>0.6516469794</v>
      </c>
      <c r="AA1009" s="15">
        <f>(MAX(0,MIN(1,1-(Q1009-scaling_params!$B$8)/(scaling_params!$C$8-scaling_params!$B$8)))+MAX(0,MIN(1,(R1009-scaling_params!$B$9)/(scaling_params!$C$9-scaling_params!$B$9)))+MAX(0,MIN(1,(S1009-scaling_params!$B$10)/(scaling_params!$C$10-scaling_params!$B$10))))/3</f>
        <v>0.1948374286</v>
      </c>
      <c r="AB1009" s="15">
        <f>(MAX(0,MIN(1,(U1009-scaling_params!$B$12)/(scaling_params!$C$12-scaling_params!$B$12)))+MAX(0,MIN(1,(V1009-scaling_params!$B$13)/(scaling_params!$C$13-scaling_params!$B$13))))/2</f>
        <v>0.3827272727</v>
      </c>
      <c r="AC1009" s="13">
        <f>(scaling_params!$G$2*X1009+scaling_params!$G$3*Y1009+scaling_params!$G$4*Z1009+scaling_params!$G$5*AA1009+scaling_params!$G$6*AB1009)*100</f>
        <v>42.79463382</v>
      </c>
      <c r="AD1009" s="11" t="s">
        <v>680</v>
      </c>
      <c r="AE1009" s="11">
        <f t="shared" si="2"/>
        <v>1</v>
      </c>
    </row>
    <row r="1010" ht="15.75" customHeight="1">
      <c r="A1010" s="11" t="s">
        <v>178</v>
      </c>
      <c r="B1010" s="11" t="s">
        <v>163</v>
      </c>
      <c r="C1010" s="11" t="s">
        <v>164</v>
      </c>
      <c r="D1010" s="11" t="s">
        <v>165</v>
      </c>
      <c r="E1010" s="12">
        <v>2024.0</v>
      </c>
      <c r="F1010" s="11" t="s">
        <v>171</v>
      </c>
      <c r="G1010" s="11" t="s">
        <v>167</v>
      </c>
      <c r="H1010" s="11">
        <v>1.0</v>
      </c>
      <c r="I1010" s="13">
        <v>15.8</v>
      </c>
      <c r="J1010" s="11">
        <v>0.0</v>
      </c>
      <c r="K1010" s="13">
        <v>3.0</v>
      </c>
      <c r="L1010" s="13">
        <v>7.3</v>
      </c>
      <c r="M1010" s="11">
        <v>34.0</v>
      </c>
      <c r="N1010" s="14">
        <v>0.8</v>
      </c>
      <c r="O1010" s="13">
        <v>69.1</v>
      </c>
      <c r="P1010" s="13">
        <v>7.0</v>
      </c>
      <c r="Q1010" s="13">
        <v>16.3</v>
      </c>
      <c r="R1010" s="13">
        <v>13.4</v>
      </c>
      <c r="S1010" s="13">
        <v>4.1</v>
      </c>
      <c r="T1010" s="13">
        <v>3.4</v>
      </c>
      <c r="U1010" s="13">
        <v>2.1</v>
      </c>
      <c r="V1010" s="13">
        <v>76.4</v>
      </c>
      <c r="W1010" s="11" t="str">
        <f t="shared" si="1"/>
        <v>B-Average|BBVA|Operations|2024</v>
      </c>
      <c r="X1010" s="15">
        <f>(MAX(0,MIN(1,1-(K1010-scaling_params!$B$2)/(scaling_params!$C$2-scaling_params!$B$2)))+MAX(0,MIN(1,(L1010-scaling_params!$B$3)/(scaling_params!$C$3-scaling_params!$B$3))))/2</f>
        <v>0.4828431373</v>
      </c>
      <c r="Y1010" s="15">
        <f>(MAX(0,MIN(1,(M1010-scaling_params!$B$4)/(scaling_params!$C$4-scaling_params!$B$4)))+MAX(0,MIN(1,(N1010-scaling_params!$B$5)/(scaling_params!$C$5-scaling_params!$B$5))))/2</f>
        <v>0.6732142857</v>
      </c>
      <c r="Z1010" s="15">
        <f>(MAX(0,MIN(1,(O1010-scaling_params!$B$6)/(scaling_params!$C$6-scaling_params!$B$6)))+MAX(0,MIN(1,1-(P1010-scaling_params!$B$7)/(scaling_params!$C$7-scaling_params!$B$7)))+MAX(0,MIN(1,(T1010-scaling_params!$B$11)/(scaling_params!$C$11-scaling_params!$B$11))))/3</f>
        <v>0.5854212062</v>
      </c>
      <c r="AA1010" s="15">
        <f>(MAX(0,MIN(1,1-(Q1010-scaling_params!$B$8)/(scaling_params!$C$8-scaling_params!$B$8)))+MAX(0,MIN(1,(R1010-scaling_params!$B$9)/(scaling_params!$C$9-scaling_params!$B$9)))+MAX(0,MIN(1,(S1010-scaling_params!$B$10)/(scaling_params!$C$10-scaling_params!$B$10))))/3</f>
        <v>0.526983348</v>
      </c>
      <c r="AB1010" s="15">
        <f>(MAX(0,MIN(1,(U1010-scaling_params!$B$12)/(scaling_params!$C$12-scaling_params!$B$12)))+MAX(0,MIN(1,(V1010-scaling_params!$B$13)/(scaling_params!$C$13-scaling_params!$B$13))))/2</f>
        <v>0.575</v>
      </c>
      <c r="AC1010" s="13">
        <f>(scaling_params!$G$2*X1010+scaling_params!$G$3*Y1010+scaling_params!$G$4*Z1010+scaling_params!$G$5*AA1010+scaling_params!$G$6*AB1010)*100</f>
        <v>56.98465471</v>
      </c>
      <c r="AD1010" s="11" t="s">
        <v>680</v>
      </c>
      <c r="AE1010" s="11">
        <f t="shared" si="2"/>
        <v>1</v>
      </c>
    </row>
    <row r="1011" ht="15.75" customHeight="1">
      <c r="A1011" s="11" t="s">
        <v>178</v>
      </c>
      <c r="B1011" s="11" t="s">
        <v>163</v>
      </c>
      <c r="C1011" s="11" t="s">
        <v>164</v>
      </c>
      <c r="D1011" s="11" t="s">
        <v>165</v>
      </c>
      <c r="E1011" s="12">
        <v>2025.0</v>
      </c>
      <c r="F1011" s="11" t="s">
        <v>171</v>
      </c>
      <c r="G1011" s="11" t="s">
        <v>167</v>
      </c>
      <c r="H1011" s="11">
        <v>1.0</v>
      </c>
      <c r="I1011" s="13">
        <v>15.2</v>
      </c>
      <c r="J1011" s="11">
        <v>0.0</v>
      </c>
      <c r="K1011" s="13">
        <v>2.9</v>
      </c>
      <c r="L1011" s="13">
        <v>6.1</v>
      </c>
      <c r="M1011" s="11">
        <v>10.0</v>
      </c>
      <c r="N1011" s="14">
        <v>0.72</v>
      </c>
      <c r="O1011" s="13">
        <v>65.0</v>
      </c>
      <c r="P1011" s="13">
        <v>7.5</v>
      </c>
      <c r="Q1011" s="13">
        <v>15.9</v>
      </c>
      <c r="R1011" s="13">
        <v>10.7</v>
      </c>
      <c r="S1011" s="13">
        <v>3.6</v>
      </c>
      <c r="T1011" s="13">
        <v>3.3</v>
      </c>
      <c r="U1011" s="13">
        <v>1.3</v>
      </c>
      <c r="V1011" s="13">
        <v>60.7</v>
      </c>
      <c r="W1011" s="11" t="str">
        <f t="shared" si="1"/>
        <v>B-Average|BBVA|Operations|2025</v>
      </c>
      <c r="X1011" s="15">
        <f>(MAX(0,MIN(1,1-(K1011-scaling_params!$B$2)/(scaling_params!$C$2-scaling_params!$B$2)))+MAX(0,MIN(1,(L1011-scaling_params!$B$3)/(scaling_params!$C$3-scaling_params!$B$3))))/2</f>
        <v>0.4112745098</v>
      </c>
      <c r="Y1011" s="15">
        <f>(MAX(0,MIN(1,(M1011-scaling_params!$B$4)/(scaling_params!$C$4-scaling_params!$B$4)))+MAX(0,MIN(1,(N1011-scaling_params!$B$5)/(scaling_params!$C$5-scaling_params!$B$5))))/2</f>
        <v>0.4589285714</v>
      </c>
      <c r="Z1011" s="15">
        <f>(MAX(0,MIN(1,(O1011-scaling_params!$B$6)/(scaling_params!$C$6-scaling_params!$B$6)))+MAX(0,MIN(1,1-(P1011-scaling_params!$B$7)/(scaling_params!$C$7-scaling_params!$B$7)))+MAX(0,MIN(1,(T1011-scaling_params!$B$11)/(scaling_params!$C$11-scaling_params!$B$11))))/3</f>
        <v>0.463195586</v>
      </c>
      <c r="AA1011" s="15">
        <f>(MAX(0,MIN(1,1-(Q1011-scaling_params!$B$8)/(scaling_params!$C$8-scaling_params!$B$8)))+MAX(0,MIN(1,(R1011-scaling_params!$B$9)/(scaling_params!$C$9-scaling_params!$B$9)))+MAX(0,MIN(1,(S1011-scaling_params!$B$10)/(scaling_params!$C$10-scaling_params!$B$10))))/3</f>
        <v>0.3791912047</v>
      </c>
      <c r="AB1011" s="15">
        <f>(MAX(0,MIN(1,(U1011-scaling_params!$B$12)/(scaling_params!$C$12-scaling_params!$B$12)))+MAX(0,MIN(1,(V1011-scaling_params!$B$13)/(scaling_params!$C$13-scaling_params!$B$13))))/2</f>
        <v>0.2322727273</v>
      </c>
      <c r="AC1011" s="13">
        <f>(scaling_params!$G$2*X1011+scaling_params!$G$3*Y1011+scaling_params!$G$4*Z1011+scaling_params!$G$5*AA1011+scaling_params!$G$6*AB1011)*100</f>
        <v>40.74945206</v>
      </c>
      <c r="AD1011" s="11" t="s">
        <v>680</v>
      </c>
      <c r="AE1011" s="11">
        <f t="shared" si="2"/>
        <v>1</v>
      </c>
    </row>
    <row r="1012" ht="15.75" customHeight="1">
      <c r="A1012" s="11" t="s">
        <v>179</v>
      </c>
      <c r="B1012" s="11" t="s">
        <v>163</v>
      </c>
      <c r="C1012" s="11" t="s">
        <v>164</v>
      </c>
      <c r="D1012" s="11" t="s">
        <v>165</v>
      </c>
      <c r="E1012" s="12">
        <v>2024.0</v>
      </c>
      <c r="F1012" s="11" t="s">
        <v>171</v>
      </c>
      <c r="G1012" s="11" t="s">
        <v>172</v>
      </c>
      <c r="H1012" s="11">
        <v>5.0</v>
      </c>
      <c r="I1012" s="13">
        <v>15.8</v>
      </c>
      <c r="J1012" s="11">
        <v>0.0</v>
      </c>
      <c r="K1012" s="13">
        <v>3.0</v>
      </c>
      <c r="L1012" s="13">
        <v>5.5</v>
      </c>
      <c r="M1012" s="11">
        <v>-7.0</v>
      </c>
      <c r="N1012" s="14">
        <v>0.72</v>
      </c>
      <c r="O1012" s="13">
        <v>69.1</v>
      </c>
      <c r="P1012" s="13">
        <v>7.0</v>
      </c>
      <c r="Q1012" s="13">
        <v>16.3</v>
      </c>
      <c r="R1012" s="13">
        <v>13.4</v>
      </c>
      <c r="S1012" s="13">
        <v>2.9</v>
      </c>
      <c r="T1012" s="13">
        <v>2.5</v>
      </c>
      <c r="U1012" s="13">
        <v>2.1</v>
      </c>
      <c r="V1012" s="13">
        <v>59.1</v>
      </c>
      <c r="W1012" s="11" t="str">
        <f t="shared" si="1"/>
        <v>B-Average|BBVA|Operations|2024</v>
      </c>
      <c r="X1012" s="15">
        <f>(MAX(0,MIN(1,1-(K1012-scaling_params!$B$2)/(scaling_params!$C$2-scaling_params!$B$2)))+MAX(0,MIN(1,(L1012-scaling_params!$B$3)/(scaling_params!$C$3-scaling_params!$B$3))))/2</f>
        <v>0.3504901961</v>
      </c>
      <c r="Y1012" s="15">
        <f>(MAX(0,MIN(1,(M1012-scaling_params!$B$4)/(scaling_params!$C$4-scaling_params!$B$4)))+MAX(0,MIN(1,(N1012-scaling_params!$B$5)/(scaling_params!$C$5-scaling_params!$B$5))))/2</f>
        <v>0.3779761905</v>
      </c>
      <c r="Z1012" s="15">
        <f>(MAX(0,MIN(1,(O1012-scaling_params!$B$6)/(scaling_params!$C$6-scaling_params!$B$6)))+MAX(0,MIN(1,1-(P1012-scaling_params!$B$7)/(scaling_params!$C$7-scaling_params!$B$7)))+MAX(0,MIN(1,(T1012-scaling_params!$B$11)/(scaling_params!$C$11-scaling_params!$B$11))))/3</f>
        <v>0.4997069205</v>
      </c>
      <c r="AA1012" s="15">
        <f>(MAX(0,MIN(1,1-(Q1012-scaling_params!$B$8)/(scaling_params!$C$8-scaling_params!$B$8)))+MAX(0,MIN(1,(R1012-scaling_params!$B$9)/(scaling_params!$C$9-scaling_params!$B$9)))+MAX(0,MIN(1,(S1012-scaling_params!$B$10)/(scaling_params!$C$10-scaling_params!$B$10))))/3</f>
        <v>0.4093362892</v>
      </c>
      <c r="AB1012" s="15">
        <f>(MAX(0,MIN(1,(U1012-scaling_params!$B$12)/(scaling_params!$C$12-scaling_params!$B$12)))+MAX(0,MIN(1,(V1012-scaling_params!$B$13)/(scaling_params!$C$13-scaling_params!$B$13))))/2</f>
        <v>0.4177272727</v>
      </c>
      <c r="AC1012" s="13">
        <f>(scaling_params!$G$2*X1012+scaling_params!$G$3*Y1012+scaling_params!$G$4*Z1012+scaling_params!$G$5*AA1012+scaling_params!$G$6*AB1012)*100</f>
        <v>40.99557322</v>
      </c>
      <c r="AD1012" s="11" t="s">
        <v>680</v>
      </c>
      <c r="AE1012" s="11">
        <f t="shared" si="2"/>
        <v>1</v>
      </c>
    </row>
    <row r="1013" ht="15.75" customHeight="1">
      <c r="A1013" s="11" t="s">
        <v>179</v>
      </c>
      <c r="B1013" s="11" t="s">
        <v>163</v>
      </c>
      <c r="C1013" s="11" t="s">
        <v>164</v>
      </c>
      <c r="D1013" s="11" t="s">
        <v>165</v>
      </c>
      <c r="E1013" s="12">
        <v>2025.0</v>
      </c>
      <c r="F1013" s="11" t="s">
        <v>171</v>
      </c>
      <c r="G1013" s="11" t="s">
        <v>172</v>
      </c>
      <c r="H1013" s="11">
        <v>5.0</v>
      </c>
      <c r="I1013" s="13">
        <v>15.2</v>
      </c>
      <c r="J1013" s="11">
        <v>0.0</v>
      </c>
      <c r="K1013" s="13">
        <v>2.9</v>
      </c>
      <c r="L1013" s="13">
        <v>4.3</v>
      </c>
      <c r="M1013" s="11">
        <v>-33.0</v>
      </c>
      <c r="N1013" s="14">
        <v>0.72</v>
      </c>
      <c r="O1013" s="13">
        <v>65.0</v>
      </c>
      <c r="P1013" s="13">
        <v>7.5</v>
      </c>
      <c r="Q1013" s="13">
        <v>15.9</v>
      </c>
      <c r="R1013" s="13">
        <v>10.7</v>
      </c>
      <c r="S1013" s="13">
        <v>2.4</v>
      </c>
      <c r="T1013" s="13">
        <v>2.1</v>
      </c>
      <c r="U1013" s="13">
        <v>1.3</v>
      </c>
      <c r="V1013" s="13">
        <v>63.2</v>
      </c>
      <c r="W1013" s="11" t="str">
        <f t="shared" si="1"/>
        <v>B-Average|BBVA|Operations|2025</v>
      </c>
      <c r="X1013" s="15">
        <f>(MAX(0,MIN(1,1-(K1013-scaling_params!$B$2)/(scaling_params!$C$2-scaling_params!$B$2)))+MAX(0,MIN(1,(L1013-scaling_params!$B$3)/(scaling_params!$C$3-scaling_params!$B$3))))/2</f>
        <v>0.2789215686</v>
      </c>
      <c r="Y1013" s="15">
        <f>(MAX(0,MIN(1,(M1013-scaling_params!$B$4)/(scaling_params!$C$4-scaling_params!$B$4)))+MAX(0,MIN(1,(N1013-scaling_params!$B$5)/(scaling_params!$C$5-scaling_params!$B$5))))/2</f>
        <v>0.2541666667</v>
      </c>
      <c r="Z1013" s="15">
        <f>(MAX(0,MIN(1,(O1013-scaling_params!$B$6)/(scaling_params!$C$6-scaling_params!$B$6)))+MAX(0,MIN(1,1-(P1013-scaling_params!$B$7)/(scaling_params!$C$7-scaling_params!$B$7)))+MAX(0,MIN(1,(T1013-scaling_params!$B$11)/(scaling_params!$C$11-scaling_params!$B$11))))/3</f>
        <v>0.3489098717</v>
      </c>
      <c r="AA1013" s="15">
        <f>(MAX(0,MIN(1,1-(Q1013-scaling_params!$B$8)/(scaling_params!$C$8-scaling_params!$B$8)))+MAX(0,MIN(1,(R1013-scaling_params!$B$9)/(scaling_params!$C$9-scaling_params!$B$9)))+MAX(0,MIN(1,(S1013-scaling_params!$B$10)/(scaling_params!$C$10-scaling_params!$B$10))))/3</f>
        <v>0.2615441459</v>
      </c>
      <c r="AB1013" s="15">
        <f>(MAX(0,MIN(1,(U1013-scaling_params!$B$12)/(scaling_params!$C$12-scaling_params!$B$12)))+MAX(0,MIN(1,(V1013-scaling_params!$B$13)/(scaling_params!$C$13-scaling_params!$B$13))))/2</f>
        <v>0.255</v>
      </c>
      <c r="AC1013" s="13">
        <f>(scaling_params!$G$2*X1013+scaling_params!$G$3*Y1013+scaling_params!$G$4*Z1013+scaling_params!$G$5*AA1013+scaling_params!$G$6*AB1013)*100</f>
        <v>28.33913248</v>
      </c>
      <c r="AD1013" s="11" t="s">
        <v>680</v>
      </c>
      <c r="AE1013" s="11">
        <f t="shared" si="2"/>
        <v>1</v>
      </c>
    </row>
    <row r="1014" ht="15.75" customHeight="1">
      <c r="A1014" s="11" t="s">
        <v>180</v>
      </c>
      <c r="B1014" s="11" t="s">
        <v>163</v>
      </c>
      <c r="C1014" s="11" t="s">
        <v>164</v>
      </c>
      <c r="D1014" s="11" t="s">
        <v>181</v>
      </c>
      <c r="E1014" s="12">
        <v>2024.0</v>
      </c>
      <c r="F1014" s="11" t="s">
        <v>166</v>
      </c>
      <c r="G1014" s="11" t="s">
        <v>167</v>
      </c>
      <c r="H1014" s="11">
        <v>2.0</v>
      </c>
      <c r="I1014" s="13">
        <v>15.8</v>
      </c>
      <c r="J1014" s="11">
        <v>0.0</v>
      </c>
      <c r="K1014" s="13">
        <v>3.1</v>
      </c>
      <c r="L1014" s="13">
        <v>5.8</v>
      </c>
      <c r="M1014" s="11">
        <v>31.0</v>
      </c>
      <c r="N1014" s="14">
        <v>0.73</v>
      </c>
      <c r="O1014" s="13">
        <v>71.5</v>
      </c>
      <c r="P1014" s="13">
        <v>8.4</v>
      </c>
      <c r="Q1014" s="13">
        <v>14.6</v>
      </c>
      <c r="R1014" s="13">
        <v>11.7</v>
      </c>
      <c r="S1014" s="13">
        <v>3.8</v>
      </c>
      <c r="T1014" s="13">
        <v>3.7</v>
      </c>
      <c r="U1014" s="13">
        <v>1.8</v>
      </c>
      <c r="V1014" s="13">
        <v>74.8</v>
      </c>
      <c r="W1014" s="11" t="str">
        <f t="shared" si="1"/>
        <v>B-Average|BBVA|Corporate|2024</v>
      </c>
      <c r="X1014" s="15">
        <f>(MAX(0,MIN(1,1-(K1014-scaling_params!$B$2)/(scaling_params!$C$2-scaling_params!$B$2)))+MAX(0,MIN(1,(L1014-scaling_params!$B$3)/(scaling_params!$C$3-scaling_params!$B$3))))/2</f>
        <v>0.3558823529</v>
      </c>
      <c r="Y1014" s="15">
        <f>(MAX(0,MIN(1,(M1014-scaling_params!$B$4)/(scaling_params!$C$4-scaling_params!$B$4)))+MAX(0,MIN(1,(N1014-scaling_params!$B$5)/(scaling_params!$C$5-scaling_params!$B$5))))/2</f>
        <v>0.5714285714</v>
      </c>
      <c r="Z1014" s="15">
        <f>(MAX(0,MIN(1,(O1014-scaling_params!$B$6)/(scaling_params!$C$6-scaling_params!$B$6)))+MAX(0,MIN(1,1-(P1014-scaling_params!$B$7)/(scaling_params!$C$7-scaling_params!$B$7)))+MAX(0,MIN(1,(T1014-scaling_params!$B$11)/(scaling_params!$C$11-scaling_params!$B$11))))/3</f>
        <v>0.5274704691</v>
      </c>
      <c r="AA1014" s="15">
        <f>(MAX(0,MIN(1,1-(Q1014-scaling_params!$B$8)/(scaling_params!$C$8-scaling_params!$B$8)))+MAX(0,MIN(1,(R1014-scaling_params!$B$9)/(scaling_params!$C$9-scaling_params!$B$9)))+MAX(0,MIN(1,(S1014-scaling_params!$B$10)/(scaling_params!$C$10-scaling_params!$B$10))))/3</f>
        <v>0.4902355649</v>
      </c>
      <c r="AB1014" s="15">
        <f>(MAX(0,MIN(1,(U1014-scaling_params!$B$12)/(scaling_params!$C$12-scaling_params!$B$12)))+MAX(0,MIN(1,(V1014-scaling_params!$B$13)/(scaling_params!$C$13-scaling_params!$B$13))))/2</f>
        <v>0.4854545455</v>
      </c>
      <c r="AC1014" s="13">
        <f>(scaling_params!$G$2*X1014+scaling_params!$G$3*Y1014+scaling_params!$G$4*Z1014+scaling_params!$G$5*AA1014+scaling_params!$G$6*AB1014)*100</f>
        <v>48.54387232</v>
      </c>
      <c r="AD1014" s="11" t="s">
        <v>680</v>
      </c>
      <c r="AE1014" s="11">
        <f t="shared" si="2"/>
        <v>1</v>
      </c>
    </row>
    <row r="1015" ht="15.75" customHeight="1">
      <c r="A1015" s="11" t="s">
        <v>180</v>
      </c>
      <c r="B1015" s="11" t="s">
        <v>163</v>
      </c>
      <c r="C1015" s="11" t="s">
        <v>164</v>
      </c>
      <c r="D1015" s="11" t="s">
        <v>181</v>
      </c>
      <c r="E1015" s="12">
        <v>2025.0</v>
      </c>
      <c r="F1015" s="11" t="s">
        <v>166</v>
      </c>
      <c r="G1015" s="11" t="s">
        <v>167</v>
      </c>
      <c r="H1015" s="11">
        <v>2.0</v>
      </c>
      <c r="I1015" s="13">
        <v>15.2</v>
      </c>
      <c r="J1015" s="11">
        <v>0.0</v>
      </c>
      <c r="K1015" s="13">
        <v>2.0</v>
      </c>
      <c r="L1015" s="13">
        <v>7.5</v>
      </c>
      <c r="M1015" s="11">
        <v>9.0</v>
      </c>
      <c r="N1015" s="14">
        <v>0.8</v>
      </c>
      <c r="O1015" s="13">
        <v>66.0</v>
      </c>
      <c r="P1015" s="13">
        <v>8.0</v>
      </c>
      <c r="Q1015" s="13">
        <v>14.3</v>
      </c>
      <c r="R1015" s="13">
        <v>13.5</v>
      </c>
      <c r="S1015" s="13">
        <v>3.7</v>
      </c>
      <c r="T1015" s="13">
        <v>4.1</v>
      </c>
      <c r="U1015" s="13">
        <v>1.4</v>
      </c>
      <c r="V1015" s="13">
        <v>84.6</v>
      </c>
      <c r="W1015" s="11" t="str">
        <f t="shared" si="1"/>
        <v>B-Average|BBVA|Corporate|2025</v>
      </c>
      <c r="X1015" s="15">
        <f>(MAX(0,MIN(1,1-(K1015-scaling_params!$B$2)/(scaling_params!$C$2-scaling_params!$B$2)))+MAX(0,MIN(1,(L1015-scaling_params!$B$3)/(scaling_params!$C$3-scaling_params!$B$3))))/2</f>
        <v>0.6642156863</v>
      </c>
      <c r="Y1015" s="15">
        <f>(MAX(0,MIN(1,(M1015-scaling_params!$B$4)/(scaling_params!$C$4-scaling_params!$B$4)))+MAX(0,MIN(1,(N1015-scaling_params!$B$5)/(scaling_params!$C$5-scaling_params!$B$5))))/2</f>
        <v>0.5541666667</v>
      </c>
      <c r="Z1015" s="15">
        <f>(MAX(0,MIN(1,(O1015-scaling_params!$B$6)/(scaling_params!$C$6-scaling_params!$B$6)))+MAX(0,MIN(1,1-(P1015-scaling_params!$B$7)/(scaling_params!$C$7-scaling_params!$B$7)))+MAX(0,MIN(1,(T1015-scaling_params!$B$11)/(scaling_params!$C$11-scaling_params!$B$11))))/3</f>
        <v>0.5108426673</v>
      </c>
      <c r="AA1015" s="15">
        <f>(MAX(0,MIN(1,1-(Q1015-scaling_params!$B$8)/(scaling_params!$C$8-scaling_params!$B$8)))+MAX(0,MIN(1,(R1015-scaling_params!$B$9)/(scaling_params!$C$9-scaling_params!$B$9)))+MAX(0,MIN(1,(S1015-scaling_params!$B$10)/(scaling_params!$C$10-scaling_params!$B$10))))/3</f>
        <v>0.5677446468</v>
      </c>
      <c r="AB1015" s="15">
        <f>(MAX(0,MIN(1,(U1015-scaling_params!$B$12)/(scaling_params!$C$12-scaling_params!$B$12)))+MAX(0,MIN(1,(V1015-scaling_params!$B$13)/(scaling_params!$C$13-scaling_params!$B$13))))/2</f>
        <v>0.4745454545</v>
      </c>
      <c r="AC1015" s="13">
        <f>(scaling_params!$G$2*X1015+scaling_params!$G$3*Y1015+scaling_params!$G$4*Z1015+scaling_params!$G$5*AA1015+scaling_params!$G$6*AB1015)*100</f>
        <v>56.22873012</v>
      </c>
      <c r="AD1015" s="11" t="s">
        <v>680</v>
      </c>
      <c r="AE1015" s="11">
        <f t="shared" si="2"/>
        <v>1</v>
      </c>
    </row>
    <row r="1016" ht="15.75" customHeight="1">
      <c r="A1016" s="11" t="s">
        <v>182</v>
      </c>
      <c r="B1016" s="11" t="s">
        <v>163</v>
      </c>
      <c r="C1016" s="11" t="s">
        <v>164</v>
      </c>
      <c r="D1016" s="11" t="s">
        <v>165</v>
      </c>
      <c r="E1016" s="12">
        <v>2024.0</v>
      </c>
      <c r="F1016" s="11" t="s">
        <v>171</v>
      </c>
      <c r="G1016" s="11" t="s">
        <v>172</v>
      </c>
      <c r="H1016" s="11">
        <v>4.0</v>
      </c>
      <c r="I1016" s="13">
        <v>15.8</v>
      </c>
      <c r="J1016" s="11">
        <v>0.0</v>
      </c>
      <c r="K1016" s="13">
        <v>3.0</v>
      </c>
      <c r="L1016" s="13">
        <v>8.4</v>
      </c>
      <c r="M1016" s="11">
        <v>7.0</v>
      </c>
      <c r="N1016" s="14">
        <v>0.79</v>
      </c>
      <c r="O1016" s="13">
        <v>69.1</v>
      </c>
      <c r="P1016" s="13">
        <v>7.0</v>
      </c>
      <c r="Q1016" s="13">
        <v>16.3</v>
      </c>
      <c r="R1016" s="13">
        <v>13.4</v>
      </c>
      <c r="S1016" s="13">
        <v>3.7</v>
      </c>
      <c r="T1016" s="13">
        <v>3.7</v>
      </c>
      <c r="U1016" s="13">
        <v>2.1</v>
      </c>
      <c r="V1016" s="13">
        <v>69.4</v>
      </c>
      <c r="W1016" s="11" t="str">
        <f t="shared" si="1"/>
        <v>B-Average|BBVA|Operations|2024</v>
      </c>
      <c r="X1016" s="15">
        <f>(MAX(0,MIN(1,1-(K1016-scaling_params!$B$2)/(scaling_params!$C$2-scaling_params!$B$2)))+MAX(0,MIN(1,(L1016-scaling_params!$B$3)/(scaling_params!$C$3-scaling_params!$B$3))))/2</f>
        <v>0.5637254902</v>
      </c>
      <c r="Y1016" s="15">
        <f>(MAX(0,MIN(1,(M1016-scaling_params!$B$4)/(scaling_params!$C$4-scaling_params!$B$4)))+MAX(0,MIN(1,(N1016-scaling_params!$B$5)/(scaling_params!$C$5-scaling_params!$B$5))))/2</f>
        <v>0.5321428571</v>
      </c>
      <c r="Z1016" s="15">
        <f>(MAX(0,MIN(1,(O1016-scaling_params!$B$6)/(scaling_params!$C$6-scaling_params!$B$6)))+MAX(0,MIN(1,1-(P1016-scaling_params!$B$7)/(scaling_params!$C$7-scaling_params!$B$7)))+MAX(0,MIN(1,(T1016-scaling_params!$B$11)/(scaling_params!$C$11-scaling_params!$B$11))))/3</f>
        <v>0.6139926348</v>
      </c>
      <c r="AA1016" s="15">
        <f>(MAX(0,MIN(1,1-(Q1016-scaling_params!$B$8)/(scaling_params!$C$8-scaling_params!$B$8)))+MAX(0,MIN(1,(R1016-scaling_params!$B$9)/(scaling_params!$C$9-scaling_params!$B$9)))+MAX(0,MIN(1,(S1016-scaling_params!$B$10)/(scaling_params!$C$10-scaling_params!$B$10))))/3</f>
        <v>0.4877676617</v>
      </c>
      <c r="AB1016" s="15">
        <f>(MAX(0,MIN(1,(U1016-scaling_params!$B$12)/(scaling_params!$C$12-scaling_params!$B$12)))+MAX(0,MIN(1,(V1016-scaling_params!$B$13)/(scaling_params!$C$13-scaling_params!$B$13))))/2</f>
        <v>0.5113636364</v>
      </c>
      <c r="AC1016" s="13">
        <f>(scaling_params!$G$2*X1016+scaling_params!$G$3*Y1016+scaling_params!$G$4*Z1016+scaling_params!$G$5*AA1016+scaling_params!$G$6*AB1016)*100</f>
        <v>54.80053484</v>
      </c>
      <c r="AD1016" s="11" t="s">
        <v>680</v>
      </c>
      <c r="AE1016" s="11">
        <f t="shared" si="2"/>
        <v>1</v>
      </c>
    </row>
    <row r="1017" ht="15.75" customHeight="1">
      <c r="A1017" s="11" t="s">
        <v>182</v>
      </c>
      <c r="B1017" s="11" t="s">
        <v>163</v>
      </c>
      <c r="C1017" s="11" t="s">
        <v>164</v>
      </c>
      <c r="D1017" s="11" t="s">
        <v>165</v>
      </c>
      <c r="E1017" s="12">
        <v>2025.0</v>
      </c>
      <c r="F1017" s="11" t="s">
        <v>171</v>
      </c>
      <c r="G1017" s="11" t="s">
        <v>172</v>
      </c>
      <c r="H1017" s="11">
        <v>4.0</v>
      </c>
      <c r="I1017" s="13">
        <v>15.2</v>
      </c>
      <c r="J1017" s="11">
        <v>0.0</v>
      </c>
      <c r="K1017" s="13">
        <v>2.9</v>
      </c>
      <c r="L1017" s="13">
        <v>7.2</v>
      </c>
      <c r="M1017" s="11">
        <v>-1.0</v>
      </c>
      <c r="N1017" s="14">
        <v>0.8</v>
      </c>
      <c r="O1017" s="13">
        <v>65.0</v>
      </c>
      <c r="P1017" s="13">
        <v>7.5</v>
      </c>
      <c r="Q1017" s="13">
        <v>15.9</v>
      </c>
      <c r="R1017" s="13">
        <v>10.7</v>
      </c>
      <c r="S1017" s="13">
        <v>3.8</v>
      </c>
      <c r="T1017" s="13">
        <v>3.6</v>
      </c>
      <c r="U1017" s="13">
        <v>1.3</v>
      </c>
      <c r="V1017" s="13">
        <v>76.8</v>
      </c>
      <c r="W1017" s="11" t="str">
        <f t="shared" si="1"/>
        <v>B-Average|BBVA|Operations|2025</v>
      </c>
      <c r="X1017" s="15">
        <f>(MAX(0,MIN(1,1-(K1017-scaling_params!$B$2)/(scaling_params!$C$2-scaling_params!$B$2)))+MAX(0,MIN(1,(L1017-scaling_params!$B$3)/(scaling_params!$C$3-scaling_params!$B$3))))/2</f>
        <v>0.4921568627</v>
      </c>
      <c r="Y1017" s="15">
        <f>(MAX(0,MIN(1,(M1017-scaling_params!$B$4)/(scaling_params!$C$4-scaling_params!$B$4)))+MAX(0,MIN(1,(N1017-scaling_params!$B$5)/(scaling_params!$C$5-scaling_params!$B$5))))/2</f>
        <v>0.506547619</v>
      </c>
      <c r="Z1017" s="15">
        <f>(MAX(0,MIN(1,(O1017-scaling_params!$B$6)/(scaling_params!$C$6-scaling_params!$B$6)))+MAX(0,MIN(1,1-(P1017-scaling_params!$B$7)/(scaling_params!$C$7-scaling_params!$B$7)))+MAX(0,MIN(1,(T1017-scaling_params!$B$11)/(scaling_params!$C$11-scaling_params!$B$11))))/3</f>
        <v>0.4917670145</v>
      </c>
      <c r="AA1017" s="15">
        <f>(MAX(0,MIN(1,1-(Q1017-scaling_params!$B$8)/(scaling_params!$C$8-scaling_params!$B$8)))+MAX(0,MIN(1,(R1017-scaling_params!$B$9)/(scaling_params!$C$9-scaling_params!$B$9)))+MAX(0,MIN(1,(S1017-scaling_params!$B$10)/(scaling_params!$C$10-scaling_params!$B$10))))/3</f>
        <v>0.3987990478</v>
      </c>
      <c r="AB1017" s="15">
        <f>(MAX(0,MIN(1,(U1017-scaling_params!$B$12)/(scaling_params!$C$12-scaling_params!$B$12)))+MAX(0,MIN(1,(V1017-scaling_params!$B$13)/(scaling_params!$C$13-scaling_params!$B$13))))/2</f>
        <v>0.3786363636</v>
      </c>
      <c r="AC1017" s="13">
        <f>(scaling_params!$G$2*X1017+scaling_params!$G$3*Y1017+scaling_params!$G$4*Z1017+scaling_params!$G$5*AA1017+scaling_params!$G$6*AB1017)*100</f>
        <v>46.5128525</v>
      </c>
      <c r="AD1017" s="11" t="s">
        <v>680</v>
      </c>
      <c r="AE1017" s="11">
        <f t="shared" si="2"/>
        <v>1</v>
      </c>
    </row>
    <row r="1018" ht="15.75" customHeight="1">
      <c r="A1018" s="11" t="s">
        <v>183</v>
      </c>
      <c r="B1018" s="11" t="s">
        <v>163</v>
      </c>
      <c r="C1018" s="11" t="s">
        <v>164</v>
      </c>
      <c r="D1018" s="11" t="s">
        <v>177</v>
      </c>
      <c r="E1018" s="12">
        <v>2024.0</v>
      </c>
      <c r="F1018" s="11" t="s">
        <v>171</v>
      </c>
      <c r="G1018" s="11" t="s">
        <v>184</v>
      </c>
      <c r="H1018" s="11">
        <v>1.0</v>
      </c>
      <c r="I1018" s="13">
        <v>15.8</v>
      </c>
      <c r="J1018" s="11">
        <v>1.0</v>
      </c>
      <c r="K1018" s="13">
        <v>2.9</v>
      </c>
      <c r="L1018" s="13">
        <v>5.2</v>
      </c>
      <c r="M1018" s="11">
        <v>-18.0</v>
      </c>
      <c r="N1018" s="14">
        <v>0.66</v>
      </c>
      <c r="O1018" s="13">
        <v>68.1</v>
      </c>
      <c r="P1018" s="13">
        <v>8.1</v>
      </c>
      <c r="Q1018" s="13">
        <v>16.4</v>
      </c>
      <c r="R1018" s="13">
        <v>13.3</v>
      </c>
      <c r="S1018" s="13">
        <v>2.9</v>
      </c>
      <c r="T1018" s="13">
        <v>3.2</v>
      </c>
      <c r="U1018" s="13">
        <v>2.1</v>
      </c>
      <c r="V1018" s="13">
        <v>60.9</v>
      </c>
      <c r="W1018" s="11" t="str">
        <f t="shared" si="1"/>
        <v>B-Average|BBVA|Retail|2024</v>
      </c>
      <c r="X1018" s="15">
        <f>(MAX(0,MIN(1,1-(K1018-scaling_params!$B$2)/(scaling_params!$C$2-scaling_params!$B$2)))+MAX(0,MIN(1,(L1018-scaling_params!$B$3)/(scaling_params!$C$3-scaling_params!$B$3))))/2</f>
        <v>0.3450980392</v>
      </c>
      <c r="Y1018" s="15">
        <f>(MAX(0,MIN(1,(M1018-scaling_params!$B$4)/(scaling_params!$C$4-scaling_params!$B$4)))+MAX(0,MIN(1,(N1018-scaling_params!$B$5)/(scaling_params!$C$5-scaling_params!$B$5))))/2</f>
        <v>0.2505952381</v>
      </c>
      <c r="Z1018" s="15">
        <f>(MAX(0,MIN(1,(O1018-scaling_params!$B$6)/(scaling_params!$C$6-scaling_params!$B$6)))+MAX(0,MIN(1,1-(P1018-scaling_params!$B$7)/(scaling_params!$C$7-scaling_params!$B$7)))+MAX(0,MIN(1,(T1018-scaling_params!$B$11)/(scaling_params!$C$11-scaling_params!$B$11))))/3</f>
        <v>0.4507728379</v>
      </c>
      <c r="AA1018" s="15">
        <f>(MAX(0,MIN(1,1-(Q1018-scaling_params!$B$8)/(scaling_params!$C$8-scaling_params!$B$8)))+MAX(0,MIN(1,(R1018-scaling_params!$B$9)/(scaling_params!$C$9-scaling_params!$B$9)))+MAX(0,MIN(1,(S1018-scaling_params!$B$10)/(scaling_params!$C$10-scaling_params!$B$10))))/3</f>
        <v>0.4013290011</v>
      </c>
      <c r="AB1018" s="15">
        <f>(MAX(0,MIN(1,(U1018-scaling_params!$B$12)/(scaling_params!$C$12-scaling_params!$B$12)))+MAX(0,MIN(1,(V1018-scaling_params!$B$13)/(scaling_params!$C$13-scaling_params!$B$13))))/2</f>
        <v>0.4340909091</v>
      </c>
      <c r="AC1018" s="13">
        <f>(scaling_params!$G$2*X1018+scaling_params!$G$3*Y1018+scaling_params!$G$4*Z1018+scaling_params!$G$5*AA1018+scaling_params!$G$6*AB1018)*100</f>
        <v>36.77761685</v>
      </c>
      <c r="AD1018" s="11" t="s">
        <v>680</v>
      </c>
      <c r="AE1018" s="11">
        <f t="shared" si="2"/>
        <v>1</v>
      </c>
    </row>
    <row r="1019" ht="15.75" customHeight="1">
      <c r="A1019" s="11" t="s">
        <v>183</v>
      </c>
      <c r="B1019" s="11" t="s">
        <v>163</v>
      </c>
      <c r="C1019" s="11" t="s">
        <v>164</v>
      </c>
      <c r="D1019" s="11" t="s">
        <v>177</v>
      </c>
      <c r="E1019" s="12">
        <v>2025.0</v>
      </c>
      <c r="F1019" s="11" t="s">
        <v>171</v>
      </c>
      <c r="G1019" s="11" t="s">
        <v>184</v>
      </c>
      <c r="H1019" s="11">
        <v>1.0</v>
      </c>
      <c r="I1019" s="13">
        <v>15.2</v>
      </c>
      <c r="J1019" s="11">
        <v>0.0</v>
      </c>
      <c r="K1019" s="13">
        <v>2.8</v>
      </c>
      <c r="L1019" s="13">
        <v>6.0</v>
      </c>
      <c r="M1019" s="11">
        <v>16.0</v>
      </c>
      <c r="N1019" s="14">
        <v>0.72</v>
      </c>
      <c r="O1019" s="13">
        <v>69.9</v>
      </c>
      <c r="P1019" s="13">
        <v>6.2</v>
      </c>
      <c r="Q1019" s="13">
        <v>20.4</v>
      </c>
      <c r="R1019" s="13">
        <v>11.3</v>
      </c>
      <c r="S1019" s="13">
        <v>3.0</v>
      </c>
      <c r="T1019" s="13">
        <v>3.1</v>
      </c>
      <c r="U1019" s="13">
        <v>1.6</v>
      </c>
      <c r="V1019" s="13">
        <v>69.6</v>
      </c>
      <c r="W1019" s="11" t="str">
        <f t="shared" si="1"/>
        <v>B-Average|BBVA|Retail|2025</v>
      </c>
      <c r="X1019" s="15">
        <f>(MAX(0,MIN(1,1-(K1019-scaling_params!$B$2)/(scaling_params!$C$2-scaling_params!$B$2)))+MAX(0,MIN(1,(L1019-scaling_params!$B$3)/(scaling_params!$C$3-scaling_params!$B$3))))/2</f>
        <v>0.4205882353</v>
      </c>
      <c r="Y1019" s="15">
        <f>(MAX(0,MIN(1,(M1019-scaling_params!$B$4)/(scaling_params!$C$4-scaling_params!$B$4)))+MAX(0,MIN(1,(N1019-scaling_params!$B$5)/(scaling_params!$C$5-scaling_params!$B$5))))/2</f>
        <v>0.4875</v>
      </c>
      <c r="Z1019" s="15">
        <f>(MAX(0,MIN(1,(O1019-scaling_params!$B$6)/(scaling_params!$C$6-scaling_params!$B$6)))+MAX(0,MIN(1,1-(P1019-scaling_params!$B$7)/(scaling_params!$C$7-scaling_params!$B$7)))+MAX(0,MIN(1,(T1019-scaling_params!$B$11)/(scaling_params!$C$11-scaling_params!$B$11))))/3</f>
        <v>0.6421231698</v>
      </c>
      <c r="AA1019" s="15">
        <f>(MAX(0,MIN(1,1-(Q1019-scaling_params!$B$8)/(scaling_params!$C$8-scaling_params!$B$8)))+MAX(0,MIN(1,(R1019-scaling_params!$B$9)/(scaling_params!$C$9-scaling_params!$B$9)))+MAX(0,MIN(1,(S1019-scaling_params!$B$10)/(scaling_params!$C$10-scaling_params!$B$10))))/3</f>
        <v>0.1752295855</v>
      </c>
      <c r="AB1019" s="15">
        <f>(MAX(0,MIN(1,(U1019-scaling_params!$B$12)/(scaling_params!$C$12-scaling_params!$B$12)))+MAX(0,MIN(1,(V1019-scaling_params!$B$13)/(scaling_params!$C$13-scaling_params!$B$13))))/2</f>
        <v>0.3881818182</v>
      </c>
      <c r="AC1019" s="13">
        <f>(scaling_params!$G$2*X1019+scaling_params!$G$3*Y1019+scaling_params!$G$4*Z1019+scaling_params!$G$5*AA1019+scaling_params!$G$6*AB1019)*100</f>
        <v>44.09455418</v>
      </c>
      <c r="AD1019" s="11" t="s">
        <v>680</v>
      </c>
      <c r="AE1019" s="11">
        <f t="shared" si="2"/>
        <v>1</v>
      </c>
    </row>
    <row r="1020" ht="15.75" customHeight="1">
      <c r="A1020" s="11" t="s">
        <v>185</v>
      </c>
      <c r="B1020" s="11" t="s">
        <v>163</v>
      </c>
      <c r="C1020" s="11" t="s">
        <v>164</v>
      </c>
      <c r="D1020" s="11" t="s">
        <v>165</v>
      </c>
      <c r="E1020" s="12">
        <v>2024.0</v>
      </c>
      <c r="F1020" s="11" t="s">
        <v>171</v>
      </c>
      <c r="G1020" s="11" t="s">
        <v>167</v>
      </c>
      <c r="H1020" s="11">
        <v>1.0</v>
      </c>
      <c r="I1020" s="13">
        <v>15.8</v>
      </c>
      <c r="J1020" s="11">
        <v>0.0</v>
      </c>
      <c r="K1020" s="13">
        <v>3.0</v>
      </c>
      <c r="L1020" s="13">
        <v>7.9</v>
      </c>
      <c r="M1020" s="11">
        <v>12.0</v>
      </c>
      <c r="N1020" s="14">
        <v>0.85</v>
      </c>
      <c r="O1020" s="13">
        <v>69.1</v>
      </c>
      <c r="P1020" s="13">
        <v>7.0</v>
      </c>
      <c r="Q1020" s="13">
        <v>16.3</v>
      </c>
      <c r="R1020" s="13">
        <v>13.4</v>
      </c>
      <c r="S1020" s="13">
        <v>4.1</v>
      </c>
      <c r="T1020" s="13">
        <v>4.6</v>
      </c>
      <c r="U1020" s="13">
        <v>2.1</v>
      </c>
      <c r="V1020" s="13">
        <v>84.8</v>
      </c>
      <c r="W1020" s="11" t="str">
        <f t="shared" si="1"/>
        <v>B-Average|BBVA|Operations|2024</v>
      </c>
      <c r="X1020" s="15">
        <f>(MAX(0,MIN(1,1-(K1020-scaling_params!$B$2)/(scaling_params!$C$2-scaling_params!$B$2)))+MAX(0,MIN(1,(L1020-scaling_params!$B$3)/(scaling_params!$C$3-scaling_params!$B$3))))/2</f>
        <v>0.5269607843</v>
      </c>
      <c r="Y1020" s="15">
        <f>(MAX(0,MIN(1,(M1020-scaling_params!$B$4)/(scaling_params!$C$4-scaling_params!$B$4)))+MAX(0,MIN(1,(N1020-scaling_params!$B$5)/(scaling_params!$C$5-scaling_params!$B$5))))/2</f>
        <v>0.630952381</v>
      </c>
      <c r="Z1020" s="15">
        <f>(MAX(0,MIN(1,(O1020-scaling_params!$B$6)/(scaling_params!$C$6-scaling_params!$B$6)))+MAX(0,MIN(1,1-(P1020-scaling_params!$B$7)/(scaling_params!$C$7-scaling_params!$B$7)))+MAX(0,MIN(1,(T1020-scaling_params!$B$11)/(scaling_params!$C$11-scaling_params!$B$11))))/3</f>
        <v>0.6997069205</v>
      </c>
      <c r="AA1020" s="15">
        <f>(MAX(0,MIN(1,1-(Q1020-scaling_params!$B$8)/(scaling_params!$C$8-scaling_params!$B$8)))+MAX(0,MIN(1,(R1020-scaling_params!$B$9)/(scaling_params!$C$9-scaling_params!$B$9)))+MAX(0,MIN(1,(S1020-scaling_params!$B$10)/(scaling_params!$C$10-scaling_params!$B$10))))/3</f>
        <v>0.526983348</v>
      </c>
      <c r="AB1020" s="15">
        <f>(MAX(0,MIN(1,(U1020-scaling_params!$B$12)/(scaling_params!$C$12-scaling_params!$B$12)))+MAX(0,MIN(1,(V1020-scaling_params!$B$13)/(scaling_params!$C$13-scaling_params!$B$13))))/2</f>
        <v>0.6513636364</v>
      </c>
      <c r="AC1020" s="13">
        <f>(scaling_params!$G$2*X1020+scaling_params!$G$3*Y1020+scaling_params!$G$4*Z1020+scaling_params!$G$5*AA1020+scaling_params!$G$6*AB1020)*100</f>
        <v>60.61506985</v>
      </c>
      <c r="AD1020" s="11" t="s">
        <v>680</v>
      </c>
      <c r="AE1020" s="11">
        <f t="shared" si="2"/>
        <v>1</v>
      </c>
    </row>
    <row r="1021" ht="15.75" customHeight="1">
      <c r="A1021" s="11" t="s">
        <v>185</v>
      </c>
      <c r="B1021" s="11" t="s">
        <v>163</v>
      </c>
      <c r="C1021" s="11" t="s">
        <v>164</v>
      </c>
      <c r="D1021" s="11" t="s">
        <v>165</v>
      </c>
      <c r="E1021" s="12">
        <v>2025.0</v>
      </c>
      <c r="F1021" s="11" t="s">
        <v>171</v>
      </c>
      <c r="G1021" s="11" t="s">
        <v>167</v>
      </c>
      <c r="H1021" s="11">
        <v>1.0</v>
      </c>
      <c r="I1021" s="13">
        <v>15.2</v>
      </c>
      <c r="J1021" s="11">
        <v>0.0</v>
      </c>
      <c r="K1021" s="13">
        <v>2.9</v>
      </c>
      <c r="L1021" s="13">
        <v>8.6</v>
      </c>
      <c r="M1021" s="11">
        <v>18.0</v>
      </c>
      <c r="N1021" s="14">
        <v>0.81</v>
      </c>
      <c r="O1021" s="13">
        <v>65.0</v>
      </c>
      <c r="P1021" s="13">
        <v>7.5</v>
      </c>
      <c r="Q1021" s="13">
        <v>15.9</v>
      </c>
      <c r="R1021" s="13">
        <v>10.7</v>
      </c>
      <c r="S1021" s="13">
        <v>4.1</v>
      </c>
      <c r="T1021" s="13">
        <v>3.5</v>
      </c>
      <c r="U1021" s="13">
        <v>1.3</v>
      </c>
      <c r="V1021" s="13">
        <v>71.2</v>
      </c>
      <c r="W1021" s="11" t="str">
        <f t="shared" si="1"/>
        <v>B-Average|BBVA|Operations|2025</v>
      </c>
      <c r="X1021" s="15">
        <f>(MAX(0,MIN(1,1-(K1021-scaling_params!$B$2)/(scaling_params!$C$2-scaling_params!$B$2)))+MAX(0,MIN(1,(L1021-scaling_params!$B$3)/(scaling_params!$C$3-scaling_params!$B$3))))/2</f>
        <v>0.5950980392</v>
      </c>
      <c r="Y1021" s="15">
        <f>(MAX(0,MIN(1,(M1021-scaling_params!$B$4)/(scaling_params!$C$4-scaling_params!$B$4)))+MAX(0,MIN(1,(N1021-scaling_params!$B$5)/(scaling_params!$C$5-scaling_params!$B$5))))/2</f>
        <v>0.6095238095</v>
      </c>
      <c r="Z1021" s="15">
        <f>(MAX(0,MIN(1,(O1021-scaling_params!$B$6)/(scaling_params!$C$6-scaling_params!$B$6)))+MAX(0,MIN(1,1-(P1021-scaling_params!$B$7)/(scaling_params!$C$7-scaling_params!$B$7)))+MAX(0,MIN(1,(T1021-scaling_params!$B$11)/(scaling_params!$C$11-scaling_params!$B$11))))/3</f>
        <v>0.482243205</v>
      </c>
      <c r="AA1021" s="15">
        <f>(MAX(0,MIN(1,1-(Q1021-scaling_params!$B$8)/(scaling_params!$C$8-scaling_params!$B$8)))+MAX(0,MIN(1,(R1021-scaling_params!$B$9)/(scaling_params!$C$9-scaling_params!$B$9)))+MAX(0,MIN(1,(S1021-scaling_params!$B$10)/(scaling_params!$C$10-scaling_params!$B$10))))/3</f>
        <v>0.4282108125</v>
      </c>
      <c r="AB1021" s="15">
        <f>(MAX(0,MIN(1,(U1021-scaling_params!$B$12)/(scaling_params!$C$12-scaling_params!$B$12)))+MAX(0,MIN(1,(V1021-scaling_params!$B$13)/(scaling_params!$C$13-scaling_params!$B$13))))/2</f>
        <v>0.3277272727</v>
      </c>
      <c r="AC1021" s="13">
        <f>(scaling_params!$G$2*X1021+scaling_params!$G$3*Y1021+scaling_params!$G$4*Z1021+scaling_params!$G$5*AA1021+scaling_params!$G$6*AB1021)*100</f>
        <v>51.04502088</v>
      </c>
      <c r="AD1021" s="11" t="s">
        <v>680</v>
      </c>
      <c r="AE1021" s="11">
        <f t="shared" si="2"/>
        <v>1</v>
      </c>
    </row>
    <row r="1022" ht="15.75" customHeight="1">
      <c r="A1022" s="11" t="s">
        <v>186</v>
      </c>
      <c r="B1022" s="11" t="s">
        <v>163</v>
      </c>
      <c r="C1022" s="11" t="s">
        <v>164</v>
      </c>
      <c r="D1022" s="11" t="s">
        <v>181</v>
      </c>
      <c r="E1022" s="12">
        <v>2024.0</v>
      </c>
      <c r="F1022" s="11" t="s">
        <v>171</v>
      </c>
      <c r="G1022" s="11" t="s">
        <v>175</v>
      </c>
      <c r="H1022" s="11">
        <v>4.0</v>
      </c>
      <c r="I1022" s="13">
        <v>15.8</v>
      </c>
      <c r="J1022" s="11">
        <v>0.0</v>
      </c>
      <c r="K1022" s="13">
        <v>3.1</v>
      </c>
      <c r="L1022" s="13">
        <v>6.3</v>
      </c>
      <c r="M1022" s="11">
        <v>6.0</v>
      </c>
      <c r="N1022" s="14">
        <v>0.78</v>
      </c>
      <c r="O1022" s="13">
        <v>71.5</v>
      </c>
      <c r="P1022" s="13">
        <v>8.4</v>
      </c>
      <c r="Q1022" s="13">
        <v>14.6</v>
      </c>
      <c r="R1022" s="13">
        <v>11.7</v>
      </c>
      <c r="S1022" s="13">
        <v>3.9</v>
      </c>
      <c r="T1022" s="13">
        <v>2.9</v>
      </c>
      <c r="U1022" s="13">
        <v>1.8</v>
      </c>
      <c r="V1022" s="13">
        <v>75.0</v>
      </c>
      <c r="W1022" s="11" t="str">
        <f t="shared" si="1"/>
        <v>B-Average|BBVA|Corporate|2024</v>
      </c>
      <c r="X1022" s="15">
        <f>(MAX(0,MIN(1,1-(K1022-scaling_params!$B$2)/(scaling_params!$C$2-scaling_params!$B$2)))+MAX(0,MIN(1,(L1022-scaling_params!$B$3)/(scaling_params!$C$3-scaling_params!$B$3))))/2</f>
        <v>0.3926470588</v>
      </c>
      <c r="Y1022" s="15">
        <f>(MAX(0,MIN(1,(M1022-scaling_params!$B$4)/(scaling_params!$C$4-scaling_params!$B$4)))+MAX(0,MIN(1,(N1022-scaling_params!$B$5)/(scaling_params!$C$5-scaling_params!$B$5))))/2</f>
        <v>0.5148809524</v>
      </c>
      <c r="Z1022" s="15">
        <f>(MAX(0,MIN(1,(O1022-scaling_params!$B$6)/(scaling_params!$C$6-scaling_params!$B$6)))+MAX(0,MIN(1,1-(P1022-scaling_params!$B$7)/(scaling_params!$C$7-scaling_params!$B$7)))+MAX(0,MIN(1,(T1022-scaling_params!$B$11)/(scaling_params!$C$11-scaling_params!$B$11))))/3</f>
        <v>0.4512799929</v>
      </c>
      <c r="AA1022" s="15">
        <f>(MAX(0,MIN(1,1-(Q1022-scaling_params!$B$8)/(scaling_params!$C$8-scaling_params!$B$8)))+MAX(0,MIN(1,(R1022-scaling_params!$B$9)/(scaling_params!$C$9-scaling_params!$B$9)))+MAX(0,MIN(1,(S1022-scaling_params!$B$10)/(scaling_params!$C$10-scaling_params!$B$10))))/3</f>
        <v>0.5000394865</v>
      </c>
      <c r="AB1022" s="15">
        <f>(MAX(0,MIN(1,(U1022-scaling_params!$B$12)/(scaling_params!$C$12-scaling_params!$B$12)))+MAX(0,MIN(1,(V1022-scaling_params!$B$13)/(scaling_params!$C$13-scaling_params!$B$13))))/2</f>
        <v>0.4872727273</v>
      </c>
      <c r="AC1022" s="13">
        <f>(scaling_params!$G$2*X1022+scaling_params!$G$3*Y1022+scaling_params!$G$4*Z1022+scaling_params!$G$5*AA1022+scaling_params!$G$6*AB1022)*100</f>
        <v>46.48250124</v>
      </c>
      <c r="AD1022" s="11" t="s">
        <v>680</v>
      </c>
      <c r="AE1022" s="11">
        <f t="shared" si="2"/>
        <v>1</v>
      </c>
    </row>
    <row r="1023" ht="15.75" customHeight="1">
      <c r="A1023" s="11" t="s">
        <v>186</v>
      </c>
      <c r="B1023" s="11" t="s">
        <v>163</v>
      </c>
      <c r="C1023" s="11" t="s">
        <v>164</v>
      </c>
      <c r="D1023" s="11" t="s">
        <v>181</v>
      </c>
      <c r="E1023" s="12">
        <v>2025.0</v>
      </c>
      <c r="F1023" s="11" t="s">
        <v>171</v>
      </c>
      <c r="G1023" s="11" t="s">
        <v>175</v>
      </c>
      <c r="H1023" s="11">
        <v>4.0</v>
      </c>
      <c r="I1023" s="13">
        <v>15.2</v>
      </c>
      <c r="J1023" s="11">
        <v>0.0</v>
      </c>
      <c r="K1023" s="13">
        <v>2.0</v>
      </c>
      <c r="L1023" s="13">
        <v>7.4</v>
      </c>
      <c r="M1023" s="11">
        <v>5.0</v>
      </c>
      <c r="N1023" s="14">
        <v>0.79</v>
      </c>
      <c r="O1023" s="13">
        <v>66.0</v>
      </c>
      <c r="P1023" s="13">
        <v>8.0</v>
      </c>
      <c r="Q1023" s="13">
        <v>14.3</v>
      </c>
      <c r="R1023" s="13">
        <v>13.5</v>
      </c>
      <c r="S1023" s="13">
        <v>3.5</v>
      </c>
      <c r="T1023" s="13">
        <v>2.8</v>
      </c>
      <c r="U1023" s="13">
        <v>1.4</v>
      </c>
      <c r="V1023" s="13">
        <v>79.6</v>
      </c>
      <c r="W1023" s="11" t="str">
        <f t="shared" si="1"/>
        <v>B-Average|BBVA|Corporate|2025</v>
      </c>
      <c r="X1023" s="15">
        <f>(MAX(0,MIN(1,1-(K1023-scaling_params!$B$2)/(scaling_params!$C$2-scaling_params!$B$2)))+MAX(0,MIN(1,(L1023-scaling_params!$B$3)/(scaling_params!$C$3-scaling_params!$B$3))))/2</f>
        <v>0.6568627451</v>
      </c>
      <c r="Y1023" s="15">
        <f>(MAX(0,MIN(1,(M1023-scaling_params!$B$4)/(scaling_params!$C$4-scaling_params!$B$4)))+MAX(0,MIN(1,(N1023-scaling_params!$B$5)/(scaling_params!$C$5-scaling_params!$B$5))))/2</f>
        <v>0.5226190476</v>
      </c>
      <c r="Z1023" s="15">
        <f>(MAX(0,MIN(1,(O1023-scaling_params!$B$6)/(scaling_params!$C$6-scaling_params!$B$6)))+MAX(0,MIN(1,1-(P1023-scaling_params!$B$7)/(scaling_params!$C$7-scaling_params!$B$7)))+MAX(0,MIN(1,(T1023-scaling_params!$B$11)/(scaling_params!$C$11-scaling_params!$B$11))))/3</f>
        <v>0.3870331435</v>
      </c>
      <c r="AA1023" s="15">
        <f>(MAX(0,MIN(1,1-(Q1023-scaling_params!$B$8)/(scaling_params!$C$8-scaling_params!$B$8)))+MAX(0,MIN(1,(R1023-scaling_params!$B$9)/(scaling_params!$C$9-scaling_params!$B$9)))+MAX(0,MIN(1,(S1023-scaling_params!$B$10)/(scaling_params!$C$10-scaling_params!$B$10))))/3</f>
        <v>0.5481368036</v>
      </c>
      <c r="AB1023" s="15">
        <f>(MAX(0,MIN(1,(U1023-scaling_params!$B$12)/(scaling_params!$C$12-scaling_params!$B$12)))+MAX(0,MIN(1,(V1023-scaling_params!$B$13)/(scaling_params!$C$13-scaling_params!$B$13))))/2</f>
        <v>0.4290909091</v>
      </c>
      <c r="AC1023" s="13">
        <f>(scaling_params!$G$2*X1023+scaling_params!$G$3*Y1023+scaling_params!$G$4*Z1023+scaling_params!$G$5*AA1023+scaling_params!$G$6*AB1023)*100</f>
        <v>51.52358147</v>
      </c>
      <c r="AD1023" s="11" t="s">
        <v>680</v>
      </c>
      <c r="AE1023" s="11">
        <f t="shared" si="2"/>
        <v>1</v>
      </c>
    </row>
    <row r="1024" ht="15.75" customHeight="1">
      <c r="A1024" s="11" t="s">
        <v>187</v>
      </c>
      <c r="B1024" s="11" t="s">
        <v>163</v>
      </c>
      <c r="C1024" s="11" t="s">
        <v>164</v>
      </c>
      <c r="D1024" s="11" t="s">
        <v>181</v>
      </c>
      <c r="E1024" s="12">
        <v>2024.0</v>
      </c>
      <c r="F1024" s="11" t="s">
        <v>166</v>
      </c>
      <c r="G1024" s="11" t="s">
        <v>175</v>
      </c>
      <c r="H1024" s="11">
        <v>4.0</v>
      </c>
      <c r="I1024" s="13">
        <v>15.8</v>
      </c>
      <c r="J1024" s="11">
        <v>0.0</v>
      </c>
      <c r="K1024" s="13">
        <v>3.1</v>
      </c>
      <c r="L1024" s="13">
        <v>5.9</v>
      </c>
      <c r="M1024" s="11">
        <v>6.0</v>
      </c>
      <c r="N1024" s="14">
        <v>0.8</v>
      </c>
      <c r="O1024" s="13">
        <v>71.5</v>
      </c>
      <c r="P1024" s="13">
        <v>8.4</v>
      </c>
      <c r="Q1024" s="13">
        <v>14.6</v>
      </c>
      <c r="R1024" s="13">
        <v>11.7</v>
      </c>
      <c r="S1024" s="13">
        <v>3.8</v>
      </c>
      <c r="T1024" s="13">
        <v>3.8</v>
      </c>
      <c r="U1024" s="13">
        <v>1.8</v>
      </c>
      <c r="V1024" s="13">
        <v>72.7</v>
      </c>
      <c r="W1024" s="11" t="str">
        <f t="shared" si="1"/>
        <v>B-Average|BBVA|Corporate|2024</v>
      </c>
      <c r="X1024" s="15">
        <f>(MAX(0,MIN(1,1-(K1024-scaling_params!$B$2)/(scaling_params!$C$2-scaling_params!$B$2)))+MAX(0,MIN(1,(L1024-scaling_params!$B$3)/(scaling_params!$C$3-scaling_params!$B$3))))/2</f>
        <v>0.3632352941</v>
      </c>
      <c r="Y1024" s="15">
        <f>(MAX(0,MIN(1,(M1024-scaling_params!$B$4)/(scaling_params!$C$4-scaling_params!$B$4)))+MAX(0,MIN(1,(N1024-scaling_params!$B$5)/(scaling_params!$C$5-scaling_params!$B$5))))/2</f>
        <v>0.5398809524</v>
      </c>
      <c r="Z1024" s="15">
        <f>(MAX(0,MIN(1,(O1024-scaling_params!$B$6)/(scaling_params!$C$6-scaling_params!$B$6)))+MAX(0,MIN(1,1-(P1024-scaling_params!$B$7)/(scaling_params!$C$7-scaling_params!$B$7)))+MAX(0,MIN(1,(T1024-scaling_params!$B$11)/(scaling_params!$C$11-scaling_params!$B$11))))/3</f>
        <v>0.5369942786</v>
      </c>
      <c r="AA1024" s="15">
        <f>(MAX(0,MIN(1,1-(Q1024-scaling_params!$B$8)/(scaling_params!$C$8-scaling_params!$B$8)))+MAX(0,MIN(1,(R1024-scaling_params!$B$9)/(scaling_params!$C$9-scaling_params!$B$9)))+MAX(0,MIN(1,(S1024-scaling_params!$B$10)/(scaling_params!$C$10-scaling_params!$B$10))))/3</f>
        <v>0.4902355649</v>
      </c>
      <c r="AB1024" s="15">
        <f>(MAX(0,MIN(1,(U1024-scaling_params!$B$12)/(scaling_params!$C$12-scaling_params!$B$12)))+MAX(0,MIN(1,(V1024-scaling_params!$B$13)/(scaling_params!$C$13-scaling_params!$B$13))))/2</f>
        <v>0.4663636364</v>
      </c>
      <c r="AC1024" s="13">
        <f>(scaling_params!$G$2*X1024+scaling_params!$G$3*Y1024+scaling_params!$G$4*Z1024+scaling_params!$G$5*AA1024+scaling_params!$G$6*AB1024)*100</f>
        <v>47.97383419</v>
      </c>
      <c r="AD1024" s="11" t="s">
        <v>680</v>
      </c>
      <c r="AE1024" s="11">
        <f t="shared" si="2"/>
        <v>1</v>
      </c>
    </row>
    <row r="1025" ht="15.75" customHeight="1">
      <c r="A1025" s="11" t="s">
        <v>187</v>
      </c>
      <c r="B1025" s="11" t="s">
        <v>163</v>
      </c>
      <c r="C1025" s="11" t="s">
        <v>164</v>
      </c>
      <c r="D1025" s="11" t="s">
        <v>181</v>
      </c>
      <c r="E1025" s="12">
        <v>2025.0</v>
      </c>
      <c r="F1025" s="11" t="s">
        <v>166</v>
      </c>
      <c r="G1025" s="11" t="s">
        <v>175</v>
      </c>
      <c r="H1025" s="11">
        <v>4.0</v>
      </c>
      <c r="I1025" s="13">
        <v>15.2</v>
      </c>
      <c r="J1025" s="11">
        <v>0.0</v>
      </c>
      <c r="K1025" s="13">
        <v>2.0</v>
      </c>
      <c r="L1025" s="13">
        <v>7.1</v>
      </c>
      <c r="M1025" s="11">
        <v>19.0</v>
      </c>
      <c r="N1025" s="14">
        <v>0.71</v>
      </c>
      <c r="O1025" s="13">
        <v>66.0</v>
      </c>
      <c r="P1025" s="13">
        <v>8.0</v>
      </c>
      <c r="Q1025" s="13">
        <v>14.3</v>
      </c>
      <c r="R1025" s="13">
        <v>13.5</v>
      </c>
      <c r="S1025" s="13">
        <v>4.0</v>
      </c>
      <c r="T1025" s="13">
        <v>2.6</v>
      </c>
      <c r="U1025" s="13">
        <v>1.4</v>
      </c>
      <c r="V1025" s="13">
        <v>77.0</v>
      </c>
      <c r="W1025" s="11" t="str">
        <f t="shared" si="1"/>
        <v>B-Average|BBVA|Corporate|2025</v>
      </c>
      <c r="X1025" s="15">
        <f>(MAX(0,MIN(1,1-(K1025-scaling_params!$B$2)/(scaling_params!$C$2-scaling_params!$B$2)))+MAX(0,MIN(1,(L1025-scaling_params!$B$3)/(scaling_params!$C$3-scaling_params!$B$3))))/2</f>
        <v>0.6348039216</v>
      </c>
      <c r="Y1025" s="15">
        <f>(MAX(0,MIN(1,(M1025-scaling_params!$B$4)/(scaling_params!$C$4-scaling_params!$B$4)))+MAX(0,MIN(1,(N1025-scaling_params!$B$5)/(scaling_params!$C$5-scaling_params!$B$5))))/2</f>
        <v>0.4892857143</v>
      </c>
      <c r="Z1025" s="15">
        <f>(MAX(0,MIN(1,(O1025-scaling_params!$B$6)/(scaling_params!$C$6-scaling_params!$B$6)))+MAX(0,MIN(1,1-(P1025-scaling_params!$B$7)/(scaling_params!$C$7-scaling_params!$B$7)))+MAX(0,MIN(1,(T1025-scaling_params!$B$11)/(scaling_params!$C$11-scaling_params!$B$11))))/3</f>
        <v>0.3679855244</v>
      </c>
      <c r="AA1025" s="15">
        <f>(MAX(0,MIN(1,1-(Q1025-scaling_params!$B$8)/(scaling_params!$C$8-scaling_params!$B$8)))+MAX(0,MIN(1,(R1025-scaling_params!$B$9)/(scaling_params!$C$9-scaling_params!$B$9)))+MAX(0,MIN(1,(S1025-scaling_params!$B$10)/(scaling_params!$C$10-scaling_params!$B$10))))/3</f>
        <v>0.5971564115</v>
      </c>
      <c r="AB1025" s="15">
        <f>(MAX(0,MIN(1,(U1025-scaling_params!$B$12)/(scaling_params!$C$12-scaling_params!$B$12)))+MAX(0,MIN(1,(V1025-scaling_params!$B$13)/(scaling_params!$C$13-scaling_params!$B$13))))/2</f>
        <v>0.4054545455</v>
      </c>
      <c r="AC1025" s="13">
        <f>(scaling_params!$G$2*X1025+scaling_params!$G$3*Y1025+scaling_params!$G$4*Z1025+scaling_params!$G$5*AA1025+scaling_params!$G$6*AB1025)*100</f>
        <v>50.35808274</v>
      </c>
      <c r="AD1025" s="11" t="s">
        <v>680</v>
      </c>
      <c r="AE1025" s="11">
        <f t="shared" si="2"/>
        <v>1</v>
      </c>
    </row>
    <row r="1026" ht="15.75" customHeight="1">
      <c r="A1026" s="11" t="s">
        <v>188</v>
      </c>
      <c r="B1026" s="11" t="s">
        <v>163</v>
      </c>
      <c r="C1026" s="11" t="s">
        <v>164</v>
      </c>
      <c r="D1026" s="11" t="s">
        <v>177</v>
      </c>
      <c r="E1026" s="12">
        <v>2024.0</v>
      </c>
      <c r="F1026" s="11" t="s">
        <v>166</v>
      </c>
      <c r="G1026" s="11" t="s">
        <v>172</v>
      </c>
      <c r="H1026" s="11">
        <v>4.0</v>
      </c>
      <c r="I1026" s="13">
        <v>15.8</v>
      </c>
      <c r="J1026" s="11">
        <v>0.0</v>
      </c>
      <c r="K1026" s="13">
        <v>2.9</v>
      </c>
      <c r="L1026" s="13">
        <v>8.5</v>
      </c>
      <c r="M1026" s="11">
        <v>14.0</v>
      </c>
      <c r="N1026" s="14">
        <v>0.83</v>
      </c>
      <c r="O1026" s="13">
        <v>68.1</v>
      </c>
      <c r="P1026" s="13">
        <v>8.1</v>
      </c>
      <c r="Q1026" s="13">
        <v>16.4</v>
      </c>
      <c r="R1026" s="13">
        <v>13.3</v>
      </c>
      <c r="S1026" s="13">
        <v>3.9</v>
      </c>
      <c r="T1026" s="13">
        <v>3.2</v>
      </c>
      <c r="U1026" s="13">
        <v>2.1</v>
      </c>
      <c r="V1026" s="13">
        <v>74.9</v>
      </c>
      <c r="W1026" s="11" t="str">
        <f t="shared" si="1"/>
        <v>B-Average|BBVA|Retail|2024</v>
      </c>
      <c r="X1026" s="15">
        <f>(MAX(0,MIN(1,1-(K1026-scaling_params!$B$2)/(scaling_params!$C$2-scaling_params!$B$2)))+MAX(0,MIN(1,(L1026-scaling_params!$B$3)/(scaling_params!$C$3-scaling_params!$B$3))))/2</f>
        <v>0.587745098</v>
      </c>
      <c r="Y1026" s="15">
        <f>(MAX(0,MIN(1,(M1026-scaling_params!$B$4)/(scaling_params!$C$4-scaling_params!$B$4)))+MAX(0,MIN(1,(N1026-scaling_params!$B$5)/(scaling_params!$C$5-scaling_params!$B$5))))/2</f>
        <v>0.6154761905</v>
      </c>
      <c r="Z1026" s="15">
        <f>(MAX(0,MIN(1,(O1026-scaling_params!$B$6)/(scaling_params!$C$6-scaling_params!$B$6)))+MAX(0,MIN(1,1-(P1026-scaling_params!$B$7)/(scaling_params!$C$7-scaling_params!$B$7)))+MAX(0,MIN(1,(T1026-scaling_params!$B$11)/(scaling_params!$C$11-scaling_params!$B$11))))/3</f>
        <v>0.4507728379</v>
      </c>
      <c r="AA1026" s="15">
        <f>(MAX(0,MIN(1,1-(Q1026-scaling_params!$B$8)/(scaling_params!$C$8-scaling_params!$B$8)))+MAX(0,MIN(1,(R1026-scaling_params!$B$9)/(scaling_params!$C$9-scaling_params!$B$9)))+MAX(0,MIN(1,(S1026-scaling_params!$B$10)/(scaling_params!$C$10-scaling_params!$B$10))))/3</f>
        <v>0.4993682168</v>
      </c>
      <c r="AB1026" s="15">
        <f>(MAX(0,MIN(1,(U1026-scaling_params!$B$12)/(scaling_params!$C$12-scaling_params!$B$12)))+MAX(0,MIN(1,(V1026-scaling_params!$B$13)/(scaling_params!$C$13-scaling_params!$B$13))))/2</f>
        <v>0.5613636364</v>
      </c>
      <c r="AC1026" s="13">
        <f>(scaling_params!$G$2*X1026+scaling_params!$G$3*Y1026+scaling_params!$G$4*Z1026+scaling_params!$G$5*AA1026+scaling_params!$G$6*AB1026)*100</f>
        <v>54.2818335</v>
      </c>
      <c r="AD1026" s="11" t="s">
        <v>680</v>
      </c>
      <c r="AE1026" s="11">
        <f t="shared" si="2"/>
        <v>1</v>
      </c>
    </row>
    <row r="1027" ht="15.75" customHeight="1">
      <c r="A1027" s="11" t="s">
        <v>188</v>
      </c>
      <c r="B1027" s="11" t="s">
        <v>163</v>
      </c>
      <c r="C1027" s="11" t="s">
        <v>164</v>
      </c>
      <c r="D1027" s="11" t="s">
        <v>177</v>
      </c>
      <c r="E1027" s="12">
        <v>2025.0</v>
      </c>
      <c r="F1027" s="11" t="s">
        <v>166</v>
      </c>
      <c r="G1027" s="11" t="s">
        <v>172</v>
      </c>
      <c r="H1027" s="11">
        <v>4.0</v>
      </c>
      <c r="I1027" s="13">
        <v>15.2</v>
      </c>
      <c r="J1027" s="11">
        <v>0.0</v>
      </c>
      <c r="K1027" s="13">
        <v>2.8</v>
      </c>
      <c r="L1027" s="13">
        <v>7.6</v>
      </c>
      <c r="M1027" s="11">
        <v>14.0</v>
      </c>
      <c r="N1027" s="14">
        <v>0.76</v>
      </c>
      <c r="O1027" s="13">
        <v>69.9</v>
      </c>
      <c r="P1027" s="13">
        <v>6.2</v>
      </c>
      <c r="Q1027" s="13">
        <v>20.4</v>
      </c>
      <c r="R1027" s="13">
        <v>11.3</v>
      </c>
      <c r="S1027" s="13">
        <v>4.2</v>
      </c>
      <c r="T1027" s="13">
        <v>4.0</v>
      </c>
      <c r="U1027" s="13">
        <v>1.6</v>
      </c>
      <c r="V1027" s="13">
        <v>80.7</v>
      </c>
      <c r="W1027" s="11" t="str">
        <f t="shared" si="1"/>
        <v>B-Average|BBVA|Retail|2025</v>
      </c>
      <c r="X1027" s="15">
        <f>(MAX(0,MIN(1,1-(K1027-scaling_params!$B$2)/(scaling_params!$C$2-scaling_params!$B$2)))+MAX(0,MIN(1,(L1027-scaling_params!$B$3)/(scaling_params!$C$3-scaling_params!$B$3))))/2</f>
        <v>0.5382352941</v>
      </c>
      <c r="Y1027" s="15">
        <f>(MAX(0,MIN(1,(M1027-scaling_params!$B$4)/(scaling_params!$C$4-scaling_params!$B$4)))+MAX(0,MIN(1,(N1027-scaling_params!$B$5)/(scaling_params!$C$5-scaling_params!$B$5))))/2</f>
        <v>0.5279761905</v>
      </c>
      <c r="Z1027" s="15">
        <f>(MAX(0,MIN(1,(O1027-scaling_params!$B$6)/(scaling_params!$C$6-scaling_params!$B$6)))+MAX(0,MIN(1,1-(P1027-scaling_params!$B$7)/(scaling_params!$C$7-scaling_params!$B$7)))+MAX(0,MIN(1,(T1027-scaling_params!$B$11)/(scaling_params!$C$11-scaling_params!$B$11))))/3</f>
        <v>0.7278374556</v>
      </c>
      <c r="AA1027" s="15">
        <f>(MAX(0,MIN(1,1-(Q1027-scaling_params!$B$8)/(scaling_params!$C$8-scaling_params!$B$8)))+MAX(0,MIN(1,(R1027-scaling_params!$B$9)/(scaling_params!$C$9-scaling_params!$B$9)))+MAX(0,MIN(1,(S1027-scaling_params!$B$10)/(scaling_params!$C$10-scaling_params!$B$10))))/3</f>
        <v>0.2928766443</v>
      </c>
      <c r="AB1027" s="15">
        <f>(MAX(0,MIN(1,(U1027-scaling_params!$B$12)/(scaling_params!$C$12-scaling_params!$B$12)))+MAX(0,MIN(1,(V1027-scaling_params!$B$13)/(scaling_params!$C$13-scaling_params!$B$13))))/2</f>
        <v>0.4890909091</v>
      </c>
      <c r="AC1027" s="13">
        <f>(scaling_params!$G$2*X1027+scaling_params!$G$3*Y1027+scaling_params!$G$4*Z1027+scaling_params!$G$5*AA1027+scaling_params!$G$6*AB1027)*100</f>
        <v>53.08605176</v>
      </c>
      <c r="AD1027" s="11" t="s">
        <v>680</v>
      </c>
      <c r="AE1027" s="11">
        <f t="shared" si="2"/>
        <v>1</v>
      </c>
    </row>
    <row r="1028" ht="15.75" customHeight="1">
      <c r="A1028" s="11" t="s">
        <v>189</v>
      </c>
      <c r="B1028" s="11" t="s">
        <v>163</v>
      </c>
      <c r="C1028" s="11" t="s">
        <v>164</v>
      </c>
      <c r="D1028" s="11" t="s">
        <v>181</v>
      </c>
      <c r="E1028" s="12">
        <v>2024.0</v>
      </c>
      <c r="F1028" s="11" t="s">
        <v>171</v>
      </c>
      <c r="G1028" s="11" t="s">
        <v>184</v>
      </c>
      <c r="H1028" s="11">
        <v>3.0</v>
      </c>
      <c r="I1028" s="13">
        <v>15.8</v>
      </c>
      <c r="J1028" s="11">
        <v>0.0</v>
      </c>
      <c r="K1028" s="13">
        <v>3.1</v>
      </c>
      <c r="L1028" s="13">
        <v>5.1</v>
      </c>
      <c r="M1028" s="11">
        <v>14.0</v>
      </c>
      <c r="N1028" s="14">
        <v>0.72</v>
      </c>
      <c r="O1028" s="13">
        <v>71.5</v>
      </c>
      <c r="P1028" s="13">
        <v>8.4</v>
      </c>
      <c r="Q1028" s="13">
        <v>14.6</v>
      </c>
      <c r="R1028" s="13">
        <v>11.7</v>
      </c>
      <c r="S1028" s="13">
        <v>3.6</v>
      </c>
      <c r="T1028" s="13">
        <v>2.9</v>
      </c>
      <c r="U1028" s="13">
        <v>1.8</v>
      </c>
      <c r="V1028" s="13">
        <v>67.3</v>
      </c>
      <c r="W1028" s="11" t="str">
        <f t="shared" si="1"/>
        <v>B-Average|BBVA|Corporate|2024</v>
      </c>
      <c r="X1028" s="15">
        <f>(MAX(0,MIN(1,1-(K1028-scaling_params!$B$2)/(scaling_params!$C$2-scaling_params!$B$2)))+MAX(0,MIN(1,(L1028-scaling_params!$B$3)/(scaling_params!$C$3-scaling_params!$B$3))))/2</f>
        <v>0.3044117647</v>
      </c>
      <c r="Y1028" s="15">
        <f>(MAX(0,MIN(1,(M1028-scaling_params!$B$4)/(scaling_params!$C$4-scaling_params!$B$4)))+MAX(0,MIN(1,(N1028-scaling_params!$B$5)/(scaling_params!$C$5-scaling_params!$B$5))))/2</f>
        <v>0.4779761905</v>
      </c>
      <c r="Z1028" s="15">
        <f>(MAX(0,MIN(1,(O1028-scaling_params!$B$6)/(scaling_params!$C$6-scaling_params!$B$6)))+MAX(0,MIN(1,1-(P1028-scaling_params!$B$7)/(scaling_params!$C$7-scaling_params!$B$7)))+MAX(0,MIN(1,(T1028-scaling_params!$B$11)/(scaling_params!$C$11-scaling_params!$B$11))))/3</f>
        <v>0.4512799929</v>
      </c>
      <c r="AA1028" s="15">
        <f>(MAX(0,MIN(1,1-(Q1028-scaling_params!$B$8)/(scaling_params!$C$8-scaling_params!$B$8)))+MAX(0,MIN(1,(R1028-scaling_params!$B$9)/(scaling_params!$C$9-scaling_params!$B$9)))+MAX(0,MIN(1,(S1028-scaling_params!$B$10)/(scaling_params!$C$10-scaling_params!$B$10))))/3</f>
        <v>0.4706277217</v>
      </c>
      <c r="AB1028" s="15">
        <f>(MAX(0,MIN(1,(U1028-scaling_params!$B$12)/(scaling_params!$C$12-scaling_params!$B$12)))+MAX(0,MIN(1,(V1028-scaling_params!$B$13)/(scaling_params!$C$13-scaling_params!$B$13))))/2</f>
        <v>0.4172727273</v>
      </c>
      <c r="AC1028" s="13">
        <f>(scaling_params!$G$2*X1028+scaling_params!$G$3*Y1028+scaling_params!$G$4*Z1028+scaling_params!$G$5*AA1028+scaling_params!$G$6*AB1028)*100</f>
        <v>42.19806286</v>
      </c>
      <c r="AD1028" s="11" t="s">
        <v>680</v>
      </c>
      <c r="AE1028" s="11">
        <f t="shared" si="2"/>
        <v>1</v>
      </c>
    </row>
    <row r="1029" ht="15.75" customHeight="1">
      <c r="A1029" s="11" t="s">
        <v>189</v>
      </c>
      <c r="B1029" s="11" t="s">
        <v>163</v>
      </c>
      <c r="C1029" s="11" t="s">
        <v>164</v>
      </c>
      <c r="D1029" s="11" t="s">
        <v>181</v>
      </c>
      <c r="E1029" s="12">
        <v>2025.0</v>
      </c>
      <c r="F1029" s="11" t="s">
        <v>171</v>
      </c>
      <c r="G1029" s="11" t="s">
        <v>184</v>
      </c>
      <c r="H1029" s="11">
        <v>3.0</v>
      </c>
      <c r="I1029" s="13">
        <v>15.2</v>
      </c>
      <c r="J1029" s="11">
        <v>0.0</v>
      </c>
      <c r="K1029" s="13">
        <v>2.0</v>
      </c>
      <c r="L1029" s="13">
        <v>6.9</v>
      </c>
      <c r="M1029" s="11">
        <v>-3.0</v>
      </c>
      <c r="N1029" s="14">
        <v>0.71</v>
      </c>
      <c r="O1029" s="13">
        <v>66.0</v>
      </c>
      <c r="P1029" s="13">
        <v>8.0</v>
      </c>
      <c r="Q1029" s="13">
        <v>14.3</v>
      </c>
      <c r="R1029" s="13">
        <v>13.5</v>
      </c>
      <c r="S1029" s="13">
        <v>3.4</v>
      </c>
      <c r="T1029" s="13">
        <v>3.1</v>
      </c>
      <c r="U1029" s="13">
        <v>1.4</v>
      </c>
      <c r="V1029" s="13">
        <v>71.6</v>
      </c>
      <c r="W1029" s="11" t="str">
        <f t="shared" si="1"/>
        <v>B-Average|BBVA|Corporate|2025</v>
      </c>
      <c r="X1029" s="15">
        <f>(MAX(0,MIN(1,1-(K1029-scaling_params!$B$2)/(scaling_params!$C$2-scaling_params!$B$2)))+MAX(0,MIN(1,(L1029-scaling_params!$B$3)/(scaling_params!$C$3-scaling_params!$B$3))))/2</f>
        <v>0.6200980392</v>
      </c>
      <c r="Y1029" s="15">
        <f>(MAX(0,MIN(1,(M1029-scaling_params!$B$4)/(scaling_params!$C$4-scaling_params!$B$4)))+MAX(0,MIN(1,(N1029-scaling_params!$B$5)/(scaling_params!$C$5-scaling_params!$B$5))))/2</f>
        <v>0.3845238095</v>
      </c>
      <c r="Z1029" s="15">
        <f>(MAX(0,MIN(1,(O1029-scaling_params!$B$6)/(scaling_params!$C$6-scaling_params!$B$6)))+MAX(0,MIN(1,1-(P1029-scaling_params!$B$7)/(scaling_params!$C$7-scaling_params!$B$7)))+MAX(0,MIN(1,(T1029-scaling_params!$B$11)/(scaling_params!$C$11-scaling_params!$B$11))))/3</f>
        <v>0.415604572</v>
      </c>
      <c r="AA1029" s="15">
        <f>(MAX(0,MIN(1,1-(Q1029-scaling_params!$B$8)/(scaling_params!$C$8-scaling_params!$B$8)))+MAX(0,MIN(1,(R1029-scaling_params!$B$9)/(scaling_params!$C$9-scaling_params!$B$9)))+MAX(0,MIN(1,(S1029-scaling_params!$B$10)/(scaling_params!$C$10-scaling_params!$B$10))))/3</f>
        <v>0.5383328821</v>
      </c>
      <c r="AB1029" s="15">
        <f>(MAX(0,MIN(1,(U1029-scaling_params!$B$12)/(scaling_params!$C$12-scaling_params!$B$12)))+MAX(0,MIN(1,(V1029-scaling_params!$B$13)/(scaling_params!$C$13-scaling_params!$B$13))))/2</f>
        <v>0.3563636364</v>
      </c>
      <c r="AC1029" s="13">
        <f>(scaling_params!$G$2*X1029+scaling_params!$G$3*Y1029+scaling_params!$G$4*Z1029+scaling_params!$G$5*AA1029+scaling_params!$G$6*AB1029)*100</f>
        <v>47.05507052</v>
      </c>
      <c r="AD1029" s="11" t="s">
        <v>680</v>
      </c>
      <c r="AE1029" s="11">
        <f t="shared" si="2"/>
        <v>1</v>
      </c>
    </row>
    <row r="1030" ht="15.75" customHeight="1">
      <c r="A1030" s="11" t="s">
        <v>190</v>
      </c>
      <c r="B1030" s="11" t="s">
        <v>163</v>
      </c>
      <c r="C1030" s="11" t="s">
        <v>164</v>
      </c>
      <c r="D1030" s="11" t="s">
        <v>177</v>
      </c>
      <c r="E1030" s="12">
        <v>2024.0</v>
      </c>
      <c r="F1030" s="11" t="s">
        <v>166</v>
      </c>
      <c r="G1030" s="11" t="s">
        <v>175</v>
      </c>
      <c r="H1030" s="11">
        <v>4.0</v>
      </c>
      <c r="I1030" s="13">
        <v>15.8</v>
      </c>
      <c r="J1030" s="11">
        <v>0.0</v>
      </c>
      <c r="K1030" s="13">
        <v>2.9</v>
      </c>
      <c r="L1030" s="13">
        <v>8.5</v>
      </c>
      <c r="M1030" s="11">
        <v>12.0</v>
      </c>
      <c r="N1030" s="14">
        <v>0.87</v>
      </c>
      <c r="O1030" s="13">
        <v>68.1</v>
      </c>
      <c r="P1030" s="13">
        <v>8.1</v>
      </c>
      <c r="Q1030" s="13">
        <v>16.4</v>
      </c>
      <c r="R1030" s="13">
        <v>13.3</v>
      </c>
      <c r="S1030" s="13">
        <v>4.0</v>
      </c>
      <c r="T1030" s="13">
        <v>4.1</v>
      </c>
      <c r="U1030" s="13">
        <v>2.1</v>
      </c>
      <c r="V1030" s="13">
        <v>69.5</v>
      </c>
      <c r="W1030" s="11" t="str">
        <f t="shared" si="1"/>
        <v>B-Average|BBVA|Retail|2024</v>
      </c>
      <c r="X1030" s="15">
        <f>(MAX(0,MIN(1,1-(K1030-scaling_params!$B$2)/(scaling_params!$C$2-scaling_params!$B$2)))+MAX(0,MIN(1,(L1030-scaling_params!$B$3)/(scaling_params!$C$3-scaling_params!$B$3))))/2</f>
        <v>0.587745098</v>
      </c>
      <c r="Y1030" s="15">
        <f>(MAX(0,MIN(1,(M1030-scaling_params!$B$4)/(scaling_params!$C$4-scaling_params!$B$4)))+MAX(0,MIN(1,(N1030-scaling_params!$B$5)/(scaling_params!$C$5-scaling_params!$B$5))))/2</f>
        <v>0.655952381</v>
      </c>
      <c r="Z1030" s="15">
        <f>(MAX(0,MIN(1,(O1030-scaling_params!$B$6)/(scaling_params!$C$6-scaling_params!$B$6)))+MAX(0,MIN(1,1-(P1030-scaling_params!$B$7)/(scaling_params!$C$7-scaling_params!$B$7)))+MAX(0,MIN(1,(T1030-scaling_params!$B$11)/(scaling_params!$C$11-scaling_params!$B$11))))/3</f>
        <v>0.5364871236</v>
      </c>
      <c r="AA1030" s="15">
        <f>(MAX(0,MIN(1,1-(Q1030-scaling_params!$B$8)/(scaling_params!$C$8-scaling_params!$B$8)))+MAX(0,MIN(1,(R1030-scaling_params!$B$9)/(scaling_params!$C$9-scaling_params!$B$9)))+MAX(0,MIN(1,(S1030-scaling_params!$B$10)/(scaling_params!$C$10-scaling_params!$B$10))))/3</f>
        <v>0.5091721384</v>
      </c>
      <c r="AB1030" s="15">
        <f>(MAX(0,MIN(1,(U1030-scaling_params!$B$12)/(scaling_params!$C$12-scaling_params!$B$12)))+MAX(0,MIN(1,(V1030-scaling_params!$B$13)/(scaling_params!$C$13-scaling_params!$B$13))))/2</f>
        <v>0.5122727273</v>
      </c>
      <c r="AC1030" s="13">
        <f>(scaling_params!$G$2*X1030+scaling_params!$G$3*Y1030+scaling_params!$G$4*Z1030+scaling_params!$G$5*AA1030+scaling_params!$G$6*AB1030)*100</f>
        <v>56.84058598</v>
      </c>
      <c r="AD1030" s="11" t="s">
        <v>680</v>
      </c>
      <c r="AE1030" s="11">
        <f t="shared" si="2"/>
        <v>1</v>
      </c>
    </row>
    <row r="1031" ht="15.75" customHeight="1">
      <c r="A1031" s="11" t="s">
        <v>190</v>
      </c>
      <c r="B1031" s="11" t="s">
        <v>163</v>
      </c>
      <c r="C1031" s="11" t="s">
        <v>164</v>
      </c>
      <c r="D1031" s="11" t="s">
        <v>177</v>
      </c>
      <c r="E1031" s="12">
        <v>2025.0</v>
      </c>
      <c r="F1031" s="11" t="s">
        <v>166</v>
      </c>
      <c r="G1031" s="11" t="s">
        <v>175</v>
      </c>
      <c r="H1031" s="11">
        <v>4.0</v>
      </c>
      <c r="I1031" s="13">
        <v>15.2</v>
      </c>
      <c r="J1031" s="11">
        <v>0.0</v>
      </c>
      <c r="K1031" s="13">
        <v>2.8</v>
      </c>
      <c r="L1031" s="13">
        <v>6.6</v>
      </c>
      <c r="M1031" s="11">
        <v>23.0</v>
      </c>
      <c r="N1031" s="14">
        <v>0.76</v>
      </c>
      <c r="O1031" s="13">
        <v>69.9</v>
      </c>
      <c r="P1031" s="13">
        <v>6.2</v>
      </c>
      <c r="Q1031" s="13">
        <v>20.4</v>
      </c>
      <c r="R1031" s="13">
        <v>11.3</v>
      </c>
      <c r="S1031" s="13">
        <v>4.1</v>
      </c>
      <c r="T1031" s="13">
        <v>4.3</v>
      </c>
      <c r="U1031" s="13">
        <v>1.6</v>
      </c>
      <c r="V1031" s="13">
        <v>80.5</v>
      </c>
      <c r="W1031" s="11" t="str">
        <f t="shared" si="1"/>
        <v>B-Average|BBVA|Retail|2025</v>
      </c>
      <c r="X1031" s="15">
        <f>(MAX(0,MIN(1,1-(K1031-scaling_params!$B$2)/(scaling_params!$C$2-scaling_params!$B$2)))+MAX(0,MIN(1,(L1031-scaling_params!$B$3)/(scaling_params!$C$3-scaling_params!$B$3))))/2</f>
        <v>0.4647058824</v>
      </c>
      <c r="Y1031" s="15">
        <f>(MAX(0,MIN(1,(M1031-scaling_params!$B$4)/(scaling_params!$C$4-scaling_params!$B$4)))+MAX(0,MIN(1,(N1031-scaling_params!$B$5)/(scaling_params!$C$5-scaling_params!$B$5))))/2</f>
        <v>0.5708333333</v>
      </c>
      <c r="Z1031" s="15">
        <f>(MAX(0,MIN(1,(O1031-scaling_params!$B$6)/(scaling_params!$C$6-scaling_params!$B$6)))+MAX(0,MIN(1,1-(P1031-scaling_params!$B$7)/(scaling_params!$C$7-scaling_params!$B$7)))+MAX(0,MIN(1,(T1031-scaling_params!$B$11)/(scaling_params!$C$11-scaling_params!$B$11))))/3</f>
        <v>0.7564088841</v>
      </c>
      <c r="AA1031" s="15">
        <f>(MAX(0,MIN(1,1-(Q1031-scaling_params!$B$8)/(scaling_params!$C$8-scaling_params!$B$8)))+MAX(0,MIN(1,(R1031-scaling_params!$B$9)/(scaling_params!$C$9-scaling_params!$B$9)))+MAX(0,MIN(1,(S1031-scaling_params!$B$10)/(scaling_params!$C$10-scaling_params!$B$10))))/3</f>
        <v>0.2830727228</v>
      </c>
      <c r="AB1031" s="15">
        <f>(MAX(0,MIN(1,(U1031-scaling_params!$B$12)/(scaling_params!$C$12-scaling_params!$B$12)))+MAX(0,MIN(1,(V1031-scaling_params!$B$13)/(scaling_params!$C$13-scaling_params!$B$13))))/2</f>
        <v>0.4872727273</v>
      </c>
      <c r="AC1031" s="13">
        <f>(scaling_params!$G$2*X1031+scaling_params!$G$3*Y1031+scaling_params!$G$4*Z1031+scaling_params!$G$5*AA1031+scaling_params!$G$6*AB1031)*100</f>
        <v>52.84267845</v>
      </c>
      <c r="AD1031" s="11" t="s">
        <v>680</v>
      </c>
      <c r="AE1031" s="11">
        <f t="shared" si="2"/>
        <v>1</v>
      </c>
    </row>
    <row r="1032" ht="15.75" customHeight="1">
      <c r="A1032" s="11" t="s">
        <v>191</v>
      </c>
      <c r="B1032" s="11" t="s">
        <v>163</v>
      </c>
      <c r="C1032" s="11" t="s">
        <v>164</v>
      </c>
      <c r="D1032" s="11" t="s">
        <v>177</v>
      </c>
      <c r="E1032" s="12">
        <v>2024.0</v>
      </c>
      <c r="F1032" s="11" t="s">
        <v>171</v>
      </c>
      <c r="G1032" s="11" t="s">
        <v>175</v>
      </c>
      <c r="H1032" s="11">
        <v>1.0</v>
      </c>
      <c r="I1032" s="13">
        <v>15.8</v>
      </c>
      <c r="J1032" s="11">
        <v>0.0</v>
      </c>
      <c r="K1032" s="13">
        <v>2.9</v>
      </c>
      <c r="L1032" s="13">
        <v>6.4</v>
      </c>
      <c r="M1032" s="11">
        <v>30.0</v>
      </c>
      <c r="N1032" s="14">
        <v>0.73</v>
      </c>
      <c r="O1032" s="13">
        <v>68.1</v>
      </c>
      <c r="P1032" s="13">
        <v>8.1</v>
      </c>
      <c r="Q1032" s="13">
        <v>16.4</v>
      </c>
      <c r="R1032" s="13">
        <v>13.3</v>
      </c>
      <c r="S1032" s="13">
        <v>3.5</v>
      </c>
      <c r="T1032" s="13">
        <v>4.1</v>
      </c>
      <c r="U1032" s="13">
        <v>2.1</v>
      </c>
      <c r="V1032" s="13">
        <v>70.2</v>
      </c>
      <c r="W1032" s="11" t="str">
        <f t="shared" si="1"/>
        <v>B-Average|BBVA|Retail|2024</v>
      </c>
      <c r="X1032" s="15">
        <f>(MAX(0,MIN(1,1-(K1032-scaling_params!$B$2)/(scaling_params!$C$2-scaling_params!$B$2)))+MAX(0,MIN(1,(L1032-scaling_params!$B$3)/(scaling_params!$C$3-scaling_params!$B$3))))/2</f>
        <v>0.4333333333</v>
      </c>
      <c r="Y1032" s="15">
        <f>(MAX(0,MIN(1,(M1032-scaling_params!$B$4)/(scaling_params!$C$4-scaling_params!$B$4)))+MAX(0,MIN(1,(N1032-scaling_params!$B$5)/(scaling_params!$C$5-scaling_params!$B$5))))/2</f>
        <v>0.5666666667</v>
      </c>
      <c r="Z1032" s="15">
        <f>(MAX(0,MIN(1,(O1032-scaling_params!$B$6)/(scaling_params!$C$6-scaling_params!$B$6)))+MAX(0,MIN(1,1-(P1032-scaling_params!$B$7)/(scaling_params!$C$7-scaling_params!$B$7)))+MAX(0,MIN(1,(T1032-scaling_params!$B$11)/(scaling_params!$C$11-scaling_params!$B$11))))/3</f>
        <v>0.5364871236</v>
      </c>
      <c r="AA1032" s="15">
        <f>(MAX(0,MIN(1,1-(Q1032-scaling_params!$B$8)/(scaling_params!$C$8-scaling_params!$B$8)))+MAX(0,MIN(1,(R1032-scaling_params!$B$9)/(scaling_params!$C$9-scaling_params!$B$9)))+MAX(0,MIN(1,(S1032-scaling_params!$B$10)/(scaling_params!$C$10-scaling_params!$B$10))))/3</f>
        <v>0.4601525305</v>
      </c>
      <c r="AB1032" s="15">
        <f>(MAX(0,MIN(1,(U1032-scaling_params!$B$12)/(scaling_params!$C$12-scaling_params!$B$12)))+MAX(0,MIN(1,(V1032-scaling_params!$B$13)/(scaling_params!$C$13-scaling_params!$B$13))))/2</f>
        <v>0.5186363636</v>
      </c>
      <c r="AC1032" s="13">
        <f>(scaling_params!$G$2*X1032+scaling_params!$G$3*Y1032+scaling_params!$G$4*Z1032+scaling_params!$G$5*AA1032+scaling_params!$G$6*AB1032)*100</f>
        <v>50.32604103</v>
      </c>
      <c r="AD1032" s="11" t="s">
        <v>680</v>
      </c>
      <c r="AE1032" s="11">
        <f t="shared" si="2"/>
        <v>1</v>
      </c>
    </row>
    <row r="1033" ht="15.75" customHeight="1">
      <c r="A1033" s="11" t="s">
        <v>191</v>
      </c>
      <c r="B1033" s="11" t="s">
        <v>163</v>
      </c>
      <c r="C1033" s="11" t="s">
        <v>164</v>
      </c>
      <c r="D1033" s="11" t="s">
        <v>177</v>
      </c>
      <c r="E1033" s="12">
        <v>2025.0</v>
      </c>
      <c r="F1033" s="11" t="s">
        <v>171</v>
      </c>
      <c r="G1033" s="11" t="s">
        <v>175</v>
      </c>
      <c r="H1033" s="11">
        <v>1.0</v>
      </c>
      <c r="I1033" s="13">
        <v>15.2</v>
      </c>
      <c r="J1033" s="11">
        <v>1.0</v>
      </c>
      <c r="K1033" s="13">
        <v>2.8</v>
      </c>
      <c r="L1033" s="13">
        <v>6.9</v>
      </c>
      <c r="M1033" s="11">
        <v>23.0</v>
      </c>
      <c r="N1033" s="14">
        <v>0.83</v>
      </c>
      <c r="O1033" s="13">
        <v>69.9</v>
      </c>
      <c r="P1033" s="13">
        <v>6.2</v>
      </c>
      <c r="Q1033" s="13">
        <v>20.4</v>
      </c>
      <c r="R1033" s="13">
        <v>11.3</v>
      </c>
      <c r="S1033" s="13">
        <v>3.5</v>
      </c>
      <c r="T1033" s="13">
        <v>3.2</v>
      </c>
      <c r="U1033" s="13">
        <v>1.6</v>
      </c>
      <c r="V1033" s="13">
        <v>69.6</v>
      </c>
      <c r="W1033" s="11" t="str">
        <f t="shared" si="1"/>
        <v>B-Average|BBVA|Retail|2025</v>
      </c>
      <c r="X1033" s="15">
        <f>(MAX(0,MIN(1,1-(K1033-scaling_params!$B$2)/(scaling_params!$C$2-scaling_params!$B$2)))+MAX(0,MIN(1,(L1033-scaling_params!$B$3)/(scaling_params!$C$3-scaling_params!$B$3))))/2</f>
        <v>0.4867647059</v>
      </c>
      <c r="Y1033" s="15">
        <f>(MAX(0,MIN(1,(M1033-scaling_params!$B$4)/(scaling_params!$C$4-scaling_params!$B$4)))+MAX(0,MIN(1,(N1033-scaling_params!$B$5)/(scaling_params!$C$5-scaling_params!$B$5))))/2</f>
        <v>0.6583333333</v>
      </c>
      <c r="Z1033" s="15">
        <f>(MAX(0,MIN(1,(O1033-scaling_params!$B$6)/(scaling_params!$C$6-scaling_params!$B$6)))+MAX(0,MIN(1,1-(P1033-scaling_params!$B$7)/(scaling_params!$C$7-scaling_params!$B$7)))+MAX(0,MIN(1,(T1033-scaling_params!$B$11)/(scaling_params!$C$11-scaling_params!$B$11))))/3</f>
        <v>0.6516469794</v>
      </c>
      <c r="AA1033" s="15">
        <f>(MAX(0,MIN(1,1-(Q1033-scaling_params!$B$8)/(scaling_params!$C$8-scaling_params!$B$8)))+MAX(0,MIN(1,(R1033-scaling_params!$B$9)/(scaling_params!$C$9-scaling_params!$B$9)))+MAX(0,MIN(1,(S1033-scaling_params!$B$10)/(scaling_params!$C$10-scaling_params!$B$10))))/3</f>
        <v>0.2242491933</v>
      </c>
      <c r="AB1033" s="15">
        <f>(MAX(0,MIN(1,(U1033-scaling_params!$B$12)/(scaling_params!$C$12-scaling_params!$B$12)))+MAX(0,MIN(1,(V1033-scaling_params!$B$13)/(scaling_params!$C$13-scaling_params!$B$13))))/2</f>
        <v>0.3881818182</v>
      </c>
      <c r="AC1033" s="13">
        <f>(scaling_params!$G$2*X1033+scaling_params!$G$3*Y1033+scaling_params!$G$4*Z1033+scaling_params!$G$5*AA1033+scaling_params!$G$6*AB1033)*100</f>
        <v>50.75083919</v>
      </c>
      <c r="AD1033" s="11" t="s">
        <v>680</v>
      </c>
      <c r="AE1033" s="11">
        <f t="shared" si="2"/>
        <v>1</v>
      </c>
    </row>
    <row r="1034" ht="15.75" customHeight="1">
      <c r="A1034" s="11" t="s">
        <v>192</v>
      </c>
      <c r="B1034" s="11" t="s">
        <v>163</v>
      </c>
      <c r="C1034" s="11" t="s">
        <v>164</v>
      </c>
      <c r="D1034" s="11" t="s">
        <v>165</v>
      </c>
      <c r="E1034" s="12">
        <v>2024.0</v>
      </c>
      <c r="F1034" s="11" t="s">
        <v>166</v>
      </c>
      <c r="G1034" s="11" t="s">
        <v>167</v>
      </c>
      <c r="H1034" s="11">
        <v>1.0</v>
      </c>
      <c r="I1034" s="13">
        <v>15.8</v>
      </c>
      <c r="J1034" s="11">
        <v>0.0</v>
      </c>
      <c r="K1034" s="13">
        <v>3.0</v>
      </c>
      <c r="L1034" s="13">
        <v>5.1</v>
      </c>
      <c r="M1034" s="11">
        <v>-21.0</v>
      </c>
      <c r="N1034" s="14">
        <v>0.72</v>
      </c>
      <c r="O1034" s="13">
        <v>69.1</v>
      </c>
      <c r="P1034" s="13">
        <v>7.0</v>
      </c>
      <c r="Q1034" s="13">
        <v>16.3</v>
      </c>
      <c r="R1034" s="13">
        <v>13.4</v>
      </c>
      <c r="S1034" s="13">
        <v>2.8</v>
      </c>
      <c r="T1034" s="13">
        <v>2.3</v>
      </c>
      <c r="U1034" s="13">
        <v>2.1</v>
      </c>
      <c r="V1034" s="13">
        <v>64.1</v>
      </c>
      <c r="W1034" s="11" t="str">
        <f t="shared" si="1"/>
        <v>B-Average|BBVA|Operations|2024</v>
      </c>
      <c r="X1034" s="15">
        <f>(MAX(0,MIN(1,1-(K1034-scaling_params!$B$2)/(scaling_params!$C$2-scaling_params!$B$2)))+MAX(0,MIN(1,(L1034-scaling_params!$B$3)/(scaling_params!$C$3-scaling_params!$B$3))))/2</f>
        <v>0.3210784314</v>
      </c>
      <c r="Y1034" s="15">
        <f>(MAX(0,MIN(1,(M1034-scaling_params!$B$4)/(scaling_params!$C$4-scaling_params!$B$4)))+MAX(0,MIN(1,(N1034-scaling_params!$B$5)/(scaling_params!$C$5-scaling_params!$B$5))))/2</f>
        <v>0.3113095238</v>
      </c>
      <c r="Z1034" s="15">
        <f>(MAX(0,MIN(1,(O1034-scaling_params!$B$6)/(scaling_params!$C$6-scaling_params!$B$6)))+MAX(0,MIN(1,1-(P1034-scaling_params!$B$7)/(scaling_params!$C$7-scaling_params!$B$7)))+MAX(0,MIN(1,(T1034-scaling_params!$B$11)/(scaling_params!$C$11-scaling_params!$B$11))))/3</f>
        <v>0.4806593015</v>
      </c>
      <c r="AA1034" s="15">
        <f>(MAX(0,MIN(1,1-(Q1034-scaling_params!$B$8)/(scaling_params!$C$8-scaling_params!$B$8)))+MAX(0,MIN(1,(R1034-scaling_params!$B$9)/(scaling_params!$C$9-scaling_params!$B$9)))+MAX(0,MIN(1,(S1034-scaling_params!$B$10)/(scaling_params!$C$10-scaling_params!$B$10))))/3</f>
        <v>0.3995323676</v>
      </c>
      <c r="AB1034" s="15">
        <f>(MAX(0,MIN(1,(U1034-scaling_params!$B$12)/(scaling_params!$C$12-scaling_params!$B$12)))+MAX(0,MIN(1,(V1034-scaling_params!$B$13)/(scaling_params!$C$13-scaling_params!$B$13))))/2</f>
        <v>0.4631818182</v>
      </c>
      <c r="AC1034" s="13">
        <f>(scaling_params!$G$2*X1034+scaling_params!$G$3*Y1034+scaling_params!$G$4*Z1034+scaling_params!$G$5*AA1034+scaling_params!$G$6*AB1034)*100</f>
        <v>38.65392566</v>
      </c>
      <c r="AD1034" s="11" t="s">
        <v>680</v>
      </c>
      <c r="AE1034" s="11">
        <f t="shared" si="2"/>
        <v>1</v>
      </c>
    </row>
    <row r="1035" ht="15.75" customHeight="1">
      <c r="A1035" s="11" t="s">
        <v>192</v>
      </c>
      <c r="B1035" s="11" t="s">
        <v>163</v>
      </c>
      <c r="C1035" s="11" t="s">
        <v>164</v>
      </c>
      <c r="D1035" s="11" t="s">
        <v>165</v>
      </c>
      <c r="E1035" s="12">
        <v>2025.0</v>
      </c>
      <c r="F1035" s="11" t="s">
        <v>166</v>
      </c>
      <c r="G1035" s="11" t="s">
        <v>167</v>
      </c>
      <c r="H1035" s="11">
        <v>1.0</v>
      </c>
      <c r="I1035" s="13">
        <v>15.2</v>
      </c>
      <c r="J1035" s="11">
        <v>0.0</v>
      </c>
      <c r="K1035" s="13">
        <v>2.9</v>
      </c>
      <c r="L1035" s="13">
        <v>4.9</v>
      </c>
      <c r="M1035" s="11">
        <v>-15.0</v>
      </c>
      <c r="N1035" s="14">
        <v>0.68</v>
      </c>
      <c r="O1035" s="13">
        <v>65.0</v>
      </c>
      <c r="P1035" s="13">
        <v>7.5</v>
      </c>
      <c r="Q1035" s="13">
        <v>15.9</v>
      </c>
      <c r="R1035" s="13">
        <v>10.7</v>
      </c>
      <c r="S1035" s="13">
        <v>2.3</v>
      </c>
      <c r="T1035" s="13">
        <v>3.4</v>
      </c>
      <c r="U1035" s="13">
        <v>1.3</v>
      </c>
      <c r="V1035" s="13">
        <v>59.6</v>
      </c>
      <c r="W1035" s="11" t="str">
        <f t="shared" si="1"/>
        <v>B-Average|BBVA|Operations|2025</v>
      </c>
      <c r="X1035" s="15">
        <f>(MAX(0,MIN(1,1-(K1035-scaling_params!$B$2)/(scaling_params!$C$2-scaling_params!$B$2)))+MAX(0,MIN(1,(L1035-scaling_params!$B$3)/(scaling_params!$C$3-scaling_params!$B$3))))/2</f>
        <v>0.3230392157</v>
      </c>
      <c r="Y1035" s="15">
        <f>(MAX(0,MIN(1,(M1035-scaling_params!$B$4)/(scaling_params!$C$4-scaling_params!$B$4)))+MAX(0,MIN(1,(N1035-scaling_params!$B$5)/(scaling_params!$C$5-scaling_params!$B$5))))/2</f>
        <v>0.2898809524</v>
      </c>
      <c r="Z1035" s="15">
        <f>(MAX(0,MIN(1,(O1035-scaling_params!$B$6)/(scaling_params!$C$6-scaling_params!$B$6)))+MAX(0,MIN(1,1-(P1035-scaling_params!$B$7)/(scaling_params!$C$7-scaling_params!$B$7)))+MAX(0,MIN(1,(T1035-scaling_params!$B$11)/(scaling_params!$C$11-scaling_params!$B$11))))/3</f>
        <v>0.4727193955</v>
      </c>
      <c r="AA1035" s="15">
        <f>(MAX(0,MIN(1,1-(Q1035-scaling_params!$B$8)/(scaling_params!$C$8-scaling_params!$B$8)))+MAX(0,MIN(1,(R1035-scaling_params!$B$9)/(scaling_params!$C$9-scaling_params!$B$9)))+MAX(0,MIN(1,(S1035-scaling_params!$B$10)/(scaling_params!$C$10-scaling_params!$B$10))))/3</f>
        <v>0.2517402243</v>
      </c>
      <c r="AB1035" s="15">
        <f>(MAX(0,MIN(1,(U1035-scaling_params!$B$12)/(scaling_params!$C$12-scaling_params!$B$12)))+MAX(0,MIN(1,(V1035-scaling_params!$B$13)/(scaling_params!$C$13-scaling_params!$B$13))))/2</f>
        <v>0.2222727273</v>
      </c>
      <c r="AC1035" s="13">
        <f>(scaling_params!$G$2*X1035+scaling_params!$G$3*Y1035+scaling_params!$G$4*Z1035+scaling_params!$G$5*AA1035+scaling_params!$G$6*AB1035)*100</f>
        <v>32.56597587</v>
      </c>
      <c r="AD1035" s="11" t="s">
        <v>680</v>
      </c>
      <c r="AE1035" s="11">
        <f t="shared" si="2"/>
        <v>1</v>
      </c>
    </row>
    <row r="1036" ht="15.75" customHeight="1">
      <c r="A1036" s="11" t="s">
        <v>193</v>
      </c>
      <c r="B1036" s="11" t="s">
        <v>163</v>
      </c>
      <c r="C1036" s="11" t="s">
        <v>164</v>
      </c>
      <c r="D1036" s="11" t="s">
        <v>181</v>
      </c>
      <c r="E1036" s="12">
        <v>2024.0</v>
      </c>
      <c r="F1036" s="11" t="s">
        <v>166</v>
      </c>
      <c r="G1036" s="11" t="s">
        <v>175</v>
      </c>
      <c r="H1036" s="11">
        <v>4.0</v>
      </c>
      <c r="I1036" s="13">
        <v>15.8</v>
      </c>
      <c r="J1036" s="11">
        <v>0.0</v>
      </c>
      <c r="K1036" s="13">
        <v>3.1</v>
      </c>
      <c r="L1036" s="13">
        <v>6.8</v>
      </c>
      <c r="M1036" s="11">
        <v>13.0</v>
      </c>
      <c r="N1036" s="14">
        <v>0.85</v>
      </c>
      <c r="O1036" s="13">
        <v>71.5</v>
      </c>
      <c r="P1036" s="13">
        <v>8.4</v>
      </c>
      <c r="Q1036" s="13">
        <v>14.6</v>
      </c>
      <c r="R1036" s="13">
        <v>11.7</v>
      </c>
      <c r="S1036" s="13">
        <v>3.5</v>
      </c>
      <c r="T1036" s="13">
        <v>2.8</v>
      </c>
      <c r="U1036" s="13">
        <v>1.8</v>
      </c>
      <c r="V1036" s="13">
        <v>78.4</v>
      </c>
      <c r="W1036" s="11" t="str">
        <f t="shared" si="1"/>
        <v>B-Average|BBVA|Corporate|2024</v>
      </c>
      <c r="X1036" s="15">
        <f>(MAX(0,MIN(1,1-(K1036-scaling_params!$B$2)/(scaling_params!$C$2-scaling_params!$B$2)))+MAX(0,MIN(1,(L1036-scaling_params!$B$3)/(scaling_params!$C$3-scaling_params!$B$3))))/2</f>
        <v>0.4294117647</v>
      </c>
      <c r="Y1036" s="15">
        <f>(MAX(0,MIN(1,(M1036-scaling_params!$B$4)/(scaling_params!$C$4-scaling_params!$B$4)))+MAX(0,MIN(1,(N1036-scaling_params!$B$5)/(scaling_params!$C$5-scaling_params!$B$5))))/2</f>
        <v>0.6357142857</v>
      </c>
      <c r="Z1036" s="15">
        <f>(MAX(0,MIN(1,(O1036-scaling_params!$B$6)/(scaling_params!$C$6-scaling_params!$B$6)))+MAX(0,MIN(1,1-(P1036-scaling_params!$B$7)/(scaling_params!$C$7-scaling_params!$B$7)))+MAX(0,MIN(1,(T1036-scaling_params!$B$11)/(scaling_params!$C$11-scaling_params!$B$11))))/3</f>
        <v>0.4417561833</v>
      </c>
      <c r="AA1036" s="15">
        <f>(MAX(0,MIN(1,1-(Q1036-scaling_params!$B$8)/(scaling_params!$C$8-scaling_params!$B$8)))+MAX(0,MIN(1,(R1036-scaling_params!$B$9)/(scaling_params!$C$9-scaling_params!$B$9)))+MAX(0,MIN(1,(S1036-scaling_params!$B$10)/(scaling_params!$C$10-scaling_params!$B$10))))/3</f>
        <v>0.4608238002</v>
      </c>
      <c r="AB1036" s="15">
        <f>(MAX(0,MIN(1,(U1036-scaling_params!$B$12)/(scaling_params!$C$12-scaling_params!$B$12)))+MAX(0,MIN(1,(V1036-scaling_params!$B$13)/(scaling_params!$C$13-scaling_params!$B$13))))/2</f>
        <v>0.5181818182</v>
      </c>
      <c r="AC1036" s="13">
        <f>(scaling_params!$G$2*X1036+scaling_params!$G$3*Y1036+scaling_params!$G$4*Z1036+scaling_params!$G$5*AA1036+scaling_params!$G$6*AB1036)*100</f>
        <v>49.63677683</v>
      </c>
      <c r="AD1036" s="11" t="s">
        <v>680</v>
      </c>
      <c r="AE1036" s="11">
        <f t="shared" si="2"/>
        <v>1</v>
      </c>
    </row>
    <row r="1037" ht="15.75" customHeight="1">
      <c r="A1037" s="11" t="s">
        <v>193</v>
      </c>
      <c r="B1037" s="11" t="s">
        <v>163</v>
      </c>
      <c r="C1037" s="11" t="s">
        <v>164</v>
      </c>
      <c r="D1037" s="11" t="s">
        <v>181</v>
      </c>
      <c r="E1037" s="12">
        <v>2025.0</v>
      </c>
      <c r="F1037" s="11" t="s">
        <v>166</v>
      </c>
      <c r="G1037" s="11" t="s">
        <v>175</v>
      </c>
      <c r="H1037" s="11">
        <v>4.0</v>
      </c>
      <c r="I1037" s="13">
        <v>15.2</v>
      </c>
      <c r="J1037" s="11">
        <v>0.0</v>
      </c>
      <c r="K1037" s="13">
        <v>2.0</v>
      </c>
      <c r="L1037" s="13">
        <v>6.5</v>
      </c>
      <c r="M1037" s="11">
        <v>-1.0</v>
      </c>
      <c r="N1037" s="14">
        <v>0.77</v>
      </c>
      <c r="O1037" s="13">
        <v>66.0</v>
      </c>
      <c r="P1037" s="13">
        <v>8.0</v>
      </c>
      <c r="Q1037" s="13">
        <v>14.3</v>
      </c>
      <c r="R1037" s="13">
        <v>13.5</v>
      </c>
      <c r="S1037" s="13">
        <v>3.5</v>
      </c>
      <c r="T1037" s="13">
        <v>2.7</v>
      </c>
      <c r="U1037" s="13">
        <v>1.4</v>
      </c>
      <c r="V1037" s="13">
        <v>65.2</v>
      </c>
      <c r="W1037" s="11" t="str">
        <f t="shared" si="1"/>
        <v>B-Average|BBVA|Corporate|2025</v>
      </c>
      <c r="X1037" s="15">
        <f>(MAX(0,MIN(1,1-(K1037-scaling_params!$B$2)/(scaling_params!$C$2-scaling_params!$B$2)))+MAX(0,MIN(1,(L1037-scaling_params!$B$3)/(scaling_params!$C$3-scaling_params!$B$3))))/2</f>
        <v>0.5906862745</v>
      </c>
      <c r="Y1037" s="15">
        <f>(MAX(0,MIN(1,(M1037-scaling_params!$B$4)/(scaling_params!$C$4-scaling_params!$B$4)))+MAX(0,MIN(1,(N1037-scaling_params!$B$5)/(scaling_params!$C$5-scaling_params!$B$5))))/2</f>
        <v>0.469047619</v>
      </c>
      <c r="Z1037" s="15">
        <f>(MAX(0,MIN(1,(O1037-scaling_params!$B$6)/(scaling_params!$C$6-scaling_params!$B$6)))+MAX(0,MIN(1,1-(P1037-scaling_params!$B$7)/(scaling_params!$C$7-scaling_params!$B$7)))+MAX(0,MIN(1,(T1037-scaling_params!$B$11)/(scaling_params!$C$11-scaling_params!$B$11))))/3</f>
        <v>0.3775093339</v>
      </c>
      <c r="AA1037" s="15">
        <f>(MAX(0,MIN(1,1-(Q1037-scaling_params!$B$8)/(scaling_params!$C$8-scaling_params!$B$8)))+MAX(0,MIN(1,(R1037-scaling_params!$B$9)/(scaling_params!$C$9-scaling_params!$B$9)))+MAX(0,MIN(1,(S1037-scaling_params!$B$10)/(scaling_params!$C$10-scaling_params!$B$10))))/3</f>
        <v>0.5481368036</v>
      </c>
      <c r="AB1037" s="15">
        <f>(MAX(0,MIN(1,(U1037-scaling_params!$B$12)/(scaling_params!$C$12-scaling_params!$B$12)))+MAX(0,MIN(1,(V1037-scaling_params!$B$13)/(scaling_params!$C$13-scaling_params!$B$13))))/2</f>
        <v>0.2981818182</v>
      </c>
      <c r="AC1037" s="13">
        <f>(scaling_params!$G$2*X1037+scaling_params!$G$3*Y1037+scaling_params!$G$4*Z1037+scaling_params!$G$5*AA1037+scaling_params!$G$6*AB1037)*100</f>
        <v>46.94096904</v>
      </c>
      <c r="AD1037" s="11" t="s">
        <v>680</v>
      </c>
      <c r="AE1037" s="11">
        <f t="shared" si="2"/>
        <v>1</v>
      </c>
    </row>
    <row r="1038" ht="15.75" customHeight="1">
      <c r="A1038" s="11" t="s">
        <v>194</v>
      </c>
      <c r="B1038" s="11" t="s">
        <v>163</v>
      </c>
      <c r="C1038" s="11" t="s">
        <v>164</v>
      </c>
      <c r="D1038" s="11" t="s">
        <v>174</v>
      </c>
      <c r="E1038" s="12">
        <v>2024.0</v>
      </c>
      <c r="F1038" s="11" t="s">
        <v>171</v>
      </c>
      <c r="G1038" s="11" t="s">
        <v>184</v>
      </c>
      <c r="H1038" s="11">
        <v>1.0</v>
      </c>
      <c r="I1038" s="13">
        <v>15.8</v>
      </c>
      <c r="J1038" s="11">
        <v>0.0</v>
      </c>
      <c r="K1038" s="13">
        <v>3.0</v>
      </c>
      <c r="L1038" s="13">
        <v>4.9</v>
      </c>
      <c r="M1038" s="11">
        <v>-27.0</v>
      </c>
      <c r="N1038" s="14">
        <v>0.64</v>
      </c>
      <c r="O1038" s="13">
        <v>61.5</v>
      </c>
      <c r="P1038" s="13">
        <v>8.7</v>
      </c>
      <c r="Q1038" s="13">
        <v>18.1</v>
      </c>
      <c r="R1038" s="13">
        <v>13.0</v>
      </c>
      <c r="S1038" s="13">
        <v>1.8</v>
      </c>
      <c r="T1038" s="13">
        <v>1.9</v>
      </c>
      <c r="U1038" s="13">
        <v>1.3</v>
      </c>
      <c r="V1038" s="13">
        <v>43.7</v>
      </c>
      <c r="W1038" s="11" t="str">
        <f t="shared" si="1"/>
        <v>B-Average|BBVA|Digital|2024</v>
      </c>
      <c r="X1038" s="15">
        <f>(MAX(0,MIN(1,1-(K1038-scaling_params!$B$2)/(scaling_params!$C$2-scaling_params!$B$2)))+MAX(0,MIN(1,(L1038-scaling_params!$B$3)/(scaling_params!$C$3-scaling_params!$B$3))))/2</f>
        <v>0.306372549</v>
      </c>
      <c r="Y1038" s="15">
        <f>(MAX(0,MIN(1,(M1038-scaling_params!$B$4)/(scaling_params!$C$4-scaling_params!$B$4)))+MAX(0,MIN(1,(N1038-scaling_params!$B$5)/(scaling_params!$C$5-scaling_params!$B$5))))/2</f>
        <v>0.1827380952</v>
      </c>
      <c r="Z1038" s="15">
        <f>(MAX(0,MIN(1,(O1038-scaling_params!$B$6)/(scaling_params!$C$6-scaling_params!$B$6)))+MAX(0,MIN(1,1-(P1038-scaling_params!$B$7)/(scaling_params!$C$7-scaling_params!$B$7)))+MAX(0,MIN(1,(T1038-scaling_params!$B$11)/(scaling_params!$C$11-scaling_params!$B$11))))/3</f>
        <v>0.1639983689</v>
      </c>
      <c r="AA1038" s="15">
        <f>(MAX(0,MIN(1,1-(Q1038-scaling_params!$B$8)/(scaling_params!$C$8-scaling_params!$B$8)))+MAX(0,MIN(1,(R1038-scaling_params!$B$9)/(scaling_params!$C$9-scaling_params!$B$9)))+MAX(0,MIN(1,(S1038-scaling_params!$B$10)/(scaling_params!$C$10-scaling_params!$B$10))))/3</f>
        <v>0.2164336966</v>
      </c>
      <c r="AB1038" s="15">
        <f>(MAX(0,MIN(1,(U1038-scaling_params!$B$12)/(scaling_params!$C$12-scaling_params!$B$12)))+MAX(0,MIN(1,(V1038-scaling_params!$B$13)/(scaling_params!$C$13-scaling_params!$B$13))))/2</f>
        <v>0.07772727273</v>
      </c>
      <c r="AC1038" s="13">
        <f>(scaling_params!$G$2*X1038+scaling_params!$G$3*Y1038+scaling_params!$G$4*Z1038+scaling_params!$G$5*AA1038+scaling_params!$G$6*AB1038)*100</f>
        <v>20.07447669</v>
      </c>
      <c r="AD1038" s="11" t="s">
        <v>680</v>
      </c>
      <c r="AE1038" s="11">
        <f t="shared" si="2"/>
        <v>1</v>
      </c>
    </row>
    <row r="1039" ht="15.75" customHeight="1">
      <c r="A1039" s="11" t="s">
        <v>194</v>
      </c>
      <c r="B1039" s="11" t="s">
        <v>163</v>
      </c>
      <c r="C1039" s="11" t="s">
        <v>164</v>
      </c>
      <c r="D1039" s="11" t="s">
        <v>174</v>
      </c>
      <c r="E1039" s="12">
        <v>2025.0</v>
      </c>
      <c r="F1039" s="11" t="s">
        <v>171</v>
      </c>
      <c r="G1039" s="11" t="s">
        <v>184</v>
      </c>
      <c r="H1039" s="11">
        <v>1.0</v>
      </c>
      <c r="I1039" s="13">
        <v>15.2</v>
      </c>
      <c r="J1039" s="11">
        <v>0.0</v>
      </c>
      <c r="K1039" s="13">
        <v>3.2</v>
      </c>
      <c r="L1039" s="13">
        <v>4.9</v>
      </c>
      <c r="M1039" s="11">
        <v>-37.0</v>
      </c>
      <c r="N1039" s="14">
        <v>0.61</v>
      </c>
      <c r="O1039" s="13">
        <v>62.8</v>
      </c>
      <c r="P1039" s="13">
        <v>7.6</v>
      </c>
      <c r="Q1039" s="13">
        <v>16.6</v>
      </c>
      <c r="R1039" s="13">
        <v>15.2</v>
      </c>
      <c r="S1039" s="13">
        <v>2.2</v>
      </c>
      <c r="T1039" s="13">
        <v>1.8</v>
      </c>
      <c r="U1039" s="13">
        <v>1.7</v>
      </c>
      <c r="V1039" s="13">
        <v>54.3</v>
      </c>
      <c r="W1039" s="11" t="str">
        <f t="shared" si="1"/>
        <v>B-Average|BBVA|Digital|2025</v>
      </c>
      <c r="X1039" s="15">
        <f>(MAX(0,MIN(1,1-(K1039-scaling_params!$B$2)/(scaling_params!$C$2-scaling_params!$B$2)))+MAX(0,MIN(1,(L1039-scaling_params!$B$3)/(scaling_params!$C$3-scaling_params!$B$3))))/2</f>
        <v>0.2730392157</v>
      </c>
      <c r="Y1039" s="15">
        <f>(MAX(0,MIN(1,(M1039-scaling_params!$B$4)/(scaling_params!$C$4-scaling_params!$B$4)))+MAX(0,MIN(1,(N1039-scaling_params!$B$5)/(scaling_params!$C$5-scaling_params!$B$5))))/2</f>
        <v>0.09761904762</v>
      </c>
      <c r="Z1039" s="15">
        <f>(MAX(0,MIN(1,(O1039-scaling_params!$B$6)/(scaling_params!$C$6-scaling_params!$B$6)))+MAX(0,MIN(1,1-(P1039-scaling_params!$B$7)/(scaling_params!$C$7-scaling_params!$B$7)))+MAX(0,MIN(1,(T1039-scaling_params!$B$11)/(scaling_params!$C$11-scaling_params!$B$11))))/3</f>
        <v>0.2750258037</v>
      </c>
      <c r="AA1039" s="15">
        <f>(MAX(0,MIN(1,1-(Q1039-scaling_params!$B$8)/(scaling_params!$C$8-scaling_params!$B$8)))+MAX(0,MIN(1,(R1039-scaling_params!$B$9)/(scaling_params!$C$9-scaling_params!$B$9)))+MAX(0,MIN(1,(S1039-scaling_params!$B$10)/(scaling_params!$C$10-scaling_params!$B$10))))/3</f>
        <v>0.4052945689</v>
      </c>
      <c r="AB1039" s="15">
        <f>(MAX(0,MIN(1,(U1039-scaling_params!$B$12)/(scaling_params!$C$12-scaling_params!$B$12)))+MAX(0,MIN(1,(V1039-scaling_params!$B$13)/(scaling_params!$C$13-scaling_params!$B$13))))/2</f>
        <v>0.2740909091</v>
      </c>
      <c r="AC1039" s="13">
        <f>(scaling_params!$G$2*X1039+scaling_params!$G$3*Y1039+scaling_params!$G$4*Z1039+scaling_params!$G$5*AA1039+scaling_params!$G$6*AB1039)*100</f>
        <v>25.54103272</v>
      </c>
      <c r="AD1039" s="11" t="s">
        <v>680</v>
      </c>
      <c r="AE1039" s="11">
        <f t="shared" si="2"/>
        <v>1</v>
      </c>
    </row>
    <row r="1040" ht="15.75" customHeight="1">
      <c r="A1040" s="11" t="s">
        <v>195</v>
      </c>
      <c r="B1040" s="11" t="s">
        <v>163</v>
      </c>
      <c r="C1040" s="11" t="s">
        <v>164</v>
      </c>
      <c r="D1040" s="11" t="s">
        <v>177</v>
      </c>
      <c r="E1040" s="12">
        <v>2024.0</v>
      </c>
      <c r="F1040" s="11" t="s">
        <v>166</v>
      </c>
      <c r="G1040" s="11" t="s">
        <v>175</v>
      </c>
      <c r="H1040" s="11">
        <v>3.0</v>
      </c>
      <c r="I1040" s="13">
        <v>15.8</v>
      </c>
      <c r="J1040" s="11">
        <v>0.0</v>
      </c>
      <c r="K1040" s="13">
        <v>2.9</v>
      </c>
      <c r="L1040" s="13">
        <v>6.5</v>
      </c>
      <c r="M1040" s="11">
        <v>0.0</v>
      </c>
      <c r="N1040" s="14">
        <v>0.81</v>
      </c>
      <c r="O1040" s="13">
        <v>68.1</v>
      </c>
      <c r="P1040" s="13">
        <v>8.1</v>
      </c>
      <c r="Q1040" s="13">
        <v>16.4</v>
      </c>
      <c r="R1040" s="13">
        <v>13.3</v>
      </c>
      <c r="S1040" s="13">
        <v>3.2</v>
      </c>
      <c r="T1040" s="13">
        <v>3.1</v>
      </c>
      <c r="U1040" s="13">
        <v>2.1</v>
      </c>
      <c r="V1040" s="13">
        <v>74.4</v>
      </c>
      <c r="W1040" s="11" t="str">
        <f t="shared" si="1"/>
        <v>B-Average|BBVA|Retail|2024</v>
      </c>
      <c r="X1040" s="15">
        <f>(MAX(0,MIN(1,1-(K1040-scaling_params!$B$2)/(scaling_params!$C$2-scaling_params!$B$2)))+MAX(0,MIN(1,(L1040-scaling_params!$B$3)/(scaling_params!$C$3-scaling_params!$B$3))))/2</f>
        <v>0.4406862745</v>
      </c>
      <c r="Y1040" s="15">
        <f>(MAX(0,MIN(1,(M1040-scaling_params!$B$4)/(scaling_params!$C$4-scaling_params!$B$4)))+MAX(0,MIN(1,(N1040-scaling_params!$B$5)/(scaling_params!$C$5-scaling_params!$B$5))))/2</f>
        <v>0.5238095238</v>
      </c>
      <c r="Z1040" s="15">
        <f>(MAX(0,MIN(1,(O1040-scaling_params!$B$6)/(scaling_params!$C$6-scaling_params!$B$6)))+MAX(0,MIN(1,1-(P1040-scaling_params!$B$7)/(scaling_params!$C$7-scaling_params!$B$7)))+MAX(0,MIN(1,(T1040-scaling_params!$B$11)/(scaling_params!$C$11-scaling_params!$B$11))))/3</f>
        <v>0.4412490284</v>
      </c>
      <c r="AA1040" s="15">
        <f>(MAX(0,MIN(1,1-(Q1040-scaling_params!$B$8)/(scaling_params!$C$8-scaling_params!$B$8)))+MAX(0,MIN(1,(R1040-scaling_params!$B$9)/(scaling_params!$C$9-scaling_params!$B$9)))+MAX(0,MIN(1,(S1040-scaling_params!$B$10)/(scaling_params!$C$10-scaling_params!$B$10))))/3</f>
        <v>0.4307407658</v>
      </c>
      <c r="AB1040" s="15">
        <f>(MAX(0,MIN(1,(U1040-scaling_params!$B$12)/(scaling_params!$C$12-scaling_params!$B$12)))+MAX(0,MIN(1,(V1040-scaling_params!$B$13)/(scaling_params!$C$13-scaling_params!$B$13))))/2</f>
        <v>0.5568181818</v>
      </c>
      <c r="AC1040" s="13">
        <f>(scaling_params!$G$2*X1040+scaling_params!$G$3*Y1040+scaling_params!$G$4*Z1040+scaling_params!$G$5*AA1040+scaling_params!$G$6*AB1040)*100</f>
        <v>47.18649545</v>
      </c>
      <c r="AD1040" s="11" t="s">
        <v>680</v>
      </c>
      <c r="AE1040" s="11">
        <f t="shared" si="2"/>
        <v>1</v>
      </c>
    </row>
    <row r="1041" ht="15.75" customHeight="1">
      <c r="A1041" s="11" t="s">
        <v>195</v>
      </c>
      <c r="B1041" s="11" t="s">
        <v>163</v>
      </c>
      <c r="C1041" s="11" t="s">
        <v>164</v>
      </c>
      <c r="D1041" s="11" t="s">
        <v>177</v>
      </c>
      <c r="E1041" s="12">
        <v>2025.0</v>
      </c>
      <c r="F1041" s="11" t="s">
        <v>166</v>
      </c>
      <c r="G1041" s="11" t="s">
        <v>175</v>
      </c>
      <c r="H1041" s="11">
        <v>3.0</v>
      </c>
      <c r="I1041" s="13">
        <v>15.2</v>
      </c>
      <c r="J1041" s="11">
        <v>0.0</v>
      </c>
      <c r="K1041" s="13">
        <v>2.8</v>
      </c>
      <c r="L1041" s="13">
        <v>5.7</v>
      </c>
      <c r="M1041" s="11">
        <v>9.0</v>
      </c>
      <c r="N1041" s="14">
        <v>0.74</v>
      </c>
      <c r="O1041" s="13">
        <v>69.9</v>
      </c>
      <c r="P1041" s="13">
        <v>6.2</v>
      </c>
      <c r="Q1041" s="13">
        <v>20.4</v>
      </c>
      <c r="R1041" s="13">
        <v>11.3</v>
      </c>
      <c r="S1041" s="13">
        <v>3.4</v>
      </c>
      <c r="T1041" s="13">
        <v>3.4</v>
      </c>
      <c r="U1041" s="13">
        <v>1.6</v>
      </c>
      <c r="V1041" s="13">
        <v>72.3</v>
      </c>
      <c r="W1041" s="11" t="str">
        <f t="shared" si="1"/>
        <v>B-Average|BBVA|Retail|2025</v>
      </c>
      <c r="X1041" s="15">
        <f>(MAX(0,MIN(1,1-(K1041-scaling_params!$B$2)/(scaling_params!$C$2-scaling_params!$B$2)))+MAX(0,MIN(1,(L1041-scaling_params!$B$3)/(scaling_params!$C$3-scaling_params!$B$3))))/2</f>
        <v>0.3985294118</v>
      </c>
      <c r="Y1041" s="15">
        <f>(MAX(0,MIN(1,(M1041-scaling_params!$B$4)/(scaling_params!$C$4-scaling_params!$B$4)))+MAX(0,MIN(1,(N1041-scaling_params!$B$5)/(scaling_params!$C$5-scaling_params!$B$5))))/2</f>
        <v>0.4791666667</v>
      </c>
      <c r="Z1041" s="15">
        <f>(MAX(0,MIN(1,(O1041-scaling_params!$B$6)/(scaling_params!$C$6-scaling_params!$B$6)))+MAX(0,MIN(1,1-(P1041-scaling_params!$B$7)/(scaling_params!$C$7-scaling_params!$B$7)))+MAX(0,MIN(1,(T1041-scaling_params!$B$11)/(scaling_params!$C$11-scaling_params!$B$11))))/3</f>
        <v>0.6706945984</v>
      </c>
      <c r="AA1041" s="15">
        <f>(MAX(0,MIN(1,1-(Q1041-scaling_params!$B$8)/(scaling_params!$C$8-scaling_params!$B$8)))+MAX(0,MIN(1,(R1041-scaling_params!$B$9)/(scaling_params!$C$9-scaling_params!$B$9)))+MAX(0,MIN(1,(S1041-scaling_params!$B$10)/(scaling_params!$C$10-scaling_params!$B$10))))/3</f>
        <v>0.2144452718</v>
      </c>
      <c r="AB1041" s="15">
        <f>(MAX(0,MIN(1,(U1041-scaling_params!$B$12)/(scaling_params!$C$12-scaling_params!$B$12)))+MAX(0,MIN(1,(V1041-scaling_params!$B$13)/(scaling_params!$C$13-scaling_params!$B$13))))/2</f>
        <v>0.4127272727</v>
      </c>
      <c r="AC1041" s="13">
        <f>(scaling_params!$G$2*X1041+scaling_params!$G$3*Y1041+scaling_params!$G$4*Z1041+scaling_params!$G$5*AA1041+scaling_params!$G$6*AB1041)*100</f>
        <v>45.03159951</v>
      </c>
      <c r="AD1041" s="11" t="s">
        <v>680</v>
      </c>
      <c r="AE1041" s="11">
        <f t="shared" si="2"/>
        <v>1</v>
      </c>
    </row>
    <row r="1042" ht="15.75" customHeight="1">
      <c r="A1042" s="11" t="s">
        <v>196</v>
      </c>
      <c r="B1042" s="11" t="s">
        <v>163</v>
      </c>
      <c r="C1042" s="11" t="s">
        <v>164</v>
      </c>
      <c r="D1042" s="11" t="s">
        <v>181</v>
      </c>
      <c r="E1042" s="12">
        <v>2024.0</v>
      </c>
      <c r="F1042" s="11" t="s">
        <v>171</v>
      </c>
      <c r="G1042" s="11" t="s">
        <v>175</v>
      </c>
      <c r="H1042" s="11">
        <v>2.0</v>
      </c>
      <c r="I1042" s="13">
        <v>15.8</v>
      </c>
      <c r="J1042" s="11">
        <v>0.0</v>
      </c>
      <c r="K1042" s="13">
        <v>3.1</v>
      </c>
      <c r="L1042" s="13">
        <v>6.3</v>
      </c>
      <c r="M1042" s="11">
        <v>5.0</v>
      </c>
      <c r="N1042" s="14">
        <v>0.79</v>
      </c>
      <c r="O1042" s="13">
        <v>71.5</v>
      </c>
      <c r="P1042" s="13">
        <v>8.4</v>
      </c>
      <c r="Q1042" s="13">
        <v>14.6</v>
      </c>
      <c r="R1042" s="13">
        <v>11.7</v>
      </c>
      <c r="S1042" s="13">
        <v>4.2</v>
      </c>
      <c r="T1042" s="13">
        <v>3.2</v>
      </c>
      <c r="U1042" s="13">
        <v>1.8</v>
      </c>
      <c r="V1042" s="13">
        <v>84.3</v>
      </c>
      <c r="W1042" s="11" t="str">
        <f t="shared" si="1"/>
        <v>B-Average|BBVA|Corporate|2024</v>
      </c>
      <c r="X1042" s="15">
        <f>(MAX(0,MIN(1,1-(K1042-scaling_params!$B$2)/(scaling_params!$C$2-scaling_params!$B$2)))+MAX(0,MIN(1,(L1042-scaling_params!$B$3)/(scaling_params!$C$3-scaling_params!$B$3))))/2</f>
        <v>0.3926470588</v>
      </c>
      <c r="Y1042" s="15">
        <f>(MAX(0,MIN(1,(M1042-scaling_params!$B$4)/(scaling_params!$C$4-scaling_params!$B$4)))+MAX(0,MIN(1,(N1042-scaling_params!$B$5)/(scaling_params!$C$5-scaling_params!$B$5))))/2</f>
        <v>0.5226190476</v>
      </c>
      <c r="Z1042" s="15">
        <f>(MAX(0,MIN(1,(O1042-scaling_params!$B$6)/(scaling_params!$C$6-scaling_params!$B$6)))+MAX(0,MIN(1,1-(P1042-scaling_params!$B$7)/(scaling_params!$C$7-scaling_params!$B$7)))+MAX(0,MIN(1,(T1042-scaling_params!$B$11)/(scaling_params!$C$11-scaling_params!$B$11))))/3</f>
        <v>0.4798514214</v>
      </c>
      <c r="AA1042" s="15">
        <f>(MAX(0,MIN(1,1-(Q1042-scaling_params!$B$8)/(scaling_params!$C$8-scaling_params!$B$8)))+MAX(0,MIN(1,(R1042-scaling_params!$B$9)/(scaling_params!$C$9-scaling_params!$B$9)))+MAX(0,MIN(1,(S1042-scaling_params!$B$10)/(scaling_params!$C$10-scaling_params!$B$10))))/3</f>
        <v>0.5294512512</v>
      </c>
      <c r="AB1042" s="15">
        <f>(MAX(0,MIN(1,(U1042-scaling_params!$B$12)/(scaling_params!$C$12-scaling_params!$B$12)))+MAX(0,MIN(1,(V1042-scaling_params!$B$13)/(scaling_params!$C$13-scaling_params!$B$13))))/2</f>
        <v>0.5718181818</v>
      </c>
      <c r="AC1042" s="13">
        <f>(scaling_params!$G$2*X1042+scaling_params!$G$3*Y1042+scaling_params!$G$4*Z1042+scaling_params!$G$5*AA1042+scaling_params!$G$6*AB1042)*100</f>
        <v>48.85105847</v>
      </c>
      <c r="AD1042" s="11" t="s">
        <v>680</v>
      </c>
      <c r="AE1042" s="11">
        <f t="shared" si="2"/>
        <v>1</v>
      </c>
    </row>
    <row r="1043" ht="15.75" customHeight="1">
      <c r="A1043" s="11" t="s">
        <v>196</v>
      </c>
      <c r="B1043" s="11" t="s">
        <v>163</v>
      </c>
      <c r="C1043" s="11" t="s">
        <v>164</v>
      </c>
      <c r="D1043" s="11" t="s">
        <v>181</v>
      </c>
      <c r="E1043" s="12">
        <v>2025.0</v>
      </c>
      <c r="F1043" s="11" t="s">
        <v>171</v>
      </c>
      <c r="G1043" s="11" t="s">
        <v>175</v>
      </c>
      <c r="H1043" s="11">
        <v>2.0</v>
      </c>
      <c r="I1043" s="13">
        <v>15.2</v>
      </c>
      <c r="J1043" s="11">
        <v>0.0</v>
      </c>
      <c r="K1043" s="13">
        <v>2.0</v>
      </c>
      <c r="L1043" s="13">
        <v>6.5</v>
      </c>
      <c r="M1043" s="11">
        <v>27.0</v>
      </c>
      <c r="N1043" s="14">
        <v>0.85</v>
      </c>
      <c r="O1043" s="13">
        <v>66.0</v>
      </c>
      <c r="P1043" s="13">
        <v>8.0</v>
      </c>
      <c r="Q1043" s="13">
        <v>14.3</v>
      </c>
      <c r="R1043" s="13">
        <v>13.5</v>
      </c>
      <c r="S1043" s="13">
        <v>4.1</v>
      </c>
      <c r="T1043" s="13">
        <v>3.5</v>
      </c>
      <c r="U1043" s="13">
        <v>1.4</v>
      </c>
      <c r="V1043" s="13">
        <v>78.1</v>
      </c>
      <c r="W1043" s="11" t="str">
        <f t="shared" si="1"/>
        <v>B-Average|BBVA|Corporate|2025</v>
      </c>
      <c r="X1043" s="15">
        <f>(MAX(0,MIN(1,1-(K1043-scaling_params!$B$2)/(scaling_params!$C$2-scaling_params!$B$2)))+MAX(0,MIN(1,(L1043-scaling_params!$B$3)/(scaling_params!$C$3-scaling_params!$B$3))))/2</f>
        <v>0.5906862745</v>
      </c>
      <c r="Y1043" s="15">
        <f>(MAX(0,MIN(1,(M1043-scaling_params!$B$4)/(scaling_params!$C$4-scaling_params!$B$4)))+MAX(0,MIN(1,(N1043-scaling_params!$B$5)/(scaling_params!$C$5-scaling_params!$B$5))))/2</f>
        <v>0.7023809524</v>
      </c>
      <c r="Z1043" s="15">
        <f>(MAX(0,MIN(1,(O1043-scaling_params!$B$6)/(scaling_params!$C$6-scaling_params!$B$6)))+MAX(0,MIN(1,1-(P1043-scaling_params!$B$7)/(scaling_params!$C$7-scaling_params!$B$7)))+MAX(0,MIN(1,(T1043-scaling_params!$B$11)/(scaling_params!$C$11-scaling_params!$B$11))))/3</f>
        <v>0.4536998101</v>
      </c>
      <c r="AA1043" s="15">
        <f>(MAX(0,MIN(1,1-(Q1043-scaling_params!$B$8)/(scaling_params!$C$8-scaling_params!$B$8)))+MAX(0,MIN(1,(R1043-scaling_params!$B$9)/(scaling_params!$C$9-scaling_params!$B$9)))+MAX(0,MIN(1,(S1043-scaling_params!$B$10)/(scaling_params!$C$10-scaling_params!$B$10))))/3</f>
        <v>0.606960333</v>
      </c>
      <c r="AB1043" s="15">
        <f>(MAX(0,MIN(1,(U1043-scaling_params!$B$12)/(scaling_params!$C$12-scaling_params!$B$12)))+MAX(0,MIN(1,(V1043-scaling_params!$B$13)/(scaling_params!$C$13-scaling_params!$B$13))))/2</f>
        <v>0.4154545455</v>
      </c>
      <c r="AC1043" s="13">
        <f>(scaling_params!$G$2*X1043+scaling_params!$G$3*Y1043+scaling_params!$G$4*Z1043+scaling_params!$G$5*AA1043+scaling_params!$G$6*AB1043)*100</f>
        <v>56.63389087</v>
      </c>
      <c r="AD1043" s="11" t="s">
        <v>680</v>
      </c>
      <c r="AE1043" s="11">
        <f t="shared" si="2"/>
        <v>1</v>
      </c>
    </row>
    <row r="1044" ht="15.75" customHeight="1">
      <c r="A1044" s="11" t="s">
        <v>197</v>
      </c>
      <c r="B1044" s="11" t="s">
        <v>163</v>
      </c>
      <c r="C1044" s="11" t="s">
        <v>164</v>
      </c>
      <c r="D1044" s="11" t="s">
        <v>174</v>
      </c>
      <c r="E1044" s="12">
        <v>2024.0</v>
      </c>
      <c r="F1044" s="11" t="s">
        <v>166</v>
      </c>
      <c r="G1044" s="11" t="s">
        <v>175</v>
      </c>
      <c r="H1044" s="11">
        <v>4.0</v>
      </c>
      <c r="I1044" s="13">
        <v>15.8</v>
      </c>
      <c r="J1044" s="11">
        <v>1.0</v>
      </c>
      <c r="K1044" s="13">
        <v>3.0</v>
      </c>
      <c r="L1044" s="13">
        <v>5.4</v>
      </c>
      <c r="M1044" s="11">
        <v>-1.0</v>
      </c>
      <c r="N1044" s="14">
        <v>0.67</v>
      </c>
      <c r="O1044" s="13">
        <v>61.5</v>
      </c>
      <c r="P1044" s="13">
        <v>8.7</v>
      </c>
      <c r="Q1044" s="13">
        <v>18.1</v>
      </c>
      <c r="R1044" s="13">
        <v>13.0</v>
      </c>
      <c r="S1044" s="13">
        <v>2.7</v>
      </c>
      <c r="T1044" s="13">
        <v>2.7</v>
      </c>
      <c r="U1044" s="13">
        <v>1.3</v>
      </c>
      <c r="V1044" s="13">
        <v>50.8</v>
      </c>
      <c r="W1044" s="11" t="str">
        <f t="shared" si="1"/>
        <v>B-Average|BBVA|Digital|2024</v>
      </c>
      <c r="X1044" s="15">
        <f>(MAX(0,MIN(1,1-(K1044-scaling_params!$B$2)/(scaling_params!$C$2-scaling_params!$B$2)))+MAX(0,MIN(1,(L1044-scaling_params!$B$3)/(scaling_params!$C$3-scaling_params!$B$3))))/2</f>
        <v>0.3431372549</v>
      </c>
      <c r="Y1044" s="15">
        <f>(MAX(0,MIN(1,(M1044-scaling_params!$B$4)/(scaling_params!$C$4-scaling_params!$B$4)))+MAX(0,MIN(1,(N1044-scaling_params!$B$5)/(scaling_params!$C$5-scaling_params!$B$5))))/2</f>
        <v>0.344047619</v>
      </c>
      <c r="Z1044" s="15">
        <f>(MAX(0,MIN(1,(O1044-scaling_params!$B$6)/(scaling_params!$C$6-scaling_params!$B$6)))+MAX(0,MIN(1,1-(P1044-scaling_params!$B$7)/(scaling_params!$C$7-scaling_params!$B$7)))+MAX(0,MIN(1,(T1044-scaling_params!$B$11)/(scaling_params!$C$11-scaling_params!$B$11))))/3</f>
        <v>0.2401888451</v>
      </c>
      <c r="AA1044" s="15">
        <f>(MAX(0,MIN(1,1-(Q1044-scaling_params!$B$8)/(scaling_params!$C$8-scaling_params!$B$8)))+MAX(0,MIN(1,(R1044-scaling_params!$B$9)/(scaling_params!$C$9-scaling_params!$B$9)))+MAX(0,MIN(1,(S1044-scaling_params!$B$10)/(scaling_params!$C$10-scaling_params!$B$10))))/3</f>
        <v>0.3046689907</v>
      </c>
      <c r="AB1044" s="15">
        <f>(MAX(0,MIN(1,(U1044-scaling_params!$B$12)/(scaling_params!$C$12-scaling_params!$B$12)))+MAX(0,MIN(1,(V1044-scaling_params!$B$13)/(scaling_params!$C$13-scaling_params!$B$13))))/2</f>
        <v>0.1422727273</v>
      </c>
      <c r="AC1044" s="13">
        <f>(scaling_params!$G$2*X1044+scaling_params!$G$3*Y1044+scaling_params!$G$4*Z1044+scaling_params!$G$5*AA1044+scaling_params!$G$6*AB1044)*100</f>
        <v>28.83427482</v>
      </c>
      <c r="AD1044" s="11" t="s">
        <v>680</v>
      </c>
      <c r="AE1044" s="11">
        <f t="shared" si="2"/>
        <v>1</v>
      </c>
    </row>
    <row r="1045" ht="15.75" customHeight="1">
      <c r="A1045" s="11" t="s">
        <v>197</v>
      </c>
      <c r="B1045" s="11" t="s">
        <v>163</v>
      </c>
      <c r="C1045" s="11" t="s">
        <v>164</v>
      </c>
      <c r="D1045" s="11" t="s">
        <v>174</v>
      </c>
      <c r="E1045" s="12">
        <v>2025.0</v>
      </c>
      <c r="F1045" s="11" t="s">
        <v>166</v>
      </c>
      <c r="G1045" s="11" t="s">
        <v>175</v>
      </c>
      <c r="H1045" s="11">
        <v>4.0</v>
      </c>
      <c r="I1045" s="13">
        <v>15.2</v>
      </c>
      <c r="J1045" s="11">
        <v>0.0</v>
      </c>
      <c r="K1045" s="13">
        <v>3.2</v>
      </c>
      <c r="L1045" s="13">
        <v>7.1</v>
      </c>
      <c r="M1045" s="11">
        <v>8.0</v>
      </c>
      <c r="N1045" s="14">
        <v>0.76</v>
      </c>
      <c r="O1045" s="13">
        <v>62.8</v>
      </c>
      <c r="P1045" s="13">
        <v>7.6</v>
      </c>
      <c r="Q1045" s="13">
        <v>16.6</v>
      </c>
      <c r="R1045" s="13">
        <v>15.2</v>
      </c>
      <c r="S1045" s="13">
        <v>3.1</v>
      </c>
      <c r="T1045" s="13">
        <v>2.7</v>
      </c>
      <c r="U1045" s="13">
        <v>1.7</v>
      </c>
      <c r="V1045" s="13">
        <v>62.6</v>
      </c>
      <c r="W1045" s="11" t="str">
        <f t="shared" si="1"/>
        <v>B-Average|BBVA|Digital|2025</v>
      </c>
      <c r="X1045" s="15">
        <f>(MAX(0,MIN(1,1-(K1045-scaling_params!$B$2)/(scaling_params!$C$2-scaling_params!$B$2)))+MAX(0,MIN(1,(L1045-scaling_params!$B$3)/(scaling_params!$C$3-scaling_params!$B$3))))/2</f>
        <v>0.4348039216</v>
      </c>
      <c r="Y1045" s="15">
        <f>(MAX(0,MIN(1,(M1045-scaling_params!$B$4)/(scaling_params!$C$4-scaling_params!$B$4)))+MAX(0,MIN(1,(N1045-scaling_params!$B$5)/(scaling_params!$C$5-scaling_params!$B$5))))/2</f>
        <v>0.4994047619</v>
      </c>
      <c r="Z1045" s="15">
        <f>(MAX(0,MIN(1,(O1045-scaling_params!$B$6)/(scaling_params!$C$6-scaling_params!$B$6)))+MAX(0,MIN(1,1-(P1045-scaling_params!$B$7)/(scaling_params!$C$7-scaling_params!$B$7)))+MAX(0,MIN(1,(T1045-scaling_params!$B$11)/(scaling_params!$C$11-scaling_params!$B$11))))/3</f>
        <v>0.3607400895</v>
      </c>
      <c r="AA1045" s="15">
        <f>(MAX(0,MIN(1,1-(Q1045-scaling_params!$B$8)/(scaling_params!$C$8-scaling_params!$B$8)))+MAX(0,MIN(1,(R1045-scaling_params!$B$9)/(scaling_params!$C$9-scaling_params!$B$9)))+MAX(0,MIN(1,(S1045-scaling_params!$B$10)/(scaling_params!$C$10-scaling_params!$B$10))))/3</f>
        <v>0.493529863</v>
      </c>
      <c r="AB1045" s="15">
        <f>(MAX(0,MIN(1,(U1045-scaling_params!$B$12)/(scaling_params!$C$12-scaling_params!$B$12)))+MAX(0,MIN(1,(V1045-scaling_params!$B$13)/(scaling_params!$C$13-scaling_params!$B$13))))/2</f>
        <v>0.3495454545</v>
      </c>
      <c r="AC1045" s="13">
        <f>(scaling_params!$G$2*X1045+scaling_params!$G$3*Y1045+scaling_params!$G$4*Z1045+scaling_params!$G$5*AA1045+scaling_params!$G$6*AB1045)*100</f>
        <v>43.24205812</v>
      </c>
      <c r="AD1045" s="11" t="s">
        <v>680</v>
      </c>
      <c r="AE1045" s="11">
        <f t="shared" si="2"/>
        <v>1</v>
      </c>
    </row>
    <row r="1046" ht="15.75" customHeight="1">
      <c r="A1046" s="11" t="s">
        <v>198</v>
      </c>
      <c r="B1046" s="11" t="s">
        <v>163</v>
      </c>
      <c r="C1046" s="11" t="s">
        <v>164</v>
      </c>
      <c r="D1046" s="11" t="s">
        <v>174</v>
      </c>
      <c r="E1046" s="12">
        <v>2024.0</v>
      </c>
      <c r="F1046" s="11" t="s">
        <v>166</v>
      </c>
      <c r="G1046" s="11" t="s">
        <v>184</v>
      </c>
      <c r="H1046" s="11">
        <v>2.0</v>
      </c>
      <c r="I1046" s="13">
        <v>15.8</v>
      </c>
      <c r="J1046" s="11">
        <v>0.0</v>
      </c>
      <c r="K1046" s="13">
        <v>3.0</v>
      </c>
      <c r="L1046" s="13">
        <v>4.6</v>
      </c>
      <c r="M1046" s="11">
        <v>-23.0</v>
      </c>
      <c r="N1046" s="14">
        <v>0.64</v>
      </c>
      <c r="O1046" s="13">
        <v>61.5</v>
      </c>
      <c r="P1046" s="13">
        <v>8.7</v>
      </c>
      <c r="Q1046" s="13">
        <v>18.1</v>
      </c>
      <c r="R1046" s="13">
        <v>13.0</v>
      </c>
      <c r="S1046" s="13">
        <v>2.6</v>
      </c>
      <c r="T1046" s="13">
        <v>2.3</v>
      </c>
      <c r="U1046" s="13">
        <v>1.3</v>
      </c>
      <c r="V1046" s="13">
        <v>50.5</v>
      </c>
      <c r="W1046" s="11" t="str">
        <f t="shared" si="1"/>
        <v>B-Average|BBVA|Digital|2024</v>
      </c>
      <c r="X1046" s="15">
        <f>(MAX(0,MIN(1,1-(K1046-scaling_params!$B$2)/(scaling_params!$C$2-scaling_params!$B$2)))+MAX(0,MIN(1,(L1046-scaling_params!$B$3)/(scaling_params!$C$3-scaling_params!$B$3))))/2</f>
        <v>0.2843137255</v>
      </c>
      <c r="Y1046" s="15">
        <f>(MAX(0,MIN(1,(M1046-scaling_params!$B$4)/(scaling_params!$C$4-scaling_params!$B$4)))+MAX(0,MIN(1,(N1046-scaling_params!$B$5)/(scaling_params!$C$5-scaling_params!$B$5))))/2</f>
        <v>0.2017857143</v>
      </c>
      <c r="Z1046" s="15">
        <f>(MAX(0,MIN(1,(O1046-scaling_params!$B$6)/(scaling_params!$C$6-scaling_params!$B$6)))+MAX(0,MIN(1,1-(P1046-scaling_params!$B$7)/(scaling_params!$C$7-scaling_params!$B$7)))+MAX(0,MIN(1,(T1046-scaling_params!$B$11)/(scaling_params!$C$11-scaling_params!$B$11))))/3</f>
        <v>0.202093607</v>
      </c>
      <c r="AA1046" s="15">
        <f>(MAX(0,MIN(1,1-(Q1046-scaling_params!$B$8)/(scaling_params!$C$8-scaling_params!$B$8)))+MAX(0,MIN(1,(R1046-scaling_params!$B$9)/(scaling_params!$C$9-scaling_params!$B$9)))+MAX(0,MIN(1,(S1046-scaling_params!$B$10)/(scaling_params!$C$10-scaling_params!$B$10))))/3</f>
        <v>0.2948650692</v>
      </c>
      <c r="AB1046" s="15">
        <f>(MAX(0,MIN(1,(U1046-scaling_params!$B$12)/(scaling_params!$C$12-scaling_params!$B$12)))+MAX(0,MIN(1,(V1046-scaling_params!$B$13)/(scaling_params!$C$13-scaling_params!$B$13))))/2</f>
        <v>0.1395454545</v>
      </c>
      <c r="AC1046" s="13">
        <f>(scaling_params!$G$2*X1046+scaling_params!$G$3*Y1046+scaling_params!$G$4*Z1046+scaling_params!$G$5*AA1046+scaling_params!$G$6*AB1046)*100</f>
        <v>23.00879818</v>
      </c>
      <c r="AD1046" s="11" t="s">
        <v>680</v>
      </c>
      <c r="AE1046" s="11">
        <f t="shared" si="2"/>
        <v>1</v>
      </c>
    </row>
    <row r="1047" ht="15.75" customHeight="1">
      <c r="A1047" s="11" t="s">
        <v>198</v>
      </c>
      <c r="B1047" s="11" t="s">
        <v>163</v>
      </c>
      <c r="C1047" s="11" t="s">
        <v>164</v>
      </c>
      <c r="D1047" s="11" t="s">
        <v>174</v>
      </c>
      <c r="E1047" s="12">
        <v>2025.0</v>
      </c>
      <c r="F1047" s="11" t="s">
        <v>166</v>
      </c>
      <c r="G1047" s="11" t="s">
        <v>184</v>
      </c>
      <c r="H1047" s="11">
        <v>2.0</v>
      </c>
      <c r="I1047" s="13">
        <v>15.2</v>
      </c>
      <c r="J1047" s="11">
        <v>0.0</v>
      </c>
      <c r="K1047" s="13">
        <v>3.2</v>
      </c>
      <c r="L1047" s="13">
        <v>4.6</v>
      </c>
      <c r="M1047" s="11">
        <v>1.0</v>
      </c>
      <c r="N1047" s="14">
        <v>0.74</v>
      </c>
      <c r="O1047" s="13">
        <v>62.8</v>
      </c>
      <c r="P1047" s="13">
        <v>7.6</v>
      </c>
      <c r="Q1047" s="13">
        <v>16.6</v>
      </c>
      <c r="R1047" s="13">
        <v>15.2</v>
      </c>
      <c r="S1047" s="13">
        <v>2.8</v>
      </c>
      <c r="T1047" s="13">
        <v>1.9</v>
      </c>
      <c r="U1047" s="13">
        <v>1.7</v>
      </c>
      <c r="V1047" s="13">
        <v>62.5</v>
      </c>
      <c r="W1047" s="11" t="str">
        <f t="shared" si="1"/>
        <v>B-Average|BBVA|Digital|2025</v>
      </c>
      <c r="X1047" s="15">
        <f>(MAX(0,MIN(1,1-(K1047-scaling_params!$B$2)/(scaling_params!$C$2-scaling_params!$B$2)))+MAX(0,MIN(1,(L1047-scaling_params!$B$3)/(scaling_params!$C$3-scaling_params!$B$3))))/2</f>
        <v>0.2509803922</v>
      </c>
      <c r="Y1047" s="15">
        <f>(MAX(0,MIN(1,(M1047-scaling_params!$B$4)/(scaling_params!$C$4-scaling_params!$B$4)))+MAX(0,MIN(1,(N1047-scaling_params!$B$5)/(scaling_params!$C$5-scaling_params!$B$5))))/2</f>
        <v>0.4410714286</v>
      </c>
      <c r="Z1047" s="15">
        <f>(MAX(0,MIN(1,(O1047-scaling_params!$B$6)/(scaling_params!$C$6-scaling_params!$B$6)))+MAX(0,MIN(1,1-(P1047-scaling_params!$B$7)/(scaling_params!$C$7-scaling_params!$B$7)))+MAX(0,MIN(1,(T1047-scaling_params!$B$11)/(scaling_params!$C$11-scaling_params!$B$11))))/3</f>
        <v>0.2845496133</v>
      </c>
      <c r="AA1047" s="15">
        <f>(MAX(0,MIN(1,1-(Q1047-scaling_params!$B$8)/(scaling_params!$C$8-scaling_params!$B$8)))+MAX(0,MIN(1,(R1047-scaling_params!$B$9)/(scaling_params!$C$9-scaling_params!$B$9)))+MAX(0,MIN(1,(S1047-scaling_params!$B$10)/(scaling_params!$C$10-scaling_params!$B$10))))/3</f>
        <v>0.4641180983</v>
      </c>
      <c r="AB1047" s="15">
        <f>(MAX(0,MIN(1,(U1047-scaling_params!$B$12)/(scaling_params!$C$12-scaling_params!$B$12)))+MAX(0,MIN(1,(V1047-scaling_params!$B$13)/(scaling_params!$C$13-scaling_params!$B$13))))/2</f>
        <v>0.3486363636</v>
      </c>
      <c r="AC1047" s="13">
        <f>(scaling_params!$G$2*X1047+scaling_params!$G$3*Y1047+scaling_params!$G$4*Z1047+scaling_params!$G$5*AA1047+scaling_params!$G$6*AB1047)*100</f>
        <v>35.23252132</v>
      </c>
      <c r="AD1047" s="11" t="s">
        <v>680</v>
      </c>
      <c r="AE1047" s="11">
        <f t="shared" si="2"/>
        <v>1</v>
      </c>
    </row>
    <row r="1048" ht="15.75" customHeight="1">
      <c r="A1048" s="11" t="s">
        <v>199</v>
      </c>
      <c r="B1048" s="11" t="s">
        <v>163</v>
      </c>
      <c r="C1048" s="11" t="s">
        <v>164</v>
      </c>
      <c r="D1048" s="11" t="s">
        <v>170</v>
      </c>
      <c r="E1048" s="12">
        <v>2024.0</v>
      </c>
      <c r="F1048" s="11" t="s">
        <v>166</v>
      </c>
      <c r="G1048" s="11" t="s">
        <v>175</v>
      </c>
      <c r="H1048" s="11">
        <v>1.0</v>
      </c>
      <c r="I1048" s="13">
        <v>15.8</v>
      </c>
      <c r="J1048" s="11">
        <v>1.0</v>
      </c>
      <c r="K1048" s="13">
        <v>2.4</v>
      </c>
      <c r="L1048" s="13">
        <v>5.8</v>
      </c>
      <c r="M1048" s="11">
        <v>6.0</v>
      </c>
      <c r="N1048" s="14">
        <v>0.8</v>
      </c>
      <c r="O1048" s="13">
        <v>70.5</v>
      </c>
      <c r="P1048" s="13">
        <v>8.3</v>
      </c>
      <c r="Q1048" s="13">
        <v>13.6</v>
      </c>
      <c r="R1048" s="13">
        <v>14.9</v>
      </c>
      <c r="S1048" s="13">
        <v>4.0</v>
      </c>
      <c r="T1048" s="13">
        <v>3.7</v>
      </c>
      <c r="U1048" s="13">
        <v>1.7</v>
      </c>
      <c r="V1048" s="13">
        <v>78.0</v>
      </c>
      <c r="W1048" s="11" t="str">
        <f t="shared" si="1"/>
        <v>B-Average|BBVA|Risk|2024</v>
      </c>
      <c r="X1048" s="15">
        <f>(MAX(0,MIN(1,1-(K1048-scaling_params!$B$2)/(scaling_params!$C$2-scaling_params!$B$2)))+MAX(0,MIN(1,(L1048-scaling_params!$B$3)/(scaling_params!$C$3-scaling_params!$B$3))))/2</f>
        <v>0.4725490196</v>
      </c>
      <c r="Y1048" s="15">
        <f>(MAX(0,MIN(1,(M1048-scaling_params!$B$4)/(scaling_params!$C$4-scaling_params!$B$4)))+MAX(0,MIN(1,(N1048-scaling_params!$B$5)/(scaling_params!$C$5-scaling_params!$B$5))))/2</f>
        <v>0.5398809524</v>
      </c>
      <c r="Z1048" s="15">
        <f>(MAX(0,MIN(1,(O1048-scaling_params!$B$6)/(scaling_params!$C$6-scaling_params!$B$6)))+MAX(0,MIN(1,1-(P1048-scaling_params!$B$7)/(scaling_params!$C$7-scaling_params!$B$7)))+MAX(0,MIN(1,(T1048-scaling_params!$B$11)/(scaling_params!$C$11-scaling_params!$B$11))))/3</f>
        <v>0.5199778279</v>
      </c>
      <c r="AA1048" s="15">
        <f>(MAX(0,MIN(1,1-(Q1048-scaling_params!$B$8)/(scaling_params!$C$8-scaling_params!$B$8)))+MAX(0,MIN(1,(R1048-scaling_params!$B$9)/(scaling_params!$C$9-scaling_params!$B$9)))+MAX(0,MIN(1,(S1048-scaling_params!$B$10)/(scaling_params!$C$10-scaling_params!$B$10))))/3</f>
        <v>0.6827432929</v>
      </c>
      <c r="AB1048" s="15">
        <f>(MAX(0,MIN(1,(U1048-scaling_params!$B$12)/(scaling_params!$C$12-scaling_params!$B$12)))+MAX(0,MIN(1,(V1048-scaling_params!$B$13)/(scaling_params!$C$13-scaling_params!$B$13))))/2</f>
        <v>0.4895454545</v>
      </c>
      <c r="AC1048" s="13">
        <f>(scaling_params!$G$2*X1048+scaling_params!$G$3*Y1048+scaling_params!$G$4*Z1048+scaling_params!$G$5*AA1048+scaling_params!$G$6*AB1048)*100</f>
        <v>53.80450162</v>
      </c>
      <c r="AD1048" s="11" t="s">
        <v>680</v>
      </c>
      <c r="AE1048" s="11">
        <f t="shared" si="2"/>
        <v>1</v>
      </c>
    </row>
    <row r="1049" ht="15.75" customHeight="1">
      <c r="A1049" s="11" t="s">
        <v>199</v>
      </c>
      <c r="B1049" s="11" t="s">
        <v>163</v>
      </c>
      <c r="C1049" s="11" t="s">
        <v>164</v>
      </c>
      <c r="D1049" s="11" t="s">
        <v>170</v>
      </c>
      <c r="E1049" s="12">
        <v>2025.0</v>
      </c>
      <c r="F1049" s="11" t="s">
        <v>166</v>
      </c>
      <c r="G1049" s="11" t="s">
        <v>175</v>
      </c>
      <c r="H1049" s="11">
        <v>1.0</v>
      </c>
      <c r="I1049" s="13">
        <v>15.2</v>
      </c>
      <c r="J1049" s="11">
        <v>0.0</v>
      </c>
      <c r="K1049" s="13">
        <v>2.5</v>
      </c>
      <c r="L1049" s="13">
        <v>6.3</v>
      </c>
      <c r="M1049" s="11">
        <v>11.0</v>
      </c>
      <c r="N1049" s="14">
        <v>0.82</v>
      </c>
      <c r="O1049" s="13">
        <v>68.8</v>
      </c>
      <c r="P1049" s="13">
        <v>7.0</v>
      </c>
      <c r="Q1049" s="13">
        <v>16.6</v>
      </c>
      <c r="R1049" s="13">
        <v>14.7</v>
      </c>
      <c r="S1049" s="13">
        <v>4.0</v>
      </c>
      <c r="T1049" s="13">
        <v>3.5</v>
      </c>
      <c r="U1049" s="13">
        <v>1.5</v>
      </c>
      <c r="V1049" s="13">
        <v>68.7</v>
      </c>
      <c r="W1049" s="11" t="str">
        <f t="shared" si="1"/>
        <v>B-Average|BBVA|Risk|2025</v>
      </c>
      <c r="X1049" s="15">
        <f>(MAX(0,MIN(1,1-(K1049-scaling_params!$B$2)/(scaling_params!$C$2-scaling_params!$B$2)))+MAX(0,MIN(1,(L1049-scaling_params!$B$3)/(scaling_params!$C$3-scaling_params!$B$3))))/2</f>
        <v>0.4926470588</v>
      </c>
      <c r="Y1049" s="15">
        <f>(MAX(0,MIN(1,(M1049-scaling_params!$B$4)/(scaling_params!$C$4-scaling_params!$B$4)))+MAX(0,MIN(1,(N1049-scaling_params!$B$5)/(scaling_params!$C$5-scaling_params!$B$5))))/2</f>
        <v>0.5886904762</v>
      </c>
      <c r="Z1049" s="15">
        <f>(MAX(0,MIN(1,(O1049-scaling_params!$B$6)/(scaling_params!$C$6-scaling_params!$B$6)))+MAX(0,MIN(1,1-(P1049-scaling_params!$B$7)/(scaling_params!$C$7-scaling_params!$B$7)))+MAX(0,MIN(1,(T1049-scaling_params!$B$11)/(scaling_params!$C$11-scaling_params!$B$11))))/3</f>
        <v>0.5899945207</v>
      </c>
      <c r="AA1049" s="15">
        <f>(MAX(0,MIN(1,1-(Q1049-scaling_params!$B$8)/(scaling_params!$C$8-scaling_params!$B$8)))+MAX(0,MIN(1,(R1049-scaling_params!$B$9)/(scaling_params!$C$9-scaling_params!$B$9)))+MAX(0,MIN(1,(S1049-scaling_params!$B$10)/(scaling_params!$C$10-scaling_params!$B$10))))/3</f>
        <v>0.5606681107</v>
      </c>
      <c r="AB1049" s="15">
        <f>(MAX(0,MIN(1,(U1049-scaling_params!$B$12)/(scaling_params!$C$12-scaling_params!$B$12)))+MAX(0,MIN(1,(V1049-scaling_params!$B$13)/(scaling_params!$C$13-scaling_params!$B$13))))/2</f>
        <v>0.355</v>
      </c>
      <c r="AC1049" s="13">
        <f>(scaling_params!$G$2*X1049+scaling_params!$G$3*Y1049+scaling_params!$G$4*Z1049+scaling_params!$G$5*AA1049+scaling_params!$G$6*AB1049)*100</f>
        <v>53.33306206</v>
      </c>
      <c r="AD1049" s="11" t="s">
        <v>680</v>
      </c>
      <c r="AE1049" s="11">
        <f t="shared" si="2"/>
        <v>1</v>
      </c>
    </row>
    <row r="1050" ht="15.75" customHeight="1">
      <c r="A1050" s="11" t="s">
        <v>200</v>
      </c>
      <c r="B1050" s="11" t="s">
        <v>163</v>
      </c>
      <c r="C1050" s="11" t="s">
        <v>164</v>
      </c>
      <c r="D1050" s="11" t="s">
        <v>170</v>
      </c>
      <c r="E1050" s="12">
        <v>2024.0</v>
      </c>
      <c r="F1050" s="11" t="s">
        <v>171</v>
      </c>
      <c r="G1050" s="11" t="s">
        <v>175</v>
      </c>
      <c r="H1050" s="11">
        <v>4.0</v>
      </c>
      <c r="I1050" s="13">
        <v>15.8</v>
      </c>
      <c r="J1050" s="11">
        <v>0.0</v>
      </c>
      <c r="K1050" s="13">
        <v>2.4</v>
      </c>
      <c r="L1050" s="13">
        <v>9.5</v>
      </c>
      <c r="M1050" s="11">
        <v>14.0</v>
      </c>
      <c r="N1050" s="14">
        <v>0.88</v>
      </c>
      <c r="O1050" s="13">
        <v>70.5</v>
      </c>
      <c r="P1050" s="13">
        <v>8.3</v>
      </c>
      <c r="Q1050" s="13">
        <v>13.6</v>
      </c>
      <c r="R1050" s="13">
        <v>14.9</v>
      </c>
      <c r="S1050" s="13">
        <v>4.3</v>
      </c>
      <c r="T1050" s="13">
        <v>5.0</v>
      </c>
      <c r="U1050" s="13">
        <v>1.7</v>
      </c>
      <c r="V1050" s="13">
        <v>89.3</v>
      </c>
      <c r="W1050" s="11" t="str">
        <f t="shared" si="1"/>
        <v>B-Average|BBVA|Risk|2024</v>
      </c>
      <c r="X1050" s="15">
        <f>(MAX(0,MIN(1,1-(K1050-scaling_params!$B$2)/(scaling_params!$C$2-scaling_params!$B$2)))+MAX(0,MIN(1,(L1050-scaling_params!$B$3)/(scaling_params!$C$3-scaling_params!$B$3))))/2</f>
        <v>0.7446078431</v>
      </c>
      <c r="Y1050" s="15">
        <f>(MAX(0,MIN(1,(M1050-scaling_params!$B$4)/(scaling_params!$C$4-scaling_params!$B$4)))+MAX(0,MIN(1,(N1050-scaling_params!$B$5)/(scaling_params!$C$5-scaling_params!$B$5))))/2</f>
        <v>0.6779761905</v>
      </c>
      <c r="Z1050" s="15">
        <f>(MAX(0,MIN(1,(O1050-scaling_params!$B$6)/(scaling_params!$C$6-scaling_params!$B$6)))+MAX(0,MIN(1,1-(P1050-scaling_params!$B$7)/(scaling_params!$C$7-scaling_params!$B$7)))+MAX(0,MIN(1,(T1050-scaling_params!$B$11)/(scaling_params!$C$11-scaling_params!$B$11))))/3</f>
        <v>0.6437873517</v>
      </c>
      <c r="AA1050" s="15">
        <f>(MAX(0,MIN(1,1-(Q1050-scaling_params!$B$8)/(scaling_params!$C$8-scaling_params!$B$8)))+MAX(0,MIN(1,(R1050-scaling_params!$B$9)/(scaling_params!$C$9-scaling_params!$B$9)))+MAX(0,MIN(1,(S1050-scaling_params!$B$10)/(scaling_params!$C$10-scaling_params!$B$10))))/3</f>
        <v>0.7121550577</v>
      </c>
      <c r="AB1050" s="15">
        <f>(MAX(0,MIN(1,(U1050-scaling_params!$B$12)/(scaling_params!$C$12-scaling_params!$B$12)))+MAX(0,MIN(1,(V1050-scaling_params!$B$13)/(scaling_params!$C$13-scaling_params!$B$13))))/2</f>
        <v>0.5922727273</v>
      </c>
      <c r="AC1050" s="13">
        <f>(scaling_params!$G$2*X1050+scaling_params!$G$3*Y1050+scaling_params!$G$4*Z1050+scaling_params!$G$5*AA1050+scaling_params!$G$6*AB1050)*100</f>
        <v>68.08247475</v>
      </c>
      <c r="AD1050" s="11" t="s">
        <v>680</v>
      </c>
      <c r="AE1050" s="11">
        <f t="shared" si="2"/>
        <v>1</v>
      </c>
    </row>
    <row r="1051" ht="15.75" customHeight="1">
      <c r="A1051" s="11" t="s">
        <v>200</v>
      </c>
      <c r="B1051" s="11" t="s">
        <v>163</v>
      </c>
      <c r="C1051" s="11" t="s">
        <v>164</v>
      </c>
      <c r="D1051" s="11" t="s">
        <v>170</v>
      </c>
      <c r="E1051" s="12">
        <v>2025.0</v>
      </c>
      <c r="F1051" s="11" t="s">
        <v>171</v>
      </c>
      <c r="G1051" s="11" t="s">
        <v>175</v>
      </c>
      <c r="H1051" s="11">
        <v>4.0</v>
      </c>
      <c r="I1051" s="13">
        <v>15.2</v>
      </c>
      <c r="J1051" s="11">
        <v>1.0</v>
      </c>
      <c r="K1051" s="13">
        <v>2.5</v>
      </c>
      <c r="L1051" s="13">
        <v>7.3</v>
      </c>
      <c r="M1051" s="11">
        <v>21.0</v>
      </c>
      <c r="N1051" s="14">
        <v>0.91</v>
      </c>
      <c r="O1051" s="13">
        <v>68.8</v>
      </c>
      <c r="P1051" s="13">
        <v>7.0</v>
      </c>
      <c r="Q1051" s="13">
        <v>16.6</v>
      </c>
      <c r="R1051" s="13">
        <v>14.7</v>
      </c>
      <c r="S1051" s="13">
        <v>4.3</v>
      </c>
      <c r="T1051" s="13">
        <v>4.1</v>
      </c>
      <c r="U1051" s="13">
        <v>1.5</v>
      </c>
      <c r="V1051" s="13">
        <v>85.3</v>
      </c>
      <c r="W1051" s="11" t="str">
        <f t="shared" si="1"/>
        <v>B-Average|BBVA|Risk|2025</v>
      </c>
      <c r="X1051" s="15">
        <f>(MAX(0,MIN(1,1-(K1051-scaling_params!$B$2)/(scaling_params!$C$2-scaling_params!$B$2)))+MAX(0,MIN(1,(L1051-scaling_params!$B$3)/(scaling_params!$C$3-scaling_params!$B$3))))/2</f>
        <v>0.5661764706</v>
      </c>
      <c r="Y1051" s="15">
        <f>(MAX(0,MIN(1,(M1051-scaling_params!$B$4)/(scaling_params!$C$4-scaling_params!$B$4)))+MAX(0,MIN(1,(N1051-scaling_params!$B$5)/(scaling_params!$C$5-scaling_params!$B$5))))/2</f>
        <v>0.7488095238</v>
      </c>
      <c r="Z1051" s="15">
        <f>(MAX(0,MIN(1,(O1051-scaling_params!$B$6)/(scaling_params!$C$6-scaling_params!$B$6)))+MAX(0,MIN(1,1-(P1051-scaling_params!$B$7)/(scaling_params!$C$7-scaling_params!$B$7)))+MAX(0,MIN(1,(T1051-scaling_params!$B$11)/(scaling_params!$C$11-scaling_params!$B$11))))/3</f>
        <v>0.6471373778</v>
      </c>
      <c r="AA1051" s="15">
        <f>(MAX(0,MIN(1,1-(Q1051-scaling_params!$B$8)/(scaling_params!$C$8-scaling_params!$B$8)))+MAX(0,MIN(1,(R1051-scaling_params!$B$9)/(scaling_params!$C$9-scaling_params!$B$9)))+MAX(0,MIN(1,(S1051-scaling_params!$B$10)/(scaling_params!$C$10-scaling_params!$B$10))))/3</f>
        <v>0.5900798754</v>
      </c>
      <c r="AB1051" s="15">
        <f>(MAX(0,MIN(1,(U1051-scaling_params!$B$12)/(scaling_params!$C$12-scaling_params!$B$12)))+MAX(0,MIN(1,(V1051-scaling_params!$B$13)/(scaling_params!$C$13-scaling_params!$B$13))))/2</f>
        <v>0.5059090909</v>
      </c>
      <c r="AC1051" s="13">
        <f>(scaling_params!$G$2*X1051+scaling_params!$G$3*Y1051+scaling_params!$G$4*Z1051+scaling_params!$G$5*AA1051+scaling_params!$G$6*AB1051)*100</f>
        <v>62.46503233</v>
      </c>
      <c r="AD1051" s="11" t="s">
        <v>680</v>
      </c>
      <c r="AE1051" s="11">
        <f t="shared" si="2"/>
        <v>1</v>
      </c>
    </row>
    <row r="1052" ht="15.75" customHeight="1">
      <c r="A1052" s="11" t="s">
        <v>201</v>
      </c>
      <c r="B1052" s="11" t="s">
        <v>163</v>
      </c>
      <c r="C1052" s="11" t="s">
        <v>164</v>
      </c>
      <c r="D1052" s="11" t="s">
        <v>165</v>
      </c>
      <c r="E1052" s="12">
        <v>2024.0</v>
      </c>
      <c r="F1052" s="11" t="s">
        <v>171</v>
      </c>
      <c r="G1052" s="11" t="s">
        <v>184</v>
      </c>
      <c r="H1052" s="11">
        <v>2.0</v>
      </c>
      <c r="I1052" s="13">
        <v>15.8</v>
      </c>
      <c r="J1052" s="11">
        <v>0.0</v>
      </c>
      <c r="K1052" s="13">
        <v>3.0</v>
      </c>
      <c r="L1052" s="13">
        <v>5.4</v>
      </c>
      <c r="M1052" s="11">
        <v>0.0</v>
      </c>
      <c r="N1052" s="14">
        <v>0.77</v>
      </c>
      <c r="O1052" s="13">
        <v>69.1</v>
      </c>
      <c r="P1052" s="13">
        <v>7.0</v>
      </c>
      <c r="Q1052" s="13">
        <v>16.3</v>
      </c>
      <c r="R1052" s="13">
        <v>13.4</v>
      </c>
      <c r="S1052" s="13">
        <v>3.2</v>
      </c>
      <c r="T1052" s="13">
        <v>2.7</v>
      </c>
      <c r="U1052" s="13">
        <v>2.1</v>
      </c>
      <c r="V1052" s="13">
        <v>67.0</v>
      </c>
      <c r="W1052" s="11" t="str">
        <f t="shared" si="1"/>
        <v>B-Average|BBVA|Operations|2024</v>
      </c>
      <c r="X1052" s="15">
        <f>(MAX(0,MIN(1,1-(K1052-scaling_params!$B$2)/(scaling_params!$C$2-scaling_params!$B$2)))+MAX(0,MIN(1,(L1052-scaling_params!$B$3)/(scaling_params!$C$3-scaling_params!$B$3))))/2</f>
        <v>0.3431372549</v>
      </c>
      <c r="Y1052" s="15">
        <f>(MAX(0,MIN(1,(M1052-scaling_params!$B$4)/(scaling_params!$C$4-scaling_params!$B$4)))+MAX(0,MIN(1,(N1052-scaling_params!$B$5)/(scaling_params!$C$5-scaling_params!$B$5))))/2</f>
        <v>0.4738095238</v>
      </c>
      <c r="Z1052" s="15">
        <f>(MAX(0,MIN(1,(O1052-scaling_params!$B$6)/(scaling_params!$C$6-scaling_params!$B$6)))+MAX(0,MIN(1,1-(P1052-scaling_params!$B$7)/(scaling_params!$C$7-scaling_params!$B$7)))+MAX(0,MIN(1,(T1052-scaling_params!$B$11)/(scaling_params!$C$11-scaling_params!$B$11))))/3</f>
        <v>0.5187545395</v>
      </c>
      <c r="AA1052" s="15">
        <f>(MAX(0,MIN(1,1-(Q1052-scaling_params!$B$8)/(scaling_params!$C$8-scaling_params!$B$8)))+MAX(0,MIN(1,(R1052-scaling_params!$B$9)/(scaling_params!$C$9-scaling_params!$B$9)))+MAX(0,MIN(1,(S1052-scaling_params!$B$10)/(scaling_params!$C$10-scaling_params!$B$10))))/3</f>
        <v>0.4387480539</v>
      </c>
      <c r="AB1052" s="15">
        <f>(MAX(0,MIN(1,(U1052-scaling_params!$B$12)/(scaling_params!$C$12-scaling_params!$B$12)))+MAX(0,MIN(1,(V1052-scaling_params!$B$13)/(scaling_params!$C$13-scaling_params!$B$13))))/2</f>
        <v>0.4895454545</v>
      </c>
      <c r="AC1052" s="13">
        <f>(scaling_params!$G$2*X1052+scaling_params!$G$3*Y1052+scaling_params!$G$4*Z1052+scaling_params!$G$5*AA1052+scaling_params!$G$6*AB1052)*100</f>
        <v>44.88758309</v>
      </c>
      <c r="AD1052" s="11" t="s">
        <v>680</v>
      </c>
      <c r="AE1052" s="11">
        <f t="shared" si="2"/>
        <v>1</v>
      </c>
    </row>
    <row r="1053" ht="15.75" customHeight="1">
      <c r="A1053" s="11" t="s">
        <v>201</v>
      </c>
      <c r="B1053" s="11" t="s">
        <v>163</v>
      </c>
      <c r="C1053" s="11" t="s">
        <v>164</v>
      </c>
      <c r="D1053" s="11" t="s">
        <v>165</v>
      </c>
      <c r="E1053" s="12">
        <v>2025.0</v>
      </c>
      <c r="F1053" s="11" t="s">
        <v>171</v>
      </c>
      <c r="G1053" s="11" t="s">
        <v>184</v>
      </c>
      <c r="H1053" s="11">
        <v>2.0</v>
      </c>
      <c r="I1053" s="13">
        <v>15.2</v>
      </c>
      <c r="J1053" s="11">
        <v>1.0</v>
      </c>
      <c r="K1053" s="13">
        <v>2.9</v>
      </c>
      <c r="L1053" s="13">
        <v>6.3</v>
      </c>
      <c r="M1053" s="11">
        <v>7.0</v>
      </c>
      <c r="N1053" s="14">
        <v>0.75</v>
      </c>
      <c r="O1053" s="13">
        <v>65.0</v>
      </c>
      <c r="P1053" s="13">
        <v>7.5</v>
      </c>
      <c r="Q1053" s="13">
        <v>15.9</v>
      </c>
      <c r="R1053" s="13">
        <v>10.7</v>
      </c>
      <c r="S1053" s="13">
        <v>3.2</v>
      </c>
      <c r="T1053" s="13">
        <v>3.0</v>
      </c>
      <c r="U1053" s="13">
        <v>1.3</v>
      </c>
      <c r="V1053" s="13">
        <v>61.2</v>
      </c>
      <c r="W1053" s="11" t="str">
        <f t="shared" si="1"/>
        <v>B-Average|BBVA|Operations|2025</v>
      </c>
      <c r="X1053" s="15">
        <f>(MAX(0,MIN(1,1-(K1053-scaling_params!$B$2)/(scaling_params!$C$2-scaling_params!$B$2)))+MAX(0,MIN(1,(L1053-scaling_params!$B$3)/(scaling_params!$C$3-scaling_params!$B$3))))/2</f>
        <v>0.4259803922</v>
      </c>
      <c r="Y1053" s="15">
        <f>(MAX(0,MIN(1,(M1053-scaling_params!$B$4)/(scaling_params!$C$4-scaling_params!$B$4)))+MAX(0,MIN(1,(N1053-scaling_params!$B$5)/(scaling_params!$C$5-scaling_params!$B$5))))/2</f>
        <v>0.4821428571</v>
      </c>
      <c r="Z1053" s="15">
        <f>(MAX(0,MIN(1,(O1053-scaling_params!$B$6)/(scaling_params!$C$6-scaling_params!$B$6)))+MAX(0,MIN(1,1-(P1053-scaling_params!$B$7)/(scaling_params!$C$7-scaling_params!$B$7)))+MAX(0,MIN(1,(T1053-scaling_params!$B$11)/(scaling_params!$C$11-scaling_params!$B$11))))/3</f>
        <v>0.4346241574</v>
      </c>
      <c r="AA1053" s="15">
        <f>(MAX(0,MIN(1,1-(Q1053-scaling_params!$B$8)/(scaling_params!$C$8-scaling_params!$B$8)))+MAX(0,MIN(1,(R1053-scaling_params!$B$9)/(scaling_params!$C$9-scaling_params!$B$9)))+MAX(0,MIN(1,(S1053-scaling_params!$B$10)/(scaling_params!$C$10-scaling_params!$B$10))))/3</f>
        <v>0.3399755184</v>
      </c>
      <c r="AB1053" s="15">
        <f>(MAX(0,MIN(1,(U1053-scaling_params!$B$12)/(scaling_params!$C$12-scaling_params!$B$12)))+MAX(0,MIN(1,(V1053-scaling_params!$B$13)/(scaling_params!$C$13-scaling_params!$B$13))))/2</f>
        <v>0.2368181818</v>
      </c>
      <c r="AC1053" s="13">
        <f>(scaling_params!$G$2*X1053+scaling_params!$G$3*Y1053+scaling_params!$G$4*Z1053+scaling_params!$G$5*AA1053+scaling_params!$G$6*AB1053)*100</f>
        <v>40.33258773</v>
      </c>
      <c r="AD1053" s="11" t="s">
        <v>680</v>
      </c>
      <c r="AE1053" s="11">
        <f t="shared" si="2"/>
        <v>1</v>
      </c>
    </row>
    <row r="1054" ht="15.75" customHeight="1">
      <c r="A1054" s="11" t="s">
        <v>202</v>
      </c>
      <c r="B1054" s="11" t="s">
        <v>163</v>
      </c>
      <c r="C1054" s="11" t="s">
        <v>164</v>
      </c>
      <c r="D1054" s="11" t="s">
        <v>181</v>
      </c>
      <c r="E1054" s="12">
        <v>2024.0</v>
      </c>
      <c r="F1054" s="11" t="s">
        <v>171</v>
      </c>
      <c r="G1054" s="11" t="s">
        <v>175</v>
      </c>
      <c r="H1054" s="11">
        <v>1.0</v>
      </c>
      <c r="I1054" s="13">
        <v>15.8</v>
      </c>
      <c r="J1054" s="11">
        <v>0.0</v>
      </c>
      <c r="K1054" s="13">
        <v>3.1</v>
      </c>
      <c r="L1054" s="13">
        <v>8.0</v>
      </c>
      <c r="M1054" s="11">
        <v>17.0</v>
      </c>
      <c r="N1054" s="14">
        <v>0.74</v>
      </c>
      <c r="O1054" s="13">
        <v>71.5</v>
      </c>
      <c r="P1054" s="13">
        <v>8.4</v>
      </c>
      <c r="Q1054" s="13">
        <v>14.6</v>
      </c>
      <c r="R1054" s="13">
        <v>11.7</v>
      </c>
      <c r="S1054" s="13">
        <v>3.5</v>
      </c>
      <c r="T1054" s="13">
        <v>3.5</v>
      </c>
      <c r="U1054" s="13">
        <v>1.8</v>
      </c>
      <c r="V1054" s="13">
        <v>76.7</v>
      </c>
      <c r="W1054" s="11" t="str">
        <f t="shared" si="1"/>
        <v>B-Average|BBVA|Corporate|2024</v>
      </c>
      <c r="X1054" s="15">
        <f>(MAX(0,MIN(1,1-(K1054-scaling_params!$B$2)/(scaling_params!$C$2-scaling_params!$B$2)))+MAX(0,MIN(1,(L1054-scaling_params!$B$3)/(scaling_params!$C$3-scaling_params!$B$3))))/2</f>
        <v>0.5176470588</v>
      </c>
      <c r="Y1054" s="15">
        <f>(MAX(0,MIN(1,(M1054-scaling_params!$B$4)/(scaling_params!$C$4-scaling_params!$B$4)))+MAX(0,MIN(1,(N1054-scaling_params!$B$5)/(scaling_params!$C$5-scaling_params!$B$5))))/2</f>
        <v>0.5172619048</v>
      </c>
      <c r="Z1054" s="15">
        <f>(MAX(0,MIN(1,(O1054-scaling_params!$B$6)/(scaling_params!$C$6-scaling_params!$B$6)))+MAX(0,MIN(1,1-(P1054-scaling_params!$B$7)/(scaling_params!$C$7-scaling_params!$B$7)))+MAX(0,MIN(1,(T1054-scaling_params!$B$11)/(scaling_params!$C$11-scaling_params!$B$11))))/3</f>
        <v>0.50842285</v>
      </c>
      <c r="AA1054" s="15">
        <f>(MAX(0,MIN(1,1-(Q1054-scaling_params!$B$8)/(scaling_params!$C$8-scaling_params!$B$8)))+MAX(0,MIN(1,(R1054-scaling_params!$B$9)/(scaling_params!$C$9-scaling_params!$B$9)))+MAX(0,MIN(1,(S1054-scaling_params!$B$10)/(scaling_params!$C$10-scaling_params!$B$10))))/3</f>
        <v>0.4608238002</v>
      </c>
      <c r="AB1054" s="15">
        <f>(MAX(0,MIN(1,(U1054-scaling_params!$B$12)/(scaling_params!$C$12-scaling_params!$B$12)))+MAX(0,MIN(1,(V1054-scaling_params!$B$13)/(scaling_params!$C$13-scaling_params!$B$13))))/2</f>
        <v>0.5027272727</v>
      </c>
      <c r="AC1054" s="13">
        <f>(scaling_params!$G$2*X1054+scaling_params!$G$3*Y1054+scaling_params!$G$4*Z1054+scaling_params!$G$5*AA1054+scaling_params!$G$6*AB1054)*100</f>
        <v>50.31097832</v>
      </c>
      <c r="AD1054" s="11" t="s">
        <v>680</v>
      </c>
      <c r="AE1054" s="11">
        <f t="shared" si="2"/>
        <v>1</v>
      </c>
    </row>
    <row r="1055" ht="15.75" customHeight="1">
      <c r="A1055" s="11" t="s">
        <v>202</v>
      </c>
      <c r="B1055" s="11" t="s">
        <v>163</v>
      </c>
      <c r="C1055" s="11" t="s">
        <v>164</v>
      </c>
      <c r="D1055" s="11" t="s">
        <v>181</v>
      </c>
      <c r="E1055" s="12">
        <v>2025.0</v>
      </c>
      <c r="F1055" s="11" t="s">
        <v>171</v>
      </c>
      <c r="G1055" s="11" t="s">
        <v>175</v>
      </c>
      <c r="H1055" s="11">
        <v>1.0</v>
      </c>
      <c r="I1055" s="13">
        <v>15.2</v>
      </c>
      <c r="J1055" s="11">
        <v>0.0</v>
      </c>
      <c r="K1055" s="13">
        <v>2.0</v>
      </c>
      <c r="L1055" s="13">
        <v>4.3</v>
      </c>
      <c r="M1055" s="11">
        <v>-4.0</v>
      </c>
      <c r="N1055" s="14">
        <v>0.76</v>
      </c>
      <c r="O1055" s="13">
        <v>66.0</v>
      </c>
      <c r="P1055" s="13">
        <v>8.0</v>
      </c>
      <c r="Q1055" s="13">
        <v>14.3</v>
      </c>
      <c r="R1055" s="13">
        <v>13.5</v>
      </c>
      <c r="S1055" s="13">
        <v>3.1</v>
      </c>
      <c r="T1055" s="13">
        <v>2.0</v>
      </c>
      <c r="U1055" s="13">
        <v>1.4</v>
      </c>
      <c r="V1055" s="13">
        <v>65.7</v>
      </c>
      <c r="W1055" s="11" t="str">
        <f t="shared" si="1"/>
        <v>B-Average|BBVA|Corporate|2025</v>
      </c>
      <c r="X1055" s="15">
        <f>(MAX(0,MIN(1,1-(K1055-scaling_params!$B$2)/(scaling_params!$C$2-scaling_params!$B$2)))+MAX(0,MIN(1,(L1055-scaling_params!$B$3)/(scaling_params!$C$3-scaling_params!$B$3))))/2</f>
        <v>0.4289215686</v>
      </c>
      <c r="Y1055" s="15">
        <f>(MAX(0,MIN(1,(M1055-scaling_params!$B$4)/(scaling_params!$C$4-scaling_params!$B$4)))+MAX(0,MIN(1,(N1055-scaling_params!$B$5)/(scaling_params!$C$5-scaling_params!$B$5))))/2</f>
        <v>0.4422619048</v>
      </c>
      <c r="Z1055" s="15">
        <f>(MAX(0,MIN(1,(O1055-scaling_params!$B$6)/(scaling_params!$C$6-scaling_params!$B$6)))+MAX(0,MIN(1,1-(P1055-scaling_params!$B$7)/(scaling_params!$C$7-scaling_params!$B$7)))+MAX(0,MIN(1,(T1055-scaling_params!$B$11)/(scaling_params!$C$11-scaling_params!$B$11))))/3</f>
        <v>0.3108426673</v>
      </c>
      <c r="AA1055" s="15">
        <f>(MAX(0,MIN(1,1-(Q1055-scaling_params!$B$8)/(scaling_params!$C$8-scaling_params!$B$8)))+MAX(0,MIN(1,(R1055-scaling_params!$B$9)/(scaling_params!$C$9-scaling_params!$B$9)))+MAX(0,MIN(1,(S1055-scaling_params!$B$10)/(scaling_params!$C$10-scaling_params!$B$10))))/3</f>
        <v>0.5089211174</v>
      </c>
      <c r="AB1055" s="15">
        <f>(MAX(0,MIN(1,(U1055-scaling_params!$B$12)/(scaling_params!$C$12-scaling_params!$B$12)))+MAX(0,MIN(1,(V1055-scaling_params!$B$13)/(scaling_params!$C$13-scaling_params!$B$13))))/2</f>
        <v>0.3027272727</v>
      </c>
      <c r="AC1055" s="13">
        <f>(scaling_params!$G$2*X1055+scaling_params!$G$3*Y1055+scaling_params!$G$4*Z1055+scaling_params!$G$5*AA1055+scaling_params!$G$6*AB1055)*100</f>
        <v>40.30680779</v>
      </c>
      <c r="AD1055" s="11" t="s">
        <v>680</v>
      </c>
      <c r="AE1055" s="11">
        <f t="shared" si="2"/>
        <v>1</v>
      </c>
    </row>
    <row r="1056" ht="15.75" customHeight="1">
      <c r="A1056" s="11" t="s">
        <v>203</v>
      </c>
      <c r="B1056" s="11" t="s">
        <v>163</v>
      </c>
      <c r="C1056" s="11" t="s">
        <v>164</v>
      </c>
      <c r="D1056" s="11" t="s">
        <v>165</v>
      </c>
      <c r="E1056" s="12">
        <v>2024.0</v>
      </c>
      <c r="F1056" s="11" t="s">
        <v>166</v>
      </c>
      <c r="G1056" s="11" t="s">
        <v>172</v>
      </c>
      <c r="H1056" s="11">
        <v>5.0</v>
      </c>
      <c r="I1056" s="13">
        <v>15.8</v>
      </c>
      <c r="J1056" s="11">
        <v>1.0</v>
      </c>
      <c r="K1056" s="13">
        <v>3.0</v>
      </c>
      <c r="L1056" s="13">
        <v>6.8</v>
      </c>
      <c r="M1056" s="11">
        <v>18.0</v>
      </c>
      <c r="N1056" s="14">
        <v>0.7</v>
      </c>
      <c r="O1056" s="13">
        <v>69.1</v>
      </c>
      <c r="P1056" s="13">
        <v>7.0</v>
      </c>
      <c r="Q1056" s="13">
        <v>16.3</v>
      </c>
      <c r="R1056" s="13">
        <v>13.4</v>
      </c>
      <c r="S1056" s="13">
        <v>3.0</v>
      </c>
      <c r="T1056" s="13">
        <v>3.3</v>
      </c>
      <c r="U1056" s="13">
        <v>2.1</v>
      </c>
      <c r="V1056" s="13">
        <v>71.5</v>
      </c>
      <c r="W1056" s="11" t="str">
        <f t="shared" si="1"/>
        <v>B-Average|BBVA|Operations|2024</v>
      </c>
      <c r="X1056" s="15">
        <f>(MAX(0,MIN(1,1-(K1056-scaling_params!$B$2)/(scaling_params!$C$2-scaling_params!$B$2)))+MAX(0,MIN(1,(L1056-scaling_params!$B$3)/(scaling_params!$C$3-scaling_params!$B$3))))/2</f>
        <v>0.4460784314</v>
      </c>
      <c r="Y1056" s="15">
        <f>(MAX(0,MIN(1,(M1056-scaling_params!$B$4)/(scaling_params!$C$4-scaling_params!$B$4)))+MAX(0,MIN(1,(N1056-scaling_params!$B$5)/(scaling_params!$C$5-scaling_params!$B$5))))/2</f>
        <v>0.4720238095</v>
      </c>
      <c r="Z1056" s="15">
        <f>(MAX(0,MIN(1,(O1056-scaling_params!$B$6)/(scaling_params!$C$6-scaling_params!$B$6)))+MAX(0,MIN(1,1-(P1056-scaling_params!$B$7)/(scaling_params!$C$7-scaling_params!$B$7)))+MAX(0,MIN(1,(T1056-scaling_params!$B$11)/(scaling_params!$C$11-scaling_params!$B$11))))/3</f>
        <v>0.5758973967</v>
      </c>
      <c r="AA1056" s="15">
        <f>(MAX(0,MIN(1,1-(Q1056-scaling_params!$B$8)/(scaling_params!$C$8-scaling_params!$B$8)))+MAX(0,MIN(1,(R1056-scaling_params!$B$9)/(scaling_params!$C$9-scaling_params!$B$9)))+MAX(0,MIN(1,(S1056-scaling_params!$B$10)/(scaling_params!$C$10-scaling_params!$B$10))))/3</f>
        <v>0.4191402107</v>
      </c>
      <c r="AB1056" s="15">
        <f>(MAX(0,MIN(1,(U1056-scaling_params!$B$12)/(scaling_params!$C$12-scaling_params!$B$12)))+MAX(0,MIN(1,(V1056-scaling_params!$B$13)/(scaling_params!$C$13-scaling_params!$B$13))))/2</f>
        <v>0.5304545455</v>
      </c>
      <c r="AC1056" s="13">
        <f>(scaling_params!$G$2*X1056+scaling_params!$G$3*Y1056+scaling_params!$G$4*Z1056+scaling_params!$G$5*AA1056+scaling_params!$G$6*AB1056)*100</f>
        <v>48.74522283</v>
      </c>
      <c r="AD1056" s="11" t="s">
        <v>680</v>
      </c>
      <c r="AE1056" s="11">
        <f t="shared" si="2"/>
        <v>1</v>
      </c>
    </row>
    <row r="1057" ht="15.75" customHeight="1">
      <c r="A1057" s="11" t="s">
        <v>203</v>
      </c>
      <c r="B1057" s="11" t="s">
        <v>163</v>
      </c>
      <c r="C1057" s="11" t="s">
        <v>164</v>
      </c>
      <c r="D1057" s="11" t="s">
        <v>165</v>
      </c>
      <c r="E1057" s="12">
        <v>2025.0</v>
      </c>
      <c r="F1057" s="11" t="s">
        <v>166</v>
      </c>
      <c r="G1057" s="11" t="s">
        <v>172</v>
      </c>
      <c r="H1057" s="11">
        <v>5.0</v>
      </c>
      <c r="I1057" s="13">
        <v>15.2</v>
      </c>
      <c r="J1057" s="11">
        <v>0.0</v>
      </c>
      <c r="K1057" s="13">
        <v>2.9</v>
      </c>
      <c r="L1057" s="13">
        <v>5.8</v>
      </c>
      <c r="M1057" s="11">
        <v>-8.0</v>
      </c>
      <c r="N1057" s="14">
        <v>0.83</v>
      </c>
      <c r="O1057" s="13">
        <v>65.0</v>
      </c>
      <c r="P1057" s="13">
        <v>7.5</v>
      </c>
      <c r="Q1057" s="13">
        <v>15.9</v>
      </c>
      <c r="R1057" s="13">
        <v>10.7</v>
      </c>
      <c r="S1057" s="13">
        <v>3.3</v>
      </c>
      <c r="T1057" s="13">
        <v>3.3</v>
      </c>
      <c r="U1057" s="13">
        <v>1.3</v>
      </c>
      <c r="V1057" s="13">
        <v>69.5</v>
      </c>
      <c r="W1057" s="11" t="str">
        <f t="shared" si="1"/>
        <v>B-Average|BBVA|Operations|2025</v>
      </c>
      <c r="X1057" s="15">
        <f>(MAX(0,MIN(1,1-(K1057-scaling_params!$B$2)/(scaling_params!$C$2-scaling_params!$B$2)))+MAX(0,MIN(1,(L1057-scaling_params!$B$3)/(scaling_params!$C$3-scaling_params!$B$3))))/2</f>
        <v>0.3892156863</v>
      </c>
      <c r="Y1057" s="15">
        <f>(MAX(0,MIN(1,(M1057-scaling_params!$B$4)/(scaling_params!$C$4-scaling_params!$B$4)))+MAX(0,MIN(1,(N1057-scaling_params!$B$5)/(scaling_params!$C$5-scaling_params!$B$5))))/2</f>
        <v>0.5107142857</v>
      </c>
      <c r="Z1057" s="15">
        <f>(MAX(0,MIN(1,(O1057-scaling_params!$B$6)/(scaling_params!$C$6-scaling_params!$B$6)))+MAX(0,MIN(1,1-(P1057-scaling_params!$B$7)/(scaling_params!$C$7-scaling_params!$B$7)))+MAX(0,MIN(1,(T1057-scaling_params!$B$11)/(scaling_params!$C$11-scaling_params!$B$11))))/3</f>
        <v>0.463195586</v>
      </c>
      <c r="AA1057" s="15">
        <f>(MAX(0,MIN(1,1-(Q1057-scaling_params!$B$8)/(scaling_params!$C$8-scaling_params!$B$8)))+MAX(0,MIN(1,(R1057-scaling_params!$B$9)/(scaling_params!$C$9-scaling_params!$B$9)))+MAX(0,MIN(1,(S1057-scaling_params!$B$10)/(scaling_params!$C$10-scaling_params!$B$10))))/3</f>
        <v>0.34977944</v>
      </c>
      <c r="AB1057" s="15">
        <f>(MAX(0,MIN(1,(U1057-scaling_params!$B$12)/(scaling_params!$C$12-scaling_params!$B$12)))+MAX(0,MIN(1,(V1057-scaling_params!$B$13)/(scaling_params!$C$13-scaling_params!$B$13))))/2</f>
        <v>0.3122727273</v>
      </c>
      <c r="AC1057" s="13">
        <f>(scaling_params!$G$2*X1057+scaling_params!$G$3*Y1057+scaling_params!$G$4*Z1057+scaling_params!$G$5*AA1057+scaling_params!$G$6*AB1057)*100</f>
        <v>41.87438694</v>
      </c>
      <c r="AD1057" s="11" t="s">
        <v>680</v>
      </c>
      <c r="AE1057" s="11">
        <f t="shared" si="2"/>
        <v>1</v>
      </c>
    </row>
    <row r="1058" ht="15.75" customHeight="1">
      <c r="A1058" s="11" t="s">
        <v>204</v>
      </c>
      <c r="B1058" s="11" t="s">
        <v>163</v>
      </c>
      <c r="C1058" s="11" t="s">
        <v>164</v>
      </c>
      <c r="D1058" s="11" t="s">
        <v>174</v>
      </c>
      <c r="E1058" s="12">
        <v>2024.0</v>
      </c>
      <c r="F1058" s="11" t="s">
        <v>171</v>
      </c>
      <c r="G1058" s="11" t="s">
        <v>167</v>
      </c>
      <c r="H1058" s="11">
        <v>2.0</v>
      </c>
      <c r="I1058" s="13">
        <v>15.8</v>
      </c>
      <c r="J1058" s="11">
        <v>1.0</v>
      </c>
      <c r="K1058" s="13">
        <v>3.0</v>
      </c>
      <c r="L1058" s="13">
        <v>4.9</v>
      </c>
      <c r="M1058" s="11">
        <v>-14.0</v>
      </c>
      <c r="N1058" s="14">
        <v>0.72</v>
      </c>
      <c r="O1058" s="13">
        <v>61.5</v>
      </c>
      <c r="P1058" s="13">
        <v>8.7</v>
      </c>
      <c r="Q1058" s="13">
        <v>18.1</v>
      </c>
      <c r="R1058" s="13">
        <v>13.0</v>
      </c>
      <c r="S1058" s="13">
        <v>3.0</v>
      </c>
      <c r="T1058" s="13">
        <v>2.9</v>
      </c>
      <c r="U1058" s="13">
        <v>1.3</v>
      </c>
      <c r="V1058" s="13">
        <v>65.4</v>
      </c>
      <c r="W1058" s="11" t="str">
        <f t="shared" si="1"/>
        <v>B-Average|BBVA|Digital|2024</v>
      </c>
      <c r="X1058" s="15">
        <f>(MAX(0,MIN(1,1-(K1058-scaling_params!$B$2)/(scaling_params!$C$2-scaling_params!$B$2)))+MAX(0,MIN(1,(L1058-scaling_params!$B$3)/(scaling_params!$C$3-scaling_params!$B$3))))/2</f>
        <v>0.306372549</v>
      </c>
      <c r="Y1058" s="15">
        <f>(MAX(0,MIN(1,(M1058-scaling_params!$B$4)/(scaling_params!$C$4-scaling_params!$B$4)))+MAX(0,MIN(1,(N1058-scaling_params!$B$5)/(scaling_params!$C$5-scaling_params!$B$5))))/2</f>
        <v>0.3446428571</v>
      </c>
      <c r="Z1058" s="15">
        <f>(MAX(0,MIN(1,(O1058-scaling_params!$B$6)/(scaling_params!$C$6-scaling_params!$B$6)))+MAX(0,MIN(1,1-(P1058-scaling_params!$B$7)/(scaling_params!$C$7-scaling_params!$B$7)))+MAX(0,MIN(1,(T1058-scaling_params!$B$11)/(scaling_params!$C$11-scaling_params!$B$11))))/3</f>
        <v>0.2592364642</v>
      </c>
      <c r="AA1058" s="15">
        <f>(MAX(0,MIN(1,1-(Q1058-scaling_params!$B$8)/(scaling_params!$C$8-scaling_params!$B$8)))+MAX(0,MIN(1,(R1058-scaling_params!$B$9)/(scaling_params!$C$9-scaling_params!$B$9)))+MAX(0,MIN(1,(S1058-scaling_params!$B$10)/(scaling_params!$C$10-scaling_params!$B$10))))/3</f>
        <v>0.3340807554</v>
      </c>
      <c r="AB1058" s="15">
        <f>(MAX(0,MIN(1,(U1058-scaling_params!$B$12)/(scaling_params!$C$12-scaling_params!$B$12)))+MAX(0,MIN(1,(V1058-scaling_params!$B$13)/(scaling_params!$C$13-scaling_params!$B$13))))/2</f>
        <v>0.275</v>
      </c>
      <c r="AC1058" s="13">
        <f>(scaling_params!$G$2*X1058+scaling_params!$G$3*Y1058+scaling_params!$G$4*Z1058+scaling_params!$G$5*AA1058+scaling_params!$G$6*AB1058)*100</f>
        <v>30.51574025</v>
      </c>
      <c r="AD1058" s="11" t="s">
        <v>680</v>
      </c>
      <c r="AE1058" s="11">
        <f t="shared" si="2"/>
        <v>1</v>
      </c>
    </row>
    <row r="1059" ht="15.75" customHeight="1">
      <c r="A1059" s="11" t="s">
        <v>204</v>
      </c>
      <c r="B1059" s="11" t="s">
        <v>163</v>
      </c>
      <c r="C1059" s="11" t="s">
        <v>164</v>
      </c>
      <c r="D1059" s="11" t="s">
        <v>174</v>
      </c>
      <c r="E1059" s="12">
        <v>2025.0</v>
      </c>
      <c r="F1059" s="11" t="s">
        <v>171</v>
      </c>
      <c r="G1059" s="11" t="s">
        <v>167</v>
      </c>
      <c r="H1059" s="11">
        <v>2.0</v>
      </c>
      <c r="I1059" s="13">
        <v>15.2</v>
      </c>
      <c r="J1059" s="11">
        <v>1.0</v>
      </c>
      <c r="K1059" s="13">
        <v>3.2</v>
      </c>
      <c r="L1059" s="13">
        <v>6.6</v>
      </c>
      <c r="M1059" s="11">
        <v>25.0</v>
      </c>
      <c r="N1059" s="14">
        <v>0.74</v>
      </c>
      <c r="O1059" s="13">
        <v>62.8</v>
      </c>
      <c r="P1059" s="13">
        <v>7.6</v>
      </c>
      <c r="Q1059" s="13">
        <v>16.6</v>
      </c>
      <c r="R1059" s="13">
        <v>15.2</v>
      </c>
      <c r="S1059" s="13">
        <v>3.1</v>
      </c>
      <c r="T1059" s="13">
        <v>2.9</v>
      </c>
      <c r="U1059" s="13">
        <v>1.7</v>
      </c>
      <c r="V1059" s="13">
        <v>68.2</v>
      </c>
      <c r="W1059" s="11" t="str">
        <f t="shared" si="1"/>
        <v>B-Average|BBVA|Digital|2025</v>
      </c>
      <c r="X1059" s="15">
        <f>(MAX(0,MIN(1,1-(K1059-scaling_params!$B$2)/(scaling_params!$C$2-scaling_params!$B$2)))+MAX(0,MIN(1,(L1059-scaling_params!$B$3)/(scaling_params!$C$3-scaling_params!$B$3))))/2</f>
        <v>0.3980392157</v>
      </c>
      <c r="Y1059" s="15">
        <f>(MAX(0,MIN(1,(M1059-scaling_params!$B$4)/(scaling_params!$C$4-scaling_params!$B$4)))+MAX(0,MIN(1,(N1059-scaling_params!$B$5)/(scaling_params!$C$5-scaling_params!$B$5))))/2</f>
        <v>0.5553571429</v>
      </c>
      <c r="Z1059" s="15">
        <f>(MAX(0,MIN(1,(O1059-scaling_params!$B$6)/(scaling_params!$C$6-scaling_params!$B$6)))+MAX(0,MIN(1,1-(P1059-scaling_params!$B$7)/(scaling_params!$C$7-scaling_params!$B$7)))+MAX(0,MIN(1,(T1059-scaling_params!$B$11)/(scaling_params!$C$11-scaling_params!$B$11))))/3</f>
        <v>0.3797877085</v>
      </c>
      <c r="AA1059" s="15">
        <f>(MAX(0,MIN(1,1-(Q1059-scaling_params!$B$8)/(scaling_params!$C$8-scaling_params!$B$8)))+MAX(0,MIN(1,(R1059-scaling_params!$B$9)/(scaling_params!$C$9-scaling_params!$B$9)))+MAX(0,MIN(1,(S1059-scaling_params!$B$10)/(scaling_params!$C$10-scaling_params!$B$10))))/3</f>
        <v>0.493529863</v>
      </c>
      <c r="AB1059" s="15">
        <f>(MAX(0,MIN(1,(U1059-scaling_params!$B$12)/(scaling_params!$C$12-scaling_params!$B$12)))+MAX(0,MIN(1,(V1059-scaling_params!$B$13)/(scaling_params!$C$13-scaling_params!$B$13))))/2</f>
        <v>0.4004545455</v>
      </c>
      <c r="AC1059" s="13">
        <f>(scaling_params!$G$2*X1059+scaling_params!$G$3*Y1059+scaling_params!$G$4*Z1059+scaling_params!$G$5*AA1059+scaling_params!$G$6*AB1059)*100</f>
        <v>44.7413148</v>
      </c>
      <c r="AD1059" s="11" t="s">
        <v>680</v>
      </c>
      <c r="AE1059" s="11">
        <f t="shared" si="2"/>
        <v>1</v>
      </c>
    </row>
    <row r="1060" ht="15.75" customHeight="1">
      <c r="A1060" s="11" t="s">
        <v>205</v>
      </c>
      <c r="B1060" s="11" t="s">
        <v>163</v>
      </c>
      <c r="C1060" s="11" t="s">
        <v>164</v>
      </c>
      <c r="D1060" s="11" t="s">
        <v>170</v>
      </c>
      <c r="E1060" s="12">
        <v>2024.0</v>
      </c>
      <c r="F1060" s="11" t="s">
        <v>171</v>
      </c>
      <c r="G1060" s="11" t="s">
        <v>167</v>
      </c>
      <c r="H1060" s="11">
        <v>4.0</v>
      </c>
      <c r="I1060" s="13">
        <v>15.8</v>
      </c>
      <c r="J1060" s="11">
        <v>1.0</v>
      </c>
      <c r="K1060" s="13">
        <v>2.4</v>
      </c>
      <c r="L1060" s="13">
        <v>5.3</v>
      </c>
      <c r="M1060" s="11">
        <v>14.0</v>
      </c>
      <c r="N1060" s="14">
        <v>0.78</v>
      </c>
      <c r="O1060" s="13">
        <v>70.5</v>
      </c>
      <c r="P1060" s="13">
        <v>8.3</v>
      </c>
      <c r="Q1060" s="13">
        <v>13.6</v>
      </c>
      <c r="R1060" s="13">
        <v>14.9</v>
      </c>
      <c r="S1060" s="13">
        <v>3.2</v>
      </c>
      <c r="T1060" s="13">
        <v>3.0</v>
      </c>
      <c r="U1060" s="13">
        <v>1.7</v>
      </c>
      <c r="V1060" s="13">
        <v>63.6</v>
      </c>
      <c r="W1060" s="11" t="str">
        <f t="shared" si="1"/>
        <v>B-Average|BBVA|Risk|2024</v>
      </c>
      <c r="X1060" s="15">
        <f>(MAX(0,MIN(1,1-(K1060-scaling_params!$B$2)/(scaling_params!$C$2-scaling_params!$B$2)))+MAX(0,MIN(1,(L1060-scaling_params!$B$3)/(scaling_params!$C$3-scaling_params!$B$3))))/2</f>
        <v>0.4357843137</v>
      </c>
      <c r="Y1060" s="15">
        <f>(MAX(0,MIN(1,(M1060-scaling_params!$B$4)/(scaling_params!$C$4-scaling_params!$B$4)))+MAX(0,MIN(1,(N1060-scaling_params!$B$5)/(scaling_params!$C$5-scaling_params!$B$5))))/2</f>
        <v>0.5529761905</v>
      </c>
      <c r="Z1060" s="15">
        <f>(MAX(0,MIN(1,(O1060-scaling_params!$B$6)/(scaling_params!$C$6-scaling_params!$B$6)))+MAX(0,MIN(1,1-(P1060-scaling_params!$B$7)/(scaling_params!$C$7-scaling_params!$B$7)))+MAX(0,MIN(1,(T1060-scaling_params!$B$11)/(scaling_params!$C$11-scaling_params!$B$11))))/3</f>
        <v>0.4533111612</v>
      </c>
      <c r="AA1060" s="15">
        <f>(MAX(0,MIN(1,1-(Q1060-scaling_params!$B$8)/(scaling_params!$C$8-scaling_params!$B$8)))+MAX(0,MIN(1,(R1060-scaling_params!$B$9)/(scaling_params!$C$9-scaling_params!$B$9)))+MAX(0,MIN(1,(S1060-scaling_params!$B$10)/(scaling_params!$C$10-scaling_params!$B$10))))/3</f>
        <v>0.6043119204</v>
      </c>
      <c r="AB1060" s="15">
        <f>(MAX(0,MIN(1,(U1060-scaling_params!$B$12)/(scaling_params!$C$12-scaling_params!$B$12)))+MAX(0,MIN(1,(V1060-scaling_params!$B$13)/(scaling_params!$C$13-scaling_params!$B$13))))/2</f>
        <v>0.3586363636</v>
      </c>
      <c r="AC1060" s="13">
        <f>(scaling_params!$G$2*X1060+scaling_params!$G$3*Y1060+scaling_params!$G$4*Z1060+scaling_params!$G$5*AA1060+scaling_params!$G$6*AB1060)*100</f>
        <v>48.75648303</v>
      </c>
      <c r="AD1060" s="11" t="s">
        <v>680</v>
      </c>
      <c r="AE1060" s="11">
        <f t="shared" si="2"/>
        <v>1</v>
      </c>
    </row>
    <row r="1061" ht="15.75" customHeight="1">
      <c r="A1061" s="11" t="s">
        <v>205</v>
      </c>
      <c r="B1061" s="11" t="s">
        <v>163</v>
      </c>
      <c r="C1061" s="11" t="s">
        <v>164</v>
      </c>
      <c r="D1061" s="11" t="s">
        <v>170</v>
      </c>
      <c r="E1061" s="12">
        <v>2025.0</v>
      </c>
      <c r="F1061" s="11" t="s">
        <v>171</v>
      </c>
      <c r="G1061" s="11" t="s">
        <v>167</v>
      </c>
      <c r="H1061" s="11">
        <v>4.0</v>
      </c>
      <c r="I1061" s="13">
        <v>15.2</v>
      </c>
      <c r="J1061" s="11">
        <v>1.0</v>
      </c>
      <c r="K1061" s="13">
        <v>2.5</v>
      </c>
      <c r="L1061" s="13">
        <v>7.3</v>
      </c>
      <c r="M1061" s="11">
        <v>19.0</v>
      </c>
      <c r="N1061" s="14">
        <v>0.75</v>
      </c>
      <c r="O1061" s="13">
        <v>68.8</v>
      </c>
      <c r="P1061" s="13">
        <v>7.0</v>
      </c>
      <c r="Q1061" s="13">
        <v>16.6</v>
      </c>
      <c r="R1061" s="13">
        <v>14.7</v>
      </c>
      <c r="S1061" s="13">
        <v>3.5</v>
      </c>
      <c r="T1061" s="13">
        <v>2.8</v>
      </c>
      <c r="U1061" s="13">
        <v>1.5</v>
      </c>
      <c r="V1061" s="13">
        <v>72.3</v>
      </c>
      <c r="W1061" s="11" t="str">
        <f t="shared" si="1"/>
        <v>B-Average|BBVA|Risk|2025</v>
      </c>
      <c r="X1061" s="15">
        <f>(MAX(0,MIN(1,1-(K1061-scaling_params!$B$2)/(scaling_params!$C$2-scaling_params!$B$2)))+MAX(0,MIN(1,(L1061-scaling_params!$B$3)/(scaling_params!$C$3-scaling_params!$B$3))))/2</f>
        <v>0.5661764706</v>
      </c>
      <c r="Y1061" s="15">
        <f>(MAX(0,MIN(1,(M1061-scaling_params!$B$4)/(scaling_params!$C$4-scaling_params!$B$4)))+MAX(0,MIN(1,(N1061-scaling_params!$B$5)/(scaling_params!$C$5-scaling_params!$B$5))))/2</f>
        <v>0.5392857143</v>
      </c>
      <c r="Z1061" s="15">
        <f>(MAX(0,MIN(1,(O1061-scaling_params!$B$6)/(scaling_params!$C$6-scaling_params!$B$6)))+MAX(0,MIN(1,1-(P1061-scaling_params!$B$7)/(scaling_params!$C$7-scaling_params!$B$7)))+MAX(0,MIN(1,(T1061-scaling_params!$B$11)/(scaling_params!$C$11-scaling_params!$B$11))))/3</f>
        <v>0.523327854</v>
      </c>
      <c r="AA1061" s="15">
        <f>(MAX(0,MIN(1,1-(Q1061-scaling_params!$B$8)/(scaling_params!$C$8-scaling_params!$B$8)))+MAX(0,MIN(1,(R1061-scaling_params!$B$9)/(scaling_params!$C$9-scaling_params!$B$9)))+MAX(0,MIN(1,(S1061-scaling_params!$B$10)/(scaling_params!$C$10-scaling_params!$B$10))))/3</f>
        <v>0.5116485029</v>
      </c>
      <c r="AB1061" s="15">
        <f>(MAX(0,MIN(1,(U1061-scaling_params!$B$12)/(scaling_params!$C$12-scaling_params!$B$12)))+MAX(0,MIN(1,(V1061-scaling_params!$B$13)/(scaling_params!$C$13-scaling_params!$B$13))))/2</f>
        <v>0.3877272727</v>
      </c>
      <c r="AC1061" s="13">
        <f>(scaling_params!$G$2*X1061+scaling_params!$G$3*Y1061+scaling_params!$G$4*Z1061+scaling_params!$G$5*AA1061+scaling_params!$G$6*AB1061)*100</f>
        <v>51.85676138</v>
      </c>
      <c r="AD1061" s="11" t="s">
        <v>680</v>
      </c>
      <c r="AE1061" s="11">
        <f t="shared" si="2"/>
        <v>1</v>
      </c>
    </row>
    <row r="1062" ht="15.75" customHeight="1">
      <c r="A1062" s="11" t="s">
        <v>206</v>
      </c>
      <c r="B1062" s="11" t="s">
        <v>163</v>
      </c>
      <c r="C1062" s="11" t="s">
        <v>164</v>
      </c>
      <c r="D1062" s="11" t="s">
        <v>170</v>
      </c>
      <c r="E1062" s="12">
        <v>2024.0</v>
      </c>
      <c r="F1062" s="11" t="s">
        <v>171</v>
      </c>
      <c r="G1062" s="11" t="s">
        <v>172</v>
      </c>
      <c r="H1062" s="11">
        <v>5.0</v>
      </c>
      <c r="I1062" s="13">
        <v>15.8</v>
      </c>
      <c r="J1062" s="11">
        <v>0.0</v>
      </c>
      <c r="K1062" s="13">
        <v>2.4</v>
      </c>
      <c r="L1062" s="13">
        <v>5.6</v>
      </c>
      <c r="M1062" s="11">
        <v>9.0</v>
      </c>
      <c r="N1062" s="14">
        <v>0.82</v>
      </c>
      <c r="O1062" s="13">
        <v>70.5</v>
      </c>
      <c r="P1062" s="13">
        <v>8.3</v>
      </c>
      <c r="Q1062" s="13">
        <v>13.6</v>
      </c>
      <c r="R1062" s="13">
        <v>14.9</v>
      </c>
      <c r="S1062" s="13">
        <v>3.6</v>
      </c>
      <c r="T1062" s="13">
        <v>3.2</v>
      </c>
      <c r="U1062" s="13">
        <v>1.7</v>
      </c>
      <c r="V1062" s="13">
        <v>72.2</v>
      </c>
      <c r="W1062" s="11" t="str">
        <f t="shared" si="1"/>
        <v>B-Average|BBVA|Risk|2024</v>
      </c>
      <c r="X1062" s="15">
        <f>(MAX(0,MIN(1,1-(K1062-scaling_params!$B$2)/(scaling_params!$C$2-scaling_params!$B$2)))+MAX(0,MIN(1,(L1062-scaling_params!$B$3)/(scaling_params!$C$3-scaling_params!$B$3))))/2</f>
        <v>0.4578431373</v>
      </c>
      <c r="Y1062" s="15">
        <f>(MAX(0,MIN(1,(M1062-scaling_params!$B$4)/(scaling_params!$C$4-scaling_params!$B$4)))+MAX(0,MIN(1,(N1062-scaling_params!$B$5)/(scaling_params!$C$5-scaling_params!$B$5))))/2</f>
        <v>0.5791666667</v>
      </c>
      <c r="Z1062" s="15">
        <f>(MAX(0,MIN(1,(O1062-scaling_params!$B$6)/(scaling_params!$C$6-scaling_params!$B$6)))+MAX(0,MIN(1,1-(P1062-scaling_params!$B$7)/(scaling_params!$C$7-scaling_params!$B$7)))+MAX(0,MIN(1,(T1062-scaling_params!$B$11)/(scaling_params!$C$11-scaling_params!$B$11))))/3</f>
        <v>0.4723587803</v>
      </c>
      <c r="AA1062" s="15">
        <f>(MAX(0,MIN(1,1-(Q1062-scaling_params!$B$8)/(scaling_params!$C$8-scaling_params!$B$8)))+MAX(0,MIN(1,(R1062-scaling_params!$B$9)/(scaling_params!$C$9-scaling_params!$B$9)))+MAX(0,MIN(1,(S1062-scaling_params!$B$10)/(scaling_params!$C$10-scaling_params!$B$10))))/3</f>
        <v>0.6435276067</v>
      </c>
      <c r="AB1062" s="15">
        <f>(MAX(0,MIN(1,(U1062-scaling_params!$B$12)/(scaling_params!$C$12-scaling_params!$B$12)))+MAX(0,MIN(1,(V1062-scaling_params!$B$13)/(scaling_params!$C$13-scaling_params!$B$13))))/2</f>
        <v>0.4368181818</v>
      </c>
      <c r="AC1062" s="13">
        <f>(scaling_params!$G$2*X1062+scaling_params!$G$3*Y1062+scaling_params!$G$4*Z1062+scaling_params!$G$5*AA1062+scaling_params!$G$6*AB1062)*100</f>
        <v>51.95070215</v>
      </c>
      <c r="AD1062" s="11" t="s">
        <v>680</v>
      </c>
      <c r="AE1062" s="11">
        <f t="shared" si="2"/>
        <v>1</v>
      </c>
    </row>
    <row r="1063" ht="15.75" customHeight="1">
      <c r="A1063" s="11" t="s">
        <v>206</v>
      </c>
      <c r="B1063" s="11" t="s">
        <v>163</v>
      </c>
      <c r="C1063" s="11" t="s">
        <v>164</v>
      </c>
      <c r="D1063" s="11" t="s">
        <v>170</v>
      </c>
      <c r="E1063" s="12">
        <v>2025.0</v>
      </c>
      <c r="F1063" s="11" t="s">
        <v>171</v>
      </c>
      <c r="G1063" s="11" t="s">
        <v>172</v>
      </c>
      <c r="H1063" s="11">
        <v>5.0</v>
      </c>
      <c r="I1063" s="13">
        <v>15.2</v>
      </c>
      <c r="J1063" s="11">
        <v>0.0</v>
      </c>
      <c r="K1063" s="13">
        <v>2.5</v>
      </c>
      <c r="L1063" s="13">
        <v>5.8</v>
      </c>
      <c r="M1063" s="11">
        <v>3.0</v>
      </c>
      <c r="N1063" s="14">
        <v>0.81</v>
      </c>
      <c r="O1063" s="13">
        <v>68.8</v>
      </c>
      <c r="P1063" s="13">
        <v>7.0</v>
      </c>
      <c r="Q1063" s="13">
        <v>16.6</v>
      </c>
      <c r="R1063" s="13">
        <v>14.7</v>
      </c>
      <c r="S1063" s="13">
        <v>3.6</v>
      </c>
      <c r="T1063" s="13">
        <v>3.6</v>
      </c>
      <c r="U1063" s="13">
        <v>1.5</v>
      </c>
      <c r="V1063" s="13">
        <v>70.4</v>
      </c>
      <c r="W1063" s="11" t="str">
        <f t="shared" si="1"/>
        <v>B-Average|BBVA|Risk|2025</v>
      </c>
      <c r="X1063" s="15">
        <f>(MAX(0,MIN(1,1-(K1063-scaling_params!$B$2)/(scaling_params!$C$2-scaling_params!$B$2)))+MAX(0,MIN(1,(L1063-scaling_params!$B$3)/(scaling_params!$C$3-scaling_params!$B$3))))/2</f>
        <v>0.4558823529</v>
      </c>
      <c r="Y1063" s="15">
        <f>(MAX(0,MIN(1,(M1063-scaling_params!$B$4)/(scaling_params!$C$4-scaling_params!$B$4)))+MAX(0,MIN(1,(N1063-scaling_params!$B$5)/(scaling_params!$C$5-scaling_params!$B$5))))/2</f>
        <v>0.5380952381</v>
      </c>
      <c r="Z1063" s="15">
        <f>(MAX(0,MIN(1,(O1063-scaling_params!$B$6)/(scaling_params!$C$6-scaling_params!$B$6)))+MAX(0,MIN(1,1-(P1063-scaling_params!$B$7)/(scaling_params!$C$7-scaling_params!$B$7)))+MAX(0,MIN(1,(T1063-scaling_params!$B$11)/(scaling_params!$C$11-scaling_params!$B$11))))/3</f>
        <v>0.5995183302</v>
      </c>
      <c r="AA1063" s="15">
        <f>(MAX(0,MIN(1,1-(Q1063-scaling_params!$B$8)/(scaling_params!$C$8-scaling_params!$B$8)))+MAX(0,MIN(1,(R1063-scaling_params!$B$9)/(scaling_params!$C$9-scaling_params!$B$9)))+MAX(0,MIN(1,(S1063-scaling_params!$B$10)/(scaling_params!$C$10-scaling_params!$B$10))))/3</f>
        <v>0.5214524245</v>
      </c>
      <c r="AB1063" s="15">
        <f>(MAX(0,MIN(1,(U1063-scaling_params!$B$12)/(scaling_params!$C$12-scaling_params!$B$12)))+MAX(0,MIN(1,(V1063-scaling_params!$B$13)/(scaling_params!$C$13-scaling_params!$B$13))))/2</f>
        <v>0.3704545455</v>
      </c>
      <c r="AC1063" s="13">
        <f>(scaling_params!$G$2*X1063+scaling_params!$G$3*Y1063+scaling_params!$G$4*Z1063+scaling_params!$G$5*AA1063+scaling_params!$G$6*AB1063)*100</f>
        <v>50.99608046</v>
      </c>
      <c r="AD1063" s="11" t="s">
        <v>680</v>
      </c>
      <c r="AE1063" s="11">
        <f t="shared" si="2"/>
        <v>1</v>
      </c>
    </row>
    <row r="1064" ht="15.75" customHeight="1">
      <c r="A1064" s="11" t="s">
        <v>207</v>
      </c>
      <c r="B1064" s="11" t="s">
        <v>163</v>
      </c>
      <c r="C1064" s="11" t="s">
        <v>164</v>
      </c>
      <c r="D1064" s="11" t="s">
        <v>181</v>
      </c>
      <c r="E1064" s="12">
        <v>2024.0</v>
      </c>
      <c r="F1064" s="11" t="s">
        <v>171</v>
      </c>
      <c r="G1064" s="11" t="s">
        <v>172</v>
      </c>
      <c r="H1064" s="11">
        <v>4.0</v>
      </c>
      <c r="I1064" s="13">
        <v>15.8</v>
      </c>
      <c r="J1064" s="11">
        <v>0.0</v>
      </c>
      <c r="K1064" s="13">
        <v>3.1</v>
      </c>
      <c r="L1064" s="13">
        <v>5.6</v>
      </c>
      <c r="M1064" s="11">
        <v>7.0</v>
      </c>
      <c r="N1064" s="14">
        <v>0.76</v>
      </c>
      <c r="O1064" s="13">
        <v>71.5</v>
      </c>
      <c r="P1064" s="13">
        <v>8.4</v>
      </c>
      <c r="Q1064" s="13">
        <v>14.6</v>
      </c>
      <c r="R1064" s="13">
        <v>11.7</v>
      </c>
      <c r="S1064" s="13">
        <v>3.1</v>
      </c>
      <c r="T1064" s="13">
        <v>2.7</v>
      </c>
      <c r="U1064" s="13">
        <v>1.8</v>
      </c>
      <c r="V1064" s="13">
        <v>69.9</v>
      </c>
      <c r="W1064" s="11" t="str">
        <f t="shared" si="1"/>
        <v>B-Average|BBVA|Corporate|2024</v>
      </c>
      <c r="X1064" s="15">
        <f>(MAX(0,MIN(1,1-(K1064-scaling_params!$B$2)/(scaling_params!$C$2-scaling_params!$B$2)))+MAX(0,MIN(1,(L1064-scaling_params!$B$3)/(scaling_params!$C$3-scaling_params!$B$3))))/2</f>
        <v>0.3411764706</v>
      </c>
      <c r="Y1064" s="15">
        <f>(MAX(0,MIN(1,(M1064-scaling_params!$B$4)/(scaling_params!$C$4-scaling_params!$B$4)))+MAX(0,MIN(1,(N1064-scaling_params!$B$5)/(scaling_params!$C$5-scaling_params!$B$5))))/2</f>
        <v>0.4946428571</v>
      </c>
      <c r="Z1064" s="15">
        <f>(MAX(0,MIN(1,(O1064-scaling_params!$B$6)/(scaling_params!$C$6-scaling_params!$B$6)))+MAX(0,MIN(1,1-(P1064-scaling_params!$B$7)/(scaling_params!$C$7-scaling_params!$B$7)))+MAX(0,MIN(1,(T1064-scaling_params!$B$11)/(scaling_params!$C$11-scaling_params!$B$11))))/3</f>
        <v>0.4322323738</v>
      </c>
      <c r="AA1064" s="15">
        <f>(MAX(0,MIN(1,1-(Q1064-scaling_params!$B$8)/(scaling_params!$C$8-scaling_params!$B$8)))+MAX(0,MIN(1,(R1064-scaling_params!$B$9)/(scaling_params!$C$9-scaling_params!$B$9)))+MAX(0,MIN(1,(S1064-scaling_params!$B$10)/(scaling_params!$C$10-scaling_params!$B$10))))/3</f>
        <v>0.4216081139</v>
      </c>
      <c r="AB1064" s="15">
        <f>(MAX(0,MIN(1,(U1064-scaling_params!$B$12)/(scaling_params!$C$12-scaling_params!$B$12)))+MAX(0,MIN(1,(V1064-scaling_params!$B$13)/(scaling_params!$C$13-scaling_params!$B$13))))/2</f>
        <v>0.4409090909</v>
      </c>
      <c r="AC1064" s="13">
        <f>(scaling_params!$G$2*X1064+scaling_params!$G$3*Y1064+scaling_params!$G$4*Z1064+scaling_params!$G$5*AA1064+scaling_params!$G$6*AB1064)*100</f>
        <v>42.42224506</v>
      </c>
      <c r="AD1064" s="11" t="s">
        <v>680</v>
      </c>
      <c r="AE1064" s="11">
        <f t="shared" si="2"/>
        <v>1</v>
      </c>
    </row>
    <row r="1065" ht="15.75" customHeight="1">
      <c r="A1065" s="11" t="s">
        <v>207</v>
      </c>
      <c r="B1065" s="11" t="s">
        <v>163</v>
      </c>
      <c r="C1065" s="11" t="s">
        <v>164</v>
      </c>
      <c r="D1065" s="11" t="s">
        <v>181</v>
      </c>
      <c r="E1065" s="12">
        <v>2025.0</v>
      </c>
      <c r="F1065" s="11" t="s">
        <v>171</v>
      </c>
      <c r="G1065" s="11" t="s">
        <v>172</v>
      </c>
      <c r="H1065" s="11">
        <v>4.0</v>
      </c>
      <c r="I1065" s="13">
        <v>15.2</v>
      </c>
      <c r="J1065" s="11">
        <v>0.0</v>
      </c>
      <c r="K1065" s="13">
        <v>2.0</v>
      </c>
      <c r="L1065" s="13">
        <v>6.5</v>
      </c>
      <c r="M1065" s="11">
        <v>8.0</v>
      </c>
      <c r="N1065" s="14">
        <v>0.74</v>
      </c>
      <c r="O1065" s="13">
        <v>66.0</v>
      </c>
      <c r="P1065" s="13">
        <v>8.0</v>
      </c>
      <c r="Q1065" s="13">
        <v>14.3</v>
      </c>
      <c r="R1065" s="13">
        <v>13.5</v>
      </c>
      <c r="S1065" s="13">
        <v>3.6</v>
      </c>
      <c r="T1065" s="13">
        <v>3.0</v>
      </c>
      <c r="U1065" s="13">
        <v>1.4</v>
      </c>
      <c r="V1065" s="13">
        <v>73.8</v>
      </c>
      <c r="W1065" s="11" t="str">
        <f t="shared" si="1"/>
        <v>B-Average|BBVA|Corporate|2025</v>
      </c>
      <c r="X1065" s="15">
        <f>(MAX(0,MIN(1,1-(K1065-scaling_params!$B$2)/(scaling_params!$C$2-scaling_params!$B$2)))+MAX(0,MIN(1,(L1065-scaling_params!$B$3)/(scaling_params!$C$3-scaling_params!$B$3))))/2</f>
        <v>0.5906862745</v>
      </c>
      <c r="Y1065" s="15">
        <f>(MAX(0,MIN(1,(M1065-scaling_params!$B$4)/(scaling_params!$C$4-scaling_params!$B$4)))+MAX(0,MIN(1,(N1065-scaling_params!$B$5)/(scaling_params!$C$5-scaling_params!$B$5))))/2</f>
        <v>0.4744047619</v>
      </c>
      <c r="Z1065" s="15">
        <f>(MAX(0,MIN(1,(O1065-scaling_params!$B$6)/(scaling_params!$C$6-scaling_params!$B$6)))+MAX(0,MIN(1,1-(P1065-scaling_params!$B$7)/(scaling_params!$C$7-scaling_params!$B$7)))+MAX(0,MIN(1,(T1065-scaling_params!$B$11)/(scaling_params!$C$11-scaling_params!$B$11))))/3</f>
        <v>0.4060807625</v>
      </c>
      <c r="AA1065" s="15">
        <f>(MAX(0,MIN(1,1-(Q1065-scaling_params!$B$8)/(scaling_params!$C$8-scaling_params!$B$8)))+MAX(0,MIN(1,(R1065-scaling_params!$B$9)/(scaling_params!$C$9-scaling_params!$B$9)))+MAX(0,MIN(1,(S1065-scaling_params!$B$10)/(scaling_params!$C$10-scaling_params!$B$10))))/3</f>
        <v>0.5579407252</v>
      </c>
      <c r="AB1065" s="15">
        <f>(MAX(0,MIN(1,(U1065-scaling_params!$B$12)/(scaling_params!$C$12-scaling_params!$B$12)))+MAX(0,MIN(1,(V1065-scaling_params!$B$13)/(scaling_params!$C$13-scaling_params!$B$13))))/2</f>
        <v>0.3763636364</v>
      </c>
      <c r="AC1065" s="13">
        <f>(scaling_params!$G$2*X1065+scaling_params!$G$3*Y1065+scaling_params!$G$4*Z1065+scaling_params!$G$5*AA1065+scaling_params!$G$6*AB1065)*100</f>
        <v>48.83338495</v>
      </c>
      <c r="AD1065" s="11" t="s">
        <v>680</v>
      </c>
      <c r="AE1065" s="11">
        <f t="shared" si="2"/>
        <v>1</v>
      </c>
    </row>
    <row r="1066" ht="15.75" customHeight="1">
      <c r="A1066" s="11" t="s">
        <v>208</v>
      </c>
      <c r="B1066" s="11" t="s">
        <v>163</v>
      </c>
      <c r="C1066" s="11" t="s">
        <v>164</v>
      </c>
      <c r="D1066" s="11" t="s">
        <v>174</v>
      </c>
      <c r="E1066" s="12">
        <v>2024.0</v>
      </c>
      <c r="F1066" s="11" t="s">
        <v>171</v>
      </c>
      <c r="G1066" s="11" t="s">
        <v>167</v>
      </c>
      <c r="H1066" s="11">
        <v>1.0</v>
      </c>
      <c r="I1066" s="13">
        <v>15.8</v>
      </c>
      <c r="J1066" s="11">
        <v>0.0</v>
      </c>
      <c r="K1066" s="13">
        <v>3.0</v>
      </c>
      <c r="L1066" s="13">
        <v>5.1</v>
      </c>
      <c r="M1066" s="11">
        <v>-12.0</v>
      </c>
      <c r="N1066" s="14">
        <v>0.71</v>
      </c>
      <c r="O1066" s="13">
        <v>61.5</v>
      </c>
      <c r="P1066" s="13">
        <v>8.7</v>
      </c>
      <c r="Q1066" s="13">
        <v>18.1</v>
      </c>
      <c r="R1066" s="13">
        <v>13.0</v>
      </c>
      <c r="S1066" s="13">
        <v>2.5</v>
      </c>
      <c r="T1066" s="13">
        <v>2.5</v>
      </c>
      <c r="U1066" s="13">
        <v>1.3</v>
      </c>
      <c r="V1066" s="13">
        <v>67.0</v>
      </c>
      <c r="W1066" s="11" t="str">
        <f t="shared" si="1"/>
        <v>B-Average|BBVA|Digital|2024</v>
      </c>
      <c r="X1066" s="15">
        <f>(MAX(0,MIN(1,1-(K1066-scaling_params!$B$2)/(scaling_params!$C$2-scaling_params!$B$2)))+MAX(0,MIN(1,(L1066-scaling_params!$B$3)/(scaling_params!$C$3-scaling_params!$B$3))))/2</f>
        <v>0.3210784314</v>
      </c>
      <c r="Y1066" s="15">
        <f>(MAX(0,MIN(1,(M1066-scaling_params!$B$4)/(scaling_params!$C$4-scaling_params!$B$4)))+MAX(0,MIN(1,(N1066-scaling_params!$B$5)/(scaling_params!$C$5-scaling_params!$B$5))))/2</f>
        <v>0.3416666667</v>
      </c>
      <c r="Z1066" s="15">
        <f>(MAX(0,MIN(1,(O1066-scaling_params!$B$6)/(scaling_params!$C$6-scaling_params!$B$6)))+MAX(0,MIN(1,1-(P1066-scaling_params!$B$7)/(scaling_params!$C$7-scaling_params!$B$7)))+MAX(0,MIN(1,(T1066-scaling_params!$B$11)/(scaling_params!$C$11-scaling_params!$B$11))))/3</f>
        <v>0.2211412261</v>
      </c>
      <c r="AA1066" s="15">
        <f>(MAX(0,MIN(1,1-(Q1066-scaling_params!$B$8)/(scaling_params!$C$8-scaling_params!$B$8)))+MAX(0,MIN(1,(R1066-scaling_params!$B$9)/(scaling_params!$C$9-scaling_params!$B$9)))+MAX(0,MIN(1,(S1066-scaling_params!$B$10)/(scaling_params!$C$10-scaling_params!$B$10))))/3</f>
        <v>0.2850611476</v>
      </c>
      <c r="AB1066" s="15">
        <f>(MAX(0,MIN(1,(U1066-scaling_params!$B$12)/(scaling_params!$C$12-scaling_params!$B$12)))+MAX(0,MIN(1,(V1066-scaling_params!$B$13)/(scaling_params!$C$13-scaling_params!$B$13))))/2</f>
        <v>0.2895454545</v>
      </c>
      <c r="AC1066" s="13">
        <f>(scaling_params!$G$2*X1066+scaling_params!$G$3*Y1066+scaling_params!$G$4*Z1066+scaling_params!$G$5*AA1066+scaling_params!$G$6*AB1066)*100</f>
        <v>29.20504118</v>
      </c>
      <c r="AD1066" s="11" t="s">
        <v>680</v>
      </c>
      <c r="AE1066" s="11">
        <f t="shared" si="2"/>
        <v>1</v>
      </c>
    </row>
    <row r="1067" ht="15.75" customHeight="1">
      <c r="A1067" s="11" t="s">
        <v>208</v>
      </c>
      <c r="B1067" s="11" t="s">
        <v>163</v>
      </c>
      <c r="C1067" s="11" t="s">
        <v>164</v>
      </c>
      <c r="D1067" s="11" t="s">
        <v>174</v>
      </c>
      <c r="E1067" s="12">
        <v>2025.0</v>
      </c>
      <c r="F1067" s="11" t="s">
        <v>171</v>
      </c>
      <c r="G1067" s="11" t="s">
        <v>167</v>
      </c>
      <c r="H1067" s="11">
        <v>1.0</v>
      </c>
      <c r="I1067" s="13">
        <v>15.2</v>
      </c>
      <c r="J1067" s="11">
        <v>0.0</v>
      </c>
      <c r="K1067" s="13">
        <v>3.2</v>
      </c>
      <c r="L1067" s="13">
        <v>6.7</v>
      </c>
      <c r="M1067" s="11">
        <v>-14.0</v>
      </c>
      <c r="N1067" s="14">
        <v>0.7</v>
      </c>
      <c r="O1067" s="13">
        <v>62.8</v>
      </c>
      <c r="P1067" s="13">
        <v>7.6</v>
      </c>
      <c r="Q1067" s="13">
        <v>16.6</v>
      </c>
      <c r="R1067" s="13">
        <v>15.2</v>
      </c>
      <c r="S1067" s="13">
        <v>3.3</v>
      </c>
      <c r="T1067" s="13">
        <v>3.3</v>
      </c>
      <c r="U1067" s="13">
        <v>1.7</v>
      </c>
      <c r="V1067" s="13">
        <v>64.0</v>
      </c>
      <c r="W1067" s="11" t="str">
        <f t="shared" si="1"/>
        <v>B-Average|BBVA|Digital|2025</v>
      </c>
      <c r="X1067" s="15">
        <f>(MAX(0,MIN(1,1-(K1067-scaling_params!$B$2)/(scaling_params!$C$2-scaling_params!$B$2)))+MAX(0,MIN(1,(L1067-scaling_params!$B$3)/(scaling_params!$C$3-scaling_params!$B$3))))/2</f>
        <v>0.4053921569</v>
      </c>
      <c r="Y1067" s="15">
        <f>(MAX(0,MIN(1,(M1067-scaling_params!$B$4)/(scaling_params!$C$4-scaling_params!$B$4)))+MAX(0,MIN(1,(N1067-scaling_params!$B$5)/(scaling_params!$C$5-scaling_params!$B$5))))/2</f>
        <v>0.3196428571</v>
      </c>
      <c r="Z1067" s="15">
        <f>(MAX(0,MIN(1,(O1067-scaling_params!$B$6)/(scaling_params!$C$6-scaling_params!$B$6)))+MAX(0,MIN(1,1-(P1067-scaling_params!$B$7)/(scaling_params!$C$7-scaling_params!$B$7)))+MAX(0,MIN(1,(T1067-scaling_params!$B$11)/(scaling_params!$C$11-scaling_params!$B$11))))/3</f>
        <v>0.4178829466</v>
      </c>
      <c r="AA1067" s="15">
        <f>(MAX(0,MIN(1,1-(Q1067-scaling_params!$B$8)/(scaling_params!$C$8-scaling_params!$B$8)))+MAX(0,MIN(1,(R1067-scaling_params!$B$9)/(scaling_params!$C$9-scaling_params!$B$9)))+MAX(0,MIN(1,(S1067-scaling_params!$B$10)/(scaling_params!$C$10-scaling_params!$B$10))))/3</f>
        <v>0.5131377062</v>
      </c>
      <c r="AB1067" s="15">
        <f>(MAX(0,MIN(1,(U1067-scaling_params!$B$12)/(scaling_params!$C$12-scaling_params!$B$12)))+MAX(0,MIN(1,(V1067-scaling_params!$B$13)/(scaling_params!$C$13-scaling_params!$B$13))))/2</f>
        <v>0.3622727273</v>
      </c>
      <c r="AC1067" s="13">
        <f>(scaling_params!$G$2*X1067+scaling_params!$G$3*Y1067+scaling_params!$G$4*Z1067+scaling_params!$G$5*AA1067+scaling_params!$G$6*AB1067)*100</f>
        <v>40.16461388</v>
      </c>
      <c r="AD1067" s="11" t="s">
        <v>680</v>
      </c>
      <c r="AE1067" s="11">
        <f t="shared" si="2"/>
        <v>1</v>
      </c>
    </row>
    <row r="1068" ht="15.75" customHeight="1">
      <c r="A1068" s="11" t="s">
        <v>209</v>
      </c>
      <c r="B1068" s="11" t="s">
        <v>163</v>
      </c>
      <c r="C1068" s="11" t="s">
        <v>164</v>
      </c>
      <c r="D1068" s="11" t="s">
        <v>177</v>
      </c>
      <c r="E1068" s="12">
        <v>2024.0</v>
      </c>
      <c r="F1068" s="11" t="s">
        <v>171</v>
      </c>
      <c r="G1068" s="11" t="s">
        <v>172</v>
      </c>
      <c r="H1068" s="11">
        <v>4.0</v>
      </c>
      <c r="I1068" s="13">
        <v>15.8</v>
      </c>
      <c r="J1068" s="11">
        <v>0.0</v>
      </c>
      <c r="K1068" s="13">
        <v>2.9</v>
      </c>
      <c r="L1068" s="13">
        <v>5.7</v>
      </c>
      <c r="M1068" s="11">
        <v>8.0</v>
      </c>
      <c r="N1068" s="14">
        <v>0.7</v>
      </c>
      <c r="O1068" s="13">
        <v>68.1</v>
      </c>
      <c r="P1068" s="13">
        <v>8.1</v>
      </c>
      <c r="Q1068" s="13">
        <v>16.4</v>
      </c>
      <c r="R1068" s="13">
        <v>13.3</v>
      </c>
      <c r="S1068" s="13">
        <v>2.6</v>
      </c>
      <c r="T1068" s="13">
        <v>2.7</v>
      </c>
      <c r="U1068" s="13">
        <v>2.1</v>
      </c>
      <c r="V1068" s="13">
        <v>52.3</v>
      </c>
      <c r="W1068" s="11" t="str">
        <f t="shared" si="1"/>
        <v>B-Average|BBVA|Retail|2024</v>
      </c>
      <c r="X1068" s="15">
        <f>(MAX(0,MIN(1,1-(K1068-scaling_params!$B$2)/(scaling_params!$C$2-scaling_params!$B$2)))+MAX(0,MIN(1,(L1068-scaling_params!$B$3)/(scaling_params!$C$3-scaling_params!$B$3))))/2</f>
        <v>0.3818627451</v>
      </c>
      <c r="Y1068" s="15">
        <f>(MAX(0,MIN(1,(M1068-scaling_params!$B$4)/(scaling_params!$C$4-scaling_params!$B$4)))+MAX(0,MIN(1,(N1068-scaling_params!$B$5)/(scaling_params!$C$5-scaling_params!$B$5))))/2</f>
        <v>0.4244047619</v>
      </c>
      <c r="Z1068" s="15">
        <f>(MAX(0,MIN(1,(O1068-scaling_params!$B$6)/(scaling_params!$C$6-scaling_params!$B$6)))+MAX(0,MIN(1,1-(P1068-scaling_params!$B$7)/(scaling_params!$C$7-scaling_params!$B$7)))+MAX(0,MIN(1,(T1068-scaling_params!$B$11)/(scaling_params!$C$11-scaling_params!$B$11))))/3</f>
        <v>0.4031537903</v>
      </c>
      <c r="AA1068" s="15">
        <f>(MAX(0,MIN(1,1-(Q1068-scaling_params!$B$8)/(scaling_params!$C$8-scaling_params!$B$8)))+MAX(0,MIN(1,(R1068-scaling_params!$B$9)/(scaling_params!$C$9-scaling_params!$B$9)))+MAX(0,MIN(1,(S1068-scaling_params!$B$10)/(scaling_params!$C$10-scaling_params!$B$10))))/3</f>
        <v>0.3719172364</v>
      </c>
      <c r="AB1068" s="15">
        <f>(MAX(0,MIN(1,(U1068-scaling_params!$B$12)/(scaling_params!$C$12-scaling_params!$B$12)))+MAX(0,MIN(1,(V1068-scaling_params!$B$13)/(scaling_params!$C$13-scaling_params!$B$13))))/2</f>
        <v>0.3559090909</v>
      </c>
      <c r="AC1068" s="13">
        <f>(scaling_params!$G$2*X1068+scaling_params!$G$3*Y1068+scaling_params!$G$4*Z1068+scaling_params!$G$5*AA1068+scaling_params!$G$6*AB1068)*100</f>
        <v>39.16687112</v>
      </c>
      <c r="AD1068" s="11" t="s">
        <v>680</v>
      </c>
      <c r="AE1068" s="11">
        <f t="shared" si="2"/>
        <v>1</v>
      </c>
    </row>
    <row r="1069" ht="15.75" customHeight="1">
      <c r="A1069" s="11" t="s">
        <v>209</v>
      </c>
      <c r="B1069" s="11" t="s">
        <v>163</v>
      </c>
      <c r="C1069" s="11" t="s">
        <v>164</v>
      </c>
      <c r="D1069" s="11" t="s">
        <v>177</v>
      </c>
      <c r="E1069" s="12">
        <v>2025.0</v>
      </c>
      <c r="F1069" s="11" t="s">
        <v>171</v>
      </c>
      <c r="G1069" s="11" t="s">
        <v>172</v>
      </c>
      <c r="H1069" s="11">
        <v>4.0</v>
      </c>
      <c r="I1069" s="13">
        <v>15.2</v>
      </c>
      <c r="J1069" s="11">
        <v>0.0</v>
      </c>
      <c r="K1069" s="13">
        <v>2.8</v>
      </c>
      <c r="L1069" s="13">
        <v>5.8</v>
      </c>
      <c r="M1069" s="11">
        <v>8.0</v>
      </c>
      <c r="N1069" s="14">
        <v>0.71</v>
      </c>
      <c r="O1069" s="13">
        <v>69.9</v>
      </c>
      <c r="P1069" s="13">
        <v>6.2</v>
      </c>
      <c r="Q1069" s="13">
        <v>20.4</v>
      </c>
      <c r="R1069" s="13">
        <v>11.3</v>
      </c>
      <c r="S1069" s="13">
        <v>2.6</v>
      </c>
      <c r="T1069" s="13">
        <v>3.4</v>
      </c>
      <c r="U1069" s="13">
        <v>1.6</v>
      </c>
      <c r="V1069" s="13">
        <v>58.6</v>
      </c>
      <c r="W1069" s="11" t="str">
        <f t="shared" si="1"/>
        <v>B-Average|BBVA|Retail|2025</v>
      </c>
      <c r="X1069" s="15">
        <f>(MAX(0,MIN(1,1-(K1069-scaling_params!$B$2)/(scaling_params!$C$2-scaling_params!$B$2)))+MAX(0,MIN(1,(L1069-scaling_params!$B$3)/(scaling_params!$C$3-scaling_params!$B$3))))/2</f>
        <v>0.4058823529</v>
      </c>
      <c r="Y1069" s="15">
        <f>(MAX(0,MIN(1,(M1069-scaling_params!$B$4)/(scaling_params!$C$4-scaling_params!$B$4)))+MAX(0,MIN(1,(N1069-scaling_params!$B$5)/(scaling_params!$C$5-scaling_params!$B$5))))/2</f>
        <v>0.4369047619</v>
      </c>
      <c r="Z1069" s="15">
        <f>(MAX(0,MIN(1,(O1069-scaling_params!$B$6)/(scaling_params!$C$6-scaling_params!$B$6)))+MAX(0,MIN(1,1-(P1069-scaling_params!$B$7)/(scaling_params!$C$7-scaling_params!$B$7)))+MAX(0,MIN(1,(T1069-scaling_params!$B$11)/(scaling_params!$C$11-scaling_params!$B$11))))/3</f>
        <v>0.6706945984</v>
      </c>
      <c r="AA1069" s="15">
        <f>(MAX(0,MIN(1,1-(Q1069-scaling_params!$B$8)/(scaling_params!$C$8-scaling_params!$B$8)))+MAX(0,MIN(1,(R1069-scaling_params!$B$9)/(scaling_params!$C$9-scaling_params!$B$9)))+MAX(0,MIN(1,(S1069-scaling_params!$B$10)/(scaling_params!$C$10-scaling_params!$B$10))))/3</f>
        <v>0.1360138992</v>
      </c>
      <c r="AB1069" s="15">
        <f>(MAX(0,MIN(1,(U1069-scaling_params!$B$12)/(scaling_params!$C$12-scaling_params!$B$12)))+MAX(0,MIN(1,(V1069-scaling_params!$B$13)/(scaling_params!$C$13-scaling_params!$B$13))))/2</f>
        <v>0.2881818182</v>
      </c>
      <c r="AC1069" s="13">
        <f>(scaling_params!$G$2*X1069+scaling_params!$G$3*Y1069+scaling_params!$G$4*Z1069+scaling_params!$G$5*AA1069+scaling_params!$G$6*AB1069)*100</f>
        <v>41.36121034</v>
      </c>
      <c r="AD1069" s="11" t="s">
        <v>680</v>
      </c>
      <c r="AE1069" s="11">
        <f t="shared" si="2"/>
        <v>1</v>
      </c>
    </row>
    <row r="1070" ht="15.75" customHeight="1">
      <c r="A1070" s="11" t="s">
        <v>210</v>
      </c>
      <c r="B1070" s="11" t="s">
        <v>163</v>
      </c>
      <c r="C1070" s="11" t="s">
        <v>164</v>
      </c>
      <c r="D1070" s="11" t="s">
        <v>165</v>
      </c>
      <c r="E1070" s="12">
        <v>2024.0</v>
      </c>
      <c r="F1070" s="11" t="s">
        <v>171</v>
      </c>
      <c r="G1070" s="11" t="s">
        <v>172</v>
      </c>
      <c r="H1070" s="11">
        <v>5.0</v>
      </c>
      <c r="I1070" s="13">
        <v>15.8</v>
      </c>
      <c r="J1070" s="11">
        <v>1.0</v>
      </c>
      <c r="K1070" s="13">
        <v>3.0</v>
      </c>
      <c r="L1070" s="13">
        <v>5.2</v>
      </c>
      <c r="M1070" s="11">
        <v>7.0</v>
      </c>
      <c r="N1070" s="14">
        <v>0.75</v>
      </c>
      <c r="O1070" s="13">
        <v>69.1</v>
      </c>
      <c r="P1070" s="13">
        <v>7.0</v>
      </c>
      <c r="Q1070" s="13">
        <v>16.3</v>
      </c>
      <c r="R1070" s="13">
        <v>13.4</v>
      </c>
      <c r="S1070" s="13">
        <v>3.7</v>
      </c>
      <c r="T1070" s="13">
        <v>3.3</v>
      </c>
      <c r="U1070" s="13">
        <v>2.1</v>
      </c>
      <c r="V1070" s="13">
        <v>70.3</v>
      </c>
      <c r="W1070" s="11" t="str">
        <f t="shared" si="1"/>
        <v>B-Average|BBVA|Operations|2024</v>
      </c>
      <c r="X1070" s="15">
        <f>(MAX(0,MIN(1,1-(K1070-scaling_params!$B$2)/(scaling_params!$C$2-scaling_params!$B$2)))+MAX(0,MIN(1,(L1070-scaling_params!$B$3)/(scaling_params!$C$3-scaling_params!$B$3))))/2</f>
        <v>0.3284313725</v>
      </c>
      <c r="Y1070" s="15">
        <f>(MAX(0,MIN(1,(M1070-scaling_params!$B$4)/(scaling_params!$C$4-scaling_params!$B$4)))+MAX(0,MIN(1,(N1070-scaling_params!$B$5)/(scaling_params!$C$5-scaling_params!$B$5))))/2</f>
        <v>0.4821428571</v>
      </c>
      <c r="Z1070" s="15">
        <f>(MAX(0,MIN(1,(O1070-scaling_params!$B$6)/(scaling_params!$C$6-scaling_params!$B$6)))+MAX(0,MIN(1,1-(P1070-scaling_params!$B$7)/(scaling_params!$C$7-scaling_params!$B$7)))+MAX(0,MIN(1,(T1070-scaling_params!$B$11)/(scaling_params!$C$11-scaling_params!$B$11))))/3</f>
        <v>0.5758973967</v>
      </c>
      <c r="AA1070" s="15">
        <f>(MAX(0,MIN(1,1-(Q1070-scaling_params!$B$8)/(scaling_params!$C$8-scaling_params!$B$8)))+MAX(0,MIN(1,(R1070-scaling_params!$B$9)/(scaling_params!$C$9-scaling_params!$B$9)))+MAX(0,MIN(1,(S1070-scaling_params!$B$10)/(scaling_params!$C$10-scaling_params!$B$10))))/3</f>
        <v>0.4877676617</v>
      </c>
      <c r="AB1070" s="15">
        <f>(MAX(0,MIN(1,(U1070-scaling_params!$B$12)/(scaling_params!$C$12-scaling_params!$B$12)))+MAX(0,MIN(1,(V1070-scaling_params!$B$13)/(scaling_params!$C$13-scaling_params!$B$13))))/2</f>
        <v>0.5195454545</v>
      </c>
      <c r="AC1070" s="13">
        <f>(scaling_params!$G$2*X1070+scaling_params!$G$3*Y1070+scaling_params!$G$4*Z1070+scaling_params!$G$5*AA1070+scaling_params!$G$6*AB1070)*100</f>
        <v>47.29743043</v>
      </c>
      <c r="AD1070" s="11" t="s">
        <v>680</v>
      </c>
      <c r="AE1070" s="11">
        <f t="shared" si="2"/>
        <v>1</v>
      </c>
    </row>
    <row r="1071" ht="15.75" customHeight="1">
      <c r="A1071" s="11" t="s">
        <v>210</v>
      </c>
      <c r="B1071" s="11" t="s">
        <v>163</v>
      </c>
      <c r="C1071" s="11" t="s">
        <v>164</v>
      </c>
      <c r="D1071" s="11" t="s">
        <v>165</v>
      </c>
      <c r="E1071" s="12">
        <v>2025.0</v>
      </c>
      <c r="F1071" s="11" t="s">
        <v>171</v>
      </c>
      <c r="G1071" s="11" t="s">
        <v>172</v>
      </c>
      <c r="H1071" s="11">
        <v>5.0</v>
      </c>
      <c r="I1071" s="13">
        <v>15.2</v>
      </c>
      <c r="J1071" s="11">
        <v>0.0</v>
      </c>
      <c r="K1071" s="13">
        <v>2.9</v>
      </c>
      <c r="L1071" s="13">
        <v>7.4</v>
      </c>
      <c r="M1071" s="11">
        <v>-10.0</v>
      </c>
      <c r="N1071" s="14">
        <v>0.74</v>
      </c>
      <c r="O1071" s="13">
        <v>65.0</v>
      </c>
      <c r="P1071" s="13">
        <v>7.5</v>
      </c>
      <c r="Q1071" s="13">
        <v>15.9</v>
      </c>
      <c r="R1071" s="13">
        <v>10.7</v>
      </c>
      <c r="S1071" s="13">
        <v>3.4</v>
      </c>
      <c r="T1071" s="13">
        <v>3.1</v>
      </c>
      <c r="U1071" s="13">
        <v>1.3</v>
      </c>
      <c r="V1071" s="13">
        <v>64.7</v>
      </c>
      <c r="W1071" s="11" t="str">
        <f t="shared" si="1"/>
        <v>B-Average|BBVA|Operations|2025</v>
      </c>
      <c r="X1071" s="15">
        <f>(MAX(0,MIN(1,1-(K1071-scaling_params!$B$2)/(scaling_params!$C$2-scaling_params!$B$2)))+MAX(0,MIN(1,(L1071-scaling_params!$B$3)/(scaling_params!$C$3-scaling_params!$B$3))))/2</f>
        <v>0.5068627451</v>
      </c>
      <c r="Y1071" s="15">
        <f>(MAX(0,MIN(1,(M1071-scaling_params!$B$4)/(scaling_params!$C$4-scaling_params!$B$4)))+MAX(0,MIN(1,(N1071-scaling_params!$B$5)/(scaling_params!$C$5-scaling_params!$B$5))))/2</f>
        <v>0.3886904762</v>
      </c>
      <c r="Z1071" s="15">
        <f>(MAX(0,MIN(1,(O1071-scaling_params!$B$6)/(scaling_params!$C$6-scaling_params!$B$6)))+MAX(0,MIN(1,1-(P1071-scaling_params!$B$7)/(scaling_params!$C$7-scaling_params!$B$7)))+MAX(0,MIN(1,(T1071-scaling_params!$B$11)/(scaling_params!$C$11-scaling_params!$B$11))))/3</f>
        <v>0.4441479669</v>
      </c>
      <c r="AA1071" s="15">
        <f>(MAX(0,MIN(1,1-(Q1071-scaling_params!$B$8)/(scaling_params!$C$8-scaling_params!$B$8)))+MAX(0,MIN(1,(R1071-scaling_params!$B$9)/(scaling_params!$C$9-scaling_params!$B$9)))+MAX(0,MIN(1,(S1071-scaling_params!$B$10)/(scaling_params!$C$10-scaling_params!$B$10))))/3</f>
        <v>0.3595833615</v>
      </c>
      <c r="AB1071" s="15">
        <f>(MAX(0,MIN(1,(U1071-scaling_params!$B$12)/(scaling_params!$C$12-scaling_params!$B$12)))+MAX(0,MIN(1,(V1071-scaling_params!$B$13)/(scaling_params!$C$13-scaling_params!$B$13))))/2</f>
        <v>0.2686363636</v>
      </c>
      <c r="AC1071" s="13">
        <f>(scaling_params!$G$2*X1071+scaling_params!$G$3*Y1071+scaling_params!$G$4*Z1071+scaling_params!$G$5*AA1071+scaling_params!$G$6*AB1071)*100</f>
        <v>40.98155418</v>
      </c>
      <c r="AD1071" s="11" t="s">
        <v>680</v>
      </c>
      <c r="AE1071" s="11">
        <f t="shared" si="2"/>
        <v>1</v>
      </c>
    </row>
    <row r="1072" ht="15.75" customHeight="1">
      <c r="A1072" s="11" t="s">
        <v>211</v>
      </c>
      <c r="B1072" s="11" t="s">
        <v>163</v>
      </c>
      <c r="C1072" s="11" t="s">
        <v>164</v>
      </c>
      <c r="D1072" s="11" t="s">
        <v>181</v>
      </c>
      <c r="E1072" s="12">
        <v>2024.0</v>
      </c>
      <c r="F1072" s="11" t="s">
        <v>166</v>
      </c>
      <c r="G1072" s="11" t="s">
        <v>172</v>
      </c>
      <c r="H1072" s="11">
        <v>2.0</v>
      </c>
      <c r="I1072" s="13">
        <v>15.8</v>
      </c>
      <c r="J1072" s="11">
        <v>0.0</v>
      </c>
      <c r="K1072" s="13">
        <v>3.1</v>
      </c>
      <c r="L1072" s="13">
        <v>6.7</v>
      </c>
      <c r="M1072" s="11">
        <v>22.0</v>
      </c>
      <c r="N1072" s="14">
        <v>0.8</v>
      </c>
      <c r="O1072" s="13">
        <v>71.5</v>
      </c>
      <c r="P1072" s="13">
        <v>8.4</v>
      </c>
      <c r="Q1072" s="13">
        <v>14.6</v>
      </c>
      <c r="R1072" s="13">
        <v>11.7</v>
      </c>
      <c r="S1072" s="13">
        <v>3.8</v>
      </c>
      <c r="T1072" s="13">
        <v>4.2</v>
      </c>
      <c r="U1072" s="13">
        <v>1.8</v>
      </c>
      <c r="V1072" s="13">
        <v>76.8</v>
      </c>
      <c r="W1072" s="11" t="str">
        <f t="shared" si="1"/>
        <v>B-Average|BBVA|Corporate|2024</v>
      </c>
      <c r="X1072" s="15">
        <f>(MAX(0,MIN(1,1-(K1072-scaling_params!$B$2)/(scaling_params!$C$2-scaling_params!$B$2)))+MAX(0,MIN(1,(L1072-scaling_params!$B$3)/(scaling_params!$C$3-scaling_params!$B$3))))/2</f>
        <v>0.4220588235</v>
      </c>
      <c r="Y1072" s="15">
        <f>(MAX(0,MIN(1,(M1072-scaling_params!$B$4)/(scaling_params!$C$4-scaling_params!$B$4)))+MAX(0,MIN(1,(N1072-scaling_params!$B$5)/(scaling_params!$C$5-scaling_params!$B$5))))/2</f>
        <v>0.6160714286</v>
      </c>
      <c r="Z1072" s="15">
        <f>(MAX(0,MIN(1,(O1072-scaling_params!$B$6)/(scaling_params!$C$6-scaling_params!$B$6)))+MAX(0,MIN(1,1-(P1072-scaling_params!$B$7)/(scaling_params!$C$7-scaling_params!$B$7)))+MAX(0,MIN(1,(T1072-scaling_params!$B$11)/(scaling_params!$C$11-scaling_params!$B$11))))/3</f>
        <v>0.5750895167</v>
      </c>
      <c r="AA1072" s="15">
        <f>(MAX(0,MIN(1,1-(Q1072-scaling_params!$B$8)/(scaling_params!$C$8-scaling_params!$B$8)))+MAX(0,MIN(1,(R1072-scaling_params!$B$9)/(scaling_params!$C$9-scaling_params!$B$9)))+MAX(0,MIN(1,(S1072-scaling_params!$B$10)/(scaling_params!$C$10-scaling_params!$B$10))))/3</f>
        <v>0.4902355649</v>
      </c>
      <c r="AB1072" s="15">
        <f>(MAX(0,MIN(1,(U1072-scaling_params!$B$12)/(scaling_params!$C$12-scaling_params!$B$12)))+MAX(0,MIN(1,(V1072-scaling_params!$B$13)/(scaling_params!$C$13-scaling_params!$B$13))))/2</f>
        <v>0.5036363636</v>
      </c>
      <c r="AC1072" s="13">
        <f>(scaling_params!$G$2*X1072+scaling_params!$G$3*Y1072+scaling_params!$G$4*Z1072+scaling_params!$G$5*AA1072+scaling_params!$G$6*AB1072)*100</f>
        <v>52.4817196</v>
      </c>
      <c r="AD1072" s="11" t="s">
        <v>680</v>
      </c>
      <c r="AE1072" s="11">
        <f t="shared" si="2"/>
        <v>1</v>
      </c>
    </row>
    <row r="1073" ht="15.75" customHeight="1">
      <c r="A1073" s="11" t="s">
        <v>211</v>
      </c>
      <c r="B1073" s="11" t="s">
        <v>163</v>
      </c>
      <c r="C1073" s="11" t="s">
        <v>164</v>
      </c>
      <c r="D1073" s="11" t="s">
        <v>181</v>
      </c>
      <c r="E1073" s="12">
        <v>2025.0</v>
      </c>
      <c r="F1073" s="11" t="s">
        <v>166</v>
      </c>
      <c r="G1073" s="11" t="s">
        <v>172</v>
      </c>
      <c r="H1073" s="11">
        <v>2.0</v>
      </c>
      <c r="I1073" s="13">
        <v>15.2</v>
      </c>
      <c r="J1073" s="11">
        <v>0.0</v>
      </c>
      <c r="K1073" s="13">
        <v>2.0</v>
      </c>
      <c r="L1073" s="13">
        <v>6.0</v>
      </c>
      <c r="M1073" s="11">
        <v>-10.0</v>
      </c>
      <c r="N1073" s="14">
        <v>0.77</v>
      </c>
      <c r="O1073" s="13">
        <v>66.0</v>
      </c>
      <c r="P1073" s="13">
        <v>8.0</v>
      </c>
      <c r="Q1073" s="13">
        <v>14.3</v>
      </c>
      <c r="R1073" s="13">
        <v>13.5</v>
      </c>
      <c r="S1073" s="13">
        <v>3.5</v>
      </c>
      <c r="T1073" s="13">
        <v>3.9</v>
      </c>
      <c r="U1073" s="13">
        <v>1.4</v>
      </c>
      <c r="V1073" s="13">
        <v>65.5</v>
      </c>
      <c r="W1073" s="11" t="str">
        <f t="shared" si="1"/>
        <v>B-Average|BBVA|Corporate|2025</v>
      </c>
      <c r="X1073" s="15">
        <f>(MAX(0,MIN(1,1-(K1073-scaling_params!$B$2)/(scaling_params!$C$2-scaling_params!$B$2)))+MAX(0,MIN(1,(L1073-scaling_params!$B$3)/(scaling_params!$C$3-scaling_params!$B$3))))/2</f>
        <v>0.5539215686</v>
      </c>
      <c r="Y1073" s="15">
        <f>(MAX(0,MIN(1,(M1073-scaling_params!$B$4)/(scaling_params!$C$4-scaling_params!$B$4)))+MAX(0,MIN(1,(N1073-scaling_params!$B$5)/(scaling_params!$C$5-scaling_params!$B$5))))/2</f>
        <v>0.4261904762</v>
      </c>
      <c r="Z1073" s="15">
        <f>(MAX(0,MIN(1,(O1073-scaling_params!$B$6)/(scaling_params!$C$6-scaling_params!$B$6)))+MAX(0,MIN(1,1-(P1073-scaling_params!$B$7)/(scaling_params!$C$7-scaling_params!$B$7)))+MAX(0,MIN(1,(T1073-scaling_params!$B$11)/(scaling_params!$C$11-scaling_params!$B$11))))/3</f>
        <v>0.4917950482</v>
      </c>
      <c r="AA1073" s="15">
        <f>(MAX(0,MIN(1,1-(Q1073-scaling_params!$B$8)/(scaling_params!$C$8-scaling_params!$B$8)))+MAX(0,MIN(1,(R1073-scaling_params!$B$9)/(scaling_params!$C$9-scaling_params!$B$9)))+MAX(0,MIN(1,(S1073-scaling_params!$B$10)/(scaling_params!$C$10-scaling_params!$B$10))))/3</f>
        <v>0.5481368036</v>
      </c>
      <c r="AB1073" s="15">
        <f>(MAX(0,MIN(1,(U1073-scaling_params!$B$12)/(scaling_params!$C$12-scaling_params!$B$12)))+MAX(0,MIN(1,(V1073-scaling_params!$B$13)/(scaling_params!$C$13-scaling_params!$B$13))))/2</f>
        <v>0.3009090909</v>
      </c>
      <c r="AC1073" s="13">
        <f>(scaling_params!$G$2*X1073+scaling_params!$G$3*Y1073+scaling_params!$G$4*Z1073+scaling_params!$G$5*AA1073+scaling_params!$G$6*AB1073)*100</f>
        <v>47.7877517</v>
      </c>
      <c r="AD1073" s="11" t="s">
        <v>680</v>
      </c>
      <c r="AE1073" s="11">
        <f t="shared" si="2"/>
        <v>1</v>
      </c>
    </row>
    <row r="1074" ht="15.75" customHeight="1">
      <c r="A1074" s="11" t="s">
        <v>212</v>
      </c>
      <c r="B1074" s="11" t="s">
        <v>163</v>
      </c>
      <c r="C1074" s="11" t="s">
        <v>164</v>
      </c>
      <c r="D1074" s="11" t="s">
        <v>181</v>
      </c>
      <c r="E1074" s="12">
        <v>2024.0</v>
      </c>
      <c r="F1074" s="11" t="s">
        <v>171</v>
      </c>
      <c r="G1074" s="11" t="s">
        <v>167</v>
      </c>
      <c r="H1074" s="11">
        <v>3.0</v>
      </c>
      <c r="I1074" s="13">
        <v>15.8</v>
      </c>
      <c r="J1074" s="11">
        <v>0.0</v>
      </c>
      <c r="K1074" s="13">
        <v>3.1</v>
      </c>
      <c r="L1074" s="13">
        <v>8.0</v>
      </c>
      <c r="M1074" s="11">
        <v>9.0</v>
      </c>
      <c r="N1074" s="14">
        <v>0.83</v>
      </c>
      <c r="O1074" s="13">
        <v>71.5</v>
      </c>
      <c r="P1074" s="13">
        <v>8.4</v>
      </c>
      <c r="Q1074" s="13">
        <v>14.6</v>
      </c>
      <c r="R1074" s="13">
        <v>11.7</v>
      </c>
      <c r="S1074" s="13">
        <v>3.5</v>
      </c>
      <c r="T1074" s="13">
        <v>3.6</v>
      </c>
      <c r="U1074" s="13">
        <v>1.8</v>
      </c>
      <c r="V1074" s="13">
        <v>68.0</v>
      </c>
      <c r="W1074" s="11" t="str">
        <f t="shared" si="1"/>
        <v>B-Average|BBVA|Corporate|2024</v>
      </c>
      <c r="X1074" s="15">
        <f>(MAX(0,MIN(1,1-(K1074-scaling_params!$B$2)/(scaling_params!$C$2-scaling_params!$B$2)))+MAX(0,MIN(1,(L1074-scaling_params!$B$3)/(scaling_params!$C$3-scaling_params!$B$3))))/2</f>
        <v>0.5176470588</v>
      </c>
      <c r="Y1074" s="15">
        <f>(MAX(0,MIN(1,(M1074-scaling_params!$B$4)/(scaling_params!$C$4-scaling_params!$B$4)))+MAX(0,MIN(1,(N1074-scaling_params!$B$5)/(scaling_params!$C$5-scaling_params!$B$5))))/2</f>
        <v>0.5916666667</v>
      </c>
      <c r="Z1074" s="15">
        <f>(MAX(0,MIN(1,(O1074-scaling_params!$B$6)/(scaling_params!$C$6-scaling_params!$B$6)))+MAX(0,MIN(1,1-(P1074-scaling_params!$B$7)/(scaling_params!$C$7-scaling_params!$B$7)))+MAX(0,MIN(1,(T1074-scaling_params!$B$11)/(scaling_params!$C$11-scaling_params!$B$11))))/3</f>
        <v>0.5179466595</v>
      </c>
      <c r="AA1074" s="15">
        <f>(MAX(0,MIN(1,1-(Q1074-scaling_params!$B$8)/(scaling_params!$C$8-scaling_params!$B$8)))+MAX(0,MIN(1,(R1074-scaling_params!$B$9)/(scaling_params!$C$9-scaling_params!$B$9)))+MAX(0,MIN(1,(S1074-scaling_params!$B$10)/(scaling_params!$C$10-scaling_params!$B$10))))/3</f>
        <v>0.4608238002</v>
      </c>
      <c r="AB1074" s="15">
        <f>(MAX(0,MIN(1,(U1074-scaling_params!$B$12)/(scaling_params!$C$12-scaling_params!$B$12)))+MAX(0,MIN(1,(V1074-scaling_params!$B$13)/(scaling_params!$C$13-scaling_params!$B$13))))/2</f>
        <v>0.4236363636</v>
      </c>
      <c r="AC1074" s="13">
        <f>(scaling_params!$G$2*X1074+scaling_params!$G$3*Y1074+scaling_params!$G$4*Z1074+scaling_params!$G$5*AA1074+scaling_params!$G$6*AB1074)*100</f>
        <v>51.35002702</v>
      </c>
      <c r="AD1074" s="11" t="s">
        <v>680</v>
      </c>
      <c r="AE1074" s="11">
        <f t="shared" si="2"/>
        <v>1</v>
      </c>
    </row>
    <row r="1075" ht="15.75" customHeight="1">
      <c r="A1075" s="11" t="s">
        <v>212</v>
      </c>
      <c r="B1075" s="11" t="s">
        <v>163</v>
      </c>
      <c r="C1075" s="11" t="s">
        <v>164</v>
      </c>
      <c r="D1075" s="11" t="s">
        <v>181</v>
      </c>
      <c r="E1075" s="12">
        <v>2025.0</v>
      </c>
      <c r="F1075" s="11" t="s">
        <v>171</v>
      </c>
      <c r="G1075" s="11" t="s">
        <v>167</v>
      </c>
      <c r="H1075" s="11">
        <v>3.0</v>
      </c>
      <c r="I1075" s="13">
        <v>15.2</v>
      </c>
      <c r="J1075" s="11">
        <v>1.0</v>
      </c>
      <c r="K1075" s="13">
        <v>2.0</v>
      </c>
      <c r="L1075" s="13">
        <v>6.8</v>
      </c>
      <c r="M1075" s="11">
        <v>22.0</v>
      </c>
      <c r="N1075" s="14">
        <v>0.87</v>
      </c>
      <c r="O1075" s="13">
        <v>66.0</v>
      </c>
      <c r="P1075" s="13">
        <v>8.0</v>
      </c>
      <c r="Q1075" s="13">
        <v>14.3</v>
      </c>
      <c r="R1075" s="13">
        <v>13.5</v>
      </c>
      <c r="S1075" s="13">
        <v>3.7</v>
      </c>
      <c r="T1075" s="13">
        <v>3.0</v>
      </c>
      <c r="U1075" s="13">
        <v>1.4</v>
      </c>
      <c r="V1075" s="13">
        <v>73.5</v>
      </c>
      <c r="W1075" s="11" t="str">
        <f t="shared" si="1"/>
        <v>B-Average|BBVA|Corporate|2025</v>
      </c>
      <c r="X1075" s="15">
        <f>(MAX(0,MIN(1,1-(K1075-scaling_params!$B$2)/(scaling_params!$C$2-scaling_params!$B$2)))+MAX(0,MIN(1,(L1075-scaling_params!$B$3)/(scaling_params!$C$3-scaling_params!$B$3))))/2</f>
        <v>0.612745098</v>
      </c>
      <c r="Y1075" s="15">
        <f>(MAX(0,MIN(1,(M1075-scaling_params!$B$4)/(scaling_params!$C$4-scaling_params!$B$4)))+MAX(0,MIN(1,(N1075-scaling_params!$B$5)/(scaling_params!$C$5-scaling_params!$B$5))))/2</f>
        <v>0.7035714286</v>
      </c>
      <c r="Z1075" s="15">
        <f>(MAX(0,MIN(1,(O1075-scaling_params!$B$6)/(scaling_params!$C$6-scaling_params!$B$6)))+MAX(0,MIN(1,1-(P1075-scaling_params!$B$7)/(scaling_params!$C$7-scaling_params!$B$7)))+MAX(0,MIN(1,(T1075-scaling_params!$B$11)/(scaling_params!$C$11-scaling_params!$B$11))))/3</f>
        <v>0.4060807625</v>
      </c>
      <c r="AA1075" s="15">
        <f>(MAX(0,MIN(1,1-(Q1075-scaling_params!$B$8)/(scaling_params!$C$8-scaling_params!$B$8)))+MAX(0,MIN(1,(R1075-scaling_params!$B$9)/(scaling_params!$C$9-scaling_params!$B$9)))+MAX(0,MIN(1,(S1075-scaling_params!$B$10)/(scaling_params!$C$10-scaling_params!$B$10))))/3</f>
        <v>0.5677446468</v>
      </c>
      <c r="AB1075" s="15">
        <f>(MAX(0,MIN(1,(U1075-scaling_params!$B$12)/(scaling_params!$C$12-scaling_params!$B$12)))+MAX(0,MIN(1,(V1075-scaling_params!$B$13)/(scaling_params!$C$13-scaling_params!$B$13))))/2</f>
        <v>0.3736363636</v>
      </c>
      <c r="AC1075" s="13">
        <f>(scaling_params!$G$2*X1075+scaling_params!$G$3*Y1075+scaling_params!$G$4*Z1075+scaling_params!$G$5*AA1075+scaling_params!$G$6*AB1075)*100</f>
        <v>54.87755117</v>
      </c>
      <c r="AD1075" s="11" t="s">
        <v>680</v>
      </c>
      <c r="AE1075" s="11">
        <f t="shared" si="2"/>
        <v>1</v>
      </c>
    </row>
    <row r="1076" ht="15.75" customHeight="1">
      <c r="A1076" s="11" t="s">
        <v>213</v>
      </c>
      <c r="B1076" s="11" t="s">
        <v>163</v>
      </c>
      <c r="C1076" s="11" t="s">
        <v>164</v>
      </c>
      <c r="D1076" s="11" t="s">
        <v>170</v>
      </c>
      <c r="E1076" s="12">
        <v>2024.0</v>
      </c>
      <c r="F1076" s="11" t="s">
        <v>171</v>
      </c>
      <c r="G1076" s="11" t="s">
        <v>167</v>
      </c>
      <c r="H1076" s="11">
        <v>3.0</v>
      </c>
      <c r="I1076" s="13">
        <v>15.8</v>
      </c>
      <c r="J1076" s="11">
        <v>0.0</v>
      </c>
      <c r="K1076" s="13">
        <v>2.4</v>
      </c>
      <c r="L1076" s="13">
        <v>6.3</v>
      </c>
      <c r="M1076" s="11">
        <v>-3.0</v>
      </c>
      <c r="N1076" s="14">
        <v>0.72</v>
      </c>
      <c r="O1076" s="13">
        <v>70.5</v>
      </c>
      <c r="P1076" s="13">
        <v>8.3</v>
      </c>
      <c r="Q1076" s="13">
        <v>13.6</v>
      </c>
      <c r="R1076" s="13">
        <v>14.9</v>
      </c>
      <c r="S1076" s="13">
        <v>2.9</v>
      </c>
      <c r="T1076" s="13">
        <v>2.9</v>
      </c>
      <c r="U1076" s="13">
        <v>1.7</v>
      </c>
      <c r="V1076" s="13">
        <v>72.0</v>
      </c>
      <c r="W1076" s="11" t="str">
        <f t="shared" si="1"/>
        <v>B-Average|BBVA|Risk|2024</v>
      </c>
      <c r="X1076" s="15">
        <f>(MAX(0,MIN(1,1-(K1076-scaling_params!$B$2)/(scaling_params!$C$2-scaling_params!$B$2)))+MAX(0,MIN(1,(L1076-scaling_params!$B$3)/(scaling_params!$C$3-scaling_params!$B$3))))/2</f>
        <v>0.5093137255</v>
      </c>
      <c r="Y1076" s="15">
        <f>(MAX(0,MIN(1,(M1076-scaling_params!$B$4)/(scaling_params!$C$4-scaling_params!$B$4)))+MAX(0,MIN(1,(N1076-scaling_params!$B$5)/(scaling_params!$C$5-scaling_params!$B$5))))/2</f>
        <v>0.3970238095</v>
      </c>
      <c r="Z1076" s="15">
        <f>(MAX(0,MIN(1,(O1076-scaling_params!$B$6)/(scaling_params!$C$6-scaling_params!$B$6)))+MAX(0,MIN(1,1-(P1076-scaling_params!$B$7)/(scaling_params!$C$7-scaling_params!$B$7)))+MAX(0,MIN(1,(T1076-scaling_params!$B$11)/(scaling_params!$C$11-scaling_params!$B$11))))/3</f>
        <v>0.4437873517</v>
      </c>
      <c r="AA1076" s="15">
        <f>(MAX(0,MIN(1,1-(Q1076-scaling_params!$B$8)/(scaling_params!$C$8-scaling_params!$B$8)))+MAX(0,MIN(1,(R1076-scaling_params!$B$9)/(scaling_params!$C$9-scaling_params!$B$9)))+MAX(0,MIN(1,(S1076-scaling_params!$B$10)/(scaling_params!$C$10-scaling_params!$B$10))))/3</f>
        <v>0.5749001557</v>
      </c>
      <c r="AB1076" s="15">
        <f>(MAX(0,MIN(1,(U1076-scaling_params!$B$12)/(scaling_params!$C$12-scaling_params!$B$12)))+MAX(0,MIN(1,(V1076-scaling_params!$B$13)/(scaling_params!$C$13-scaling_params!$B$13))))/2</f>
        <v>0.435</v>
      </c>
      <c r="AC1076" s="13">
        <f>(scaling_params!$G$2*X1076+scaling_params!$G$3*Y1076+scaling_params!$G$4*Z1076+scaling_params!$G$5*AA1076+scaling_params!$G$6*AB1076)*100</f>
        <v>46.97917758</v>
      </c>
      <c r="AD1076" s="11" t="s">
        <v>680</v>
      </c>
      <c r="AE1076" s="11">
        <f t="shared" si="2"/>
        <v>1</v>
      </c>
    </row>
    <row r="1077" ht="15.75" customHeight="1">
      <c r="A1077" s="11" t="s">
        <v>213</v>
      </c>
      <c r="B1077" s="11" t="s">
        <v>163</v>
      </c>
      <c r="C1077" s="11" t="s">
        <v>164</v>
      </c>
      <c r="D1077" s="11" t="s">
        <v>170</v>
      </c>
      <c r="E1077" s="12">
        <v>2025.0</v>
      </c>
      <c r="F1077" s="11" t="s">
        <v>171</v>
      </c>
      <c r="G1077" s="11" t="s">
        <v>167</v>
      </c>
      <c r="H1077" s="11">
        <v>3.0</v>
      </c>
      <c r="I1077" s="13">
        <v>15.2</v>
      </c>
      <c r="J1077" s="11">
        <v>0.0</v>
      </c>
      <c r="K1077" s="13">
        <v>2.5</v>
      </c>
      <c r="L1077" s="13">
        <v>5.9</v>
      </c>
      <c r="M1077" s="11">
        <v>0.0</v>
      </c>
      <c r="N1077" s="14">
        <v>0.81</v>
      </c>
      <c r="O1077" s="13">
        <v>68.8</v>
      </c>
      <c r="P1077" s="13">
        <v>7.0</v>
      </c>
      <c r="Q1077" s="13">
        <v>16.6</v>
      </c>
      <c r="R1077" s="13">
        <v>14.7</v>
      </c>
      <c r="S1077" s="13">
        <v>3.6</v>
      </c>
      <c r="T1077" s="13">
        <v>3.3</v>
      </c>
      <c r="U1077" s="13">
        <v>1.5</v>
      </c>
      <c r="V1077" s="13">
        <v>70.2</v>
      </c>
      <c r="W1077" s="11" t="str">
        <f t="shared" si="1"/>
        <v>B-Average|BBVA|Risk|2025</v>
      </c>
      <c r="X1077" s="15">
        <f>(MAX(0,MIN(1,1-(K1077-scaling_params!$B$2)/(scaling_params!$C$2-scaling_params!$B$2)))+MAX(0,MIN(1,(L1077-scaling_params!$B$3)/(scaling_params!$C$3-scaling_params!$B$3))))/2</f>
        <v>0.4632352941</v>
      </c>
      <c r="Y1077" s="15">
        <f>(MAX(0,MIN(1,(M1077-scaling_params!$B$4)/(scaling_params!$C$4-scaling_params!$B$4)))+MAX(0,MIN(1,(N1077-scaling_params!$B$5)/(scaling_params!$C$5-scaling_params!$B$5))))/2</f>
        <v>0.5238095238</v>
      </c>
      <c r="Z1077" s="15">
        <f>(MAX(0,MIN(1,(O1077-scaling_params!$B$6)/(scaling_params!$C$6-scaling_params!$B$6)))+MAX(0,MIN(1,1-(P1077-scaling_params!$B$7)/(scaling_params!$C$7-scaling_params!$B$7)))+MAX(0,MIN(1,(T1077-scaling_params!$B$11)/(scaling_params!$C$11-scaling_params!$B$11))))/3</f>
        <v>0.5709469016</v>
      </c>
      <c r="AA1077" s="15">
        <f>(MAX(0,MIN(1,1-(Q1077-scaling_params!$B$8)/(scaling_params!$C$8-scaling_params!$B$8)))+MAX(0,MIN(1,(R1077-scaling_params!$B$9)/(scaling_params!$C$9-scaling_params!$B$9)))+MAX(0,MIN(1,(S1077-scaling_params!$B$10)/(scaling_params!$C$10-scaling_params!$B$10))))/3</f>
        <v>0.5214524245</v>
      </c>
      <c r="AB1077" s="15">
        <f>(MAX(0,MIN(1,(U1077-scaling_params!$B$12)/(scaling_params!$C$12-scaling_params!$B$12)))+MAX(0,MIN(1,(V1077-scaling_params!$B$13)/(scaling_params!$C$13-scaling_params!$B$13))))/2</f>
        <v>0.3686363636</v>
      </c>
      <c r="AC1077" s="13">
        <f>(scaling_params!$G$2*X1077+scaling_params!$G$3*Y1077+scaling_params!$G$4*Z1077+scaling_params!$G$5*AA1077+scaling_params!$G$6*AB1077)*100</f>
        <v>50.14027717</v>
      </c>
      <c r="AD1077" s="11" t="s">
        <v>680</v>
      </c>
      <c r="AE1077" s="11">
        <f t="shared" si="2"/>
        <v>1</v>
      </c>
    </row>
    <row r="1078" ht="15.75" customHeight="1">
      <c r="A1078" s="11" t="s">
        <v>214</v>
      </c>
      <c r="B1078" s="11" t="s">
        <v>163</v>
      </c>
      <c r="C1078" s="11" t="s">
        <v>164</v>
      </c>
      <c r="D1078" s="11" t="s">
        <v>181</v>
      </c>
      <c r="E1078" s="12">
        <v>2024.0</v>
      </c>
      <c r="F1078" s="11" t="s">
        <v>166</v>
      </c>
      <c r="G1078" s="11" t="s">
        <v>184</v>
      </c>
      <c r="H1078" s="11">
        <v>2.0</v>
      </c>
      <c r="I1078" s="13">
        <v>15.8</v>
      </c>
      <c r="J1078" s="11">
        <v>0.0</v>
      </c>
      <c r="K1078" s="13">
        <v>3.1</v>
      </c>
      <c r="L1078" s="13">
        <v>7.4</v>
      </c>
      <c r="M1078" s="11">
        <v>32.0</v>
      </c>
      <c r="N1078" s="14">
        <v>0.77</v>
      </c>
      <c r="O1078" s="13">
        <v>71.5</v>
      </c>
      <c r="P1078" s="13">
        <v>8.4</v>
      </c>
      <c r="Q1078" s="13">
        <v>14.6</v>
      </c>
      <c r="R1078" s="13">
        <v>11.7</v>
      </c>
      <c r="S1078" s="13">
        <v>3.7</v>
      </c>
      <c r="T1078" s="13">
        <v>3.6</v>
      </c>
      <c r="U1078" s="13">
        <v>1.8</v>
      </c>
      <c r="V1078" s="13">
        <v>75.6</v>
      </c>
      <c r="W1078" s="11" t="str">
        <f t="shared" si="1"/>
        <v>B-Average|BBVA|Corporate|2024</v>
      </c>
      <c r="X1078" s="15">
        <f>(MAX(0,MIN(1,1-(K1078-scaling_params!$B$2)/(scaling_params!$C$2-scaling_params!$B$2)))+MAX(0,MIN(1,(L1078-scaling_params!$B$3)/(scaling_params!$C$3-scaling_params!$B$3))))/2</f>
        <v>0.4735294118</v>
      </c>
      <c r="Y1078" s="15">
        <f>(MAX(0,MIN(1,(M1078-scaling_params!$B$4)/(scaling_params!$C$4-scaling_params!$B$4)))+MAX(0,MIN(1,(N1078-scaling_params!$B$5)/(scaling_params!$C$5-scaling_params!$B$5))))/2</f>
        <v>0.6261904762</v>
      </c>
      <c r="Z1078" s="15">
        <f>(MAX(0,MIN(1,(O1078-scaling_params!$B$6)/(scaling_params!$C$6-scaling_params!$B$6)))+MAX(0,MIN(1,1-(P1078-scaling_params!$B$7)/(scaling_params!$C$7-scaling_params!$B$7)))+MAX(0,MIN(1,(T1078-scaling_params!$B$11)/(scaling_params!$C$11-scaling_params!$B$11))))/3</f>
        <v>0.5179466595</v>
      </c>
      <c r="AA1078" s="15">
        <f>(MAX(0,MIN(1,1-(Q1078-scaling_params!$B$8)/(scaling_params!$C$8-scaling_params!$B$8)))+MAX(0,MIN(1,(R1078-scaling_params!$B$9)/(scaling_params!$C$9-scaling_params!$B$9)))+MAX(0,MIN(1,(S1078-scaling_params!$B$10)/(scaling_params!$C$10-scaling_params!$B$10))))/3</f>
        <v>0.4804316433</v>
      </c>
      <c r="AB1078" s="15">
        <f>(MAX(0,MIN(1,(U1078-scaling_params!$B$12)/(scaling_params!$C$12-scaling_params!$B$12)))+MAX(0,MIN(1,(V1078-scaling_params!$B$13)/(scaling_params!$C$13-scaling_params!$B$13))))/2</f>
        <v>0.4927272727</v>
      </c>
      <c r="AC1078" s="13">
        <f>(scaling_params!$G$2*X1078+scaling_params!$G$3*Y1078+scaling_params!$G$4*Z1078+scaling_params!$G$5*AA1078+scaling_params!$G$6*AB1078)*100</f>
        <v>52.28494261</v>
      </c>
      <c r="AD1078" s="11" t="s">
        <v>680</v>
      </c>
      <c r="AE1078" s="11">
        <f t="shared" si="2"/>
        <v>1</v>
      </c>
    </row>
    <row r="1079" ht="15.75" customHeight="1">
      <c r="A1079" s="11" t="s">
        <v>214</v>
      </c>
      <c r="B1079" s="11" t="s">
        <v>163</v>
      </c>
      <c r="C1079" s="11" t="s">
        <v>164</v>
      </c>
      <c r="D1079" s="11" t="s">
        <v>181</v>
      </c>
      <c r="E1079" s="12">
        <v>2025.0</v>
      </c>
      <c r="F1079" s="11" t="s">
        <v>166</v>
      </c>
      <c r="G1079" s="11" t="s">
        <v>184</v>
      </c>
      <c r="H1079" s="11">
        <v>2.0</v>
      </c>
      <c r="I1079" s="13">
        <v>15.2</v>
      </c>
      <c r="J1079" s="11">
        <v>0.0</v>
      </c>
      <c r="K1079" s="13">
        <v>2.0</v>
      </c>
      <c r="L1079" s="13">
        <v>7.5</v>
      </c>
      <c r="M1079" s="11">
        <v>-18.0</v>
      </c>
      <c r="N1079" s="14">
        <v>0.8</v>
      </c>
      <c r="O1079" s="13">
        <v>66.0</v>
      </c>
      <c r="P1079" s="13">
        <v>8.0</v>
      </c>
      <c r="Q1079" s="13">
        <v>14.3</v>
      </c>
      <c r="R1079" s="13">
        <v>13.5</v>
      </c>
      <c r="S1079" s="13">
        <v>3.7</v>
      </c>
      <c r="T1079" s="13">
        <v>3.4</v>
      </c>
      <c r="U1079" s="13">
        <v>1.4</v>
      </c>
      <c r="V1079" s="13">
        <v>60.1</v>
      </c>
      <c r="W1079" s="11" t="str">
        <f t="shared" si="1"/>
        <v>B-Average|BBVA|Corporate|2025</v>
      </c>
      <c r="X1079" s="15">
        <f>(MAX(0,MIN(1,1-(K1079-scaling_params!$B$2)/(scaling_params!$C$2-scaling_params!$B$2)))+MAX(0,MIN(1,(L1079-scaling_params!$B$3)/(scaling_params!$C$3-scaling_params!$B$3))))/2</f>
        <v>0.6642156863</v>
      </c>
      <c r="Y1079" s="15">
        <f>(MAX(0,MIN(1,(M1079-scaling_params!$B$4)/(scaling_params!$C$4-scaling_params!$B$4)))+MAX(0,MIN(1,(N1079-scaling_params!$B$5)/(scaling_params!$C$5-scaling_params!$B$5))))/2</f>
        <v>0.4255952381</v>
      </c>
      <c r="Z1079" s="15">
        <f>(MAX(0,MIN(1,(O1079-scaling_params!$B$6)/(scaling_params!$C$6-scaling_params!$B$6)))+MAX(0,MIN(1,1-(P1079-scaling_params!$B$7)/(scaling_params!$C$7-scaling_params!$B$7)))+MAX(0,MIN(1,(T1079-scaling_params!$B$11)/(scaling_params!$C$11-scaling_params!$B$11))))/3</f>
        <v>0.4441760006</v>
      </c>
      <c r="AA1079" s="15">
        <f>(MAX(0,MIN(1,1-(Q1079-scaling_params!$B$8)/(scaling_params!$C$8-scaling_params!$B$8)))+MAX(0,MIN(1,(R1079-scaling_params!$B$9)/(scaling_params!$C$9-scaling_params!$B$9)))+MAX(0,MIN(1,(S1079-scaling_params!$B$10)/(scaling_params!$C$10-scaling_params!$B$10))))/3</f>
        <v>0.5677446468</v>
      </c>
      <c r="AB1079" s="15">
        <f>(MAX(0,MIN(1,(U1079-scaling_params!$B$12)/(scaling_params!$C$12-scaling_params!$B$12)))+MAX(0,MIN(1,(V1079-scaling_params!$B$13)/(scaling_params!$C$13-scaling_params!$B$13))))/2</f>
        <v>0.2518181818</v>
      </c>
      <c r="AC1079" s="13">
        <f>(scaling_params!$G$2*X1079+scaling_params!$G$3*Y1079+scaling_params!$G$4*Z1079+scaling_params!$G$5*AA1079+scaling_params!$G$6*AB1079)*100</f>
        <v>49.01245307</v>
      </c>
      <c r="AD1079" s="11" t="s">
        <v>680</v>
      </c>
      <c r="AE1079" s="11">
        <f t="shared" si="2"/>
        <v>1</v>
      </c>
    </row>
    <row r="1080" ht="15.75" customHeight="1">
      <c r="A1080" s="11" t="s">
        <v>215</v>
      </c>
      <c r="B1080" s="11" t="s">
        <v>163</v>
      </c>
      <c r="C1080" s="11" t="s">
        <v>164</v>
      </c>
      <c r="D1080" s="11" t="s">
        <v>174</v>
      </c>
      <c r="E1080" s="12">
        <v>2024.0</v>
      </c>
      <c r="F1080" s="11" t="s">
        <v>171</v>
      </c>
      <c r="G1080" s="11" t="s">
        <v>167</v>
      </c>
      <c r="H1080" s="11">
        <v>1.0</v>
      </c>
      <c r="I1080" s="13">
        <v>15.8</v>
      </c>
      <c r="J1080" s="11">
        <v>0.0</v>
      </c>
      <c r="K1080" s="13">
        <v>3.0</v>
      </c>
      <c r="L1080" s="13">
        <v>4.7</v>
      </c>
      <c r="M1080" s="11">
        <v>15.0</v>
      </c>
      <c r="N1080" s="14">
        <v>0.76</v>
      </c>
      <c r="O1080" s="13">
        <v>61.5</v>
      </c>
      <c r="P1080" s="13">
        <v>8.7</v>
      </c>
      <c r="Q1080" s="13">
        <v>18.1</v>
      </c>
      <c r="R1080" s="13">
        <v>13.0</v>
      </c>
      <c r="S1080" s="13">
        <v>2.7</v>
      </c>
      <c r="T1080" s="13">
        <v>2.8</v>
      </c>
      <c r="U1080" s="13">
        <v>1.3</v>
      </c>
      <c r="V1080" s="13">
        <v>73.4</v>
      </c>
      <c r="W1080" s="11" t="str">
        <f t="shared" si="1"/>
        <v>B-Average|BBVA|Digital|2024</v>
      </c>
      <c r="X1080" s="15">
        <f>(MAX(0,MIN(1,1-(K1080-scaling_params!$B$2)/(scaling_params!$C$2-scaling_params!$B$2)))+MAX(0,MIN(1,(L1080-scaling_params!$B$3)/(scaling_params!$C$3-scaling_params!$B$3))))/2</f>
        <v>0.2916666667</v>
      </c>
      <c r="Y1080" s="15">
        <f>(MAX(0,MIN(1,(M1080-scaling_params!$B$4)/(scaling_params!$C$4-scaling_params!$B$4)))+MAX(0,MIN(1,(N1080-scaling_params!$B$5)/(scaling_params!$C$5-scaling_params!$B$5))))/2</f>
        <v>0.5327380952</v>
      </c>
      <c r="Z1080" s="15">
        <f>(MAX(0,MIN(1,(O1080-scaling_params!$B$6)/(scaling_params!$C$6-scaling_params!$B$6)))+MAX(0,MIN(1,1-(P1080-scaling_params!$B$7)/(scaling_params!$C$7-scaling_params!$B$7)))+MAX(0,MIN(1,(T1080-scaling_params!$B$11)/(scaling_params!$C$11-scaling_params!$B$11))))/3</f>
        <v>0.2497126547</v>
      </c>
      <c r="AA1080" s="15">
        <f>(MAX(0,MIN(1,1-(Q1080-scaling_params!$B$8)/(scaling_params!$C$8-scaling_params!$B$8)))+MAX(0,MIN(1,(R1080-scaling_params!$B$9)/(scaling_params!$C$9-scaling_params!$B$9)))+MAX(0,MIN(1,(S1080-scaling_params!$B$10)/(scaling_params!$C$10-scaling_params!$B$10))))/3</f>
        <v>0.3046689907</v>
      </c>
      <c r="AB1080" s="15">
        <f>(MAX(0,MIN(1,(U1080-scaling_params!$B$12)/(scaling_params!$C$12-scaling_params!$B$12)))+MAX(0,MIN(1,(V1080-scaling_params!$B$13)/(scaling_params!$C$13-scaling_params!$B$13))))/2</f>
        <v>0.3477272727</v>
      </c>
      <c r="AC1080" s="13">
        <f>(scaling_params!$G$2*X1080+scaling_params!$G$3*Y1080+scaling_params!$G$4*Z1080+scaling_params!$G$5*AA1080+scaling_params!$G$6*AB1080)*100</f>
        <v>34.70711534</v>
      </c>
      <c r="AD1080" s="11" t="s">
        <v>680</v>
      </c>
      <c r="AE1080" s="11">
        <f t="shared" si="2"/>
        <v>1</v>
      </c>
    </row>
    <row r="1081" ht="15.75" customHeight="1">
      <c r="A1081" s="11" t="s">
        <v>215</v>
      </c>
      <c r="B1081" s="11" t="s">
        <v>163</v>
      </c>
      <c r="C1081" s="11" t="s">
        <v>164</v>
      </c>
      <c r="D1081" s="11" t="s">
        <v>174</v>
      </c>
      <c r="E1081" s="12">
        <v>2025.0</v>
      </c>
      <c r="F1081" s="11" t="s">
        <v>171</v>
      </c>
      <c r="G1081" s="11" t="s">
        <v>167</v>
      </c>
      <c r="H1081" s="11">
        <v>1.0</v>
      </c>
      <c r="I1081" s="13">
        <v>15.2</v>
      </c>
      <c r="J1081" s="11">
        <v>0.0</v>
      </c>
      <c r="K1081" s="13">
        <v>3.2</v>
      </c>
      <c r="L1081" s="13">
        <v>5.7</v>
      </c>
      <c r="M1081" s="11">
        <v>31.0</v>
      </c>
      <c r="N1081" s="14">
        <v>0.73</v>
      </c>
      <c r="O1081" s="13">
        <v>62.8</v>
      </c>
      <c r="P1081" s="13">
        <v>7.6</v>
      </c>
      <c r="Q1081" s="13">
        <v>16.6</v>
      </c>
      <c r="R1081" s="13">
        <v>15.2</v>
      </c>
      <c r="S1081" s="13">
        <v>3.1</v>
      </c>
      <c r="T1081" s="13">
        <v>2.5</v>
      </c>
      <c r="U1081" s="13">
        <v>1.7</v>
      </c>
      <c r="V1081" s="13">
        <v>54.8</v>
      </c>
      <c r="W1081" s="11" t="str">
        <f t="shared" si="1"/>
        <v>B-Average|BBVA|Digital|2025</v>
      </c>
      <c r="X1081" s="15">
        <f>(MAX(0,MIN(1,1-(K1081-scaling_params!$B$2)/(scaling_params!$C$2-scaling_params!$B$2)))+MAX(0,MIN(1,(L1081-scaling_params!$B$3)/(scaling_params!$C$3-scaling_params!$B$3))))/2</f>
        <v>0.3318627451</v>
      </c>
      <c r="Y1081" s="15">
        <f>(MAX(0,MIN(1,(M1081-scaling_params!$B$4)/(scaling_params!$C$4-scaling_params!$B$4)))+MAX(0,MIN(1,(N1081-scaling_params!$B$5)/(scaling_params!$C$5-scaling_params!$B$5))))/2</f>
        <v>0.5714285714</v>
      </c>
      <c r="Z1081" s="15">
        <f>(MAX(0,MIN(1,(O1081-scaling_params!$B$6)/(scaling_params!$C$6-scaling_params!$B$6)))+MAX(0,MIN(1,1-(P1081-scaling_params!$B$7)/(scaling_params!$C$7-scaling_params!$B$7)))+MAX(0,MIN(1,(T1081-scaling_params!$B$11)/(scaling_params!$C$11-scaling_params!$B$11))))/3</f>
        <v>0.3416924704</v>
      </c>
      <c r="AA1081" s="15">
        <f>(MAX(0,MIN(1,1-(Q1081-scaling_params!$B$8)/(scaling_params!$C$8-scaling_params!$B$8)))+MAX(0,MIN(1,(R1081-scaling_params!$B$9)/(scaling_params!$C$9-scaling_params!$B$9)))+MAX(0,MIN(1,(S1081-scaling_params!$B$10)/(scaling_params!$C$10-scaling_params!$B$10))))/3</f>
        <v>0.493529863</v>
      </c>
      <c r="AB1081" s="15">
        <f>(MAX(0,MIN(1,(U1081-scaling_params!$B$12)/(scaling_params!$C$12-scaling_params!$B$12)))+MAX(0,MIN(1,(V1081-scaling_params!$B$13)/(scaling_params!$C$13-scaling_params!$B$13))))/2</f>
        <v>0.2786363636</v>
      </c>
      <c r="AC1081" s="13">
        <f>(scaling_params!$G$2*X1081+scaling_params!$G$3*Y1081+scaling_params!$G$4*Z1081+scaling_params!$G$5*AA1081+scaling_params!$G$6*AB1081)*100</f>
        <v>41.23115367</v>
      </c>
      <c r="AD1081" s="11" t="s">
        <v>680</v>
      </c>
      <c r="AE1081" s="11">
        <f t="shared" si="2"/>
        <v>1</v>
      </c>
    </row>
    <row r="1082" ht="15.75" customHeight="1">
      <c r="A1082" s="11" t="s">
        <v>216</v>
      </c>
      <c r="B1082" s="11" t="s">
        <v>163</v>
      </c>
      <c r="C1082" s="11" t="s">
        <v>164</v>
      </c>
      <c r="D1082" s="11" t="s">
        <v>170</v>
      </c>
      <c r="E1082" s="12">
        <v>2024.0</v>
      </c>
      <c r="F1082" s="11" t="s">
        <v>171</v>
      </c>
      <c r="G1082" s="11" t="s">
        <v>167</v>
      </c>
      <c r="H1082" s="11">
        <v>1.0</v>
      </c>
      <c r="I1082" s="13">
        <v>15.8</v>
      </c>
      <c r="J1082" s="11">
        <v>1.0</v>
      </c>
      <c r="K1082" s="13">
        <v>2.4</v>
      </c>
      <c r="L1082" s="13">
        <v>6.0</v>
      </c>
      <c r="M1082" s="11">
        <v>8.0</v>
      </c>
      <c r="N1082" s="14">
        <v>0.69</v>
      </c>
      <c r="O1082" s="13">
        <v>70.5</v>
      </c>
      <c r="P1082" s="13">
        <v>8.3</v>
      </c>
      <c r="Q1082" s="13">
        <v>13.6</v>
      </c>
      <c r="R1082" s="13">
        <v>14.9</v>
      </c>
      <c r="S1082" s="13">
        <v>3.4</v>
      </c>
      <c r="T1082" s="13">
        <v>2.6</v>
      </c>
      <c r="U1082" s="13">
        <v>1.7</v>
      </c>
      <c r="V1082" s="13">
        <v>62.2</v>
      </c>
      <c r="W1082" s="11" t="str">
        <f t="shared" si="1"/>
        <v>B-Average|BBVA|Risk|2024</v>
      </c>
      <c r="X1082" s="15">
        <f>(MAX(0,MIN(1,1-(K1082-scaling_params!$B$2)/(scaling_params!$C$2-scaling_params!$B$2)))+MAX(0,MIN(1,(L1082-scaling_params!$B$3)/(scaling_params!$C$3-scaling_params!$B$3))))/2</f>
        <v>0.487254902</v>
      </c>
      <c r="Y1082" s="15">
        <f>(MAX(0,MIN(1,(M1082-scaling_params!$B$4)/(scaling_params!$C$4-scaling_params!$B$4)))+MAX(0,MIN(1,(N1082-scaling_params!$B$5)/(scaling_params!$C$5-scaling_params!$B$5))))/2</f>
        <v>0.4119047619</v>
      </c>
      <c r="Z1082" s="15">
        <f>(MAX(0,MIN(1,(O1082-scaling_params!$B$6)/(scaling_params!$C$6-scaling_params!$B$6)))+MAX(0,MIN(1,1-(P1082-scaling_params!$B$7)/(scaling_params!$C$7-scaling_params!$B$7)))+MAX(0,MIN(1,(T1082-scaling_params!$B$11)/(scaling_params!$C$11-scaling_params!$B$11))))/3</f>
        <v>0.4152159231</v>
      </c>
      <c r="AA1082" s="15">
        <f>(MAX(0,MIN(1,1-(Q1082-scaling_params!$B$8)/(scaling_params!$C$8-scaling_params!$B$8)))+MAX(0,MIN(1,(R1082-scaling_params!$B$9)/(scaling_params!$C$9-scaling_params!$B$9)))+MAX(0,MIN(1,(S1082-scaling_params!$B$10)/(scaling_params!$C$10-scaling_params!$B$10))))/3</f>
        <v>0.6239197635</v>
      </c>
      <c r="AB1082" s="15">
        <f>(MAX(0,MIN(1,(U1082-scaling_params!$B$12)/(scaling_params!$C$12-scaling_params!$B$12)))+MAX(0,MIN(1,(V1082-scaling_params!$B$13)/(scaling_params!$C$13-scaling_params!$B$13))))/2</f>
        <v>0.3459090909</v>
      </c>
      <c r="AC1082" s="13">
        <f>(scaling_params!$G$2*X1082+scaling_params!$G$3*Y1082+scaling_params!$G$4*Z1082+scaling_params!$G$5*AA1082+scaling_params!$G$6*AB1082)*100</f>
        <v>45.95054141</v>
      </c>
      <c r="AD1082" s="11" t="s">
        <v>680</v>
      </c>
      <c r="AE1082" s="11">
        <f t="shared" si="2"/>
        <v>1</v>
      </c>
    </row>
    <row r="1083" ht="15.75" customHeight="1">
      <c r="A1083" s="11" t="s">
        <v>216</v>
      </c>
      <c r="B1083" s="11" t="s">
        <v>163</v>
      </c>
      <c r="C1083" s="11" t="s">
        <v>164</v>
      </c>
      <c r="D1083" s="11" t="s">
        <v>170</v>
      </c>
      <c r="E1083" s="12">
        <v>2025.0</v>
      </c>
      <c r="F1083" s="11" t="s">
        <v>171</v>
      </c>
      <c r="G1083" s="11" t="s">
        <v>167</v>
      </c>
      <c r="H1083" s="11">
        <v>1.0</v>
      </c>
      <c r="I1083" s="13">
        <v>15.2</v>
      </c>
      <c r="J1083" s="11">
        <v>0.0</v>
      </c>
      <c r="K1083" s="13">
        <v>2.5</v>
      </c>
      <c r="L1083" s="13">
        <v>6.9</v>
      </c>
      <c r="M1083" s="11">
        <v>-11.0</v>
      </c>
      <c r="N1083" s="14">
        <v>0.75</v>
      </c>
      <c r="O1083" s="13">
        <v>68.8</v>
      </c>
      <c r="P1083" s="13">
        <v>7.0</v>
      </c>
      <c r="Q1083" s="13">
        <v>16.6</v>
      </c>
      <c r="R1083" s="13">
        <v>14.7</v>
      </c>
      <c r="S1083" s="13">
        <v>3.3</v>
      </c>
      <c r="T1083" s="13">
        <v>3.1</v>
      </c>
      <c r="U1083" s="13">
        <v>1.5</v>
      </c>
      <c r="V1083" s="13">
        <v>67.9</v>
      </c>
      <c r="W1083" s="11" t="str">
        <f t="shared" si="1"/>
        <v>B-Average|BBVA|Risk|2025</v>
      </c>
      <c r="X1083" s="15">
        <f>(MAX(0,MIN(1,1-(K1083-scaling_params!$B$2)/(scaling_params!$C$2-scaling_params!$B$2)))+MAX(0,MIN(1,(L1083-scaling_params!$B$3)/(scaling_params!$C$3-scaling_params!$B$3))))/2</f>
        <v>0.5367647059</v>
      </c>
      <c r="Y1083" s="15">
        <f>(MAX(0,MIN(1,(M1083-scaling_params!$B$4)/(scaling_params!$C$4-scaling_params!$B$4)))+MAX(0,MIN(1,(N1083-scaling_params!$B$5)/(scaling_params!$C$5-scaling_params!$B$5))))/2</f>
        <v>0.3964285714</v>
      </c>
      <c r="Z1083" s="15">
        <f>(MAX(0,MIN(1,(O1083-scaling_params!$B$6)/(scaling_params!$C$6-scaling_params!$B$6)))+MAX(0,MIN(1,1-(P1083-scaling_params!$B$7)/(scaling_params!$C$7-scaling_params!$B$7)))+MAX(0,MIN(1,(T1083-scaling_params!$B$11)/(scaling_params!$C$11-scaling_params!$B$11))))/3</f>
        <v>0.5518992826</v>
      </c>
      <c r="AA1083" s="15">
        <f>(MAX(0,MIN(1,1-(Q1083-scaling_params!$B$8)/(scaling_params!$C$8-scaling_params!$B$8)))+MAX(0,MIN(1,(R1083-scaling_params!$B$9)/(scaling_params!$C$9-scaling_params!$B$9)))+MAX(0,MIN(1,(S1083-scaling_params!$B$10)/(scaling_params!$C$10-scaling_params!$B$10))))/3</f>
        <v>0.4920406598</v>
      </c>
      <c r="AB1083" s="15">
        <f>(MAX(0,MIN(1,(U1083-scaling_params!$B$12)/(scaling_params!$C$12-scaling_params!$B$12)))+MAX(0,MIN(1,(V1083-scaling_params!$B$13)/(scaling_params!$C$13-scaling_params!$B$13))))/2</f>
        <v>0.3477272727</v>
      </c>
      <c r="AC1083" s="13">
        <f>(scaling_params!$G$2*X1083+scaling_params!$G$3*Y1083+scaling_params!$G$4*Z1083+scaling_params!$G$5*AA1083+scaling_params!$G$6*AB1083)*100</f>
        <v>47.66277259</v>
      </c>
      <c r="AD1083" s="11" t="s">
        <v>680</v>
      </c>
      <c r="AE1083" s="11">
        <f t="shared" si="2"/>
        <v>1</v>
      </c>
    </row>
    <row r="1084" ht="15.75" customHeight="1">
      <c r="A1084" s="11" t="s">
        <v>217</v>
      </c>
      <c r="B1084" s="11" t="s">
        <v>163</v>
      </c>
      <c r="C1084" s="11" t="s">
        <v>164</v>
      </c>
      <c r="D1084" s="11" t="s">
        <v>174</v>
      </c>
      <c r="E1084" s="12">
        <v>2024.0</v>
      </c>
      <c r="F1084" s="11" t="s">
        <v>166</v>
      </c>
      <c r="G1084" s="11" t="s">
        <v>184</v>
      </c>
      <c r="H1084" s="11">
        <v>1.0</v>
      </c>
      <c r="I1084" s="13">
        <v>15.8</v>
      </c>
      <c r="J1084" s="11">
        <v>1.0</v>
      </c>
      <c r="K1084" s="13">
        <v>3.0</v>
      </c>
      <c r="L1084" s="13">
        <v>6.1</v>
      </c>
      <c r="M1084" s="11">
        <v>8.0</v>
      </c>
      <c r="N1084" s="14">
        <v>0.72</v>
      </c>
      <c r="O1084" s="13">
        <v>61.5</v>
      </c>
      <c r="P1084" s="13">
        <v>8.7</v>
      </c>
      <c r="Q1084" s="13">
        <v>18.1</v>
      </c>
      <c r="R1084" s="13">
        <v>13.0</v>
      </c>
      <c r="S1084" s="13">
        <v>2.9</v>
      </c>
      <c r="T1084" s="13">
        <v>3.1</v>
      </c>
      <c r="U1084" s="13">
        <v>1.3</v>
      </c>
      <c r="V1084" s="13">
        <v>64.2</v>
      </c>
      <c r="W1084" s="11" t="str">
        <f t="shared" si="1"/>
        <v>B-Average|BBVA|Digital|2024</v>
      </c>
      <c r="X1084" s="15">
        <f>(MAX(0,MIN(1,1-(K1084-scaling_params!$B$2)/(scaling_params!$C$2-scaling_params!$B$2)))+MAX(0,MIN(1,(L1084-scaling_params!$B$3)/(scaling_params!$C$3-scaling_params!$B$3))))/2</f>
        <v>0.3946078431</v>
      </c>
      <c r="Y1084" s="15">
        <f>(MAX(0,MIN(1,(M1084-scaling_params!$B$4)/(scaling_params!$C$4-scaling_params!$B$4)))+MAX(0,MIN(1,(N1084-scaling_params!$B$5)/(scaling_params!$C$5-scaling_params!$B$5))))/2</f>
        <v>0.4494047619</v>
      </c>
      <c r="Z1084" s="15">
        <f>(MAX(0,MIN(1,(O1084-scaling_params!$B$6)/(scaling_params!$C$6-scaling_params!$B$6)))+MAX(0,MIN(1,1-(P1084-scaling_params!$B$7)/(scaling_params!$C$7-scaling_params!$B$7)))+MAX(0,MIN(1,(T1084-scaling_params!$B$11)/(scaling_params!$C$11-scaling_params!$B$11))))/3</f>
        <v>0.2782840832</v>
      </c>
      <c r="AA1084" s="15">
        <f>(MAX(0,MIN(1,1-(Q1084-scaling_params!$B$8)/(scaling_params!$C$8-scaling_params!$B$8)))+MAX(0,MIN(1,(R1084-scaling_params!$B$9)/(scaling_params!$C$9-scaling_params!$B$9)))+MAX(0,MIN(1,(S1084-scaling_params!$B$10)/(scaling_params!$C$10-scaling_params!$B$10))))/3</f>
        <v>0.3242768339</v>
      </c>
      <c r="AB1084" s="15">
        <f>(MAX(0,MIN(1,(U1084-scaling_params!$B$12)/(scaling_params!$C$12-scaling_params!$B$12)))+MAX(0,MIN(1,(V1084-scaling_params!$B$13)/(scaling_params!$C$13-scaling_params!$B$13))))/2</f>
        <v>0.2640909091</v>
      </c>
      <c r="AC1084" s="13">
        <f>(scaling_params!$G$2*X1084+scaling_params!$G$3*Y1084+scaling_params!$G$4*Z1084+scaling_params!$G$5*AA1084+scaling_params!$G$6*AB1084)*100</f>
        <v>35.19751718</v>
      </c>
      <c r="AD1084" s="11" t="s">
        <v>680</v>
      </c>
      <c r="AE1084" s="11">
        <f t="shared" si="2"/>
        <v>1</v>
      </c>
    </row>
    <row r="1085" ht="15.75" customHeight="1">
      <c r="A1085" s="11" t="s">
        <v>217</v>
      </c>
      <c r="B1085" s="11" t="s">
        <v>163</v>
      </c>
      <c r="C1085" s="11" t="s">
        <v>164</v>
      </c>
      <c r="D1085" s="11" t="s">
        <v>174</v>
      </c>
      <c r="E1085" s="12">
        <v>2025.0</v>
      </c>
      <c r="F1085" s="11" t="s">
        <v>166</v>
      </c>
      <c r="G1085" s="11" t="s">
        <v>184</v>
      </c>
      <c r="H1085" s="11">
        <v>1.0</v>
      </c>
      <c r="I1085" s="13">
        <v>15.2</v>
      </c>
      <c r="J1085" s="11">
        <v>0.0</v>
      </c>
      <c r="K1085" s="13">
        <v>3.2</v>
      </c>
      <c r="L1085" s="13">
        <v>7.4</v>
      </c>
      <c r="M1085" s="11">
        <v>16.0</v>
      </c>
      <c r="N1085" s="14">
        <v>0.77</v>
      </c>
      <c r="O1085" s="13">
        <v>62.8</v>
      </c>
      <c r="P1085" s="13">
        <v>7.6</v>
      </c>
      <c r="Q1085" s="13">
        <v>16.6</v>
      </c>
      <c r="R1085" s="13">
        <v>15.2</v>
      </c>
      <c r="S1085" s="13">
        <v>3.9</v>
      </c>
      <c r="T1085" s="13">
        <v>3.3</v>
      </c>
      <c r="U1085" s="13">
        <v>1.7</v>
      </c>
      <c r="V1085" s="13">
        <v>65.5</v>
      </c>
      <c r="W1085" s="11" t="str">
        <f t="shared" si="1"/>
        <v>B-Average|BBVA|Digital|2025</v>
      </c>
      <c r="X1085" s="15">
        <f>(MAX(0,MIN(1,1-(K1085-scaling_params!$B$2)/(scaling_params!$C$2-scaling_params!$B$2)))+MAX(0,MIN(1,(L1085-scaling_params!$B$3)/(scaling_params!$C$3-scaling_params!$B$3))))/2</f>
        <v>0.4568627451</v>
      </c>
      <c r="Y1085" s="15">
        <f>(MAX(0,MIN(1,(M1085-scaling_params!$B$4)/(scaling_params!$C$4-scaling_params!$B$4)))+MAX(0,MIN(1,(N1085-scaling_params!$B$5)/(scaling_params!$C$5-scaling_params!$B$5))))/2</f>
        <v>0.55</v>
      </c>
      <c r="Z1085" s="15">
        <f>(MAX(0,MIN(1,(O1085-scaling_params!$B$6)/(scaling_params!$C$6-scaling_params!$B$6)))+MAX(0,MIN(1,1-(P1085-scaling_params!$B$7)/(scaling_params!$C$7-scaling_params!$B$7)))+MAX(0,MIN(1,(T1085-scaling_params!$B$11)/(scaling_params!$C$11-scaling_params!$B$11))))/3</f>
        <v>0.4178829466</v>
      </c>
      <c r="AA1085" s="15">
        <f>(MAX(0,MIN(1,1-(Q1085-scaling_params!$B$8)/(scaling_params!$C$8-scaling_params!$B$8)))+MAX(0,MIN(1,(R1085-scaling_params!$B$9)/(scaling_params!$C$9-scaling_params!$B$9)))+MAX(0,MIN(1,(S1085-scaling_params!$B$10)/(scaling_params!$C$10-scaling_params!$B$10))))/3</f>
        <v>0.5719612356</v>
      </c>
      <c r="AB1085" s="15">
        <f>(MAX(0,MIN(1,(U1085-scaling_params!$B$12)/(scaling_params!$C$12-scaling_params!$B$12)))+MAX(0,MIN(1,(V1085-scaling_params!$B$13)/(scaling_params!$C$13-scaling_params!$B$13))))/2</f>
        <v>0.3759090909</v>
      </c>
      <c r="AC1085" s="13">
        <f>(scaling_params!$G$2*X1085+scaling_params!$G$3*Y1085+scaling_params!$G$4*Z1085+scaling_params!$G$5*AA1085+scaling_params!$G$6*AB1085)*100</f>
        <v>47.98376877</v>
      </c>
      <c r="AD1085" s="11" t="s">
        <v>680</v>
      </c>
      <c r="AE1085" s="11">
        <f t="shared" si="2"/>
        <v>1</v>
      </c>
    </row>
    <row r="1086" ht="15.75" customHeight="1">
      <c r="A1086" s="11" t="s">
        <v>218</v>
      </c>
      <c r="B1086" s="11" t="s">
        <v>163</v>
      </c>
      <c r="C1086" s="11" t="s">
        <v>164</v>
      </c>
      <c r="D1086" s="11" t="s">
        <v>181</v>
      </c>
      <c r="E1086" s="12">
        <v>2024.0</v>
      </c>
      <c r="F1086" s="11" t="s">
        <v>171</v>
      </c>
      <c r="G1086" s="11" t="s">
        <v>172</v>
      </c>
      <c r="H1086" s="11">
        <v>4.0</v>
      </c>
      <c r="I1086" s="13">
        <v>15.8</v>
      </c>
      <c r="J1086" s="11">
        <v>0.0</v>
      </c>
      <c r="K1086" s="13">
        <v>3.1</v>
      </c>
      <c r="L1086" s="13">
        <v>7.6</v>
      </c>
      <c r="M1086" s="11">
        <v>31.0</v>
      </c>
      <c r="N1086" s="14">
        <v>0.8</v>
      </c>
      <c r="O1086" s="13">
        <v>71.5</v>
      </c>
      <c r="P1086" s="13">
        <v>8.4</v>
      </c>
      <c r="Q1086" s="13">
        <v>14.6</v>
      </c>
      <c r="R1086" s="13">
        <v>11.7</v>
      </c>
      <c r="S1086" s="13">
        <v>3.9</v>
      </c>
      <c r="T1086" s="13">
        <v>3.4</v>
      </c>
      <c r="U1086" s="13">
        <v>1.8</v>
      </c>
      <c r="V1086" s="13">
        <v>75.7</v>
      </c>
      <c r="W1086" s="11" t="str">
        <f t="shared" si="1"/>
        <v>B-Average|BBVA|Corporate|2024</v>
      </c>
      <c r="X1086" s="15">
        <f>(MAX(0,MIN(1,1-(K1086-scaling_params!$B$2)/(scaling_params!$C$2-scaling_params!$B$2)))+MAX(0,MIN(1,(L1086-scaling_params!$B$3)/(scaling_params!$C$3-scaling_params!$B$3))))/2</f>
        <v>0.4882352941</v>
      </c>
      <c r="Y1086" s="15">
        <f>(MAX(0,MIN(1,(M1086-scaling_params!$B$4)/(scaling_params!$C$4-scaling_params!$B$4)))+MAX(0,MIN(1,(N1086-scaling_params!$B$5)/(scaling_params!$C$5-scaling_params!$B$5))))/2</f>
        <v>0.6589285714</v>
      </c>
      <c r="Z1086" s="15">
        <f>(MAX(0,MIN(1,(O1086-scaling_params!$B$6)/(scaling_params!$C$6-scaling_params!$B$6)))+MAX(0,MIN(1,1-(P1086-scaling_params!$B$7)/(scaling_params!$C$7-scaling_params!$B$7)))+MAX(0,MIN(1,(T1086-scaling_params!$B$11)/(scaling_params!$C$11-scaling_params!$B$11))))/3</f>
        <v>0.4988990405</v>
      </c>
      <c r="AA1086" s="15">
        <f>(MAX(0,MIN(1,1-(Q1086-scaling_params!$B$8)/(scaling_params!$C$8-scaling_params!$B$8)))+MAX(0,MIN(1,(R1086-scaling_params!$B$9)/(scaling_params!$C$9-scaling_params!$B$9)))+MAX(0,MIN(1,(S1086-scaling_params!$B$10)/(scaling_params!$C$10-scaling_params!$B$10))))/3</f>
        <v>0.5000394865</v>
      </c>
      <c r="AB1086" s="15">
        <f>(MAX(0,MIN(1,(U1086-scaling_params!$B$12)/(scaling_params!$C$12-scaling_params!$B$12)))+MAX(0,MIN(1,(V1086-scaling_params!$B$13)/(scaling_params!$C$13-scaling_params!$B$13))))/2</f>
        <v>0.4936363636</v>
      </c>
      <c r="AC1086" s="13">
        <f>(scaling_params!$G$2*X1086+scaling_params!$G$3*Y1086+scaling_params!$G$4*Z1086+scaling_params!$G$5*AA1086+scaling_params!$G$6*AB1086)*100</f>
        <v>53.30808234</v>
      </c>
      <c r="AD1086" s="11" t="s">
        <v>680</v>
      </c>
      <c r="AE1086" s="11">
        <f t="shared" si="2"/>
        <v>1</v>
      </c>
    </row>
    <row r="1087" ht="15.75" customHeight="1">
      <c r="A1087" s="11" t="s">
        <v>218</v>
      </c>
      <c r="B1087" s="11" t="s">
        <v>163</v>
      </c>
      <c r="C1087" s="11" t="s">
        <v>164</v>
      </c>
      <c r="D1087" s="11" t="s">
        <v>181</v>
      </c>
      <c r="E1087" s="12">
        <v>2025.0</v>
      </c>
      <c r="F1087" s="11" t="s">
        <v>171</v>
      </c>
      <c r="G1087" s="11" t="s">
        <v>172</v>
      </c>
      <c r="H1087" s="11">
        <v>4.0</v>
      </c>
      <c r="I1087" s="13">
        <v>15.2</v>
      </c>
      <c r="J1087" s="11">
        <v>0.0</v>
      </c>
      <c r="K1087" s="13">
        <v>2.0</v>
      </c>
      <c r="L1087" s="13">
        <v>7.0</v>
      </c>
      <c r="M1087" s="11">
        <v>23.0</v>
      </c>
      <c r="N1087" s="14">
        <v>0.83</v>
      </c>
      <c r="O1087" s="13">
        <v>66.0</v>
      </c>
      <c r="P1087" s="13">
        <v>8.0</v>
      </c>
      <c r="Q1087" s="13">
        <v>14.3</v>
      </c>
      <c r="R1087" s="13">
        <v>13.5</v>
      </c>
      <c r="S1087" s="13">
        <v>3.7</v>
      </c>
      <c r="T1087" s="13">
        <v>4.3</v>
      </c>
      <c r="U1087" s="13">
        <v>1.4</v>
      </c>
      <c r="V1087" s="13">
        <v>75.5</v>
      </c>
      <c r="W1087" s="11" t="str">
        <f t="shared" si="1"/>
        <v>B-Average|BBVA|Corporate|2025</v>
      </c>
      <c r="X1087" s="15">
        <f>(MAX(0,MIN(1,1-(K1087-scaling_params!$B$2)/(scaling_params!$C$2-scaling_params!$B$2)))+MAX(0,MIN(1,(L1087-scaling_params!$B$3)/(scaling_params!$C$3-scaling_params!$B$3))))/2</f>
        <v>0.6274509804</v>
      </c>
      <c r="Y1087" s="15">
        <f>(MAX(0,MIN(1,(M1087-scaling_params!$B$4)/(scaling_params!$C$4-scaling_params!$B$4)))+MAX(0,MIN(1,(N1087-scaling_params!$B$5)/(scaling_params!$C$5-scaling_params!$B$5))))/2</f>
        <v>0.6583333333</v>
      </c>
      <c r="Z1087" s="15">
        <f>(MAX(0,MIN(1,(O1087-scaling_params!$B$6)/(scaling_params!$C$6-scaling_params!$B$6)))+MAX(0,MIN(1,1-(P1087-scaling_params!$B$7)/(scaling_params!$C$7-scaling_params!$B$7)))+MAX(0,MIN(1,(T1087-scaling_params!$B$11)/(scaling_params!$C$11-scaling_params!$B$11))))/3</f>
        <v>0.5298902863</v>
      </c>
      <c r="AA1087" s="15">
        <f>(MAX(0,MIN(1,1-(Q1087-scaling_params!$B$8)/(scaling_params!$C$8-scaling_params!$B$8)))+MAX(0,MIN(1,(R1087-scaling_params!$B$9)/(scaling_params!$C$9-scaling_params!$B$9)))+MAX(0,MIN(1,(S1087-scaling_params!$B$10)/(scaling_params!$C$10-scaling_params!$B$10))))/3</f>
        <v>0.5677446468</v>
      </c>
      <c r="AB1087" s="15">
        <f>(MAX(0,MIN(1,(U1087-scaling_params!$B$12)/(scaling_params!$C$12-scaling_params!$B$12)))+MAX(0,MIN(1,(V1087-scaling_params!$B$13)/(scaling_params!$C$13-scaling_params!$B$13))))/2</f>
        <v>0.3918181818</v>
      </c>
      <c r="AC1087" s="13">
        <f>(scaling_params!$G$2*X1087+scaling_params!$G$3*Y1087+scaling_params!$G$4*Z1087+scaling_params!$G$5*AA1087+scaling_params!$G$6*AB1087)*100</f>
        <v>57.28411343</v>
      </c>
      <c r="AD1087" s="11" t="s">
        <v>680</v>
      </c>
      <c r="AE1087" s="11">
        <f t="shared" si="2"/>
        <v>1</v>
      </c>
    </row>
    <row r="1088" ht="15.75" customHeight="1">
      <c r="A1088" s="11" t="s">
        <v>219</v>
      </c>
      <c r="B1088" s="11" t="s">
        <v>163</v>
      </c>
      <c r="C1088" s="11" t="s">
        <v>164</v>
      </c>
      <c r="D1088" s="11" t="s">
        <v>165</v>
      </c>
      <c r="E1088" s="12">
        <v>2024.0</v>
      </c>
      <c r="F1088" s="11" t="s">
        <v>166</v>
      </c>
      <c r="G1088" s="11" t="s">
        <v>167</v>
      </c>
      <c r="H1088" s="11">
        <v>2.0</v>
      </c>
      <c r="I1088" s="13">
        <v>15.8</v>
      </c>
      <c r="J1088" s="11">
        <v>1.0</v>
      </c>
      <c r="K1088" s="13">
        <v>3.0</v>
      </c>
      <c r="L1088" s="13">
        <v>6.9</v>
      </c>
      <c r="M1088" s="11">
        <v>-26.0</v>
      </c>
      <c r="N1088" s="14">
        <v>0.82</v>
      </c>
      <c r="O1088" s="13">
        <v>69.1</v>
      </c>
      <c r="P1088" s="13">
        <v>7.0</v>
      </c>
      <c r="Q1088" s="13">
        <v>16.3</v>
      </c>
      <c r="R1088" s="13">
        <v>13.4</v>
      </c>
      <c r="S1088" s="13">
        <v>2.8</v>
      </c>
      <c r="T1088" s="13">
        <v>2.7</v>
      </c>
      <c r="U1088" s="13">
        <v>2.1</v>
      </c>
      <c r="V1088" s="13">
        <v>69.3</v>
      </c>
      <c r="W1088" s="11" t="str">
        <f t="shared" si="1"/>
        <v>B-Average|BBVA|Operations|2024</v>
      </c>
      <c r="X1088" s="15">
        <f>(MAX(0,MIN(1,1-(K1088-scaling_params!$B$2)/(scaling_params!$C$2-scaling_params!$B$2)))+MAX(0,MIN(1,(L1088-scaling_params!$B$3)/(scaling_params!$C$3-scaling_params!$B$3))))/2</f>
        <v>0.4534313725</v>
      </c>
      <c r="Y1088" s="15">
        <f>(MAX(0,MIN(1,(M1088-scaling_params!$B$4)/(scaling_params!$C$4-scaling_params!$B$4)))+MAX(0,MIN(1,(N1088-scaling_params!$B$5)/(scaling_params!$C$5-scaling_params!$B$5))))/2</f>
        <v>0.4125</v>
      </c>
      <c r="Z1088" s="15">
        <f>(MAX(0,MIN(1,(O1088-scaling_params!$B$6)/(scaling_params!$C$6-scaling_params!$B$6)))+MAX(0,MIN(1,1-(P1088-scaling_params!$B$7)/(scaling_params!$C$7-scaling_params!$B$7)))+MAX(0,MIN(1,(T1088-scaling_params!$B$11)/(scaling_params!$C$11-scaling_params!$B$11))))/3</f>
        <v>0.5187545395</v>
      </c>
      <c r="AA1088" s="15">
        <f>(MAX(0,MIN(1,1-(Q1088-scaling_params!$B$8)/(scaling_params!$C$8-scaling_params!$B$8)))+MAX(0,MIN(1,(R1088-scaling_params!$B$9)/(scaling_params!$C$9-scaling_params!$B$9)))+MAX(0,MIN(1,(S1088-scaling_params!$B$10)/(scaling_params!$C$10-scaling_params!$B$10))))/3</f>
        <v>0.3995323676</v>
      </c>
      <c r="AB1088" s="15">
        <f>(MAX(0,MIN(1,(U1088-scaling_params!$B$12)/(scaling_params!$C$12-scaling_params!$B$12)))+MAX(0,MIN(1,(V1088-scaling_params!$B$13)/(scaling_params!$C$13-scaling_params!$B$13))))/2</f>
        <v>0.5104545455</v>
      </c>
      <c r="AC1088" s="13">
        <f>(scaling_params!$G$2*X1088+scaling_params!$G$3*Y1088+scaling_params!$G$4*Z1088+scaling_params!$G$5*AA1088+scaling_params!$G$6*AB1088)*100</f>
        <v>45.59525224</v>
      </c>
      <c r="AD1088" s="11" t="s">
        <v>680</v>
      </c>
      <c r="AE1088" s="11">
        <f t="shared" si="2"/>
        <v>1</v>
      </c>
    </row>
    <row r="1089" ht="15.75" customHeight="1">
      <c r="A1089" s="11" t="s">
        <v>219</v>
      </c>
      <c r="B1089" s="11" t="s">
        <v>163</v>
      </c>
      <c r="C1089" s="11" t="s">
        <v>164</v>
      </c>
      <c r="D1089" s="11" t="s">
        <v>165</v>
      </c>
      <c r="E1089" s="12">
        <v>2025.0</v>
      </c>
      <c r="F1089" s="11" t="s">
        <v>166</v>
      </c>
      <c r="G1089" s="11" t="s">
        <v>167</v>
      </c>
      <c r="H1089" s="11">
        <v>2.0</v>
      </c>
      <c r="I1089" s="13">
        <v>15.2</v>
      </c>
      <c r="J1089" s="11">
        <v>0.0</v>
      </c>
      <c r="K1089" s="13">
        <v>2.9</v>
      </c>
      <c r="L1089" s="13">
        <v>5.8</v>
      </c>
      <c r="M1089" s="11">
        <v>13.0</v>
      </c>
      <c r="N1089" s="14">
        <v>0.72</v>
      </c>
      <c r="O1089" s="13">
        <v>65.0</v>
      </c>
      <c r="P1089" s="13">
        <v>7.5</v>
      </c>
      <c r="Q1089" s="13">
        <v>15.9</v>
      </c>
      <c r="R1089" s="13">
        <v>10.7</v>
      </c>
      <c r="S1089" s="13">
        <v>3.1</v>
      </c>
      <c r="T1089" s="13">
        <v>3.0</v>
      </c>
      <c r="U1089" s="13">
        <v>1.3</v>
      </c>
      <c r="V1089" s="13">
        <v>64.2</v>
      </c>
      <c r="W1089" s="11" t="str">
        <f t="shared" si="1"/>
        <v>B-Average|BBVA|Operations|2025</v>
      </c>
      <c r="X1089" s="15">
        <f>(MAX(0,MIN(1,1-(K1089-scaling_params!$B$2)/(scaling_params!$C$2-scaling_params!$B$2)))+MAX(0,MIN(1,(L1089-scaling_params!$B$3)/(scaling_params!$C$3-scaling_params!$B$3))))/2</f>
        <v>0.3892156863</v>
      </c>
      <c r="Y1089" s="15">
        <f>(MAX(0,MIN(1,(M1089-scaling_params!$B$4)/(scaling_params!$C$4-scaling_params!$B$4)))+MAX(0,MIN(1,(N1089-scaling_params!$B$5)/(scaling_params!$C$5-scaling_params!$B$5))))/2</f>
        <v>0.4732142857</v>
      </c>
      <c r="Z1089" s="15">
        <f>(MAX(0,MIN(1,(O1089-scaling_params!$B$6)/(scaling_params!$C$6-scaling_params!$B$6)))+MAX(0,MIN(1,1-(P1089-scaling_params!$B$7)/(scaling_params!$C$7-scaling_params!$B$7)))+MAX(0,MIN(1,(T1089-scaling_params!$B$11)/(scaling_params!$C$11-scaling_params!$B$11))))/3</f>
        <v>0.4346241574</v>
      </c>
      <c r="AA1089" s="15">
        <f>(MAX(0,MIN(1,1-(Q1089-scaling_params!$B$8)/(scaling_params!$C$8-scaling_params!$B$8)))+MAX(0,MIN(1,(R1089-scaling_params!$B$9)/(scaling_params!$C$9-scaling_params!$B$9)))+MAX(0,MIN(1,(S1089-scaling_params!$B$10)/(scaling_params!$C$10-scaling_params!$B$10))))/3</f>
        <v>0.3301715968</v>
      </c>
      <c r="AB1089" s="15">
        <f>(MAX(0,MIN(1,(U1089-scaling_params!$B$12)/(scaling_params!$C$12-scaling_params!$B$12)))+MAX(0,MIN(1,(V1089-scaling_params!$B$13)/(scaling_params!$C$13-scaling_params!$B$13))))/2</f>
        <v>0.2640909091</v>
      </c>
      <c r="AC1089" s="13">
        <f>(scaling_params!$G$2*X1089+scaling_params!$G$3*Y1089+scaling_params!$G$4*Z1089+scaling_params!$G$5*AA1089+scaling_params!$G$6*AB1089)*100</f>
        <v>39.40806487</v>
      </c>
      <c r="AD1089" s="11" t="s">
        <v>680</v>
      </c>
      <c r="AE1089" s="11">
        <f t="shared" si="2"/>
        <v>1</v>
      </c>
    </row>
    <row r="1090" ht="15.75" customHeight="1">
      <c r="A1090" s="11" t="s">
        <v>220</v>
      </c>
      <c r="B1090" s="11" t="s">
        <v>163</v>
      </c>
      <c r="C1090" s="11" t="s">
        <v>164</v>
      </c>
      <c r="D1090" s="11" t="s">
        <v>165</v>
      </c>
      <c r="E1090" s="12">
        <v>2024.0</v>
      </c>
      <c r="F1090" s="11" t="s">
        <v>171</v>
      </c>
      <c r="G1090" s="11" t="s">
        <v>184</v>
      </c>
      <c r="H1090" s="11">
        <v>3.0</v>
      </c>
      <c r="I1090" s="13">
        <v>15.8</v>
      </c>
      <c r="J1090" s="11">
        <v>0.0</v>
      </c>
      <c r="K1090" s="13">
        <v>3.0</v>
      </c>
      <c r="L1090" s="13">
        <v>5.5</v>
      </c>
      <c r="M1090" s="11">
        <v>4.0</v>
      </c>
      <c r="N1090" s="14">
        <v>0.82</v>
      </c>
      <c r="O1090" s="13">
        <v>69.1</v>
      </c>
      <c r="P1090" s="13">
        <v>7.0</v>
      </c>
      <c r="Q1090" s="13">
        <v>16.3</v>
      </c>
      <c r="R1090" s="13">
        <v>13.4</v>
      </c>
      <c r="S1090" s="13">
        <v>3.5</v>
      </c>
      <c r="T1090" s="13">
        <v>3.3</v>
      </c>
      <c r="U1090" s="13">
        <v>2.1</v>
      </c>
      <c r="V1090" s="13">
        <v>69.7</v>
      </c>
      <c r="W1090" s="11" t="str">
        <f t="shared" si="1"/>
        <v>B-Average|BBVA|Operations|2024</v>
      </c>
      <c r="X1090" s="15">
        <f>(MAX(0,MIN(1,1-(K1090-scaling_params!$B$2)/(scaling_params!$C$2-scaling_params!$B$2)))+MAX(0,MIN(1,(L1090-scaling_params!$B$3)/(scaling_params!$C$3-scaling_params!$B$3))))/2</f>
        <v>0.3504901961</v>
      </c>
      <c r="Y1090" s="15">
        <f>(MAX(0,MIN(1,(M1090-scaling_params!$B$4)/(scaling_params!$C$4-scaling_params!$B$4)))+MAX(0,MIN(1,(N1090-scaling_params!$B$5)/(scaling_params!$C$5-scaling_params!$B$5))))/2</f>
        <v>0.5553571429</v>
      </c>
      <c r="Z1090" s="15">
        <f>(MAX(0,MIN(1,(O1090-scaling_params!$B$6)/(scaling_params!$C$6-scaling_params!$B$6)))+MAX(0,MIN(1,1-(P1090-scaling_params!$B$7)/(scaling_params!$C$7-scaling_params!$B$7)))+MAX(0,MIN(1,(T1090-scaling_params!$B$11)/(scaling_params!$C$11-scaling_params!$B$11))))/3</f>
        <v>0.5758973967</v>
      </c>
      <c r="AA1090" s="15">
        <f>(MAX(0,MIN(1,1-(Q1090-scaling_params!$B$8)/(scaling_params!$C$8-scaling_params!$B$8)))+MAX(0,MIN(1,(R1090-scaling_params!$B$9)/(scaling_params!$C$9-scaling_params!$B$9)))+MAX(0,MIN(1,(S1090-scaling_params!$B$10)/(scaling_params!$C$10-scaling_params!$B$10))))/3</f>
        <v>0.4681598186</v>
      </c>
      <c r="AB1090" s="15">
        <f>(MAX(0,MIN(1,(U1090-scaling_params!$B$12)/(scaling_params!$C$12-scaling_params!$B$12)))+MAX(0,MIN(1,(V1090-scaling_params!$B$13)/(scaling_params!$C$13-scaling_params!$B$13))))/2</f>
        <v>0.5140909091</v>
      </c>
      <c r="AC1090" s="13">
        <f>(scaling_params!$G$2*X1090+scaling_params!$G$3*Y1090+scaling_params!$G$4*Z1090+scaling_params!$G$5*AA1090+scaling_params!$G$6*AB1090)*100</f>
        <v>49.12688682</v>
      </c>
      <c r="AD1090" s="11" t="s">
        <v>680</v>
      </c>
      <c r="AE1090" s="11">
        <f t="shared" si="2"/>
        <v>1</v>
      </c>
    </row>
    <row r="1091" ht="15.75" customHeight="1">
      <c r="A1091" s="11" t="s">
        <v>220</v>
      </c>
      <c r="B1091" s="11" t="s">
        <v>163</v>
      </c>
      <c r="C1091" s="11" t="s">
        <v>164</v>
      </c>
      <c r="D1091" s="11" t="s">
        <v>165</v>
      </c>
      <c r="E1091" s="12">
        <v>2025.0</v>
      </c>
      <c r="F1091" s="11" t="s">
        <v>171</v>
      </c>
      <c r="G1091" s="11" t="s">
        <v>184</v>
      </c>
      <c r="H1091" s="11">
        <v>3.0</v>
      </c>
      <c r="I1091" s="13">
        <v>15.2</v>
      </c>
      <c r="J1091" s="11">
        <v>0.0</v>
      </c>
      <c r="K1091" s="13">
        <v>2.9</v>
      </c>
      <c r="L1091" s="13">
        <v>7.0</v>
      </c>
      <c r="M1091" s="11">
        <v>17.0</v>
      </c>
      <c r="N1091" s="14">
        <v>0.77</v>
      </c>
      <c r="O1091" s="13">
        <v>65.0</v>
      </c>
      <c r="P1091" s="13">
        <v>7.5</v>
      </c>
      <c r="Q1091" s="13">
        <v>15.9</v>
      </c>
      <c r="R1091" s="13">
        <v>10.7</v>
      </c>
      <c r="S1091" s="13">
        <v>3.7</v>
      </c>
      <c r="T1091" s="13">
        <v>3.4</v>
      </c>
      <c r="U1091" s="13">
        <v>1.3</v>
      </c>
      <c r="V1091" s="13">
        <v>73.5</v>
      </c>
      <c r="W1091" s="11" t="str">
        <f t="shared" si="1"/>
        <v>B-Average|BBVA|Operations|2025</v>
      </c>
      <c r="X1091" s="15">
        <f>(MAX(0,MIN(1,1-(K1091-scaling_params!$B$2)/(scaling_params!$C$2-scaling_params!$B$2)))+MAX(0,MIN(1,(L1091-scaling_params!$B$3)/(scaling_params!$C$3-scaling_params!$B$3))))/2</f>
        <v>0.4774509804</v>
      </c>
      <c r="Y1091" s="15">
        <f>(MAX(0,MIN(1,(M1091-scaling_params!$B$4)/(scaling_params!$C$4-scaling_params!$B$4)))+MAX(0,MIN(1,(N1091-scaling_params!$B$5)/(scaling_params!$C$5-scaling_params!$B$5))))/2</f>
        <v>0.5547619048</v>
      </c>
      <c r="Z1091" s="15">
        <f>(MAX(0,MIN(1,(O1091-scaling_params!$B$6)/(scaling_params!$C$6-scaling_params!$B$6)))+MAX(0,MIN(1,1-(P1091-scaling_params!$B$7)/(scaling_params!$C$7-scaling_params!$B$7)))+MAX(0,MIN(1,(T1091-scaling_params!$B$11)/(scaling_params!$C$11-scaling_params!$B$11))))/3</f>
        <v>0.4727193955</v>
      </c>
      <c r="AA1091" s="15">
        <f>(MAX(0,MIN(1,1-(Q1091-scaling_params!$B$8)/(scaling_params!$C$8-scaling_params!$B$8)))+MAX(0,MIN(1,(R1091-scaling_params!$B$9)/(scaling_params!$C$9-scaling_params!$B$9)))+MAX(0,MIN(1,(S1091-scaling_params!$B$10)/(scaling_params!$C$10-scaling_params!$B$10))))/3</f>
        <v>0.3889951262</v>
      </c>
      <c r="AB1091" s="15">
        <f>(MAX(0,MIN(1,(U1091-scaling_params!$B$12)/(scaling_params!$C$12-scaling_params!$B$12)))+MAX(0,MIN(1,(V1091-scaling_params!$B$13)/(scaling_params!$C$13-scaling_params!$B$13))))/2</f>
        <v>0.3486363636</v>
      </c>
      <c r="AC1091" s="13">
        <f>(scaling_params!$G$2*X1091+scaling_params!$G$3*Y1091+scaling_params!$G$4*Z1091+scaling_params!$G$5*AA1091+scaling_params!$G$6*AB1091)*100</f>
        <v>46.32613191</v>
      </c>
      <c r="AD1091" s="11" t="s">
        <v>680</v>
      </c>
      <c r="AE1091" s="11">
        <f t="shared" si="2"/>
        <v>1</v>
      </c>
    </row>
    <row r="1092" ht="15.75" customHeight="1">
      <c r="A1092" s="11" t="s">
        <v>221</v>
      </c>
      <c r="B1092" s="11" t="s">
        <v>163</v>
      </c>
      <c r="C1092" s="11" t="s">
        <v>164</v>
      </c>
      <c r="D1092" s="11" t="s">
        <v>170</v>
      </c>
      <c r="E1092" s="12">
        <v>2024.0</v>
      </c>
      <c r="F1092" s="11" t="s">
        <v>171</v>
      </c>
      <c r="G1092" s="11" t="s">
        <v>175</v>
      </c>
      <c r="H1092" s="11">
        <v>5.0</v>
      </c>
      <c r="I1092" s="13">
        <v>15.8</v>
      </c>
      <c r="J1092" s="11">
        <v>0.0</v>
      </c>
      <c r="K1092" s="13">
        <v>2.4</v>
      </c>
      <c r="L1092" s="13">
        <v>4.9</v>
      </c>
      <c r="M1092" s="11">
        <v>11.0</v>
      </c>
      <c r="N1092" s="14">
        <v>0.76</v>
      </c>
      <c r="O1092" s="13">
        <v>70.5</v>
      </c>
      <c r="P1092" s="13">
        <v>8.3</v>
      </c>
      <c r="Q1092" s="13">
        <v>13.6</v>
      </c>
      <c r="R1092" s="13">
        <v>14.9</v>
      </c>
      <c r="S1092" s="13">
        <v>3.0</v>
      </c>
      <c r="T1092" s="13">
        <v>3.3</v>
      </c>
      <c r="U1092" s="13">
        <v>1.7</v>
      </c>
      <c r="V1092" s="13">
        <v>69.3</v>
      </c>
      <c r="W1092" s="11" t="str">
        <f t="shared" si="1"/>
        <v>B-Average|BBVA|Risk|2024</v>
      </c>
      <c r="X1092" s="15">
        <f>(MAX(0,MIN(1,1-(K1092-scaling_params!$B$2)/(scaling_params!$C$2-scaling_params!$B$2)))+MAX(0,MIN(1,(L1092-scaling_params!$B$3)/(scaling_params!$C$3-scaling_params!$B$3))))/2</f>
        <v>0.406372549</v>
      </c>
      <c r="Y1092" s="15">
        <f>(MAX(0,MIN(1,(M1092-scaling_params!$B$4)/(scaling_params!$C$4-scaling_params!$B$4)))+MAX(0,MIN(1,(N1092-scaling_params!$B$5)/(scaling_params!$C$5-scaling_params!$B$5))))/2</f>
        <v>0.5136904762</v>
      </c>
      <c r="Z1092" s="15">
        <f>(MAX(0,MIN(1,(O1092-scaling_params!$B$6)/(scaling_params!$C$6-scaling_params!$B$6)))+MAX(0,MIN(1,1-(P1092-scaling_params!$B$7)/(scaling_params!$C$7-scaling_params!$B$7)))+MAX(0,MIN(1,(T1092-scaling_params!$B$11)/(scaling_params!$C$11-scaling_params!$B$11))))/3</f>
        <v>0.4818825898</v>
      </c>
      <c r="AA1092" s="15">
        <f>(MAX(0,MIN(1,1-(Q1092-scaling_params!$B$8)/(scaling_params!$C$8-scaling_params!$B$8)))+MAX(0,MIN(1,(R1092-scaling_params!$B$9)/(scaling_params!$C$9-scaling_params!$B$9)))+MAX(0,MIN(1,(S1092-scaling_params!$B$10)/(scaling_params!$C$10-scaling_params!$B$10))))/3</f>
        <v>0.5847040773</v>
      </c>
      <c r="AB1092" s="15">
        <f>(MAX(0,MIN(1,(U1092-scaling_params!$B$12)/(scaling_params!$C$12-scaling_params!$B$12)))+MAX(0,MIN(1,(V1092-scaling_params!$B$13)/(scaling_params!$C$13-scaling_params!$B$13))))/2</f>
        <v>0.4104545455</v>
      </c>
      <c r="AC1092" s="13">
        <f>(scaling_params!$G$2*X1092+scaling_params!$G$3*Y1092+scaling_params!$G$4*Z1092+scaling_params!$G$5*AA1092+scaling_params!$G$6*AB1092)*100</f>
        <v>48.07987735</v>
      </c>
      <c r="AD1092" s="11" t="s">
        <v>680</v>
      </c>
      <c r="AE1092" s="11">
        <f t="shared" si="2"/>
        <v>1</v>
      </c>
    </row>
    <row r="1093" ht="15.75" customHeight="1">
      <c r="A1093" s="11" t="s">
        <v>221</v>
      </c>
      <c r="B1093" s="11" t="s">
        <v>163</v>
      </c>
      <c r="C1093" s="11" t="s">
        <v>164</v>
      </c>
      <c r="D1093" s="11" t="s">
        <v>170</v>
      </c>
      <c r="E1093" s="12">
        <v>2025.0</v>
      </c>
      <c r="F1093" s="11" t="s">
        <v>171</v>
      </c>
      <c r="G1093" s="11" t="s">
        <v>175</v>
      </c>
      <c r="H1093" s="11">
        <v>5.0</v>
      </c>
      <c r="I1093" s="13">
        <v>15.2</v>
      </c>
      <c r="J1093" s="11">
        <v>0.0</v>
      </c>
      <c r="K1093" s="13">
        <v>2.5</v>
      </c>
      <c r="L1093" s="13">
        <v>6.7</v>
      </c>
      <c r="M1093" s="11">
        <v>25.0</v>
      </c>
      <c r="N1093" s="14">
        <v>0.87</v>
      </c>
      <c r="O1093" s="13">
        <v>68.8</v>
      </c>
      <c r="P1093" s="13">
        <v>7.0</v>
      </c>
      <c r="Q1093" s="13">
        <v>16.6</v>
      </c>
      <c r="R1093" s="13">
        <v>14.7</v>
      </c>
      <c r="S1093" s="13">
        <v>3.8</v>
      </c>
      <c r="T1093" s="13">
        <v>3.8</v>
      </c>
      <c r="U1093" s="13">
        <v>1.5</v>
      </c>
      <c r="V1093" s="13">
        <v>84.6</v>
      </c>
      <c r="W1093" s="11" t="str">
        <f t="shared" si="1"/>
        <v>B-Average|BBVA|Risk|2025</v>
      </c>
      <c r="X1093" s="15">
        <f>(MAX(0,MIN(1,1-(K1093-scaling_params!$B$2)/(scaling_params!$C$2-scaling_params!$B$2)))+MAX(0,MIN(1,(L1093-scaling_params!$B$3)/(scaling_params!$C$3-scaling_params!$B$3))))/2</f>
        <v>0.5220588235</v>
      </c>
      <c r="Y1093" s="15">
        <f>(MAX(0,MIN(1,(M1093-scaling_params!$B$4)/(scaling_params!$C$4-scaling_params!$B$4)))+MAX(0,MIN(1,(N1093-scaling_params!$B$5)/(scaling_params!$C$5-scaling_params!$B$5))))/2</f>
        <v>0.7178571429</v>
      </c>
      <c r="Z1093" s="15">
        <f>(MAX(0,MIN(1,(O1093-scaling_params!$B$6)/(scaling_params!$C$6-scaling_params!$B$6)))+MAX(0,MIN(1,1-(P1093-scaling_params!$B$7)/(scaling_params!$C$7-scaling_params!$B$7)))+MAX(0,MIN(1,(T1093-scaling_params!$B$11)/(scaling_params!$C$11-scaling_params!$B$11))))/3</f>
        <v>0.6185659493</v>
      </c>
      <c r="AA1093" s="15">
        <f>(MAX(0,MIN(1,1-(Q1093-scaling_params!$B$8)/(scaling_params!$C$8-scaling_params!$B$8)))+MAX(0,MIN(1,(R1093-scaling_params!$B$9)/(scaling_params!$C$9-scaling_params!$B$9)))+MAX(0,MIN(1,(S1093-scaling_params!$B$10)/(scaling_params!$C$10-scaling_params!$B$10))))/3</f>
        <v>0.5410602676</v>
      </c>
      <c r="AB1093" s="15">
        <f>(MAX(0,MIN(1,(U1093-scaling_params!$B$12)/(scaling_params!$C$12-scaling_params!$B$12)))+MAX(0,MIN(1,(V1093-scaling_params!$B$13)/(scaling_params!$C$13-scaling_params!$B$13))))/2</f>
        <v>0.4995454545</v>
      </c>
      <c r="AC1093" s="13">
        <f>(scaling_params!$G$2*X1093+scaling_params!$G$3*Y1093+scaling_params!$G$4*Z1093+scaling_params!$G$5*AA1093+scaling_params!$G$6*AB1093)*100</f>
        <v>59.09162209</v>
      </c>
      <c r="AD1093" s="11" t="s">
        <v>680</v>
      </c>
      <c r="AE1093" s="11">
        <f t="shared" si="2"/>
        <v>1</v>
      </c>
    </row>
    <row r="1094" ht="15.75" customHeight="1">
      <c r="A1094" s="11" t="s">
        <v>222</v>
      </c>
      <c r="B1094" s="11" t="s">
        <v>163</v>
      </c>
      <c r="C1094" s="11" t="s">
        <v>164</v>
      </c>
      <c r="D1094" s="11" t="s">
        <v>174</v>
      </c>
      <c r="E1094" s="12">
        <v>2024.0</v>
      </c>
      <c r="F1094" s="11" t="s">
        <v>171</v>
      </c>
      <c r="G1094" s="11" t="s">
        <v>184</v>
      </c>
      <c r="H1094" s="11">
        <v>5.0</v>
      </c>
      <c r="I1094" s="13">
        <v>15.8</v>
      </c>
      <c r="J1094" s="11">
        <v>1.0</v>
      </c>
      <c r="K1094" s="13">
        <v>3.0</v>
      </c>
      <c r="L1094" s="13">
        <v>6.0</v>
      </c>
      <c r="M1094" s="11">
        <v>-14.0</v>
      </c>
      <c r="N1094" s="14">
        <v>0.73</v>
      </c>
      <c r="O1094" s="13">
        <v>61.5</v>
      </c>
      <c r="P1094" s="13">
        <v>8.7</v>
      </c>
      <c r="Q1094" s="13">
        <v>18.1</v>
      </c>
      <c r="R1094" s="13">
        <v>13.0</v>
      </c>
      <c r="S1094" s="13">
        <v>2.8</v>
      </c>
      <c r="T1094" s="13">
        <v>2.7</v>
      </c>
      <c r="U1094" s="13">
        <v>1.3</v>
      </c>
      <c r="V1094" s="13">
        <v>64.6</v>
      </c>
      <c r="W1094" s="11" t="str">
        <f t="shared" si="1"/>
        <v>B-Average|BBVA|Digital|2024</v>
      </c>
      <c r="X1094" s="15">
        <f>(MAX(0,MIN(1,1-(K1094-scaling_params!$B$2)/(scaling_params!$C$2-scaling_params!$B$2)))+MAX(0,MIN(1,(L1094-scaling_params!$B$3)/(scaling_params!$C$3-scaling_params!$B$3))))/2</f>
        <v>0.387254902</v>
      </c>
      <c r="Y1094" s="15">
        <f>(MAX(0,MIN(1,(M1094-scaling_params!$B$4)/(scaling_params!$C$4-scaling_params!$B$4)))+MAX(0,MIN(1,(N1094-scaling_params!$B$5)/(scaling_params!$C$5-scaling_params!$B$5))))/2</f>
        <v>0.3571428571</v>
      </c>
      <c r="Z1094" s="15">
        <f>(MAX(0,MIN(1,(O1094-scaling_params!$B$6)/(scaling_params!$C$6-scaling_params!$B$6)))+MAX(0,MIN(1,1-(P1094-scaling_params!$B$7)/(scaling_params!$C$7-scaling_params!$B$7)))+MAX(0,MIN(1,(T1094-scaling_params!$B$11)/(scaling_params!$C$11-scaling_params!$B$11))))/3</f>
        <v>0.2401888451</v>
      </c>
      <c r="AA1094" s="15">
        <f>(MAX(0,MIN(1,1-(Q1094-scaling_params!$B$8)/(scaling_params!$C$8-scaling_params!$B$8)))+MAX(0,MIN(1,(R1094-scaling_params!$B$9)/(scaling_params!$C$9-scaling_params!$B$9)))+MAX(0,MIN(1,(S1094-scaling_params!$B$10)/(scaling_params!$C$10-scaling_params!$B$10))))/3</f>
        <v>0.3144729123</v>
      </c>
      <c r="AB1094" s="15">
        <f>(MAX(0,MIN(1,(U1094-scaling_params!$B$12)/(scaling_params!$C$12-scaling_params!$B$12)))+MAX(0,MIN(1,(V1094-scaling_params!$B$13)/(scaling_params!$C$13-scaling_params!$B$13))))/2</f>
        <v>0.2677272727</v>
      </c>
      <c r="AC1094" s="13">
        <f>(scaling_params!$G$2*X1094+scaling_params!$G$3*Y1094+scaling_params!$G$4*Z1094+scaling_params!$G$5*AA1094+scaling_params!$G$6*AB1094)*100</f>
        <v>31.83169027</v>
      </c>
      <c r="AD1094" s="11" t="s">
        <v>680</v>
      </c>
      <c r="AE1094" s="11">
        <f t="shared" si="2"/>
        <v>1</v>
      </c>
    </row>
    <row r="1095" ht="15.75" customHeight="1">
      <c r="A1095" s="11" t="s">
        <v>222</v>
      </c>
      <c r="B1095" s="11" t="s">
        <v>163</v>
      </c>
      <c r="C1095" s="11" t="s">
        <v>164</v>
      </c>
      <c r="D1095" s="11" t="s">
        <v>174</v>
      </c>
      <c r="E1095" s="12">
        <v>2025.0</v>
      </c>
      <c r="F1095" s="11" t="s">
        <v>171</v>
      </c>
      <c r="G1095" s="11" t="s">
        <v>184</v>
      </c>
      <c r="H1095" s="11">
        <v>5.0</v>
      </c>
      <c r="I1095" s="13">
        <v>15.2</v>
      </c>
      <c r="J1095" s="11">
        <v>0.0</v>
      </c>
      <c r="K1095" s="13">
        <v>3.2</v>
      </c>
      <c r="L1095" s="13">
        <v>5.5</v>
      </c>
      <c r="M1095" s="11">
        <v>7.0</v>
      </c>
      <c r="N1095" s="14">
        <v>0.77</v>
      </c>
      <c r="O1095" s="13">
        <v>62.8</v>
      </c>
      <c r="P1095" s="13">
        <v>7.6</v>
      </c>
      <c r="Q1095" s="13">
        <v>16.6</v>
      </c>
      <c r="R1095" s="13">
        <v>15.2</v>
      </c>
      <c r="S1095" s="13">
        <v>2.8</v>
      </c>
      <c r="T1095" s="13">
        <v>2.8</v>
      </c>
      <c r="U1095" s="13">
        <v>1.7</v>
      </c>
      <c r="V1095" s="13">
        <v>54.5</v>
      </c>
      <c r="W1095" s="11" t="str">
        <f t="shared" si="1"/>
        <v>B-Average|BBVA|Digital|2025</v>
      </c>
      <c r="X1095" s="15">
        <f>(MAX(0,MIN(1,1-(K1095-scaling_params!$B$2)/(scaling_params!$C$2-scaling_params!$B$2)))+MAX(0,MIN(1,(L1095-scaling_params!$B$3)/(scaling_params!$C$3-scaling_params!$B$3))))/2</f>
        <v>0.3171568627</v>
      </c>
      <c r="Y1095" s="15">
        <f>(MAX(0,MIN(1,(M1095-scaling_params!$B$4)/(scaling_params!$C$4-scaling_params!$B$4)))+MAX(0,MIN(1,(N1095-scaling_params!$B$5)/(scaling_params!$C$5-scaling_params!$B$5))))/2</f>
        <v>0.5071428571</v>
      </c>
      <c r="Z1095" s="15">
        <f>(MAX(0,MIN(1,(O1095-scaling_params!$B$6)/(scaling_params!$C$6-scaling_params!$B$6)))+MAX(0,MIN(1,1-(P1095-scaling_params!$B$7)/(scaling_params!$C$7-scaling_params!$B$7)))+MAX(0,MIN(1,(T1095-scaling_params!$B$11)/(scaling_params!$C$11-scaling_params!$B$11))))/3</f>
        <v>0.370263899</v>
      </c>
      <c r="AA1095" s="15">
        <f>(MAX(0,MIN(1,1-(Q1095-scaling_params!$B$8)/(scaling_params!$C$8-scaling_params!$B$8)))+MAX(0,MIN(1,(R1095-scaling_params!$B$9)/(scaling_params!$C$9-scaling_params!$B$9)))+MAX(0,MIN(1,(S1095-scaling_params!$B$10)/(scaling_params!$C$10-scaling_params!$B$10))))/3</f>
        <v>0.4641180983</v>
      </c>
      <c r="AB1095" s="15">
        <f>(MAX(0,MIN(1,(U1095-scaling_params!$B$12)/(scaling_params!$C$12-scaling_params!$B$12)))+MAX(0,MIN(1,(V1095-scaling_params!$B$13)/(scaling_params!$C$13-scaling_params!$B$13))))/2</f>
        <v>0.2759090909</v>
      </c>
      <c r="AC1095" s="13">
        <f>(scaling_params!$G$2*X1095+scaling_params!$G$3*Y1095+scaling_params!$G$4*Z1095+scaling_params!$G$5*AA1095+scaling_params!$G$6*AB1095)*100</f>
        <v>39.49645085</v>
      </c>
      <c r="AD1095" s="11" t="s">
        <v>680</v>
      </c>
      <c r="AE1095" s="11">
        <f t="shared" si="2"/>
        <v>1</v>
      </c>
    </row>
    <row r="1096" ht="15.75" customHeight="1">
      <c r="A1096" s="11" t="s">
        <v>223</v>
      </c>
      <c r="B1096" s="11" t="s">
        <v>163</v>
      </c>
      <c r="C1096" s="11" t="s">
        <v>164</v>
      </c>
      <c r="D1096" s="11" t="s">
        <v>177</v>
      </c>
      <c r="E1096" s="12">
        <v>2024.0</v>
      </c>
      <c r="F1096" s="11" t="s">
        <v>166</v>
      </c>
      <c r="G1096" s="11" t="s">
        <v>175</v>
      </c>
      <c r="H1096" s="11">
        <v>4.0</v>
      </c>
      <c r="I1096" s="13">
        <v>15.8</v>
      </c>
      <c r="J1096" s="11">
        <v>0.0</v>
      </c>
      <c r="K1096" s="13">
        <v>2.9</v>
      </c>
      <c r="L1096" s="13">
        <v>6.4</v>
      </c>
      <c r="M1096" s="11">
        <v>-13.0</v>
      </c>
      <c r="N1096" s="14">
        <v>0.77</v>
      </c>
      <c r="O1096" s="13">
        <v>68.1</v>
      </c>
      <c r="P1096" s="13">
        <v>8.1</v>
      </c>
      <c r="Q1096" s="13">
        <v>16.4</v>
      </c>
      <c r="R1096" s="13">
        <v>13.3</v>
      </c>
      <c r="S1096" s="13">
        <v>3.0</v>
      </c>
      <c r="T1096" s="13">
        <v>2.4</v>
      </c>
      <c r="U1096" s="13">
        <v>2.1</v>
      </c>
      <c r="V1096" s="13">
        <v>67.2</v>
      </c>
      <c r="W1096" s="11" t="str">
        <f t="shared" si="1"/>
        <v>B-Average|BBVA|Retail|2024</v>
      </c>
      <c r="X1096" s="15">
        <f>(MAX(0,MIN(1,1-(K1096-scaling_params!$B$2)/(scaling_params!$C$2-scaling_params!$B$2)))+MAX(0,MIN(1,(L1096-scaling_params!$B$3)/(scaling_params!$C$3-scaling_params!$B$3))))/2</f>
        <v>0.4333333333</v>
      </c>
      <c r="Y1096" s="15">
        <f>(MAX(0,MIN(1,(M1096-scaling_params!$B$4)/(scaling_params!$C$4-scaling_params!$B$4)))+MAX(0,MIN(1,(N1096-scaling_params!$B$5)/(scaling_params!$C$5-scaling_params!$B$5))))/2</f>
        <v>0.4119047619</v>
      </c>
      <c r="Z1096" s="15">
        <f>(MAX(0,MIN(1,(O1096-scaling_params!$B$6)/(scaling_params!$C$6-scaling_params!$B$6)))+MAX(0,MIN(1,1-(P1096-scaling_params!$B$7)/(scaling_params!$C$7-scaling_params!$B$7)))+MAX(0,MIN(1,(T1096-scaling_params!$B$11)/(scaling_params!$C$11-scaling_params!$B$11))))/3</f>
        <v>0.3745823617</v>
      </c>
      <c r="AA1096" s="15">
        <f>(MAX(0,MIN(1,1-(Q1096-scaling_params!$B$8)/(scaling_params!$C$8-scaling_params!$B$8)))+MAX(0,MIN(1,(R1096-scaling_params!$B$9)/(scaling_params!$C$9-scaling_params!$B$9)))+MAX(0,MIN(1,(S1096-scaling_params!$B$10)/(scaling_params!$C$10-scaling_params!$B$10))))/3</f>
        <v>0.4111329227</v>
      </c>
      <c r="AB1096" s="15">
        <f>(MAX(0,MIN(1,(U1096-scaling_params!$B$12)/(scaling_params!$C$12-scaling_params!$B$12)))+MAX(0,MIN(1,(V1096-scaling_params!$B$13)/(scaling_params!$C$13-scaling_params!$B$13))))/2</f>
        <v>0.4913636364</v>
      </c>
      <c r="AC1096" s="13">
        <f>(scaling_params!$G$2*X1096+scaling_params!$G$3*Y1096+scaling_params!$G$4*Z1096+scaling_params!$G$5*AA1096+scaling_params!$G$6*AB1096)*100</f>
        <v>41.69981109</v>
      </c>
      <c r="AD1096" s="11" t="s">
        <v>680</v>
      </c>
      <c r="AE1096" s="11">
        <f t="shared" si="2"/>
        <v>1</v>
      </c>
    </row>
    <row r="1097" ht="15.75" customHeight="1">
      <c r="A1097" s="11" t="s">
        <v>223</v>
      </c>
      <c r="B1097" s="11" t="s">
        <v>163</v>
      </c>
      <c r="C1097" s="11" t="s">
        <v>164</v>
      </c>
      <c r="D1097" s="11" t="s">
        <v>177</v>
      </c>
      <c r="E1097" s="12">
        <v>2025.0</v>
      </c>
      <c r="F1097" s="11" t="s">
        <v>166</v>
      </c>
      <c r="G1097" s="11" t="s">
        <v>175</v>
      </c>
      <c r="H1097" s="11">
        <v>4.0</v>
      </c>
      <c r="I1097" s="13">
        <v>15.2</v>
      </c>
      <c r="J1097" s="11">
        <v>0.0</v>
      </c>
      <c r="K1097" s="13">
        <v>2.8</v>
      </c>
      <c r="L1097" s="13">
        <v>5.5</v>
      </c>
      <c r="M1097" s="11">
        <v>19.0</v>
      </c>
      <c r="N1097" s="14">
        <v>0.67</v>
      </c>
      <c r="O1097" s="13">
        <v>69.9</v>
      </c>
      <c r="P1097" s="13">
        <v>6.2</v>
      </c>
      <c r="Q1097" s="13">
        <v>20.4</v>
      </c>
      <c r="R1097" s="13">
        <v>11.3</v>
      </c>
      <c r="S1097" s="13">
        <v>2.8</v>
      </c>
      <c r="T1097" s="13">
        <v>2.9</v>
      </c>
      <c r="U1097" s="13">
        <v>1.6</v>
      </c>
      <c r="V1097" s="13">
        <v>63.6</v>
      </c>
      <c r="W1097" s="11" t="str">
        <f t="shared" si="1"/>
        <v>B-Average|BBVA|Retail|2025</v>
      </c>
      <c r="X1097" s="15">
        <f>(MAX(0,MIN(1,1-(K1097-scaling_params!$B$2)/(scaling_params!$C$2-scaling_params!$B$2)))+MAX(0,MIN(1,(L1097-scaling_params!$B$3)/(scaling_params!$C$3-scaling_params!$B$3))))/2</f>
        <v>0.3838235294</v>
      </c>
      <c r="Y1097" s="15">
        <f>(MAX(0,MIN(1,(M1097-scaling_params!$B$4)/(scaling_params!$C$4-scaling_params!$B$4)))+MAX(0,MIN(1,(N1097-scaling_params!$B$5)/(scaling_params!$C$5-scaling_params!$B$5))))/2</f>
        <v>0.4392857143</v>
      </c>
      <c r="Z1097" s="15">
        <f>(MAX(0,MIN(1,(O1097-scaling_params!$B$6)/(scaling_params!$C$6-scaling_params!$B$6)))+MAX(0,MIN(1,1-(P1097-scaling_params!$B$7)/(scaling_params!$C$7-scaling_params!$B$7)))+MAX(0,MIN(1,(T1097-scaling_params!$B$11)/(scaling_params!$C$11-scaling_params!$B$11))))/3</f>
        <v>0.6230755508</v>
      </c>
      <c r="AA1097" s="15">
        <f>(MAX(0,MIN(1,1-(Q1097-scaling_params!$B$8)/(scaling_params!$C$8-scaling_params!$B$8)))+MAX(0,MIN(1,(R1097-scaling_params!$B$9)/(scaling_params!$C$9-scaling_params!$B$9)))+MAX(0,MIN(1,(S1097-scaling_params!$B$10)/(scaling_params!$C$10-scaling_params!$B$10))))/3</f>
        <v>0.1556217424</v>
      </c>
      <c r="AB1097" s="15">
        <f>(MAX(0,MIN(1,(U1097-scaling_params!$B$12)/(scaling_params!$C$12-scaling_params!$B$12)))+MAX(0,MIN(1,(V1097-scaling_params!$B$13)/(scaling_params!$C$13-scaling_params!$B$13))))/2</f>
        <v>0.3336363636</v>
      </c>
      <c r="AC1097" s="13">
        <f>(scaling_params!$G$2*X1097+scaling_params!$G$3*Y1097+scaling_params!$G$4*Z1097+scaling_params!$G$5*AA1097+scaling_params!$G$6*AB1097)*100</f>
        <v>40.66119443</v>
      </c>
      <c r="AD1097" s="11" t="s">
        <v>680</v>
      </c>
      <c r="AE1097" s="11">
        <f t="shared" si="2"/>
        <v>1</v>
      </c>
    </row>
    <row r="1098" ht="15.75" customHeight="1">
      <c r="A1098" s="11" t="s">
        <v>224</v>
      </c>
      <c r="B1098" s="11" t="s">
        <v>163</v>
      </c>
      <c r="C1098" s="11" t="s">
        <v>164</v>
      </c>
      <c r="D1098" s="11" t="s">
        <v>177</v>
      </c>
      <c r="E1098" s="12">
        <v>2024.0</v>
      </c>
      <c r="F1098" s="11" t="s">
        <v>166</v>
      </c>
      <c r="G1098" s="11" t="s">
        <v>167</v>
      </c>
      <c r="H1098" s="11">
        <v>3.0</v>
      </c>
      <c r="I1098" s="13">
        <v>15.8</v>
      </c>
      <c r="J1098" s="11">
        <v>0.0</v>
      </c>
      <c r="K1098" s="13">
        <v>2.9</v>
      </c>
      <c r="L1098" s="13">
        <v>5.6</v>
      </c>
      <c r="M1098" s="11">
        <v>24.0</v>
      </c>
      <c r="N1098" s="14">
        <v>0.79</v>
      </c>
      <c r="O1098" s="13">
        <v>68.1</v>
      </c>
      <c r="P1098" s="13">
        <v>8.1</v>
      </c>
      <c r="Q1098" s="13">
        <v>16.4</v>
      </c>
      <c r="R1098" s="13">
        <v>13.3</v>
      </c>
      <c r="S1098" s="13">
        <v>3.6</v>
      </c>
      <c r="T1098" s="13">
        <v>3.5</v>
      </c>
      <c r="U1098" s="13">
        <v>2.1</v>
      </c>
      <c r="V1098" s="13">
        <v>78.5</v>
      </c>
      <c r="W1098" s="11" t="str">
        <f t="shared" si="1"/>
        <v>B-Average|BBVA|Retail|2024</v>
      </c>
      <c r="X1098" s="15">
        <f>(MAX(0,MIN(1,1-(K1098-scaling_params!$B$2)/(scaling_params!$C$2-scaling_params!$B$2)))+MAX(0,MIN(1,(L1098-scaling_params!$B$3)/(scaling_params!$C$3-scaling_params!$B$3))))/2</f>
        <v>0.3745098039</v>
      </c>
      <c r="Y1098" s="15">
        <f>(MAX(0,MIN(1,(M1098-scaling_params!$B$4)/(scaling_params!$C$4-scaling_params!$B$4)))+MAX(0,MIN(1,(N1098-scaling_params!$B$5)/(scaling_params!$C$5-scaling_params!$B$5))))/2</f>
        <v>0.6130952381</v>
      </c>
      <c r="Z1098" s="15">
        <f>(MAX(0,MIN(1,(O1098-scaling_params!$B$6)/(scaling_params!$C$6-scaling_params!$B$6)))+MAX(0,MIN(1,1-(P1098-scaling_params!$B$7)/(scaling_params!$C$7-scaling_params!$B$7)))+MAX(0,MIN(1,(T1098-scaling_params!$B$11)/(scaling_params!$C$11-scaling_params!$B$11))))/3</f>
        <v>0.4793442665</v>
      </c>
      <c r="AA1098" s="15">
        <f>(MAX(0,MIN(1,1-(Q1098-scaling_params!$B$8)/(scaling_params!$C$8-scaling_params!$B$8)))+MAX(0,MIN(1,(R1098-scaling_params!$B$9)/(scaling_params!$C$9-scaling_params!$B$9)))+MAX(0,MIN(1,(S1098-scaling_params!$B$10)/(scaling_params!$C$10-scaling_params!$B$10))))/3</f>
        <v>0.4699564521</v>
      </c>
      <c r="AB1098" s="15">
        <f>(MAX(0,MIN(1,(U1098-scaling_params!$B$12)/(scaling_params!$C$12-scaling_params!$B$12)))+MAX(0,MIN(1,(V1098-scaling_params!$B$13)/(scaling_params!$C$13-scaling_params!$B$13))))/2</f>
        <v>0.5940909091</v>
      </c>
      <c r="AC1098" s="13">
        <f>(scaling_params!$G$2*X1098+scaling_params!$G$3*Y1098+scaling_params!$G$4*Z1098+scaling_params!$G$5*AA1098+scaling_params!$G$6*AB1098)*100</f>
        <v>49.75481503</v>
      </c>
      <c r="AD1098" s="11" t="s">
        <v>680</v>
      </c>
      <c r="AE1098" s="11">
        <f t="shared" si="2"/>
        <v>1</v>
      </c>
    </row>
    <row r="1099" ht="15.75" customHeight="1">
      <c r="A1099" s="11" t="s">
        <v>224</v>
      </c>
      <c r="B1099" s="11" t="s">
        <v>163</v>
      </c>
      <c r="C1099" s="11" t="s">
        <v>164</v>
      </c>
      <c r="D1099" s="11" t="s">
        <v>177</v>
      </c>
      <c r="E1099" s="12">
        <v>2025.0</v>
      </c>
      <c r="F1099" s="11" t="s">
        <v>166</v>
      </c>
      <c r="G1099" s="11" t="s">
        <v>167</v>
      </c>
      <c r="H1099" s="11">
        <v>3.0</v>
      </c>
      <c r="I1099" s="13">
        <v>15.2</v>
      </c>
      <c r="J1099" s="11">
        <v>0.0</v>
      </c>
      <c r="K1099" s="13">
        <v>2.8</v>
      </c>
      <c r="L1099" s="13">
        <v>6.4</v>
      </c>
      <c r="M1099" s="11">
        <v>-4.0</v>
      </c>
      <c r="N1099" s="14">
        <v>0.74</v>
      </c>
      <c r="O1099" s="13">
        <v>69.9</v>
      </c>
      <c r="P1099" s="13">
        <v>6.2</v>
      </c>
      <c r="Q1099" s="13">
        <v>20.4</v>
      </c>
      <c r="R1099" s="13">
        <v>11.3</v>
      </c>
      <c r="S1099" s="13">
        <v>3.8</v>
      </c>
      <c r="T1099" s="13">
        <v>3.0</v>
      </c>
      <c r="U1099" s="13">
        <v>1.6</v>
      </c>
      <c r="V1099" s="13">
        <v>70.8</v>
      </c>
      <c r="W1099" s="11" t="str">
        <f t="shared" si="1"/>
        <v>B-Average|BBVA|Retail|2025</v>
      </c>
      <c r="X1099" s="15">
        <f>(MAX(0,MIN(1,1-(K1099-scaling_params!$B$2)/(scaling_params!$C$2-scaling_params!$B$2)))+MAX(0,MIN(1,(L1099-scaling_params!$B$3)/(scaling_params!$C$3-scaling_params!$B$3))))/2</f>
        <v>0.45</v>
      </c>
      <c r="Y1099" s="15">
        <f>(MAX(0,MIN(1,(M1099-scaling_params!$B$4)/(scaling_params!$C$4-scaling_params!$B$4)))+MAX(0,MIN(1,(N1099-scaling_params!$B$5)/(scaling_params!$C$5-scaling_params!$B$5))))/2</f>
        <v>0.4172619048</v>
      </c>
      <c r="Z1099" s="15">
        <f>(MAX(0,MIN(1,(O1099-scaling_params!$B$6)/(scaling_params!$C$6-scaling_params!$B$6)))+MAX(0,MIN(1,1-(P1099-scaling_params!$B$7)/(scaling_params!$C$7-scaling_params!$B$7)))+MAX(0,MIN(1,(T1099-scaling_params!$B$11)/(scaling_params!$C$11-scaling_params!$B$11))))/3</f>
        <v>0.6325993603</v>
      </c>
      <c r="AA1099" s="15">
        <f>(MAX(0,MIN(1,1-(Q1099-scaling_params!$B$8)/(scaling_params!$C$8-scaling_params!$B$8)))+MAX(0,MIN(1,(R1099-scaling_params!$B$9)/(scaling_params!$C$9-scaling_params!$B$9)))+MAX(0,MIN(1,(S1099-scaling_params!$B$10)/(scaling_params!$C$10-scaling_params!$B$10))))/3</f>
        <v>0.2536609581</v>
      </c>
      <c r="AB1099" s="15">
        <f>(MAX(0,MIN(1,(U1099-scaling_params!$B$12)/(scaling_params!$C$12-scaling_params!$B$12)))+MAX(0,MIN(1,(V1099-scaling_params!$B$13)/(scaling_params!$C$13-scaling_params!$B$13))))/2</f>
        <v>0.3990909091</v>
      </c>
      <c r="AC1099" s="13">
        <f>(scaling_params!$G$2*X1099+scaling_params!$G$3*Y1099+scaling_params!$G$4*Z1099+scaling_params!$G$5*AA1099+scaling_params!$G$6*AB1099)*100</f>
        <v>44.42044532</v>
      </c>
      <c r="AD1099" s="11" t="s">
        <v>680</v>
      </c>
      <c r="AE1099" s="11">
        <f t="shared" si="2"/>
        <v>1</v>
      </c>
    </row>
    <row r="1100" ht="15.75" customHeight="1">
      <c r="A1100" s="11" t="s">
        <v>225</v>
      </c>
      <c r="B1100" s="11" t="s">
        <v>163</v>
      </c>
      <c r="C1100" s="11" t="s">
        <v>164</v>
      </c>
      <c r="D1100" s="11" t="s">
        <v>165</v>
      </c>
      <c r="E1100" s="12">
        <v>2024.0</v>
      </c>
      <c r="F1100" s="11" t="s">
        <v>166</v>
      </c>
      <c r="G1100" s="11" t="s">
        <v>172</v>
      </c>
      <c r="H1100" s="11">
        <v>3.0</v>
      </c>
      <c r="I1100" s="13">
        <v>15.8</v>
      </c>
      <c r="J1100" s="11">
        <v>0.0</v>
      </c>
      <c r="K1100" s="13">
        <v>3.0</v>
      </c>
      <c r="L1100" s="13">
        <v>6.9</v>
      </c>
      <c r="M1100" s="11">
        <v>-4.0</v>
      </c>
      <c r="N1100" s="14">
        <v>0.7</v>
      </c>
      <c r="O1100" s="13">
        <v>69.1</v>
      </c>
      <c r="P1100" s="13">
        <v>7.0</v>
      </c>
      <c r="Q1100" s="13">
        <v>16.3</v>
      </c>
      <c r="R1100" s="13">
        <v>13.4</v>
      </c>
      <c r="S1100" s="13">
        <v>2.9</v>
      </c>
      <c r="T1100" s="13">
        <v>3.2</v>
      </c>
      <c r="U1100" s="13">
        <v>2.1</v>
      </c>
      <c r="V1100" s="13">
        <v>54.1</v>
      </c>
      <c r="W1100" s="11" t="str">
        <f t="shared" si="1"/>
        <v>B-Average|BBVA|Operations|2024</v>
      </c>
      <c r="X1100" s="15">
        <f>(MAX(0,MIN(1,1-(K1100-scaling_params!$B$2)/(scaling_params!$C$2-scaling_params!$B$2)))+MAX(0,MIN(1,(L1100-scaling_params!$B$3)/(scaling_params!$C$3-scaling_params!$B$3))))/2</f>
        <v>0.4534313725</v>
      </c>
      <c r="Y1100" s="15">
        <f>(MAX(0,MIN(1,(M1100-scaling_params!$B$4)/(scaling_params!$C$4-scaling_params!$B$4)))+MAX(0,MIN(1,(N1100-scaling_params!$B$5)/(scaling_params!$C$5-scaling_params!$B$5))))/2</f>
        <v>0.3672619048</v>
      </c>
      <c r="Z1100" s="15">
        <f>(MAX(0,MIN(1,(O1100-scaling_params!$B$6)/(scaling_params!$C$6-scaling_params!$B$6)))+MAX(0,MIN(1,1-(P1100-scaling_params!$B$7)/(scaling_params!$C$7-scaling_params!$B$7)))+MAX(0,MIN(1,(T1100-scaling_params!$B$11)/(scaling_params!$C$11-scaling_params!$B$11))))/3</f>
        <v>0.5663735872</v>
      </c>
      <c r="AA1100" s="15">
        <f>(MAX(0,MIN(1,1-(Q1100-scaling_params!$B$8)/(scaling_params!$C$8-scaling_params!$B$8)))+MAX(0,MIN(1,(R1100-scaling_params!$B$9)/(scaling_params!$C$9-scaling_params!$B$9)))+MAX(0,MIN(1,(S1100-scaling_params!$B$10)/(scaling_params!$C$10-scaling_params!$B$10))))/3</f>
        <v>0.4093362892</v>
      </c>
      <c r="AB1100" s="15">
        <f>(MAX(0,MIN(1,(U1100-scaling_params!$B$12)/(scaling_params!$C$12-scaling_params!$B$12)))+MAX(0,MIN(1,(V1100-scaling_params!$B$13)/(scaling_params!$C$13-scaling_params!$B$13))))/2</f>
        <v>0.3722727273</v>
      </c>
      <c r="AC1100" s="13">
        <f>(scaling_params!$G$2*X1100+scaling_params!$G$3*Y1100+scaling_params!$G$4*Z1100+scaling_params!$G$5*AA1100+scaling_params!$G$6*AB1100)*100</f>
        <v>44.19320819</v>
      </c>
      <c r="AD1100" s="11" t="s">
        <v>680</v>
      </c>
      <c r="AE1100" s="11">
        <f t="shared" si="2"/>
        <v>1</v>
      </c>
    </row>
    <row r="1101" ht="15.75" customHeight="1">
      <c r="A1101" s="11" t="s">
        <v>225</v>
      </c>
      <c r="B1101" s="11" t="s">
        <v>163</v>
      </c>
      <c r="C1101" s="11" t="s">
        <v>164</v>
      </c>
      <c r="D1101" s="11" t="s">
        <v>165</v>
      </c>
      <c r="E1101" s="12">
        <v>2025.0</v>
      </c>
      <c r="F1101" s="11" t="s">
        <v>166</v>
      </c>
      <c r="G1101" s="11" t="s">
        <v>172</v>
      </c>
      <c r="H1101" s="11">
        <v>3.0</v>
      </c>
      <c r="I1101" s="13">
        <v>15.2</v>
      </c>
      <c r="J1101" s="11">
        <v>0.0</v>
      </c>
      <c r="K1101" s="13">
        <v>2.9</v>
      </c>
      <c r="L1101" s="13">
        <v>7.0</v>
      </c>
      <c r="M1101" s="11">
        <v>18.0</v>
      </c>
      <c r="N1101" s="14">
        <v>0.73</v>
      </c>
      <c r="O1101" s="13">
        <v>65.0</v>
      </c>
      <c r="P1101" s="13">
        <v>7.5</v>
      </c>
      <c r="Q1101" s="13">
        <v>15.9</v>
      </c>
      <c r="R1101" s="13">
        <v>10.7</v>
      </c>
      <c r="S1101" s="13">
        <v>3.2</v>
      </c>
      <c r="T1101" s="13">
        <v>3.1</v>
      </c>
      <c r="U1101" s="13">
        <v>1.3</v>
      </c>
      <c r="V1101" s="13">
        <v>60.7</v>
      </c>
      <c r="W1101" s="11" t="str">
        <f t="shared" si="1"/>
        <v>B-Average|BBVA|Operations|2025</v>
      </c>
      <c r="X1101" s="15">
        <f>(MAX(0,MIN(1,1-(K1101-scaling_params!$B$2)/(scaling_params!$C$2-scaling_params!$B$2)))+MAX(0,MIN(1,(L1101-scaling_params!$B$3)/(scaling_params!$C$3-scaling_params!$B$3))))/2</f>
        <v>0.4774509804</v>
      </c>
      <c r="Y1101" s="15">
        <f>(MAX(0,MIN(1,(M1101-scaling_params!$B$4)/(scaling_params!$C$4-scaling_params!$B$4)))+MAX(0,MIN(1,(N1101-scaling_params!$B$5)/(scaling_params!$C$5-scaling_params!$B$5))))/2</f>
        <v>0.5095238095</v>
      </c>
      <c r="Z1101" s="15">
        <f>(MAX(0,MIN(1,(O1101-scaling_params!$B$6)/(scaling_params!$C$6-scaling_params!$B$6)))+MAX(0,MIN(1,1-(P1101-scaling_params!$B$7)/(scaling_params!$C$7-scaling_params!$B$7)))+MAX(0,MIN(1,(T1101-scaling_params!$B$11)/(scaling_params!$C$11-scaling_params!$B$11))))/3</f>
        <v>0.4441479669</v>
      </c>
      <c r="AA1101" s="15">
        <f>(MAX(0,MIN(1,1-(Q1101-scaling_params!$B$8)/(scaling_params!$C$8-scaling_params!$B$8)))+MAX(0,MIN(1,(R1101-scaling_params!$B$9)/(scaling_params!$C$9-scaling_params!$B$9)))+MAX(0,MIN(1,(S1101-scaling_params!$B$10)/(scaling_params!$C$10-scaling_params!$B$10))))/3</f>
        <v>0.3399755184</v>
      </c>
      <c r="AB1101" s="15">
        <f>(MAX(0,MIN(1,(U1101-scaling_params!$B$12)/(scaling_params!$C$12-scaling_params!$B$12)))+MAX(0,MIN(1,(V1101-scaling_params!$B$13)/(scaling_params!$C$13-scaling_params!$B$13))))/2</f>
        <v>0.2322727273</v>
      </c>
      <c r="AC1101" s="13">
        <f>(scaling_params!$G$2*X1101+scaling_params!$G$3*Y1101+scaling_params!$G$4*Z1101+scaling_params!$G$5*AA1101+scaling_params!$G$6*AB1101)*100</f>
        <v>42.35577209</v>
      </c>
      <c r="AD1101" s="11" t="s">
        <v>680</v>
      </c>
      <c r="AE1101" s="11">
        <f t="shared" si="2"/>
        <v>1</v>
      </c>
    </row>
    <row r="1102" ht="15.75" customHeight="1">
      <c r="A1102" s="11" t="s">
        <v>226</v>
      </c>
      <c r="B1102" s="11" t="s">
        <v>163</v>
      </c>
      <c r="C1102" s="11" t="s">
        <v>164</v>
      </c>
      <c r="D1102" s="11" t="s">
        <v>181</v>
      </c>
      <c r="E1102" s="12">
        <v>2024.0</v>
      </c>
      <c r="F1102" s="11" t="s">
        <v>171</v>
      </c>
      <c r="G1102" s="11" t="s">
        <v>172</v>
      </c>
      <c r="H1102" s="11">
        <v>5.0</v>
      </c>
      <c r="I1102" s="13">
        <v>15.8</v>
      </c>
      <c r="J1102" s="11">
        <v>0.0</v>
      </c>
      <c r="K1102" s="13">
        <v>3.1</v>
      </c>
      <c r="L1102" s="13">
        <v>6.6</v>
      </c>
      <c r="M1102" s="11">
        <v>35.0</v>
      </c>
      <c r="N1102" s="14">
        <v>0.8</v>
      </c>
      <c r="O1102" s="13">
        <v>71.5</v>
      </c>
      <c r="P1102" s="13">
        <v>8.4</v>
      </c>
      <c r="Q1102" s="13">
        <v>14.6</v>
      </c>
      <c r="R1102" s="13">
        <v>11.7</v>
      </c>
      <c r="S1102" s="13">
        <v>3.7</v>
      </c>
      <c r="T1102" s="13">
        <v>3.3</v>
      </c>
      <c r="U1102" s="13">
        <v>1.8</v>
      </c>
      <c r="V1102" s="13">
        <v>67.6</v>
      </c>
      <c r="W1102" s="11" t="str">
        <f t="shared" si="1"/>
        <v>B-Average|BBVA|Corporate|2024</v>
      </c>
      <c r="X1102" s="15">
        <f>(MAX(0,MIN(1,1-(K1102-scaling_params!$B$2)/(scaling_params!$C$2-scaling_params!$B$2)))+MAX(0,MIN(1,(L1102-scaling_params!$B$3)/(scaling_params!$C$3-scaling_params!$B$3))))/2</f>
        <v>0.4147058824</v>
      </c>
      <c r="Y1102" s="15">
        <f>(MAX(0,MIN(1,(M1102-scaling_params!$B$4)/(scaling_params!$C$4-scaling_params!$B$4)))+MAX(0,MIN(1,(N1102-scaling_params!$B$5)/(scaling_params!$C$5-scaling_params!$B$5))))/2</f>
        <v>0.6779761905</v>
      </c>
      <c r="Z1102" s="15">
        <f>(MAX(0,MIN(1,(O1102-scaling_params!$B$6)/(scaling_params!$C$6-scaling_params!$B$6)))+MAX(0,MIN(1,1-(P1102-scaling_params!$B$7)/(scaling_params!$C$7-scaling_params!$B$7)))+MAX(0,MIN(1,(T1102-scaling_params!$B$11)/(scaling_params!$C$11-scaling_params!$B$11))))/3</f>
        <v>0.489375231</v>
      </c>
      <c r="AA1102" s="15">
        <f>(MAX(0,MIN(1,1-(Q1102-scaling_params!$B$8)/(scaling_params!$C$8-scaling_params!$B$8)))+MAX(0,MIN(1,(R1102-scaling_params!$B$9)/(scaling_params!$C$9-scaling_params!$B$9)))+MAX(0,MIN(1,(S1102-scaling_params!$B$10)/(scaling_params!$C$10-scaling_params!$B$10))))/3</f>
        <v>0.4804316433</v>
      </c>
      <c r="AB1102" s="15">
        <f>(MAX(0,MIN(1,(U1102-scaling_params!$B$12)/(scaling_params!$C$12-scaling_params!$B$12)))+MAX(0,MIN(1,(V1102-scaling_params!$B$13)/(scaling_params!$C$13-scaling_params!$B$13))))/2</f>
        <v>0.42</v>
      </c>
      <c r="AC1102" s="13">
        <f>(scaling_params!$G$2*X1102+scaling_params!$G$3*Y1102+scaling_params!$G$4*Z1102+scaling_params!$G$5*AA1102+scaling_params!$G$6*AB1102)*100</f>
        <v>50.58994356</v>
      </c>
      <c r="AD1102" s="11" t="s">
        <v>680</v>
      </c>
      <c r="AE1102" s="11">
        <f t="shared" si="2"/>
        <v>1</v>
      </c>
    </row>
    <row r="1103" ht="15.75" customHeight="1">
      <c r="A1103" s="11" t="s">
        <v>226</v>
      </c>
      <c r="B1103" s="11" t="s">
        <v>163</v>
      </c>
      <c r="C1103" s="11" t="s">
        <v>164</v>
      </c>
      <c r="D1103" s="11" t="s">
        <v>181</v>
      </c>
      <c r="E1103" s="12">
        <v>2025.0</v>
      </c>
      <c r="F1103" s="11" t="s">
        <v>171</v>
      </c>
      <c r="G1103" s="11" t="s">
        <v>172</v>
      </c>
      <c r="H1103" s="11">
        <v>5.0</v>
      </c>
      <c r="I1103" s="13">
        <v>15.2</v>
      </c>
      <c r="J1103" s="11">
        <v>0.0</v>
      </c>
      <c r="K1103" s="13">
        <v>2.0</v>
      </c>
      <c r="L1103" s="13">
        <v>7.4</v>
      </c>
      <c r="M1103" s="11">
        <v>5.0</v>
      </c>
      <c r="N1103" s="14">
        <v>0.82</v>
      </c>
      <c r="O1103" s="13">
        <v>66.0</v>
      </c>
      <c r="P1103" s="13">
        <v>8.0</v>
      </c>
      <c r="Q1103" s="13">
        <v>14.3</v>
      </c>
      <c r="R1103" s="13">
        <v>13.5</v>
      </c>
      <c r="S1103" s="13">
        <v>4.1</v>
      </c>
      <c r="T1103" s="13">
        <v>3.0</v>
      </c>
      <c r="U1103" s="13">
        <v>1.4</v>
      </c>
      <c r="V1103" s="13">
        <v>69.9</v>
      </c>
      <c r="W1103" s="11" t="str">
        <f t="shared" si="1"/>
        <v>B-Average|BBVA|Corporate|2025</v>
      </c>
      <c r="X1103" s="15">
        <f>(MAX(0,MIN(1,1-(K1103-scaling_params!$B$2)/(scaling_params!$C$2-scaling_params!$B$2)))+MAX(0,MIN(1,(L1103-scaling_params!$B$3)/(scaling_params!$C$3-scaling_params!$B$3))))/2</f>
        <v>0.6568627451</v>
      </c>
      <c r="Y1103" s="15">
        <f>(MAX(0,MIN(1,(M1103-scaling_params!$B$4)/(scaling_params!$C$4-scaling_params!$B$4)))+MAX(0,MIN(1,(N1103-scaling_params!$B$5)/(scaling_params!$C$5-scaling_params!$B$5))))/2</f>
        <v>0.5601190476</v>
      </c>
      <c r="Z1103" s="15">
        <f>(MAX(0,MIN(1,(O1103-scaling_params!$B$6)/(scaling_params!$C$6-scaling_params!$B$6)))+MAX(0,MIN(1,1-(P1103-scaling_params!$B$7)/(scaling_params!$C$7-scaling_params!$B$7)))+MAX(0,MIN(1,(T1103-scaling_params!$B$11)/(scaling_params!$C$11-scaling_params!$B$11))))/3</f>
        <v>0.4060807625</v>
      </c>
      <c r="AA1103" s="15">
        <f>(MAX(0,MIN(1,1-(Q1103-scaling_params!$B$8)/(scaling_params!$C$8-scaling_params!$B$8)))+MAX(0,MIN(1,(R1103-scaling_params!$B$9)/(scaling_params!$C$9-scaling_params!$B$9)))+MAX(0,MIN(1,(S1103-scaling_params!$B$10)/(scaling_params!$C$10-scaling_params!$B$10))))/3</f>
        <v>0.606960333</v>
      </c>
      <c r="AB1103" s="15">
        <f>(MAX(0,MIN(1,(U1103-scaling_params!$B$12)/(scaling_params!$C$12-scaling_params!$B$12)))+MAX(0,MIN(1,(V1103-scaling_params!$B$13)/(scaling_params!$C$13-scaling_params!$B$13))))/2</f>
        <v>0.3409090909</v>
      </c>
      <c r="AC1103" s="13">
        <f>(scaling_params!$G$2*X1103+scaling_params!$G$3*Y1103+scaling_params!$G$4*Z1103+scaling_params!$G$5*AA1103+scaling_params!$G$6*AB1103)*100</f>
        <v>52.84719918</v>
      </c>
      <c r="AD1103" s="11" t="s">
        <v>680</v>
      </c>
      <c r="AE1103" s="11">
        <f t="shared" si="2"/>
        <v>1</v>
      </c>
    </row>
    <row r="1104" ht="15.75" customHeight="1">
      <c r="A1104" s="11" t="s">
        <v>227</v>
      </c>
      <c r="B1104" s="11" t="s">
        <v>163</v>
      </c>
      <c r="C1104" s="11" t="s">
        <v>164</v>
      </c>
      <c r="D1104" s="11" t="s">
        <v>165</v>
      </c>
      <c r="E1104" s="12">
        <v>2024.0</v>
      </c>
      <c r="F1104" s="11" t="s">
        <v>171</v>
      </c>
      <c r="G1104" s="11" t="s">
        <v>184</v>
      </c>
      <c r="H1104" s="11">
        <v>3.0</v>
      </c>
      <c r="I1104" s="13">
        <v>15.8</v>
      </c>
      <c r="J1104" s="11">
        <v>1.0</v>
      </c>
      <c r="K1104" s="13">
        <v>3.0</v>
      </c>
      <c r="L1104" s="13">
        <v>6.6</v>
      </c>
      <c r="M1104" s="11">
        <v>6.0</v>
      </c>
      <c r="N1104" s="14">
        <v>0.69</v>
      </c>
      <c r="O1104" s="13">
        <v>69.1</v>
      </c>
      <c r="P1104" s="13">
        <v>7.0</v>
      </c>
      <c r="Q1104" s="13">
        <v>16.3</v>
      </c>
      <c r="R1104" s="13">
        <v>13.4</v>
      </c>
      <c r="S1104" s="13">
        <v>3.1</v>
      </c>
      <c r="T1104" s="13">
        <v>2.8</v>
      </c>
      <c r="U1104" s="13">
        <v>2.1</v>
      </c>
      <c r="V1104" s="13">
        <v>69.5</v>
      </c>
      <c r="W1104" s="11" t="str">
        <f t="shared" si="1"/>
        <v>B-Average|BBVA|Operations|2024</v>
      </c>
      <c r="X1104" s="15">
        <f>(MAX(0,MIN(1,1-(K1104-scaling_params!$B$2)/(scaling_params!$C$2-scaling_params!$B$2)))+MAX(0,MIN(1,(L1104-scaling_params!$B$3)/(scaling_params!$C$3-scaling_params!$B$3))))/2</f>
        <v>0.431372549</v>
      </c>
      <c r="Y1104" s="15">
        <f>(MAX(0,MIN(1,(M1104-scaling_params!$B$4)/(scaling_params!$C$4-scaling_params!$B$4)))+MAX(0,MIN(1,(N1104-scaling_params!$B$5)/(scaling_params!$C$5-scaling_params!$B$5))))/2</f>
        <v>0.4023809524</v>
      </c>
      <c r="Z1104" s="15">
        <f>(MAX(0,MIN(1,(O1104-scaling_params!$B$6)/(scaling_params!$C$6-scaling_params!$B$6)))+MAX(0,MIN(1,1-(P1104-scaling_params!$B$7)/(scaling_params!$C$7-scaling_params!$B$7)))+MAX(0,MIN(1,(T1104-scaling_params!$B$11)/(scaling_params!$C$11-scaling_params!$B$11))))/3</f>
        <v>0.5282783491</v>
      </c>
      <c r="AA1104" s="15">
        <f>(MAX(0,MIN(1,1-(Q1104-scaling_params!$B$8)/(scaling_params!$C$8-scaling_params!$B$8)))+MAX(0,MIN(1,(R1104-scaling_params!$B$9)/(scaling_params!$C$9-scaling_params!$B$9)))+MAX(0,MIN(1,(S1104-scaling_params!$B$10)/(scaling_params!$C$10-scaling_params!$B$10))))/3</f>
        <v>0.4289441323</v>
      </c>
      <c r="AB1104" s="15">
        <f>(MAX(0,MIN(1,(U1104-scaling_params!$B$12)/(scaling_params!$C$12-scaling_params!$B$12)))+MAX(0,MIN(1,(V1104-scaling_params!$B$13)/(scaling_params!$C$13-scaling_params!$B$13))))/2</f>
        <v>0.5122727273</v>
      </c>
      <c r="AC1104" s="13">
        <f>(scaling_params!$G$2*X1104+scaling_params!$G$3*Y1104+scaling_params!$G$4*Z1104+scaling_params!$G$5*AA1104+scaling_params!$G$6*AB1104)*100</f>
        <v>45.6019834</v>
      </c>
      <c r="AD1104" s="11" t="s">
        <v>680</v>
      </c>
      <c r="AE1104" s="11">
        <f t="shared" si="2"/>
        <v>1</v>
      </c>
    </row>
    <row r="1105" ht="15.75" customHeight="1">
      <c r="A1105" s="11" t="s">
        <v>227</v>
      </c>
      <c r="B1105" s="11" t="s">
        <v>163</v>
      </c>
      <c r="C1105" s="11" t="s">
        <v>164</v>
      </c>
      <c r="D1105" s="11" t="s">
        <v>165</v>
      </c>
      <c r="E1105" s="12">
        <v>2025.0</v>
      </c>
      <c r="F1105" s="11" t="s">
        <v>171</v>
      </c>
      <c r="G1105" s="11" t="s">
        <v>184</v>
      </c>
      <c r="H1105" s="11">
        <v>3.0</v>
      </c>
      <c r="I1105" s="13">
        <v>15.2</v>
      </c>
      <c r="J1105" s="11">
        <v>1.0</v>
      </c>
      <c r="K1105" s="13">
        <v>2.9</v>
      </c>
      <c r="L1105" s="13">
        <v>5.7</v>
      </c>
      <c r="M1105" s="11">
        <v>-3.0</v>
      </c>
      <c r="N1105" s="14">
        <v>0.68</v>
      </c>
      <c r="O1105" s="13">
        <v>65.0</v>
      </c>
      <c r="P1105" s="13">
        <v>7.5</v>
      </c>
      <c r="Q1105" s="13">
        <v>15.9</v>
      </c>
      <c r="R1105" s="13">
        <v>10.7</v>
      </c>
      <c r="S1105" s="13">
        <v>3.5</v>
      </c>
      <c r="T1105" s="13">
        <v>3.2</v>
      </c>
      <c r="U1105" s="13">
        <v>1.3</v>
      </c>
      <c r="V1105" s="13">
        <v>61.3</v>
      </c>
      <c r="W1105" s="11" t="str">
        <f t="shared" si="1"/>
        <v>B-Average|BBVA|Operations|2025</v>
      </c>
      <c r="X1105" s="15">
        <f>(MAX(0,MIN(1,1-(K1105-scaling_params!$B$2)/(scaling_params!$C$2-scaling_params!$B$2)))+MAX(0,MIN(1,(L1105-scaling_params!$B$3)/(scaling_params!$C$3-scaling_params!$B$3))))/2</f>
        <v>0.3818627451</v>
      </c>
      <c r="Y1105" s="15">
        <f>(MAX(0,MIN(1,(M1105-scaling_params!$B$4)/(scaling_params!$C$4-scaling_params!$B$4)))+MAX(0,MIN(1,(N1105-scaling_params!$B$5)/(scaling_params!$C$5-scaling_params!$B$5))))/2</f>
        <v>0.3470238095</v>
      </c>
      <c r="Z1105" s="15">
        <f>(MAX(0,MIN(1,(O1105-scaling_params!$B$6)/(scaling_params!$C$6-scaling_params!$B$6)))+MAX(0,MIN(1,1-(P1105-scaling_params!$B$7)/(scaling_params!$C$7-scaling_params!$B$7)))+MAX(0,MIN(1,(T1105-scaling_params!$B$11)/(scaling_params!$C$11-scaling_params!$B$11))))/3</f>
        <v>0.4536717764</v>
      </c>
      <c r="AA1105" s="15">
        <f>(MAX(0,MIN(1,1-(Q1105-scaling_params!$B$8)/(scaling_params!$C$8-scaling_params!$B$8)))+MAX(0,MIN(1,(R1105-scaling_params!$B$9)/(scaling_params!$C$9-scaling_params!$B$9)))+MAX(0,MIN(1,(S1105-scaling_params!$B$10)/(scaling_params!$C$10-scaling_params!$B$10))))/3</f>
        <v>0.3693872831</v>
      </c>
      <c r="AB1105" s="15">
        <f>(MAX(0,MIN(1,(U1105-scaling_params!$B$12)/(scaling_params!$C$12-scaling_params!$B$12)))+MAX(0,MIN(1,(V1105-scaling_params!$B$13)/(scaling_params!$C$13-scaling_params!$B$13))))/2</f>
        <v>0.2377272727</v>
      </c>
      <c r="AC1105" s="13">
        <f>(scaling_params!$G$2*X1105+scaling_params!$G$3*Y1105+scaling_params!$G$4*Z1105+scaling_params!$G$5*AA1105+scaling_params!$G$6*AB1105)*100</f>
        <v>37.09651878</v>
      </c>
      <c r="AD1105" s="11" t="s">
        <v>680</v>
      </c>
      <c r="AE1105" s="11">
        <f t="shared" si="2"/>
        <v>1</v>
      </c>
    </row>
    <row r="1106" ht="15.75" customHeight="1">
      <c r="A1106" s="11" t="s">
        <v>228</v>
      </c>
      <c r="B1106" s="11" t="s">
        <v>163</v>
      </c>
      <c r="C1106" s="11" t="s">
        <v>164</v>
      </c>
      <c r="D1106" s="11" t="s">
        <v>174</v>
      </c>
      <c r="E1106" s="12">
        <v>2024.0</v>
      </c>
      <c r="F1106" s="11" t="s">
        <v>171</v>
      </c>
      <c r="G1106" s="11" t="s">
        <v>167</v>
      </c>
      <c r="H1106" s="11">
        <v>4.0</v>
      </c>
      <c r="I1106" s="13">
        <v>15.8</v>
      </c>
      <c r="J1106" s="11">
        <v>0.0</v>
      </c>
      <c r="K1106" s="13">
        <v>3.0</v>
      </c>
      <c r="L1106" s="13">
        <v>6.7</v>
      </c>
      <c r="M1106" s="11">
        <v>-20.0</v>
      </c>
      <c r="N1106" s="14">
        <v>0.74</v>
      </c>
      <c r="O1106" s="13">
        <v>61.5</v>
      </c>
      <c r="P1106" s="13">
        <v>8.7</v>
      </c>
      <c r="Q1106" s="13">
        <v>18.1</v>
      </c>
      <c r="R1106" s="13">
        <v>13.0</v>
      </c>
      <c r="S1106" s="13">
        <v>2.9</v>
      </c>
      <c r="T1106" s="13">
        <v>2.1</v>
      </c>
      <c r="U1106" s="13">
        <v>1.3</v>
      </c>
      <c r="V1106" s="13">
        <v>66.4</v>
      </c>
      <c r="W1106" s="11" t="str">
        <f t="shared" si="1"/>
        <v>B-Average|BBVA|Digital|2024</v>
      </c>
      <c r="X1106" s="15">
        <f>(MAX(0,MIN(1,1-(K1106-scaling_params!$B$2)/(scaling_params!$C$2-scaling_params!$B$2)))+MAX(0,MIN(1,(L1106-scaling_params!$B$3)/(scaling_params!$C$3-scaling_params!$B$3))))/2</f>
        <v>0.4387254902</v>
      </c>
      <c r="Y1106" s="15">
        <f>(MAX(0,MIN(1,(M1106-scaling_params!$B$4)/(scaling_params!$C$4-scaling_params!$B$4)))+MAX(0,MIN(1,(N1106-scaling_params!$B$5)/(scaling_params!$C$5-scaling_params!$B$5))))/2</f>
        <v>0.3410714286</v>
      </c>
      <c r="Z1106" s="15">
        <f>(MAX(0,MIN(1,(O1106-scaling_params!$B$6)/(scaling_params!$C$6-scaling_params!$B$6)))+MAX(0,MIN(1,1-(P1106-scaling_params!$B$7)/(scaling_params!$C$7-scaling_params!$B$7)))+MAX(0,MIN(1,(T1106-scaling_params!$B$11)/(scaling_params!$C$11-scaling_params!$B$11))))/3</f>
        <v>0.183045988</v>
      </c>
      <c r="AA1106" s="15">
        <f>(MAX(0,MIN(1,1-(Q1106-scaling_params!$B$8)/(scaling_params!$C$8-scaling_params!$B$8)))+MAX(0,MIN(1,(R1106-scaling_params!$B$9)/(scaling_params!$C$9-scaling_params!$B$9)))+MAX(0,MIN(1,(S1106-scaling_params!$B$10)/(scaling_params!$C$10-scaling_params!$B$10))))/3</f>
        <v>0.3242768339</v>
      </c>
      <c r="AB1106" s="15">
        <f>(MAX(0,MIN(1,(U1106-scaling_params!$B$12)/(scaling_params!$C$12-scaling_params!$B$12)))+MAX(0,MIN(1,(V1106-scaling_params!$B$13)/(scaling_params!$C$13-scaling_params!$B$13))))/2</f>
        <v>0.2840909091</v>
      </c>
      <c r="AC1106" s="13">
        <f>(scaling_params!$G$2*X1106+scaling_params!$G$3*Y1106+scaling_params!$G$4*Z1106+scaling_params!$G$5*AA1106+scaling_params!$G$6*AB1106)*100</f>
        <v>31.68635331</v>
      </c>
      <c r="AD1106" s="11" t="s">
        <v>680</v>
      </c>
      <c r="AE1106" s="11">
        <f t="shared" si="2"/>
        <v>1</v>
      </c>
    </row>
    <row r="1107" ht="15.75" customHeight="1">
      <c r="A1107" s="11" t="s">
        <v>228</v>
      </c>
      <c r="B1107" s="11" t="s">
        <v>163</v>
      </c>
      <c r="C1107" s="11" t="s">
        <v>164</v>
      </c>
      <c r="D1107" s="11" t="s">
        <v>174</v>
      </c>
      <c r="E1107" s="12">
        <v>2025.0</v>
      </c>
      <c r="F1107" s="11" t="s">
        <v>171</v>
      </c>
      <c r="G1107" s="11" t="s">
        <v>167</v>
      </c>
      <c r="H1107" s="11">
        <v>4.0</v>
      </c>
      <c r="I1107" s="13">
        <v>15.2</v>
      </c>
      <c r="J1107" s="11">
        <v>0.0</v>
      </c>
      <c r="K1107" s="13">
        <v>3.2</v>
      </c>
      <c r="L1107" s="13">
        <v>5.3</v>
      </c>
      <c r="M1107" s="11">
        <v>9.0</v>
      </c>
      <c r="N1107" s="14">
        <v>0.7</v>
      </c>
      <c r="O1107" s="13">
        <v>62.8</v>
      </c>
      <c r="P1107" s="13">
        <v>7.6</v>
      </c>
      <c r="Q1107" s="13">
        <v>16.6</v>
      </c>
      <c r="R1107" s="13">
        <v>15.2</v>
      </c>
      <c r="S1107" s="13">
        <v>2.7</v>
      </c>
      <c r="T1107" s="13">
        <v>3.1</v>
      </c>
      <c r="U1107" s="13">
        <v>1.7</v>
      </c>
      <c r="V1107" s="13">
        <v>61.7</v>
      </c>
      <c r="W1107" s="11" t="str">
        <f t="shared" si="1"/>
        <v>B-Average|BBVA|Digital|2025</v>
      </c>
      <c r="X1107" s="15">
        <f>(MAX(0,MIN(1,1-(K1107-scaling_params!$B$2)/(scaling_params!$C$2-scaling_params!$B$2)))+MAX(0,MIN(1,(L1107-scaling_params!$B$3)/(scaling_params!$C$3-scaling_params!$B$3))))/2</f>
        <v>0.3024509804</v>
      </c>
      <c r="Y1107" s="15">
        <f>(MAX(0,MIN(1,(M1107-scaling_params!$B$4)/(scaling_params!$C$4-scaling_params!$B$4)))+MAX(0,MIN(1,(N1107-scaling_params!$B$5)/(scaling_params!$C$5-scaling_params!$B$5))))/2</f>
        <v>0.4291666667</v>
      </c>
      <c r="Z1107" s="15">
        <f>(MAX(0,MIN(1,(O1107-scaling_params!$B$6)/(scaling_params!$C$6-scaling_params!$B$6)))+MAX(0,MIN(1,1-(P1107-scaling_params!$B$7)/(scaling_params!$C$7-scaling_params!$B$7)))+MAX(0,MIN(1,(T1107-scaling_params!$B$11)/(scaling_params!$C$11-scaling_params!$B$11))))/3</f>
        <v>0.3988353275</v>
      </c>
      <c r="AA1107" s="15">
        <f>(MAX(0,MIN(1,1-(Q1107-scaling_params!$B$8)/(scaling_params!$C$8-scaling_params!$B$8)))+MAX(0,MIN(1,(R1107-scaling_params!$B$9)/(scaling_params!$C$9-scaling_params!$B$9)))+MAX(0,MIN(1,(S1107-scaling_params!$B$10)/(scaling_params!$C$10-scaling_params!$B$10))))/3</f>
        <v>0.4543141768</v>
      </c>
      <c r="AB1107" s="15">
        <f>(MAX(0,MIN(1,(U1107-scaling_params!$B$12)/(scaling_params!$C$12-scaling_params!$B$12)))+MAX(0,MIN(1,(V1107-scaling_params!$B$13)/(scaling_params!$C$13-scaling_params!$B$13))))/2</f>
        <v>0.3413636364</v>
      </c>
      <c r="AC1107" s="13">
        <f>(scaling_params!$G$2*X1107+scaling_params!$G$3*Y1107+scaling_params!$G$4*Z1107+scaling_params!$G$5*AA1107+scaling_params!$G$6*AB1107)*100</f>
        <v>38.58966532</v>
      </c>
      <c r="AD1107" s="11" t="s">
        <v>680</v>
      </c>
      <c r="AE1107" s="11">
        <f t="shared" si="2"/>
        <v>1</v>
      </c>
    </row>
    <row r="1108" ht="15.75" customHeight="1">
      <c r="A1108" s="11" t="s">
        <v>229</v>
      </c>
      <c r="B1108" s="11" t="s">
        <v>163</v>
      </c>
      <c r="C1108" s="11" t="s">
        <v>164</v>
      </c>
      <c r="D1108" s="11" t="s">
        <v>170</v>
      </c>
      <c r="E1108" s="12">
        <v>2024.0</v>
      </c>
      <c r="F1108" s="11" t="s">
        <v>166</v>
      </c>
      <c r="G1108" s="11" t="s">
        <v>184</v>
      </c>
      <c r="H1108" s="11">
        <v>2.0</v>
      </c>
      <c r="I1108" s="13">
        <v>15.8</v>
      </c>
      <c r="J1108" s="11">
        <v>0.0</v>
      </c>
      <c r="K1108" s="13">
        <v>2.4</v>
      </c>
      <c r="L1108" s="13">
        <v>8.4</v>
      </c>
      <c r="M1108" s="11">
        <v>-13.0</v>
      </c>
      <c r="N1108" s="14">
        <v>0.8</v>
      </c>
      <c r="O1108" s="13">
        <v>70.5</v>
      </c>
      <c r="P1108" s="13">
        <v>8.3</v>
      </c>
      <c r="Q1108" s="13">
        <v>13.6</v>
      </c>
      <c r="R1108" s="13">
        <v>14.9</v>
      </c>
      <c r="S1108" s="13">
        <v>3.7</v>
      </c>
      <c r="T1108" s="13">
        <v>3.6</v>
      </c>
      <c r="U1108" s="13">
        <v>1.7</v>
      </c>
      <c r="V1108" s="13">
        <v>74.4</v>
      </c>
      <c r="W1108" s="11" t="str">
        <f t="shared" si="1"/>
        <v>B-Average|BBVA|Risk|2024</v>
      </c>
      <c r="X1108" s="15">
        <f>(MAX(0,MIN(1,1-(K1108-scaling_params!$B$2)/(scaling_params!$C$2-scaling_params!$B$2)))+MAX(0,MIN(1,(L1108-scaling_params!$B$3)/(scaling_params!$C$3-scaling_params!$B$3))))/2</f>
        <v>0.6637254902</v>
      </c>
      <c r="Y1108" s="15">
        <f>(MAX(0,MIN(1,(M1108-scaling_params!$B$4)/(scaling_params!$C$4-scaling_params!$B$4)))+MAX(0,MIN(1,(N1108-scaling_params!$B$5)/(scaling_params!$C$5-scaling_params!$B$5))))/2</f>
        <v>0.4494047619</v>
      </c>
      <c r="Z1108" s="15">
        <f>(MAX(0,MIN(1,(O1108-scaling_params!$B$6)/(scaling_params!$C$6-scaling_params!$B$6)))+MAX(0,MIN(1,1-(P1108-scaling_params!$B$7)/(scaling_params!$C$7-scaling_params!$B$7)))+MAX(0,MIN(1,(T1108-scaling_params!$B$11)/(scaling_params!$C$11-scaling_params!$B$11))))/3</f>
        <v>0.5104540184</v>
      </c>
      <c r="AA1108" s="15">
        <f>(MAX(0,MIN(1,1-(Q1108-scaling_params!$B$8)/(scaling_params!$C$8-scaling_params!$B$8)))+MAX(0,MIN(1,(R1108-scaling_params!$B$9)/(scaling_params!$C$9-scaling_params!$B$9)))+MAX(0,MIN(1,(S1108-scaling_params!$B$10)/(scaling_params!$C$10-scaling_params!$B$10))))/3</f>
        <v>0.6533315282</v>
      </c>
      <c r="AB1108" s="15">
        <f>(MAX(0,MIN(1,(U1108-scaling_params!$B$12)/(scaling_params!$C$12-scaling_params!$B$12)))+MAX(0,MIN(1,(V1108-scaling_params!$B$13)/(scaling_params!$C$13-scaling_params!$B$13))))/2</f>
        <v>0.4568181818</v>
      </c>
      <c r="AC1108" s="13">
        <f>(scaling_params!$G$2*X1108+scaling_params!$G$3*Y1108+scaling_params!$G$4*Z1108+scaling_params!$G$5*AA1108+scaling_params!$G$6*AB1108)*100</f>
        <v>55.0433198</v>
      </c>
      <c r="AD1108" s="11" t="s">
        <v>680</v>
      </c>
      <c r="AE1108" s="11">
        <f t="shared" si="2"/>
        <v>1</v>
      </c>
    </row>
    <row r="1109" ht="15.75" customHeight="1">
      <c r="A1109" s="11" t="s">
        <v>229</v>
      </c>
      <c r="B1109" s="11" t="s">
        <v>163</v>
      </c>
      <c r="C1109" s="11" t="s">
        <v>164</v>
      </c>
      <c r="D1109" s="11" t="s">
        <v>170</v>
      </c>
      <c r="E1109" s="12">
        <v>2025.0</v>
      </c>
      <c r="F1109" s="11" t="s">
        <v>166</v>
      </c>
      <c r="G1109" s="11" t="s">
        <v>184</v>
      </c>
      <c r="H1109" s="11">
        <v>2.0</v>
      </c>
      <c r="I1109" s="13">
        <v>15.2</v>
      </c>
      <c r="J1109" s="11">
        <v>0.0</v>
      </c>
      <c r="K1109" s="13">
        <v>2.5</v>
      </c>
      <c r="L1109" s="13">
        <v>7.3</v>
      </c>
      <c r="M1109" s="11">
        <v>18.0</v>
      </c>
      <c r="N1109" s="14">
        <v>0.76</v>
      </c>
      <c r="O1109" s="13">
        <v>68.8</v>
      </c>
      <c r="P1109" s="13">
        <v>7.0</v>
      </c>
      <c r="Q1109" s="13">
        <v>16.6</v>
      </c>
      <c r="R1109" s="13">
        <v>14.7</v>
      </c>
      <c r="S1109" s="13">
        <v>4.1</v>
      </c>
      <c r="T1109" s="13">
        <v>4.1</v>
      </c>
      <c r="U1109" s="13">
        <v>1.5</v>
      </c>
      <c r="V1109" s="13">
        <v>73.8</v>
      </c>
      <c r="W1109" s="11" t="str">
        <f t="shared" si="1"/>
        <v>B-Average|BBVA|Risk|2025</v>
      </c>
      <c r="X1109" s="15">
        <f>(MAX(0,MIN(1,1-(K1109-scaling_params!$B$2)/(scaling_params!$C$2-scaling_params!$B$2)))+MAX(0,MIN(1,(L1109-scaling_params!$B$3)/(scaling_params!$C$3-scaling_params!$B$3))))/2</f>
        <v>0.5661764706</v>
      </c>
      <c r="Y1109" s="15">
        <f>(MAX(0,MIN(1,(M1109-scaling_params!$B$4)/(scaling_params!$C$4-scaling_params!$B$4)))+MAX(0,MIN(1,(N1109-scaling_params!$B$5)/(scaling_params!$C$5-scaling_params!$B$5))))/2</f>
        <v>0.5470238095</v>
      </c>
      <c r="Z1109" s="15">
        <f>(MAX(0,MIN(1,(O1109-scaling_params!$B$6)/(scaling_params!$C$6-scaling_params!$B$6)))+MAX(0,MIN(1,1-(P1109-scaling_params!$B$7)/(scaling_params!$C$7-scaling_params!$B$7)))+MAX(0,MIN(1,(T1109-scaling_params!$B$11)/(scaling_params!$C$11-scaling_params!$B$11))))/3</f>
        <v>0.6471373778</v>
      </c>
      <c r="AA1109" s="15">
        <f>(MAX(0,MIN(1,1-(Q1109-scaling_params!$B$8)/(scaling_params!$C$8-scaling_params!$B$8)))+MAX(0,MIN(1,(R1109-scaling_params!$B$9)/(scaling_params!$C$9-scaling_params!$B$9)))+MAX(0,MIN(1,(S1109-scaling_params!$B$10)/(scaling_params!$C$10-scaling_params!$B$10))))/3</f>
        <v>0.5704720323</v>
      </c>
      <c r="AB1109" s="15">
        <f>(MAX(0,MIN(1,(U1109-scaling_params!$B$12)/(scaling_params!$C$12-scaling_params!$B$12)))+MAX(0,MIN(1,(V1109-scaling_params!$B$13)/(scaling_params!$C$13-scaling_params!$B$13))))/2</f>
        <v>0.4013636364</v>
      </c>
      <c r="AC1109" s="13">
        <f>(scaling_params!$G$2*X1109+scaling_params!$G$3*Y1109+scaling_params!$G$4*Z1109+scaling_params!$G$5*AA1109+scaling_params!$G$6*AB1109)*100</f>
        <v>56.14433364</v>
      </c>
      <c r="AD1109" s="11" t="s">
        <v>680</v>
      </c>
      <c r="AE1109" s="11">
        <f t="shared" si="2"/>
        <v>1</v>
      </c>
    </row>
    <row r="1110" ht="15.75" customHeight="1">
      <c r="A1110" s="11" t="s">
        <v>230</v>
      </c>
      <c r="B1110" s="11" t="s">
        <v>163</v>
      </c>
      <c r="C1110" s="11" t="s">
        <v>164</v>
      </c>
      <c r="D1110" s="11" t="s">
        <v>165</v>
      </c>
      <c r="E1110" s="12">
        <v>2024.0</v>
      </c>
      <c r="F1110" s="11" t="s">
        <v>166</v>
      </c>
      <c r="G1110" s="11" t="s">
        <v>167</v>
      </c>
      <c r="H1110" s="11">
        <v>1.0</v>
      </c>
      <c r="I1110" s="13">
        <v>15.8</v>
      </c>
      <c r="J1110" s="11">
        <v>0.0</v>
      </c>
      <c r="K1110" s="13">
        <v>3.0</v>
      </c>
      <c r="L1110" s="13">
        <v>5.9</v>
      </c>
      <c r="M1110" s="11">
        <v>-4.0</v>
      </c>
      <c r="N1110" s="14">
        <v>0.81</v>
      </c>
      <c r="O1110" s="13">
        <v>69.1</v>
      </c>
      <c r="P1110" s="13">
        <v>7.0</v>
      </c>
      <c r="Q1110" s="13">
        <v>16.3</v>
      </c>
      <c r="R1110" s="13">
        <v>13.4</v>
      </c>
      <c r="S1110" s="13">
        <v>2.8</v>
      </c>
      <c r="T1110" s="13">
        <v>3.2</v>
      </c>
      <c r="U1110" s="13">
        <v>2.1</v>
      </c>
      <c r="V1110" s="13">
        <v>64.2</v>
      </c>
      <c r="W1110" s="11" t="str">
        <f t="shared" si="1"/>
        <v>B-Average|BBVA|Operations|2024</v>
      </c>
      <c r="X1110" s="15">
        <f>(MAX(0,MIN(1,1-(K1110-scaling_params!$B$2)/(scaling_params!$C$2-scaling_params!$B$2)))+MAX(0,MIN(1,(L1110-scaling_params!$B$3)/(scaling_params!$C$3-scaling_params!$B$3))))/2</f>
        <v>0.3799019608</v>
      </c>
      <c r="Y1110" s="15">
        <f>(MAX(0,MIN(1,(M1110-scaling_params!$B$4)/(scaling_params!$C$4-scaling_params!$B$4)))+MAX(0,MIN(1,(N1110-scaling_params!$B$5)/(scaling_params!$C$5-scaling_params!$B$5))))/2</f>
        <v>0.5047619048</v>
      </c>
      <c r="Z1110" s="15">
        <f>(MAX(0,MIN(1,(O1110-scaling_params!$B$6)/(scaling_params!$C$6-scaling_params!$B$6)))+MAX(0,MIN(1,1-(P1110-scaling_params!$B$7)/(scaling_params!$C$7-scaling_params!$B$7)))+MAX(0,MIN(1,(T1110-scaling_params!$B$11)/(scaling_params!$C$11-scaling_params!$B$11))))/3</f>
        <v>0.5663735872</v>
      </c>
      <c r="AA1110" s="15">
        <f>(MAX(0,MIN(1,1-(Q1110-scaling_params!$B$8)/(scaling_params!$C$8-scaling_params!$B$8)))+MAX(0,MIN(1,(R1110-scaling_params!$B$9)/(scaling_params!$C$9-scaling_params!$B$9)))+MAX(0,MIN(1,(S1110-scaling_params!$B$10)/(scaling_params!$C$10-scaling_params!$B$10))))/3</f>
        <v>0.3995323676</v>
      </c>
      <c r="AB1110" s="15">
        <f>(MAX(0,MIN(1,(U1110-scaling_params!$B$12)/(scaling_params!$C$12-scaling_params!$B$12)))+MAX(0,MIN(1,(V1110-scaling_params!$B$13)/(scaling_params!$C$13-scaling_params!$B$13))))/2</f>
        <v>0.4640909091</v>
      </c>
      <c r="AC1110" s="13">
        <f>(scaling_params!$G$2*X1110+scaling_params!$G$3*Y1110+scaling_params!$G$4*Z1110+scaling_params!$G$5*AA1110+scaling_params!$G$6*AB1110)*100</f>
        <v>46.60742254</v>
      </c>
      <c r="AD1110" s="11" t="s">
        <v>680</v>
      </c>
      <c r="AE1110" s="11">
        <f t="shared" si="2"/>
        <v>1</v>
      </c>
    </row>
    <row r="1111" ht="15.75" customHeight="1">
      <c r="A1111" s="11" t="s">
        <v>230</v>
      </c>
      <c r="B1111" s="11" t="s">
        <v>163</v>
      </c>
      <c r="C1111" s="11" t="s">
        <v>164</v>
      </c>
      <c r="D1111" s="11" t="s">
        <v>165</v>
      </c>
      <c r="E1111" s="12">
        <v>2025.0</v>
      </c>
      <c r="F1111" s="11" t="s">
        <v>166</v>
      </c>
      <c r="G1111" s="11" t="s">
        <v>167</v>
      </c>
      <c r="H1111" s="11">
        <v>1.0</v>
      </c>
      <c r="I1111" s="13">
        <v>15.2</v>
      </c>
      <c r="J1111" s="11">
        <v>0.0</v>
      </c>
      <c r="K1111" s="13">
        <v>2.9</v>
      </c>
      <c r="L1111" s="13">
        <v>7.3</v>
      </c>
      <c r="M1111" s="11">
        <v>4.0</v>
      </c>
      <c r="N1111" s="14">
        <v>0.8</v>
      </c>
      <c r="O1111" s="13">
        <v>65.0</v>
      </c>
      <c r="P1111" s="13">
        <v>7.5</v>
      </c>
      <c r="Q1111" s="13">
        <v>15.9</v>
      </c>
      <c r="R1111" s="13">
        <v>10.7</v>
      </c>
      <c r="S1111" s="13">
        <v>3.6</v>
      </c>
      <c r="T1111" s="13">
        <v>3.1</v>
      </c>
      <c r="U1111" s="13">
        <v>1.3</v>
      </c>
      <c r="V1111" s="13">
        <v>76.7</v>
      </c>
      <c r="W1111" s="11" t="str">
        <f t="shared" si="1"/>
        <v>B-Average|BBVA|Operations|2025</v>
      </c>
      <c r="X1111" s="15">
        <f>(MAX(0,MIN(1,1-(K1111-scaling_params!$B$2)/(scaling_params!$C$2-scaling_params!$B$2)))+MAX(0,MIN(1,(L1111-scaling_params!$B$3)/(scaling_params!$C$3-scaling_params!$B$3))))/2</f>
        <v>0.4995098039</v>
      </c>
      <c r="Y1111" s="15">
        <f>(MAX(0,MIN(1,(M1111-scaling_params!$B$4)/(scaling_params!$C$4-scaling_params!$B$4)))+MAX(0,MIN(1,(N1111-scaling_params!$B$5)/(scaling_params!$C$5-scaling_params!$B$5))))/2</f>
        <v>0.5303571429</v>
      </c>
      <c r="Z1111" s="15">
        <f>(MAX(0,MIN(1,(O1111-scaling_params!$B$6)/(scaling_params!$C$6-scaling_params!$B$6)))+MAX(0,MIN(1,1-(P1111-scaling_params!$B$7)/(scaling_params!$C$7-scaling_params!$B$7)))+MAX(0,MIN(1,(T1111-scaling_params!$B$11)/(scaling_params!$C$11-scaling_params!$B$11))))/3</f>
        <v>0.4441479669</v>
      </c>
      <c r="AA1111" s="15">
        <f>(MAX(0,MIN(1,1-(Q1111-scaling_params!$B$8)/(scaling_params!$C$8-scaling_params!$B$8)))+MAX(0,MIN(1,(R1111-scaling_params!$B$9)/(scaling_params!$C$9-scaling_params!$B$9)))+MAX(0,MIN(1,(S1111-scaling_params!$B$10)/(scaling_params!$C$10-scaling_params!$B$10))))/3</f>
        <v>0.3791912047</v>
      </c>
      <c r="AB1111" s="15">
        <f>(MAX(0,MIN(1,(U1111-scaling_params!$B$12)/(scaling_params!$C$12-scaling_params!$B$12)))+MAX(0,MIN(1,(V1111-scaling_params!$B$13)/(scaling_params!$C$13-scaling_params!$B$13))))/2</f>
        <v>0.3777272727</v>
      </c>
      <c r="AC1111" s="13">
        <f>(scaling_params!$G$2*X1111+scaling_params!$G$3*Y1111+scaling_params!$G$4*Z1111+scaling_params!$G$5*AA1111+scaling_params!$G$6*AB1111)*100</f>
        <v>45.77029749</v>
      </c>
      <c r="AD1111" s="11" t="s">
        <v>680</v>
      </c>
      <c r="AE1111" s="11">
        <f t="shared" si="2"/>
        <v>1</v>
      </c>
    </row>
    <row r="1112" ht="15.75" customHeight="1">
      <c r="A1112" s="11" t="s">
        <v>231</v>
      </c>
      <c r="B1112" s="11" t="s">
        <v>163</v>
      </c>
      <c r="C1112" s="11" t="s">
        <v>164</v>
      </c>
      <c r="D1112" s="11" t="s">
        <v>170</v>
      </c>
      <c r="E1112" s="12">
        <v>2024.0</v>
      </c>
      <c r="F1112" s="11" t="s">
        <v>171</v>
      </c>
      <c r="G1112" s="11" t="s">
        <v>167</v>
      </c>
      <c r="H1112" s="11">
        <v>2.0</v>
      </c>
      <c r="I1112" s="13">
        <v>15.8</v>
      </c>
      <c r="J1112" s="11">
        <v>0.0</v>
      </c>
      <c r="K1112" s="13">
        <v>2.4</v>
      </c>
      <c r="L1112" s="13">
        <v>5.3</v>
      </c>
      <c r="M1112" s="11">
        <v>37.0</v>
      </c>
      <c r="N1112" s="14">
        <v>0.8</v>
      </c>
      <c r="O1112" s="13">
        <v>70.5</v>
      </c>
      <c r="P1112" s="13">
        <v>8.3</v>
      </c>
      <c r="Q1112" s="13">
        <v>13.6</v>
      </c>
      <c r="R1112" s="13">
        <v>14.9</v>
      </c>
      <c r="S1112" s="13">
        <v>4.3</v>
      </c>
      <c r="T1112" s="13">
        <v>3.2</v>
      </c>
      <c r="U1112" s="13">
        <v>1.7</v>
      </c>
      <c r="V1112" s="13">
        <v>67.0</v>
      </c>
      <c r="W1112" s="11" t="str">
        <f t="shared" si="1"/>
        <v>B-Average|BBVA|Risk|2024</v>
      </c>
      <c r="X1112" s="15">
        <f>(MAX(0,MIN(1,1-(K1112-scaling_params!$B$2)/(scaling_params!$C$2-scaling_params!$B$2)))+MAX(0,MIN(1,(L1112-scaling_params!$B$3)/(scaling_params!$C$3-scaling_params!$B$3))))/2</f>
        <v>0.4357843137</v>
      </c>
      <c r="Y1112" s="15">
        <f>(MAX(0,MIN(1,(M1112-scaling_params!$B$4)/(scaling_params!$C$4-scaling_params!$B$4)))+MAX(0,MIN(1,(N1112-scaling_params!$B$5)/(scaling_params!$C$5-scaling_params!$B$5))))/2</f>
        <v>0.6875</v>
      </c>
      <c r="Z1112" s="15">
        <f>(MAX(0,MIN(1,(O1112-scaling_params!$B$6)/(scaling_params!$C$6-scaling_params!$B$6)))+MAX(0,MIN(1,1-(P1112-scaling_params!$B$7)/(scaling_params!$C$7-scaling_params!$B$7)))+MAX(0,MIN(1,(T1112-scaling_params!$B$11)/(scaling_params!$C$11-scaling_params!$B$11))))/3</f>
        <v>0.4723587803</v>
      </c>
      <c r="AA1112" s="15">
        <f>(MAX(0,MIN(1,1-(Q1112-scaling_params!$B$8)/(scaling_params!$C$8-scaling_params!$B$8)))+MAX(0,MIN(1,(R1112-scaling_params!$B$9)/(scaling_params!$C$9-scaling_params!$B$9)))+MAX(0,MIN(1,(S1112-scaling_params!$B$10)/(scaling_params!$C$10-scaling_params!$B$10))))/3</f>
        <v>0.7121550577</v>
      </c>
      <c r="AB1112" s="15">
        <f>(MAX(0,MIN(1,(U1112-scaling_params!$B$12)/(scaling_params!$C$12-scaling_params!$B$12)))+MAX(0,MIN(1,(V1112-scaling_params!$B$13)/(scaling_params!$C$13-scaling_params!$B$13))))/2</f>
        <v>0.3895454545</v>
      </c>
      <c r="AC1112" s="13">
        <f>(scaling_params!$G$2*X1112+scaling_params!$G$3*Y1112+scaling_params!$G$4*Z1112+scaling_params!$G$5*AA1112+scaling_params!$G$6*AB1112)*100</f>
        <v>54.62817809</v>
      </c>
      <c r="AD1112" s="11" t="s">
        <v>680</v>
      </c>
      <c r="AE1112" s="11">
        <f t="shared" si="2"/>
        <v>1</v>
      </c>
    </row>
    <row r="1113" ht="15.75" customHeight="1">
      <c r="A1113" s="11" t="s">
        <v>231</v>
      </c>
      <c r="B1113" s="11" t="s">
        <v>163</v>
      </c>
      <c r="C1113" s="11" t="s">
        <v>164</v>
      </c>
      <c r="D1113" s="11" t="s">
        <v>170</v>
      </c>
      <c r="E1113" s="12">
        <v>2025.0</v>
      </c>
      <c r="F1113" s="11" t="s">
        <v>171</v>
      </c>
      <c r="G1113" s="11" t="s">
        <v>167</v>
      </c>
      <c r="H1113" s="11">
        <v>2.0</v>
      </c>
      <c r="I1113" s="13">
        <v>15.2</v>
      </c>
      <c r="J1113" s="11">
        <v>0.0</v>
      </c>
      <c r="K1113" s="13">
        <v>2.5</v>
      </c>
      <c r="L1113" s="13">
        <v>6.9</v>
      </c>
      <c r="M1113" s="11">
        <v>15.0</v>
      </c>
      <c r="N1113" s="14">
        <v>0.79</v>
      </c>
      <c r="O1113" s="13">
        <v>68.8</v>
      </c>
      <c r="P1113" s="13">
        <v>7.0</v>
      </c>
      <c r="Q1113" s="13">
        <v>16.6</v>
      </c>
      <c r="R1113" s="13">
        <v>14.7</v>
      </c>
      <c r="S1113" s="13">
        <v>3.5</v>
      </c>
      <c r="T1113" s="13">
        <v>3.0</v>
      </c>
      <c r="U1113" s="13">
        <v>1.5</v>
      </c>
      <c r="V1113" s="13">
        <v>73.5</v>
      </c>
      <c r="W1113" s="11" t="str">
        <f t="shared" si="1"/>
        <v>B-Average|BBVA|Risk|2025</v>
      </c>
      <c r="X1113" s="15">
        <f>(MAX(0,MIN(1,1-(K1113-scaling_params!$B$2)/(scaling_params!$C$2-scaling_params!$B$2)))+MAX(0,MIN(1,(L1113-scaling_params!$B$3)/(scaling_params!$C$3-scaling_params!$B$3))))/2</f>
        <v>0.5367647059</v>
      </c>
      <c r="Y1113" s="15">
        <f>(MAX(0,MIN(1,(M1113-scaling_params!$B$4)/(scaling_params!$C$4-scaling_params!$B$4)))+MAX(0,MIN(1,(N1113-scaling_params!$B$5)/(scaling_params!$C$5-scaling_params!$B$5))))/2</f>
        <v>0.5702380952</v>
      </c>
      <c r="Z1113" s="15">
        <f>(MAX(0,MIN(1,(O1113-scaling_params!$B$6)/(scaling_params!$C$6-scaling_params!$B$6)))+MAX(0,MIN(1,1-(P1113-scaling_params!$B$7)/(scaling_params!$C$7-scaling_params!$B$7)))+MAX(0,MIN(1,(T1113-scaling_params!$B$11)/(scaling_params!$C$11-scaling_params!$B$11))))/3</f>
        <v>0.5423754731</v>
      </c>
      <c r="AA1113" s="15">
        <f>(MAX(0,MIN(1,1-(Q1113-scaling_params!$B$8)/(scaling_params!$C$8-scaling_params!$B$8)))+MAX(0,MIN(1,(R1113-scaling_params!$B$9)/(scaling_params!$C$9-scaling_params!$B$9)))+MAX(0,MIN(1,(S1113-scaling_params!$B$10)/(scaling_params!$C$10-scaling_params!$B$10))))/3</f>
        <v>0.5116485029</v>
      </c>
      <c r="AB1113" s="15">
        <f>(MAX(0,MIN(1,(U1113-scaling_params!$B$12)/(scaling_params!$C$12-scaling_params!$B$12)))+MAX(0,MIN(1,(V1113-scaling_params!$B$13)/(scaling_params!$C$13-scaling_params!$B$13))))/2</f>
        <v>0.3986363636</v>
      </c>
      <c r="AC1113" s="13">
        <f>(scaling_params!$G$2*X1113+scaling_params!$G$3*Y1113+scaling_params!$G$4*Z1113+scaling_params!$G$5*AA1113+scaling_params!$G$6*AB1113)*100</f>
        <v>52.46931219</v>
      </c>
      <c r="AD1113" s="11" t="s">
        <v>680</v>
      </c>
      <c r="AE1113" s="11">
        <f t="shared" si="2"/>
        <v>1</v>
      </c>
    </row>
    <row r="1114" ht="15.75" customHeight="1">
      <c r="A1114" s="11" t="s">
        <v>232</v>
      </c>
      <c r="B1114" s="11" t="s">
        <v>163</v>
      </c>
      <c r="C1114" s="11" t="s">
        <v>164</v>
      </c>
      <c r="D1114" s="11" t="s">
        <v>181</v>
      </c>
      <c r="E1114" s="12">
        <v>2024.0</v>
      </c>
      <c r="F1114" s="11" t="s">
        <v>166</v>
      </c>
      <c r="G1114" s="11" t="s">
        <v>167</v>
      </c>
      <c r="H1114" s="11">
        <v>1.0</v>
      </c>
      <c r="I1114" s="13">
        <v>15.8</v>
      </c>
      <c r="J1114" s="11">
        <v>0.0</v>
      </c>
      <c r="K1114" s="13">
        <v>3.1</v>
      </c>
      <c r="L1114" s="13">
        <v>4.4</v>
      </c>
      <c r="M1114" s="11">
        <v>-12.0</v>
      </c>
      <c r="N1114" s="14">
        <v>0.74</v>
      </c>
      <c r="O1114" s="13">
        <v>71.5</v>
      </c>
      <c r="P1114" s="13">
        <v>8.4</v>
      </c>
      <c r="Q1114" s="13">
        <v>14.6</v>
      </c>
      <c r="R1114" s="13">
        <v>11.7</v>
      </c>
      <c r="S1114" s="13">
        <v>2.9</v>
      </c>
      <c r="T1114" s="13">
        <v>2.9</v>
      </c>
      <c r="U1114" s="13">
        <v>1.8</v>
      </c>
      <c r="V1114" s="13">
        <v>59.9</v>
      </c>
      <c r="W1114" s="11" t="str">
        <f t="shared" si="1"/>
        <v>B-Average|BBVA|Corporate|2024</v>
      </c>
      <c r="X1114" s="15">
        <f>(MAX(0,MIN(1,1-(K1114-scaling_params!$B$2)/(scaling_params!$C$2-scaling_params!$B$2)))+MAX(0,MIN(1,(L1114-scaling_params!$B$3)/(scaling_params!$C$3-scaling_params!$B$3))))/2</f>
        <v>0.2529411765</v>
      </c>
      <c r="Y1114" s="15">
        <f>(MAX(0,MIN(1,(M1114-scaling_params!$B$4)/(scaling_params!$C$4-scaling_params!$B$4)))+MAX(0,MIN(1,(N1114-scaling_params!$B$5)/(scaling_params!$C$5-scaling_params!$B$5))))/2</f>
        <v>0.3791666667</v>
      </c>
      <c r="Z1114" s="15">
        <f>(MAX(0,MIN(1,(O1114-scaling_params!$B$6)/(scaling_params!$C$6-scaling_params!$B$6)))+MAX(0,MIN(1,1-(P1114-scaling_params!$B$7)/(scaling_params!$C$7-scaling_params!$B$7)))+MAX(0,MIN(1,(T1114-scaling_params!$B$11)/(scaling_params!$C$11-scaling_params!$B$11))))/3</f>
        <v>0.4512799929</v>
      </c>
      <c r="AA1114" s="15">
        <f>(MAX(0,MIN(1,1-(Q1114-scaling_params!$B$8)/(scaling_params!$C$8-scaling_params!$B$8)))+MAX(0,MIN(1,(R1114-scaling_params!$B$9)/(scaling_params!$C$9-scaling_params!$B$9)))+MAX(0,MIN(1,(S1114-scaling_params!$B$10)/(scaling_params!$C$10-scaling_params!$B$10))))/3</f>
        <v>0.4020002708</v>
      </c>
      <c r="AB1114" s="15">
        <f>(MAX(0,MIN(1,(U1114-scaling_params!$B$12)/(scaling_params!$C$12-scaling_params!$B$12)))+MAX(0,MIN(1,(V1114-scaling_params!$B$13)/(scaling_params!$C$13-scaling_params!$B$13))))/2</f>
        <v>0.35</v>
      </c>
      <c r="AC1114" s="13">
        <f>(scaling_params!$G$2*X1114+scaling_params!$G$3*Y1114+scaling_params!$G$4*Z1114+scaling_params!$G$5*AA1114+scaling_params!$G$6*AB1114)*100</f>
        <v>36.66481891</v>
      </c>
      <c r="AD1114" s="11" t="s">
        <v>680</v>
      </c>
      <c r="AE1114" s="11">
        <f t="shared" si="2"/>
        <v>1</v>
      </c>
    </row>
    <row r="1115" ht="15.75" customHeight="1">
      <c r="A1115" s="11" t="s">
        <v>232</v>
      </c>
      <c r="B1115" s="11" t="s">
        <v>163</v>
      </c>
      <c r="C1115" s="11" t="s">
        <v>164</v>
      </c>
      <c r="D1115" s="11" t="s">
        <v>181</v>
      </c>
      <c r="E1115" s="12">
        <v>2025.0</v>
      </c>
      <c r="F1115" s="11" t="s">
        <v>166</v>
      </c>
      <c r="G1115" s="11" t="s">
        <v>167</v>
      </c>
      <c r="H1115" s="11">
        <v>1.0</v>
      </c>
      <c r="I1115" s="13">
        <v>15.2</v>
      </c>
      <c r="J1115" s="11">
        <v>0.0</v>
      </c>
      <c r="K1115" s="13">
        <v>2.0</v>
      </c>
      <c r="L1115" s="13">
        <v>5.2</v>
      </c>
      <c r="M1115" s="11">
        <v>7.0</v>
      </c>
      <c r="N1115" s="14">
        <v>0.7</v>
      </c>
      <c r="O1115" s="13">
        <v>66.0</v>
      </c>
      <c r="P1115" s="13">
        <v>8.0</v>
      </c>
      <c r="Q1115" s="13">
        <v>14.3</v>
      </c>
      <c r="R1115" s="13">
        <v>13.5</v>
      </c>
      <c r="S1115" s="13">
        <v>2.3</v>
      </c>
      <c r="T1115" s="13">
        <v>2.9</v>
      </c>
      <c r="U1115" s="13">
        <v>1.4</v>
      </c>
      <c r="V1115" s="13">
        <v>67.1</v>
      </c>
      <c r="W1115" s="11" t="str">
        <f t="shared" si="1"/>
        <v>B-Average|BBVA|Corporate|2025</v>
      </c>
      <c r="X1115" s="15">
        <f>(MAX(0,MIN(1,1-(K1115-scaling_params!$B$2)/(scaling_params!$C$2-scaling_params!$B$2)))+MAX(0,MIN(1,(L1115-scaling_params!$B$3)/(scaling_params!$C$3-scaling_params!$B$3))))/2</f>
        <v>0.4950980392</v>
      </c>
      <c r="Y1115" s="15">
        <f>(MAX(0,MIN(1,(M1115-scaling_params!$B$4)/(scaling_params!$C$4-scaling_params!$B$4)))+MAX(0,MIN(1,(N1115-scaling_params!$B$5)/(scaling_params!$C$5-scaling_params!$B$5))))/2</f>
        <v>0.4196428571</v>
      </c>
      <c r="Z1115" s="15">
        <f>(MAX(0,MIN(1,(O1115-scaling_params!$B$6)/(scaling_params!$C$6-scaling_params!$B$6)))+MAX(0,MIN(1,1-(P1115-scaling_params!$B$7)/(scaling_params!$C$7-scaling_params!$B$7)))+MAX(0,MIN(1,(T1115-scaling_params!$B$11)/(scaling_params!$C$11-scaling_params!$B$11))))/3</f>
        <v>0.396556953</v>
      </c>
      <c r="AA1115" s="15">
        <f>(MAX(0,MIN(1,1-(Q1115-scaling_params!$B$8)/(scaling_params!$C$8-scaling_params!$B$8)))+MAX(0,MIN(1,(R1115-scaling_params!$B$9)/(scaling_params!$C$9-scaling_params!$B$9)))+MAX(0,MIN(1,(S1115-scaling_params!$B$10)/(scaling_params!$C$10-scaling_params!$B$10))))/3</f>
        <v>0.4304897448</v>
      </c>
      <c r="AB1115" s="15">
        <f>(MAX(0,MIN(1,(U1115-scaling_params!$B$12)/(scaling_params!$C$12-scaling_params!$B$12)))+MAX(0,MIN(1,(V1115-scaling_params!$B$13)/(scaling_params!$C$13-scaling_params!$B$13))))/2</f>
        <v>0.3154545455</v>
      </c>
      <c r="AC1115" s="13">
        <f>(scaling_params!$G$2*X1115+scaling_params!$G$3*Y1115+scaling_params!$G$4*Z1115+scaling_params!$G$5*AA1115+scaling_params!$G$6*AB1115)*100</f>
        <v>42.1144826</v>
      </c>
      <c r="AD1115" s="11" t="s">
        <v>680</v>
      </c>
      <c r="AE1115" s="11">
        <f t="shared" si="2"/>
        <v>1</v>
      </c>
    </row>
    <row r="1116" ht="15.75" customHeight="1">
      <c r="A1116" s="11" t="s">
        <v>233</v>
      </c>
      <c r="B1116" s="11" t="s">
        <v>163</v>
      </c>
      <c r="C1116" s="11" t="s">
        <v>164</v>
      </c>
      <c r="D1116" s="11" t="s">
        <v>170</v>
      </c>
      <c r="E1116" s="12">
        <v>2024.0</v>
      </c>
      <c r="F1116" s="11" t="s">
        <v>166</v>
      </c>
      <c r="G1116" s="11" t="s">
        <v>172</v>
      </c>
      <c r="H1116" s="11">
        <v>3.0</v>
      </c>
      <c r="I1116" s="13">
        <v>15.8</v>
      </c>
      <c r="J1116" s="11">
        <v>0.0</v>
      </c>
      <c r="K1116" s="13">
        <v>2.4</v>
      </c>
      <c r="L1116" s="13">
        <v>5.0</v>
      </c>
      <c r="M1116" s="11">
        <v>7.0</v>
      </c>
      <c r="N1116" s="14">
        <v>0.79</v>
      </c>
      <c r="O1116" s="13">
        <v>70.5</v>
      </c>
      <c r="P1116" s="13">
        <v>8.3</v>
      </c>
      <c r="Q1116" s="13">
        <v>13.6</v>
      </c>
      <c r="R1116" s="13">
        <v>14.9</v>
      </c>
      <c r="S1116" s="13">
        <v>3.4</v>
      </c>
      <c r="T1116" s="13">
        <v>3.0</v>
      </c>
      <c r="U1116" s="13">
        <v>1.7</v>
      </c>
      <c r="V1116" s="13">
        <v>75.6</v>
      </c>
      <c r="W1116" s="11" t="str">
        <f t="shared" si="1"/>
        <v>B-Average|BBVA|Risk|2024</v>
      </c>
      <c r="X1116" s="15">
        <f>(MAX(0,MIN(1,1-(K1116-scaling_params!$B$2)/(scaling_params!$C$2-scaling_params!$B$2)))+MAX(0,MIN(1,(L1116-scaling_params!$B$3)/(scaling_params!$C$3-scaling_params!$B$3))))/2</f>
        <v>0.4137254902</v>
      </c>
      <c r="Y1116" s="15">
        <f>(MAX(0,MIN(1,(M1116-scaling_params!$B$4)/(scaling_params!$C$4-scaling_params!$B$4)))+MAX(0,MIN(1,(N1116-scaling_params!$B$5)/(scaling_params!$C$5-scaling_params!$B$5))))/2</f>
        <v>0.5321428571</v>
      </c>
      <c r="Z1116" s="15">
        <f>(MAX(0,MIN(1,(O1116-scaling_params!$B$6)/(scaling_params!$C$6-scaling_params!$B$6)))+MAX(0,MIN(1,1-(P1116-scaling_params!$B$7)/(scaling_params!$C$7-scaling_params!$B$7)))+MAX(0,MIN(1,(T1116-scaling_params!$B$11)/(scaling_params!$C$11-scaling_params!$B$11))))/3</f>
        <v>0.4533111612</v>
      </c>
      <c r="AA1116" s="15">
        <f>(MAX(0,MIN(1,1-(Q1116-scaling_params!$B$8)/(scaling_params!$C$8-scaling_params!$B$8)))+MAX(0,MIN(1,(R1116-scaling_params!$B$9)/(scaling_params!$C$9-scaling_params!$B$9)))+MAX(0,MIN(1,(S1116-scaling_params!$B$10)/(scaling_params!$C$10-scaling_params!$B$10))))/3</f>
        <v>0.6239197635</v>
      </c>
      <c r="AB1116" s="15">
        <f>(MAX(0,MIN(1,(U1116-scaling_params!$B$12)/(scaling_params!$C$12-scaling_params!$B$12)))+MAX(0,MIN(1,(V1116-scaling_params!$B$13)/(scaling_params!$C$13-scaling_params!$B$13))))/2</f>
        <v>0.4677272727</v>
      </c>
      <c r="AC1116" s="13">
        <f>(scaling_params!$G$2*X1116+scaling_params!$G$3*Y1116+scaling_params!$G$4*Z1116+scaling_params!$G$5*AA1116+scaling_params!$G$6*AB1116)*100</f>
        <v>49.38088811</v>
      </c>
      <c r="AD1116" s="11" t="s">
        <v>680</v>
      </c>
      <c r="AE1116" s="11">
        <f t="shared" si="2"/>
        <v>1</v>
      </c>
    </row>
    <row r="1117" ht="15.75" customHeight="1">
      <c r="A1117" s="11" t="s">
        <v>233</v>
      </c>
      <c r="B1117" s="11" t="s">
        <v>163</v>
      </c>
      <c r="C1117" s="11" t="s">
        <v>164</v>
      </c>
      <c r="D1117" s="11" t="s">
        <v>170</v>
      </c>
      <c r="E1117" s="12">
        <v>2025.0</v>
      </c>
      <c r="F1117" s="11" t="s">
        <v>166</v>
      </c>
      <c r="G1117" s="11" t="s">
        <v>172</v>
      </c>
      <c r="H1117" s="11">
        <v>3.0</v>
      </c>
      <c r="I1117" s="13">
        <v>15.2</v>
      </c>
      <c r="J1117" s="11">
        <v>0.0</v>
      </c>
      <c r="K1117" s="13">
        <v>2.5</v>
      </c>
      <c r="L1117" s="13">
        <v>5.4</v>
      </c>
      <c r="M1117" s="11">
        <v>24.0</v>
      </c>
      <c r="N1117" s="14">
        <v>0.69</v>
      </c>
      <c r="O1117" s="13">
        <v>68.8</v>
      </c>
      <c r="P1117" s="13">
        <v>7.0</v>
      </c>
      <c r="Q1117" s="13">
        <v>16.6</v>
      </c>
      <c r="R1117" s="13">
        <v>14.7</v>
      </c>
      <c r="S1117" s="13">
        <v>2.6</v>
      </c>
      <c r="T1117" s="13">
        <v>2.7</v>
      </c>
      <c r="U1117" s="13">
        <v>1.5</v>
      </c>
      <c r="V1117" s="13">
        <v>60.5</v>
      </c>
      <c r="W1117" s="11" t="str">
        <f t="shared" si="1"/>
        <v>B-Average|BBVA|Risk|2025</v>
      </c>
      <c r="X1117" s="15">
        <f>(MAX(0,MIN(1,1-(K1117-scaling_params!$B$2)/(scaling_params!$C$2-scaling_params!$B$2)))+MAX(0,MIN(1,(L1117-scaling_params!$B$3)/(scaling_params!$C$3-scaling_params!$B$3))))/2</f>
        <v>0.4264705882</v>
      </c>
      <c r="Y1117" s="15">
        <f>(MAX(0,MIN(1,(M1117-scaling_params!$B$4)/(scaling_params!$C$4-scaling_params!$B$4)))+MAX(0,MIN(1,(N1117-scaling_params!$B$5)/(scaling_params!$C$5-scaling_params!$B$5))))/2</f>
        <v>0.4880952381</v>
      </c>
      <c r="Z1117" s="15">
        <f>(MAX(0,MIN(1,(O1117-scaling_params!$B$6)/(scaling_params!$C$6-scaling_params!$B$6)))+MAX(0,MIN(1,1-(P1117-scaling_params!$B$7)/(scaling_params!$C$7-scaling_params!$B$7)))+MAX(0,MIN(1,(T1117-scaling_params!$B$11)/(scaling_params!$C$11-scaling_params!$B$11))))/3</f>
        <v>0.5138040445</v>
      </c>
      <c r="AA1117" s="15">
        <f>(MAX(0,MIN(1,1-(Q1117-scaling_params!$B$8)/(scaling_params!$C$8-scaling_params!$B$8)))+MAX(0,MIN(1,(R1117-scaling_params!$B$9)/(scaling_params!$C$9-scaling_params!$B$9)))+MAX(0,MIN(1,(S1117-scaling_params!$B$10)/(scaling_params!$C$10-scaling_params!$B$10))))/3</f>
        <v>0.4234132088</v>
      </c>
      <c r="AB1117" s="15">
        <f>(MAX(0,MIN(1,(U1117-scaling_params!$B$12)/(scaling_params!$C$12-scaling_params!$B$12)))+MAX(0,MIN(1,(V1117-scaling_params!$B$13)/(scaling_params!$C$13-scaling_params!$B$13))))/2</f>
        <v>0.2804545455</v>
      </c>
      <c r="AC1117" s="13">
        <f>(scaling_params!$G$2*X1117+scaling_params!$G$3*Y1117+scaling_params!$G$4*Z1117+scaling_params!$G$5*AA1117+scaling_params!$G$6*AB1117)*100</f>
        <v>44.32812808</v>
      </c>
      <c r="AD1117" s="11" t="s">
        <v>680</v>
      </c>
      <c r="AE1117" s="11">
        <f t="shared" si="2"/>
        <v>1</v>
      </c>
    </row>
    <row r="1118" ht="15.75" customHeight="1">
      <c r="A1118" s="11" t="s">
        <v>234</v>
      </c>
      <c r="B1118" s="11" t="s">
        <v>163</v>
      </c>
      <c r="C1118" s="11" t="s">
        <v>164</v>
      </c>
      <c r="D1118" s="11" t="s">
        <v>181</v>
      </c>
      <c r="E1118" s="12">
        <v>2024.0</v>
      </c>
      <c r="F1118" s="11" t="s">
        <v>171</v>
      </c>
      <c r="G1118" s="11" t="s">
        <v>184</v>
      </c>
      <c r="H1118" s="11">
        <v>3.0</v>
      </c>
      <c r="I1118" s="13">
        <v>15.8</v>
      </c>
      <c r="J1118" s="11">
        <v>0.0</v>
      </c>
      <c r="K1118" s="13">
        <v>3.1</v>
      </c>
      <c r="L1118" s="13">
        <v>5.4</v>
      </c>
      <c r="M1118" s="11">
        <v>15.0</v>
      </c>
      <c r="N1118" s="14">
        <v>0.83</v>
      </c>
      <c r="O1118" s="13">
        <v>71.5</v>
      </c>
      <c r="P1118" s="13">
        <v>8.4</v>
      </c>
      <c r="Q1118" s="13">
        <v>14.6</v>
      </c>
      <c r="R1118" s="13">
        <v>11.7</v>
      </c>
      <c r="S1118" s="13">
        <v>3.6</v>
      </c>
      <c r="T1118" s="13">
        <v>3.7</v>
      </c>
      <c r="U1118" s="13">
        <v>1.8</v>
      </c>
      <c r="V1118" s="13">
        <v>82.3</v>
      </c>
      <c r="W1118" s="11" t="str">
        <f t="shared" si="1"/>
        <v>B-Average|BBVA|Corporate|2024</v>
      </c>
      <c r="X1118" s="15">
        <f>(MAX(0,MIN(1,1-(K1118-scaling_params!$B$2)/(scaling_params!$C$2-scaling_params!$B$2)))+MAX(0,MIN(1,(L1118-scaling_params!$B$3)/(scaling_params!$C$3-scaling_params!$B$3))))/2</f>
        <v>0.3264705882</v>
      </c>
      <c r="Y1118" s="15">
        <f>(MAX(0,MIN(1,(M1118-scaling_params!$B$4)/(scaling_params!$C$4-scaling_params!$B$4)))+MAX(0,MIN(1,(N1118-scaling_params!$B$5)/(scaling_params!$C$5-scaling_params!$B$5))))/2</f>
        <v>0.6202380952</v>
      </c>
      <c r="Z1118" s="15">
        <f>(MAX(0,MIN(1,(O1118-scaling_params!$B$6)/(scaling_params!$C$6-scaling_params!$B$6)))+MAX(0,MIN(1,1-(P1118-scaling_params!$B$7)/(scaling_params!$C$7-scaling_params!$B$7)))+MAX(0,MIN(1,(T1118-scaling_params!$B$11)/(scaling_params!$C$11-scaling_params!$B$11))))/3</f>
        <v>0.5274704691</v>
      </c>
      <c r="AA1118" s="15">
        <f>(MAX(0,MIN(1,1-(Q1118-scaling_params!$B$8)/(scaling_params!$C$8-scaling_params!$B$8)))+MAX(0,MIN(1,(R1118-scaling_params!$B$9)/(scaling_params!$C$9-scaling_params!$B$9)))+MAX(0,MIN(1,(S1118-scaling_params!$B$10)/(scaling_params!$C$10-scaling_params!$B$10))))/3</f>
        <v>0.4706277217</v>
      </c>
      <c r="AB1118" s="15">
        <f>(MAX(0,MIN(1,(U1118-scaling_params!$B$12)/(scaling_params!$C$12-scaling_params!$B$12)))+MAX(0,MIN(1,(V1118-scaling_params!$B$13)/(scaling_params!$C$13-scaling_params!$B$13))))/2</f>
        <v>0.5536363636</v>
      </c>
      <c r="AC1118" s="13">
        <f>(scaling_params!$G$2*X1118+scaling_params!$G$3*Y1118+scaling_params!$G$4*Z1118+scaling_params!$G$5*AA1118+scaling_params!$G$6*AB1118)*100</f>
        <v>49.45916708</v>
      </c>
      <c r="AD1118" s="11" t="s">
        <v>680</v>
      </c>
      <c r="AE1118" s="11">
        <f t="shared" si="2"/>
        <v>1</v>
      </c>
    </row>
    <row r="1119" ht="15.75" customHeight="1">
      <c r="A1119" s="11" t="s">
        <v>234</v>
      </c>
      <c r="B1119" s="11" t="s">
        <v>163</v>
      </c>
      <c r="C1119" s="11" t="s">
        <v>164</v>
      </c>
      <c r="D1119" s="11" t="s">
        <v>181</v>
      </c>
      <c r="E1119" s="12">
        <v>2025.0</v>
      </c>
      <c r="F1119" s="11" t="s">
        <v>171</v>
      </c>
      <c r="G1119" s="11" t="s">
        <v>184</v>
      </c>
      <c r="H1119" s="11">
        <v>3.0</v>
      </c>
      <c r="I1119" s="13">
        <v>15.2</v>
      </c>
      <c r="J1119" s="11">
        <v>0.0</v>
      </c>
      <c r="K1119" s="13">
        <v>2.0</v>
      </c>
      <c r="L1119" s="13">
        <v>5.1</v>
      </c>
      <c r="M1119" s="11">
        <v>1.0</v>
      </c>
      <c r="N1119" s="14">
        <v>0.8</v>
      </c>
      <c r="O1119" s="13">
        <v>66.0</v>
      </c>
      <c r="P1119" s="13">
        <v>8.0</v>
      </c>
      <c r="Q1119" s="13">
        <v>14.3</v>
      </c>
      <c r="R1119" s="13">
        <v>13.5</v>
      </c>
      <c r="S1119" s="13">
        <v>3.1</v>
      </c>
      <c r="T1119" s="13">
        <v>3.5</v>
      </c>
      <c r="U1119" s="13">
        <v>1.4</v>
      </c>
      <c r="V1119" s="13">
        <v>65.5</v>
      </c>
      <c r="W1119" s="11" t="str">
        <f t="shared" si="1"/>
        <v>B-Average|BBVA|Corporate|2025</v>
      </c>
      <c r="X1119" s="15">
        <f>(MAX(0,MIN(1,1-(K1119-scaling_params!$B$2)/(scaling_params!$C$2-scaling_params!$B$2)))+MAX(0,MIN(1,(L1119-scaling_params!$B$3)/(scaling_params!$C$3-scaling_params!$B$3))))/2</f>
        <v>0.487745098</v>
      </c>
      <c r="Y1119" s="15">
        <f>(MAX(0,MIN(1,(M1119-scaling_params!$B$4)/(scaling_params!$C$4-scaling_params!$B$4)))+MAX(0,MIN(1,(N1119-scaling_params!$B$5)/(scaling_params!$C$5-scaling_params!$B$5))))/2</f>
        <v>0.5160714286</v>
      </c>
      <c r="Z1119" s="15">
        <f>(MAX(0,MIN(1,(O1119-scaling_params!$B$6)/(scaling_params!$C$6-scaling_params!$B$6)))+MAX(0,MIN(1,1-(P1119-scaling_params!$B$7)/(scaling_params!$C$7-scaling_params!$B$7)))+MAX(0,MIN(1,(T1119-scaling_params!$B$11)/(scaling_params!$C$11-scaling_params!$B$11))))/3</f>
        <v>0.4536998101</v>
      </c>
      <c r="AA1119" s="15">
        <f>(MAX(0,MIN(1,1-(Q1119-scaling_params!$B$8)/(scaling_params!$C$8-scaling_params!$B$8)))+MAX(0,MIN(1,(R1119-scaling_params!$B$9)/(scaling_params!$C$9-scaling_params!$B$9)))+MAX(0,MIN(1,(S1119-scaling_params!$B$10)/(scaling_params!$C$10-scaling_params!$B$10))))/3</f>
        <v>0.5089211174</v>
      </c>
      <c r="AB1119" s="15">
        <f>(MAX(0,MIN(1,(U1119-scaling_params!$B$12)/(scaling_params!$C$12-scaling_params!$B$12)))+MAX(0,MIN(1,(V1119-scaling_params!$B$13)/(scaling_params!$C$13-scaling_params!$B$13))))/2</f>
        <v>0.3009090909</v>
      </c>
      <c r="AC1119" s="13">
        <f>(scaling_params!$G$2*X1119+scaling_params!$G$3*Y1119+scaling_params!$G$4*Z1119+scaling_params!$G$5*AA1119+scaling_params!$G$6*AB1119)*100</f>
        <v>46.75937285</v>
      </c>
      <c r="AD1119" s="11" t="s">
        <v>680</v>
      </c>
      <c r="AE1119" s="11">
        <f t="shared" si="2"/>
        <v>1</v>
      </c>
    </row>
    <row r="1120" ht="15.75" customHeight="1">
      <c r="A1120" s="11" t="s">
        <v>235</v>
      </c>
      <c r="B1120" s="11" t="s">
        <v>163</v>
      </c>
      <c r="C1120" s="11" t="s">
        <v>164</v>
      </c>
      <c r="D1120" s="11" t="s">
        <v>165</v>
      </c>
      <c r="E1120" s="12">
        <v>2024.0</v>
      </c>
      <c r="F1120" s="11" t="s">
        <v>166</v>
      </c>
      <c r="G1120" s="11" t="s">
        <v>172</v>
      </c>
      <c r="H1120" s="11">
        <v>5.0</v>
      </c>
      <c r="I1120" s="13">
        <v>15.8</v>
      </c>
      <c r="J1120" s="11">
        <v>0.0</v>
      </c>
      <c r="K1120" s="13">
        <v>3.0</v>
      </c>
      <c r="L1120" s="13">
        <v>6.2</v>
      </c>
      <c r="M1120" s="11">
        <v>-1.0</v>
      </c>
      <c r="N1120" s="14">
        <v>0.68</v>
      </c>
      <c r="O1120" s="13">
        <v>69.1</v>
      </c>
      <c r="P1120" s="13">
        <v>7.0</v>
      </c>
      <c r="Q1120" s="13">
        <v>16.3</v>
      </c>
      <c r="R1120" s="13">
        <v>13.4</v>
      </c>
      <c r="S1120" s="13">
        <v>3.0</v>
      </c>
      <c r="T1120" s="13">
        <v>2.8</v>
      </c>
      <c r="U1120" s="13">
        <v>2.1</v>
      </c>
      <c r="V1120" s="13">
        <v>59.2</v>
      </c>
      <c r="W1120" s="11" t="str">
        <f t="shared" si="1"/>
        <v>B-Average|BBVA|Operations|2024</v>
      </c>
      <c r="X1120" s="15">
        <f>(MAX(0,MIN(1,1-(K1120-scaling_params!$B$2)/(scaling_params!$C$2-scaling_params!$B$2)))+MAX(0,MIN(1,(L1120-scaling_params!$B$3)/(scaling_params!$C$3-scaling_params!$B$3))))/2</f>
        <v>0.4019607843</v>
      </c>
      <c r="Y1120" s="15">
        <f>(MAX(0,MIN(1,(M1120-scaling_params!$B$4)/(scaling_params!$C$4-scaling_params!$B$4)))+MAX(0,MIN(1,(N1120-scaling_params!$B$5)/(scaling_params!$C$5-scaling_params!$B$5))))/2</f>
        <v>0.356547619</v>
      </c>
      <c r="Z1120" s="15">
        <f>(MAX(0,MIN(1,(O1120-scaling_params!$B$6)/(scaling_params!$C$6-scaling_params!$B$6)))+MAX(0,MIN(1,1-(P1120-scaling_params!$B$7)/(scaling_params!$C$7-scaling_params!$B$7)))+MAX(0,MIN(1,(T1120-scaling_params!$B$11)/(scaling_params!$C$11-scaling_params!$B$11))))/3</f>
        <v>0.5282783491</v>
      </c>
      <c r="AA1120" s="15">
        <f>(MAX(0,MIN(1,1-(Q1120-scaling_params!$B$8)/(scaling_params!$C$8-scaling_params!$B$8)))+MAX(0,MIN(1,(R1120-scaling_params!$B$9)/(scaling_params!$C$9-scaling_params!$B$9)))+MAX(0,MIN(1,(S1120-scaling_params!$B$10)/(scaling_params!$C$10-scaling_params!$B$10))))/3</f>
        <v>0.4191402107</v>
      </c>
      <c r="AB1120" s="15">
        <f>(MAX(0,MIN(1,(U1120-scaling_params!$B$12)/(scaling_params!$C$12-scaling_params!$B$12)))+MAX(0,MIN(1,(V1120-scaling_params!$B$13)/(scaling_params!$C$13-scaling_params!$B$13))))/2</f>
        <v>0.4186363636</v>
      </c>
      <c r="AC1120" s="13">
        <f>(scaling_params!$G$2*X1120+scaling_params!$G$3*Y1120+scaling_params!$G$4*Z1120+scaling_params!$G$5*AA1120+scaling_params!$G$6*AB1120)*100</f>
        <v>42.55626548</v>
      </c>
      <c r="AD1120" s="11" t="s">
        <v>680</v>
      </c>
      <c r="AE1120" s="11">
        <f t="shared" si="2"/>
        <v>1</v>
      </c>
    </row>
    <row r="1121" ht="15.75" customHeight="1">
      <c r="A1121" s="11" t="s">
        <v>235</v>
      </c>
      <c r="B1121" s="11" t="s">
        <v>163</v>
      </c>
      <c r="C1121" s="11" t="s">
        <v>164</v>
      </c>
      <c r="D1121" s="11" t="s">
        <v>165</v>
      </c>
      <c r="E1121" s="12">
        <v>2025.0</v>
      </c>
      <c r="F1121" s="11" t="s">
        <v>166</v>
      </c>
      <c r="G1121" s="11" t="s">
        <v>172</v>
      </c>
      <c r="H1121" s="11">
        <v>5.0</v>
      </c>
      <c r="I1121" s="13">
        <v>15.2</v>
      </c>
      <c r="J1121" s="11">
        <v>0.0</v>
      </c>
      <c r="K1121" s="13">
        <v>2.9</v>
      </c>
      <c r="L1121" s="13">
        <v>5.2</v>
      </c>
      <c r="M1121" s="11">
        <v>-17.0</v>
      </c>
      <c r="N1121" s="14">
        <v>0.69</v>
      </c>
      <c r="O1121" s="13">
        <v>65.0</v>
      </c>
      <c r="P1121" s="13">
        <v>7.5</v>
      </c>
      <c r="Q1121" s="13">
        <v>15.9</v>
      </c>
      <c r="R1121" s="13">
        <v>10.7</v>
      </c>
      <c r="S1121" s="13">
        <v>3.1</v>
      </c>
      <c r="T1121" s="13">
        <v>3.0</v>
      </c>
      <c r="U1121" s="13">
        <v>1.3</v>
      </c>
      <c r="V1121" s="13">
        <v>60.7</v>
      </c>
      <c r="W1121" s="11" t="str">
        <f t="shared" si="1"/>
        <v>B-Average|BBVA|Operations|2025</v>
      </c>
      <c r="X1121" s="15">
        <f>(MAX(0,MIN(1,1-(K1121-scaling_params!$B$2)/(scaling_params!$C$2-scaling_params!$B$2)))+MAX(0,MIN(1,(L1121-scaling_params!$B$3)/(scaling_params!$C$3-scaling_params!$B$3))))/2</f>
        <v>0.3450980392</v>
      </c>
      <c r="Y1121" s="15">
        <f>(MAX(0,MIN(1,(M1121-scaling_params!$B$4)/(scaling_params!$C$4-scaling_params!$B$4)))+MAX(0,MIN(1,(N1121-scaling_params!$B$5)/(scaling_params!$C$5-scaling_params!$B$5))))/2</f>
        <v>0.2928571429</v>
      </c>
      <c r="Z1121" s="15">
        <f>(MAX(0,MIN(1,(O1121-scaling_params!$B$6)/(scaling_params!$C$6-scaling_params!$B$6)))+MAX(0,MIN(1,1-(P1121-scaling_params!$B$7)/(scaling_params!$C$7-scaling_params!$B$7)))+MAX(0,MIN(1,(T1121-scaling_params!$B$11)/(scaling_params!$C$11-scaling_params!$B$11))))/3</f>
        <v>0.4346241574</v>
      </c>
      <c r="AA1121" s="15">
        <f>(MAX(0,MIN(1,1-(Q1121-scaling_params!$B$8)/(scaling_params!$C$8-scaling_params!$B$8)))+MAX(0,MIN(1,(R1121-scaling_params!$B$9)/(scaling_params!$C$9-scaling_params!$B$9)))+MAX(0,MIN(1,(S1121-scaling_params!$B$10)/(scaling_params!$C$10-scaling_params!$B$10))))/3</f>
        <v>0.3301715968</v>
      </c>
      <c r="AB1121" s="15">
        <f>(MAX(0,MIN(1,(U1121-scaling_params!$B$12)/(scaling_params!$C$12-scaling_params!$B$12)))+MAX(0,MIN(1,(V1121-scaling_params!$B$13)/(scaling_params!$C$13-scaling_params!$B$13))))/2</f>
        <v>0.2322727273</v>
      </c>
      <c r="AC1121" s="13">
        <f>(scaling_params!$G$2*X1121+scaling_params!$G$3*Y1121+scaling_params!$G$4*Z1121+scaling_params!$G$5*AA1121+scaling_params!$G$6*AB1121)*100</f>
        <v>33.75745276</v>
      </c>
      <c r="AD1121" s="11" t="s">
        <v>680</v>
      </c>
      <c r="AE1121" s="11">
        <f t="shared" si="2"/>
        <v>1</v>
      </c>
    </row>
    <row r="1122" ht="15.75" customHeight="1">
      <c r="A1122" s="11" t="s">
        <v>236</v>
      </c>
      <c r="B1122" s="11" t="s">
        <v>163</v>
      </c>
      <c r="C1122" s="11" t="s">
        <v>164</v>
      </c>
      <c r="D1122" s="11" t="s">
        <v>181</v>
      </c>
      <c r="E1122" s="12">
        <v>2024.0</v>
      </c>
      <c r="F1122" s="11" t="s">
        <v>166</v>
      </c>
      <c r="G1122" s="11" t="s">
        <v>167</v>
      </c>
      <c r="H1122" s="11">
        <v>1.0</v>
      </c>
      <c r="I1122" s="13">
        <v>15.8</v>
      </c>
      <c r="J1122" s="11">
        <v>0.0</v>
      </c>
      <c r="K1122" s="13">
        <v>3.1</v>
      </c>
      <c r="L1122" s="13">
        <v>5.0</v>
      </c>
      <c r="M1122" s="11">
        <v>8.0</v>
      </c>
      <c r="N1122" s="14">
        <v>0.76</v>
      </c>
      <c r="O1122" s="13">
        <v>71.5</v>
      </c>
      <c r="P1122" s="13">
        <v>8.4</v>
      </c>
      <c r="Q1122" s="13">
        <v>14.6</v>
      </c>
      <c r="R1122" s="13">
        <v>11.7</v>
      </c>
      <c r="S1122" s="13">
        <v>3.0</v>
      </c>
      <c r="T1122" s="13">
        <v>2.7</v>
      </c>
      <c r="U1122" s="13">
        <v>1.8</v>
      </c>
      <c r="V1122" s="13">
        <v>63.7</v>
      </c>
      <c r="W1122" s="11" t="str">
        <f t="shared" si="1"/>
        <v>B-Average|BBVA|Corporate|2024</v>
      </c>
      <c r="X1122" s="15">
        <f>(MAX(0,MIN(1,1-(K1122-scaling_params!$B$2)/(scaling_params!$C$2-scaling_params!$B$2)))+MAX(0,MIN(1,(L1122-scaling_params!$B$3)/(scaling_params!$C$3-scaling_params!$B$3))))/2</f>
        <v>0.2970588235</v>
      </c>
      <c r="Y1122" s="15">
        <f>(MAX(0,MIN(1,(M1122-scaling_params!$B$4)/(scaling_params!$C$4-scaling_params!$B$4)))+MAX(0,MIN(1,(N1122-scaling_params!$B$5)/(scaling_params!$C$5-scaling_params!$B$5))))/2</f>
        <v>0.4994047619</v>
      </c>
      <c r="Z1122" s="15">
        <f>(MAX(0,MIN(1,(O1122-scaling_params!$B$6)/(scaling_params!$C$6-scaling_params!$B$6)))+MAX(0,MIN(1,1-(P1122-scaling_params!$B$7)/(scaling_params!$C$7-scaling_params!$B$7)))+MAX(0,MIN(1,(T1122-scaling_params!$B$11)/(scaling_params!$C$11-scaling_params!$B$11))))/3</f>
        <v>0.4322323738</v>
      </c>
      <c r="AA1122" s="15">
        <f>(MAX(0,MIN(1,1-(Q1122-scaling_params!$B$8)/(scaling_params!$C$8-scaling_params!$B$8)))+MAX(0,MIN(1,(R1122-scaling_params!$B$9)/(scaling_params!$C$9-scaling_params!$B$9)))+MAX(0,MIN(1,(S1122-scaling_params!$B$10)/(scaling_params!$C$10-scaling_params!$B$10))))/3</f>
        <v>0.4118041923</v>
      </c>
      <c r="AB1122" s="15">
        <f>(MAX(0,MIN(1,(U1122-scaling_params!$B$12)/(scaling_params!$C$12-scaling_params!$B$12)))+MAX(0,MIN(1,(V1122-scaling_params!$B$13)/(scaling_params!$C$13-scaling_params!$B$13))))/2</f>
        <v>0.3845454545</v>
      </c>
      <c r="AC1122" s="13">
        <f>(scaling_params!$G$2*X1122+scaling_params!$G$3*Y1122+scaling_params!$G$4*Z1122+scaling_params!$G$5*AA1122+scaling_params!$G$6*AB1122)*100</f>
        <v>40.65974519</v>
      </c>
      <c r="AD1122" s="11" t="s">
        <v>680</v>
      </c>
      <c r="AE1122" s="11">
        <f t="shared" si="2"/>
        <v>1</v>
      </c>
    </row>
    <row r="1123" ht="15.75" customHeight="1">
      <c r="A1123" s="11" t="s">
        <v>236</v>
      </c>
      <c r="B1123" s="11" t="s">
        <v>163</v>
      </c>
      <c r="C1123" s="11" t="s">
        <v>164</v>
      </c>
      <c r="D1123" s="11" t="s">
        <v>181</v>
      </c>
      <c r="E1123" s="12">
        <v>2025.0</v>
      </c>
      <c r="F1123" s="11" t="s">
        <v>166</v>
      </c>
      <c r="G1123" s="11" t="s">
        <v>167</v>
      </c>
      <c r="H1123" s="11">
        <v>1.0</v>
      </c>
      <c r="I1123" s="13">
        <v>15.2</v>
      </c>
      <c r="J1123" s="11">
        <v>1.0</v>
      </c>
      <c r="K1123" s="13">
        <v>2.0</v>
      </c>
      <c r="L1123" s="13">
        <v>4.2</v>
      </c>
      <c r="M1123" s="11">
        <v>-23.0</v>
      </c>
      <c r="N1123" s="14">
        <v>0.67</v>
      </c>
      <c r="O1123" s="13">
        <v>66.0</v>
      </c>
      <c r="P1123" s="13">
        <v>8.0</v>
      </c>
      <c r="Q1123" s="13">
        <v>14.3</v>
      </c>
      <c r="R1123" s="13">
        <v>13.5</v>
      </c>
      <c r="S1123" s="13">
        <v>3.0</v>
      </c>
      <c r="T1123" s="13">
        <v>2.8</v>
      </c>
      <c r="U1123" s="13">
        <v>1.4</v>
      </c>
      <c r="V1123" s="13">
        <v>53.0</v>
      </c>
      <c r="W1123" s="11" t="str">
        <f t="shared" si="1"/>
        <v>B-Average|BBVA|Corporate|2025</v>
      </c>
      <c r="X1123" s="15">
        <f>(MAX(0,MIN(1,1-(K1123-scaling_params!$B$2)/(scaling_params!$C$2-scaling_params!$B$2)))+MAX(0,MIN(1,(L1123-scaling_params!$B$3)/(scaling_params!$C$3-scaling_params!$B$3))))/2</f>
        <v>0.4215686275</v>
      </c>
      <c r="Y1123" s="15">
        <f>(MAX(0,MIN(1,(M1123-scaling_params!$B$4)/(scaling_params!$C$4-scaling_params!$B$4)))+MAX(0,MIN(1,(N1123-scaling_params!$B$5)/(scaling_params!$C$5-scaling_params!$B$5))))/2</f>
        <v>0.2392857143</v>
      </c>
      <c r="Z1123" s="15">
        <f>(MAX(0,MIN(1,(O1123-scaling_params!$B$6)/(scaling_params!$C$6-scaling_params!$B$6)))+MAX(0,MIN(1,1-(P1123-scaling_params!$B$7)/(scaling_params!$C$7-scaling_params!$B$7)))+MAX(0,MIN(1,(T1123-scaling_params!$B$11)/(scaling_params!$C$11-scaling_params!$B$11))))/3</f>
        <v>0.3870331435</v>
      </c>
      <c r="AA1123" s="15">
        <f>(MAX(0,MIN(1,1-(Q1123-scaling_params!$B$8)/(scaling_params!$C$8-scaling_params!$B$8)))+MAX(0,MIN(1,(R1123-scaling_params!$B$9)/(scaling_params!$C$9-scaling_params!$B$9)))+MAX(0,MIN(1,(S1123-scaling_params!$B$10)/(scaling_params!$C$10-scaling_params!$B$10))))/3</f>
        <v>0.4991171958</v>
      </c>
      <c r="AB1123" s="15">
        <f>(MAX(0,MIN(1,(U1123-scaling_params!$B$12)/(scaling_params!$C$12-scaling_params!$B$12)))+MAX(0,MIN(1,(V1123-scaling_params!$B$13)/(scaling_params!$C$13-scaling_params!$B$13))))/2</f>
        <v>0.1872727273</v>
      </c>
      <c r="AC1123" s="13">
        <f>(scaling_params!$G$2*X1123+scaling_params!$G$3*Y1123+scaling_params!$G$4*Z1123+scaling_params!$G$5*AA1123+scaling_params!$G$6*AB1123)*100</f>
        <v>35.61963673</v>
      </c>
      <c r="AD1123" s="11" t="s">
        <v>680</v>
      </c>
      <c r="AE1123" s="11">
        <f t="shared" si="2"/>
        <v>1</v>
      </c>
    </row>
    <row r="1124" ht="15.75" customHeight="1">
      <c r="A1124" s="11" t="s">
        <v>237</v>
      </c>
      <c r="B1124" s="11" t="s">
        <v>163</v>
      </c>
      <c r="C1124" s="11" t="s">
        <v>164</v>
      </c>
      <c r="D1124" s="11" t="s">
        <v>170</v>
      </c>
      <c r="E1124" s="12">
        <v>2024.0</v>
      </c>
      <c r="F1124" s="11" t="s">
        <v>171</v>
      </c>
      <c r="G1124" s="11" t="s">
        <v>184</v>
      </c>
      <c r="H1124" s="11">
        <v>3.0</v>
      </c>
      <c r="I1124" s="13">
        <v>15.8</v>
      </c>
      <c r="J1124" s="11">
        <v>0.0</v>
      </c>
      <c r="K1124" s="13">
        <v>2.4</v>
      </c>
      <c r="L1124" s="13">
        <v>7.4</v>
      </c>
      <c r="M1124" s="11">
        <v>-6.0</v>
      </c>
      <c r="N1124" s="14">
        <v>0.72</v>
      </c>
      <c r="O1124" s="13">
        <v>70.5</v>
      </c>
      <c r="P1124" s="13">
        <v>8.3</v>
      </c>
      <c r="Q1124" s="13">
        <v>13.6</v>
      </c>
      <c r="R1124" s="13">
        <v>14.9</v>
      </c>
      <c r="S1124" s="13">
        <v>3.4</v>
      </c>
      <c r="T1124" s="13">
        <v>2.9</v>
      </c>
      <c r="U1124" s="13">
        <v>1.7</v>
      </c>
      <c r="V1124" s="13">
        <v>74.1</v>
      </c>
      <c r="W1124" s="11" t="str">
        <f t="shared" si="1"/>
        <v>B-Average|BBVA|Risk|2024</v>
      </c>
      <c r="X1124" s="15">
        <f>(MAX(0,MIN(1,1-(K1124-scaling_params!$B$2)/(scaling_params!$C$2-scaling_params!$B$2)))+MAX(0,MIN(1,(L1124-scaling_params!$B$3)/(scaling_params!$C$3-scaling_params!$B$3))))/2</f>
        <v>0.5901960784</v>
      </c>
      <c r="Y1124" s="15">
        <f>(MAX(0,MIN(1,(M1124-scaling_params!$B$4)/(scaling_params!$C$4-scaling_params!$B$4)))+MAX(0,MIN(1,(N1124-scaling_params!$B$5)/(scaling_params!$C$5-scaling_params!$B$5))))/2</f>
        <v>0.3827380952</v>
      </c>
      <c r="Z1124" s="15">
        <f>(MAX(0,MIN(1,(O1124-scaling_params!$B$6)/(scaling_params!$C$6-scaling_params!$B$6)))+MAX(0,MIN(1,1-(P1124-scaling_params!$B$7)/(scaling_params!$C$7-scaling_params!$B$7)))+MAX(0,MIN(1,(T1124-scaling_params!$B$11)/(scaling_params!$C$11-scaling_params!$B$11))))/3</f>
        <v>0.4437873517</v>
      </c>
      <c r="AA1124" s="15">
        <f>(MAX(0,MIN(1,1-(Q1124-scaling_params!$B$8)/(scaling_params!$C$8-scaling_params!$B$8)))+MAX(0,MIN(1,(R1124-scaling_params!$B$9)/(scaling_params!$C$9-scaling_params!$B$9)))+MAX(0,MIN(1,(S1124-scaling_params!$B$10)/(scaling_params!$C$10-scaling_params!$B$10))))/3</f>
        <v>0.6239197635</v>
      </c>
      <c r="AB1124" s="15">
        <f>(MAX(0,MIN(1,(U1124-scaling_params!$B$12)/(scaling_params!$C$12-scaling_params!$B$12)))+MAX(0,MIN(1,(V1124-scaling_params!$B$13)/(scaling_params!$C$13-scaling_params!$B$13))))/2</f>
        <v>0.4540909091</v>
      </c>
      <c r="AC1124" s="13">
        <f>(scaling_params!$G$2*X1124+scaling_params!$G$3*Y1124+scaling_params!$G$4*Z1124+scaling_params!$G$5*AA1124+scaling_params!$G$6*AB1124)*100</f>
        <v>49.63221641</v>
      </c>
      <c r="AD1124" s="11" t="s">
        <v>680</v>
      </c>
      <c r="AE1124" s="11">
        <f t="shared" si="2"/>
        <v>1</v>
      </c>
    </row>
    <row r="1125" ht="15.75" customHeight="1">
      <c r="A1125" s="11" t="s">
        <v>237</v>
      </c>
      <c r="B1125" s="11" t="s">
        <v>163</v>
      </c>
      <c r="C1125" s="11" t="s">
        <v>164</v>
      </c>
      <c r="D1125" s="11" t="s">
        <v>170</v>
      </c>
      <c r="E1125" s="12">
        <v>2025.0</v>
      </c>
      <c r="F1125" s="11" t="s">
        <v>171</v>
      </c>
      <c r="G1125" s="11" t="s">
        <v>184</v>
      </c>
      <c r="H1125" s="11">
        <v>3.0</v>
      </c>
      <c r="I1125" s="13">
        <v>15.2</v>
      </c>
      <c r="J1125" s="11">
        <v>1.0</v>
      </c>
      <c r="K1125" s="13">
        <v>2.5</v>
      </c>
      <c r="L1125" s="13">
        <v>5.7</v>
      </c>
      <c r="M1125" s="11">
        <v>13.0</v>
      </c>
      <c r="N1125" s="14">
        <v>0.8</v>
      </c>
      <c r="O1125" s="13">
        <v>68.8</v>
      </c>
      <c r="P1125" s="13">
        <v>7.0</v>
      </c>
      <c r="Q1125" s="13">
        <v>16.6</v>
      </c>
      <c r="R1125" s="13">
        <v>14.7</v>
      </c>
      <c r="S1125" s="13">
        <v>3.2</v>
      </c>
      <c r="T1125" s="13">
        <v>3.4</v>
      </c>
      <c r="U1125" s="13">
        <v>1.5</v>
      </c>
      <c r="V1125" s="13">
        <v>73.6</v>
      </c>
      <c r="W1125" s="11" t="str">
        <f t="shared" si="1"/>
        <v>B-Average|BBVA|Risk|2025</v>
      </c>
      <c r="X1125" s="15">
        <f>(MAX(0,MIN(1,1-(K1125-scaling_params!$B$2)/(scaling_params!$C$2-scaling_params!$B$2)))+MAX(0,MIN(1,(L1125-scaling_params!$B$3)/(scaling_params!$C$3-scaling_params!$B$3))))/2</f>
        <v>0.4485294118</v>
      </c>
      <c r="Y1125" s="15">
        <f>(MAX(0,MIN(1,(M1125-scaling_params!$B$4)/(scaling_params!$C$4-scaling_params!$B$4)))+MAX(0,MIN(1,(N1125-scaling_params!$B$5)/(scaling_params!$C$5-scaling_params!$B$5))))/2</f>
        <v>0.5732142857</v>
      </c>
      <c r="Z1125" s="15">
        <f>(MAX(0,MIN(1,(O1125-scaling_params!$B$6)/(scaling_params!$C$6-scaling_params!$B$6)))+MAX(0,MIN(1,1-(P1125-scaling_params!$B$7)/(scaling_params!$C$7-scaling_params!$B$7)))+MAX(0,MIN(1,(T1125-scaling_params!$B$11)/(scaling_params!$C$11-scaling_params!$B$11))))/3</f>
        <v>0.5804707112</v>
      </c>
      <c r="AA1125" s="15">
        <f>(MAX(0,MIN(1,1-(Q1125-scaling_params!$B$8)/(scaling_params!$C$8-scaling_params!$B$8)))+MAX(0,MIN(1,(R1125-scaling_params!$B$9)/(scaling_params!$C$9-scaling_params!$B$9)))+MAX(0,MIN(1,(S1125-scaling_params!$B$10)/(scaling_params!$C$10-scaling_params!$B$10))))/3</f>
        <v>0.4822367382</v>
      </c>
      <c r="AB1125" s="15">
        <f>(MAX(0,MIN(1,(U1125-scaling_params!$B$12)/(scaling_params!$C$12-scaling_params!$B$12)))+MAX(0,MIN(1,(V1125-scaling_params!$B$13)/(scaling_params!$C$13-scaling_params!$B$13))))/2</f>
        <v>0.3995454545</v>
      </c>
      <c r="AC1125" s="13">
        <f>(scaling_params!$G$2*X1125+scaling_params!$G$3*Y1125+scaling_params!$G$4*Z1125+scaling_params!$G$5*AA1125+scaling_params!$G$6*AB1125)*100</f>
        <v>50.85404156</v>
      </c>
      <c r="AD1125" s="11" t="s">
        <v>680</v>
      </c>
      <c r="AE1125" s="11">
        <f t="shared" si="2"/>
        <v>1</v>
      </c>
    </row>
    <row r="1126" ht="15.75" customHeight="1">
      <c r="A1126" s="11" t="s">
        <v>238</v>
      </c>
      <c r="B1126" s="11" t="s">
        <v>163</v>
      </c>
      <c r="C1126" s="11" t="s">
        <v>164</v>
      </c>
      <c r="D1126" s="11" t="s">
        <v>170</v>
      </c>
      <c r="E1126" s="12">
        <v>2024.0</v>
      </c>
      <c r="F1126" s="11" t="s">
        <v>171</v>
      </c>
      <c r="G1126" s="11" t="s">
        <v>175</v>
      </c>
      <c r="H1126" s="11">
        <v>4.0</v>
      </c>
      <c r="I1126" s="13">
        <v>15.8</v>
      </c>
      <c r="J1126" s="11">
        <v>0.0</v>
      </c>
      <c r="K1126" s="13">
        <v>2.4</v>
      </c>
      <c r="L1126" s="13">
        <v>5.9</v>
      </c>
      <c r="M1126" s="11">
        <v>15.0</v>
      </c>
      <c r="N1126" s="14">
        <v>0.84</v>
      </c>
      <c r="O1126" s="13">
        <v>70.5</v>
      </c>
      <c r="P1126" s="13">
        <v>8.3</v>
      </c>
      <c r="Q1126" s="13">
        <v>13.6</v>
      </c>
      <c r="R1126" s="13">
        <v>14.9</v>
      </c>
      <c r="S1126" s="13">
        <v>3.8</v>
      </c>
      <c r="T1126" s="13">
        <v>3.5</v>
      </c>
      <c r="U1126" s="13">
        <v>1.7</v>
      </c>
      <c r="V1126" s="13">
        <v>69.1</v>
      </c>
      <c r="W1126" s="11" t="str">
        <f t="shared" si="1"/>
        <v>B-Average|BBVA|Risk|2024</v>
      </c>
      <c r="X1126" s="15">
        <f>(MAX(0,MIN(1,1-(K1126-scaling_params!$B$2)/(scaling_params!$C$2-scaling_params!$B$2)))+MAX(0,MIN(1,(L1126-scaling_params!$B$3)/(scaling_params!$C$3-scaling_params!$B$3))))/2</f>
        <v>0.4799019608</v>
      </c>
      <c r="Y1126" s="15">
        <f>(MAX(0,MIN(1,(M1126-scaling_params!$B$4)/(scaling_params!$C$4-scaling_params!$B$4)))+MAX(0,MIN(1,(N1126-scaling_params!$B$5)/(scaling_params!$C$5-scaling_params!$B$5))))/2</f>
        <v>0.6327380952</v>
      </c>
      <c r="Z1126" s="15">
        <f>(MAX(0,MIN(1,(O1126-scaling_params!$B$6)/(scaling_params!$C$6-scaling_params!$B$6)))+MAX(0,MIN(1,1-(P1126-scaling_params!$B$7)/(scaling_params!$C$7-scaling_params!$B$7)))+MAX(0,MIN(1,(T1126-scaling_params!$B$11)/(scaling_params!$C$11-scaling_params!$B$11))))/3</f>
        <v>0.5009302089</v>
      </c>
      <c r="AA1126" s="15">
        <f>(MAX(0,MIN(1,1-(Q1126-scaling_params!$B$8)/(scaling_params!$C$8-scaling_params!$B$8)))+MAX(0,MIN(1,(R1126-scaling_params!$B$9)/(scaling_params!$C$9-scaling_params!$B$9)))+MAX(0,MIN(1,(S1126-scaling_params!$B$10)/(scaling_params!$C$10-scaling_params!$B$10))))/3</f>
        <v>0.6631354498</v>
      </c>
      <c r="AB1126" s="15">
        <f>(MAX(0,MIN(1,(U1126-scaling_params!$B$12)/(scaling_params!$C$12-scaling_params!$B$12)))+MAX(0,MIN(1,(V1126-scaling_params!$B$13)/(scaling_params!$C$13-scaling_params!$B$13))))/2</f>
        <v>0.4086363636</v>
      </c>
      <c r="AC1126" s="13">
        <f>(scaling_params!$G$2*X1126+scaling_params!$G$3*Y1126+scaling_params!$G$4*Z1126+scaling_params!$G$5*AA1126+scaling_params!$G$6*AB1126)*100</f>
        <v>54.41199423</v>
      </c>
      <c r="AD1126" s="11" t="s">
        <v>680</v>
      </c>
      <c r="AE1126" s="11">
        <f t="shared" si="2"/>
        <v>1</v>
      </c>
    </row>
    <row r="1127" ht="15.75" customHeight="1">
      <c r="A1127" s="11" t="s">
        <v>238</v>
      </c>
      <c r="B1127" s="11" t="s">
        <v>163</v>
      </c>
      <c r="C1127" s="11" t="s">
        <v>164</v>
      </c>
      <c r="D1127" s="11" t="s">
        <v>170</v>
      </c>
      <c r="E1127" s="12">
        <v>2025.0</v>
      </c>
      <c r="F1127" s="11" t="s">
        <v>171</v>
      </c>
      <c r="G1127" s="11" t="s">
        <v>175</v>
      </c>
      <c r="H1127" s="11">
        <v>4.0</v>
      </c>
      <c r="I1127" s="13">
        <v>15.2</v>
      </c>
      <c r="J1127" s="11">
        <v>0.0</v>
      </c>
      <c r="K1127" s="13">
        <v>2.5</v>
      </c>
      <c r="L1127" s="13">
        <v>6.0</v>
      </c>
      <c r="M1127" s="11">
        <v>0.0</v>
      </c>
      <c r="N1127" s="14">
        <v>0.83</v>
      </c>
      <c r="O1127" s="13">
        <v>68.8</v>
      </c>
      <c r="P1127" s="13">
        <v>7.0</v>
      </c>
      <c r="Q1127" s="13">
        <v>16.6</v>
      </c>
      <c r="R1127" s="13">
        <v>14.7</v>
      </c>
      <c r="S1127" s="13">
        <v>3.7</v>
      </c>
      <c r="T1127" s="13">
        <v>3.5</v>
      </c>
      <c r="U1127" s="13">
        <v>1.5</v>
      </c>
      <c r="V1127" s="13">
        <v>73.0</v>
      </c>
      <c r="W1127" s="11" t="str">
        <f t="shared" si="1"/>
        <v>B-Average|BBVA|Risk|2025</v>
      </c>
      <c r="X1127" s="15">
        <f>(MAX(0,MIN(1,1-(K1127-scaling_params!$B$2)/(scaling_params!$C$2-scaling_params!$B$2)))+MAX(0,MIN(1,(L1127-scaling_params!$B$3)/(scaling_params!$C$3-scaling_params!$B$3))))/2</f>
        <v>0.4705882353</v>
      </c>
      <c r="Y1127" s="15">
        <f>(MAX(0,MIN(1,(M1127-scaling_params!$B$4)/(scaling_params!$C$4-scaling_params!$B$4)))+MAX(0,MIN(1,(N1127-scaling_params!$B$5)/(scaling_params!$C$5-scaling_params!$B$5))))/2</f>
        <v>0.5488095238</v>
      </c>
      <c r="Z1127" s="15">
        <f>(MAX(0,MIN(1,(O1127-scaling_params!$B$6)/(scaling_params!$C$6-scaling_params!$B$6)))+MAX(0,MIN(1,1-(P1127-scaling_params!$B$7)/(scaling_params!$C$7-scaling_params!$B$7)))+MAX(0,MIN(1,(T1127-scaling_params!$B$11)/(scaling_params!$C$11-scaling_params!$B$11))))/3</f>
        <v>0.5899945207</v>
      </c>
      <c r="AA1127" s="15">
        <f>(MAX(0,MIN(1,1-(Q1127-scaling_params!$B$8)/(scaling_params!$C$8-scaling_params!$B$8)))+MAX(0,MIN(1,(R1127-scaling_params!$B$9)/(scaling_params!$C$9-scaling_params!$B$9)))+MAX(0,MIN(1,(S1127-scaling_params!$B$10)/(scaling_params!$C$10-scaling_params!$B$10))))/3</f>
        <v>0.531256346</v>
      </c>
      <c r="AB1127" s="15">
        <f>(MAX(0,MIN(1,(U1127-scaling_params!$B$12)/(scaling_params!$C$12-scaling_params!$B$12)))+MAX(0,MIN(1,(V1127-scaling_params!$B$13)/(scaling_params!$C$13-scaling_params!$B$13))))/2</f>
        <v>0.3940909091</v>
      </c>
      <c r="AC1127" s="13">
        <f>(scaling_params!$G$2*X1127+scaling_params!$G$3*Y1127+scaling_params!$G$4*Z1127+scaling_params!$G$5*AA1127+scaling_params!$G$6*AB1127)*100</f>
        <v>51.82110299</v>
      </c>
      <c r="AD1127" s="11" t="s">
        <v>680</v>
      </c>
      <c r="AE1127" s="11">
        <f t="shared" si="2"/>
        <v>1</v>
      </c>
    </row>
    <row r="1128" ht="15.75" customHeight="1">
      <c r="A1128" s="11" t="s">
        <v>239</v>
      </c>
      <c r="B1128" s="11" t="s">
        <v>163</v>
      </c>
      <c r="C1128" s="11" t="s">
        <v>164</v>
      </c>
      <c r="D1128" s="11" t="s">
        <v>177</v>
      </c>
      <c r="E1128" s="12">
        <v>2024.0</v>
      </c>
      <c r="F1128" s="11" t="s">
        <v>166</v>
      </c>
      <c r="G1128" s="11" t="s">
        <v>172</v>
      </c>
      <c r="H1128" s="11">
        <v>5.0</v>
      </c>
      <c r="I1128" s="13">
        <v>15.8</v>
      </c>
      <c r="J1128" s="11">
        <v>0.0</v>
      </c>
      <c r="K1128" s="13">
        <v>2.9</v>
      </c>
      <c r="L1128" s="13">
        <v>3.8</v>
      </c>
      <c r="M1128" s="11">
        <v>11.0</v>
      </c>
      <c r="N1128" s="14">
        <v>0.69</v>
      </c>
      <c r="O1128" s="13">
        <v>68.1</v>
      </c>
      <c r="P1128" s="13">
        <v>8.1</v>
      </c>
      <c r="Q1128" s="13">
        <v>16.4</v>
      </c>
      <c r="R1128" s="13">
        <v>13.3</v>
      </c>
      <c r="S1128" s="13">
        <v>2.5</v>
      </c>
      <c r="T1128" s="13">
        <v>3.0</v>
      </c>
      <c r="U1128" s="13">
        <v>2.1</v>
      </c>
      <c r="V1128" s="13">
        <v>65.2</v>
      </c>
      <c r="W1128" s="11" t="str">
        <f t="shared" si="1"/>
        <v>B-Average|BBVA|Retail|2024</v>
      </c>
      <c r="X1128" s="15">
        <f>(MAX(0,MIN(1,1-(K1128-scaling_params!$B$2)/(scaling_params!$C$2-scaling_params!$B$2)))+MAX(0,MIN(1,(L1128-scaling_params!$B$3)/(scaling_params!$C$3-scaling_params!$B$3))))/2</f>
        <v>0.2421568627</v>
      </c>
      <c r="Y1128" s="15">
        <f>(MAX(0,MIN(1,(M1128-scaling_params!$B$4)/(scaling_params!$C$4-scaling_params!$B$4)))+MAX(0,MIN(1,(N1128-scaling_params!$B$5)/(scaling_params!$C$5-scaling_params!$B$5))))/2</f>
        <v>0.4261904762</v>
      </c>
      <c r="Z1128" s="15">
        <f>(MAX(0,MIN(1,(O1128-scaling_params!$B$6)/(scaling_params!$C$6-scaling_params!$B$6)))+MAX(0,MIN(1,1-(P1128-scaling_params!$B$7)/(scaling_params!$C$7-scaling_params!$B$7)))+MAX(0,MIN(1,(T1128-scaling_params!$B$11)/(scaling_params!$C$11-scaling_params!$B$11))))/3</f>
        <v>0.4317252189</v>
      </c>
      <c r="AA1128" s="15">
        <f>(MAX(0,MIN(1,1-(Q1128-scaling_params!$B$8)/(scaling_params!$C$8-scaling_params!$B$8)))+MAX(0,MIN(1,(R1128-scaling_params!$B$9)/(scaling_params!$C$9-scaling_params!$B$9)))+MAX(0,MIN(1,(S1128-scaling_params!$B$10)/(scaling_params!$C$10-scaling_params!$B$10))))/3</f>
        <v>0.3621133148</v>
      </c>
      <c r="AB1128" s="15">
        <f>(MAX(0,MIN(1,(U1128-scaling_params!$B$12)/(scaling_params!$C$12-scaling_params!$B$12)))+MAX(0,MIN(1,(V1128-scaling_params!$B$13)/(scaling_params!$C$13-scaling_params!$B$13))))/2</f>
        <v>0.4731818182</v>
      </c>
      <c r="AC1128" s="13">
        <f>(scaling_params!$G$2*X1128+scaling_params!$G$3*Y1128+scaling_params!$G$4*Z1128+scaling_params!$G$5*AA1128+scaling_params!$G$6*AB1128)*100</f>
        <v>37.8084449</v>
      </c>
      <c r="AD1128" s="11" t="s">
        <v>680</v>
      </c>
      <c r="AE1128" s="11">
        <f t="shared" si="2"/>
        <v>1</v>
      </c>
    </row>
    <row r="1129" ht="15.75" customHeight="1">
      <c r="A1129" s="11" t="s">
        <v>239</v>
      </c>
      <c r="B1129" s="11" t="s">
        <v>163</v>
      </c>
      <c r="C1129" s="11" t="s">
        <v>164</v>
      </c>
      <c r="D1129" s="11" t="s">
        <v>177</v>
      </c>
      <c r="E1129" s="12">
        <v>2025.0</v>
      </c>
      <c r="F1129" s="11" t="s">
        <v>166</v>
      </c>
      <c r="G1129" s="11" t="s">
        <v>172</v>
      </c>
      <c r="H1129" s="11">
        <v>5.0</v>
      </c>
      <c r="I1129" s="13">
        <v>15.2</v>
      </c>
      <c r="J1129" s="11">
        <v>0.0</v>
      </c>
      <c r="K1129" s="13">
        <v>2.8</v>
      </c>
      <c r="L1129" s="13">
        <v>5.8</v>
      </c>
      <c r="M1129" s="11">
        <v>-21.0</v>
      </c>
      <c r="N1129" s="14">
        <v>0.7</v>
      </c>
      <c r="O1129" s="13">
        <v>69.9</v>
      </c>
      <c r="P1129" s="13">
        <v>6.2</v>
      </c>
      <c r="Q1129" s="13">
        <v>20.4</v>
      </c>
      <c r="R1129" s="13">
        <v>11.3</v>
      </c>
      <c r="S1129" s="13">
        <v>3.2</v>
      </c>
      <c r="T1129" s="13">
        <v>2.4</v>
      </c>
      <c r="U1129" s="13">
        <v>1.6</v>
      </c>
      <c r="V1129" s="13">
        <v>55.9</v>
      </c>
      <c r="W1129" s="11" t="str">
        <f t="shared" si="1"/>
        <v>B-Average|BBVA|Retail|2025</v>
      </c>
      <c r="X1129" s="15">
        <f>(MAX(0,MIN(1,1-(K1129-scaling_params!$B$2)/(scaling_params!$C$2-scaling_params!$B$2)))+MAX(0,MIN(1,(L1129-scaling_params!$B$3)/(scaling_params!$C$3-scaling_params!$B$3))))/2</f>
        <v>0.4058823529</v>
      </c>
      <c r="Y1129" s="15">
        <f>(MAX(0,MIN(1,(M1129-scaling_params!$B$4)/(scaling_params!$C$4-scaling_params!$B$4)))+MAX(0,MIN(1,(N1129-scaling_params!$B$5)/(scaling_params!$C$5-scaling_params!$B$5))))/2</f>
        <v>0.2863095238</v>
      </c>
      <c r="Z1129" s="15">
        <f>(MAX(0,MIN(1,(O1129-scaling_params!$B$6)/(scaling_params!$C$6-scaling_params!$B$6)))+MAX(0,MIN(1,1-(P1129-scaling_params!$B$7)/(scaling_params!$C$7-scaling_params!$B$7)))+MAX(0,MIN(1,(T1129-scaling_params!$B$11)/(scaling_params!$C$11-scaling_params!$B$11))))/3</f>
        <v>0.5754565032</v>
      </c>
      <c r="AA1129" s="15">
        <f>(MAX(0,MIN(1,1-(Q1129-scaling_params!$B$8)/(scaling_params!$C$8-scaling_params!$B$8)))+MAX(0,MIN(1,(R1129-scaling_params!$B$9)/(scaling_params!$C$9-scaling_params!$B$9)))+MAX(0,MIN(1,(S1129-scaling_params!$B$10)/(scaling_params!$C$10-scaling_params!$B$10))))/3</f>
        <v>0.1948374286</v>
      </c>
      <c r="AB1129" s="15">
        <f>(MAX(0,MIN(1,(U1129-scaling_params!$B$12)/(scaling_params!$C$12-scaling_params!$B$12)))+MAX(0,MIN(1,(V1129-scaling_params!$B$13)/(scaling_params!$C$13-scaling_params!$B$13))))/2</f>
        <v>0.2636363636</v>
      </c>
      <c r="AC1129" s="13">
        <f>(scaling_params!$G$2*X1129+scaling_params!$G$3*Y1129+scaling_params!$G$4*Z1129+scaling_params!$G$5*AA1129+scaling_params!$G$6*AB1129)*100</f>
        <v>36.32978476</v>
      </c>
      <c r="AD1129" s="11" t="s">
        <v>680</v>
      </c>
      <c r="AE1129" s="11">
        <f t="shared" si="2"/>
        <v>1</v>
      </c>
    </row>
    <row r="1130" ht="15.75" customHeight="1">
      <c r="A1130" s="11" t="s">
        <v>240</v>
      </c>
      <c r="B1130" s="11" t="s">
        <v>163</v>
      </c>
      <c r="C1130" s="11" t="s">
        <v>164</v>
      </c>
      <c r="D1130" s="11" t="s">
        <v>165</v>
      </c>
      <c r="E1130" s="12">
        <v>2024.0</v>
      </c>
      <c r="F1130" s="11" t="s">
        <v>171</v>
      </c>
      <c r="G1130" s="11" t="s">
        <v>172</v>
      </c>
      <c r="H1130" s="11">
        <v>3.0</v>
      </c>
      <c r="I1130" s="13">
        <v>15.8</v>
      </c>
      <c r="J1130" s="11">
        <v>0.0</v>
      </c>
      <c r="K1130" s="13">
        <v>3.0</v>
      </c>
      <c r="L1130" s="13">
        <v>7.6</v>
      </c>
      <c r="M1130" s="11">
        <v>-14.0</v>
      </c>
      <c r="N1130" s="14">
        <v>0.76</v>
      </c>
      <c r="O1130" s="13">
        <v>69.1</v>
      </c>
      <c r="P1130" s="13">
        <v>7.0</v>
      </c>
      <c r="Q1130" s="13">
        <v>16.3</v>
      </c>
      <c r="R1130" s="13">
        <v>13.4</v>
      </c>
      <c r="S1130" s="13">
        <v>3.4</v>
      </c>
      <c r="T1130" s="13">
        <v>3.1</v>
      </c>
      <c r="U1130" s="13">
        <v>2.1</v>
      </c>
      <c r="V1130" s="13">
        <v>74.3</v>
      </c>
      <c r="W1130" s="11" t="str">
        <f t="shared" si="1"/>
        <v>B-Average|BBVA|Operations|2024</v>
      </c>
      <c r="X1130" s="15">
        <f>(MAX(0,MIN(1,1-(K1130-scaling_params!$B$2)/(scaling_params!$C$2-scaling_params!$B$2)))+MAX(0,MIN(1,(L1130-scaling_params!$B$3)/(scaling_params!$C$3-scaling_params!$B$3))))/2</f>
        <v>0.5049019608</v>
      </c>
      <c r="Y1130" s="15">
        <f>(MAX(0,MIN(1,(M1130-scaling_params!$B$4)/(scaling_params!$C$4-scaling_params!$B$4)))+MAX(0,MIN(1,(N1130-scaling_params!$B$5)/(scaling_params!$C$5-scaling_params!$B$5))))/2</f>
        <v>0.3946428571</v>
      </c>
      <c r="Z1130" s="15">
        <f>(MAX(0,MIN(1,(O1130-scaling_params!$B$6)/(scaling_params!$C$6-scaling_params!$B$6)))+MAX(0,MIN(1,1-(P1130-scaling_params!$B$7)/(scaling_params!$C$7-scaling_params!$B$7)))+MAX(0,MIN(1,(T1130-scaling_params!$B$11)/(scaling_params!$C$11-scaling_params!$B$11))))/3</f>
        <v>0.5568497776</v>
      </c>
      <c r="AA1130" s="15">
        <f>(MAX(0,MIN(1,1-(Q1130-scaling_params!$B$8)/(scaling_params!$C$8-scaling_params!$B$8)))+MAX(0,MIN(1,(R1130-scaling_params!$B$9)/(scaling_params!$C$9-scaling_params!$B$9)))+MAX(0,MIN(1,(S1130-scaling_params!$B$10)/(scaling_params!$C$10-scaling_params!$B$10))))/3</f>
        <v>0.458355897</v>
      </c>
      <c r="AB1130" s="15">
        <f>(MAX(0,MIN(1,(U1130-scaling_params!$B$12)/(scaling_params!$C$12-scaling_params!$B$12)))+MAX(0,MIN(1,(V1130-scaling_params!$B$13)/(scaling_params!$C$13-scaling_params!$B$13))))/2</f>
        <v>0.5559090909</v>
      </c>
      <c r="AC1130" s="13">
        <f>(scaling_params!$G$2*X1130+scaling_params!$G$3*Y1130+scaling_params!$G$4*Z1130+scaling_params!$G$5*AA1130+scaling_params!$G$6*AB1130)*100</f>
        <v>48.85206406</v>
      </c>
      <c r="AD1130" s="11" t="s">
        <v>680</v>
      </c>
      <c r="AE1130" s="11">
        <f t="shared" si="2"/>
        <v>1</v>
      </c>
    </row>
    <row r="1131" ht="15.75" customHeight="1">
      <c r="A1131" s="11" t="s">
        <v>240</v>
      </c>
      <c r="B1131" s="11" t="s">
        <v>163</v>
      </c>
      <c r="C1131" s="11" t="s">
        <v>164</v>
      </c>
      <c r="D1131" s="11" t="s">
        <v>165</v>
      </c>
      <c r="E1131" s="12">
        <v>2025.0</v>
      </c>
      <c r="F1131" s="11" t="s">
        <v>171</v>
      </c>
      <c r="G1131" s="11" t="s">
        <v>172</v>
      </c>
      <c r="H1131" s="11">
        <v>3.0</v>
      </c>
      <c r="I1131" s="13">
        <v>15.2</v>
      </c>
      <c r="J1131" s="11">
        <v>0.0</v>
      </c>
      <c r="K1131" s="13">
        <v>2.9</v>
      </c>
      <c r="L1131" s="13">
        <v>7.7</v>
      </c>
      <c r="M1131" s="11">
        <v>21.0</v>
      </c>
      <c r="N1131" s="14">
        <v>0.83</v>
      </c>
      <c r="O1131" s="13">
        <v>65.0</v>
      </c>
      <c r="P1131" s="13">
        <v>7.5</v>
      </c>
      <c r="Q1131" s="13">
        <v>15.9</v>
      </c>
      <c r="R1131" s="13">
        <v>10.7</v>
      </c>
      <c r="S1131" s="13">
        <v>3.1</v>
      </c>
      <c r="T1131" s="13">
        <v>3.1</v>
      </c>
      <c r="U1131" s="13">
        <v>1.3</v>
      </c>
      <c r="V1131" s="13">
        <v>66.3</v>
      </c>
      <c r="W1131" s="11" t="str">
        <f t="shared" si="1"/>
        <v>B-Average|BBVA|Operations|2025</v>
      </c>
      <c r="X1131" s="15">
        <f>(MAX(0,MIN(1,1-(K1131-scaling_params!$B$2)/(scaling_params!$C$2-scaling_params!$B$2)))+MAX(0,MIN(1,(L1131-scaling_params!$B$3)/(scaling_params!$C$3-scaling_params!$B$3))))/2</f>
        <v>0.5289215686</v>
      </c>
      <c r="Y1131" s="15">
        <f>(MAX(0,MIN(1,(M1131-scaling_params!$B$4)/(scaling_params!$C$4-scaling_params!$B$4)))+MAX(0,MIN(1,(N1131-scaling_params!$B$5)/(scaling_params!$C$5-scaling_params!$B$5))))/2</f>
        <v>0.6488095238</v>
      </c>
      <c r="Z1131" s="15">
        <f>(MAX(0,MIN(1,(O1131-scaling_params!$B$6)/(scaling_params!$C$6-scaling_params!$B$6)))+MAX(0,MIN(1,1-(P1131-scaling_params!$B$7)/(scaling_params!$C$7-scaling_params!$B$7)))+MAX(0,MIN(1,(T1131-scaling_params!$B$11)/(scaling_params!$C$11-scaling_params!$B$11))))/3</f>
        <v>0.4441479669</v>
      </c>
      <c r="AA1131" s="15">
        <f>(MAX(0,MIN(1,1-(Q1131-scaling_params!$B$8)/(scaling_params!$C$8-scaling_params!$B$8)))+MAX(0,MIN(1,(R1131-scaling_params!$B$9)/(scaling_params!$C$9-scaling_params!$B$9)))+MAX(0,MIN(1,(S1131-scaling_params!$B$10)/(scaling_params!$C$10-scaling_params!$B$10))))/3</f>
        <v>0.3301715968</v>
      </c>
      <c r="AB1131" s="15">
        <f>(MAX(0,MIN(1,(U1131-scaling_params!$B$12)/(scaling_params!$C$12-scaling_params!$B$12)))+MAX(0,MIN(1,(V1131-scaling_params!$B$13)/(scaling_params!$C$13-scaling_params!$B$13))))/2</f>
        <v>0.2831818182</v>
      </c>
      <c r="AC1131" s="13">
        <f>(scaling_params!$G$2*X1131+scaling_params!$G$3*Y1131+scaling_params!$G$4*Z1131+scaling_params!$G$5*AA1131+scaling_params!$G$6*AB1131)*100</f>
        <v>47.26672345</v>
      </c>
      <c r="AD1131" s="11" t="s">
        <v>680</v>
      </c>
      <c r="AE1131" s="11">
        <f t="shared" si="2"/>
        <v>1</v>
      </c>
    </row>
    <row r="1132" ht="15.75" customHeight="1">
      <c r="A1132" s="11" t="s">
        <v>241</v>
      </c>
      <c r="B1132" s="11" t="s">
        <v>163</v>
      </c>
      <c r="C1132" s="11" t="s">
        <v>164</v>
      </c>
      <c r="D1132" s="11" t="s">
        <v>170</v>
      </c>
      <c r="E1132" s="12">
        <v>2024.0</v>
      </c>
      <c r="F1132" s="11" t="s">
        <v>166</v>
      </c>
      <c r="G1132" s="11" t="s">
        <v>175</v>
      </c>
      <c r="H1132" s="11">
        <v>5.0</v>
      </c>
      <c r="I1132" s="13">
        <v>15.8</v>
      </c>
      <c r="J1132" s="11">
        <v>0.0</v>
      </c>
      <c r="K1132" s="13">
        <v>2.4</v>
      </c>
      <c r="L1132" s="13">
        <v>6.9</v>
      </c>
      <c r="M1132" s="11">
        <v>4.0</v>
      </c>
      <c r="N1132" s="14">
        <v>0.72</v>
      </c>
      <c r="O1132" s="13">
        <v>70.5</v>
      </c>
      <c r="P1132" s="13">
        <v>8.3</v>
      </c>
      <c r="Q1132" s="13">
        <v>13.6</v>
      </c>
      <c r="R1132" s="13">
        <v>14.9</v>
      </c>
      <c r="S1132" s="13">
        <v>3.3</v>
      </c>
      <c r="T1132" s="13">
        <v>2.9</v>
      </c>
      <c r="U1132" s="13">
        <v>1.7</v>
      </c>
      <c r="V1132" s="13">
        <v>70.9</v>
      </c>
      <c r="W1132" s="11" t="str">
        <f t="shared" si="1"/>
        <v>B-Average|BBVA|Risk|2024</v>
      </c>
      <c r="X1132" s="15">
        <f>(MAX(0,MIN(1,1-(K1132-scaling_params!$B$2)/(scaling_params!$C$2-scaling_params!$B$2)))+MAX(0,MIN(1,(L1132-scaling_params!$B$3)/(scaling_params!$C$3-scaling_params!$B$3))))/2</f>
        <v>0.5534313725</v>
      </c>
      <c r="Y1132" s="15">
        <f>(MAX(0,MIN(1,(M1132-scaling_params!$B$4)/(scaling_params!$C$4-scaling_params!$B$4)))+MAX(0,MIN(1,(N1132-scaling_params!$B$5)/(scaling_params!$C$5-scaling_params!$B$5))))/2</f>
        <v>0.4303571429</v>
      </c>
      <c r="Z1132" s="15">
        <f>(MAX(0,MIN(1,(O1132-scaling_params!$B$6)/(scaling_params!$C$6-scaling_params!$B$6)))+MAX(0,MIN(1,1-(P1132-scaling_params!$B$7)/(scaling_params!$C$7-scaling_params!$B$7)))+MAX(0,MIN(1,(T1132-scaling_params!$B$11)/(scaling_params!$C$11-scaling_params!$B$11))))/3</f>
        <v>0.4437873517</v>
      </c>
      <c r="AA1132" s="15">
        <f>(MAX(0,MIN(1,1-(Q1132-scaling_params!$B$8)/(scaling_params!$C$8-scaling_params!$B$8)))+MAX(0,MIN(1,(R1132-scaling_params!$B$9)/(scaling_params!$C$9-scaling_params!$B$9)))+MAX(0,MIN(1,(S1132-scaling_params!$B$10)/(scaling_params!$C$10-scaling_params!$B$10))))/3</f>
        <v>0.614115842</v>
      </c>
      <c r="AB1132" s="15">
        <f>(MAX(0,MIN(1,(U1132-scaling_params!$B$12)/(scaling_params!$C$12-scaling_params!$B$12)))+MAX(0,MIN(1,(V1132-scaling_params!$B$13)/(scaling_params!$C$13-scaling_params!$B$13))))/2</f>
        <v>0.425</v>
      </c>
      <c r="AC1132" s="13">
        <f>(scaling_params!$G$2*X1132+scaling_params!$G$3*Y1132+scaling_params!$G$4*Z1132+scaling_params!$G$5*AA1132+scaling_params!$G$6*AB1132)*100</f>
        <v>49.3714717</v>
      </c>
      <c r="AD1132" s="11" t="s">
        <v>680</v>
      </c>
      <c r="AE1132" s="11">
        <f t="shared" si="2"/>
        <v>1</v>
      </c>
    </row>
    <row r="1133" ht="15.75" customHeight="1">
      <c r="A1133" s="11" t="s">
        <v>241</v>
      </c>
      <c r="B1133" s="11" t="s">
        <v>163</v>
      </c>
      <c r="C1133" s="11" t="s">
        <v>164</v>
      </c>
      <c r="D1133" s="11" t="s">
        <v>170</v>
      </c>
      <c r="E1133" s="12">
        <v>2025.0</v>
      </c>
      <c r="F1133" s="11" t="s">
        <v>166</v>
      </c>
      <c r="G1133" s="11" t="s">
        <v>175</v>
      </c>
      <c r="H1133" s="11">
        <v>5.0</v>
      </c>
      <c r="I1133" s="13">
        <v>15.2</v>
      </c>
      <c r="J1133" s="11">
        <v>0.0</v>
      </c>
      <c r="K1133" s="13">
        <v>2.5</v>
      </c>
      <c r="L1133" s="13">
        <v>5.8</v>
      </c>
      <c r="M1133" s="11">
        <v>10.0</v>
      </c>
      <c r="N1133" s="14">
        <v>0.71</v>
      </c>
      <c r="O1133" s="13">
        <v>68.8</v>
      </c>
      <c r="P1133" s="13">
        <v>7.0</v>
      </c>
      <c r="Q1133" s="13">
        <v>16.6</v>
      </c>
      <c r="R1133" s="13">
        <v>14.7</v>
      </c>
      <c r="S1133" s="13">
        <v>3.5</v>
      </c>
      <c r="T1133" s="13">
        <v>2.6</v>
      </c>
      <c r="U1133" s="13">
        <v>1.5</v>
      </c>
      <c r="V1133" s="13">
        <v>67.7</v>
      </c>
      <c r="W1133" s="11" t="str">
        <f t="shared" si="1"/>
        <v>B-Average|BBVA|Risk|2025</v>
      </c>
      <c r="X1133" s="15">
        <f>(MAX(0,MIN(1,1-(K1133-scaling_params!$B$2)/(scaling_params!$C$2-scaling_params!$B$2)))+MAX(0,MIN(1,(L1133-scaling_params!$B$3)/(scaling_params!$C$3-scaling_params!$B$3))))/2</f>
        <v>0.4558823529</v>
      </c>
      <c r="Y1133" s="15">
        <f>(MAX(0,MIN(1,(M1133-scaling_params!$B$4)/(scaling_params!$C$4-scaling_params!$B$4)))+MAX(0,MIN(1,(N1133-scaling_params!$B$5)/(scaling_params!$C$5-scaling_params!$B$5))))/2</f>
        <v>0.4464285714</v>
      </c>
      <c r="Z1133" s="15">
        <f>(MAX(0,MIN(1,(O1133-scaling_params!$B$6)/(scaling_params!$C$6-scaling_params!$B$6)))+MAX(0,MIN(1,1-(P1133-scaling_params!$B$7)/(scaling_params!$C$7-scaling_params!$B$7)))+MAX(0,MIN(1,(T1133-scaling_params!$B$11)/(scaling_params!$C$11-scaling_params!$B$11))))/3</f>
        <v>0.504280235</v>
      </c>
      <c r="AA1133" s="15">
        <f>(MAX(0,MIN(1,1-(Q1133-scaling_params!$B$8)/(scaling_params!$C$8-scaling_params!$B$8)))+MAX(0,MIN(1,(R1133-scaling_params!$B$9)/(scaling_params!$C$9-scaling_params!$B$9)))+MAX(0,MIN(1,(S1133-scaling_params!$B$10)/(scaling_params!$C$10-scaling_params!$B$10))))/3</f>
        <v>0.5116485029</v>
      </c>
      <c r="AB1133" s="15">
        <f>(MAX(0,MIN(1,(U1133-scaling_params!$B$12)/(scaling_params!$C$12-scaling_params!$B$12)))+MAX(0,MIN(1,(V1133-scaling_params!$B$13)/(scaling_params!$C$13-scaling_params!$B$13))))/2</f>
        <v>0.3459090909</v>
      </c>
      <c r="AC1133" s="13">
        <f>(scaling_params!$G$2*X1133+scaling_params!$G$3*Y1133+scaling_params!$G$4*Z1133+scaling_params!$G$5*AA1133+scaling_params!$G$6*AB1133)*100</f>
        <v>46.14163317</v>
      </c>
      <c r="AD1133" s="11" t="s">
        <v>680</v>
      </c>
      <c r="AE1133" s="11">
        <f t="shared" si="2"/>
        <v>1</v>
      </c>
    </row>
    <row r="1134" ht="15.75" customHeight="1">
      <c r="A1134" s="11" t="s">
        <v>242</v>
      </c>
      <c r="B1134" s="11" t="s">
        <v>163</v>
      </c>
      <c r="C1134" s="11" t="s">
        <v>164</v>
      </c>
      <c r="D1134" s="11" t="s">
        <v>174</v>
      </c>
      <c r="E1134" s="12">
        <v>2024.0</v>
      </c>
      <c r="F1134" s="11" t="s">
        <v>166</v>
      </c>
      <c r="G1134" s="11" t="s">
        <v>184</v>
      </c>
      <c r="H1134" s="11">
        <v>1.0</v>
      </c>
      <c r="I1134" s="13">
        <v>15.8</v>
      </c>
      <c r="J1134" s="11">
        <v>0.0</v>
      </c>
      <c r="K1134" s="13">
        <v>3.0</v>
      </c>
      <c r="L1134" s="13">
        <v>6.2</v>
      </c>
      <c r="M1134" s="11">
        <v>20.0</v>
      </c>
      <c r="N1134" s="14">
        <v>0.68</v>
      </c>
      <c r="O1134" s="13">
        <v>61.5</v>
      </c>
      <c r="P1134" s="13">
        <v>8.7</v>
      </c>
      <c r="Q1134" s="13">
        <v>18.1</v>
      </c>
      <c r="R1134" s="13">
        <v>13.0</v>
      </c>
      <c r="S1134" s="13">
        <v>3.5</v>
      </c>
      <c r="T1134" s="13">
        <v>3.0</v>
      </c>
      <c r="U1134" s="13">
        <v>1.3</v>
      </c>
      <c r="V1134" s="13">
        <v>63.8</v>
      </c>
      <c r="W1134" s="11" t="str">
        <f t="shared" si="1"/>
        <v>B-Average|BBVA|Digital|2024</v>
      </c>
      <c r="X1134" s="15">
        <f>(MAX(0,MIN(1,1-(K1134-scaling_params!$B$2)/(scaling_params!$C$2-scaling_params!$B$2)))+MAX(0,MIN(1,(L1134-scaling_params!$B$3)/(scaling_params!$C$3-scaling_params!$B$3))))/2</f>
        <v>0.4019607843</v>
      </c>
      <c r="Y1134" s="15">
        <f>(MAX(0,MIN(1,(M1134-scaling_params!$B$4)/(scaling_params!$C$4-scaling_params!$B$4)))+MAX(0,MIN(1,(N1134-scaling_params!$B$5)/(scaling_params!$C$5-scaling_params!$B$5))))/2</f>
        <v>0.456547619</v>
      </c>
      <c r="Z1134" s="15">
        <f>(MAX(0,MIN(1,(O1134-scaling_params!$B$6)/(scaling_params!$C$6-scaling_params!$B$6)))+MAX(0,MIN(1,1-(P1134-scaling_params!$B$7)/(scaling_params!$C$7-scaling_params!$B$7)))+MAX(0,MIN(1,(T1134-scaling_params!$B$11)/(scaling_params!$C$11-scaling_params!$B$11))))/3</f>
        <v>0.2687602737</v>
      </c>
      <c r="AA1134" s="15">
        <f>(MAX(0,MIN(1,1-(Q1134-scaling_params!$B$8)/(scaling_params!$C$8-scaling_params!$B$8)))+MAX(0,MIN(1,(R1134-scaling_params!$B$9)/(scaling_params!$C$9-scaling_params!$B$9)))+MAX(0,MIN(1,(S1134-scaling_params!$B$10)/(scaling_params!$C$10-scaling_params!$B$10))))/3</f>
        <v>0.3831003633</v>
      </c>
      <c r="AB1134" s="15">
        <f>(MAX(0,MIN(1,(U1134-scaling_params!$B$12)/(scaling_params!$C$12-scaling_params!$B$12)))+MAX(0,MIN(1,(V1134-scaling_params!$B$13)/(scaling_params!$C$13-scaling_params!$B$13))))/2</f>
        <v>0.2604545455</v>
      </c>
      <c r="AC1134" s="13">
        <f>(scaling_params!$G$2*X1134+scaling_params!$G$3*Y1134+scaling_params!$G$4*Z1134+scaling_params!$G$5*AA1134+scaling_params!$G$6*AB1134)*100</f>
        <v>36.30674394</v>
      </c>
      <c r="AD1134" s="11" t="s">
        <v>680</v>
      </c>
      <c r="AE1134" s="11">
        <f t="shared" si="2"/>
        <v>1</v>
      </c>
    </row>
    <row r="1135" ht="15.75" customHeight="1">
      <c r="A1135" s="11" t="s">
        <v>242</v>
      </c>
      <c r="B1135" s="11" t="s">
        <v>163</v>
      </c>
      <c r="C1135" s="11" t="s">
        <v>164</v>
      </c>
      <c r="D1135" s="11" t="s">
        <v>174</v>
      </c>
      <c r="E1135" s="12">
        <v>2025.0</v>
      </c>
      <c r="F1135" s="11" t="s">
        <v>166</v>
      </c>
      <c r="G1135" s="11" t="s">
        <v>184</v>
      </c>
      <c r="H1135" s="11">
        <v>1.0</v>
      </c>
      <c r="I1135" s="13">
        <v>15.2</v>
      </c>
      <c r="J1135" s="11">
        <v>0.0</v>
      </c>
      <c r="K1135" s="13">
        <v>3.2</v>
      </c>
      <c r="L1135" s="13">
        <v>6.6</v>
      </c>
      <c r="M1135" s="11">
        <v>-22.0</v>
      </c>
      <c r="N1135" s="14">
        <v>0.78</v>
      </c>
      <c r="O1135" s="13">
        <v>62.8</v>
      </c>
      <c r="P1135" s="13">
        <v>7.6</v>
      </c>
      <c r="Q1135" s="13">
        <v>16.6</v>
      </c>
      <c r="R1135" s="13">
        <v>15.2</v>
      </c>
      <c r="S1135" s="13">
        <v>3.4</v>
      </c>
      <c r="T1135" s="13">
        <v>2.8</v>
      </c>
      <c r="U1135" s="13">
        <v>1.7</v>
      </c>
      <c r="V1135" s="13">
        <v>62.5</v>
      </c>
      <c r="W1135" s="11" t="str">
        <f t="shared" si="1"/>
        <v>B-Average|BBVA|Digital|2025</v>
      </c>
      <c r="X1135" s="15">
        <f>(MAX(0,MIN(1,1-(K1135-scaling_params!$B$2)/(scaling_params!$C$2-scaling_params!$B$2)))+MAX(0,MIN(1,(L1135-scaling_params!$B$3)/(scaling_params!$C$3-scaling_params!$B$3))))/2</f>
        <v>0.3980392157</v>
      </c>
      <c r="Y1135" s="15">
        <f>(MAX(0,MIN(1,(M1135-scaling_params!$B$4)/(scaling_params!$C$4-scaling_params!$B$4)))+MAX(0,MIN(1,(N1135-scaling_params!$B$5)/(scaling_params!$C$5-scaling_params!$B$5))))/2</f>
        <v>0.381547619</v>
      </c>
      <c r="Z1135" s="15">
        <f>(MAX(0,MIN(1,(O1135-scaling_params!$B$6)/(scaling_params!$C$6-scaling_params!$B$6)))+MAX(0,MIN(1,1-(P1135-scaling_params!$B$7)/(scaling_params!$C$7-scaling_params!$B$7)))+MAX(0,MIN(1,(T1135-scaling_params!$B$11)/(scaling_params!$C$11-scaling_params!$B$11))))/3</f>
        <v>0.370263899</v>
      </c>
      <c r="AA1135" s="15">
        <f>(MAX(0,MIN(1,1-(Q1135-scaling_params!$B$8)/(scaling_params!$C$8-scaling_params!$B$8)))+MAX(0,MIN(1,(R1135-scaling_params!$B$9)/(scaling_params!$C$9-scaling_params!$B$9)))+MAX(0,MIN(1,(S1135-scaling_params!$B$10)/(scaling_params!$C$10-scaling_params!$B$10))))/3</f>
        <v>0.5229416277</v>
      </c>
      <c r="AB1135" s="15">
        <f>(MAX(0,MIN(1,(U1135-scaling_params!$B$12)/(scaling_params!$C$12-scaling_params!$B$12)))+MAX(0,MIN(1,(V1135-scaling_params!$B$13)/(scaling_params!$C$13-scaling_params!$B$13))))/2</f>
        <v>0.3486363636</v>
      </c>
      <c r="AC1135" s="13">
        <f>(scaling_params!$G$2*X1135+scaling_params!$G$3*Y1135+scaling_params!$G$4*Z1135+scaling_params!$G$5*AA1135+scaling_params!$G$6*AB1135)*100</f>
        <v>40.33917398</v>
      </c>
      <c r="AD1135" s="11" t="s">
        <v>680</v>
      </c>
      <c r="AE1135" s="11">
        <f t="shared" si="2"/>
        <v>1</v>
      </c>
    </row>
    <row r="1136" ht="15.75" customHeight="1">
      <c r="A1136" s="11" t="s">
        <v>243</v>
      </c>
      <c r="B1136" s="11" t="s">
        <v>163</v>
      </c>
      <c r="C1136" s="11" t="s">
        <v>164</v>
      </c>
      <c r="D1136" s="11" t="s">
        <v>181</v>
      </c>
      <c r="E1136" s="12">
        <v>2024.0</v>
      </c>
      <c r="F1136" s="11" t="s">
        <v>166</v>
      </c>
      <c r="G1136" s="11" t="s">
        <v>167</v>
      </c>
      <c r="H1136" s="11">
        <v>1.0</v>
      </c>
      <c r="I1136" s="13">
        <v>15.8</v>
      </c>
      <c r="J1136" s="11">
        <v>1.0</v>
      </c>
      <c r="K1136" s="13">
        <v>3.1</v>
      </c>
      <c r="L1136" s="13">
        <v>5.8</v>
      </c>
      <c r="M1136" s="11">
        <v>11.0</v>
      </c>
      <c r="N1136" s="14">
        <v>0.8</v>
      </c>
      <c r="O1136" s="13">
        <v>71.5</v>
      </c>
      <c r="P1136" s="13">
        <v>8.4</v>
      </c>
      <c r="Q1136" s="13">
        <v>14.6</v>
      </c>
      <c r="R1136" s="13">
        <v>11.7</v>
      </c>
      <c r="S1136" s="13">
        <v>3.8</v>
      </c>
      <c r="T1136" s="13">
        <v>3.9</v>
      </c>
      <c r="U1136" s="13">
        <v>1.8</v>
      </c>
      <c r="V1136" s="13">
        <v>66.9</v>
      </c>
      <c r="W1136" s="11" t="str">
        <f t="shared" si="1"/>
        <v>B-Average|BBVA|Corporate|2024</v>
      </c>
      <c r="X1136" s="15">
        <f>(MAX(0,MIN(1,1-(K1136-scaling_params!$B$2)/(scaling_params!$C$2-scaling_params!$B$2)))+MAX(0,MIN(1,(L1136-scaling_params!$B$3)/(scaling_params!$C$3-scaling_params!$B$3))))/2</f>
        <v>0.3558823529</v>
      </c>
      <c r="Y1136" s="15">
        <f>(MAX(0,MIN(1,(M1136-scaling_params!$B$4)/(scaling_params!$C$4-scaling_params!$B$4)))+MAX(0,MIN(1,(N1136-scaling_params!$B$5)/(scaling_params!$C$5-scaling_params!$B$5))))/2</f>
        <v>0.5636904762</v>
      </c>
      <c r="Z1136" s="15">
        <f>(MAX(0,MIN(1,(O1136-scaling_params!$B$6)/(scaling_params!$C$6-scaling_params!$B$6)))+MAX(0,MIN(1,1-(P1136-scaling_params!$B$7)/(scaling_params!$C$7-scaling_params!$B$7)))+MAX(0,MIN(1,(T1136-scaling_params!$B$11)/(scaling_params!$C$11-scaling_params!$B$11))))/3</f>
        <v>0.5465180881</v>
      </c>
      <c r="AA1136" s="15">
        <f>(MAX(0,MIN(1,1-(Q1136-scaling_params!$B$8)/(scaling_params!$C$8-scaling_params!$B$8)))+MAX(0,MIN(1,(R1136-scaling_params!$B$9)/(scaling_params!$C$9-scaling_params!$B$9)))+MAX(0,MIN(1,(S1136-scaling_params!$B$10)/(scaling_params!$C$10-scaling_params!$B$10))))/3</f>
        <v>0.4902355649</v>
      </c>
      <c r="AB1136" s="15">
        <f>(MAX(0,MIN(1,(U1136-scaling_params!$B$12)/(scaling_params!$C$12-scaling_params!$B$12)))+MAX(0,MIN(1,(V1136-scaling_params!$B$13)/(scaling_params!$C$13-scaling_params!$B$13))))/2</f>
        <v>0.4136363636</v>
      </c>
      <c r="AC1136" s="13">
        <f>(scaling_params!$G$2*X1136+scaling_params!$G$3*Y1136+scaling_params!$G$4*Z1136+scaling_params!$G$5*AA1136+scaling_params!$G$6*AB1136)*100</f>
        <v>47.96219159</v>
      </c>
      <c r="AD1136" s="11" t="s">
        <v>680</v>
      </c>
      <c r="AE1136" s="11">
        <f t="shared" si="2"/>
        <v>1</v>
      </c>
    </row>
    <row r="1137" ht="15.75" customHeight="1">
      <c r="A1137" s="11" t="s">
        <v>243</v>
      </c>
      <c r="B1137" s="11" t="s">
        <v>163</v>
      </c>
      <c r="C1137" s="11" t="s">
        <v>164</v>
      </c>
      <c r="D1137" s="11" t="s">
        <v>181</v>
      </c>
      <c r="E1137" s="12">
        <v>2025.0</v>
      </c>
      <c r="F1137" s="11" t="s">
        <v>166</v>
      </c>
      <c r="G1137" s="11" t="s">
        <v>167</v>
      </c>
      <c r="H1137" s="11">
        <v>1.0</v>
      </c>
      <c r="I1137" s="13">
        <v>15.2</v>
      </c>
      <c r="J1137" s="11">
        <v>1.0</v>
      </c>
      <c r="K1137" s="13">
        <v>2.0</v>
      </c>
      <c r="L1137" s="13">
        <v>8.2</v>
      </c>
      <c r="M1137" s="11">
        <v>26.0</v>
      </c>
      <c r="N1137" s="14">
        <v>0.82</v>
      </c>
      <c r="O1137" s="13">
        <v>66.0</v>
      </c>
      <c r="P1137" s="13">
        <v>8.0</v>
      </c>
      <c r="Q1137" s="13">
        <v>14.3</v>
      </c>
      <c r="R1137" s="13">
        <v>13.5</v>
      </c>
      <c r="S1137" s="13">
        <v>3.9</v>
      </c>
      <c r="T1137" s="13">
        <v>3.5</v>
      </c>
      <c r="U1137" s="13">
        <v>1.4</v>
      </c>
      <c r="V1137" s="13">
        <v>65.1</v>
      </c>
      <c r="W1137" s="11" t="str">
        <f t="shared" si="1"/>
        <v>B-Average|BBVA|Corporate|2025</v>
      </c>
      <c r="X1137" s="15">
        <f>(MAX(0,MIN(1,1-(K1137-scaling_params!$B$2)/(scaling_params!$C$2-scaling_params!$B$2)))+MAX(0,MIN(1,(L1137-scaling_params!$B$3)/(scaling_params!$C$3-scaling_params!$B$3))))/2</f>
        <v>0.7156862745</v>
      </c>
      <c r="Y1137" s="15">
        <f>(MAX(0,MIN(1,(M1137-scaling_params!$B$4)/(scaling_params!$C$4-scaling_params!$B$4)))+MAX(0,MIN(1,(N1137-scaling_params!$B$5)/(scaling_params!$C$5-scaling_params!$B$5))))/2</f>
        <v>0.6601190476</v>
      </c>
      <c r="Z1137" s="15">
        <f>(MAX(0,MIN(1,(O1137-scaling_params!$B$6)/(scaling_params!$C$6-scaling_params!$B$6)))+MAX(0,MIN(1,1-(P1137-scaling_params!$B$7)/(scaling_params!$C$7-scaling_params!$B$7)))+MAX(0,MIN(1,(T1137-scaling_params!$B$11)/(scaling_params!$C$11-scaling_params!$B$11))))/3</f>
        <v>0.4536998101</v>
      </c>
      <c r="AA1137" s="15">
        <f>(MAX(0,MIN(1,1-(Q1137-scaling_params!$B$8)/(scaling_params!$C$8-scaling_params!$B$8)))+MAX(0,MIN(1,(R1137-scaling_params!$B$9)/(scaling_params!$C$9-scaling_params!$B$9)))+MAX(0,MIN(1,(S1137-scaling_params!$B$10)/(scaling_params!$C$10-scaling_params!$B$10))))/3</f>
        <v>0.5873524899</v>
      </c>
      <c r="AB1137" s="15">
        <f>(MAX(0,MIN(1,(U1137-scaling_params!$B$12)/(scaling_params!$C$12-scaling_params!$B$12)))+MAX(0,MIN(1,(V1137-scaling_params!$B$13)/(scaling_params!$C$13-scaling_params!$B$13))))/2</f>
        <v>0.2972727273</v>
      </c>
      <c r="AC1137" s="13">
        <f>(scaling_params!$G$2*X1137+scaling_params!$G$3*Y1137+scaling_params!$G$4*Z1137+scaling_params!$G$5*AA1137+scaling_params!$G$6*AB1137)*100</f>
        <v>56.83859261</v>
      </c>
      <c r="AD1137" s="11" t="s">
        <v>680</v>
      </c>
      <c r="AE1137" s="11">
        <f t="shared" si="2"/>
        <v>1</v>
      </c>
    </row>
    <row r="1138" ht="15.75" customHeight="1">
      <c r="A1138" s="11" t="s">
        <v>244</v>
      </c>
      <c r="B1138" s="11" t="s">
        <v>163</v>
      </c>
      <c r="C1138" s="11" t="s">
        <v>164</v>
      </c>
      <c r="D1138" s="11" t="s">
        <v>177</v>
      </c>
      <c r="E1138" s="12">
        <v>2024.0</v>
      </c>
      <c r="F1138" s="11" t="s">
        <v>166</v>
      </c>
      <c r="G1138" s="11" t="s">
        <v>172</v>
      </c>
      <c r="H1138" s="11">
        <v>4.0</v>
      </c>
      <c r="I1138" s="13">
        <v>15.8</v>
      </c>
      <c r="J1138" s="11">
        <v>0.0</v>
      </c>
      <c r="K1138" s="13">
        <v>2.9</v>
      </c>
      <c r="L1138" s="13">
        <v>5.5</v>
      </c>
      <c r="M1138" s="11">
        <v>-11.0</v>
      </c>
      <c r="N1138" s="14">
        <v>0.65</v>
      </c>
      <c r="O1138" s="13">
        <v>68.1</v>
      </c>
      <c r="P1138" s="13">
        <v>8.1</v>
      </c>
      <c r="Q1138" s="13">
        <v>16.4</v>
      </c>
      <c r="R1138" s="13">
        <v>13.3</v>
      </c>
      <c r="S1138" s="13">
        <v>3.0</v>
      </c>
      <c r="T1138" s="13">
        <v>2.8</v>
      </c>
      <c r="U1138" s="13">
        <v>2.1</v>
      </c>
      <c r="V1138" s="13">
        <v>60.6</v>
      </c>
      <c r="W1138" s="11" t="str">
        <f t="shared" si="1"/>
        <v>B-Average|BBVA|Retail|2024</v>
      </c>
      <c r="X1138" s="15">
        <f>(MAX(0,MIN(1,1-(K1138-scaling_params!$B$2)/(scaling_params!$C$2-scaling_params!$B$2)))+MAX(0,MIN(1,(L1138-scaling_params!$B$3)/(scaling_params!$C$3-scaling_params!$B$3))))/2</f>
        <v>0.3671568627</v>
      </c>
      <c r="Y1138" s="15">
        <f>(MAX(0,MIN(1,(M1138-scaling_params!$B$4)/(scaling_params!$C$4-scaling_params!$B$4)))+MAX(0,MIN(1,(N1138-scaling_params!$B$5)/(scaling_params!$C$5-scaling_params!$B$5))))/2</f>
        <v>0.2714285714</v>
      </c>
      <c r="Z1138" s="15">
        <f>(MAX(0,MIN(1,(O1138-scaling_params!$B$6)/(scaling_params!$C$6-scaling_params!$B$6)))+MAX(0,MIN(1,1-(P1138-scaling_params!$B$7)/(scaling_params!$C$7-scaling_params!$B$7)))+MAX(0,MIN(1,(T1138-scaling_params!$B$11)/(scaling_params!$C$11-scaling_params!$B$11))))/3</f>
        <v>0.4126775998</v>
      </c>
      <c r="AA1138" s="15">
        <f>(MAX(0,MIN(1,1-(Q1138-scaling_params!$B$8)/(scaling_params!$C$8-scaling_params!$B$8)))+MAX(0,MIN(1,(R1138-scaling_params!$B$9)/(scaling_params!$C$9-scaling_params!$B$9)))+MAX(0,MIN(1,(S1138-scaling_params!$B$10)/(scaling_params!$C$10-scaling_params!$B$10))))/3</f>
        <v>0.4111329227</v>
      </c>
      <c r="AB1138" s="15">
        <f>(MAX(0,MIN(1,(U1138-scaling_params!$B$12)/(scaling_params!$C$12-scaling_params!$B$12)))+MAX(0,MIN(1,(V1138-scaling_params!$B$13)/(scaling_params!$C$13-scaling_params!$B$13))))/2</f>
        <v>0.4313636364</v>
      </c>
      <c r="AC1138" s="13">
        <f>(scaling_params!$G$2*X1138+scaling_params!$G$3*Y1138+scaling_params!$G$4*Z1138+scaling_params!$G$5*AA1138+scaling_params!$G$6*AB1138)*100</f>
        <v>37.03071165</v>
      </c>
      <c r="AD1138" s="11" t="s">
        <v>680</v>
      </c>
      <c r="AE1138" s="11">
        <f t="shared" si="2"/>
        <v>1</v>
      </c>
    </row>
    <row r="1139" ht="15.75" customHeight="1">
      <c r="A1139" s="11" t="s">
        <v>244</v>
      </c>
      <c r="B1139" s="11" t="s">
        <v>163</v>
      </c>
      <c r="C1139" s="11" t="s">
        <v>164</v>
      </c>
      <c r="D1139" s="11" t="s">
        <v>177</v>
      </c>
      <c r="E1139" s="12">
        <v>2025.0</v>
      </c>
      <c r="F1139" s="11" t="s">
        <v>166</v>
      </c>
      <c r="G1139" s="11" t="s">
        <v>172</v>
      </c>
      <c r="H1139" s="11">
        <v>4.0</v>
      </c>
      <c r="I1139" s="13">
        <v>15.2</v>
      </c>
      <c r="J1139" s="11">
        <v>0.0</v>
      </c>
      <c r="K1139" s="13">
        <v>2.8</v>
      </c>
      <c r="L1139" s="13">
        <v>4.8</v>
      </c>
      <c r="M1139" s="11">
        <v>-28.0</v>
      </c>
      <c r="N1139" s="14">
        <v>0.68</v>
      </c>
      <c r="O1139" s="13">
        <v>69.9</v>
      </c>
      <c r="P1139" s="13">
        <v>6.2</v>
      </c>
      <c r="Q1139" s="13">
        <v>20.4</v>
      </c>
      <c r="R1139" s="13">
        <v>11.3</v>
      </c>
      <c r="S1139" s="13">
        <v>2.4</v>
      </c>
      <c r="T1139" s="13">
        <v>2.8</v>
      </c>
      <c r="U1139" s="13">
        <v>1.6</v>
      </c>
      <c r="V1139" s="13">
        <v>57.8</v>
      </c>
      <c r="W1139" s="11" t="str">
        <f t="shared" si="1"/>
        <v>B-Average|BBVA|Retail|2025</v>
      </c>
      <c r="X1139" s="15">
        <f>(MAX(0,MIN(1,1-(K1139-scaling_params!$B$2)/(scaling_params!$C$2-scaling_params!$B$2)))+MAX(0,MIN(1,(L1139-scaling_params!$B$3)/(scaling_params!$C$3-scaling_params!$B$3))))/2</f>
        <v>0.3323529412</v>
      </c>
      <c r="Y1139" s="15">
        <f>(MAX(0,MIN(1,(M1139-scaling_params!$B$4)/(scaling_params!$C$4-scaling_params!$B$4)))+MAX(0,MIN(1,(N1139-scaling_params!$B$5)/(scaling_params!$C$5-scaling_params!$B$5))))/2</f>
        <v>0.2279761905</v>
      </c>
      <c r="Z1139" s="15">
        <f>(MAX(0,MIN(1,(O1139-scaling_params!$B$6)/(scaling_params!$C$6-scaling_params!$B$6)))+MAX(0,MIN(1,1-(P1139-scaling_params!$B$7)/(scaling_params!$C$7-scaling_params!$B$7)))+MAX(0,MIN(1,(T1139-scaling_params!$B$11)/(scaling_params!$C$11-scaling_params!$B$11))))/3</f>
        <v>0.6135517413</v>
      </c>
      <c r="AA1139" s="15">
        <f>(MAX(0,MIN(1,1-(Q1139-scaling_params!$B$8)/(scaling_params!$C$8-scaling_params!$B$8)))+MAX(0,MIN(1,(R1139-scaling_params!$B$9)/(scaling_params!$C$9-scaling_params!$B$9)))+MAX(0,MIN(1,(S1139-scaling_params!$B$10)/(scaling_params!$C$10-scaling_params!$B$10))))/3</f>
        <v>0.1164060561</v>
      </c>
      <c r="AB1139" s="15">
        <f>(MAX(0,MIN(1,(U1139-scaling_params!$B$12)/(scaling_params!$C$12-scaling_params!$B$12)))+MAX(0,MIN(1,(V1139-scaling_params!$B$13)/(scaling_params!$C$13-scaling_params!$B$13))))/2</f>
        <v>0.2809090909</v>
      </c>
      <c r="AC1139" s="13">
        <f>(scaling_params!$G$2*X1139+scaling_params!$G$3*Y1139+scaling_params!$G$4*Z1139+scaling_params!$G$5*AA1139+scaling_params!$G$6*AB1139)*100</f>
        <v>32.94967437</v>
      </c>
      <c r="AD1139" s="11" t="s">
        <v>680</v>
      </c>
      <c r="AE1139" s="11">
        <f t="shared" si="2"/>
        <v>1</v>
      </c>
    </row>
    <row r="1140" ht="15.75" customHeight="1">
      <c r="A1140" s="11" t="s">
        <v>245</v>
      </c>
      <c r="B1140" s="11" t="s">
        <v>163</v>
      </c>
      <c r="C1140" s="11" t="s">
        <v>164</v>
      </c>
      <c r="D1140" s="11" t="s">
        <v>177</v>
      </c>
      <c r="E1140" s="12">
        <v>2024.0</v>
      </c>
      <c r="F1140" s="11" t="s">
        <v>166</v>
      </c>
      <c r="G1140" s="11" t="s">
        <v>172</v>
      </c>
      <c r="H1140" s="11">
        <v>4.0</v>
      </c>
      <c r="I1140" s="13">
        <v>15.8</v>
      </c>
      <c r="J1140" s="11">
        <v>0.0</v>
      </c>
      <c r="K1140" s="13">
        <v>2.9</v>
      </c>
      <c r="L1140" s="13">
        <v>6.0</v>
      </c>
      <c r="M1140" s="11">
        <v>-8.0</v>
      </c>
      <c r="N1140" s="14">
        <v>0.76</v>
      </c>
      <c r="O1140" s="13">
        <v>68.1</v>
      </c>
      <c r="P1140" s="13">
        <v>8.1</v>
      </c>
      <c r="Q1140" s="13">
        <v>16.4</v>
      </c>
      <c r="R1140" s="13">
        <v>13.3</v>
      </c>
      <c r="S1140" s="13">
        <v>2.5</v>
      </c>
      <c r="T1140" s="13">
        <v>3.3</v>
      </c>
      <c r="U1140" s="13">
        <v>2.1</v>
      </c>
      <c r="V1140" s="13">
        <v>69.5</v>
      </c>
      <c r="W1140" s="11" t="str">
        <f t="shared" si="1"/>
        <v>B-Average|BBVA|Retail|2024</v>
      </c>
      <c r="X1140" s="15">
        <f>(MAX(0,MIN(1,1-(K1140-scaling_params!$B$2)/(scaling_params!$C$2-scaling_params!$B$2)))+MAX(0,MIN(1,(L1140-scaling_params!$B$3)/(scaling_params!$C$3-scaling_params!$B$3))))/2</f>
        <v>0.4039215686</v>
      </c>
      <c r="Y1140" s="15">
        <f>(MAX(0,MIN(1,(M1140-scaling_params!$B$4)/(scaling_params!$C$4-scaling_params!$B$4)))+MAX(0,MIN(1,(N1140-scaling_params!$B$5)/(scaling_params!$C$5-scaling_params!$B$5))))/2</f>
        <v>0.4232142857</v>
      </c>
      <c r="Z1140" s="15">
        <f>(MAX(0,MIN(1,(O1140-scaling_params!$B$6)/(scaling_params!$C$6-scaling_params!$B$6)))+MAX(0,MIN(1,1-(P1140-scaling_params!$B$7)/(scaling_params!$C$7-scaling_params!$B$7)))+MAX(0,MIN(1,(T1140-scaling_params!$B$11)/(scaling_params!$C$11-scaling_params!$B$11))))/3</f>
        <v>0.4602966474</v>
      </c>
      <c r="AA1140" s="15">
        <f>(MAX(0,MIN(1,1-(Q1140-scaling_params!$B$8)/(scaling_params!$C$8-scaling_params!$B$8)))+MAX(0,MIN(1,(R1140-scaling_params!$B$9)/(scaling_params!$C$9-scaling_params!$B$9)))+MAX(0,MIN(1,(S1140-scaling_params!$B$10)/(scaling_params!$C$10-scaling_params!$B$10))))/3</f>
        <v>0.3621133148</v>
      </c>
      <c r="AB1140" s="15">
        <f>(MAX(0,MIN(1,(U1140-scaling_params!$B$12)/(scaling_params!$C$12-scaling_params!$B$12)))+MAX(0,MIN(1,(V1140-scaling_params!$B$13)/(scaling_params!$C$13-scaling_params!$B$13))))/2</f>
        <v>0.5122727273</v>
      </c>
      <c r="AC1140" s="13">
        <f>(scaling_params!$G$2*X1140+scaling_params!$G$3*Y1140+scaling_params!$G$4*Z1140+scaling_params!$G$5*AA1140+scaling_params!$G$6*AB1140)*100</f>
        <v>42.67267631</v>
      </c>
      <c r="AD1140" s="11" t="s">
        <v>680</v>
      </c>
      <c r="AE1140" s="11">
        <f t="shared" si="2"/>
        <v>1</v>
      </c>
    </row>
    <row r="1141" ht="15.75" customHeight="1">
      <c r="A1141" s="11" t="s">
        <v>245</v>
      </c>
      <c r="B1141" s="11" t="s">
        <v>163</v>
      </c>
      <c r="C1141" s="11" t="s">
        <v>164</v>
      </c>
      <c r="D1141" s="11" t="s">
        <v>177</v>
      </c>
      <c r="E1141" s="12">
        <v>2025.0</v>
      </c>
      <c r="F1141" s="11" t="s">
        <v>166</v>
      </c>
      <c r="G1141" s="11" t="s">
        <v>172</v>
      </c>
      <c r="H1141" s="11">
        <v>4.0</v>
      </c>
      <c r="I1141" s="13">
        <v>15.2</v>
      </c>
      <c r="J1141" s="11">
        <v>0.0</v>
      </c>
      <c r="K1141" s="13">
        <v>2.8</v>
      </c>
      <c r="L1141" s="13">
        <v>6.5</v>
      </c>
      <c r="M1141" s="11">
        <v>5.0</v>
      </c>
      <c r="N1141" s="14">
        <v>0.79</v>
      </c>
      <c r="O1141" s="13">
        <v>69.9</v>
      </c>
      <c r="P1141" s="13">
        <v>6.2</v>
      </c>
      <c r="Q1141" s="13">
        <v>20.4</v>
      </c>
      <c r="R1141" s="13">
        <v>11.3</v>
      </c>
      <c r="S1141" s="13">
        <v>2.9</v>
      </c>
      <c r="T1141" s="13">
        <v>2.8</v>
      </c>
      <c r="U1141" s="13">
        <v>1.6</v>
      </c>
      <c r="V1141" s="13">
        <v>65.0</v>
      </c>
      <c r="W1141" s="11" t="str">
        <f t="shared" si="1"/>
        <v>B-Average|BBVA|Retail|2025</v>
      </c>
      <c r="X1141" s="15">
        <f>(MAX(0,MIN(1,1-(K1141-scaling_params!$B$2)/(scaling_params!$C$2-scaling_params!$B$2)))+MAX(0,MIN(1,(L1141-scaling_params!$B$3)/(scaling_params!$C$3-scaling_params!$B$3))))/2</f>
        <v>0.4573529412</v>
      </c>
      <c r="Y1141" s="15">
        <f>(MAX(0,MIN(1,(M1141-scaling_params!$B$4)/(scaling_params!$C$4-scaling_params!$B$4)))+MAX(0,MIN(1,(N1141-scaling_params!$B$5)/(scaling_params!$C$5-scaling_params!$B$5))))/2</f>
        <v>0.5226190476</v>
      </c>
      <c r="Z1141" s="15">
        <f>(MAX(0,MIN(1,(O1141-scaling_params!$B$6)/(scaling_params!$C$6-scaling_params!$B$6)))+MAX(0,MIN(1,1-(P1141-scaling_params!$B$7)/(scaling_params!$C$7-scaling_params!$B$7)))+MAX(0,MIN(1,(T1141-scaling_params!$B$11)/(scaling_params!$C$11-scaling_params!$B$11))))/3</f>
        <v>0.6135517413</v>
      </c>
      <c r="AA1141" s="15">
        <f>(MAX(0,MIN(1,1-(Q1141-scaling_params!$B$8)/(scaling_params!$C$8-scaling_params!$B$8)))+MAX(0,MIN(1,(R1141-scaling_params!$B$9)/(scaling_params!$C$9-scaling_params!$B$9)))+MAX(0,MIN(1,(S1141-scaling_params!$B$10)/(scaling_params!$C$10-scaling_params!$B$10))))/3</f>
        <v>0.1654256639</v>
      </c>
      <c r="AB1141" s="15">
        <f>(MAX(0,MIN(1,(U1141-scaling_params!$B$12)/(scaling_params!$C$12-scaling_params!$B$12)))+MAX(0,MIN(1,(V1141-scaling_params!$B$13)/(scaling_params!$C$13-scaling_params!$B$13))))/2</f>
        <v>0.3463636364</v>
      </c>
      <c r="AC1141" s="13">
        <f>(scaling_params!$G$2*X1141+scaling_params!$G$3*Y1141+scaling_params!$G$4*Z1141+scaling_params!$G$5*AA1141+scaling_params!$G$6*AB1141)*100</f>
        <v>44.44639025</v>
      </c>
      <c r="AD1141" s="11" t="s">
        <v>680</v>
      </c>
      <c r="AE1141" s="11">
        <f t="shared" si="2"/>
        <v>1</v>
      </c>
    </row>
    <row r="1142" ht="15.75" customHeight="1">
      <c r="A1142" s="11" t="s">
        <v>246</v>
      </c>
      <c r="B1142" s="11" t="s">
        <v>163</v>
      </c>
      <c r="C1142" s="11" t="s">
        <v>164</v>
      </c>
      <c r="D1142" s="11" t="s">
        <v>165</v>
      </c>
      <c r="E1142" s="12">
        <v>2024.0</v>
      </c>
      <c r="F1142" s="11" t="s">
        <v>166</v>
      </c>
      <c r="G1142" s="11" t="s">
        <v>175</v>
      </c>
      <c r="H1142" s="11">
        <v>5.0</v>
      </c>
      <c r="I1142" s="13">
        <v>15.8</v>
      </c>
      <c r="J1142" s="11">
        <v>0.0</v>
      </c>
      <c r="K1142" s="13">
        <v>3.0</v>
      </c>
      <c r="L1142" s="13">
        <v>4.2</v>
      </c>
      <c r="M1142" s="11">
        <v>-22.0</v>
      </c>
      <c r="N1142" s="14">
        <v>0.76</v>
      </c>
      <c r="O1142" s="13">
        <v>69.1</v>
      </c>
      <c r="P1142" s="13">
        <v>7.0</v>
      </c>
      <c r="Q1142" s="13">
        <v>16.3</v>
      </c>
      <c r="R1142" s="13">
        <v>13.4</v>
      </c>
      <c r="S1142" s="13">
        <v>3.4</v>
      </c>
      <c r="T1142" s="13">
        <v>2.1</v>
      </c>
      <c r="U1142" s="13">
        <v>2.1</v>
      </c>
      <c r="V1142" s="13">
        <v>67.3</v>
      </c>
      <c r="W1142" s="11" t="str">
        <f t="shared" si="1"/>
        <v>B-Average|BBVA|Operations|2024</v>
      </c>
      <c r="X1142" s="15">
        <f>(MAX(0,MIN(1,1-(K1142-scaling_params!$B$2)/(scaling_params!$C$2-scaling_params!$B$2)))+MAX(0,MIN(1,(L1142-scaling_params!$B$3)/(scaling_params!$C$3-scaling_params!$B$3))))/2</f>
        <v>0.2549019608</v>
      </c>
      <c r="Y1142" s="15">
        <f>(MAX(0,MIN(1,(M1142-scaling_params!$B$4)/(scaling_params!$C$4-scaling_params!$B$4)))+MAX(0,MIN(1,(N1142-scaling_params!$B$5)/(scaling_params!$C$5-scaling_params!$B$5))))/2</f>
        <v>0.356547619</v>
      </c>
      <c r="Z1142" s="15">
        <f>(MAX(0,MIN(1,(O1142-scaling_params!$B$6)/(scaling_params!$C$6-scaling_params!$B$6)))+MAX(0,MIN(1,1-(P1142-scaling_params!$B$7)/(scaling_params!$C$7-scaling_params!$B$7)))+MAX(0,MIN(1,(T1142-scaling_params!$B$11)/(scaling_params!$C$11-scaling_params!$B$11))))/3</f>
        <v>0.4616116824</v>
      </c>
      <c r="AA1142" s="15">
        <f>(MAX(0,MIN(1,1-(Q1142-scaling_params!$B$8)/(scaling_params!$C$8-scaling_params!$B$8)))+MAX(0,MIN(1,(R1142-scaling_params!$B$9)/(scaling_params!$C$9-scaling_params!$B$9)))+MAX(0,MIN(1,(S1142-scaling_params!$B$10)/(scaling_params!$C$10-scaling_params!$B$10))))/3</f>
        <v>0.458355897</v>
      </c>
      <c r="AB1142" s="15">
        <f>(MAX(0,MIN(1,(U1142-scaling_params!$B$12)/(scaling_params!$C$12-scaling_params!$B$12)))+MAX(0,MIN(1,(V1142-scaling_params!$B$13)/(scaling_params!$C$13-scaling_params!$B$13))))/2</f>
        <v>0.4922727273</v>
      </c>
      <c r="AC1142" s="13">
        <f>(scaling_params!$G$2*X1142+scaling_params!$G$3*Y1142+scaling_params!$G$4*Z1142+scaling_params!$G$5*AA1142+scaling_params!$G$6*AB1142)*100</f>
        <v>39.09282163</v>
      </c>
      <c r="AD1142" s="11" t="s">
        <v>680</v>
      </c>
      <c r="AE1142" s="11">
        <f t="shared" si="2"/>
        <v>1</v>
      </c>
    </row>
    <row r="1143" ht="15.75" customHeight="1">
      <c r="A1143" s="11" t="s">
        <v>246</v>
      </c>
      <c r="B1143" s="11" t="s">
        <v>163</v>
      </c>
      <c r="C1143" s="11" t="s">
        <v>164</v>
      </c>
      <c r="D1143" s="11" t="s">
        <v>165</v>
      </c>
      <c r="E1143" s="12">
        <v>2025.0</v>
      </c>
      <c r="F1143" s="11" t="s">
        <v>166</v>
      </c>
      <c r="G1143" s="11" t="s">
        <v>175</v>
      </c>
      <c r="H1143" s="11">
        <v>5.0</v>
      </c>
      <c r="I1143" s="13">
        <v>15.2</v>
      </c>
      <c r="J1143" s="11">
        <v>0.0</v>
      </c>
      <c r="K1143" s="13">
        <v>2.9</v>
      </c>
      <c r="L1143" s="13">
        <v>5.5</v>
      </c>
      <c r="M1143" s="11">
        <v>23.0</v>
      </c>
      <c r="N1143" s="14">
        <v>0.75</v>
      </c>
      <c r="O1143" s="13">
        <v>65.0</v>
      </c>
      <c r="P1143" s="13">
        <v>7.5</v>
      </c>
      <c r="Q1143" s="13">
        <v>15.9</v>
      </c>
      <c r="R1143" s="13">
        <v>10.7</v>
      </c>
      <c r="S1143" s="13">
        <v>3.4</v>
      </c>
      <c r="T1143" s="13">
        <v>2.9</v>
      </c>
      <c r="U1143" s="13">
        <v>1.3</v>
      </c>
      <c r="V1143" s="13">
        <v>73.2</v>
      </c>
      <c r="W1143" s="11" t="str">
        <f t="shared" si="1"/>
        <v>B-Average|BBVA|Operations|2025</v>
      </c>
      <c r="X1143" s="15">
        <f>(MAX(0,MIN(1,1-(K1143-scaling_params!$B$2)/(scaling_params!$C$2-scaling_params!$B$2)))+MAX(0,MIN(1,(L1143-scaling_params!$B$3)/(scaling_params!$C$3-scaling_params!$B$3))))/2</f>
        <v>0.3671568627</v>
      </c>
      <c r="Y1143" s="15">
        <f>(MAX(0,MIN(1,(M1143-scaling_params!$B$4)/(scaling_params!$C$4-scaling_params!$B$4)))+MAX(0,MIN(1,(N1143-scaling_params!$B$5)/(scaling_params!$C$5-scaling_params!$B$5))))/2</f>
        <v>0.5583333333</v>
      </c>
      <c r="Z1143" s="15">
        <f>(MAX(0,MIN(1,(O1143-scaling_params!$B$6)/(scaling_params!$C$6-scaling_params!$B$6)))+MAX(0,MIN(1,1-(P1143-scaling_params!$B$7)/(scaling_params!$C$7-scaling_params!$B$7)))+MAX(0,MIN(1,(T1143-scaling_params!$B$11)/(scaling_params!$C$11-scaling_params!$B$11))))/3</f>
        <v>0.4251003479</v>
      </c>
      <c r="AA1143" s="15">
        <f>(MAX(0,MIN(1,1-(Q1143-scaling_params!$B$8)/(scaling_params!$C$8-scaling_params!$B$8)))+MAX(0,MIN(1,(R1143-scaling_params!$B$9)/(scaling_params!$C$9-scaling_params!$B$9)))+MAX(0,MIN(1,(S1143-scaling_params!$B$10)/(scaling_params!$C$10-scaling_params!$B$10))))/3</f>
        <v>0.3595833615</v>
      </c>
      <c r="AB1143" s="15">
        <f>(MAX(0,MIN(1,(U1143-scaling_params!$B$12)/(scaling_params!$C$12-scaling_params!$B$12)))+MAX(0,MIN(1,(V1143-scaling_params!$B$13)/(scaling_params!$C$13-scaling_params!$B$13))))/2</f>
        <v>0.3459090909</v>
      </c>
      <c r="AC1143" s="13">
        <f>(scaling_params!$G$2*X1143+scaling_params!$G$3*Y1143+scaling_params!$G$4*Z1143+scaling_params!$G$5*AA1143+scaling_params!$G$6*AB1143)*100</f>
        <v>42.14927222</v>
      </c>
      <c r="AD1143" s="11" t="s">
        <v>680</v>
      </c>
      <c r="AE1143" s="11">
        <f t="shared" si="2"/>
        <v>1</v>
      </c>
    </row>
    <row r="1144" ht="15.75" customHeight="1">
      <c r="A1144" s="11" t="s">
        <v>247</v>
      </c>
      <c r="B1144" s="11" t="s">
        <v>163</v>
      </c>
      <c r="C1144" s="11" t="s">
        <v>164</v>
      </c>
      <c r="D1144" s="11" t="s">
        <v>174</v>
      </c>
      <c r="E1144" s="12">
        <v>2024.0</v>
      </c>
      <c r="F1144" s="11" t="s">
        <v>166</v>
      </c>
      <c r="G1144" s="11" t="s">
        <v>167</v>
      </c>
      <c r="H1144" s="11">
        <v>4.0</v>
      </c>
      <c r="I1144" s="13">
        <v>15.8</v>
      </c>
      <c r="J1144" s="11">
        <v>0.0</v>
      </c>
      <c r="K1144" s="13">
        <v>3.0</v>
      </c>
      <c r="L1144" s="13">
        <v>4.7</v>
      </c>
      <c r="M1144" s="11">
        <v>-21.0</v>
      </c>
      <c r="N1144" s="14">
        <v>0.69</v>
      </c>
      <c r="O1144" s="13">
        <v>61.5</v>
      </c>
      <c r="P1144" s="13">
        <v>8.7</v>
      </c>
      <c r="Q1144" s="13">
        <v>18.1</v>
      </c>
      <c r="R1144" s="13">
        <v>13.0</v>
      </c>
      <c r="S1144" s="13">
        <v>2.6</v>
      </c>
      <c r="T1144" s="13">
        <v>2.3</v>
      </c>
      <c r="U1144" s="13">
        <v>1.3</v>
      </c>
      <c r="V1144" s="13">
        <v>50.7</v>
      </c>
      <c r="W1144" s="11" t="str">
        <f t="shared" si="1"/>
        <v>B-Average|BBVA|Digital|2024</v>
      </c>
      <c r="X1144" s="15">
        <f>(MAX(0,MIN(1,1-(K1144-scaling_params!$B$2)/(scaling_params!$C$2-scaling_params!$B$2)))+MAX(0,MIN(1,(L1144-scaling_params!$B$3)/(scaling_params!$C$3-scaling_params!$B$3))))/2</f>
        <v>0.2916666667</v>
      </c>
      <c r="Y1144" s="15">
        <f>(MAX(0,MIN(1,(M1144-scaling_params!$B$4)/(scaling_params!$C$4-scaling_params!$B$4)))+MAX(0,MIN(1,(N1144-scaling_params!$B$5)/(scaling_params!$C$5-scaling_params!$B$5))))/2</f>
        <v>0.2738095238</v>
      </c>
      <c r="Z1144" s="15">
        <f>(MAX(0,MIN(1,(O1144-scaling_params!$B$6)/(scaling_params!$C$6-scaling_params!$B$6)))+MAX(0,MIN(1,1-(P1144-scaling_params!$B$7)/(scaling_params!$C$7-scaling_params!$B$7)))+MAX(0,MIN(1,(T1144-scaling_params!$B$11)/(scaling_params!$C$11-scaling_params!$B$11))))/3</f>
        <v>0.202093607</v>
      </c>
      <c r="AA1144" s="15">
        <f>(MAX(0,MIN(1,1-(Q1144-scaling_params!$B$8)/(scaling_params!$C$8-scaling_params!$B$8)))+MAX(0,MIN(1,(R1144-scaling_params!$B$9)/(scaling_params!$C$9-scaling_params!$B$9)))+MAX(0,MIN(1,(S1144-scaling_params!$B$10)/(scaling_params!$C$10-scaling_params!$B$10))))/3</f>
        <v>0.2948650692</v>
      </c>
      <c r="AB1144" s="15">
        <f>(MAX(0,MIN(1,(U1144-scaling_params!$B$12)/(scaling_params!$C$12-scaling_params!$B$12)))+MAX(0,MIN(1,(V1144-scaling_params!$B$13)/(scaling_params!$C$13-scaling_params!$B$13))))/2</f>
        <v>0.1413636364</v>
      </c>
      <c r="AC1144" s="13">
        <f>(scaling_params!$G$2*X1144+scaling_params!$G$3*Y1144+scaling_params!$G$4*Z1144+scaling_params!$G$5*AA1144+scaling_params!$G$6*AB1144)*100</f>
        <v>24.89560637</v>
      </c>
      <c r="AD1144" s="11" t="s">
        <v>680</v>
      </c>
      <c r="AE1144" s="11">
        <f t="shared" si="2"/>
        <v>1</v>
      </c>
    </row>
    <row r="1145" ht="15.75" customHeight="1">
      <c r="A1145" s="11" t="s">
        <v>247</v>
      </c>
      <c r="B1145" s="11" t="s">
        <v>163</v>
      </c>
      <c r="C1145" s="11" t="s">
        <v>164</v>
      </c>
      <c r="D1145" s="11" t="s">
        <v>174</v>
      </c>
      <c r="E1145" s="12">
        <v>2025.0</v>
      </c>
      <c r="F1145" s="11" t="s">
        <v>166</v>
      </c>
      <c r="G1145" s="11" t="s">
        <v>167</v>
      </c>
      <c r="H1145" s="11">
        <v>4.0</v>
      </c>
      <c r="I1145" s="13">
        <v>15.2</v>
      </c>
      <c r="J1145" s="11">
        <v>0.0</v>
      </c>
      <c r="K1145" s="13">
        <v>3.2</v>
      </c>
      <c r="L1145" s="13">
        <v>5.3</v>
      </c>
      <c r="M1145" s="11">
        <v>-4.0</v>
      </c>
      <c r="N1145" s="14">
        <v>0.68</v>
      </c>
      <c r="O1145" s="13">
        <v>62.8</v>
      </c>
      <c r="P1145" s="13">
        <v>7.6</v>
      </c>
      <c r="Q1145" s="13">
        <v>16.6</v>
      </c>
      <c r="R1145" s="13">
        <v>15.2</v>
      </c>
      <c r="S1145" s="13">
        <v>2.2</v>
      </c>
      <c r="T1145" s="13">
        <v>2.5</v>
      </c>
      <c r="U1145" s="13">
        <v>1.7</v>
      </c>
      <c r="V1145" s="13">
        <v>58.2</v>
      </c>
      <c r="W1145" s="11" t="str">
        <f t="shared" si="1"/>
        <v>B-Average|BBVA|Digital|2025</v>
      </c>
      <c r="X1145" s="15">
        <f>(MAX(0,MIN(1,1-(K1145-scaling_params!$B$2)/(scaling_params!$C$2-scaling_params!$B$2)))+MAX(0,MIN(1,(L1145-scaling_params!$B$3)/(scaling_params!$C$3-scaling_params!$B$3))))/2</f>
        <v>0.3024509804</v>
      </c>
      <c r="Y1145" s="15">
        <f>(MAX(0,MIN(1,(M1145-scaling_params!$B$4)/(scaling_params!$C$4-scaling_params!$B$4)))+MAX(0,MIN(1,(N1145-scaling_params!$B$5)/(scaling_params!$C$5-scaling_params!$B$5))))/2</f>
        <v>0.3422619048</v>
      </c>
      <c r="Z1145" s="15">
        <f>(MAX(0,MIN(1,(O1145-scaling_params!$B$6)/(scaling_params!$C$6-scaling_params!$B$6)))+MAX(0,MIN(1,1-(P1145-scaling_params!$B$7)/(scaling_params!$C$7-scaling_params!$B$7)))+MAX(0,MIN(1,(T1145-scaling_params!$B$11)/(scaling_params!$C$11-scaling_params!$B$11))))/3</f>
        <v>0.3416924704</v>
      </c>
      <c r="AA1145" s="15">
        <f>(MAX(0,MIN(1,1-(Q1145-scaling_params!$B$8)/(scaling_params!$C$8-scaling_params!$B$8)))+MAX(0,MIN(1,(R1145-scaling_params!$B$9)/(scaling_params!$C$9-scaling_params!$B$9)))+MAX(0,MIN(1,(S1145-scaling_params!$B$10)/(scaling_params!$C$10-scaling_params!$B$10))))/3</f>
        <v>0.4052945689</v>
      </c>
      <c r="AB1145" s="15">
        <f>(MAX(0,MIN(1,(U1145-scaling_params!$B$12)/(scaling_params!$C$12-scaling_params!$B$12)))+MAX(0,MIN(1,(V1145-scaling_params!$B$13)/(scaling_params!$C$13-scaling_params!$B$13))))/2</f>
        <v>0.3095454545</v>
      </c>
      <c r="AC1145" s="13">
        <f>(scaling_params!$G$2*X1145+scaling_params!$G$3*Y1145+scaling_params!$G$4*Z1145+scaling_params!$G$5*AA1145+scaling_params!$G$6*AB1145)*100</f>
        <v>33.96634663</v>
      </c>
      <c r="AD1145" s="11" t="s">
        <v>680</v>
      </c>
      <c r="AE1145" s="11">
        <f t="shared" si="2"/>
        <v>1</v>
      </c>
    </row>
    <row r="1146" ht="15.75" customHeight="1">
      <c r="A1146" s="11" t="s">
        <v>248</v>
      </c>
      <c r="B1146" s="11" t="s">
        <v>163</v>
      </c>
      <c r="C1146" s="11" t="s">
        <v>164</v>
      </c>
      <c r="D1146" s="11" t="s">
        <v>165</v>
      </c>
      <c r="E1146" s="12">
        <v>2024.0</v>
      </c>
      <c r="F1146" s="11" t="s">
        <v>166</v>
      </c>
      <c r="G1146" s="11" t="s">
        <v>172</v>
      </c>
      <c r="H1146" s="11">
        <v>5.0</v>
      </c>
      <c r="I1146" s="13">
        <v>15.8</v>
      </c>
      <c r="J1146" s="11">
        <v>0.0</v>
      </c>
      <c r="K1146" s="13">
        <v>3.0</v>
      </c>
      <c r="L1146" s="13">
        <v>7.8</v>
      </c>
      <c r="M1146" s="11">
        <v>-2.0</v>
      </c>
      <c r="N1146" s="14">
        <v>0.75</v>
      </c>
      <c r="O1146" s="13">
        <v>69.1</v>
      </c>
      <c r="P1146" s="13">
        <v>7.0</v>
      </c>
      <c r="Q1146" s="13">
        <v>16.3</v>
      </c>
      <c r="R1146" s="13">
        <v>13.4</v>
      </c>
      <c r="S1146" s="13">
        <v>4.1</v>
      </c>
      <c r="T1146" s="13">
        <v>3.6</v>
      </c>
      <c r="U1146" s="13">
        <v>2.1</v>
      </c>
      <c r="V1146" s="13">
        <v>80.6</v>
      </c>
      <c r="W1146" s="11" t="str">
        <f t="shared" si="1"/>
        <v>B-Average|BBVA|Operations|2024</v>
      </c>
      <c r="X1146" s="15">
        <f>(MAX(0,MIN(1,1-(K1146-scaling_params!$B$2)/(scaling_params!$C$2-scaling_params!$B$2)))+MAX(0,MIN(1,(L1146-scaling_params!$B$3)/(scaling_params!$C$3-scaling_params!$B$3))))/2</f>
        <v>0.5196078431</v>
      </c>
      <c r="Y1146" s="15">
        <f>(MAX(0,MIN(1,(M1146-scaling_params!$B$4)/(scaling_params!$C$4-scaling_params!$B$4)))+MAX(0,MIN(1,(N1146-scaling_params!$B$5)/(scaling_params!$C$5-scaling_params!$B$5))))/2</f>
        <v>0.4392857143</v>
      </c>
      <c r="Z1146" s="15">
        <f>(MAX(0,MIN(1,(O1146-scaling_params!$B$6)/(scaling_params!$C$6-scaling_params!$B$6)))+MAX(0,MIN(1,1-(P1146-scaling_params!$B$7)/(scaling_params!$C$7-scaling_params!$B$7)))+MAX(0,MIN(1,(T1146-scaling_params!$B$11)/(scaling_params!$C$11-scaling_params!$B$11))))/3</f>
        <v>0.6044688253</v>
      </c>
      <c r="AA1146" s="15">
        <f>(MAX(0,MIN(1,1-(Q1146-scaling_params!$B$8)/(scaling_params!$C$8-scaling_params!$B$8)))+MAX(0,MIN(1,(R1146-scaling_params!$B$9)/(scaling_params!$C$9-scaling_params!$B$9)))+MAX(0,MIN(1,(S1146-scaling_params!$B$10)/(scaling_params!$C$10-scaling_params!$B$10))))/3</f>
        <v>0.526983348</v>
      </c>
      <c r="AB1146" s="15">
        <f>(MAX(0,MIN(1,(U1146-scaling_params!$B$12)/(scaling_params!$C$12-scaling_params!$B$12)))+MAX(0,MIN(1,(V1146-scaling_params!$B$13)/(scaling_params!$C$13-scaling_params!$B$13))))/2</f>
        <v>0.6131818182</v>
      </c>
      <c r="AC1146" s="13">
        <f>(scaling_params!$G$2*X1146+scaling_params!$G$3*Y1146+scaling_params!$G$4*Z1146+scaling_params!$G$5*AA1146+scaling_params!$G$6*AB1146)*100</f>
        <v>53.24946837</v>
      </c>
      <c r="AD1146" s="11" t="s">
        <v>680</v>
      </c>
      <c r="AE1146" s="11">
        <f t="shared" si="2"/>
        <v>1</v>
      </c>
    </row>
    <row r="1147" ht="15.75" customHeight="1">
      <c r="A1147" s="11" t="s">
        <v>248</v>
      </c>
      <c r="B1147" s="11" t="s">
        <v>163</v>
      </c>
      <c r="C1147" s="11" t="s">
        <v>164</v>
      </c>
      <c r="D1147" s="11" t="s">
        <v>165</v>
      </c>
      <c r="E1147" s="12">
        <v>2025.0</v>
      </c>
      <c r="F1147" s="11" t="s">
        <v>166</v>
      </c>
      <c r="G1147" s="11" t="s">
        <v>172</v>
      </c>
      <c r="H1147" s="11">
        <v>5.0</v>
      </c>
      <c r="I1147" s="13">
        <v>15.2</v>
      </c>
      <c r="J1147" s="11">
        <v>0.0</v>
      </c>
      <c r="K1147" s="13">
        <v>2.9</v>
      </c>
      <c r="L1147" s="13">
        <v>7.2</v>
      </c>
      <c r="M1147" s="11">
        <v>19.0</v>
      </c>
      <c r="N1147" s="14">
        <v>0.84</v>
      </c>
      <c r="O1147" s="13">
        <v>65.0</v>
      </c>
      <c r="P1147" s="13">
        <v>7.5</v>
      </c>
      <c r="Q1147" s="13">
        <v>15.9</v>
      </c>
      <c r="R1147" s="13">
        <v>10.7</v>
      </c>
      <c r="S1147" s="13">
        <v>3.8</v>
      </c>
      <c r="T1147" s="13">
        <v>3.3</v>
      </c>
      <c r="U1147" s="13">
        <v>1.3</v>
      </c>
      <c r="V1147" s="13">
        <v>78.4</v>
      </c>
      <c r="W1147" s="11" t="str">
        <f t="shared" si="1"/>
        <v>B-Average|BBVA|Operations|2025</v>
      </c>
      <c r="X1147" s="15">
        <f>(MAX(0,MIN(1,1-(K1147-scaling_params!$B$2)/(scaling_params!$C$2-scaling_params!$B$2)))+MAX(0,MIN(1,(L1147-scaling_params!$B$3)/(scaling_params!$C$3-scaling_params!$B$3))))/2</f>
        <v>0.4921568627</v>
      </c>
      <c r="Y1147" s="15">
        <f>(MAX(0,MIN(1,(M1147-scaling_params!$B$4)/(scaling_params!$C$4-scaling_params!$B$4)))+MAX(0,MIN(1,(N1147-scaling_params!$B$5)/(scaling_params!$C$5-scaling_params!$B$5))))/2</f>
        <v>0.6517857143</v>
      </c>
      <c r="Z1147" s="15">
        <f>(MAX(0,MIN(1,(O1147-scaling_params!$B$6)/(scaling_params!$C$6-scaling_params!$B$6)))+MAX(0,MIN(1,1-(P1147-scaling_params!$B$7)/(scaling_params!$C$7-scaling_params!$B$7)))+MAX(0,MIN(1,(T1147-scaling_params!$B$11)/(scaling_params!$C$11-scaling_params!$B$11))))/3</f>
        <v>0.463195586</v>
      </c>
      <c r="AA1147" s="15">
        <f>(MAX(0,MIN(1,1-(Q1147-scaling_params!$B$8)/(scaling_params!$C$8-scaling_params!$B$8)))+MAX(0,MIN(1,(R1147-scaling_params!$B$9)/(scaling_params!$C$9-scaling_params!$B$9)))+MAX(0,MIN(1,(S1147-scaling_params!$B$10)/(scaling_params!$C$10-scaling_params!$B$10))))/3</f>
        <v>0.3987990478</v>
      </c>
      <c r="AB1147" s="15">
        <f>(MAX(0,MIN(1,(U1147-scaling_params!$B$12)/(scaling_params!$C$12-scaling_params!$B$12)))+MAX(0,MIN(1,(V1147-scaling_params!$B$13)/(scaling_params!$C$13-scaling_params!$B$13))))/2</f>
        <v>0.3931818182</v>
      </c>
      <c r="AC1147" s="13">
        <f>(scaling_params!$G$2*X1147+scaling_params!$G$3*Y1147+scaling_params!$G$4*Z1147+scaling_params!$G$5*AA1147+scaling_params!$G$6*AB1147)*100</f>
        <v>49.42615553</v>
      </c>
      <c r="AD1147" s="11" t="s">
        <v>680</v>
      </c>
      <c r="AE1147" s="11">
        <f t="shared" si="2"/>
        <v>1</v>
      </c>
    </row>
    <row r="1148" ht="15.75" customHeight="1">
      <c r="A1148" s="11" t="s">
        <v>249</v>
      </c>
      <c r="B1148" s="11" t="s">
        <v>163</v>
      </c>
      <c r="C1148" s="11" t="s">
        <v>164</v>
      </c>
      <c r="D1148" s="11" t="s">
        <v>174</v>
      </c>
      <c r="E1148" s="12">
        <v>2024.0</v>
      </c>
      <c r="F1148" s="11" t="s">
        <v>171</v>
      </c>
      <c r="G1148" s="11" t="s">
        <v>184</v>
      </c>
      <c r="H1148" s="11">
        <v>2.0</v>
      </c>
      <c r="I1148" s="13">
        <v>15.8</v>
      </c>
      <c r="J1148" s="11">
        <v>1.0</v>
      </c>
      <c r="K1148" s="13">
        <v>3.0</v>
      </c>
      <c r="L1148" s="13">
        <v>6.2</v>
      </c>
      <c r="M1148" s="11">
        <v>-7.0</v>
      </c>
      <c r="N1148" s="14">
        <v>0.82</v>
      </c>
      <c r="O1148" s="13">
        <v>61.5</v>
      </c>
      <c r="P1148" s="13">
        <v>8.7</v>
      </c>
      <c r="Q1148" s="13">
        <v>18.1</v>
      </c>
      <c r="R1148" s="13">
        <v>13.0</v>
      </c>
      <c r="S1148" s="13">
        <v>3.8</v>
      </c>
      <c r="T1148" s="13">
        <v>3.7</v>
      </c>
      <c r="U1148" s="13">
        <v>1.3</v>
      </c>
      <c r="V1148" s="13">
        <v>79.9</v>
      </c>
      <c r="W1148" s="11" t="str">
        <f t="shared" si="1"/>
        <v>B-Average|BBVA|Digital|2024</v>
      </c>
      <c r="X1148" s="15">
        <f>(MAX(0,MIN(1,1-(K1148-scaling_params!$B$2)/(scaling_params!$C$2-scaling_params!$B$2)))+MAX(0,MIN(1,(L1148-scaling_params!$B$3)/(scaling_params!$C$3-scaling_params!$B$3))))/2</f>
        <v>0.4019607843</v>
      </c>
      <c r="Y1148" s="15">
        <f>(MAX(0,MIN(1,(M1148-scaling_params!$B$4)/(scaling_params!$C$4-scaling_params!$B$4)))+MAX(0,MIN(1,(N1148-scaling_params!$B$5)/(scaling_params!$C$5-scaling_params!$B$5))))/2</f>
        <v>0.5029761905</v>
      </c>
      <c r="Z1148" s="15">
        <f>(MAX(0,MIN(1,(O1148-scaling_params!$B$6)/(scaling_params!$C$6-scaling_params!$B$6)))+MAX(0,MIN(1,1-(P1148-scaling_params!$B$7)/(scaling_params!$C$7-scaling_params!$B$7)))+MAX(0,MIN(1,(T1148-scaling_params!$B$11)/(scaling_params!$C$11-scaling_params!$B$11))))/3</f>
        <v>0.3354269404</v>
      </c>
      <c r="AA1148" s="15">
        <f>(MAX(0,MIN(1,1-(Q1148-scaling_params!$B$8)/(scaling_params!$C$8-scaling_params!$B$8)))+MAX(0,MIN(1,(R1148-scaling_params!$B$9)/(scaling_params!$C$9-scaling_params!$B$9)))+MAX(0,MIN(1,(S1148-scaling_params!$B$10)/(scaling_params!$C$10-scaling_params!$B$10))))/3</f>
        <v>0.412512128</v>
      </c>
      <c r="AB1148" s="15">
        <f>(MAX(0,MIN(1,(U1148-scaling_params!$B$12)/(scaling_params!$C$12-scaling_params!$B$12)))+MAX(0,MIN(1,(V1148-scaling_params!$B$13)/(scaling_params!$C$13-scaling_params!$B$13))))/2</f>
        <v>0.4068181818</v>
      </c>
      <c r="AC1148" s="13">
        <f>(scaling_params!$G$2*X1148+scaling_params!$G$3*Y1148+scaling_params!$G$4*Z1148+scaling_params!$G$5*AA1148+scaling_params!$G$6*AB1148)*100</f>
        <v>41.20922</v>
      </c>
      <c r="AD1148" s="11" t="s">
        <v>680</v>
      </c>
      <c r="AE1148" s="11">
        <f t="shared" si="2"/>
        <v>1</v>
      </c>
    </row>
    <row r="1149" ht="15.75" customHeight="1">
      <c r="A1149" s="11" t="s">
        <v>249</v>
      </c>
      <c r="B1149" s="11" t="s">
        <v>163</v>
      </c>
      <c r="C1149" s="11" t="s">
        <v>164</v>
      </c>
      <c r="D1149" s="11" t="s">
        <v>174</v>
      </c>
      <c r="E1149" s="12">
        <v>2025.0</v>
      </c>
      <c r="F1149" s="11" t="s">
        <v>171</v>
      </c>
      <c r="G1149" s="11" t="s">
        <v>184</v>
      </c>
      <c r="H1149" s="11">
        <v>2.0</v>
      </c>
      <c r="I1149" s="13">
        <v>15.2</v>
      </c>
      <c r="J1149" s="11">
        <v>0.0</v>
      </c>
      <c r="K1149" s="13">
        <v>3.2</v>
      </c>
      <c r="L1149" s="13">
        <v>7.5</v>
      </c>
      <c r="M1149" s="11">
        <v>18.0</v>
      </c>
      <c r="N1149" s="14">
        <v>0.81</v>
      </c>
      <c r="O1149" s="13">
        <v>62.8</v>
      </c>
      <c r="P1149" s="13">
        <v>7.6</v>
      </c>
      <c r="Q1149" s="13">
        <v>16.6</v>
      </c>
      <c r="R1149" s="13">
        <v>15.2</v>
      </c>
      <c r="S1149" s="13">
        <v>4.4</v>
      </c>
      <c r="T1149" s="13">
        <v>4.6</v>
      </c>
      <c r="U1149" s="13">
        <v>1.7</v>
      </c>
      <c r="V1149" s="13">
        <v>74.1</v>
      </c>
      <c r="W1149" s="11" t="str">
        <f t="shared" si="1"/>
        <v>B-Average|BBVA|Digital|2025</v>
      </c>
      <c r="X1149" s="15">
        <f>(MAX(0,MIN(1,1-(K1149-scaling_params!$B$2)/(scaling_params!$C$2-scaling_params!$B$2)))+MAX(0,MIN(1,(L1149-scaling_params!$B$3)/(scaling_params!$C$3-scaling_params!$B$3))))/2</f>
        <v>0.4642156863</v>
      </c>
      <c r="Y1149" s="15">
        <f>(MAX(0,MIN(1,(M1149-scaling_params!$B$4)/(scaling_params!$C$4-scaling_params!$B$4)))+MAX(0,MIN(1,(N1149-scaling_params!$B$5)/(scaling_params!$C$5-scaling_params!$B$5))))/2</f>
        <v>0.6095238095</v>
      </c>
      <c r="Z1149" s="15">
        <f>(MAX(0,MIN(1,(O1149-scaling_params!$B$6)/(scaling_params!$C$6-scaling_params!$B$6)))+MAX(0,MIN(1,1-(P1149-scaling_params!$B$7)/(scaling_params!$C$7-scaling_params!$B$7)))+MAX(0,MIN(1,(T1149-scaling_params!$B$11)/(scaling_params!$C$11-scaling_params!$B$11))))/3</f>
        <v>0.5416924704</v>
      </c>
      <c r="AA1149" s="15">
        <f>(MAX(0,MIN(1,1-(Q1149-scaling_params!$B$8)/(scaling_params!$C$8-scaling_params!$B$8)))+MAX(0,MIN(1,(R1149-scaling_params!$B$9)/(scaling_params!$C$9-scaling_params!$B$9)))+MAX(0,MIN(1,(S1149-scaling_params!$B$10)/(scaling_params!$C$10-scaling_params!$B$10))))/3</f>
        <v>0.6209808434</v>
      </c>
      <c r="AB1149" s="15">
        <f>(MAX(0,MIN(1,(U1149-scaling_params!$B$12)/(scaling_params!$C$12-scaling_params!$B$12)))+MAX(0,MIN(1,(V1149-scaling_params!$B$13)/(scaling_params!$C$13-scaling_params!$B$13))))/2</f>
        <v>0.4540909091</v>
      </c>
      <c r="AC1149" s="13">
        <f>(scaling_params!$G$2*X1149+scaling_params!$G$3*Y1149+scaling_params!$G$4*Z1149+scaling_params!$G$5*AA1149+scaling_params!$G$6*AB1149)*100</f>
        <v>54.25018678</v>
      </c>
      <c r="AD1149" s="11" t="s">
        <v>680</v>
      </c>
      <c r="AE1149" s="11">
        <f t="shared" si="2"/>
        <v>1</v>
      </c>
    </row>
    <row r="1150" ht="15.75" customHeight="1">
      <c r="A1150" s="11" t="s">
        <v>250</v>
      </c>
      <c r="B1150" s="11" t="s">
        <v>163</v>
      </c>
      <c r="C1150" s="11" t="s">
        <v>164</v>
      </c>
      <c r="D1150" s="11" t="s">
        <v>177</v>
      </c>
      <c r="E1150" s="12">
        <v>2024.0</v>
      </c>
      <c r="F1150" s="11" t="s">
        <v>166</v>
      </c>
      <c r="G1150" s="11" t="s">
        <v>175</v>
      </c>
      <c r="H1150" s="11">
        <v>3.0</v>
      </c>
      <c r="I1150" s="13">
        <v>15.8</v>
      </c>
      <c r="J1150" s="11">
        <v>0.0</v>
      </c>
      <c r="K1150" s="13">
        <v>2.9</v>
      </c>
      <c r="L1150" s="13">
        <v>6.2</v>
      </c>
      <c r="M1150" s="11">
        <v>10.0</v>
      </c>
      <c r="N1150" s="14">
        <v>0.75</v>
      </c>
      <c r="O1150" s="13">
        <v>68.1</v>
      </c>
      <c r="P1150" s="13">
        <v>8.1</v>
      </c>
      <c r="Q1150" s="13">
        <v>16.4</v>
      </c>
      <c r="R1150" s="13">
        <v>13.3</v>
      </c>
      <c r="S1150" s="13">
        <v>3.4</v>
      </c>
      <c r="T1150" s="13">
        <v>2.8</v>
      </c>
      <c r="U1150" s="13">
        <v>2.1</v>
      </c>
      <c r="V1150" s="13">
        <v>77.2</v>
      </c>
      <c r="W1150" s="11" t="str">
        <f t="shared" si="1"/>
        <v>B-Average|BBVA|Retail|2024</v>
      </c>
      <c r="X1150" s="15">
        <f>(MAX(0,MIN(1,1-(K1150-scaling_params!$B$2)/(scaling_params!$C$2-scaling_params!$B$2)))+MAX(0,MIN(1,(L1150-scaling_params!$B$3)/(scaling_params!$C$3-scaling_params!$B$3))))/2</f>
        <v>0.418627451</v>
      </c>
      <c r="Y1150" s="15">
        <f>(MAX(0,MIN(1,(M1150-scaling_params!$B$4)/(scaling_params!$C$4-scaling_params!$B$4)))+MAX(0,MIN(1,(N1150-scaling_params!$B$5)/(scaling_params!$C$5-scaling_params!$B$5))))/2</f>
        <v>0.4964285714</v>
      </c>
      <c r="Z1150" s="15">
        <f>(MAX(0,MIN(1,(O1150-scaling_params!$B$6)/(scaling_params!$C$6-scaling_params!$B$6)))+MAX(0,MIN(1,1-(P1150-scaling_params!$B$7)/(scaling_params!$C$7-scaling_params!$B$7)))+MAX(0,MIN(1,(T1150-scaling_params!$B$11)/(scaling_params!$C$11-scaling_params!$B$11))))/3</f>
        <v>0.4126775998</v>
      </c>
      <c r="AA1150" s="15">
        <f>(MAX(0,MIN(1,1-(Q1150-scaling_params!$B$8)/(scaling_params!$C$8-scaling_params!$B$8)))+MAX(0,MIN(1,(R1150-scaling_params!$B$9)/(scaling_params!$C$9-scaling_params!$B$9)))+MAX(0,MIN(1,(S1150-scaling_params!$B$10)/(scaling_params!$C$10-scaling_params!$B$10))))/3</f>
        <v>0.4503486089</v>
      </c>
      <c r="AB1150" s="15">
        <f>(MAX(0,MIN(1,(U1150-scaling_params!$B$12)/(scaling_params!$C$12-scaling_params!$B$12)))+MAX(0,MIN(1,(V1150-scaling_params!$B$13)/(scaling_params!$C$13-scaling_params!$B$13))))/2</f>
        <v>0.5822727273</v>
      </c>
      <c r="AC1150" s="13">
        <f>(scaling_params!$G$2*X1150+scaling_params!$G$3*Y1150+scaling_params!$G$4*Z1150+scaling_params!$G$5*AA1150+scaling_params!$G$6*AB1150)*100</f>
        <v>45.99869382</v>
      </c>
      <c r="AD1150" s="11" t="s">
        <v>680</v>
      </c>
      <c r="AE1150" s="11">
        <f t="shared" si="2"/>
        <v>1</v>
      </c>
    </row>
    <row r="1151" ht="15.75" customHeight="1">
      <c r="A1151" s="11" t="s">
        <v>250</v>
      </c>
      <c r="B1151" s="11" t="s">
        <v>163</v>
      </c>
      <c r="C1151" s="11" t="s">
        <v>164</v>
      </c>
      <c r="D1151" s="11" t="s">
        <v>177</v>
      </c>
      <c r="E1151" s="12">
        <v>2025.0</v>
      </c>
      <c r="F1151" s="11" t="s">
        <v>166</v>
      </c>
      <c r="G1151" s="11" t="s">
        <v>175</v>
      </c>
      <c r="H1151" s="11">
        <v>3.0</v>
      </c>
      <c r="I1151" s="13">
        <v>15.2</v>
      </c>
      <c r="J1151" s="11">
        <v>0.0</v>
      </c>
      <c r="K1151" s="13">
        <v>2.8</v>
      </c>
      <c r="L1151" s="13">
        <v>6.8</v>
      </c>
      <c r="M1151" s="11">
        <v>13.0</v>
      </c>
      <c r="N1151" s="14">
        <v>0.8</v>
      </c>
      <c r="O1151" s="13">
        <v>69.9</v>
      </c>
      <c r="P1151" s="13">
        <v>6.2</v>
      </c>
      <c r="Q1151" s="13">
        <v>20.4</v>
      </c>
      <c r="R1151" s="13">
        <v>11.3</v>
      </c>
      <c r="S1151" s="13">
        <v>3.3</v>
      </c>
      <c r="T1151" s="13">
        <v>3.8</v>
      </c>
      <c r="U1151" s="13">
        <v>1.6</v>
      </c>
      <c r="V1151" s="13">
        <v>69.9</v>
      </c>
      <c r="W1151" s="11" t="str">
        <f t="shared" si="1"/>
        <v>B-Average|BBVA|Retail|2025</v>
      </c>
      <c r="X1151" s="15">
        <f>(MAX(0,MIN(1,1-(K1151-scaling_params!$B$2)/(scaling_params!$C$2-scaling_params!$B$2)))+MAX(0,MIN(1,(L1151-scaling_params!$B$3)/(scaling_params!$C$3-scaling_params!$B$3))))/2</f>
        <v>0.4794117647</v>
      </c>
      <c r="Y1151" s="15">
        <f>(MAX(0,MIN(1,(M1151-scaling_params!$B$4)/(scaling_params!$C$4-scaling_params!$B$4)))+MAX(0,MIN(1,(N1151-scaling_params!$B$5)/(scaling_params!$C$5-scaling_params!$B$5))))/2</f>
        <v>0.5732142857</v>
      </c>
      <c r="Z1151" s="15">
        <f>(MAX(0,MIN(1,(O1151-scaling_params!$B$6)/(scaling_params!$C$6-scaling_params!$B$6)))+MAX(0,MIN(1,1-(P1151-scaling_params!$B$7)/(scaling_params!$C$7-scaling_params!$B$7)))+MAX(0,MIN(1,(T1151-scaling_params!$B$11)/(scaling_params!$C$11-scaling_params!$B$11))))/3</f>
        <v>0.7087898365</v>
      </c>
      <c r="AA1151" s="15">
        <f>(MAX(0,MIN(1,1-(Q1151-scaling_params!$B$8)/(scaling_params!$C$8-scaling_params!$B$8)))+MAX(0,MIN(1,(R1151-scaling_params!$B$9)/(scaling_params!$C$9-scaling_params!$B$9)))+MAX(0,MIN(1,(S1151-scaling_params!$B$10)/(scaling_params!$C$10-scaling_params!$B$10))))/3</f>
        <v>0.2046413502</v>
      </c>
      <c r="AB1151" s="15">
        <f>(MAX(0,MIN(1,(U1151-scaling_params!$B$12)/(scaling_params!$C$12-scaling_params!$B$12)))+MAX(0,MIN(1,(V1151-scaling_params!$B$13)/(scaling_params!$C$13-scaling_params!$B$13))))/2</f>
        <v>0.3909090909</v>
      </c>
      <c r="AC1151" s="13">
        <f>(scaling_params!$G$2*X1151+scaling_params!$G$3*Y1151+scaling_params!$G$4*Z1151+scaling_params!$G$5*AA1151+scaling_params!$G$6*AB1151)*100</f>
        <v>49.60768838</v>
      </c>
      <c r="AD1151" s="11" t="s">
        <v>680</v>
      </c>
      <c r="AE1151" s="11">
        <f t="shared" si="2"/>
        <v>1</v>
      </c>
    </row>
    <row r="1152" ht="15.75" customHeight="1">
      <c r="A1152" s="11" t="s">
        <v>251</v>
      </c>
      <c r="B1152" s="11" t="s">
        <v>163</v>
      </c>
      <c r="C1152" s="11" t="s">
        <v>164</v>
      </c>
      <c r="D1152" s="11" t="s">
        <v>170</v>
      </c>
      <c r="E1152" s="12">
        <v>2024.0</v>
      </c>
      <c r="F1152" s="11" t="s">
        <v>171</v>
      </c>
      <c r="G1152" s="11" t="s">
        <v>175</v>
      </c>
      <c r="H1152" s="11">
        <v>1.0</v>
      </c>
      <c r="I1152" s="13">
        <v>15.8</v>
      </c>
      <c r="J1152" s="11">
        <v>0.0</v>
      </c>
      <c r="K1152" s="13">
        <v>2.4</v>
      </c>
      <c r="L1152" s="13">
        <v>5.8</v>
      </c>
      <c r="M1152" s="11">
        <v>4.0</v>
      </c>
      <c r="N1152" s="14">
        <v>0.78</v>
      </c>
      <c r="O1152" s="13">
        <v>70.5</v>
      </c>
      <c r="P1152" s="13">
        <v>8.3</v>
      </c>
      <c r="Q1152" s="13">
        <v>13.6</v>
      </c>
      <c r="R1152" s="13">
        <v>14.9</v>
      </c>
      <c r="S1152" s="13">
        <v>3.3</v>
      </c>
      <c r="T1152" s="13">
        <v>3.2</v>
      </c>
      <c r="U1152" s="13">
        <v>1.7</v>
      </c>
      <c r="V1152" s="13">
        <v>67.2</v>
      </c>
      <c r="W1152" s="11" t="str">
        <f t="shared" si="1"/>
        <v>B-Average|BBVA|Risk|2024</v>
      </c>
      <c r="X1152" s="15">
        <f>(MAX(0,MIN(1,1-(K1152-scaling_params!$B$2)/(scaling_params!$C$2-scaling_params!$B$2)))+MAX(0,MIN(1,(L1152-scaling_params!$B$3)/(scaling_params!$C$3-scaling_params!$B$3))))/2</f>
        <v>0.4725490196</v>
      </c>
      <c r="Y1152" s="15">
        <f>(MAX(0,MIN(1,(M1152-scaling_params!$B$4)/(scaling_params!$C$4-scaling_params!$B$4)))+MAX(0,MIN(1,(N1152-scaling_params!$B$5)/(scaling_params!$C$5-scaling_params!$B$5))))/2</f>
        <v>0.5053571429</v>
      </c>
      <c r="Z1152" s="15">
        <f>(MAX(0,MIN(1,(O1152-scaling_params!$B$6)/(scaling_params!$C$6-scaling_params!$B$6)))+MAX(0,MIN(1,1-(P1152-scaling_params!$B$7)/(scaling_params!$C$7-scaling_params!$B$7)))+MAX(0,MIN(1,(T1152-scaling_params!$B$11)/(scaling_params!$C$11-scaling_params!$B$11))))/3</f>
        <v>0.4723587803</v>
      </c>
      <c r="AA1152" s="15">
        <f>(MAX(0,MIN(1,1-(Q1152-scaling_params!$B$8)/(scaling_params!$C$8-scaling_params!$B$8)))+MAX(0,MIN(1,(R1152-scaling_params!$B$9)/(scaling_params!$C$9-scaling_params!$B$9)))+MAX(0,MIN(1,(S1152-scaling_params!$B$10)/(scaling_params!$C$10-scaling_params!$B$10))))/3</f>
        <v>0.614115842</v>
      </c>
      <c r="AB1152" s="15">
        <f>(MAX(0,MIN(1,(U1152-scaling_params!$B$12)/(scaling_params!$C$12-scaling_params!$B$12)))+MAX(0,MIN(1,(V1152-scaling_params!$B$13)/(scaling_params!$C$13-scaling_params!$B$13))))/2</f>
        <v>0.3913636364</v>
      </c>
      <c r="AC1152" s="13">
        <f>(scaling_params!$G$2*X1152+scaling_params!$G$3*Y1152+scaling_params!$G$4*Z1152+scaling_params!$G$5*AA1152+scaling_params!$G$6*AB1152)*100</f>
        <v>49.50775588</v>
      </c>
      <c r="AD1152" s="11" t="s">
        <v>680</v>
      </c>
      <c r="AE1152" s="11">
        <f t="shared" si="2"/>
        <v>1</v>
      </c>
    </row>
    <row r="1153" ht="15.75" customHeight="1">
      <c r="A1153" s="11" t="s">
        <v>251</v>
      </c>
      <c r="B1153" s="11" t="s">
        <v>163</v>
      </c>
      <c r="C1153" s="11" t="s">
        <v>164</v>
      </c>
      <c r="D1153" s="11" t="s">
        <v>170</v>
      </c>
      <c r="E1153" s="12">
        <v>2025.0</v>
      </c>
      <c r="F1153" s="11" t="s">
        <v>171</v>
      </c>
      <c r="G1153" s="11" t="s">
        <v>175</v>
      </c>
      <c r="H1153" s="11">
        <v>1.0</v>
      </c>
      <c r="I1153" s="13">
        <v>15.2</v>
      </c>
      <c r="J1153" s="11">
        <v>0.0</v>
      </c>
      <c r="K1153" s="13">
        <v>2.5</v>
      </c>
      <c r="L1153" s="13">
        <v>5.9</v>
      </c>
      <c r="M1153" s="11">
        <v>5.0</v>
      </c>
      <c r="N1153" s="14">
        <v>0.75</v>
      </c>
      <c r="O1153" s="13">
        <v>68.8</v>
      </c>
      <c r="P1153" s="13">
        <v>7.0</v>
      </c>
      <c r="Q1153" s="13">
        <v>16.6</v>
      </c>
      <c r="R1153" s="13">
        <v>14.7</v>
      </c>
      <c r="S1153" s="13">
        <v>3.8</v>
      </c>
      <c r="T1153" s="13">
        <v>3.6</v>
      </c>
      <c r="U1153" s="13">
        <v>1.5</v>
      </c>
      <c r="V1153" s="13">
        <v>77.8</v>
      </c>
      <c r="W1153" s="11" t="str">
        <f t="shared" si="1"/>
        <v>B-Average|BBVA|Risk|2025</v>
      </c>
      <c r="X1153" s="15">
        <f>(MAX(0,MIN(1,1-(K1153-scaling_params!$B$2)/(scaling_params!$C$2-scaling_params!$B$2)))+MAX(0,MIN(1,(L1153-scaling_params!$B$3)/(scaling_params!$C$3-scaling_params!$B$3))))/2</f>
        <v>0.4632352941</v>
      </c>
      <c r="Y1153" s="15">
        <f>(MAX(0,MIN(1,(M1153-scaling_params!$B$4)/(scaling_params!$C$4-scaling_params!$B$4)))+MAX(0,MIN(1,(N1153-scaling_params!$B$5)/(scaling_params!$C$5-scaling_params!$B$5))))/2</f>
        <v>0.4726190476</v>
      </c>
      <c r="Z1153" s="15">
        <f>(MAX(0,MIN(1,(O1153-scaling_params!$B$6)/(scaling_params!$C$6-scaling_params!$B$6)))+MAX(0,MIN(1,1-(P1153-scaling_params!$B$7)/(scaling_params!$C$7-scaling_params!$B$7)))+MAX(0,MIN(1,(T1153-scaling_params!$B$11)/(scaling_params!$C$11-scaling_params!$B$11))))/3</f>
        <v>0.5995183302</v>
      </c>
      <c r="AA1153" s="15">
        <f>(MAX(0,MIN(1,1-(Q1153-scaling_params!$B$8)/(scaling_params!$C$8-scaling_params!$B$8)))+MAX(0,MIN(1,(R1153-scaling_params!$B$9)/(scaling_params!$C$9-scaling_params!$B$9)))+MAX(0,MIN(1,(S1153-scaling_params!$B$10)/(scaling_params!$C$10-scaling_params!$B$10))))/3</f>
        <v>0.5410602676</v>
      </c>
      <c r="AB1153" s="15">
        <f>(MAX(0,MIN(1,(U1153-scaling_params!$B$12)/(scaling_params!$C$12-scaling_params!$B$12)))+MAX(0,MIN(1,(V1153-scaling_params!$B$13)/(scaling_params!$C$13-scaling_params!$B$13))))/2</f>
        <v>0.4377272727</v>
      </c>
      <c r="AC1153" s="13">
        <f>(scaling_params!$G$2*X1153+scaling_params!$G$3*Y1153+scaling_params!$G$4*Z1153+scaling_params!$G$5*AA1153+scaling_params!$G$6*AB1153)*100</f>
        <v>50.76910032</v>
      </c>
      <c r="AD1153" s="11" t="s">
        <v>680</v>
      </c>
      <c r="AE1153" s="11">
        <f t="shared" si="2"/>
        <v>1</v>
      </c>
    </row>
    <row r="1154" ht="15.75" customHeight="1">
      <c r="A1154" s="11" t="s">
        <v>252</v>
      </c>
      <c r="B1154" s="11" t="s">
        <v>163</v>
      </c>
      <c r="C1154" s="11" t="s">
        <v>164</v>
      </c>
      <c r="D1154" s="11" t="s">
        <v>174</v>
      </c>
      <c r="E1154" s="12">
        <v>2024.0</v>
      </c>
      <c r="F1154" s="11" t="s">
        <v>171</v>
      </c>
      <c r="G1154" s="11" t="s">
        <v>175</v>
      </c>
      <c r="H1154" s="11">
        <v>1.0</v>
      </c>
      <c r="I1154" s="13">
        <v>15.8</v>
      </c>
      <c r="J1154" s="11">
        <v>1.0</v>
      </c>
      <c r="K1154" s="13">
        <v>3.0</v>
      </c>
      <c r="L1154" s="13">
        <v>5.7</v>
      </c>
      <c r="M1154" s="11">
        <v>-8.0</v>
      </c>
      <c r="N1154" s="14">
        <v>0.67</v>
      </c>
      <c r="O1154" s="13">
        <v>61.5</v>
      </c>
      <c r="P1154" s="13">
        <v>8.7</v>
      </c>
      <c r="Q1154" s="13">
        <v>18.1</v>
      </c>
      <c r="R1154" s="13">
        <v>13.0</v>
      </c>
      <c r="S1154" s="13">
        <v>3.4</v>
      </c>
      <c r="T1154" s="13">
        <v>3.0</v>
      </c>
      <c r="U1154" s="13">
        <v>1.3</v>
      </c>
      <c r="V1154" s="13">
        <v>59.1</v>
      </c>
      <c r="W1154" s="11" t="str">
        <f t="shared" si="1"/>
        <v>B-Average|BBVA|Digital|2024</v>
      </c>
      <c r="X1154" s="15">
        <f>(MAX(0,MIN(1,1-(K1154-scaling_params!$B$2)/(scaling_params!$C$2-scaling_params!$B$2)))+MAX(0,MIN(1,(L1154-scaling_params!$B$3)/(scaling_params!$C$3-scaling_params!$B$3))))/2</f>
        <v>0.3651960784</v>
      </c>
      <c r="Y1154" s="15">
        <f>(MAX(0,MIN(1,(M1154-scaling_params!$B$4)/(scaling_params!$C$4-scaling_params!$B$4)))+MAX(0,MIN(1,(N1154-scaling_params!$B$5)/(scaling_params!$C$5-scaling_params!$B$5))))/2</f>
        <v>0.3107142857</v>
      </c>
      <c r="Z1154" s="15">
        <f>(MAX(0,MIN(1,(O1154-scaling_params!$B$6)/(scaling_params!$C$6-scaling_params!$B$6)))+MAX(0,MIN(1,1-(P1154-scaling_params!$B$7)/(scaling_params!$C$7-scaling_params!$B$7)))+MAX(0,MIN(1,(T1154-scaling_params!$B$11)/(scaling_params!$C$11-scaling_params!$B$11))))/3</f>
        <v>0.2687602737</v>
      </c>
      <c r="AA1154" s="15">
        <f>(MAX(0,MIN(1,1-(Q1154-scaling_params!$B$8)/(scaling_params!$C$8-scaling_params!$B$8)))+MAX(0,MIN(1,(R1154-scaling_params!$B$9)/(scaling_params!$C$9-scaling_params!$B$9)))+MAX(0,MIN(1,(S1154-scaling_params!$B$10)/(scaling_params!$C$10-scaling_params!$B$10))))/3</f>
        <v>0.3732964417</v>
      </c>
      <c r="AB1154" s="15">
        <f>(MAX(0,MIN(1,(U1154-scaling_params!$B$12)/(scaling_params!$C$12-scaling_params!$B$12)))+MAX(0,MIN(1,(V1154-scaling_params!$B$13)/(scaling_params!$C$13-scaling_params!$B$13))))/2</f>
        <v>0.2177272727</v>
      </c>
      <c r="AC1154" s="13">
        <f>(scaling_params!$G$2*X1154+scaling_params!$G$3*Y1154+scaling_params!$G$4*Z1154+scaling_params!$G$5*AA1154+scaling_params!$G$6*AB1154)*100</f>
        <v>31.33895918</v>
      </c>
      <c r="AD1154" s="11" t="s">
        <v>680</v>
      </c>
      <c r="AE1154" s="11">
        <f t="shared" si="2"/>
        <v>1</v>
      </c>
    </row>
    <row r="1155" ht="15.75" customHeight="1">
      <c r="A1155" s="11" t="s">
        <v>252</v>
      </c>
      <c r="B1155" s="11" t="s">
        <v>163</v>
      </c>
      <c r="C1155" s="11" t="s">
        <v>164</v>
      </c>
      <c r="D1155" s="11" t="s">
        <v>174</v>
      </c>
      <c r="E1155" s="12">
        <v>2025.0</v>
      </c>
      <c r="F1155" s="11" t="s">
        <v>171</v>
      </c>
      <c r="G1155" s="11" t="s">
        <v>175</v>
      </c>
      <c r="H1155" s="11">
        <v>1.0</v>
      </c>
      <c r="I1155" s="13">
        <v>15.2</v>
      </c>
      <c r="J1155" s="11">
        <v>0.0</v>
      </c>
      <c r="K1155" s="13">
        <v>3.2</v>
      </c>
      <c r="L1155" s="13">
        <v>6.8</v>
      </c>
      <c r="M1155" s="11">
        <v>6.0</v>
      </c>
      <c r="N1155" s="14">
        <v>0.78</v>
      </c>
      <c r="O1155" s="13">
        <v>62.8</v>
      </c>
      <c r="P1155" s="13">
        <v>7.6</v>
      </c>
      <c r="Q1155" s="13">
        <v>16.6</v>
      </c>
      <c r="R1155" s="13">
        <v>15.2</v>
      </c>
      <c r="S1155" s="13">
        <v>3.5</v>
      </c>
      <c r="T1155" s="13">
        <v>3.1</v>
      </c>
      <c r="U1155" s="13">
        <v>1.7</v>
      </c>
      <c r="V1155" s="13">
        <v>70.8</v>
      </c>
      <c r="W1155" s="11" t="str">
        <f t="shared" si="1"/>
        <v>B-Average|BBVA|Digital|2025</v>
      </c>
      <c r="X1155" s="15">
        <f>(MAX(0,MIN(1,1-(K1155-scaling_params!$B$2)/(scaling_params!$C$2-scaling_params!$B$2)))+MAX(0,MIN(1,(L1155-scaling_params!$B$3)/(scaling_params!$C$3-scaling_params!$B$3))))/2</f>
        <v>0.412745098</v>
      </c>
      <c r="Y1155" s="15">
        <f>(MAX(0,MIN(1,(M1155-scaling_params!$B$4)/(scaling_params!$C$4-scaling_params!$B$4)))+MAX(0,MIN(1,(N1155-scaling_params!$B$5)/(scaling_params!$C$5-scaling_params!$B$5))))/2</f>
        <v>0.5148809524</v>
      </c>
      <c r="Z1155" s="15">
        <f>(MAX(0,MIN(1,(O1155-scaling_params!$B$6)/(scaling_params!$C$6-scaling_params!$B$6)))+MAX(0,MIN(1,1-(P1155-scaling_params!$B$7)/(scaling_params!$C$7-scaling_params!$B$7)))+MAX(0,MIN(1,(T1155-scaling_params!$B$11)/(scaling_params!$C$11-scaling_params!$B$11))))/3</f>
        <v>0.3988353275</v>
      </c>
      <c r="AA1155" s="15">
        <f>(MAX(0,MIN(1,1-(Q1155-scaling_params!$B$8)/(scaling_params!$C$8-scaling_params!$B$8)))+MAX(0,MIN(1,(R1155-scaling_params!$B$9)/(scaling_params!$C$9-scaling_params!$B$9)))+MAX(0,MIN(1,(S1155-scaling_params!$B$10)/(scaling_params!$C$10-scaling_params!$B$10))))/3</f>
        <v>0.5327455493</v>
      </c>
      <c r="AB1155" s="15">
        <f>(MAX(0,MIN(1,(U1155-scaling_params!$B$12)/(scaling_params!$C$12-scaling_params!$B$12)))+MAX(0,MIN(1,(V1155-scaling_params!$B$13)/(scaling_params!$C$13-scaling_params!$B$13))))/2</f>
        <v>0.4240909091</v>
      </c>
      <c r="AC1155" s="13">
        <f>(scaling_params!$G$2*X1155+scaling_params!$G$3*Y1155+scaling_params!$G$4*Z1155+scaling_params!$G$5*AA1155+scaling_params!$G$6*AB1155)*100</f>
        <v>45.55243678</v>
      </c>
      <c r="AD1155" s="11" t="s">
        <v>680</v>
      </c>
      <c r="AE1155" s="11">
        <f t="shared" si="2"/>
        <v>1</v>
      </c>
    </row>
    <row r="1156" ht="15.75" customHeight="1">
      <c r="A1156" s="11" t="s">
        <v>253</v>
      </c>
      <c r="B1156" s="11" t="s">
        <v>163</v>
      </c>
      <c r="C1156" s="11" t="s">
        <v>164</v>
      </c>
      <c r="D1156" s="11" t="s">
        <v>181</v>
      </c>
      <c r="E1156" s="12">
        <v>2024.0</v>
      </c>
      <c r="F1156" s="11" t="s">
        <v>171</v>
      </c>
      <c r="G1156" s="11" t="s">
        <v>172</v>
      </c>
      <c r="H1156" s="11">
        <v>5.0</v>
      </c>
      <c r="I1156" s="13">
        <v>15.8</v>
      </c>
      <c r="J1156" s="11">
        <v>0.0</v>
      </c>
      <c r="K1156" s="13">
        <v>3.1</v>
      </c>
      <c r="L1156" s="13">
        <v>6.1</v>
      </c>
      <c r="M1156" s="11">
        <v>27.0</v>
      </c>
      <c r="N1156" s="14">
        <v>0.84</v>
      </c>
      <c r="O1156" s="13">
        <v>71.5</v>
      </c>
      <c r="P1156" s="13">
        <v>8.4</v>
      </c>
      <c r="Q1156" s="13">
        <v>14.6</v>
      </c>
      <c r="R1156" s="13">
        <v>11.7</v>
      </c>
      <c r="S1156" s="13">
        <v>3.9</v>
      </c>
      <c r="T1156" s="13">
        <v>3.8</v>
      </c>
      <c r="U1156" s="13">
        <v>1.8</v>
      </c>
      <c r="V1156" s="13">
        <v>62.4</v>
      </c>
      <c r="W1156" s="11" t="str">
        <f t="shared" si="1"/>
        <v>B-Average|BBVA|Corporate|2024</v>
      </c>
      <c r="X1156" s="15">
        <f>(MAX(0,MIN(1,1-(K1156-scaling_params!$B$2)/(scaling_params!$C$2-scaling_params!$B$2)))+MAX(0,MIN(1,(L1156-scaling_params!$B$3)/(scaling_params!$C$3-scaling_params!$B$3))))/2</f>
        <v>0.3779411765</v>
      </c>
      <c r="Y1156" s="15">
        <f>(MAX(0,MIN(1,(M1156-scaling_params!$B$4)/(scaling_params!$C$4-scaling_params!$B$4)))+MAX(0,MIN(1,(N1156-scaling_params!$B$5)/(scaling_params!$C$5-scaling_params!$B$5))))/2</f>
        <v>0.6898809524</v>
      </c>
      <c r="Z1156" s="15">
        <f>(MAX(0,MIN(1,(O1156-scaling_params!$B$6)/(scaling_params!$C$6-scaling_params!$B$6)))+MAX(0,MIN(1,1-(P1156-scaling_params!$B$7)/(scaling_params!$C$7-scaling_params!$B$7)))+MAX(0,MIN(1,(T1156-scaling_params!$B$11)/(scaling_params!$C$11-scaling_params!$B$11))))/3</f>
        <v>0.5369942786</v>
      </c>
      <c r="AA1156" s="15">
        <f>(MAX(0,MIN(1,1-(Q1156-scaling_params!$B$8)/(scaling_params!$C$8-scaling_params!$B$8)))+MAX(0,MIN(1,(R1156-scaling_params!$B$9)/(scaling_params!$C$9-scaling_params!$B$9)))+MAX(0,MIN(1,(S1156-scaling_params!$B$10)/(scaling_params!$C$10-scaling_params!$B$10))))/3</f>
        <v>0.5000394865</v>
      </c>
      <c r="AB1156" s="15">
        <f>(MAX(0,MIN(1,(U1156-scaling_params!$B$12)/(scaling_params!$C$12-scaling_params!$B$12)))+MAX(0,MIN(1,(V1156-scaling_params!$B$13)/(scaling_params!$C$13-scaling_params!$B$13))))/2</f>
        <v>0.3727272727</v>
      </c>
      <c r="AC1156" s="13">
        <f>(scaling_params!$G$2*X1156+scaling_params!$G$3*Y1156+scaling_params!$G$4*Z1156+scaling_params!$G$5*AA1156+scaling_params!$G$6*AB1156)*100</f>
        <v>50.91206235</v>
      </c>
      <c r="AD1156" s="11" t="s">
        <v>680</v>
      </c>
      <c r="AE1156" s="11">
        <f t="shared" si="2"/>
        <v>1</v>
      </c>
    </row>
    <row r="1157" ht="15.75" customHeight="1">
      <c r="A1157" s="11" t="s">
        <v>253</v>
      </c>
      <c r="B1157" s="11" t="s">
        <v>163</v>
      </c>
      <c r="C1157" s="11" t="s">
        <v>164</v>
      </c>
      <c r="D1157" s="11" t="s">
        <v>181</v>
      </c>
      <c r="E1157" s="12">
        <v>2025.0</v>
      </c>
      <c r="F1157" s="11" t="s">
        <v>171</v>
      </c>
      <c r="G1157" s="11" t="s">
        <v>172</v>
      </c>
      <c r="H1157" s="11">
        <v>5.0</v>
      </c>
      <c r="I1157" s="13">
        <v>15.2</v>
      </c>
      <c r="J1157" s="11">
        <v>0.0</v>
      </c>
      <c r="K1157" s="13">
        <v>2.0</v>
      </c>
      <c r="L1157" s="13">
        <v>6.6</v>
      </c>
      <c r="M1157" s="11">
        <v>43.0</v>
      </c>
      <c r="N1157" s="14">
        <v>0.79</v>
      </c>
      <c r="O1157" s="13">
        <v>66.0</v>
      </c>
      <c r="P1157" s="13">
        <v>8.0</v>
      </c>
      <c r="Q1157" s="13">
        <v>14.3</v>
      </c>
      <c r="R1157" s="13">
        <v>13.5</v>
      </c>
      <c r="S1157" s="13">
        <v>4.0</v>
      </c>
      <c r="T1157" s="13">
        <v>3.8</v>
      </c>
      <c r="U1157" s="13">
        <v>1.4</v>
      </c>
      <c r="V1157" s="13">
        <v>75.9</v>
      </c>
      <c r="W1157" s="11" t="str">
        <f t="shared" si="1"/>
        <v>B-Average|BBVA|Corporate|2025</v>
      </c>
      <c r="X1157" s="15">
        <f>(MAX(0,MIN(1,1-(K1157-scaling_params!$B$2)/(scaling_params!$C$2-scaling_params!$B$2)))+MAX(0,MIN(1,(L1157-scaling_params!$B$3)/(scaling_params!$C$3-scaling_params!$B$3))))/2</f>
        <v>0.5980392157</v>
      </c>
      <c r="Y1157" s="15">
        <f>(MAX(0,MIN(1,(M1157-scaling_params!$B$4)/(scaling_params!$C$4-scaling_params!$B$4)))+MAX(0,MIN(1,(N1157-scaling_params!$B$5)/(scaling_params!$C$5-scaling_params!$B$5))))/2</f>
        <v>0.7035714286</v>
      </c>
      <c r="Z1157" s="15">
        <f>(MAX(0,MIN(1,(O1157-scaling_params!$B$6)/(scaling_params!$C$6-scaling_params!$B$6)))+MAX(0,MIN(1,1-(P1157-scaling_params!$B$7)/(scaling_params!$C$7-scaling_params!$B$7)))+MAX(0,MIN(1,(T1157-scaling_params!$B$11)/(scaling_params!$C$11-scaling_params!$B$11))))/3</f>
        <v>0.4822712387</v>
      </c>
      <c r="AA1157" s="15">
        <f>(MAX(0,MIN(1,1-(Q1157-scaling_params!$B$8)/(scaling_params!$C$8-scaling_params!$B$8)))+MAX(0,MIN(1,(R1157-scaling_params!$B$9)/(scaling_params!$C$9-scaling_params!$B$9)))+MAX(0,MIN(1,(S1157-scaling_params!$B$10)/(scaling_params!$C$10-scaling_params!$B$10))))/3</f>
        <v>0.5971564115</v>
      </c>
      <c r="AB1157" s="15">
        <f>(MAX(0,MIN(1,(U1157-scaling_params!$B$12)/(scaling_params!$C$12-scaling_params!$B$12)))+MAX(0,MIN(1,(V1157-scaling_params!$B$13)/(scaling_params!$C$13-scaling_params!$B$13))))/2</f>
        <v>0.3954545455</v>
      </c>
      <c r="AC1157" s="13">
        <f>(scaling_params!$G$2*X1157+scaling_params!$G$3*Y1157+scaling_params!$G$4*Z1157+scaling_params!$G$5*AA1157+scaling_params!$G$6*AB1157)*100</f>
        <v>57.09754073</v>
      </c>
      <c r="AD1157" s="11" t="s">
        <v>680</v>
      </c>
      <c r="AE1157" s="11">
        <f t="shared" si="2"/>
        <v>1</v>
      </c>
    </row>
    <row r="1158" ht="15.75" customHeight="1">
      <c r="A1158" s="11" t="s">
        <v>254</v>
      </c>
      <c r="B1158" s="11" t="s">
        <v>163</v>
      </c>
      <c r="C1158" s="11" t="s">
        <v>164</v>
      </c>
      <c r="D1158" s="11" t="s">
        <v>174</v>
      </c>
      <c r="E1158" s="12">
        <v>2024.0</v>
      </c>
      <c r="F1158" s="11" t="s">
        <v>166</v>
      </c>
      <c r="G1158" s="11" t="s">
        <v>172</v>
      </c>
      <c r="H1158" s="11">
        <v>5.0</v>
      </c>
      <c r="I1158" s="13">
        <v>15.8</v>
      </c>
      <c r="J1158" s="11">
        <v>0.0</v>
      </c>
      <c r="K1158" s="13">
        <v>3.0</v>
      </c>
      <c r="L1158" s="13">
        <v>5.7</v>
      </c>
      <c r="M1158" s="11">
        <v>6.0</v>
      </c>
      <c r="N1158" s="14">
        <v>0.77</v>
      </c>
      <c r="O1158" s="13">
        <v>61.5</v>
      </c>
      <c r="P1158" s="13">
        <v>8.7</v>
      </c>
      <c r="Q1158" s="13">
        <v>18.1</v>
      </c>
      <c r="R1158" s="13">
        <v>13.0</v>
      </c>
      <c r="S1158" s="13">
        <v>2.9</v>
      </c>
      <c r="T1158" s="13">
        <v>2.5</v>
      </c>
      <c r="U1158" s="13">
        <v>1.3</v>
      </c>
      <c r="V1158" s="13">
        <v>49.4</v>
      </c>
      <c r="W1158" s="11" t="str">
        <f t="shared" si="1"/>
        <v>B-Average|BBVA|Digital|2024</v>
      </c>
      <c r="X1158" s="15">
        <f>(MAX(0,MIN(1,1-(K1158-scaling_params!$B$2)/(scaling_params!$C$2-scaling_params!$B$2)))+MAX(0,MIN(1,(L1158-scaling_params!$B$3)/(scaling_params!$C$3-scaling_params!$B$3))))/2</f>
        <v>0.3651960784</v>
      </c>
      <c r="Y1158" s="15">
        <f>(MAX(0,MIN(1,(M1158-scaling_params!$B$4)/(scaling_params!$C$4-scaling_params!$B$4)))+MAX(0,MIN(1,(N1158-scaling_params!$B$5)/(scaling_params!$C$5-scaling_params!$B$5))))/2</f>
        <v>0.5023809524</v>
      </c>
      <c r="Z1158" s="15">
        <f>(MAX(0,MIN(1,(O1158-scaling_params!$B$6)/(scaling_params!$C$6-scaling_params!$B$6)))+MAX(0,MIN(1,1-(P1158-scaling_params!$B$7)/(scaling_params!$C$7-scaling_params!$B$7)))+MAX(0,MIN(1,(T1158-scaling_params!$B$11)/(scaling_params!$C$11-scaling_params!$B$11))))/3</f>
        <v>0.2211412261</v>
      </c>
      <c r="AA1158" s="15">
        <f>(MAX(0,MIN(1,1-(Q1158-scaling_params!$B$8)/(scaling_params!$C$8-scaling_params!$B$8)))+MAX(0,MIN(1,(R1158-scaling_params!$B$9)/(scaling_params!$C$9-scaling_params!$B$9)))+MAX(0,MIN(1,(S1158-scaling_params!$B$10)/(scaling_params!$C$10-scaling_params!$B$10))))/3</f>
        <v>0.3242768339</v>
      </c>
      <c r="AB1158" s="15">
        <f>(MAX(0,MIN(1,(U1158-scaling_params!$B$12)/(scaling_params!$C$12-scaling_params!$B$12)))+MAX(0,MIN(1,(V1158-scaling_params!$B$13)/(scaling_params!$C$13-scaling_params!$B$13))))/2</f>
        <v>0.1295454545</v>
      </c>
      <c r="AC1158" s="13">
        <f>(scaling_params!$G$2*X1158+scaling_params!$G$3*Y1158+scaling_params!$G$4*Z1158+scaling_params!$G$5*AA1158+scaling_params!$G$6*AB1158)*100</f>
        <v>32.82078768</v>
      </c>
      <c r="AD1158" s="11" t="s">
        <v>680</v>
      </c>
      <c r="AE1158" s="11">
        <f t="shared" si="2"/>
        <v>1</v>
      </c>
    </row>
    <row r="1159" ht="15.75" customHeight="1">
      <c r="A1159" s="11" t="s">
        <v>254</v>
      </c>
      <c r="B1159" s="11" t="s">
        <v>163</v>
      </c>
      <c r="C1159" s="11" t="s">
        <v>164</v>
      </c>
      <c r="D1159" s="11" t="s">
        <v>174</v>
      </c>
      <c r="E1159" s="12">
        <v>2025.0</v>
      </c>
      <c r="F1159" s="11" t="s">
        <v>166</v>
      </c>
      <c r="G1159" s="11" t="s">
        <v>172</v>
      </c>
      <c r="H1159" s="11">
        <v>5.0</v>
      </c>
      <c r="I1159" s="13">
        <v>15.2</v>
      </c>
      <c r="J1159" s="11">
        <v>1.0</v>
      </c>
      <c r="K1159" s="13">
        <v>3.2</v>
      </c>
      <c r="L1159" s="13">
        <v>5.8</v>
      </c>
      <c r="M1159" s="11">
        <v>-3.0</v>
      </c>
      <c r="N1159" s="14">
        <v>0.69</v>
      </c>
      <c r="O1159" s="13">
        <v>62.8</v>
      </c>
      <c r="P1159" s="13">
        <v>7.6</v>
      </c>
      <c r="Q1159" s="13">
        <v>16.6</v>
      </c>
      <c r="R1159" s="13">
        <v>15.2</v>
      </c>
      <c r="S1159" s="13">
        <v>3.2</v>
      </c>
      <c r="T1159" s="13">
        <v>2.6</v>
      </c>
      <c r="U1159" s="13">
        <v>1.7</v>
      </c>
      <c r="V1159" s="13">
        <v>62.2</v>
      </c>
      <c r="W1159" s="11" t="str">
        <f t="shared" si="1"/>
        <v>B-Average|BBVA|Digital|2025</v>
      </c>
      <c r="X1159" s="15">
        <f>(MAX(0,MIN(1,1-(K1159-scaling_params!$B$2)/(scaling_params!$C$2-scaling_params!$B$2)))+MAX(0,MIN(1,(L1159-scaling_params!$B$3)/(scaling_params!$C$3-scaling_params!$B$3))))/2</f>
        <v>0.3392156863</v>
      </c>
      <c r="Y1159" s="15">
        <f>(MAX(0,MIN(1,(M1159-scaling_params!$B$4)/(scaling_params!$C$4-scaling_params!$B$4)))+MAX(0,MIN(1,(N1159-scaling_params!$B$5)/(scaling_params!$C$5-scaling_params!$B$5))))/2</f>
        <v>0.3595238095</v>
      </c>
      <c r="Z1159" s="15">
        <f>(MAX(0,MIN(1,(O1159-scaling_params!$B$6)/(scaling_params!$C$6-scaling_params!$B$6)))+MAX(0,MIN(1,1-(P1159-scaling_params!$B$7)/(scaling_params!$C$7-scaling_params!$B$7)))+MAX(0,MIN(1,(T1159-scaling_params!$B$11)/(scaling_params!$C$11-scaling_params!$B$11))))/3</f>
        <v>0.3512162799</v>
      </c>
      <c r="AA1159" s="15">
        <f>(MAX(0,MIN(1,1-(Q1159-scaling_params!$B$8)/(scaling_params!$C$8-scaling_params!$B$8)))+MAX(0,MIN(1,(R1159-scaling_params!$B$9)/(scaling_params!$C$9-scaling_params!$B$9)))+MAX(0,MIN(1,(S1159-scaling_params!$B$10)/(scaling_params!$C$10-scaling_params!$B$10))))/3</f>
        <v>0.5033337846</v>
      </c>
      <c r="AB1159" s="15">
        <f>(MAX(0,MIN(1,(U1159-scaling_params!$B$12)/(scaling_params!$C$12-scaling_params!$B$12)))+MAX(0,MIN(1,(V1159-scaling_params!$B$13)/(scaling_params!$C$13-scaling_params!$B$13))))/2</f>
        <v>0.3459090909</v>
      </c>
      <c r="AC1159" s="13">
        <f>(scaling_params!$G$2*X1159+scaling_params!$G$3*Y1159+scaling_params!$G$4*Z1159+scaling_params!$G$5*AA1159+scaling_params!$G$6*AB1159)*100</f>
        <v>37.61436261</v>
      </c>
      <c r="AD1159" s="11" t="s">
        <v>680</v>
      </c>
      <c r="AE1159" s="11">
        <f t="shared" si="2"/>
        <v>1</v>
      </c>
    </row>
    <row r="1160" ht="15.75" customHeight="1">
      <c r="A1160" s="11" t="s">
        <v>255</v>
      </c>
      <c r="B1160" s="11" t="s">
        <v>163</v>
      </c>
      <c r="C1160" s="11" t="s">
        <v>164</v>
      </c>
      <c r="D1160" s="11" t="s">
        <v>181</v>
      </c>
      <c r="E1160" s="12">
        <v>2024.0</v>
      </c>
      <c r="F1160" s="11" t="s">
        <v>166</v>
      </c>
      <c r="G1160" s="11" t="s">
        <v>172</v>
      </c>
      <c r="H1160" s="11">
        <v>5.0</v>
      </c>
      <c r="I1160" s="13">
        <v>15.8</v>
      </c>
      <c r="J1160" s="11">
        <v>0.0</v>
      </c>
      <c r="K1160" s="13">
        <v>3.1</v>
      </c>
      <c r="L1160" s="13">
        <v>5.2</v>
      </c>
      <c r="M1160" s="11">
        <v>8.0</v>
      </c>
      <c r="N1160" s="14">
        <v>0.73</v>
      </c>
      <c r="O1160" s="13">
        <v>71.5</v>
      </c>
      <c r="P1160" s="13">
        <v>8.4</v>
      </c>
      <c r="Q1160" s="13">
        <v>14.6</v>
      </c>
      <c r="R1160" s="13">
        <v>11.7</v>
      </c>
      <c r="S1160" s="13">
        <v>2.7</v>
      </c>
      <c r="T1160" s="13">
        <v>2.5</v>
      </c>
      <c r="U1160" s="13">
        <v>1.8</v>
      </c>
      <c r="V1160" s="13">
        <v>49.7</v>
      </c>
      <c r="W1160" s="11" t="str">
        <f t="shared" si="1"/>
        <v>B-Average|BBVA|Corporate|2024</v>
      </c>
      <c r="X1160" s="15">
        <f>(MAX(0,MIN(1,1-(K1160-scaling_params!$B$2)/(scaling_params!$C$2-scaling_params!$B$2)))+MAX(0,MIN(1,(L1160-scaling_params!$B$3)/(scaling_params!$C$3-scaling_params!$B$3))))/2</f>
        <v>0.3117647059</v>
      </c>
      <c r="Y1160" s="15">
        <f>(MAX(0,MIN(1,(M1160-scaling_params!$B$4)/(scaling_params!$C$4-scaling_params!$B$4)))+MAX(0,MIN(1,(N1160-scaling_params!$B$5)/(scaling_params!$C$5-scaling_params!$B$5))))/2</f>
        <v>0.4619047619</v>
      </c>
      <c r="Z1160" s="15">
        <f>(MAX(0,MIN(1,(O1160-scaling_params!$B$6)/(scaling_params!$C$6-scaling_params!$B$6)))+MAX(0,MIN(1,1-(P1160-scaling_params!$B$7)/(scaling_params!$C$7-scaling_params!$B$7)))+MAX(0,MIN(1,(T1160-scaling_params!$B$11)/(scaling_params!$C$11-scaling_params!$B$11))))/3</f>
        <v>0.4131847548</v>
      </c>
      <c r="AA1160" s="15">
        <f>(MAX(0,MIN(1,1-(Q1160-scaling_params!$B$8)/(scaling_params!$C$8-scaling_params!$B$8)))+MAX(0,MIN(1,(R1160-scaling_params!$B$9)/(scaling_params!$C$9-scaling_params!$B$9)))+MAX(0,MIN(1,(S1160-scaling_params!$B$10)/(scaling_params!$C$10-scaling_params!$B$10))))/3</f>
        <v>0.3823924276</v>
      </c>
      <c r="AB1160" s="15">
        <f>(MAX(0,MIN(1,(U1160-scaling_params!$B$12)/(scaling_params!$C$12-scaling_params!$B$12)))+MAX(0,MIN(1,(V1160-scaling_params!$B$13)/(scaling_params!$C$13-scaling_params!$B$13))))/2</f>
        <v>0.2572727273</v>
      </c>
      <c r="AC1160" s="13">
        <f>(scaling_params!$G$2*X1160+scaling_params!$G$3*Y1160+scaling_params!$G$4*Z1160+scaling_params!$G$5*AA1160+scaling_params!$G$6*AB1160)*100</f>
        <v>37.65699914</v>
      </c>
      <c r="AD1160" s="11" t="s">
        <v>680</v>
      </c>
      <c r="AE1160" s="11">
        <f t="shared" si="2"/>
        <v>1</v>
      </c>
    </row>
    <row r="1161" ht="15.75" customHeight="1">
      <c r="A1161" s="11" t="s">
        <v>255</v>
      </c>
      <c r="B1161" s="11" t="s">
        <v>163</v>
      </c>
      <c r="C1161" s="11" t="s">
        <v>164</v>
      </c>
      <c r="D1161" s="11" t="s">
        <v>181</v>
      </c>
      <c r="E1161" s="12">
        <v>2025.0</v>
      </c>
      <c r="F1161" s="11" t="s">
        <v>166</v>
      </c>
      <c r="G1161" s="11" t="s">
        <v>172</v>
      </c>
      <c r="H1161" s="11">
        <v>5.0</v>
      </c>
      <c r="I1161" s="13">
        <v>15.2</v>
      </c>
      <c r="J1161" s="11">
        <v>1.0</v>
      </c>
      <c r="K1161" s="13">
        <v>2.0</v>
      </c>
      <c r="L1161" s="13">
        <v>5.9</v>
      </c>
      <c r="M1161" s="11">
        <v>2.0</v>
      </c>
      <c r="N1161" s="14">
        <v>0.83</v>
      </c>
      <c r="O1161" s="13">
        <v>66.0</v>
      </c>
      <c r="P1161" s="13">
        <v>8.0</v>
      </c>
      <c r="Q1161" s="13">
        <v>14.3</v>
      </c>
      <c r="R1161" s="13">
        <v>13.5</v>
      </c>
      <c r="S1161" s="13">
        <v>3.2</v>
      </c>
      <c r="T1161" s="13">
        <v>3.1</v>
      </c>
      <c r="U1161" s="13">
        <v>1.4</v>
      </c>
      <c r="V1161" s="13">
        <v>70.6</v>
      </c>
      <c r="W1161" s="11" t="str">
        <f t="shared" si="1"/>
        <v>B-Average|BBVA|Corporate|2025</v>
      </c>
      <c r="X1161" s="15">
        <f>(MAX(0,MIN(1,1-(K1161-scaling_params!$B$2)/(scaling_params!$C$2-scaling_params!$B$2)))+MAX(0,MIN(1,(L1161-scaling_params!$B$3)/(scaling_params!$C$3-scaling_params!$B$3))))/2</f>
        <v>0.5465686275</v>
      </c>
      <c r="Y1161" s="15">
        <f>(MAX(0,MIN(1,(M1161-scaling_params!$B$4)/(scaling_params!$C$4-scaling_params!$B$4)))+MAX(0,MIN(1,(N1161-scaling_params!$B$5)/(scaling_params!$C$5-scaling_params!$B$5))))/2</f>
        <v>0.5583333333</v>
      </c>
      <c r="Z1161" s="15">
        <f>(MAX(0,MIN(1,(O1161-scaling_params!$B$6)/(scaling_params!$C$6-scaling_params!$B$6)))+MAX(0,MIN(1,1-(P1161-scaling_params!$B$7)/(scaling_params!$C$7-scaling_params!$B$7)))+MAX(0,MIN(1,(T1161-scaling_params!$B$11)/(scaling_params!$C$11-scaling_params!$B$11))))/3</f>
        <v>0.415604572</v>
      </c>
      <c r="AA1161" s="15">
        <f>(MAX(0,MIN(1,1-(Q1161-scaling_params!$B$8)/(scaling_params!$C$8-scaling_params!$B$8)))+MAX(0,MIN(1,(R1161-scaling_params!$B$9)/(scaling_params!$C$9-scaling_params!$B$9)))+MAX(0,MIN(1,(S1161-scaling_params!$B$10)/(scaling_params!$C$10-scaling_params!$B$10))))/3</f>
        <v>0.5187250389</v>
      </c>
      <c r="AB1161" s="15">
        <f>(MAX(0,MIN(1,(U1161-scaling_params!$B$12)/(scaling_params!$C$12-scaling_params!$B$12)))+MAX(0,MIN(1,(V1161-scaling_params!$B$13)/(scaling_params!$C$13-scaling_params!$B$13))))/2</f>
        <v>0.3472727273</v>
      </c>
      <c r="AC1161" s="13">
        <f>(scaling_params!$G$2*X1161+scaling_params!$G$3*Y1161+scaling_params!$G$4*Z1161+scaling_params!$G$5*AA1161+scaling_params!$G$6*AB1161)*100</f>
        <v>48.95928239</v>
      </c>
      <c r="AD1161" s="11" t="s">
        <v>680</v>
      </c>
      <c r="AE1161" s="11">
        <f t="shared" si="2"/>
        <v>1</v>
      </c>
    </row>
    <row r="1162" ht="15.75" customHeight="1">
      <c r="A1162" s="11" t="s">
        <v>256</v>
      </c>
      <c r="B1162" s="11" t="s">
        <v>163</v>
      </c>
      <c r="C1162" s="11" t="s">
        <v>164</v>
      </c>
      <c r="D1162" s="11" t="s">
        <v>170</v>
      </c>
      <c r="E1162" s="12">
        <v>2024.0</v>
      </c>
      <c r="F1162" s="11" t="s">
        <v>171</v>
      </c>
      <c r="G1162" s="11" t="s">
        <v>167</v>
      </c>
      <c r="H1162" s="11">
        <v>2.0</v>
      </c>
      <c r="I1162" s="13">
        <v>15.8</v>
      </c>
      <c r="J1162" s="11">
        <v>0.0</v>
      </c>
      <c r="K1162" s="13">
        <v>2.4</v>
      </c>
      <c r="L1162" s="13">
        <v>6.5</v>
      </c>
      <c r="M1162" s="11">
        <v>23.0</v>
      </c>
      <c r="N1162" s="14">
        <v>0.78</v>
      </c>
      <c r="O1162" s="13">
        <v>70.5</v>
      </c>
      <c r="P1162" s="13">
        <v>8.3</v>
      </c>
      <c r="Q1162" s="13">
        <v>13.6</v>
      </c>
      <c r="R1162" s="13">
        <v>14.9</v>
      </c>
      <c r="S1162" s="13">
        <v>3.9</v>
      </c>
      <c r="T1162" s="13">
        <v>4.4</v>
      </c>
      <c r="U1162" s="13">
        <v>1.7</v>
      </c>
      <c r="V1162" s="13">
        <v>77.8</v>
      </c>
      <c r="W1162" s="11" t="str">
        <f t="shared" si="1"/>
        <v>B-Average|BBVA|Risk|2024</v>
      </c>
      <c r="X1162" s="15">
        <f>(MAX(0,MIN(1,1-(K1162-scaling_params!$B$2)/(scaling_params!$C$2-scaling_params!$B$2)))+MAX(0,MIN(1,(L1162-scaling_params!$B$3)/(scaling_params!$C$3-scaling_params!$B$3))))/2</f>
        <v>0.5240196078</v>
      </c>
      <c r="Y1162" s="15">
        <f>(MAX(0,MIN(1,(M1162-scaling_params!$B$4)/(scaling_params!$C$4-scaling_params!$B$4)))+MAX(0,MIN(1,(N1162-scaling_params!$B$5)/(scaling_params!$C$5-scaling_params!$B$5))))/2</f>
        <v>0.5958333333</v>
      </c>
      <c r="Z1162" s="15">
        <f>(MAX(0,MIN(1,(O1162-scaling_params!$B$6)/(scaling_params!$C$6-scaling_params!$B$6)))+MAX(0,MIN(1,1-(P1162-scaling_params!$B$7)/(scaling_params!$C$7-scaling_params!$B$7)))+MAX(0,MIN(1,(T1162-scaling_params!$B$11)/(scaling_params!$C$11-scaling_params!$B$11))))/3</f>
        <v>0.5866444946</v>
      </c>
      <c r="AA1162" s="15">
        <f>(MAX(0,MIN(1,1-(Q1162-scaling_params!$B$8)/(scaling_params!$C$8-scaling_params!$B$8)))+MAX(0,MIN(1,(R1162-scaling_params!$B$9)/(scaling_params!$C$9-scaling_params!$B$9)))+MAX(0,MIN(1,(S1162-scaling_params!$B$10)/(scaling_params!$C$10-scaling_params!$B$10))))/3</f>
        <v>0.6729393714</v>
      </c>
      <c r="AB1162" s="15">
        <f>(MAX(0,MIN(1,(U1162-scaling_params!$B$12)/(scaling_params!$C$12-scaling_params!$B$12)))+MAX(0,MIN(1,(V1162-scaling_params!$B$13)/(scaling_params!$C$13-scaling_params!$B$13))))/2</f>
        <v>0.4877272727</v>
      </c>
      <c r="AC1162" s="13">
        <f>(scaling_params!$G$2*X1162+scaling_params!$G$3*Y1162+scaling_params!$G$4*Z1162+scaling_params!$G$5*AA1162+scaling_params!$G$6*AB1162)*100</f>
        <v>57.70160449</v>
      </c>
      <c r="AD1162" s="11" t="s">
        <v>680</v>
      </c>
      <c r="AE1162" s="11">
        <f t="shared" si="2"/>
        <v>1</v>
      </c>
    </row>
    <row r="1163" ht="15.75" customHeight="1">
      <c r="A1163" s="11" t="s">
        <v>256</v>
      </c>
      <c r="B1163" s="11" t="s">
        <v>163</v>
      </c>
      <c r="C1163" s="11" t="s">
        <v>164</v>
      </c>
      <c r="D1163" s="11" t="s">
        <v>170</v>
      </c>
      <c r="E1163" s="12">
        <v>2025.0</v>
      </c>
      <c r="F1163" s="11" t="s">
        <v>171</v>
      </c>
      <c r="G1163" s="11" t="s">
        <v>167</v>
      </c>
      <c r="H1163" s="11">
        <v>2.0</v>
      </c>
      <c r="I1163" s="13">
        <v>15.2</v>
      </c>
      <c r="J1163" s="11">
        <v>0.0</v>
      </c>
      <c r="K1163" s="13">
        <v>2.5</v>
      </c>
      <c r="L1163" s="13">
        <v>5.7</v>
      </c>
      <c r="M1163" s="11">
        <v>8.0</v>
      </c>
      <c r="N1163" s="14">
        <v>0.72</v>
      </c>
      <c r="O1163" s="13">
        <v>68.8</v>
      </c>
      <c r="P1163" s="13">
        <v>7.0</v>
      </c>
      <c r="Q1163" s="13">
        <v>16.6</v>
      </c>
      <c r="R1163" s="13">
        <v>14.7</v>
      </c>
      <c r="S1163" s="13">
        <v>3.7</v>
      </c>
      <c r="T1163" s="13">
        <v>3.6</v>
      </c>
      <c r="U1163" s="13">
        <v>1.5</v>
      </c>
      <c r="V1163" s="13">
        <v>68.3</v>
      </c>
      <c r="W1163" s="11" t="str">
        <f t="shared" si="1"/>
        <v>B-Average|BBVA|Risk|2025</v>
      </c>
      <c r="X1163" s="15">
        <f>(MAX(0,MIN(1,1-(K1163-scaling_params!$B$2)/(scaling_params!$C$2-scaling_params!$B$2)))+MAX(0,MIN(1,(L1163-scaling_params!$B$3)/(scaling_params!$C$3-scaling_params!$B$3))))/2</f>
        <v>0.4485294118</v>
      </c>
      <c r="Y1163" s="15">
        <f>(MAX(0,MIN(1,(M1163-scaling_params!$B$4)/(scaling_params!$C$4-scaling_params!$B$4)))+MAX(0,MIN(1,(N1163-scaling_params!$B$5)/(scaling_params!$C$5-scaling_params!$B$5))))/2</f>
        <v>0.4494047619</v>
      </c>
      <c r="Z1163" s="15">
        <f>(MAX(0,MIN(1,(O1163-scaling_params!$B$6)/(scaling_params!$C$6-scaling_params!$B$6)))+MAX(0,MIN(1,1-(P1163-scaling_params!$B$7)/(scaling_params!$C$7-scaling_params!$B$7)))+MAX(0,MIN(1,(T1163-scaling_params!$B$11)/(scaling_params!$C$11-scaling_params!$B$11))))/3</f>
        <v>0.5995183302</v>
      </c>
      <c r="AA1163" s="15">
        <f>(MAX(0,MIN(1,1-(Q1163-scaling_params!$B$8)/(scaling_params!$C$8-scaling_params!$B$8)))+MAX(0,MIN(1,(R1163-scaling_params!$B$9)/(scaling_params!$C$9-scaling_params!$B$9)))+MAX(0,MIN(1,(S1163-scaling_params!$B$10)/(scaling_params!$C$10-scaling_params!$B$10))))/3</f>
        <v>0.531256346</v>
      </c>
      <c r="AB1163" s="15">
        <f>(MAX(0,MIN(1,(U1163-scaling_params!$B$12)/(scaling_params!$C$12-scaling_params!$B$12)))+MAX(0,MIN(1,(V1163-scaling_params!$B$13)/(scaling_params!$C$13-scaling_params!$B$13))))/2</f>
        <v>0.3513636364</v>
      </c>
      <c r="AC1163" s="13">
        <f>(scaling_params!$G$2*X1163+scaling_params!$G$3*Y1163+scaling_params!$G$4*Z1163+scaling_params!$G$5*AA1163+scaling_params!$G$6*AB1163)*100</f>
        <v>48.68633644</v>
      </c>
      <c r="AD1163" s="11" t="s">
        <v>680</v>
      </c>
      <c r="AE1163" s="11">
        <f t="shared" si="2"/>
        <v>1</v>
      </c>
    </row>
    <row r="1164" ht="15.75" customHeight="1">
      <c r="A1164" s="11" t="s">
        <v>257</v>
      </c>
      <c r="B1164" s="11" t="s">
        <v>163</v>
      </c>
      <c r="C1164" s="11" t="s">
        <v>164</v>
      </c>
      <c r="D1164" s="11" t="s">
        <v>165</v>
      </c>
      <c r="E1164" s="12">
        <v>2024.0</v>
      </c>
      <c r="F1164" s="11" t="s">
        <v>166</v>
      </c>
      <c r="G1164" s="11" t="s">
        <v>175</v>
      </c>
      <c r="H1164" s="11">
        <v>4.0</v>
      </c>
      <c r="I1164" s="13">
        <v>15.8</v>
      </c>
      <c r="J1164" s="11">
        <v>1.0</v>
      </c>
      <c r="K1164" s="13">
        <v>3.0</v>
      </c>
      <c r="L1164" s="13">
        <v>5.4</v>
      </c>
      <c r="M1164" s="11">
        <v>-6.0</v>
      </c>
      <c r="N1164" s="14">
        <v>0.7</v>
      </c>
      <c r="O1164" s="13">
        <v>69.1</v>
      </c>
      <c r="P1164" s="13">
        <v>7.0</v>
      </c>
      <c r="Q1164" s="13">
        <v>16.3</v>
      </c>
      <c r="R1164" s="13">
        <v>13.4</v>
      </c>
      <c r="S1164" s="13">
        <v>2.7</v>
      </c>
      <c r="T1164" s="13">
        <v>2.1</v>
      </c>
      <c r="U1164" s="13">
        <v>2.1</v>
      </c>
      <c r="V1164" s="13">
        <v>55.8</v>
      </c>
      <c r="W1164" s="11" t="str">
        <f t="shared" si="1"/>
        <v>B-Average|BBVA|Operations|2024</v>
      </c>
      <c r="X1164" s="15">
        <f>(MAX(0,MIN(1,1-(K1164-scaling_params!$B$2)/(scaling_params!$C$2-scaling_params!$B$2)))+MAX(0,MIN(1,(L1164-scaling_params!$B$3)/(scaling_params!$C$3-scaling_params!$B$3))))/2</f>
        <v>0.3431372549</v>
      </c>
      <c r="Y1164" s="15">
        <f>(MAX(0,MIN(1,(M1164-scaling_params!$B$4)/(scaling_params!$C$4-scaling_params!$B$4)))+MAX(0,MIN(1,(N1164-scaling_params!$B$5)/(scaling_params!$C$5-scaling_params!$B$5))))/2</f>
        <v>0.3577380952</v>
      </c>
      <c r="Z1164" s="15">
        <f>(MAX(0,MIN(1,(O1164-scaling_params!$B$6)/(scaling_params!$C$6-scaling_params!$B$6)))+MAX(0,MIN(1,1-(P1164-scaling_params!$B$7)/(scaling_params!$C$7-scaling_params!$B$7)))+MAX(0,MIN(1,(T1164-scaling_params!$B$11)/(scaling_params!$C$11-scaling_params!$B$11))))/3</f>
        <v>0.4616116824</v>
      </c>
      <c r="AA1164" s="15">
        <f>(MAX(0,MIN(1,1-(Q1164-scaling_params!$B$8)/(scaling_params!$C$8-scaling_params!$B$8)))+MAX(0,MIN(1,(R1164-scaling_params!$B$9)/(scaling_params!$C$9-scaling_params!$B$9)))+MAX(0,MIN(1,(S1164-scaling_params!$B$10)/(scaling_params!$C$10-scaling_params!$B$10))))/3</f>
        <v>0.389728446</v>
      </c>
      <c r="AB1164" s="15">
        <f>(MAX(0,MIN(1,(U1164-scaling_params!$B$12)/(scaling_params!$C$12-scaling_params!$B$12)))+MAX(0,MIN(1,(V1164-scaling_params!$B$13)/(scaling_params!$C$13-scaling_params!$B$13))))/2</f>
        <v>0.3877272727</v>
      </c>
      <c r="AC1164" s="13">
        <f>(scaling_params!$G$2*X1164+scaling_params!$G$3*Y1164+scaling_params!$G$4*Z1164+scaling_params!$G$5*AA1164+scaling_params!$G$6*AB1164)*100</f>
        <v>38.75284773</v>
      </c>
      <c r="AD1164" s="11" t="s">
        <v>680</v>
      </c>
      <c r="AE1164" s="11">
        <f t="shared" si="2"/>
        <v>1</v>
      </c>
    </row>
    <row r="1165" ht="15.75" customHeight="1">
      <c r="A1165" s="11" t="s">
        <v>257</v>
      </c>
      <c r="B1165" s="11" t="s">
        <v>163</v>
      </c>
      <c r="C1165" s="11" t="s">
        <v>164</v>
      </c>
      <c r="D1165" s="11" t="s">
        <v>165</v>
      </c>
      <c r="E1165" s="12">
        <v>2025.0</v>
      </c>
      <c r="F1165" s="11" t="s">
        <v>166</v>
      </c>
      <c r="G1165" s="11" t="s">
        <v>175</v>
      </c>
      <c r="H1165" s="11">
        <v>4.0</v>
      </c>
      <c r="I1165" s="13">
        <v>15.2</v>
      </c>
      <c r="J1165" s="11">
        <v>0.0</v>
      </c>
      <c r="K1165" s="13">
        <v>2.9</v>
      </c>
      <c r="L1165" s="13">
        <v>4.3</v>
      </c>
      <c r="M1165" s="11">
        <v>-37.0</v>
      </c>
      <c r="N1165" s="14">
        <v>0.61</v>
      </c>
      <c r="O1165" s="13">
        <v>65.0</v>
      </c>
      <c r="P1165" s="13">
        <v>7.5</v>
      </c>
      <c r="Q1165" s="13">
        <v>15.9</v>
      </c>
      <c r="R1165" s="13">
        <v>10.7</v>
      </c>
      <c r="S1165" s="13">
        <v>2.4</v>
      </c>
      <c r="T1165" s="13">
        <v>2.4</v>
      </c>
      <c r="U1165" s="13">
        <v>1.3</v>
      </c>
      <c r="V1165" s="13">
        <v>54.6</v>
      </c>
      <c r="W1165" s="11" t="str">
        <f t="shared" si="1"/>
        <v>B-Average|BBVA|Operations|2025</v>
      </c>
      <c r="X1165" s="15">
        <f>(MAX(0,MIN(1,1-(K1165-scaling_params!$B$2)/(scaling_params!$C$2-scaling_params!$B$2)))+MAX(0,MIN(1,(L1165-scaling_params!$B$3)/(scaling_params!$C$3-scaling_params!$B$3))))/2</f>
        <v>0.2789215686</v>
      </c>
      <c r="Y1165" s="15">
        <f>(MAX(0,MIN(1,(M1165-scaling_params!$B$4)/(scaling_params!$C$4-scaling_params!$B$4)))+MAX(0,MIN(1,(N1165-scaling_params!$B$5)/(scaling_params!$C$5-scaling_params!$B$5))))/2</f>
        <v>0.09761904762</v>
      </c>
      <c r="Z1165" s="15">
        <f>(MAX(0,MIN(1,(O1165-scaling_params!$B$6)/(scaling_params!$C$6-scaling_params!$B$6)))+MAX(0,MIN(1,1-(P1165-scaling_params!$B$7)/(scaling_params!$C$7-scaling_params!$B$7)))+MAX(0,MIN(1,(T1165-scaling_params!$B$11)/(scaling_params!$C$11-scaling_params!$B$11))))/3</f>
        <v>0.3774813003</v>
      </c>
      <c r="AA1165" s="15">
        <f>(MAX(0,MIN(1,1-(Q1165-scaling_params!$B$8)/(scaling_params!$C$8-scaling_params!$B$8)))+MAX(0,MIN(1,(R1165-scaling_params!$B$9)/(scaling_params!$C$9-scaling_params!$B$9)))+MAX(0,MIN(1,(S1165-scaling_params!$B$10)/(scaling_params!$C$10-scaling_params!$B$10))))/3</f>
        <v>0.2615441459</v>
      </c>
      <c r="AB1165" s="15">
        <f>(MAX(0,MIN(1,(U1165-scaling_params!$B$12)/(scaling_params!$C$12-scaling_params!$B$12)))+MAX(0,MIN(1,(V1165-scaling_params!$B$13)/(scaling_params!$C$13-scaling_params!$B$13))))/2</f>
        <v>0.1768181818</v>
      </c>
      <c r="AC1165" s="13">
        <f>(scaling_params!$G$2*X1165+scaling_params!$G$3*Y1165+scaling_params!$G$4*Z1165+scaling_params!$G$5*AA1165+scaling_params!$G$6*AB1165)*100</f>
        <v>24.40914655</v>
      </c>
      <c r="AD1165" s="11" t="s">
        <v>680</v>
      </c>
      <c r="AE1165" s="11">
        <f t="shared" si="2"/>
        <v>1</v>
      </c>
    </row>
    <row r="1166" ht="15.75" customHeight="1">
      <c r="A1166" s="11" t="s">
        <v>258</v>
      </c>
      <c r="B1166" s="11" t="s">
        <v>163</v>
      </c>
      <c r="C1166" s="11" t="s">
        <v>164</v>
      </c>
      <c r="D1166" s="11" t="s">
        <v>170</v>
      </c>
      <c r="E1166" s="12">
        <v>2024.0</v>
      </c>
      <c r="F1166" s="11" t="s">
        <v>166</v>
      </c>
      <c r="G1166" s="11" t="s">
        <v>175</v>
      </c>
      <c r="H1166" s="11">
        <v>4.0</v>
      </c>
      <c r="I1166" s="13">
        <v>15.8</v>
      </c>
      <c r="J1166" s="11">
        <v>0.0</v>
      </c>
      <c r="K1166" s="13">
        <v>2.4</v>
      </c>
      <c r="L1166" s="13">
        <v>7.5</v>
      </c>
      <c r="M1166" s="11">
        <v>29.0</v>
      </c>
      <c r="N1166" s="14">
        <v>0.82</v>
      </c>
      <c r="O1166" s="13">
        <v>70.5</v>
      </c>
      <c r="P1166" s="13">
        <v>8.3</v>
      </c>
      <c r="Q1166" s="13">
        <v>13.6</v>
      </c>
      <c r="R1166" s="13">
        <v>14.9</v>
      </c>
      <c r="S1166" s="13">
        <v>3.5</v>
      </c>
      <c r="T1166" s="13">
        <v>3.1</v>
      </c>
      <c r="U1166" s="13">
        <v>1.7</v>
      </c>
      <c r="V1166" s="13">
        <v>76.1</v>
      </c>
      <c r="W1166" s="11" t="str">
        <f t="shared" si="1"/>
        <v>B-Average|BBVA|Risk|2024</v>
      </c>
      <c r="X1166" s="15">
        <f>(MAX(0,MIN(1,1-(K1166-scaling_params!$B$2)/(scaling_params!$C$2-scaling_params!$B$2)))+MAX(0,MIN(1,(L1166-scaling_params!$B$3)/(scaling_params!$C$3-scaling_params!$B$3))))/2</f>
        <v>0.5975490196</v>
      </c>
      <c r="Y1166" s="15">
        <f>(MAX(0,MIN(1,(M1166-scaling_params!$B$4)/(scaling_params!$C$4-scaling_params!$B$4)))+MAX(0,MIN(1,(N1166-scaling_params!$B$5)/(scaling_params!$C$5-scaling_params!$B$5))))/2</f>
        <v>0.6744047619</v>
      </c>
      <c r="Z1166" s="15">
        <f>(MAX(0,MIN(1,(O1166-scaling_params!$B$6)/(scaling_params!$C$6-scaling_params!$B$6)))+MAX(0,MIN(1,1-(P1166-scaling_params!$B$7)/(scaling_params!$C$7-scaling_params!$B$7)))+MAX(0,MIN(1,(T1166-scaling_params!$B$11)/(scaling_params!$C$11-scaling_params!$B$11))))/3</f>
        <v>0.4628349708</v>
      </c>
      <c r="AA1166" s="15">
        <f>(MAX(0,MIN(1,1-(Q1166-scaling_params!$B$8)/(scaling_params!$C$8-scaling_params!$B$8)))+MAX(0,MIN(1,(R1166-scaling_params!$B$9)/(scaling_params!$C$9-scaling_params!$B$9)))+MAX(0,MIN(1,(S1166-scaling_params!$B$10)/(scaling_params!$C$10-scaling_params!$B$10))))/3</f>
        <v>0.6337236851</v>
      </c>
      <c r="AB1166" s="15">
        <f>(MAX(0,MIN(1,(U1166-scaling_params!$B$12)/(scaling_params!$C$12-scaling_params!$B$12)))+MAX(0,MIN(1,(V1166-scaling_params!$B$13)/(scaling_params!$C$13-scaling_params!$B$13))))/2</f>
        <v>0.4722727273</v>
      </c>
      <c r="AC1166" s="13">
        <f>(scaling_params!$G$2*X1166+scaling_params!$G$3*Y1166+scaling_params!$G$4*Z1166+scaling_params!$G$5*AA1166+scaling_params!$G$6*AB1166)*100</f>
        <v>57.49389072</v>
      </c>
      <c r="AD1166" s="11" t="s">
        <v>680</v>
      </c>
      <c r="AE1166" s="11">
        <f t="shared" si="2"/>
        <v>1</v>
      </c>
    </row>
    <row r="1167" ht="15.75" customHeight="1">
      <c r="A1167" s="11" t="s">
        <v>258</v>
      </c>
      <c r="B1167" s="11" t="s">
        <v>163</v>
      </c>
      <c r="C1167" s="11" t="s">
        <v>164</v>
      </c>
      <c r="D1167" s="11" t="s">
        <v>170</v>
      </c>
      <c r="E1167" s="12">
        <v>2025.0</v>
      </c>
      <c r="F1167" s="11" t="s">
        <v>166</v>
      </c>
      <c r="G1167" s="11" t="s">
        <v>175</v>
      </c>
      <c r="H1167" s="11">
        <v>4.0</v>
      </c>
      <c r="I1167" s="13">
        <v>15.2</v>
      </c>
      <c r="J1167" s="11">
        <v>0.0</v>
      </c>
      <c r="K1167" s="13">
        <v>2.5</v>
      </c>
      <c r="L1167" s="13">
        <v>7.0</v>
      </c>
      <c r="M1167" s="11">
        <v>-2.0</v>
      </c>
      <c r="N1167" s="14">
        <v>0.89</v>
      </c>
      <c r="O1167" s="13">
        <v>68.8</v>
      </c>
      <c r="P1167" s="13">
        <v>7.0</v>
      </c>
      <c r="Q1167" s="13">
        <v>16.6</v>
      </c>
      <c r="R1167" s="13">
        <v>14.7</v>
      </c>
      <c r="S1167" s="13">
        <v>4.1</v>
      </c>
      <c r="T1167" s="13">
        <v>3.8</v>
      </c>
      <c r="U1167" s="13">
        <v>1.5</v>
      </c>
      <c r="V1167" s="13">
        <v>69.7</v>
      </c>
      <c r="W1167" s="11" t="str">
        <f t="shared" si="1"/>
        <v>B-Average|BBVA|Risk|2025</v>
      </c>
      <c r="X1167" s="15">
        <f>(MAX(0,MIN(1,1-(K1167-scaling_params!$B$2)/(scaling_params!$C$2-scaling_params!$B$2)))+MAX(0,MIN(1,(L1167-scaling_params!$B$3)/(scaling_params!$C$3-scaling_params!$B$3))))/2</f>
        <v>0.5441176471</v>
      </c>
      <c r="Y1167" s="15">
        <f>(MAX(0,MIN(1,(M1167-scaling_params!$B$4)/(scaling_params!$C$4-scaling_params!$B$4)))+MAX(0,MIN(1,(N1167-scaling_params!$B$5)/(scaling_params!$C$5-scaling_params!$B$5))))/2</f>
        <v>0.6142857143</v>
      </c>
      <c r="Z1167" s="15">
        <f>(MAX(0,MIN(1,(O1167-scaling_params!$B$6)/(scaling_params!$C$6-scaling_params!$B$6)))+MAX(0,MIN(1,1-(P1167-scaling_params!$B$7)/(scaling_params!$C$7-scaling_params!$B$7)))+MAX(0,MIN(1,(T1167-scaling_params!$B$11)/(scaling_params!$C$11-scaling_params!$B$11))))/3</f>
        <v>0.6185659493</v>
      </c>
      <c r="AA1167" s="15">
        <f>(MAX(0,MIN(1,1-(Q1167-scaling_params!$B$8)/(scaling_params!$C$8-scaling_params!$B$8)))+MAX(0,MIN(1,(R1167-scaling_params!$B$9)/(scaling_params!$C$9-scaling_params!$B$9)))+MAX(0,MIN(1,(S1167-scaling_params!$B$10)/(scaling_params!$C$10-scaling_params!$B$10))))/3</f>
        <v>0.5704720323</v>
      </c>
      <c r="AB1167" s="15">
        <f>(MAX(0,MIN(1,(U1167-scaling_params!$B$12)/(scaling_params!$C$12-scaling_params!$B$12)))+MAX(0,MIN(1,(V1167-scaling_params!$B$13)/(scaling_params!$C$13-scaling_params!$B$13))))/2</f>
        <v>0.3640909091</v>
      </c>
      <c r="AC1167" s="13">
        <f>(scaling_params!$G$2*X1167+scaling_params!$G$3*Y1167+scaling_params!$G$4*Z1167+scaling_params!$G$5*AA1167+scaling_params!$G$6*AB1167)*100</f>
        <v>56.0953593</v>
      </c>
      <c r="AD1167" s="11" t="s">
        <v>680</v>
      </c>
      <c r="AE1167" s="11">
        <f t="shared" si="2"/>
        <v>1</v>
      </c>
    </row>
    <row r="1168" ht="15.75" customHeight="1">
      <c r="A1168" s="11" t="s">
        <v>259</v>
      </c>
      <c r="B1168" s="11" t="s">
        <v>163</v>
      </c>
      <c r="C1168" s="11" t="s">
        <v>164</v>
      </c>
      <c r="D1168" s="11" t="s">
        <v>165</v>
      </c>
      <c r="E1168" s="12">
        <v>2024.0</v>
      </c>
      <c r="F1168" s="11" t="s">
        <v>171</v>
      </c>
      <c r="G1168" s="11" t="s">
        <v>172</v>
      </c>
      <c r="H1168" s="11">
        <v>3.0</v>
      </c>
      <c r="I1168" s="13">
        <v>15.8</v>
      </c>
      <c r="J1168" s="11">
        <v>0.0</v>
      </c>
      <c r="K1168" s="13">
        <v>3.0</v>
      </c>
      <c r="L1168" s="13">
        <v>6.3</v>
      </c>
      <c r="M1168" s="11">
        <v>-20.0</v>
      </c>
      <c r="N1168" s="14">
        <v>0.78</v>
      </c>
      <c r="O1168" s="13">
        <v>69.1</v>
      </c>
      <c r="P1168" s="13">
        <v>7.0</v>
      </c>
      <c r="Q1168" s="13">
        <v>16.3</v>
      </c>
      <c r="R1168" s="13">
        <v>13.4</v>
      </c>
      <c r="S1168" s="13">
        <v>3.3</v>
      </c>
      <c r="T1168" s="13">
        <v>3.2</v>
      </c>
      <c r="U1168" s="13">
        <v>2.1</v>
      </c>
      <c r="V1168" s="13">
        <v>76.1</v>
      </c>
      <c r="W1168" s="11" t="str">
        <f t="shared" si="1"/>
        <v>B-Average|BBVA|Operations|2024</v>
      </c>
      <c r="X1168" s="15">
        <f>(MAX(0,MIN(1,1-(K1168-scaling_params!$B$2)/(scaling_params!$C$2-scaling_params!$B$2)))+MAX(0,MIN(1,(L1168-scaling_params!$B$3)/(scaling_params!$C$3-scaling_params!$B$3))))/2</f>
        <v>0.4093137255</v>
      </c>
      <c r="Y1168" s="15">
        <f>(MAX(0,MIN(1,(M1168-scaling_params!$B$4)/(scaling_params!$C$4-scaling_params!$B$4)))+MAX(0,MIN(1,(N1168-scaling_params!$B$5)/(scaling_params!$C$5-scaling_params!$B$5))))/2</f>
        <v>0.3910714286</v>
      </c>
      <c r="Z1168" s="15">
        <f>(MAX(0,MIN(1,(O1168-scaling_params!$B$6)/(scaling_params!$C$6-scaling_params!$B$6)))+MAX(0,MIN(1,1-(P1168-scaling_params!$B$7)/(scaling_params!$C$7-scaling_params!$B$7)))+MAX(0,MIN(1,(T1168-scaling_params!$B$11)/(scaling_params!$C$11-scaling_params!$B$11))))/3</f>
        <v>0.5663735872</v>
      </c>
      <c r="AA1168" s="15">
        <f>(MAX(0,MIN(1,1-(Q1168-scaling_params!$B$8)/(scaling_params!$C$8-scaling_params!$B$8)))+MAX(0,MIN(1,(R1168-scaling_params!$B$9)/(scaling_params!$C$9-scaling_params!$B$9)))+MAX(0,MIN(1,(S1168-scaling_params!$B$10)/(scaling_params!$C$10-scaling_params!$B$10))))/3</f>
        <v>0.4485519755</v>
      </c>
      <c r="AB1168" s="15">
        <f>(MAX(0,MIN(1,(U1168-scaling_params!$B$12)/(scaling_params!$C$12-scaling_params!$B$12)))+MAX(0,MIN(1,(V1168-scaling_params!$B$13)/(scaling_params!$C$13-scaling_params!$B$13))))/2</f>
        <v>0.5722727273</v>
      </c>
      <c r="AC1168" s="13">
        <f>(scaling_params!$G$2*X1168+scaling_params!$G$3*Y1168+scaling_params!$G$4*Z1168+scaling_params!$G$5*AA1168+scaling_params!$G$6*AB1168)*100</f>
        <v>46.76616337</v>
      </c>
      <c r="AD1168" s="11" t="s">
        <v>680</v>
      </c>
      <c r="AE1168" s="11">
        <f t="shared" si="2"/>
        <v>1</v>
      </c>
    </row>
    <row r="1169" ht="15.75" customHeight="1">
      <c r="A1169" s="11" t="s">
        <v>259</v>
      </c>
      <c r="B1169" s="11" t="s">
        <v>163</v>
      </c>
      <c r="C1169" s="11" t="s">
        <v>164</v>
      </c>
      <c r="D1169" s="11" t="s">
        <v>165</v>
      </c>
      <c r="E1169" s="12">
        <v>2025.0</v>
      </c>
      <c r="F1169" s="11" t="s">
        <v>171</v>
      </c>
      <c r="G1169" s="11" t="s">
        <v>172</v>
      </c>
      <c r="H1169" s="11">
        <v>3.0</v>
      </c>
      <c r="I1169" s="13">
        <v>15.2</v>
      </c>
      <c r="J1169" s="11">
        <v>0.0</v>
      </c>
      <c r="K1169" s="13">
        <v>2.9</v>
      </c>
      <c r="L1169" s="13">
        <v>6.1</v>
      </c>
      <c r="M1169" s="11">
        <v>15.0</v>
      </c>
      <c r="N1169" s="14">
        <v>0.83</v>
      </c>
      <c r="O1169" s="13">
        <v>65.0</v>
      </c>
      <c r="P1169" s="13">
        <v>7.5</v>
      </c>
      <c r="Q1169" s="13">
        <v>15.9</v>
      </c>
      <c r="R1169" s="13">
        <v>10.7</v>
      </c>
      <c r="S1169" s="13">
        <v>3.6</v>
      </c>
      <c r="T1169" s="13">
        <v>4.1</v>
      </c>
      <c r="U1169" s="13">
        <v>1.3</v>
      </c>
      <c r="V1169" s="13">
        <v>66.6</v>
      </c>
      <c r="W1169" s="11" t="str">
        <f t="shared" si="1"/>
        <v>B-Average|BBVA|Operations|2025</v>
      </c>
      <c r="X1169" s="15">
        <f>(MAX(0,MIN(1,1-(K1169-scaling_params!$B$2)/(scaling_params!$C$2-scaling_params!$B$2)))+MAX(0,MIN(1,(L1169-scaling_params!$B$3)/(scaling_params!$C$3-scaling_params!$B$3))))/2</f>
        <v>0.4112745098</v>
      </c>
      <c r="Y1169" s="15">
        <f>(MAX(0,MIN(1,(M1169-scaling_params!$B$4)/(scaling_params!$C$4-scaling_params!$B$4)))+MAX(0,MIN(1,(N1169-scaling_params!$B$5)/(scaling_params!$C$5-scaling_params!$B$5))))/2</f>
        <v>0.6202380952</v>
      </c>
      <c r="Z1169" s="15">
        <f>(MAX(0,MIN(1,(O1169-scaling_params!$B$6)/(scaling_params!$C$6-scaling_params!$B$6)))+MAX(0,MIN(1,1-(P1169-scaling_params!$B$7)/(scaling_params!$C$7-scaling_params!$B$7)))+MAX(0,MIN(1,(T1169-scaling_params!$B$11)/(scaling_params!$C$11-scaling_params!$B$11))))/3</f>
        <v>0.5393860622</v>
      </c>
      <c r="AA1169" s="15">
        <f>(MAX(0,MIN(1,1-(Q1169-scaling_params!$B$8)/(scaling_params!$C$8-scaling_params!$B$8)))+MAX(0,MIN(1,(R1169-scaling_params!$B$9)/(scaling_params!$C$9-scaling_params!$B$9)))+MAX(0,MIN(1,(S1169-scaling_params!$B$10)/(scaling_params!$C$10-scaling_params!$B$10))))/3</f>
        <v>0.3791912047</v>
      </c>
      <c r="AB1169" s="15">
        <f>(MAX(0,MIN(1,(U1169-scaling_params!$B$12)/(scaling_params!$C$12-scaling_params!$B$12)))+MAX(0,MIN(1,(V1169-scaling_params!$B$13)/(scaling_params!$C$13-scaling_params!$B$13))))/2</f>
        <v>0.2859090909</v>
      </c>
      <c r="AC1169" s="13">
        <f>(scaling_params!$G$2*X1169+scaling_params!$G$3*Y1169+scaling_params!$G$4*Z1169+scaling_params!$G$5*AA1169+scaling_params!$G$6*AB1169)*100</f>
        <v>46.96361115</v>
      </c>
      <c r="AD1169" s="11" t="s">
        <v>680</v>
      </c>
      <c r="AE1169" s="11">
        <f t="shared" si="2"/>
        <v>1</v>
      </c>
    </row>
    <row r="1170" ht="15.75" customHeight="1">
      <c r="A1170" s="11" t="s">
        <v>260</v>
      </c>
      <c r="B1170" s="11" t="s">
        <v>163</v>
      </c>
      <c r="C1170" s="11" t="s">
        <v>164</v>
      </c>
      <c r="D1170" s="11" t="s">
        <v>181</v>
      </c>
      <c r="E1170" s="12">
        <v>2024.0</v>
      </c>
      <c r="F1170" s="11" t="s">
        <v>171</v>
      </c>
      <c r="G1170" s="11" t="s">
        <v>184</v>
      </c>
      <c r="H1170" s="11">
        <v>1.0</v>
      </c>
      <c r="I1170" s="13">
        <v>15.8</v>
      </c>
      <c r="J1170" s="11">
        <v>0.0</v>
      </c>
      <c r="K1170" s="13">
        <v>3.1</v>
      </c>
      <c r="L1170" s="13">
        <v>4.2</v>
      </c>
      <c r="M1170" s="11">
        <v>-6.0</v>
      </c>
      <c r="N1170" s="14">
        <v>0.74</v>
      </c>
      <c r="O1170" s="13">
        <v>71.5</v>
      </c>
      <c r="P1170" s="13">
        <v>8.4</v>
      </c>
      <c r="Q1170" s="13">
        <v>14.6</v>
      </c>
      <c r="R1170" s="13">
        <v>11.7</v>
      </c>
      <c r="S1170" s="13">
        <v>2.9</v>
      </c>
      <c r="T1170" s="13">
        <v>2.6</v>
      </c>
      <c r="U1170" s="13">
        <v>1.8</v>
      </c>
      <c r="V1170" s="13">
        <v>62.8</v>
      </c>
      <c r="W1170" s="11" t="str">
        <f t="shared" si="1"/>
        <v>B-Average|BBVA|Corporate|2024</v>
      </c>
      <c r="X1170" s="15">
        <f>(MAX(0,MIN(1,1-(K1170-scaling_params!$B$2)/(scaling_params!$C$2-scaling_params!$B$2)))+MAX(0,MIN(1,(L1170-scaling_params!$B$3)/(scaling_params!$C$3-scaling_params!$B$3))))/2</f>
        <v>0.2382352941</v>
      </c>
      <c r="Y1170" s="15">
        <f>(MAX(0,MIN(1,(M1170-scaling_params!$B$4)/(scaling_params!$C$4-scaling_params!$B$4)))+MAX(0,MIN(1,(N1170-scaling_params!$B$5)/(scaling_params!$C$5-scaling_params!$B$5))))/2</f>
        <v>0.4077380952</v>
      </c>
      <c r="Z1170" s="15">
        <f>(MAX(0,MIN(1,(O1170-scaling_params!$B$6)/(scaling_params!$C$6-scaling_params!$B$6)))+MAX(0,MIN(1,1-(P1170-scaling_params!$B$7)/(scaling_params!$C$7-scaling_params!$B$7)))+MAX(0,MIN(1,(T1170-scaling_params!$B$11)/(scaling_params!$C$11-scaling_params!$B$11))))/3</f>
        <v>0.4227085643</v>
      </c>
      <c r="AA1170" s="15">
        <f>(MAX(0,MIN(1,1-(Q1170-scaling_params!$B$8)/(scaling_params!$C$8-scaling_params!$B$8)))+MAX(0,MIN(1,(R1170-scaling_params!$B$9)/(scaling_params!$C$9-scaling_params!$B$9)))+MAX(0,MIN(1,(S1170-scaling_params!$B$10)/(scaling_params!$C$10-scaling_params!$B$10))))/3</f>
        <v>0.4020002708</v>
      </c>
      <c r="AB1170" s="15">
        <f>(MAX(0,MIN(1,(U1170-scaling_params!$B$12)/(scaling_params!$C$12-scaling_params!$B$12)))+MAX(0,MIN(1,(V1170-scaling_params!$B$13)/(scaling_params!$C$13-scaling_params!$B$13))))/2</f>
        <v>0.3763636364</v>
      </c>
      <c r="AC1170" s="13">
        <f>(scaling_params!$G$2*X1170+scaling_params!$G$3*Y1170+scaling_params!$G$4*Z1170+scaling_params!$G$5*AA1170+scaling_params!$G$6*AB1170)*100</f>
        <v>36.63032159</v>
      </c>
      <c r="AD1170" s="11" t="s">
        <v>680</v>
      </c>
      <c r="AE1170" s="11">
        <f t="shared" si="2"/>
        <v>1</v>
      </c>
    </row>
    <row r="1171" ht="15.75" customHeight="1">
      <c r="A1171" s="11" t="s">
        <v>260</v>
      </c>
      <c r="B1171" s="11" t="s">
        <v>163</v>
      </c>
      <c r="C1171" s="11" t="s">
        <v>164</v>
      </c>
      <c r="D1171" s="11" t="s">
        <v>181</v>
      </c>
      <c r="E1171" s="12">
        <v>2025.0</v>
      </c>
      <c r="F1171" s="11" t="s">
        <v>171</v>
      </c>
      <c r="G1171" s="11" t="s">
        <v>184</v>
      </c>
      <c r="H1171" s="11">
        <v>1.0</v>
      </c>
      <c r="I1171" s="13">
        <v>15.2</v>
      </c>
      <c r="J1171" s="11">
        <v>0.0</v>
      </c>
      <c r="K1171" s="13">
        <v>2.0</v>
      </c>
      <c r="L1171" s="13">
        <v>6.1</v>
      </c>
      <c r="M1171" s="11">
        <v>4.0</v>
      </c>
      <c r="N1171" s="14">
        <v>0.7</v>
      </c>
      <c r="O1171" s="13">
        <v>66.0</v>
      </c>
      <c r="P1171" s="13">
        <v>8.0</v>
      </c>
      <c r="Q1171" s="13">
        <v>14.3</v>
      </c>
      <c r="R1171" s="13">
        <v>13.5</v>
      </c>
      <c r="S1171" s="13">
        <v>2.9</v>
      </c>
      <c r="T1171" s="13">
        <v>2.9</v>
      </c>
      <c r="U1171" s="13">
        <v>1.4</v>
      </c>
      <c r="V1171" s="13">
        <v>65.0</v>
      </c>
      <c r="W1171" s="11" t="str">
        <f t="shared" si="1"/>
        <v>B-Average|BBVA|Corporate|2025</v>
      </c>
      <c r="X1171" s="15">
        <f>(MAX(0,MIN(1,1-(K1171-scaling_params!$B$2)/(scaling_params!$C$2-scaling_params!$B$2)))+MAX(0,MIN(1,(L1171-scaling_params!$B$3)/(scaling_params!$C$3-scaling_params!$B$3))))/2</f>
        <v>0.5612745098</v>
      </c>
      <c r="Y1171" s="15">
        <f>(MAX(0,MIN(1,(M1171-scaling_params!$B$4)/(scaling_params!$C$4-scaling_params!$B$4)))+MAX(0,MIN(1,(N1171-scaling_params!$B$5)/(scaling_params!$C$5-scaling_params!$B$5))))/2</f>
        <v>0.4053571429</v>
      </c>
      <c r="Z1171" s="15">
        <f>(MAX(0,MIN(1,(O1171-scaling_params!$B$6)/(scaling_params!$C$6-scaling_params!$B$6)))+MAX(0,MIN(1,1-(P1171-scaling_params!$B$7)/(scaling_params!$C$7-scaling_params!$B$7)))+MAX(0,MIN(1,(T1171-scaling_params!$B$11)/(scaling_params!$C$11-scaling_params!$B$11))))/3</f>
        <v>0.396556953</v>
      </c>
      <c r="AA1171" s="15">
        <f>(MAX(0,MIN(1,1-(Q1171-scaling_params!$B$8)/(scaling_params!$C$8-scaling_params!$B$8)))+MAX(0,MIN(1,(R1171-scaling_params!$B$9)/(scaling_params!$C$9-scaling_params!$B$9)))+MAX(0,MIN(1,(S1171-scaling_params!$B$10)/(scaling_params!$C$10-scaling_params!$B$10))))/3</f>
        <v>0.4893132742</v>
      </c>
      <c r="AB1171" s="15">
        <f>(MAX(0,MIN(1,(U1171-scaling_params!$B$12)/(scaling_params!$C$12-scaling_params!$B$12)))+MAX(0,MIN(1,(V1171-scaling_params!$B$13)/(scaling_params!$C$13-scaling_params!$B$13))))/2</f>
        <v>0.2963636364</v>
      </c>
      <c r="AC1171" s="13">
        <f>(scaling_params!$G$2*X1171+scaling_params!$G$3*Y1171+scaling_params!$G$4*Z1171+scaling_params!$G$5*AA1171+scaling_params!$G$6*AB1171)*100</f>
        <v>44.14393677</v>
      </c>
      <c r="AD1171" s="11" t="s">
        <v>680</v>
      </c>
      <c r="AE1171" s="11">
        <f t="shared" si="2"/>
        <v>1</v>
      </c>
    </row>
    <row r="1172" ht="15.75" customHeight="1">
      <c r="A1172" s="11" t="s">
        <v>261</v>
      </c>
      <c r="B1172" s="11" t="s">
        <v>163</v>
      </c>
      <c r="C1172" s="11" t="s">
        <v>164</v>
      </c>
      <c r="D1172" s="11" t="s">
        <v>170</v>
      </c>
      <c r="E1172" s="12">
        <v>2024.0</v>
      </c>
      <c r="F1172" s="11" t="s">
        <v>171</v>
      </c>
      <c r="G1172" s="11" t="s">
        <v>175</v>
      </c>
      <c r="H1172" s="11">
        <v>5.0</v>
      </c>
      <c r="I1172" s="13">
        <v>15.8</v>
      </c>
      <c r="J1172" s="11">
        <v>1.0</v>
      </c>
      <c r="K1172" s="13">
        <v>2.4</v>
      </c>
      <c r="L1172" s="13">
        <v>6.4</v>
      </c>
      <c r="M1172" s="11">
        <v>19.0</v>
      </c>
      <c r="N1172" s="14">
        <v>0.78</v>
      </c>
      <c r="O1172" s="13">
        <v>70.5</v>
      </c>
      <c r="P1172" s="13">
        <v>8.3</v>
      </c>
      <c r="Q1172" s="13">
        <v>13.6</v>
      </c>
      <c r="R1172" s="13">
        <v>14.9</v>
      </c>
      <c r="S1172" s="13">
        <v>4.0</v>
      </c>
      <c r="T1172" s="13">
        <v>3.9</v>
      </c>
      <c r="U1172" s="13">
        <v>1.7</v>
      </c>
      <c r="V1172" s="13">
        <v>67.1</v>
      </c>
      <c r="W1172" s="11" t="str">
        <f t="shared" si="1"/>
        <v>B-Average|BBVA|Risk|2024</v>
      </c>
      <c r="X1172" s="15">
        <f>(MAX(0,MIN(1,1-(K1172-scaling_params!$B$2)/(scaling_params!$C$2-scaling_params!$B$2)))+MAX(0,MIN(1,(L1172-scaling_params!$B$3)/(scaling_params!$C$3-scaling_params!$B$3))))/2</f>
        <v>0.5166666667</v>
      </c>
      <c r="Y1172" s="15">
        <f>(MAX(0,MIN(1,(M1172-scaling_params!$B$4)/(scaling_params!$C$4-scaling_params!$B$4)))+MAX(0,MIN(1,(N1172-scaling_params!$B$5)/(scaling_params!$C$5-scaling_params!$B$5))))/2</f>
        <v>0.5767857143</v>
      </c>
      <c r="Z1172" s="15">
        <f>(MAX(0,MIN(1,(O1172-scaling_params!$B$6)/(scaling_params!$C$6-scaling_params!$B$6)))+MAX(0,MIN(1,1-(P1172-scaling_params!$B$7)/(scaling_params!$C$7-scaling_params!$B$7)))+MAX(0,MIN(1,(T1172-scaling_params!$B$11)/(scaling_params!$C$11-scaling_params!$B$11))))/3</f>
        <v>0.5390254469</v>
      </c>
      <c r="AA1172" s="15">
        <f>(MAX(0,MIN(1,1-(Q1172-scaling_params!$B$8)/(scaling_params!$C$8-scaling_params!$B$8)))+MAX(0,MIN(1,(R1172-scaling_params!$B$9)/(scaling_params!$C$9-scaling_params!$B$9)))+MAX(0,MIN(1,(S1172-scaling_params!$B$10)/(scaling_params!$C$10-scaling_params!$B$10))))/3</f>
        <v>0.6827432929</v>
      </c>
      <c r="AB1172" s="15">
        <f>(MAX(0,MIN(1,(U1172-scaling_params!$B$12)/(scaling_params!$C$12-scaling_params!$B$12)))+MAX(0,MIN(1,(V1172-scaling_params!$B$13)/(scaling_params!$C$13-scaling_params!$B$13))))/2</f>
        <v>0.3904545455</v>
      </c>
      <c r="AC1172" s="13">
        <f>(scaling_params!$G$2*X1172+scaling_params!$G$3*Y1172+scaling_params!$G$4*Z1172+scaling_params!$G$5*AA1172+scaling_params!$G$6*AB1172)*100</f>
        <v>54.98687455</v>
      </c>
      <c r="AD1172" s="11" t="s">
        <v>680</v>
      </c>
      <c r="AE1172" s="11">
        <f t="shared" si="2"/>
        <v>1</v>
      </c>
    </row>
    <row r="1173" ht="15.75" customHeight="1">
      <c r="A1173" s="11" t="s">
        <v>261</v>
      </c>
      <c r="B1173" s="11" t="s">
        <v>163</v>
      </c>
      <c r="C1173" s="11" t="s">
        <v>164</v>
      </c>
      <c r="D1173" s="11" t="s">
        <v>170</v>
      </c>
      <c r="E1173" s="12">
        <v>2025.0</v>
      </c>
      <c r="F1173" s="11" t="s">
        <v>171</v>
      </c>
      <c r="G1173" s="11" t="s">
        <v>175</v>
      </c>
      <c r="H1173" s="11">
        <v>5.0</v>
      </c>
      <c r="I1173" s="13">
        <v>15.2</v>
      </c>
      <c r="J1173" s="11">
        <v>1.0</v>
      </c>
      <c r="K1173" s="13">
        <v>2.5</v>
      </c>
      <c r="L1173" s="13">
        <v>5.9</v>
      </c>
      <c r="M1173" s="11">
        <v>11.0</v>
      </c>
      <c r="N1173" s="14">
        <v>0.81</v>
      </c>
      <c r="O1173" s="13">
        <v>68.8</v>
      </c>
      <c r="P1173" s="13">
        <v>7.0</v>
      </c>
      <c r="Q1173" s="13">
        <v>16.6</v>
      </c>
      <c r="R1173" s="13">
        <v>14.7</v>
      </c>
      <c r="S1173" s="13">
        <v>3.4</v>
      </c>
      <c r="T1173" s="13">
        <v>3.7</v>
      </c>
      <c r="U1173" s="13">
        <v>1.5</v>
      </c>
      <c r="V1173" s="13">
        <v>69.0</v>
      </c>
      <c r="W1173" s="11" t="str">
        <f t="shared" si="1"/>
        <v>B-Average|BBVA|Risk|2025</v>
      </c>
      <c r="X1173" s="15">
        <f>(MAX(0,MIN(1,1-(K1173-scaling_params!$B$2)/(scaling_params!$C$2-scaling_params!$B$2)))+MAX(0,MIN(1,(L1173-scaling_params!$B$3)/(scaling_params!$C$3-scaling_params!$B$3))))/2</f>
        <v>0.4632352941</v>
      </c>
      <c r="Y1173" s="15">
        <f>(MAX(0,MIN(1,(M1173-scaling_params!$B$4)/(scaling_params!$C$4-scaling_params!$B$4)))+MAX(0,MIN(1,(N1173-scaling_params!$B$5)/(scaling_params!$C$5-scaling_params!$B$5))))/2</f>
        <v>0.5761904762</v>
      </c>
      <c r="Z1173" s="15">
        <f>(MAX(0,MIN(1,(O1173-scaling_params!$B$6)/(scaling_params!$C$6-scaling_params!$B$6)))+MAX(0,MIN(1,1-(P1173-scaling_params!$B$7)/(scaling_params!$C$7-scaling_params!$B$7)))+MAX(0,MIN(1,(T1173-scaling_params!$B$11)/(scaling_params!$C$11-scaling_params!$B$11))))/3</f>
        <v>0.6090421397</v>
      </c>
      <c r="AA1173" s="15">
        <f>(MAX(0,MIN(1,1-(Q1173-scaling_params!$B$8)/(scaling_params!$C$8-scaling_params!$B$8)))+MAX(0,MIN(1,(R1173-scaling_params!$B$9)/(scaling_params!$C$9-scaling_params!$B$9)))+MAX(0,MIN(1,(S1173-scaling_params!$B$10)/(scaling_params!$C$10-scaling_params!$B$10))))/3</f>
        <v>0.5018445813</v>
      </c>
      <c r="AB1173" s="15">
        <f>(MAX(0,MIN(1,(U1173-scaling_params!$B$12)/(scaling_params!$C$12-scaling_params!$B$12)))+MAX(0,MIN(1,(V1173-scaling_params!$B$13)/(scaling_params!$C$13-scaling_params!$B$13))))/2</f>
        <v>0.3577272727</v>
      </c>
      <c r="AC1173" s="13">
        <f>(scaling_params!$G$2*X1173+scaling_params!$G$3*Y1173+scaling_params!$G$4*Z1173+scaling_params!$G$5*AA1173+scaling_params!$G$6*AB1173)*100</f>
        <v>51.79264234</v>
      </c>
      <c r="AD1173" s="11" t="s">
        <v>680</v>
      </c>
      <c r="AE1173" s="11">
        <f t="shared" si="2"/>
        <v>1</v>
      </c>
    </row>
    <row r="1174" ht="15.75" customHeight="1">
      <c r="A1174" s="11" t="s">
        <v>262</v>
      </c>
      <c r="B1174" s="11" t="s">
        <v>163</v>
      </c>
      <c r="C1174" s="11" t="s">
        <v>164</v>
      </c>
      <c r="D1174" s="11" t="s">
        <v>174</v>
      </c>
      <c r="E1174" s="12">
        <v>2024.0</v>
      </c>
      <c r="F1174" s="11" t="s">
        <v>171</v>
      </c>
      <c r="G1174" s="11" t="s">
        <v>172</v>
      </c>
      <c r="H1174" s="11">
        <v>4.0</v>
      </c>
      <c r="I1174" s="13">
        <v>15.8</v>
      </c>
      <c r="J1174" s="11">
        <v>0.0</v>
      </c>
      <c r="K1174" s="13">
        <v>3.0</v>
      </c>
      <c r="L1174" s="13">
        <v>5.8</v>
      </c>
      <c r="M1174" s="11">
        <v>3.0</v>
      </c>
      <c r="N1174" s="14">
        <v>0.85</v>
      </c>
      <c r="O1174" s="13">
        <v>61.5</v>
      </c>
      <c r="P1174" s="13">
        <v>8.7</v>
      </c>
      <c r="Q1174" s="13">
        <v>18.1</v>
      </c>
      <c r="R1174" s="13">
        <v>13.0</v>
      </c>
      <c r="S1174" s="13">
        <v>3.3</v>
      </c>
      <c r="T1174" s="13">
        <v>3.1</v>
      </c>
      <c r="U1174" s="13">
        <v>1.3</v>
      </c>
      <c r="V1174" s="13">
        <v>72.2</v>
      </c>
      <c r="W1174" s="11" t="str">
        <f t="shared" si="1"/>
        <v>B-Average|BBVA|Digital|2024</v>
      </c>
      <c r="X1174" s="15">
        <f>(MAX(0,MIN(1,1-(K1174-scaling_params!$B$2)/(scaling_params!$C$2-scaling_params!$B$2)))+MAX(0,MIN(1,(L1174-scaling_params!$B$3)/(scaling_params!$C$3-scaling_params!$B$3))))/2</f>
        <v>0.3725490196</v>
      </c>
      <c r="Y1174" s="15">
        <f>(MAX(0,MIN(1,(M1174-scaling_params!$B$4)/(scaling_params!$C$4-scaling_params!$B$4)))+MAX(0,MIN(1,(N1174-scaling_params!$B$5)/(scaling_params!$C$5-scaling_params!$B$5))))/2</f>
        <v>0.5880952381</v>
      </c>
      <c r="Z1174" s="15">
        <f>(MAX(0,MIN(1,(O1174-scaling_params!$B$6)/(scaling_params!$C$6-scaling_params!$B$6)))+MAX(0,MIN(1,1-(P1174-scaling_params!$B$7)/(scaling_params!$C$7-scaling_params!$B$7)))+MAX(0,MIN(1,(T1174-scaling_params!$B$11)/(scaling_params!$C$11-scaling_params!$B$11))))/3</f>
        <v>0.2782840832</v>
      </c>
      <c r="AA1174" s="15">
        <f>(MAX(0,MIN(1,1-(Q1174-scaling_params!$B$8)/(scaling_params!$C$8-scaling_params!$B$8)))+MAX(0,MIN(1,(R1174-scaling_params!$B$9)/(scaling_params!$C$9-scaling_params!$B$9)))+MAX(0,MIN(1,(S1174-scaling_params!$B$10)/(scaling_params!$C$10-scaling_params!$B$10))))/3</f>
        <v>0.3634925201</v>
      </c>
      <c r="AB1174" s="15">
        <f>(MAX(0,MIN(1,(U1174-scaling_params!$B$12)/(scaling_params!$C$12-scaling_params!$B$12)))+MAX(0,MIN(1,(V1174-scaling_params!$B$13)/(scaling_params!$C$13-scaling_params!$B$13))))/2</f>
        <v>0.3368181818</v>
      </c>
      <c r="AC1174" s="13">
        <f>(scaling_params!$G$2*X1174+scaling_params!$G$3*Y1174+scaling_params!$G$4*Z1174+scaling_params!$G$5*AA1174+scaling_params!$G$6*AB1174)*100</f>
        <v>39.48673891</v>
      </c>
      <c r="AD1174" s="11" t="s">
        <v>680</v>
      </c>
      <c r="AE1174" s="11">
        <f t="shared" si="2"/>
        <v>1</v>
      </c>
    </row>
    <row r="1175" ht="15.75" customHeight="1">
      <c r="A1175" s="11" t="s">
        <v>262</v>
      </c>
      <c r="B1175" s="11" t="s">
        <v>163</v>
      </c>
      <c r="C1175" s="11" t="s">
        <v>164</v>
      </c>
      <c r="D1175" s="11" t="s">
        <v>174</v>
      </c>
      <c r="E1175" s="12">
        <v>2025.0</v>
      </c>
      <c r="F1175" s="11" t="s">
        <v>171</v>
      </c>
      <c r="G1175" s="11" t="s">
        <v>172</v>
      </c>
      <c r="H1175" s="11">
        <v>4.0</v>
      </c>
      <c r="I1175" s="13">
        <v>15.2</v>
      </c>
      <c r="J1175" s="11">
        <v>0.0</v>
      </c>
      <c r="K1175" s="13">
        <v>3.2</v>
      </c>
      <c r="L1175" s="13">
        <v>6.9</v>
      </c>
      <c r="M1175" s="11">
        <v>15.0</v>
      </c>
      <c r="N1175" s="14">
        <v>0.77</v>
      </c>
      <c r="O1175" s="13">
        <v>62.8</v>
      </c>
      <c r="P1175" s="13">
        <v>7.6</v>
      </c>
      <c r="Q1175" s="13">
        <v>16.6</v>
      </c>
      <c r="R1175" s="13">
        <v>15.2</v>
      </c>
      <c r="S1175" s="13">
        <v>2.3</v>
      </c>
      <c r="T1175" s="13">
        <v>3.1</v>
      </c>
      <c r="U1175" s="13">
        <v>1.7</v>
      </c>
      <c r="V1175" s="13">
        <v>61.2</v>
      </c>
      <c r="W1175" s="11" t="str">
        <f t="shared" si="1"/>
        <v>B-Average|BBVA|Digital|2025</v>
      </c>
      <c r="X1175" s="15">
        <f>(MAX(0,MIN(1,1-(K1175-scaling_params!$B$2)/(scaling_params!$C$2-scaling_params!$B$2)))+MAX(0,MIN(1,(L1175-scaling_params!$B$3)/(scaling_params!$C$3-scaling_params!$B$3))))/2</f>
        <v>0.4200980392</v>
      </c>
      <c r="Y1175" s="15">
        <f>(MAX(0,MIN(1,(M1175-scaling_params!$B$4)/(scaling_params!$C$4-scaling_params!$B$4)))+MAX(0,MIN(1,(N1175-scaling_params!$B$5)/(scaling_params!$C$5-scaling_params!$B$5))))/2</f>
        <v>0.5452380952</v>
      </c>
      <c r="Z1175" s="15">
        <f>(MAX(0,MIN(1,(O1175-scaling_params!$B$6)/(scaling_params!$C$6-scaling_params!$B$6)))+MAX(0,MIN(1,1-(P1175-scaling_params!$B$7)/(scaling_params!$C$7-scaling_params!$B$7)))+MAX(0,MIN(1,(T1175-scaling_params!$B$11)/(scaling_params!$C$11-scaling_params!$B$11))))/3</f>
        <v>0.3988353275</v>
      </c>
      <c r="AA1175" s="15">
        <f>(MAX(0,MIN(1,1-(Q1175-scaling_params!$B$8)/(scaling_params!$C$8-scaling_params!$B$8)))+MAX(0,MIN(1,(R1175-scaling_params!$B$9)/(scaling_params!$C$9-scaling_params!$B$9)))+MAX(0,MIN(1,(S1175-scaling_params!$B$10)/(scaling_params!$C$10-scaling_params!$B$10))))/3</f>
        <v>0.4150984905</v>
      </c>
      <c r="AB1175" s="15">
        <f>(MAX(0,MIN(1,(U1175-scaling_params!$B$12)/(scaling_params!$C$12-scaling_params!$B$12)))+MAX(0,MIN(1,(V1175-scaling_params!$B$13)/(scaling_params!$C$13-scaling_params!$B$13))))/2</f>
        <v>0.3368181818</v>
      </c>
      <c r="AC1175" s="13">
        <f>(scaling_params!$G$2*X1175+scaling_params!$G$3*Y1175+scaling_params!$G$4*Z1175+scaling_params!$G$5*AA1175+scaling_params!$G$6*AB1175)*100</f>
        <v>43.33821734</v>
      </c>
      <c r="AD1175" s="11" t="s">
        <v>680</v>
      </c>
      <c r="AE1175" s="11">
        <f t="shared" si="2"/>
        <v>1</v>
      </c>
    </row>
    <row r="1176" ht="15.75" customHeight="1">
      <c r="A1176" s="11" t="s">
        <v>263</v>
      </c>
      <c r="B1176" s="11" t="s">
        <v>163</v>
      </c>
      <c r="C1176" s="11" t="s">
        <v>164</v>
      </c>
      <c r="D1176" s="11" t="s">
        <v>170</v>
      </c>
      <c r="E1176" s="12">
        <v>2024.0</v>
      </c>
      <c r="F1176" s="11" t="s">
        <v>166</v>
      </c>
      <c r="G1176" s="11" t="s">
        <v>184</v>
      </c>
      <c r="H1176" s="11">
        <v>5.0</v>
      </c>
      <c r="I1176" s="13">
        <v>15.8</v>
      </c>
      <c r="J1176" s="11">
        <v>0.0</v>
      </c>
      <c r="K1176" s="13">
        <v>2.4</v>
      </c>
      <c r="L1176" s="13">
        <v>6.2</v>
      </c>
      <c r="M1176" s="11">
        <v>-15.0</v>
      </c>
      <c r="N1176" s="14">
        <v>0.79</v>
      </c>
      <c r="O1176" s="13">
        <v>70.5</v>
      </c>
      <c r="P1176" s="13">
        <v>8.3</v>
      </c>
      <c r="Q1176" s="13">
        <v>13.6</v>
      </c>
      <c r="R1176" s="13">
        <v>14.9</v>
      </c>
      <c r="S1176" s="13">
        <v>3.6</v>
      </c>
      <c r="T1176" s="13">
        <v>3.3</v>
      </c>
      <c r="U1176" s="13">
        <v>1.7</v>
      </c>
      <c r="V1176" s="13">
        <v>77.2</v>
      </c>
      <c r="W1176" s="11" t="str">
        <f t="shared" si="1"/>
        <v>B-Average|BBVA|Risk|2024</v>
      </c>
      <c r="X1176" s="15">
        <f>(MAX(0,MIN(1,1-(K1176-scaling_params!$B$2)/(scaling_params!$C$2-scaling_params!$B$2)))+MAX(0,MIN(1,(L1176-scaling_params!$B$3)/(scaling_params!$C$3-scaling_params!$B$3))))/2</f>
        <v>0.5019607843</v>
      </c>
      <c r="Y1176" s="15">
        <f>(MAX(0,MIN(1,(M1176-scaling_params!$B$4)/(scaling_params!$C$4-scaling_params!$B$4)))+MAX(0,MIN(1,(N1176-scaling_params!$B$5)/(scaling_params!$C$5-scaling_params!$B$5))))/2</f>
        <v>0.4273809524</v>
      </c>
      <c r="Z1176" s="15">
        <f>(MAX(0,MIN(1,(O1176-scaling_params!$B$6)/(scaling_params!$C$6-scaling_params!$B$6)))+MAX(0,MIN(1,1-(P1176-scaling_params!$B$7)/(scaling_params!$C$7-scaling_params!$B$7)))+MAX(0,MIN(1,(T1176-scaling_params!$B$11)/(scaling_params!$C$11-scaling_params!$B$11))))/3</f>
        <v>0.4818825898</v>
      </c>
      <c r="AA1176" s="15">
        <f>(MAX(0,MIN(1,1-(Q1176-scaling_params!$B$8)/(scaling_params!$C$8-scaling_params!$B$8)))+MAX(0,MIN(1,(R1176-scaling_params!$B$9)/(scaling_params!$C$9-scaling_params!$B$9)))+MAX(0,MIN(1,(S1176-scaling_params!$B$10)/(scaling_params!$C$10-scaling_params!$B$10))))/3</f>
        <v>0.6435276067</v>
      </c>
      <c r="AB1176" s="15">
        <f>(MAX(0,MIN(1,(U1176-scaling_params!$B$12)/(scaling_params!$C$12-scaling_params!$B$12)))+MAX(0,MIN(1,(V1176-scaling_params!$B$13)/(scaling_params!$C$13-scaling_params!$B$13))))/2</f>
        <v>0.4822727273</v>
      </c>
      <c r="AC1176" s="13">
        <f>(scaling_params!$G$2*X1176+scaling_params!$G$3*Y1176+scaling_params!$G$4*Z1176+scaling_params!$G$5*AA1176+scaling_params!$G$6*AB1176)*100</f>
        <v>50.18067573</v>
      </c>
      <c r="AD1176" s="11" t="s">
        <v>680</v>
      </c>
      <c r="AE1176" s="11">
        <f t="shared" si="2"/>
        <v>1</v>
      </c>
    </row>
    <row r="1177" ht="15.75" customHeight="1">
      <c r="A1177" s="11" t="s">
        <v>263</v>
      </c>
      <c r="B1177" s="11" t="s">
        <v>163</v>
      </c>
      <c r="C1177" s="11" t="s">
        <v>164</v>
      </c>
      <c r="D1177" s="11" t="s">
        <v>170</v>
      </c>
      <c r="E1177" s="12">
        <v>2025.0</v>
      </c>
      <c r="F1177" s="11" t="s">
        <v>166</v>
      </c>
      <c r="G1177" s="11" t="s">
        <v>184</v>
      </c>
      <c r="H1177" s="11">
        <v>5.0</v>
      </c>
      <c r="I1177" s="13">
        <v>15.2</v>
      </c>
      <c r="J1177" s="11">
        <v>1.0</v>
      </c>
      <c r="K1177" s="13">
        <v>2.5</v>
      </c>
      <c r="L1177" s="13">
        <v>7.8</v>
      </c>
      <c r="M1177" s="11">
        <v>24.0</v>
      </c>
      <c r="N1177" s="14">
        <v>0.76</v>
      </c>
      <c r="O1177" s="13">
        <v>68.8</v>
      </c>
      <c r="P1177" s="13">
        <v>7.0</v>
      </c>
      <c r="Q1177" s="13">
        <v>16.6</v>
      </c>
      <c r="R1177" s="13">
        <v>14.7</v>
      </c>
      <c r="S1177" s="13">
        <v>3.5</v>
      </c>
      <c r="T1177" s="13">
        <v>3.7</v>
      </c>
      <c r="U1177" s="13">
        <v>1.5</v>
      </c>
      <c r="V1177" s="13">
        <v>75.2</v>
      </c>
      <c r="W1177" s="11" t="str">
        <f t="shared" si="1"/>
        <v>B-Average|BBVA|Risk|2025</v>
      </c>
      <c r="X1177" s="15">
        <f>(MAX(0,MIN(1,1-(K1177-scaling_params!$B$2)/(scaling_params!$C$2-scaling_params!$B$2)))+MAX(0,MIN(1,(L1177-scaling_params!$B$3)/(scaling_params!$C$3-scaling_params!$B$3))))/2</f>
        <v>0.6029411765</v>
      </c>
      <c r="Y1177" s="15">
        <f>(MAX(0,MIN(1,(M1177-scaling_params!$B$4)/(scaling_params!$C$4-scaling_params!$B$4)))+MAX(0,MIN(1,(N1177-scaling_params!$B$5)/(scaling_params!$C$5-scaling_params!$B$5))))/2</f>
        <v>0.5755952381</v>
      </c>
      <c r="Z1177" s="15">
        <f>(MAX(0,MIN(1,(O1177-scaling_params!$B$6)/(scaling_params!$C$6-scaling_params!$B$6)))+MAX(0,MIN(1,1-(P1177-scaling_params!$B$7)/(scaling_params!$C$7-scaling_params!$B$7)))+MAX(0,MIN(1,(T1177-scaling_params!$B$11)/(scaling_params!$C$11-scaling_params!$B$11))))/3</f>
        <v>0.6090421397</v>
      </c>
      <c r="AA1177" s="15">
        <f>(MAX(0,MIN(1,1-(Q1177-scaling_params!$B$8)/(scaling_params!$C$8-scaling_params!$B$8)))+MAX(0,MIN(1,(R1177-scaling_params!$B$9)/(scaling_params!$C$9-scaling_params!$B$9)))+MAX(0,MIN(1,(S1177-scaling_params!$B$10)/(scaling_params!$C$10-scaling_params!$B$10))))/3</f>
        <v>0.5116485029</v>
      </c>
      <c r="AB1177" s="15">
        <f>(MAX(0,MIN(1,(U1177-scaling_params!$B$12)/(scaling_params!$C$12-scaling_params!$B$12)))+MAX(0,MIN(1,(V1177-scaling_params!$B$13)/(scaling_params!$C$13-scaling_params!$B$13))))/2</f>
        <v>0.4140909091</v>
      </c>
      <c r="AC1177" s="13">
        <f>(scaling_params!$G$2*X1177+scaling_params!$G$3*Y1177+scaling_params!$G$4*Z1177+scaling_params!$G$5*AA1177+scaling_params!$G$6*AB1177)*100</f>
        <v>55.8993824</v>
      </c>
      <c r="AD1177" s="11" t="s">
        <v>680</v>
      </c>
      <c r="AE1177" s="11">
        <f t="shared" si="2"/>
        <v>1</v>
      </c>
    </row>
    <row r="1178" ht="15.75" customHeight="1">
      <c r="A1178" s="11" t="s">
        <v>264</v>
      </c>
      <c r="B1178" s="11" t="s">
        <v>163</v>
      </c>
      <c r="C1178" s="11" t="s">
        <v>164</v>
      </c>
      <c r="D1178" s="11" t="s">
        <v>174</v>
      </c>
      <c r="E1178" s="12">
        <v>2024.0</v>
      </c>
      <c r="F1178" s="11" t="s">
        <v>171</v>
      </c>
      <c r="G1178" s="11" t="s">
        <v>184</v>
      </c>
      <c r="H1178" s="11">
        <v>3.0</v>
      </c>
      <c r="I1178" s="13">
        <v>15.8</v>
      </c>
      <c r="J1178" s="11">
        <v>1.0</v>
      </c>
      <c r="K1178" s="13">
        <v>3.0</v>
      </c>
      <c r="L1178" s="13">
        <v>5.9</v>
      </c>
      <c r="M1178" s="11">
        <v>-11.0</v>
      </c>
      <c r="N1178" s="14">
        <v>0.73</v>
      </c>
      <c r="O1178" s="13">
        <v>61.5</v>
      </c>
      <c r="P1178" s="13">
        <v>8.7</v>
      </c>
      <c r="Q1178" s="13">
        <v>18.1</v>
      </c>
      <c r="R1178" s="13">
        <v>13.0</v>
      </c>
      <c r="S1178" s="13">
        <v>2.8</v>
      </c>
      <c r="T1178" s="13">
        <v>3.4</v>
      </c>
      <c r="U1178" s="13">
        <v>1.3</v>
      </c>
      <c r="V1178" s="13">
        <v>74.0</v>
      </c>
      <c r="W1178" s="11" t="str">
        <f t="shared" si="1"/>
        <v>B-Average|BBVA|Digital|2024</v>
      </c>
      <c r="X1178" s="15">
        <f>(MAX(0,MIN(1,1-(K1178-scaling_params!$B$2)/(scaling_params!$C$2-scaling_params!$B$2)))+MAX(0,MIN(1,(L1178-scaling_params!$B$3)/(scaling_params!$C$3-scaling_params!$B$3))))/2</f>
        <v>0.3799019608</v>
      </c>
      <c r="Y1178" s="15">
        <f>(MAX(0,MIN(1,(M1178-scaling_params!$B$4)/(scaling_params!$C$4-scaling_params!$B$4)))+MAX(0,MIN(1,(N1178-scaling_params!$B$5)/(scaling_params!$C$5-scaling_params!$B$5))))/2</f>
        <v>0.3714285714</v>
      </c>
      <c r="Z1178" s="15">
        <f>(MAX(0,MIN(1,(O1178-scaling_params!$B$6)/(scaling_params!$C$6-scaling_params!$B$6)))+MAX(0,MIN(1,1-(P1178-scaling_params!$B$7)/(scaling_params!$C$7-scaling_params!$B$7)))+MAX(0,MIN(1,(T1178-scaling_params!$B$11)/(scaling_params!$C$11-scaling_params!$B$11))))/3</f>
        <v>0.3068555118</v>
      </c>
      <c r="AA1178" s="15">
        <f>(MAX(0,MIN(1,1-(Q1178-scaling_params!$B$8)/(scaling_params!$C$8-scaling_params!$B$8)))+MAX(0,MIN(1,(R1178-scaling_params!$B$9)/(scaling_params!$C$9-scaling_params!$B$9)))+MAX(0,MIN(1,(S1178-scaling_params!$B$10)/(scaling_params!$C$10-scaling_params!$B$10))))/3</f>
        <v>0.3144729123</v>
      </c>
      <c r="AB1178" s="15">
        <f>(MAX(0,MIN(1,(U1178-scaling_params!$B$12)/(scaling_params!$C$12-scaling_params!$B$12)))+MAX(0,MIN(1,(V1178-scaling_params!$B$13)/(scaling_params!$C$13-scaling_params!$B$13))))/2</f>
        <v>0.3531818182</v>
      </c>
      <c r="AC1178" s="13">
        <f>(scaling_params!$G$2*X1178+scaling_params!$G$3*Y1178+scaling_params!$G$4*Z1178+scaling_params!$G$5*AA1178+scaling_params!$G$6*AB1178)*100</f>
        <v>34.56964075</v>
      </c>
      <c r="AD1178" s="11" t="s">
        <v>680</v>
      </c>
      <c r="AE1178" s="11">
        <f t="shared" si="2"/>
        <v>1</v>
      </c>
    </row>
    <row r="1179" ht="15.75" customHeight="1">
      <c r="A1179" s="11" t="s">
        <v>264</v>
      </c>
      <c r="B1179" s="11" t="s">
        <v>163</v>
      </c>
      <c r="C1179" s="11" t="s">
        <v>164</v>
      </c>
      <c r="D1179" s="11" t="s">
        <v>174</v>
      </c>
      <c r="E1179" s="12">
        <v>2025.0</v>
      </c>
      <c r="F1179" s="11" t="s">
        <v>171</v>
      </c>
      <c r="G1179" s="11" t="s">
        <v>184</v>
      </c>
      <c r="H1179" s="11">
        <v>3.0</v>
      </c>
      <c r="I1179" s="13">
        <v>15.2</v>
      </c>
      <c r="J1179" s="11">
        <v>0.0</v>
      </c>
      <c r="K1179" s="13">
        <v>3.2</v>
      </c>
      <c r="L1179" s="13">
        <v>5.6</v>
      </c>
      <c r="M1179" s="11">
        <v>16.0</v>
      </c>
      <c r="N1179" s="14">
        <v>0.8</v>
      </c>
      <c r="O1179" s="13">
        <v>62.8</v>
      </c>
      <c r="P1179" s="13">
        <v>7.6</v>
      </c>
      <c r="Q1179" s="13">
        <v>16.6</v>
      </c>
      <c r="R1179" s="13">
        <v>15.2</v>
      </c>
      <c r="S1179" s="13">
        <v>3.0</v>
      </c>
      <c r="T1179" s="13">
        <v>3.1</v>
      </c>
      <c r="U1179" s="13">
        <v>1.7</v>
      </c>
      <c r="V1179" s="13">
        <v>67.4</v>
      </c>
      <c r="W1179" s="11" t="str">
        <f t="shared" si="1"/>
        <v>B-Average|BBVA|Digital|2025</v>
      </c>
      <c r="X1179" s="15">
        <f>(MAX(0,MIN(1,1-(K1179-scaling_params!$B$2)/(scaling_params!$C$2-scaling_params!$B$2)))+MAX(0,MIN(1,(L1179-scaling_params!$B$3)/(scaling_params!$C$3-scaling_params!$B$3))))/2</f>
        <v>0.3245098039</v>
      </c>
      <c r="Y1179" s="15">
        <f>(MAX(0,MIN(1,(M1179-scaling_params!$B$4)/(scaling_params!$C$4-scaling_params!$B$4)))+MAX(0,MIN(1,(N1179-scaling_params!$B$5)/(scaling_params!$C$5-scaling_params!$B$5))))/2</f>
        <v>0.5875</v>
      </c>
      <c r="Z1179" s="15">
        <f>(MAX(0,MIN(1,(O1179-scaling_params!$B$6)/(scaling_params!$C$6-scaling_params!$B$6)))+MAX(0,MIN(1,1-(P1179-scaling_params!$B$7)/(scaling_params!$C$7-scaling_params!$B$7)))+MAX(0,MIN(1,(T1179-scaling_params!$B$11)/(scaling_params!$C$11-scaling_params!$B$11))))/3</f>
        <v>0.3988353275</v>
      </c>
      <c r="AA1179" s="15">
        <f>(MAX(0,MIN(1,1-(Q1179-scaling_params!$B$8)/(scaling_params!$C$8-scaling_params!$B$8)))+MAX(0,MIN(1,(R1179-scaling_params!$B$9)/(scaling_params!$C$9-scaling_params!$B$9)))+MAX(0,MIN(1,(S1179-scaling_params!$B$10)/(scaling_params!$C$10-scaling_params!$B$10))))/3</f>
        <v>0.4837259415</v>
      </c>
      <c r="AB1179" s="15">
        <f>(MAX(0,MIN(1,(U1179-scaling_params!$B$12)/(scaling_params!$C$12-scaling_params!$B$12)))+MAX(0,MIN(1,(V1179-scaling_params!$B$13)/(scaling_params!$C$13-scaling_params!$B$13))))/2</f>
        <v>0.3931818182</v>
      </c>
      <c r="AC1179" s="13">
        <f>(scaling_params!$G$2*X1179+scaling_params!$G$3*Y1179+scaling_params!$G$4*Z1179+scaling_params!$G$5*AA1179+scaling_params!$G$6*AB1179)*100</f>
        <v>43.95798261</v>
      </c>
      <c r="AD1179" s="11" t="s">
        <v>680</v>
      </c>
      <c r="AE1179" s="11">
        <f t="shared" si="2"/>
        <v>1</v>
      </c>
    </row>
    <row r="1180" ht="15.75" customHeight="1">
      <c r="A1180" s="11" t="s">
        <v>265</v>
      </c>
      <c r="B1180" s="11" t="s">
        <v>163</v>
      </c>
      <c r="C1180" s="11" t="s">
        <v>164</v>
      </c>
      <c r="D1180" s="11" t="s">
        <v>174</v>
      </c>
      <c r="E1180" s="12">
        <v>2024.0</v>
      </c>
      <c r="F1180" s="11" t="s">
        <v>171</v>
      </c>
      <c r="G1180" s="11" t="s">
        <v>172</v>
      </c>
      <c r="H1180" s="11">
        <v>5.0</v>
      </c>
      <c r="I1180" s="13">
        <v>15.8</v>
      </c>
      <c r="J1180" s="11">
        <v>1.0</v>
      </c>
      <c r="K1180" s="13">
        <v>3.0</v>
      </c>
      <c r="L1180" s="13">
        <v>6.9</v>
      </c>
      <c r="M1180" s="11">
        <v>14.0</v>
      </c>
      <c r="N1180" s="14">
        <v>0.75</v>
      </c>
      <c r="O1180" s="13">
        <v>61.5</v>
      </c>
      <c r="P1180" s="13">
        <v>8.7</v>
      </c>
      <c r="Q1180" s="13">
        <v>18.1</v>
      </c>
      <c r="R1180" s="13">
        <v>13.0</v>
      </c>
      <c r="S1180" s="13">
        <v>3.7</v>
      </c>
      <c r="T1180" s="13">
        <v>3.2</v>
      </c>
      <c r="U1180" s="13">
        <v>1.3</v>
      </c>
      <c r="V1180" s="13">
        <v>71.3</v>
      </c>
      <c r="W1180" s="11" t="str">
        <f t="shared" si="1"/>
        <v>B-Average|BBVA|Digital|2024</v>
      </c>
      <c r="X1180" s="15">
        <f>(MAX(0,MIN(1,1-(K1180-scaling_params!$B$2)/(scaling_params!$C$2-scaling_params!$B$2)))+MAX(0,MIN(1,(L1180-scaling_params!$B$3)/(scaling_params!$C$3-scaling_params!$B$3))))/2</f>
        <v>0.4534313725</v>
      </c>
      <c r="Y1180" s="15">
        <f>(MAX(0,MIN(1,(M1180-scaling_params!$B$4)/(scaling_params!$C$4-scaling_params!$B$4)))+MAX(0,MIN(1,(N1180-scaling_params!$B$5)/(scaling_params!$C$5-scaling_params!$B$5))))/2</f>
        <v>0.5154761905</v>
      </c>
      <c r="Z1180" s="15">
        <f>(MAX(0,MIN(1,(O1180-scaling_params!$B$6)/(scaling_params!$C$6-scaling_params!$B$6)))+MAX(0,MIN(1,1-(P1180-scaling_params!$B$7)/(scaling_params!$C$7-scaling_params!$B$7)))+MAX(0,MIN(1,(T1180-scaling_params!$B$11)/(scaling_params!$C$11-scaling_params!$B$11))))/3</f>
        <v>0.2878078928</v>
      </c>
      <c r="AA1180" s="15">
        <f>(MAX(0,MIN(1,1-(Q1180-scaling_params!$B$8)/(scaling_params!$C$8-scaling_params!$B$8)))+MAX(0,MIN(1,(R1180-scaling_params!$B$9)/(scaling_params!$C$9-scaling_params!$B$9)))+MAX(0,MIN(1,(S1180-scaling_params!$B$10)/(scaling_params!$C$10-scaling_params!$B$10))))/3</f>
        <v>0.4027082064</v>
      </c>
      <c r="AB1180" s="15">
        <f>(MAX(0,MIN(1,(U1180-scaling_params!$B$12)/(scaling_params!$C$12-scaling_params!$B$12)))+MAX(0,MIN(1,(V1180-scaling_params!$B$13)/(scaling_params!$C$13-scaling_params!$B$13))))/2</f>
        <v>0.3286363636</v>
      </c>
      <c r="AC1180" s="13">
        <f>(scaling_params!$G$2*X1180+scaling_params!$G$3*Y1180+scaling_params!$G$4*Z1180+scaling_params!$G$5*AA1180+scaling_params!$G$6*AB1180)*100</f>
        <v>40.49838673</v>
      </c>
      <c r="AD1180" s="11" t="s">
        <v>680</v>
      </c>
      <c r="AE1180" s="11">
        <f t="shared" si="2"/>
        <v>1</v>
      </c>
    </row>
    <row r="1181" ht="15.75" customHeight="1">
      <c r="A1181" s="11" t="s">
        <v>265</v>
      </c>
      <c r="B1181" s="11" t="s">
        <v>163</v>
      </c>
      <c r="C1181" s="11" t="s">
        <v>164</v>
      </c>
      <c r="D1181" s="11" t="s">
        <v>174</v>
      </c>
      <c r="E1181" s="12">
        <v>2025.0</v>
      </c>
      <c r="F1181" s="11" t="s">
        <v>171</v>
      </c>
      <c r="G1181" s="11" t="s">
        <v>172</v>
      </c>
      <c r="H1181" s="11">
        <v>5.0</v>
      </c>
      <c r="I1181" s="13">
        <v>15.2</v>
      </c>
      <c r="J1181" s="11">
        <v>0.0</v>
      </c>
      <c r="K1181" s="13">
        <v>3.2</v>
      </c>
      <c r="L1181" s="13">
        <v>7.1</v>
      </c>
      <c r="M1181" s="11">
        <v>1.0</v>
      </c>
      <c r="N1181" s="14">
        <v>0.73</v>
      </c>
      <c r="O1181" s="13">
        <v>62.8</v>
      </c>
      <c r="P1181" s="13">
        <v>7.6</v>
      </c>
      <c r="Q1181" s="13">
        <v>16.6</v>
      </c>
      <c r="R1181" s="13">
        <v>15.2</v>
      </c>
      <c r="S1181" s="13">
        <v>3.6</v>
      </c>
      <c r="T1181" s="13">
        <v>3.5</v>
      </c>
      <c r="U1181" s="13">
        <v>1.7</v>
      </c>
      <c r="V1181" s="13">
        <v>63.3</v>
      </c>
      <c r="W1181" s="11" t="str">
        <f t="shared" si="1"/>
        <v>B-Average|BBVA|Digital|2025</v>
      </c>
      <c r="X1181" s="15">
        <f>(MAX(0,MIN(1,1-(K1181-scaling_params!$B$2)/(scaling_params!$C$2-scaling_params!$B$2)))+MAX(0,MIN(1,(L1181-scaling_params!$B$3)/(scaling_params!$C$3-scaling_params!$B$3))))/2</f>
        <v>0.4348039216</v>
      </c>
      <c r="Y1181" s="15">
        <f>(MAX(0,MIN(1,(M1181-scaling_params!$B$4)/(scaling_params!$C$4-scaling_params!$B$4)))+MAX(0,MIN(1,(N1181-scaling_params!$B$5)/(scaling_params!$C$5-scaling_params!$B$5))))/2</f>
        <v>0.4285714286</v>
      </c>
      <c r="Z1181" s="15">
        <f>(MAX(0,MIN(1,(O1181-scaling_params!$B$6)/(scaling_params!$C$6-scaling_params!$B$6)))+MAX(0,MIN(1,1-(P1181-scaling_params!$B$7)/(scaling_params!$C$7-scaling_params!$B$7)))+MAX(0,MIN(1,(T1181-scaling_params!$B$11)/(scaling_params!$C$11-scaling_params!$B$11))))/3</f>
        <v>0.4369305656</v>
      </c>
      <c r="AA1181" s="15">
        <f>(MAX(0,MIN(1,1-(Q1181-scaling_params!$B$8)/(scaling_params!$C$8-scaling_params!$B$8)))+MAX(0,MIN(1,(R1181-scaling_params!$B$9)/(scaling_params!$C$9-scaling_params!$B$9)))+MAX(0,MIN(1,(S1181-scaling_params!$B$10)/(scaling_params!$C$10-scaling_params!$B$10))))/3</f>
        <v>0.5425494709</v>
      </c>
      <c r="AB1181" s="15">
        <f>(MAX(0,MIN(1,(U1181-scaling_params!$B$12)/(scaling_params!$C$12-scaling_params!$B$12)))+MAX(0,MIN(1,(V1181-scaling_params!$B$13)/(scaling_params!$C$13-scaling_params!$B$13))))/2</f>
        <v>0.3559090909</v>
      </c>
      <c r="AC1181" s="13">
        <f>(scaling_params!$G$2*X1181+scaling_params!$G$3*Y1181+scaling_params!$G$4*Z1181+scaling_params!$G$5*AA1181+scaling_params!$G$6*AB1181)*100</f>
        <v>44.30578698</v>
      </c>
      <c r="AD1181" s="11" t="s">
        <v>680</v>
      </c>
      <c r="AE1181" s="11">
        <f t="shared" si="2"/>
        <v>1</v>
      </c>
    </row>
    <row r="1182" ht="15.75" customHeight="1">
      <c r="A1182" s="11" t="s">
        <v>266</v>
      </c>
      <c r="B1182" s="11" t="s">
        <v>163</v>
      </c>
      <c r="C1182" s="11" t="s">
        <v>267</v>
      </c>
      <c r="D1182" s="11" t="s">
        <v>170</v>
      </c>
      <c r="E1182" s="12">
        <v>2024.0</v>
      </c>
      <c r="F1182" s="11" t="s">
        <v>171</v>
      </c>
      <c r="G1182" s="11" t="s">
        <v>167</v>
      </c>
      <c r="H1182" s="11">
        <v>2.0</v>
      </c>
      <c r="I1182" s="13">
        <v>11.9</v>
      </c>
      <c r="J1182" s="11">
        <v>0.0</v>
      </c>
      <c r="K1182" s="13">
        <v>2.4</v>
      </c>
      <c r="L1182" s="13">
        <v>6.3</v>
      </c>
      <c r="M1182" s="11">
        <v>25.0</v>
      </c>
      <c r="N1182" s="14">
        <v>0.78</v>
      </c>
      <c r="O1182" s="13">
        <v>70.5</v>
      </c>
      <c r="P1182" s="13">
        <v>8.3</v>
      </c>
      <c r="Q1182" s="13">
        <v>13.6</v>
      </c>
      <c r="R1182" s="13">
        <v>14.9</v>
      </c>
      <c r="S1182" s="13">
        <v>3.3</v>
      </c>
      <c r="T1182" s="13">
        <v>2.9</v>
      </c>
      <c r="U1182" s="13">
        <v>1.7</v>
      </c>
      <c r="V1182" s="13">
        <v>68.5</v>
      </c>
      <c r="W1182" s="11" t="str">
        <f t="shared" si="1"/>
        <v>B-Average|BBVA|Risk|2024</v>
      </c>
      <c r="X1182" s="15">
        <f>(MAX(0,MIN(1,1-(K1182-scaling_params!$B$2)/(scaling_params!$C$2-scaling_params!$B$2)))+MAX(0,MIN(1,(L1182-scaling_params!$B$3)/(scaling_params!$C$3-scaling_params!$B$3))))/2</f>
        <v>0.5093137255</v>
      </c>
      <c r="Y1182" s="15">
        <f>(MAX(0,MIN(1,(M1182-scaling_params!$B$4)/(scaling_params!$C$4-scaling_params!$B$4)))+MAX(0,MIN(1,(N1182-scaling_params!$B$5)/(scaling_params!$C$5-scaling_params!$B$5))))/2</f>
        <v>0.6053571429</v>
      </c>
      <c r="Z1182" s="15">
        <f>(MAX(0,MIN(1,(O1182-scaling_params!$B$6)/(scaling_params!$C$6-scaling_params!$B$6)))+MAX(0,MIN(1,1-(P1182-scaling_params!$B$7)/(scaling_params!$C$7-scaling_params!$B$7)))+MAX(0,MIN(1,(T1182-scaling_params!$B$11)/(scaling_params!$C$11-scaling_params!$B$11))))/3</f>
        <v>0.4437873517</v>
      </c>
      <c r="AA1182" s="15">
        <f>(MAX(0,MIN(1,1-(Q1182-scaling_params!$B$8)/(scaling_params!$C$8-scaling_params!$B$8)))+MAX(0,MIN(1,(R1182-scaling_params!$B$9)/(scaling_params!$C$9-scaling_params!$B$9)))+MAX(0,MIN(1,(S1182-scaling_params!$B$10)/(scaling_params!$C$10-scaling_params!$B$10))))/3</f>
        <v>0.614115842</v>
      </c>
      <c r="AB1182" s="15">
        <f>(MAX(0,MIN(1,(U1182-scaling_params!$B$12)/(scaling_params!$C$12-scaling_params!$B$12)))+MAX(0,MIN(1,(V1182-scaling_params!$B$13)/(scaling_params!$C$13-scaling_params!$B$13))))/2</f>
        <v>0.4031818182</v>
      </c>
      <c r="AC1182" s="13">
        <f>(scaling_params!$G$2*X1182+scaling_params!$G$3*Y1182+scaling_params!$G$4*Z1182+scaling_params!$G$5*AA1182+scaling_params!$G$6*AB1182)*100</f>
        <v>52.18975244</v>
      </c>
      <c r="AD1182" s="11" t="s">
        <v>680</v>
      </c>
      <c r="AE1182" s="11">
        <f t="shared" si="2"/>
        <v>1</v>
      </c>
    </row>
    <row r="1183" ht="15.75" customHeight="1">
      <c r="A1183" s="11" t="s">
        <v>266</v>
      </c>
      <c r="B1183" s="11" t="s">
        <v>163</v>
      </c>
      <c r="C1183" s="11" t="s">
        <v>267</v>
      </c>
      <c r="D1183" s="11" t="s">
        <v>170</v>
      </c>
      <c r="E1183" s="12">
        <v>2025.0</v>
      </c>
      <c r="F1183" s="11" t="s">
        <v>171</v>
      </c>
      <c r="G1183" s="11" t="s">
        <v>167</v>
      </c>
      <c r="H1183" s="11">
        <v>2.0</v>
      </c>
      <c r="I1183" s="13">
        <v>11.4</v>
      </c>
      <c r="J1183" s="11">
        <v>0.0</v>
      </c>
      <c r="K1183" s="13">
        <v>2.5</v>
      </c>
      <c r="L1183" s="13">
        <v>6.1</v>
      </c>
      <c r="M1183" s="11">
        <v>-5.0</v>
      </c>
      <c r="N1183" s="14">
        <v>0.71</v>
      </c>
      <c r="O1183" s="13">
        <v>68.8</v>
      </c>
      <c r="P1183" s="13">
        <v>7.0</v>
      </c>
      <c r="Q1183" s="13">
        <v>16.6</v>
      </c>
      <c r="R1183" s="13">
        <v>14.7</v>
      </c>
      <c r="S1183" s="13">
        <v>3.4</v>
      </c>
      <c r="T1183" s="13">
        <v>2.6</v>
      </c>
      <c r="U1183" s="13">
        <v>1.5</v>
      </c>
      <c r="V1183" s="13">
        <v>65.5</v>
      </c>
      <c r="W1183" s="11" t="str">
        <f t="shared" si="1"/>
        <v>B-Average|BBVA|Risk|2025</v>
      </c>
      <c r="X1183" s="15">
        <f>(MAX(0,MIN(1,1-(K1183-scaling_params!$B$2)/(scaling_params!$C$2-scaling_params!$B$2)))+MAX(0,MIN(1,(L1183-scaling_params!$B$3)/(scaling_params!$C$3-scaling_params!$B$3))))/2</f>
        <v>0.4779411765</v>
      </c>
      <c r="Y1183" s="15">
        <f>(MAX(0,MIN(1,(M1183-scaling_params!$B$4)/(scaling_params!$C$4-scaling_params!$B$4)))+MAX(0,MIN(1,(N1183-scaling_params!$B$5)/(scaling_params!$C$5-scaling_params!$B$5))))/2</f>
        <v>0.375</v>
      </c>
      <c r="Z1183" s="15">
        <f>(MAX(0,MIN(1,(O1183-scaling_params!$B$6)/(scaling_params!$C$6-scaling_params!$B$6)))+MAX(0,MIN(1,1-(P1183-scaling_params!$B$7)/(scaling_params!$C$7-scaling_params!$B$7)))+MAX(0,MIN(1,(T1183-scaling_params!$B$11)/(scaling_params!$C$11-scaling_params!$B$11))))/3</f>
        <v>0.504280235</v>
      </c>
      <c r="AA1183" s="15">
        <f>(MAX(0,MIN(1,1-(Q1183-scaling_params!$B$8)/(scaling_params!$C$8-scaling_params!$B$8)))+MAX(0,MIN(1,(R1183-scaling_params!$B$9)/(scaling_params!$C$9-scaling_params!$B$9)))+MAX(0,MIN(1,(S1183-scaling_params!$B$10)/(scaling_params!$C$10-scaling_params!$B$10))))/3</f>
        <v>0.5018445813</v>
      </c>
      <c r="AB1183" s="15">
        <f>(MAX(0,MIN(1,(U1183-scaling_params!$B$12)/(scaling_params!$C$12-scaling_params!$B$12)))+MAX(0,MIN(1,(V1183-scaling_params!$B$13)/(scaling_params!$C$13-scaling_params!$B$13))))/2</f>
        <v>0.3259090909</v>
      </c>
      <c r="AC1183" s="13">
        <f>(scaling_params!$G$2*X1183+scaling_params!$G$3*Y1183+scaling_params!$G$4*Z1183+scaling_params!$G$5*AA1183+scaling_params!$G$6*AB1183)*100</f>
        <v>44.57289507</v>
      </c>
      <c r="AD1183" s="11" t="s">
        <v>680</v>
      </c>
      <c r="AE1183" s="11">
        <f t="shared" si="2"/>
        <v>1</v>
      </c>
    </row>
    <row r="1184" ht="15.75" customHeight="1">
      <c r="A1184" s="11" t="s">
        <v>268</v>
      </c>
      <c r="B1184" s="11" t="s">
        <v>163</v>
      </c>
      <c r="C1184" s="11" t="s">
        <v>267</v>
      </c>
      <c r="D1184" s="11" t="s">
        <v>181</v>
      </c>
      <c r="E1184" s="12">
        <v>2024.0</v>
      </c>
      <c r="F1184" s="11" t="s">
        <v>166</v>
      </c>
      <c r="G1184" s="11" t="s">
        <v>184</v>
      </c>
      <c r="H1184" s="11">
        <v>5.0</v>
      </c>
      <c r="I1184" s="13">
        <v>11.9</v>
      </c>
      <c r="J1184" s="11">
        <v>0.0</v>
      </c>
      <c r="K1184" s="13">
        <v>3.1</v>
      </c>
      <c r="L1184" s="13">
        <v>5.8</v>
      </c>
      <c r="M1184" s="11">
        <v>-13.0</v>
      </c>
      <c r="N1184" s="14">
        <v>0.77</v>
      </c>
      <c r="O1184" s="13">
        <v>71.5</v>
      </c>
      <c r="P1184" s="13">
        <v>8.4</v>
      </c>
      <c r="Q1184" s="13">
        <v>14.6</v>
      </c>
      <c r="R1184" s="13">
        <v>11.7</v>
      </c>
      <c r="S1184" s="13">
        <v>3.1</v>
      </c>
      <c r="T1184" s="13">
        <v>2.7</v>
      </c>
      <c r="U1184" s="13">
        <v>1.8</v>
      </c>
      <c r="V1184" s="13">
        <v>75.4</v>
      </c>
      <c r="W1184" s="11" t="str">
        <f t="shared" si="1"/>
        <v>B-Average|BBVA|Corporate|2024</v>
      </c>
      <c r="X1184" s="15">
        <f>(MAX(0,MIN(1,1-(K1184-scaling_params!$B$2)/(scaling_params!$C$2-scaling_params!$B$2)))+MAX(0,MIN(1,(L1184-scaling_params!$B$3)/(scaling_params!$C$3-scaling_params!$B$3))))/2</f>
        <v>0.3558823529</v>
      </c>
      <c r="Y1184" s="15">
        <f>(MAX(0,MIN(1,(M1184-scaling_params!$B$4)/(scaling_params!$C$4-scaling_params!$B$4)))+MAX(0,MIN(1,(N1184-scaling_params!$B$5)/(scaling_params!$C$5-scaling_params!$B$5))))/2</f>
        <v>0.4119047619</v>
      </c>
      <c r="Z1184" s="15">
        <f>(MAX(0,MIN(1,(O1184-scaling_params!$B$6)/(scaling_params!$C$6-scaling_params!$B$6)))+MAX(0,MIN(1,1-(P1184-scaling_params!$B$7)/(scaling_params!$C$7-scaling_params!$B$7)))+MAX(0,MIN(1,(T1184-scaling_params!$B$11)/(scaling_params!$C$11-scaling_params!$B$11))))/3</f>
        <v>0.4322323738</v>
      </c>
      <c r="AA1184" s="15">
        <f>(MAX(0,MIN(1,1-(Q1184-scaling_params!$B$8)/(scaling_params!$C$8-scaling_params!$B$8)))+MAX(0,MIN(1,(R1184-scaling_params!$B$9)/(scaling_params!$C$9-scaling_params!$B$9)))+MAX(0,MIN(1,(S1184-scaling_params!$B$10)/(scaling_params!$C$10-scaling_params!$B$10))))/3</f>
        <v>0.4216081139</v>
      </c>
      <c r="AB1184" s="15">
        <f>(MAX(0,MIN(1,(U1184-scaling_params!$B$12)/(scaling_params!$C$12-scaling_params!$B$12)))+MAX(0,MIN(1,(V1184-scaling_params!$B$13)/(scaling_params!$C$13-scaling_params!$B$13))))/2</f>
        <v>0.4909090909</v>
      </c>
      <c r="AC1184" s="13">
        <f>(scaling_params!$G$2*X1184+scaling_params!$G$3*Y1184+scaling_params!$G$4*Z1184+scaling_params!$G$5*AA1184+scaling_params!$G$6*AB1184)*100</f>
        <v>41.41348806</v>
      </c>
      <c r="AD1184" s="11" t="s">
        <v>680</v>
      </c>
      <c r="AE1184" s="11">
        <f t="shared" si="2"/>
        <v>1</v>
      </c>
    </row>
    <row r="1185" ht="15.75" customHeight="1">
      <c r="A1185" s="11" t="s">
        <v>268</v>
      </c>
      <c r="B1185" s="11" t="s">
        <v>163</v>
      </c>
      <c r="C1185" s="11" t="s">
        <v>267</v>
      </c>
      <c r="D1185" s="11" t="s">
        <v>181</v>
      </c>
      <c r="E1185" s="12">
        <v>2025.0</v>
      </c>
      <c r="F1185" s="11" t="s">
        <v>166</v>
      </c>
      <c r="G1185" s="11" t="s">
        <v>184</v>
      </c>
      <c r="H1185" s="11">
        <v>5.0</v>
      </c>
      <c r="I1185" s="13">
        <v>11.4</v>
      </c>
      <c r="J1185" s="11">
        <v>0.0</v>
      </c>
      <c r="K1185" s="13">
        <v>2.0</v>
      </c>
      <c r="L1185" s="13">
        <v>4.7</v>
      </c>
      <c r="M1185" s="11">
        <v>-3.0</v>
      </c>
      <c r="N1185" s="14">
        <v>0.84</v>
      </c>
      <c r="O1185" s="13">
        <v>66.0</v>
      </c>
      <c r="P1185" s="13">
        <v>8.0</v>
      </c>
      <c r="Q1185" s="13">
        <v>14.3</v>
      </c>
      <c r="R1185" s="13">
        <v>13.5</v>
      </c>
      <c r="S1185" s="13">
        <v>2.9</v>
      </c>
      <c r="T1185" s="13">
        <v>3.1</v>
      </c>
      <c r="U1185" s="13">
        <v>1.4</v>
      </c>
      <c r="V1185" s="13">
        <v>72.5</v>
      </c>
      <c r="W1185" s="11" t="str">
        <f t="shared" si="1"/>
        <v>B-Average|BBVA|Corporate|2025</v>
      </c>
      <c r="X1185" s="15">
        <f>(MAX(0,MIN(1,1-(K1185-scaling_params!$B$2)/(scaling_params!$C$2-scaling_params!$B$2)))+MAX(0,MIN(1,(L1185-scaling_params!$B$3)/(scaling_params!$C$3-scaling_params!$B$3))))/2</f>
        <v>0.4583333333</v>
      </c>
      <c r="Y1185" s="15">
        <f>(MAX(0,MIN(1,(M1185-scaling_params!$B$4)/(scaling_params!$C$4-scaling_params!$B$4)))+MAX(0,MIN(1,(N1185-scaling_params!$B$5)/(scaling_params!$C$5-scaling_params!$B$5))))/2</f>
        <v>0.5470238095</v>
      </c>
      <c r="Z1185" s="15">
        <f>(MAX(0,MIN(1,(O1185-scaling_params!$B$6)/(scaling_params!$C$6-scaling_params!$B$6)))+MAX(0,MIN(1,1-(P1185-scaling_params!$B$7)/(scaling_params!$C$7-scaling_params!$B$7)))+MAX(0,MIN(1,(T1185-scaling_params!$B$11)/(scaling_params!$C$11-scaling_params!$B$11))))/3</f>
        <v>0.415604572</v>
      </c>
      <c r="AA1185" s="15">
        <f>(MAX(0,MIN(1,1-(Q1185-scaling_params!$B$8)/(scaling_params!$C$8-scaling_params!$B$8)))+MAX(0,MIN(1,(R1185-scaling_params!$B$9)/(scaling_params!$C$9-scaling_params!$B$9)))+MAX(0,MIN(1,(S1185-scaling_params!$B$10)/(scaling_params!$C$10-scaling_params!$B$10))))/3</f>
        <v>0.4893132742</v>
      </c>
      <c r="AB1185" s="15">
        <f>(MAX(0,MIN(1,(U1185-scaling_params!$B$12)/(scaling_params!$C$12-scaling_params!$B$12)))+MAX(0,MIN(1,(V1185-scaling_params!$B$13)/(scaling_params!$C$13-scaling_params!$B$13))))/2</f>
        <v>0.3645454545</v>
      </c>
      <c r="AC1185" s="13">
        <f>(scaling_params!$G$2*X1185+scaling_params!$G$3*Y1185+scaling_params!$G$4*Z1185+scaling_params!$G$5*AA1185+scaling_params!$G$6*AB1185)*100</f>
        <v>46.30615029</v>
      </c>
      <c r="AD1185" s="11" t="s">
        <v>680</v>
      </c>
      <c r="AE1185" s="11">
        <f t="shared" si="2"/>
        <v>1</v>
      </c>
    </row>
    <row r="1186" ht="15.75" customHeight="1">
      <c r="A1186" s="11" t="s">
        <v>269</v>
      </c>
      <c r="B1186" s="11" t="s">
        <v>163</v>
      </c>
      <c r="C1186" s="11" t="s">
        <v>267</v>
      </c>
      <c r="D1186" s="11" t="s">
        <v>165</v>
      </c>
      <c r="E1186" s="12">
        <v>2024.0</v>
      </c>
      <c r="F1186" s="11" t="s">
        <v>166</v>
      </c>
      <c r="G1186" s="11" t="s">
        <v>175</v>
      </c>
      <c r="H1186" s="11">
        <v>5.0</v>
      </c>
      <c r="I1186" s="13">
        <v>11.9</v>
      </c>
      <c r="J1186" s="11">
        <v>1.0</v>
      </c>
      <c r="K1186" s="13">
        <v>3.0</v>
      </c>
      <c r="L1186" s="13">
        <v>5.2</v>
      </c>
      <c r="M1186" s="11">
        <v>-9.0</v>
      </c>
      <c r="N1186" s="14">
        <v>0.7</v>
      </c>
      <c r="O1186" s="13">
        <v>69.1</v>
      </c>
      <c r="P1186" s="13">
        <v>7.0</v>
      </c>
      <c r="Q1186" s="13">
        <v>16.3</v>
      </c>
      <c r="R1186" s="13">
        <v>13.4</v>
      </c>
      <c r="S1186" s="13">
        <v>3.1</v>
      </c>
      <c r="T1186" s="13">
        <v>2.3</v>
      </c>
      <c r="U1186" s="13">
        <v>2.1</v>
      </c>
      <c r="V1186" s="13">
        <v>60.8</v>
      </c>
      <c r="W1186" s="11" t="str">
        <f t="shared" si="1"/>
        <v>B-Average|BBVA|Operations|2024</v>
      </c>
      <c r="X1186" s="15">
        <f>(MAX(0,MIN(1,1-(K1186-scaling_params!$B$2)/(scaling_params!$C$2-scaling_params!$B$2)))+MAX(0,MIN(1,(L1186-scaling_params!$B$3)/(scaling_params!$C$3-scaling_params!$B$3))))/2</f>
        <v>0.3284313725</v>
      </c>
      <c r="Y1186" s="15">
        <f>(MAX(0,MIN(1,(M1186-scaling_params!$B$4)/(scaling_params!$C$4-scaling_params!$B$4)))+MAX(0,MIN(1,(N1186-scaling_params!$B$5)/(scaling_params!$C$5-scaling_params!$B$5))))/2</f>
        <v>0.343452381</v>
      </c>
      <c r="Z1186" s="15">
        <f>(MAX(0,MIN(1,(O1186-scaling_params!$B$6)/(scaling_params!$C$6-scaling_params!$B$6)))+MAX(0,MIN(1,1-(P1186-scaling_params!$B$7)/(scaling_params!$C$7-scaling_params!$B$7)))+MAX(0,MIN(1,(T1186-scaling_params!$B$11)/(scaling_params!$C$11-scaling_params!$B$11))))/3</f>
        <v>0.4806593015</v>
      </c>
      <c r="AA1186" s="15">
        <f>(MAX(0,MIN(1,1-(Q1186-scaling_params!$B$8)/(scaling_params!$C$8-scaling_params!$B$8)))+MAX(0,MIN(1,(R1186-scaling_params!$B$9)/(scaling_params!$C$9-scaling_params!$B$9)))+MAX(0,MIN(1,(S1186-scaling_params!$B$10)/(scaling_params!$C$10-scaling_params!$B$10))))/3</f>
        <v>0.4289441323</v>
      </c>
      <c r="AB1186" s="15">
        <f>(MAX(0,MIN(1,(U1186-scaling_params!$B$12)/(scaling_params!$C$12-scaling_params!$B$12)))+MAX(0,MIN(1,(V1186-scaling_params!$B$13)/(scaling_params!$C$13-scaling_params!$B$13))))/2</f>
        <v>0.4331818182</v>
      </c>
      <c r="AC1186" s="13">
        <f>(scaling_params!$G$2*X1186+scaling_params!$G$3*Y1186+scaling_params!$G$4*Z1186+scaling_params!$G$5*AA1186+scaling_params!$G$6*AB1186)*100</f>
        <v>39.74572397</v>
      </c>
      <c r="AD1186" s="11" t="s">
        <v>680</v>
      </c>
      <c r="AE1186" s="11">
        <f t="shared" si="2"/>
        <v>1</v>
      </c>
    </row>
    <row r="1187" ht="15.75" customHeight="1">
      <c r="A1187" s="11" t="s">
        <v>269</v>
      </c>
      <c r="B1187" s="11" t="s">
        <v>163</v>
      </c>
      <c r="C1187" s="11" t="s">
        <v>267</v>
      </c>
      <c r="D1187" s="11" t="s">
        <v>165</v>
      </c>
      <c r="E1187" s="12">
        <v>2025.0</v>
      </c>
      <c r="F1187" s="11" t="s">
        <v>166</v>
      </c>
      <c r="G1187" s="11" t="s">
        <v>175</v>
      </c>
      <c r="H1187" s="11">
        <v>5.0</v>
      </c>
      <c r="I1187" s="13">
        <v>11.4</v>
      </c>
      <c r="J1187" s="11">
        <v>0.0</v>
      </c>
      <c r="K1187" s="13">
        <v>2.9</v>
      </c>
      <c r="L1187" s="13">
        <v>5.0</v>
      </c>
      <c r="M1187" s="11">
        <v>-5.0</v>
      </c>
      <c r="N1187" s="14">
        <v>0.71</v>
      </c>
      <c r="O1187" s="13">
        <v>65.0</v>
      </c>
      <c r="P1187" s="13">
        <v>7.5</v>
      </c>
      <c r="Q1187" s="13">
        <v>15.9</v>
      </c>
      <c r="R1187" s="13">
        <v>10.7</v>
      </c>
      <c r="S1187" s="13">
        <v>3.2</v>
      </c>
      <c r="T1187" s="13">
        <v>2.7</v>
      </c>
      <c r="U1187" s="13">
        <v>1.3</v>
      </c>
      <c r="V1187" s="13">
        <v>64.8</v>
      </c>
      <c r="W1187" s="11" t="str">
        <f t="shared" si="1"/>
        <v>B-Average|BBVA|Operations|2025</v>
      </c>
      <c r="X1187" s="15">
        <f>(MAX(0,MIN(1,1-(K1187-scaling_params!$B$2)/(scaling_params!$C$2-scaling_params!$B$2)))+MAX(0,MIN(1,(L1187-scaling_params!$B$3)/(scaling_params!$C$3-scaling_params!$B$3))))/2</f>
        <v>0.3303921569</v>
      </c>
      <c r="Y1187" s="15">
        <f>(MAX(0,MIN(1,(M1187-scaling_params!$B$4)/(scaling_params!$C$4-scaling_params!$B$4)))+MAX(0,MIN(1,(N1187-scaling_params!$B$5)/(scaling_params!$C$5-scaling_params!$B$5))))/2</f>
        <v>0.375</v>
      </c>
      <c r="Z1187" s="15">
        <f>(MAX(0,MIN(1,(O1187-scaling_params!$B$6)/(scaling_params!$C$6-scaling_params!$B$6)))+MAX(0,MIN(1,1-(P1187-scaling_params!$B$7)/(scaling_params!$C$7-scaling_params!$B$7)))+MAX(0,MIN(1,(T1187-scaling_params!$B$11)/(scaling_params!$C$11-scaling_params!$B$11))))/3</f>
        <v>0.4060527288</v>
      </c>
      <c r="AA1187" s="15">
        <f>(MAX(0,MIN(1,1-(Q1187-scaling_params!$B$8)/(scaling_params!$C$8-scaling_params!$B$8)))+MAX(0,MIN(1,(R1187-scaling_params!$B$9)/(scaling_params!$C$9-scaling_params!$B$9)))+MAX(0,MIN(1,(S1187-scaling_params!$B$10)/(scaling_params!$C$10-scaling_params!$B$10))))/3</f>
        <v>0.3399755184</v>
      </c>
      <c r="AB1187" s="15">
        <f>(MAX(0,MIN(1,(U1187-scaling_params!$B$12)/(scaling_params!$C$12-scaling_params!$B$12)))+MAX(0,MIN(1,(V1187-scaling_params!$B$13)/(scaling_params!$C$13-scaling_params!$B$13))))/2</f>
        <v>0.2695454545</v>
      </c>
      <c r="AC1187" s="13">
        <f>(scaling_params!$G$2*X1187+scaling_params!$G$3*Y1187+scaling_params!$G$4*Z1187+scaling_params!$G$5*AA1187+scaling_params!$G$6*AB1187)*100</f>
        <v>35.2831603</v>
      </c>
      <c r="AD1187" s="11" t="s">
        <v>680</v>
      </c>
      <c r="AE1187" s="11">
        <f t="shared" si="2"/>
        <v>1</v>
      </c>
    </row>
    <row r="1188" ht="15.75" customHeight="1">
      <c r="A1188" s="11" t="s">
        <v>270</v>
      </c>
      <c r="B1188" s="11" t="s">
        <v>163</v>
      </c>
      <c r="C1188" s="11" t="s">
        <v>267</v>
      </c>
      <c r="D1188" s="11" t="s">
        <v>174</v>
      </c>
      <c r="E1188" s="12">
        <v>2024.0</v>
      </c>
      <c r="F1188" s="11" t="s">
        <v>171</v>
      </c>
      <c r="G1188" s="11" t="s">
        <v>175</v>
      </c>
      <c r="H1188" s="11">
        <v>5.0</v>
      </c>
      <c r="I1188" s="13">
        <v>11.9</v>
      </c>
      <c r="J1188" s="11">
        <v>0.0</v>
      </c>
      <c r="K1188" s="13">
        <v>3.0</v>
      </c>
      <c r="L1188" s="13">
        <v>5.9</v>
      </c>
      <c r="M1188" s="11">
        <v>27.0</v>
      </c>
      <c r="N1188" s="14">
        <v>0.75</v>
      </c>
      <c r="O1188" s="13">
        <v>61.5</v>
      </c>
      <c r="P1188" s="13">
        <v>8.7</v>
      </c>
      <c r="Q1188" s="13">
        <v>18.1</v>
      </c>
      <c r="R1188" s="13">
        <v>13.0</v>
      </c>
      <c r="S1188" s="13">
        <v>2.9</v>
      </c>
      <c r="T1188" s="13">
        <v>3.5</v>
      </c>
      <c r="U1188" s="13">
        <v>1.3</v>
      </c>
      <c r="V1188" s="13">
        <v>70.6</v>
      </c>
      <c r="W1188" s="11" t="str">
        <f t="shared" si="1"/>
        <v>B-Average|BBVA|Digital|2024</v>
      </c>
      <c r="X1188" s="15">
        <f>(MAX(0,MIN(1,1-(K1188-scaling_params!$B$2)/(scaling_params!$C$2-scaling_params!$B$2)))+MAX(0,MIN(1,(L1188-scaling_params!$B$3)/(scaling_params!$C$3-scaling_params!$B$3))))/2</f>
        <v>0.3799019608</v>
      </c>
      <c r="Y1188" s="15">
        <f>(MAX(0,MIN(1,(M1188-scaling_params!$B$4)/(scaling_params!$C$4-scaling_params!$B$4)))+MAX(0,MIN(1,(N1188-scaling_params!$B$5)/(scaling_params!$C$5-scaling_params!$B$5))))/2</f>
        <v>0.5773809524</v>
      </c>
      <c r="Z1188" s="15">
        <f>(MAX(0,MIN(1,(O1188-scaling_params!$B$6)/(scaling_params!$C$6-scaling_params!$B$6)))+MAX(0,MIN(1,1-(P1188-scaling_params!$B$7)/(scaling_params!$C$7-scaling_params!$B$7)))+MAX(0,MIN(1,(T1188-scaling_params!$B$11)/(scaling_params!$C$11-scaling_params!$B$11))))/3</f>
        <v>0.3163793213</v>
      </c>
      <c r="AA1188" s="15">
        <f>(MAX(0,MIN(1,1-(Q1188-scaling_params!$B$8)/(scaling_params!$C$8-scaling_params!$B$8)))+MAX(0,MIN(1,(R1188-scaling_params!$B$9)/(scaling_params!$C$9-scaling_params!$B$9)))+MAX(0,MIN(1,(S1188-scaling_params!$B$10)/(scaling_params!$C$10-scaling_params!$B$10))))/3</f>
        <v>0.3242768339</v>
      </c>
      <c r="AB1188" s="15">
        <f>(MAX(0,MIN(1,(U1188-scaling_params!$B$12)/(scaling_params!$C$12-scaling_params!$B$12)))+MAX(0,MIN(1,(V1188-scaling_params!$B$13)/(scaling_params!$C$13-scaling_params!$B$13))))/2</f>
        <v>0.3222727273</v>
      </c>
      <c r="AC1188" s="13">
        <f>(scaling_params!$G$2*X1188+scaling_params!$G$3*Y1188+scaling_params!$G$4*Z1188+scaling_params!$G$5*AA1188+scaling_params!$G$6*AB1188)*100</f>
        <v>39.44115297</v>
      </c>
      <c r="AD1188" s="11" t="s">
        <v>680</v>
      </c>
      <c r="AE1188" s="11">
        <f t="shared" si="2"/>
        <v>1</v>
      </c>
    </row>
    <row r="1189" ht="15.75" customHeight="1">
      <c r="A1189" s="11" t="s">
        <v>270</v>
      </c>
      <c r="B1189" s="11" t="s">
        <v>163</v>
      </c>
      <c r="C1189" s="11" t="s">
        <v>267</v>
      </c>
      <c r="D1189" s="11" t="s">
        <v>174</v>
      </c>
      <c r="E1189" s="12">
        <v>2025.0</v>
      </c>
      <c r="F1189" s="11" t="s">
        <v>171</v>
      </c>
      <c r="G1189" s="11" t="s">
        <v>175</v>
      </c>
      <c r="H1189" s="11">
        <v>5.0</v>
      </c>
      <c r="I1189" s="13">
        <v>11.4</v>
      </c>
      <c r="J1189" s="11">
        <v>0.0</v>
      </c>
      <c r="K1189" s="13">
        <v>3.2</v>
      </c>
      <c r="L1189" s="13">
        <v>6.1</v>
      </c>
      <c r="M1189" s="11">
        <v>-5.0</v>
      </c>
      <c r="N1189" s="14">
        <v>0.76</v>
      </c>
      <c r="O1189" s="13">
        <v>62.8</v>
      </c>
      <c r="P1189" s="13">
        <v>7.6</v>
      </c>
      <c r="Q1189" s="13">
        <v>16.6</v>
      </c>
      <c r="R1189" s="13">
        <v>15.2</v>
      </c>
      <c r="S1189" s="13">
        <v>3.6</v>
      </c>
      <c r="T1189" s="13">
        <v>3.3</v>
      </c>
      <c r="U1189" s="13">
        <v>1.7</v>
      </c>
      <c r="V1189" s="13">
        <v>71.9</v>
      </c>
      <c r="W1189" s="11" t="str">
        <f t="shared" si="1"/>
        <v>B-Average|BBVA|Digital|2025</v>
      </c>
      <c r="X1189" s="15">
        <f>(MAX(0,MIN(1,1-(K1189-scaling_params!$B$2)/(scaling_params!$C$2-scaling_params!$B$2)))+MAX(0,MIN(1,(L1189-scaling_params!$B$3)/(scaling_params!$C$3-scaling_params!$B$3))))/2</f>
        <v>0.3612745098</v>
      </c>
      <c r="Y1189" s="15">
        <f>(MAX(0,MIN(1,(M1189-scaling_params!$B$4)/(scaling_params!$C$4-scaling_params!$B$4)))+MAX(0,MIN(1,(N1189-scaling_params!$B$5)/(scaling_params!$C$5-scaling_params!$B$5))))/2</f>
        <v>0.4375</v>
      </c>
      <c r="Z1189" s="15">
        <f>(MAX(0,MIN(1,(O1189-scaling_params!$B$6)/(scaling_params!$C$6-scaling_params!$B$6)))+MAX(0,MIN(1,1-(P1189-scaling_params!$B$7)/(scaling_params!$C$7-scaling_params!$B$7)))+MAX(0,MIN(1,(T1189-scaling_params!$B$11)/(scaling_params!$C$11-scaling_params!$B$11))))/3</f>
        <v>0.4178829466</v>
      </c>
      <c r="AA1189" s="15">
        <f>(MAX(0,MIN(1,1-(Q1189-scaling_params!$B$8)/(scaling_params!$C$8-scaling_params!$B$8)))+MAX(0,MIN(1,(R1189-scaling_params!$B$9)/(scaling_params!$C$9-scaling_params!$B$9)))+MAX(0,MIN(1,(S1189-scaling_params!$B$10)/(scaling_params!$C$10-scaling_params!$B$10))))/3</f>
        <v>0.5425494709</v>
      </c>
      <c r="AB1189" s="15">
        <f>(MAX(0,MIN(1,(U1189-scaling_params!$B$12)/(scaling_params!$C$12-scaling_params!$B$12)))+MAX(0,MIN(1,(V1189-scaling_params!$B$13)/(scaling_params!$C$13-scaling_params!$B$13))))/2</f>
        <v>0.4340909091</v>
      </c>
      <c r="AC1189" s="13">
        <f>(scaling_params!$G$2*X1189+scaling_params!$G$3*Y1189+scaling_params!$G$4*Z1189+scaling_params!$G$5*AA1189+scaling_params!$G$6*AB1189)*100</f>
        <v>43.26259364</v>
      </c>
      <c r="AD1189" s="11" t="s">
        <v>680</v>
      </c>
      <c r="AE1189" s="11">
        <f t="shared" si="2"/>
        <v>1</v>
      </c>
    </row>
    <row r="1190" ht="15.75" customHeight="1">
      <c r="A1190" s="11" t="s">
        <v>271</v>
      </c>
      <c r="B1190" s="11" t="s">
        <v>163</v>
      </c>
      <c r="C1190" s="11" t="s">
        <v>267</v>
      </c>
      <c r="D1190" s="11" t="s">
        <v>165</v>
      </c>
      <c r="E1190" s="12">
        <v>2024.0</v>
      </c>
      <c r="F1190" s="11" t="s">
        <v>171</v>
      </c>
      <c r="G1190" s="11" t="s">
        <v>175</v>
      </c>
      <c r="H1190" s="11">
        <v>4.0</v>
      </c>
      <c r="I1190" s="13">
        <v>11.9</v>
      </c>
      <c r="J1190" s="11">
        <v>0.0</v>
      </c>
      <c r="K1190" s="13">
        <v>3.0</v>
      </c>
      <c r="L1190" s="13">
        <v>6.1</v>
      </c>
      <c r="M1190" s="11">
        <v>-1.0</v>
      </c>
      <c r="N1190" s="14">
        <v>0.75</v>
      </c>
      <c r="O1190" s="13">
        <v>69.1</v>
      </c>
      <c r="P1190" s="13">
        <v>7.0</v>
      </c>
      <c r="Q1190" s="13">
        <v>16.3</v>
      </c>
      <c r="R1190" s="13">
        <v>13.4</v>
      </c>
      <c r="S1190" s="13">
        <v>2.9</v>
      </c>
      <c r="T1190" s="13">
        <v>3.0</v>
      </c>
      <c r="U1190" s="13">
        <v>2.1</v>
      </c>
      <c r="V1190" s="13">
        <v>64.3</v>
      </c>
      <c r="W1190" s="11" t="str">
        <f t="shared" si="1"/>
        <v>B-Average|BBVA|Operations|2024</v>
      </c>
      <c r="X1190" s="15">
        <f>(MAX(0,MIN(1,1-(K1190-scaling_params!$B$2)/(scaling_params!$C$2-scaling_params!$B$2)))+MAX(0,MIN(1,(L1190-scaling_params!$B$3)/(scaling_params!$C$3-scaling_params!$B$3))))/2</f>
        <v>0.3946078431</v>
      </c>
      <c r="Y1190" s="15">
        <f>(MAX(0,MIN(1,(M1190-scaling_params!$B$4)/(scaling_params!$C$4-scaling_params!$B$4)))+MAX(0,MIN(1,(N1190-scaling_params!$B$5)/(scaling_params!$C$5-scaling_params!$B$5))))/2</f>
        <v>0.444047619</v>
      </c>
      <c r="Z1190" s="15">
        <f>(MAX(0,MIN(1,(O1190-scaling_params!$B$6)/(scaling_params!$C$6-scaling_params!$B$6)))+MAX(0,MIN(1,1-(P1190-scaling_params!$B$7)/(scaling_params!$C$7-scaling_params!$B$7)))+MAX(0,MIN(1,(T1190-scaling_params!$B$11)/(scaling_params!$C$11-scaling_params!$B$11))))/3</f>
        <v>0.5473259681</v>
      </c>
      <c r="AA1190" s="15">
        <f>(MAX(0,MIN(1,1-(Q1190-scaling_params!$B$8)/(scaling_params!$C$8-scaling_params!$B$8)))+MAX(0,MIN(1,(R1190-scaling_params!$B$9)/(scaling_params!$C$9-scaling_params!$B$9)))+MAX(0,MIN(1,(S1190-scaling_params!$B$10)/(scaling_params!$C$10-scaling_params!$B$10))))/3</f>
        <v>0.4093362892</v>
      </c>
      <c r="AB1190" s="15">
        <f>(MAX(0,MIN(1,(U1190-scaling_params!$B$12)/(scaling_params!$C$12-scaling_params!$B$12)))+MAX(0,MIN(1,(V1190-scaling_params!$B$13)/(scaling_params!$C$13-scaling_params!$B$13))))/2</f>
        <v>0.465</v>
      </c>
      <c r="AC1190" s="13">
        <f>(scaling_params!$G$2*X1190+scaling_params!$G$3*Y1190+scaling_params!$G$4*Z1190+scaling_params!$G$5*AA1190+scaling_params!$G$6*AB1190)*100</f>
        <v>45.2618823</v>
      </c>
      <c r="AD1190" s="11" t="s">
        <v>680</v>
      </c>
      <c r="AE1190" s="11">
        <f t="shared" si="2"/>
        <v>1</v>
      </c>
    </row>
    <row r="1191" ht="15.75" customHeight="1">
      <c r="A1191" s="11" t="s">
        <v>271</v>
      </c>
      <c r="B1191" s="11" t="s">
        <v>163</v>
      </c>
      <c r="C1191" s="11" t="s">
        <v>267</v>
      </c>
      <c r="D1191" s="11" t="s">
        <v>165</v>
      </c>
      <c r="E1191" s="12">
        <v>2025.0</v>
      </c>
      <c r="F1191" s="11" t="s">
        <v>171</v>
      </c>
      <c r="G1191" s="11" t="s">
        <v>175</v>
      </c>
      <c r="H1191" s="11">
        <v>4.0</v>
      </c>
      <c r="I1191" s="13">
        <v>11.4</v>
      </c>
      <c r="J1191" s="11">
        <v>0.0</v>
      </c>
      <c r="K1191" s="13">
        <v>2.9</v>
      </c>
      <c r="L1191" s="13">
        <v>6.2</v>
      </c>
      <c r="M1191" s="11">
        <v>2.0</v>
      </c>
      <c r="N1191" s="14">
        <v>0.71</v>
      </c>
      <c r="O1191" s="13">
        <v>65.0</v>
      </c>
      <c r="P1191" s="13">
        <v>7.5</v>
      </c>
      <c r="Q1191" s="13">
        <v>15.9</v>
      </c>
      <c r="R1191" s="13">
        <v>10.7</v>
      </c>
      <c r="S1191" s="13">
        <v>3.0</v>
      </c>
      <c r="T1191" s="13">
        <v>2.9</v>
      </c>
      <c r="U1191" s="13">
        <v>1.3</v>
      </c>
      <c r="V1191" s="13">
        <v>64.6</v>
      </c>
      <c r="W1191" s="11" t="str">
        <f t="shared" si="1"/>
        <v>B-Average|BBVA|Operations|2025</v>
      </c>
      <c r="X1191" s="15">
        <f>(MAX(0,MIN(1,1-(K1191-scaling_params!$B$2)/(scaling_params!$C$2-scaling_params!$B$2)))+MAX(0,MIN(1,(L1191-scaling_params!$B$3)/(scaling_params!$C$3-scaling_params!$B$3))))/2</f>
        <v>0.418627451</v>
      </c>
      <c r="Y1191" s="15">
        <f>(MAX(0,MIN(1,(M1191-scaling_params!$B$4)/(scaling_params!$C$4-scaling_params!$B$4)))+MAX(0,MIN(1,(N1191-scaling_params!$B$5)/(scaling_params!$C$5-scaling_params!$B$5))))/2</f>
        <v>0.4083333333</v>
      </c>
      <c r="Z1191" s="15">
        <f>(MAX(0,MIN(1,(O1191-scaling_params!$B$6)/(scaling_params!$C$6-scaling_params!$B$6)))+MAX(0,MIN(1,1-(P1191-scaling_params!$B$7)/(scaling_params!$C$7-scaling_params!$B$7)))+MAX(0,MIN(1,(T1191-scaling_params!$B$11)/(scaling_params!$C$11-scaling_params!$B$11))))/3</f>
        <v>0.4251003479</v>
      </c>
      <c r="AA1191" s="15">
        <f>(MAX(0,MIN(1,1-(Q1191-scaling_params!$B$8)/(scaling_params!$C$8-scaling_params!$B$8)))+MAX(0,MIN(1,(R1191-scaling_params!$B$9)/(scaling_params!$C$9-scaling_params!$B$9)))+MAX(0,MIN(1,(S1191-scaling_params!$B$10)/(scaling_params!$C$10-scaling_params!$B$10))))/3</f>
        <v>0.3203676753</v>
      </c>
      <c r="AB1191" s="15">
        <f>(MAX(0,MIN(1,(U1191-scaling_params!$B$12)/(scaling_params!$C$12-scaling_params!$B$12)))+MAX(0,MIN(1,(V1191-scaling_params!$B$13)/(scaling_params!$C$13-scaling_params!$B$13))))/2</f>
        <v>0.2677272727</v>
      </c>
      <c r="AC1191" s="13">
        <f>(scaling_params!$G$2*X1191+scaling_params!$G$3*Y1191+scaling_params!$G$4*Z1191+scaling_params!$G$5*AA1191+scaling_params!$G$6*AB1191)*100</f>
        <v>38.22108951</v>
      </c>
      <c r="AD1191" s="11" t="s">
        <v>680</v>
      </c>
      <c r="AE1191" s="11">
        <f t="shared" si="2"/>
        <v>1</v>
      </c>
    </row>
    <row r="1192" ht="15.75" customHeight="1">
      <c r="A1192" s="11" t="s">
        <v>272</v>
      </c>
      <c r="B1192" s="11" t="s">
        <v>163</v>
      </c>
      <c r="C1192" s="11" t="s">
        <v>267</v>
      </c>
      <c r="D1192" s="11" t="s">
        <v>170</v>
      </c>
      <c r="E1192" s="12">
        <v>2024.0</v>
      </c>
      <c r="F1192" s="11" t="s">
        <v>171</v>
      </c>
      <c r="G1192" s="11" t="s">
        <v>184</v>
      </c>
      <c r="H1192" s="11">
        <v>3.0</v>
      </c>
      <c r="I1192" s="13">
        <v>11.9</v>
      </c>
      <c r="J1192" s="11">
        <v>0.0</v>
      </c>
      <c r="K1192" s="13">
        <v>2.4</v>
      </c>
      <c r="L1192" s="13">
        <v>6.4</v>
      </c>
      <c r="M1192" s="11">
        <v>-2.0</v>
      </c>
      <c r="N1192" s="14">
        <v>0.76</v>
      </c>
      <c r="O1192" s="13">
        <v>70.5</v>
      </c>
      <c r="P1192" s="13">
        <v>8.3</v>
      </c>
      <c r="Q1192" s="13">
        <v>13.6</v>
      </c>
      <c r="R1192" s="13">
        <v>14.9</v>
      </c>
      <c r="S1192" s="13">
        <v>3.8</v>
      </c>
      <c r="T1192" s="13">
        <v>3.6</v>
      </c>
      <c r="U1192" s="13">
        <v>1.7</v>
      </c>
      <c r="V1192" s="13">
        <v>76.3</v>
      </c>
      <c r="W1192" s="11" t="str">
        <f t="shared" si="1"/>
        <v>B-Average|BBVA|Risk|2024</v>
      </c>
      <c r="X1192" s="15">
        <f>(MAX(0,MIN(1,1-(K1192-scaling_params!$B$2)/(scaling_params!$C$2-scaling_params!$B$2)))+MAX(0,MIN(1,(L1192-scaling_params!$B$3)/(scaling_params!$C$3-scaling_params!$B$3))))/2</f>
        <v>0.5166666667</v>
      </c>
      <c r="Y1192" s="15">
        <f>(MAX(0,MIN(1,(M1192-scaling_params!$B$4)/(scaling_params!$C$4-scaling_params!$B$4)))+MAX(0,MIN(1,(N1192-scaling_params!$B$5)/(scaling_params!$C$5-scaling_params!$B$5))))/2</f>
        <v>0.4517857143</v>
      </c>
      <c r="Z1192" s="15">
        <f>(MAX(0,MIN(1,(O1192-scaling_params!$B$6)/(scaling_params!$C$6-scaling_params!$B$6)))+MAX(0,MIN(1,1-(P1192-scaling_params!$B$7)/(scaling_params!$C$7-scaling_params!$B$7)))+MAX(0,MIN(1,(T1192-scaling_params!$B$11)/(scaling_params!$C$11-scaling_params!$B$11))))/3</f>
        <v>0.5104540184</v>
      </c>
      <c r="AA1192" s="15">
        <f>(MAX(0,MIN(1,1-(Q1192-scaling_params!$B$8)/(scaling_params!$C$8-scaling_params!$B$8)))+MAX(0,MIN(1,(R1192-scaling_params!$B$9)/(scaling_params!$C$9-scaling_params!$B$9)))+MAX(0,MIN(1,(S1192-scaling_params!$B$10)/(scaling_params!$C$10-scaling_params!$B$10))))/3</f>
        <v>0.6631354498</v>
      </c>
      <c r="AB1192" s="15">
        <f>(MAX(0,MIN(1,(U1192-scaling_params!$B$12)/(scaling_params!$C$12-scaling_params!$B$12)))+MAX(0,MIN(1,(V1192-scaling_params!$B$13)/(scaling_params!$C$13-scaling_params!$B$13))))/2</f>
        <v>0.4740909091</v>
      </c>
      <c r="AC1192" s="13">
        <f>(scaling_params!$G$2*X1192+scaling_params!$G$3*Y1192+scaling_params!$G$4*Z1192+scaling_params!$G$5*AA1192+scaling_params!$G$6*AB1192)*100</f>
        <v>52.01975703</v>
      </c>
      <c r="AD1192" s="11" t="s">
        <v>680</v>
      </c>
      <c r="AE1192" s="11">
        <f t="shared" si="2"/>
        <v>1</v>
      </c>
    </row>
    <row r="1193" ht="15.75" customHeight="1">
      <c r="A1193" s="11" t="s">
        <v>272</v>
      </c>
      <c r="B1193" s="11" t="s">
        <v>163</v>
      </c>
      <c r="C1193" s="11" t="s">
        <v>267</v>
      </c>
      <c r="D1193" s="11" t="s">
        <v>170</v>
      </c>
      <c r="E1193" s="12">
        <v>2025.0</v>
      </c>
      <c r="F1193" s="11" t="s">
        <v>171</v>
      </c>
      <c r="G1193" s="11" t="s">
        <v>184</v>
      </c>
      <c r="H1193" s="11">
        <v>3.0</v>
      </c>
      <c r="I1193" s="13">
        <v>11.4</v>
      </c>
      <c r="J1193" s="11">
        <v>1.0</v>
      </c>
      <c r="K1193" s="13">
        <v>2.5</v>
      </c>
      <c r="L1193" s="13">
        <v>6.1</v>
      </c>
      <c r="M1193" s="11">
        <v>15.0</v>
      </c>
      <c r="N1193" s="14">
        <v>0.78</v>
      </c>
      <c r="O1193" s="13">
        <v>68.8</v>
      </c>
      <c r="P1193" s="13">
        <v>7.0</v>
      </c>
      <c r="Q1193" s="13">
        <v>16.6</v>
      </c>
      <c r="R1193" s="13">
        <v>14.7</v>
      </c>
      <c r="S1193" s="13">
        <v>4.1</v>
      </c>
      <c r="T1193" s="13">
        <v>3.5</v>
      </c>
      <c r="U1193" s="13">
        <v>1.5</v>
      </c>
      <c r="V1193" s="13">
        <v>83.4</v>
      </c>
      <c r="W1193" s="11" t="str">
        <f t="shared" si="1"/>
        <v>B-Average|BBVA|Risk|2025</v>
      </c>
      <c r="X1193" s="15">
        <f>(MAX(0,MIN(1,1-(K1193-scaling_params!$B$2)/(scaling_params!$C$2-scaling_params!$B$2)))+MAX(0,MIN(1,(L1193-scaling_params!$B$3)/(scaling_params!$C$3-scaling_params!$B$3))))/2</f>
        <v>0.4779411765</v>
      </c>
      <c r="Y1193" s="15">
        <f>(MAX(0,MIN(1,(M1193-scaling_params!$B$4)/(scaling_params!$C$4-scaling_params!$B$4)))+MAX(0,MIN(1,(N1193-scaling_params!$B$5)/(scaling_params!$C$5-scaling_params!$B$5))))/2</f>
        <v>0.5577380952</v>
      </c>
      <c r="Z1193" s="15">
        <f>(MAX(0,MIN(1,(O1193-scaling_params!$B$6)/(scaling_params!$C$6-scaling_params!$B$6)))+MAX(0,MIN(1,1-(P1193-scaling_params!$B$7)/(scaling_params!$C$7-scaling_params!$B$7)))+MAX(0,MIN(1,(T1193-scaling_params!$B$11)/(scaling_params!$C$11-scaling_params!$B$11))))/3</f>
        <v>0.5899945207</v>
      </c>
      <c r="AA1193" s="15">
        <f>(MAX(0,MIN(1,1-(Q1193-scaling_params!$B$8)/(scaling_params!$C$8-scaling_params!$B$8)))+MAX(0,MIN(1,(R1193-scaling_params!$B$9)/(scaling_params!$C$9-scaling_params!$B$9)))+MAX(0,MIN(1,(S1193-scaling_params!$B$10)/(scaling_params!$C$10-scaling_params!$B$10))))/3</f>
        <v>0.5704720323</v>
      </c>
      <c r="AB1193" s="15">
        <f>(MAX(0,MIN(1,(U1193-scaling_params!$B$12)/(scaling_params!$C$12-scaling_params!$B$12)))+MAX(0,MIN(1,(V1193-scaling_params!$B$13)/(scaling_params!$C$13-scaling_params!$B$13))))/2</f>
        <v>0.4886363636</v>
      </c>
      <c r="AC1193" s="13">
        <f>(scaling_params!$G$2*X1193+scaling_params!$G$3*Y1193+scaling_params!$G$4*Z1193+scaling_params!$G$5*AA1193+scaling_params!$G$6*AB1193)*100</f>
        <v>54.00955098</v>
      </c>
      <c r="AD1193" s="11" t="s">
        <v>680</v>
      </c>
      <c r="AE1193" s="11">
        <f t="shared" si="2"/>
        <v>1</v>
      </c>
    </row>
    <row r="1194" ht="15.75" customHeight="1">
      <c r="A1194" s="11" t="s">
        <v>273</v>
      </c>
      <c r="B1194" s="11" t="s">
        <v>163</v>
      </c>
      <c r="C1194" s="11" t="s">
        <v>267</v>
      </c>
      <c r="D1194" s="11" t="s">
        <v>165</v>
      </c>
      <c r="E1194" s="12">
        <v>2024.0</v>
      </c>
      <c r="F1194" s="11" t="s">
        <v>171</v>
      </c>
      <c r="G1194" s="11" t="s">
        <v>184</v>
      </c>
      <c r="H1194" s="11">
        <v>4.0</v>
      </c>
      <c r="I1194" s="13">
        <v>11.9</v>
      </c>
      <c r="J1194" s="11">
        <v>0.0</v>
      </c>
      <c r="K1194" s="13">
        <v>3.0</v>
      </c>
      <c r="L1194" s="13">
        <v>6.3</v>
      </c>
      <c r="M1194" s="11">
        <v>8.0</v>
      </c>
      <c r="N1194" s="14">
        <v>0.81</v>
      </c>
      <c r="O1194" s="13">
        <v>69.1</v>
      </c>
      <c r="P1194" s="13">
        <v>7.0</v>
      </c>
      <c r="Q1194" s="13">
        <v>16.3</v>
      </c>
      <c r="R1194" s="13">
        <v>13.4</v>
      </c>
      <c r="S1194" s="13">
        <v>3.1</v>
      </c>
      <c r="T1194" s="13">
        <v>3.2</v>
      </c>
      <c r="U1194" s="13">
        <v>2.1</v>
      </c>
      <c r="V1194" s="13">
        <v>63.3</v>
      </c>
      <c r="W1194" s="11" t="str">
        <f t="shared" si="1"/>
        <v>B-Average|BBVA|Operations|2024</v>
      </c>
      <c r="X1194" s="15">
        <f>(MAX(0,MIN(1,1-(K1194-scaling_params!$B$2)/(scaling_params!$C$2-scaling_params!$B$2)))+MAX(0,MIN(1,(L1194-scaling_params!$B$3)/(scaling_params!$C$3-scaling_params!$B$3))))/2</f>
        <v>0.4093137255</v>
      </c>
      <c r="Y1194" s="15">
        <f>(MAX(0,MIN(1,(M1194-scaling_params!$B$4)/(scaling_params!$C$4-scaling_params!$B$4)))+MAX(0,MIN(1,(N1194-scaling_params!$B$5)/(scaling_params!$C$5-scaling_params!$B$5))))/2</f>
        <v>0.5619047619</v>
      </c>
      <c r="Z1194" s="15">
        <f>(MAX(0,MIN(1,(O1194-scaling_params!$B$6)/(scaling_params!$C$6-scaling_params!$B$6)))+MAX(0,MIN(1,1-(P1194-scaling_params!$B$7)/(scaling_params!$C$7-scaling_params!$B$7)))+MAX(0,MIN(1,(T1194-scaling_params!$B$11)/(scaling_params!$C$11-scaling_params!$B$11))))/3</f>
        <v>0.5663735872</v>
      </c>
      <c r="AA1194" s="15">
        <f>(MAX(0,MIN(1,1-(Q1194-scaling_params!$B$8)/(scaling_params!$C$8-scaling_params!$B$8)))+MAX(0,MIN(1,(R1194-scaling_params!$B$9)/(scaling_params!$C$9-scaling_params!$B$9)))+MAX(0,MIN(1,(S1194-scaling_params!$B$10)/(scaling_params!$C$10-scaling_params!$B$10))))/3</f>
        <v>0.4289441323</v>
      </c>
      <c r="AB1194" s="15">
        <f>(MAX(0,MIN(1,(U1194-scaling_params!$B$12)/(scaling_params!$C$12-scaling_params!$B$12)))+MAX(0,MIN(1,(V1194-scaling_params!$B$13)/(scaling_params!$C$13-scaling_params!$B$13))))/2</f>
        <v>0.4559090909</v>
      </c>
      <c r="AC1194" s="13">
        <f>(scaling_params!$G$2*X1194+scaling_params!$G$3*Y1194+scaling_params!$G$4*Z1194+scaling_params!$G$5*AA1194+scaling_params!$G$6*AB1194)*100</f>
        <v>49.06255775</v>
      </c>
      <c r="AD1194" s="11" t="s">
        <v>680</v>
      </c>
      <c r="AE1194" s="11">
        <f t="shared" si="2"/>
        <v>1</v>
      </c>
    </row>
    <row r="1195" ht="15.75" customHeight="1">
      <c r="A1195" s="11" t="s">
        <v>273</v>
      </c>
      <c r="B1195" s="11" t="s">
        <v>163</v>
      </c>
      <c r="C1195" s="11" t="s">
        <v>267</v>
      </c>
      <c r="D1195" s="11" t="s">
        <v>165</v>
      </c>
      <c r="E1195" s="12">
        <v>2025.0</v>
      </c>
      <c r="F1195" s="11" t="s">
        <v>171</v>
      </c>
      <c r="G1195" s="11" t="s">
        <v>184</v>
      </c>
      <c r="H1195" s="11">
        <v>4.0</v>
      </c>
      <c r="I1195" s="13">
        <v>11.4</v>
      </c>
      <c r="J1195" s="11">
        <v>0.0</v>
      </c>
      <c r="K1195" s="13">
        <v>2.9</v>
      </c>
      <c r="L1195" s="13">
        <v>5.9</v>
      </c>
      <c r="M1195" s="11">
        <v>16.0</v>
      </c>
      <c r="N1195" s="14">
        <v>0.75</v>
      </c>
      <c r="O1195" s="13">
        <v>65.0</v>
      </c>
      <c r="P1195" s="13">
        <v>7.5</v>
      </c>
      <c r="Q1195" s="13">
        <v>15.9</v>
      </c>
      <c r="R1195" s="13">
        <v>10.7</v>
      </c>
      <c r="S1195" s="13">
        <v>3.1</v>
      </c>
      <c r="T1195" s="13">
        <v>3.0</v>
      </c>
      <c r="U1195" s="13">
        <v>1.3</v>
      </c>
      <c r="V1195" s="13">
        <v>75.8</v>
      </c>
      <c r="W1195" s="11" t="str">
        <f t="shared" si="1"/>
        <v>B-Average|BBVA|Operations|2025</v>
      </c>
      <c r="X1195" s="15">
        <f>(MAX(0,MIN(1,1-(K1195-scaling_params!$B$2)/(scaling_params!$C$2-scaling_params!$B$2)))+MAX(0,MIN(1,(L1195-scaling_params!$B$3)/(scaling_params!$C$3-scaling_params!$B$3))))/2</f>
        <v>0.3965686275</v>
      </c>
      <c r="Y1195" s="15">
        <f>(MAX(0,MIN(1,(M1195-scaling_params!$B$4)/(scaling_params!$C$4-scaling_params!$B$4)))+MAX(0,MIN(1,(N1195-scaling_params!$B$5)/(scaling_params!$C$5-scaling_params!$B$5))))/2</f>
        <v>0.525</v>
      </c>
      <c r="Z1195" s="15">
        <f>(MAX(0,MIN(1,(O1195-scaling_params!$B$6)/(scaling_params!$C$6-scaling_params!$B$6)))+MAX(0,MIN(1,1-(P1195-scaling_params!$B$7)/(scaling_params!$C$7-scaling_params!$B$7)))+MAX(0,MIN(1,(T1195-scaling_params!$B$11)/(scaling_params!$C$11-scaling_params!$B$11))))/3</f>
        <v>0.4346241574</v>
      </c>
      <c r="AA1195" s="15">
        <f>(MAX(0,MIN(1,1-(Q1195-scaling_params!$B$8)/(scaling_params!$C$8-scaling_params!$B$8)))+MAX(0,MIN(1,(R1195-scaling_params!$B$9)/(scaling_params!$C$9-scaling_params!$B$9)))+MAX(0,MIN(1,(S1195-scaling_params!$B$10)/(scaling_params!$C$10-scaling_params!$B$10))))/3</f>
        <v>0.3301715968</v>
      </c>
      <c r="AB1195" s="15">
        <f>(MAX(0,MIN(1,(U1195-scaling_params!$B$12)/(scaling_params!$C$12-scaling_params!$B$12)))+MAX(0,MIN(1,(V1195-scaling_params!$B$13)/(scaling_params!$C$13-scaling_params!$B$13))))/2</f>
        <v>0.3695454545</v>
      </c>
      <c r="AC1195" s="13">
        <f>(scaling_params!$G$2*X1195+scaling_params!$G$3*Y1195+scaling_params!$G$4*Z1195+scaling_params!$G$5*AA1195+scaling_params!$G$6*AB1195)*100</f>
        <v>42.04218691</v>
      </c>
      <c r="AD1195" s="11" t="s">
        <v>680</v>
      </c>
      <c r="AE1195" s="11">
        <f t="shared" si="2"/>
        <v>1</v>
      </c>
    </row>
    <row r="1196" ht="15.75" customHeight="1">
      <c r="A1196" s="11" t="s">
        <v>274</v>
      </c>
      <c r="B1196" s="11" t="s">
        <v>163</v>
      </c>
      <c r="C1196" s="11" t="s">
        <v>267</v>
      </c>
      <c r="D1196" s="11" t="s">
        <v>170</v>
      </c>
      <c r="E1196" s="12">
        <v>2024.0</v>
      </c>
      <c r="F1196" s="11" t="s">
        <v>171</v>
      </c>
      <c r="G1196" s="11" t="s">
        <v>172</v>
      </c>
      <c r="H1196" s="11">
        <v>4.0</v>
      </c>
      <c r="I1196" s="13">
        <v>11.9</v>
      </c>
      <c r="J1196" s="11">
        <v>0.0</v>
      </c>
      <c r="K1196" s="13">
        <v>2.4</v>
      </c>
      <c r="L1196" s="13">
        <v>6.7</v>
      </c>
      <c r="M1196" s="11">
        <v>6.0</v>
      </c>
      <c r="N1196" s="14">
        <v>0.74</v>
      </c>
      <c r="O1196" s="13">
        <v>70.5</v>
      </c>
      <c r="P1196" s="13">
        <v>8.3</v>
      </c>
      <c r="Q1196" s="13">
        <v>13.6</v>
      </c>
      <c r="R1196" s="13">
        <v>14.9</v>
      </c>
      <c r="S1196" s="13">
        <v>3.4</v>
      </c>
      <c r="T1196" s="13">
        <v>3.9</v>
      </c>
      <c r="U1196" s="13">
        <v>1.7</v>
      </c>
      <c r="V1196" s="13">
        <v>70.8</v>
      </c>
      <c r="W1196" s="11" t="str">
        <f t="shared" si="1"/>
        <v>B-Average|BBVA|Risk|2024</v>
      </c>
      <c r="X1196" s="15">
        <f>(MAX(0,MIN(1,1-(K1196-scaling_params!$B$2)/(scaling_params!$C$2-scaling_params!$B$2)))+MAX(0,MIN(1,(L1196-scaling_params!$B$3)/(scaling_params!$C$3-scaling_params!$B$3))))/2</f>
        <v>0.5387254902</v>
      </c>
      <c r="Y1196" s="15">
        <f>(MAX(0,MIN(1,(M1196-scaling_params!$B$4)/(scaling_params!$C$4-scaling_params!$B$4)))+MAX(0,MIN(1,(N1196-scaling_params!$B$5)/(scaling_params!$C$5-scaling_params!$B$5))))/2</f>
        <v>0.4648809524</v>
      </c>
      <c r="Z1196" s="15">
        <f>(MAX(0,MIN(1,(O1196-scaling_params!$B$6)/(scaling_params!$C$6-scaling_params!$B$6)))+MAX(0,MIN(1,1-(P1196-scaling_params!$B$7)/(scaling_params!$C$7-scaling_params!$B$7)))+MAX(0,MIN(1,(T1196-scaling_params!$B$11)/(scaling_params!$C$11-scaling_params!$B$11))))/3</f>
        <v>0.5390254469</v>
      </c>
      <c r="AA1196" s="15">
        <f>(MAX(0,MIN(1,1-(Q1196-scaling_params!$B$8)/(scaling_params!$C$8-scaling_params!$B$8)))+MAX(0,MIN(1,(R1196-scaling_params!$B$9)/(scaling_params!$C$9-scaling_params!$B$9)))+MAX(0,MIN(1,(S1196-scaling_params!$B$10)/(scaling_params!$C$10-scaling_params!$B$10))))/3</f>
        <v>0.6239197635</v>
      </c>
      <c r="AB1196" s="15">
        <f>(MAX(0,MIN(1,(U1196-scaling_params!$B$12)/(scaling_params!$C$12-scaling_params!$B$12)))+MAX(0,MIN(1,(V1196-scaling_params!$B$13)/(scaling_params!$C$13-scaling_params!$B$13))))/2</f>
        <v>0.4240909091</v>
      </c>
      <c r="AC1196" s="13">
        <f>(scaling_params!$G$2*X1196+scaling_params!$G$3*Y1196+scaling_params!$G$4*Z1196+scaling_params!$G$5*AA1196+scaling_params!$G$6*AB1196)*100</f>
        <v>52.23710997</v>
      </c>
      <c r="AD1196" s="11" t="s">
        <v>680</v>
      </c>
      <c r="AE1196" s="11">
        <f t="shared" si="2"/>
        <v>1</v>
      </c>
    </row>
    <row r="1197" ht="15.75" customHeight="1">
      <c r="A1197" s="11" t="s">
        <v>274</v>
      </c>
      <c r="B1197" s="11" t="s">
        <v>163</v>
      </c>
      <c r="C1197" s="11" t="s">
        <v>267</v>
      </c>
      <c r="D1197" s="11" t="s">
        <v>170</v>
      </c>
      <c r="E1197" s="12">
        <v>2025.0</v>
      </c>
      <c r="F1197" s="11" t="s">
        <v>171</v>
      </c>
      <c r="G1197" s="11" t="s">
        <v>172</v>
      </c>
      <c r="H1197" s="11">
        <v>4.0</v>
      </c>
      <c r="I1197" s="13">
        <v>11.4</v>
      </c>
      <c r="J1197" s="11">
        <v>0.0</v>
      </c>
      <c r="K1197" s="13">
        <v>2.5</v>
      </c>
      <c r="L1197" s="13">
        <v>6.4</v>
      </c>
      <c r="M1197" s="11">
        <v>4.0</v>
      </c>
      <c r="N1197" s="14">
        <v>0.76</v>
      </c>
      <c r="O1197" s="13">
        <v>68.8</v>
      </c>
      <c r="P1197" s="13">
        <v>7.0</v>
      </c>
      <c r="Q1197" s="13">
        <v>16.6</v>
      </c>
      <c r="R1197" s="13">
        <v>14.7</v>
      </c>
      <c r="S1197" s="13">
        <v>3.2</v>
      </c>
      <c r="T1197" s="13">
        <v>3.0</v>
      </c>
      <c r="U1197" s="13">
        <v>1.5</v>
      </c>
      <c r="V1197" s="13">
        <v>72.3</v>
      </c>
      <c r="W1197" s="11" t="str">
        <f t="shared" si="1"/>
        <v>B-Average|BBVA|Risk|2025</v>
      </c>
      <c r="X1197" s="15">
        <f>(MAX(0,MIN(1,1-(K1197-scaling_params!$B$2)/(scaling_params!$C$2-scaling_params!$B$2)))+MAX(0,MIN(1,(L1197-scaling_params!$B$3)/(scaling_params!$C$3-scaling_params!$B$3))))/2</f>
        <v>0.5</v>
      </c>
      <c r="Y1197" s="15">
        <f>(MAX(0,MIN(1,(M1197-scaling_params!$B$4)/(scaling_params!$C$4-scaling_params!$B$4)))+MAX(0,MIN(1,(N1197-scaling_params!$B$5)/(scaling_params!$C$5-scaling_params!$B$5))))/2</f>
        <v>0.4803571429</v>
      </c>
      <c r="Z1197" s="15">
        <f>(MAX(0,MIN(1,(O1197-scaling_params!$B$6)/(scaling_params!$C$6-scaling_params!$B$6)))+MAX(0,MIN(1,1-(P1197-scaling_params!$B$7)/(scaling_params!$C$7-scaling_params!$B$7)))+MAX(0,MIN(1,(T1197-scaling_params!$B$11)/(scaling_params!$C$11-scaling_params!$B$11))))/3</f>
        <v>0.5423754731</v>
      </c>
      <c r="AA1197" s="15">
        <f>(MAX(0,MIN(1,1-(Q1197-scaling_params!$B$8)/(scaling_params!$C$8-scaling_params!$B$8)))+MAX(0,MIN(1,(R1197-scaling_params!$B$9)/(scaling_params!$C$9-scaling_params!$B$9)))+MAX(0,MIN(1,(S1197-scaling_params!$B$10)/(scaling_params!$C$10-scaling_params!$B$10))))/3</f>
        <v>0.4822367382</v>
      </c>
      <c r="AB1197" s="15">
        <f>(MAX(0,MIN(1,(U1197-scaling_params!$B$12)/(scaling_params!$C$12-scaling_params!$B$12)))+MAX(0,MIN(1,(V1197-scaling_params!$B$13)/(scaling_params!$C$13-scaling_params!$B$13))))/2</f>
        <v>0.3877272727</v>
      </c>
      <c r="AC1197" s="13">
        <f>(scaling_params!$G$2*X1197+scaling_params!$G$3*Y1197+scaling_params!$G$4*Z1197+scaling_params!$G$5*AA1197+scaling_params!$G$6*AB1197)*100</f>
        <v>48.84676488</v>
      </c>
      <c r="AD1197" s="11" t="s">
        <v>680</v>
      </c>
      <c r="AE1197" s="11">
        <f t="shared" si="2"/>
        <v>1</v>
      </c>
    </row>
    <row r="1198" ht="15.75" customHeight="1">
      <c r="A1198" s="11" t="s">
        <v>275</v>
      </c>
      <c r="B1198" s="11" t="s">
        <v>163</v>
      </c>
      <c r="C1198" s="11" t="s">
        <v>267</v>
      </c>
      <c r="D1198" s="11" t="s">
        <v>177</v>
      </c>
      <c r="E1198" s="12">
        <v>2024.0</v>
      </c>
      <c r="F1198" s="11" t="s">
        <v>166</v>
      </c>
      <c r="G1198" s="11" t="s">
        <v>184</v>
      </c>
      <c r="H1198" s="11">
        <v>5.0</v>
      </c>
      <c r="I1198" s="13">
        <v>11.9</v>
      </c>
      <c r="J1198" s="11">
        <v>1.0</v>
      </c>
      <c r="K1198" s="13">
        <v>2.9</v>
      </c>
      <c r="L1198" s="13">
        <v>5.8</v>
      </c>
      <c r="M1198" s="11">
        <v>14.0</v>
      </c>
      <c r="N1198" s="14">
        <v>0.81</v>
      </c>
      <c r="O1198" s="13">
        <v>68.1</v>
      </c>
      <c r="P1198" s="13">
        <v>8.1</v>
      </c>
      <c r="Q1198" s="13">
        <v>16.4</v>
      </c>
      <c r="R1198" s="13">
        <v>13.3</v>
      </c>
      <c r="S1198" s="13">
        <v>3.1</v>
      </c>
      <c r="T1198" s="13">
        <v>3.1</v>
      </c>
      <c r="U1198" s="13">
        <v>2.1</v>
      </c>
      <c r="V1198" s="13">
        <v>77.1</v>
      </c>
      <c r="W1198" s="11" t="str">
        <f t="shared" si="1"/>
        <v>B-Average|BBVA|Retail|2024</v>
      </c>
      <c r="X1198" s="15">
        <f>(MAX(0,MIN(1,1-(K1198-scaling_params!$B$2)/(scaling_params!$C$2-scaling_params!$B$2)))+MAX(0,MIN(1,(L1198-scaling_params!$B$3)/(scaling_params!$C$3-scaling_params!$B$3))))/2</f>
        <v>0.3892156863</v>
      </c>
      <c r="Y1198" s="15">
        <f>(MAX(0,MIN(1,(M1198-scaling_params!$B$4)/(scaling_params!$C$4-scaling_params!$B$4)))+MAX(0,MIN(1,(N1198-scaling_params!$B$5)/(scaling_params!$C$5-scaling_params!$B$5))))/2</f>
        <v>0.5904761905</v>
      </c>
      <c r="Z1198" s="15">
        <f>(MAX(0,MIN(1,(O1198-scaling_params!$B$6)/(scaling_params!$C$6-scaling_params!$B$6)))+MAX(0,MIN(1,1-(P1198-scaling_params!$B$7)/(scaling_params!$C$7-scaling_params!$B$7)))+MAX(0,MIN(1,(T1198-scaling_params!$B$11)/(scaling_params!$C$11-scaling_params!$B$11))))/3</f>
        <v>0.4412490284</v>
      </c>
      <c r="AA1198" s="15">
        <f>(MAX(0,MIN(1,1-(Q1198-scaling_params!$B$8)/(scaling_params!$C$8-scaling_params!$B$8)))+MAX(0,MIN(1,(R1198-scaling_params!$B$9)/(scaling_params!$C$9-scaling_params!$B$9)))+MAX(0,MIN(1,(S1198-scaling_params!$B$10)/(scaling_params!$C$10-scaling_params!$B$10))))/3</f>
        <v>0.4209368442</v>
      </c>
      <c r="AB1198" s="15">
        <f>(MAX(0,MIN(1,(U1198-scaling_params!$B$12)/(scaling_params!$C$12-scaling_params!$B$12)))+MAX(0,MIN(1,(V1198-scaling_params!$B$13)/(scaling_params!$C$13-scaling_params!$B$13))))/2</f>
        <v>0.5813636364</v>
      </c>
      <c r="AC1198" s="13">
        <f>(scaling_params!$G$2*X1198+scaling_params!$G$3*Y1198+scaling_params!$G$4*Z1198+scaling_params!$G$5*AA1198+scaling_params!$G$6*AB1198)*100</f>
        <v>47.66069064</v>
      </c>
      <c r="AD1198" s="11" t="s">
        <v>680</v>
      </c>
      <c r="AE1198" s="11">
        <f t="shared" si="2"/>
        <v>1</v>
      </c>
    </row>
    <row r="1199" ht="15.75" customHeight="1">
      <c r="A1199" s="11" t="s">
        <v>275</v>
      </c>
      <c r="B1199" s="11" t="s">
        <v>163</v>
      </c>
      <c r="C1199" s="11" t="s">
        <v>267</v>
      </c>
      <c r="D1199" s="11" t="s">
        <v>177</v>
      </c>
      <c r="E1199" s="12">
        <v>2025.0</v>
      </c>
      <c r="F1199" s="11" t="s">
        <v>166</v>
      </c>
      <c r="G1199" s="11" t="s">
        <v>184</v>
      </c>
      <c r="H1199" s="11">
        <v>5.0</v>
      </c>
      <c r="I1199" s="13">
        <v>11.4</v>
      </c>
      <c r="J1199" s="11">
        <v>0.0</v>
      </c>
      <c r="K1199" s="13">
        <v>2.8</v>
      </c>
      <c r="L1199" s="13">
        <v>7.2</v>
      </c>
      <c r="M1199" s="11">
        <v>8.0</v>
      </c>
      <c r="N1199" s="14">
        <v>0.84</v>
      </c>
      <c r="O1199" s="13">
        <v>69.9</v>
      </c>
      <c r="P1199" s="13">
        <v>6.2</v>
      </c>
      <c r="Q1199" s="13">
        <v>20.4</v>
      </c>
      <c r="R1199" s="13">
        <v>11.3</v>
      </c>
      <c r="S1199" s="13">
        <v>3.5</v>
      </c>
      <c r="T1199" s="13">
        <v>3.7</v>
      </c>
      <c r="U1199" s="13">
        <v>1.6</v>
      </c>
      <c r="V1199" s="13">
        <v>68.7</v>
      </c>
      <c r="W1199" s="11" t="str">
        <f t="shared" si="1"/>
        <v>B-Average|BBVA|Retail|2025</v>
      </c>
      <c r="X1199" s="15">
        <f>(MAX(0,MIN(1,1-(K1199-scaling_params!$B$2)/(scaling_params!$C$2-scaling_params!$B$2)))+MAX(0,MIN(1,(L1199-scaling_params!$B$3)/(scaling_params!$C$3-scaling_params!$B$3))))/2</f>
        <v>0.5088235294</v>
      </c>
      <c r="Y1199" s="15">
        <f>(MAX(0,MIN(1,(M1199-scaling_params!$B$4)/(scaling_params!$C$4-scaling_params!$B$4)))+MAX(0,MIN(1,(N1199-scaling_params!$B$5)/(scaling_params!$C$5-scaling_params!$B$5))))/2</f>
        <v>0.5994047619</v>
      </c>
      <c r="Z1199" s="15">
        <f>(MAX(0,MIN(1,(O1199-scaling_params!$B$6)/(scaling_params!$C$6-scaling_params!$B$6)))+MAX(0,MIN(1,1-(P1199-scaling_params!$B$7)/(scaling_params!$C$7-scaling_params!$B$7)))+MAX(0,MIN(1,(T1199-scaling_params!$B$11)/(scaling_params!$C$11-scaling_params!$B$11))))/3</f>
        <v>0.699266027</v>
      </c>
      <c r="AA1199" s="15">
        <f>(MAX(0,MIN(1,1-(Q1199-scaling_params!$B$8)/(scaling_params!$C$8-scaling_params!$B$8)))+MAX(0,MIN(1,(R1199-scaling_params!$B$9)/(scaling_params!$C$9-scaling_params!$B$9)))+MAX(0,MIN(1,(S1199-scaling_params!$B$10)/(scaling_params!$C$10-scaling_params!$B$10))))/3</f>
        <v>0.2242491933</v>
      </c>
      <c r="AB1199" s="15">
        <f>(MAX(0,MIN(1,(U1199-scaling_params!$B$12)/(scaling_params!$C$12-scaling_params!$B$12)))+MAX(0,MIN(1,(V1199-scaling_params!$B$13)/(scaling_params!$C$13-scaling_params!$B$13))))/2</f>
        <v>0.38</v>
      </c>
      <c r="AC1199" s="13">
        <f>(scaling_params!$G$2*X1199+scaling_params!$G$3*Y1199+scaling_params!$G$4*Z1199+scaling_params!$G$5*AA1199+scaling_params!$G$6*AB1199)*100</f>
        <v>50.90690228</v>
      </c>
      <c r="AD1199" s="11" t="s">
        <v>680</v>
      </c>
      <c r="AE1199" s="11">
        <f t="shared" si="2"/>
        <v>1</v>
      </c>
    </row>
    <row r="1200" ht="15.75" customHeight="1">
      <c r="A1200" s="11" t="s">
        <v>276</v>
      </c>
      <c r="B1200" s="11" t="s">
        <v>163</v>
      </c>
      <c r="C1200" s="11" t="s">
        <v>267</v>
      </c>
      <c r="D1200" s="11" t="s">
        <v>170</v>
      </c>
      <c r="E1200" s="12">
        <v>2024.0</v>
      </c>
      <c r="F1200" s="11" t="s">
        <v>166</v>
      </c>
      <c r="G1200" s="11" t="s">
        <v>184</v>
      </c>
      <c r="H1200" s="11">
        <v>3.0</v>
      </c>
      <c r="I1200" s="13">
        <v>11.9</v>
      </c>
      <c r="J1200" s="11">
        <v>0.0</v>
      </c>
      <c r="K1200" s="13">
        <v>2.4</v>
      </c>
      <c r="L1200" s="13">
        <v>7.2</v>
      </c>
      <c r="M1200" s="11">
        <v>13.0</v>
      </c>
      <c r="N1200" s="14">
        <v>0.75</v>
      </c>
      <c r="O1200" s="13">
        <v>70.5</v>
      </c>
      <c r="P1200" s="13">
        <v>8.3</v>
      </c>
      <c r="Q1200" s="13">
        <v>13.6</v>
      </c>
      <c r="R1200" s="13">
        <v>14.9</v>
      </c>
      <c r="S1200" s="13">
        <v>3.4</v>
      </c>
      <c r="T1200" s="13">
        <v>3.9</v>
      </c>
      <c r="U1200" s="13">
        <v>1.7</v>
      </c>
      <c r="V1200" s="13">
        <v>68.4</v>
      </c>
      <c r="W1200" s="11" t="str">
        <f t="shared" si="1"/>
        <v>B-Average|BBVA|Risk|2024</v>
      </c>
      <c r="X1200" s="15">
        <f>(MAX(0,MIN(1,1-(K1200-scaling_params!$B$2)/(scaling_params!$C$2-scaling_params!$B$2)))+MAX(0,MIN(1,(L1200-scaling_params!$B$3)/(scaling_params!$C$3-scaling_params!$B$3))))/2</f>
        <v>0.5754901961</v>
      </c>
      <c r="Y1200" s="15">
        <f>(MAX(0,MIN(1,(M1200-scaling_params!$B$4)/(scaling_params!$C$4-scaling_params!$B$4)))+MAX(0,MIN(1,(N1200-scaling_params!$B$5)/(scaling_params!$C$5-scaling_params!$B$5))))/2</f>
        <v>0.5107142857</v>
      </c>
      <c r="Z1200" s="15">
        <f>(MAX(0,MIN(1,(O1200-scaling_params!$B$6)/(scaling_params!$C$6-scaling_params!$B$6)))+MAX(0,MIN(1,1-(P1200-scaling_params!$B$7)/(scaling_params!$C$7-scaling_params!$B$7)))+MAX(0,MIN(1,(T1200-scaling_params!$B$11)/(scaling_params!$C$11-scaling_params!$B$11))))/3</f>
        <v>0.5390254469</v>
      </c>
      <c r="AA1200" s="15">
        <f>(MAX(0,MIN(1,1-(Q1200-scaling_params!$B$8)/(scaling_params!$C$8-scaling_params!$B$8)))+MAX(0,MIN(1,(R1200-scaling_params!$B$9)/(scaling_params!$C$9-scaling_params!$B$9)))+MAX(0,MIN(1,(S1200-scaling_params!$B$10)/(scaling_params!$C$10-scaling_params!$B$10))))/3</f>
        <v>0.6239197635</v>
      </c>
      <c r="AB1200" s="15">
        <f>(MAX(0,MIN(1,(U1200-scaling_params!$B$12)/(scaling_params!$C$12-scaling_params!$B$12)))+MAX(0,MIN(1,(V1200-scaling_params!$B$13)/(scaling_params!$C$13-scaling_params!$B$13))))/2</f>
        <v>0.4022727273</v>
      </c>
      <c r="AC1200" s="13">
        <f>(scaling_params!$G$2*X1200+scaling_params!$G$3*Y1200+scaling_params!$G$4*Z1200+scaling_params!$G$5*AA1200+scaling_params!$G$6*AB1200)*100</f>
        <v>53.92070935</v>
      </c>
      <c r="AD1200" s="11" t="s">
        <v>680</v>
      </c>
      <c r="AE1200" s="11">
        <f t="shared" si="2"/>
        <v>1</v>
      </c>
    </row>
    <row r="1201" ht="15.75" customHeight="1">
      <c r="A1201" s="11" t="s">
        <v>276</v>
      </c>
      <c r="B1201" s="11" t="s">
        <v>163</v>
      </c>
      <c r="C1201" s="11" t="s">
        <v>267</v>
      </c>
      <c r="D1201" s="11" t="s">
        <v>170</v>
      </c>
      <c r="E1201" s="12">
        <v>2025.0</v>
      </c>
      <c r="F1201" s="11" t="s">
        <v>166</v>
      </c>
      <c r="G1201" s="11" t="s">
        <v>184</v>
      </c>
      <c r="H1201" s="11">
        <v>3.0</v>
      </c>
      <c r="I1201" s="13">
        <v>11.4</v>
      </c>
      <c r="J1201" s="11">
        <v>0.0</v>
      </c>
      <c r="K1201" s="13">
        <v>2.5</v>
      </c>
      <c r="L1201" s="13">
        <v>6.5</v>
      </c>
      <c r="M1201" s="11">
        <v>6.0</v>
      </c>
      <c r="N1201" s="14">
        <v>0.74</v>
      </c>
      <c r="O1201" s="13">
        <v>68.8</v>
      </c>
      <c r="P1201" s="13">
        <v>7.0</v>
      </c>
      <c r="Q1201" s="13">
        <v>16.6</v>
      </c>
      <c r="R1201" s="13">
        <v>14.7</v>
      </c>
      <c r="S1201" s="13">
        <v>3.1</v>
      </c>
      <c r="T1201" s="13">
        <v>3.1</v>
      </c>
      <c r="U1201" s="13">
        <v>1.5</v>
      </c>
      <c r="V1201" s="13">
        <v>70.9</v>
      </c>
      <c r="W1201" s="11" t="str">
        <f t="shared" si="1"/>
        <v>B-Average|BBVA|Risk|2025</v>
      </c>
      <c r="X1201" s="15">
        <f>(MAX(0,MIN(1,1-(K1201-scaling_params!$B$2)/(scaling_params!$C$2-scaling_params!$B$2)))+MAX(0,MIN(1,(L1201-scaling_params!$B$3)/(scaling_params!$C$3-scaling_params!$B$3))))/2</f>
        <v>0.5073529412</v>
      </c>
      <c r="Y1201" s="15">
        <f>(MAX(0,MIN(1,(M1201-scaling_params!$B$4)/(scaling_params!$C$4-scaling_params!$B$4)))+MAX(0,MIN(1,(N1201-scaling_params!$B$5)/(scaling_params!$C$5-scaling_params!$B$5))))/2</f>
        <v>0.4648809524</v>
      </c>
      <c r="Z1201" s="15">
        <f>(MAX(0,MIN(1,(O1201-scaling_params!$B$6)/(scaling_params!$C$6-scaling_params!$B$6)))+MAX(0,MIN(1,1-(P1201-scaling_params!$B$7)/(scaling_params!$C$7-scaling_params!$B$7)))+MAX(0,MIN(1,(T1201-scaling_params!$B$11)/(scaling_params!$C$11-scaling_params!$B$11))))/3</f>
        <v>0.5518992826</v>
      </c>
      <c r="AA1201" s="15">
        <f>(MAX(0,MIN(1,1-(Q1201-scaling_params!$B$8)/(scaling_params!$C$8-scaling_params!$B$8)))+MAX(0,MIN(1,(R1201-scaling_params!$B$9)/(scaling_params!$C$9-scaling_params!$B$9)))+MAX(0,MIN(1,(S1201-scaling_params!$B$10)/(scaling_params!$C$10-scaling_params!$B$10))))/3</f>
        <v>0.4724328166</v>
      </c>
      <c r="AB1201" s="15">
        <f>(MAX(0,MIN(1,(U1201-scaling_params!$B$12)/(scaling_params!$C$12-scaling_params!$B$12)))+MAX(0,MIN(1,(V1201-scaling_params!$B$13)/(scaling_params!$C$13-scaling_params!$B$13))))/2</f>
        <v>0.375</v>
      </c>
      <c r="AC1201" s="13">
        <f>(scaling_params!$G$2*X1201+scaling_params!$G$3*Y1201+scaling_params!$G$4*Z1201+scaling_params!$G$5*AA1201+scaling_params!$G$6*AB1201)*100</f>
        <v>48.55694721</v>
      </c>
      <c r="AD1201" s="11" t="s">
        <v>680</v>
      </c>
      <c r="AE1201" s="11">
        <f t="shared" si="2"/>
        <v>1</v>
      </c>
    </row>
    <row r="1202" ht="15.75" customHeight="1">
      <c r="A1202" s="11" t="s">
        <v>277</v>
      </c>
      <c r="B1202" s="11" t="s">
        <v>163</v>
      </c>
      <c r="C1202" s="11" t="s">
        <v>267</v>
      </c>
      <c r="D1202" s="11" t="s">
        <v>177</v>
      </c>
      <c r="E1202" s="12">
        <v>2024.0</v>
      </c>
      <c r="F1202" s="11" t="s">
        <v>171</v>
      </c>
      <c r="G1202" s="11" t="s">
        <v>167</v>
      </c>
      <c r="H1202" s="11">
        <v>2.0</v>
      </c>
      <c r="I1202" s="13">
        <v>11.9</v>
      </c>
      <c r="J1202" s="11">
        <v>0.0</v>
      </c>
      <c r="K1202" s="13">
        <v>2.9</v>
      </c>
      <c r="L1202" s="13">
        <v>7.1</v>
      </c>
      <c r="M1202" s="11">
        <v>21.0</v>
      </c>
      <c r="N1202" s="14">
        <v>0.82</v>
      </c>
      <c r="O1202" s="13">
        <v>68.1</v>
      </c>
      <c r="P1202" s="13">
        <v>8.1</v>
      </c>
      <c r="Q1202" s="13">
        <v>16.4</v>
      </c>
      <c r="R1202" s="13">
        <v>13.3</v>
      </c>
      <c r="S1202" s="13">
        <v>4.3</v>
      </c>
      <c r="T1202" s="13">
        <v>3.3</v>
      </c>
      <c r="U1202" s="13">
        <v>2.1</v>
      </c>
      <c r="V1202" s="13">
        <v>71.8</v>
      </c>
      <c r="W1202" s="11" t="str">
        <f t="shared" si="1"/>
        <v>B-Average|BBVA|Retail|2024</v>
      </c>
      <c r="X1202" s="15">
        <f>(MAX(0,MIN(1,1-(K1202-scaling_params!$B$2)/(scaling_params!$C$2-scaling_params!$B$2)))+MAX(0,MIN(1,(L1202-scaling_params!$B$3)/(scaling_params!$C$3-scaling_params!$B$3))))/2</f>
        <v>0.4848039216</v>
      </c>
      <c r="Y1202" s="15">
        <f>(MAX(0,MIN(1,(M1202-scaling_params!$B$4)/(scaling_params!$C$4-scaling_params!$B$4)))+MAX(0,MIN(1,(N1202-scaling_params!$B$5)/(scaling_params!$C$5-scaling_params!$B$5))))/2</f>
        <v>0.6363095238</v>
      </c>
      <c r="Z1202" s="15">
        <f>(MAX(0,MIN(1,(O1202-scaling_params!$B$6)/(scaling_params!$C$6-scaling_params!$B$6)))+MAX(0,MIN(1,1-(P1202-scaling_params!$B$7)/(scaling_params!$C$7-scaling_params!$B$7)))+MAX(0,MIN(1,(T1202-scaling_params!$B$11)/(scaling_params!$C$11-scaling_params!$B$11))))/3</f>
        <v>0.4602966474</v>
      </c>
      <c r="AA1202" s="15">
        <f>(MAX(0,MIN(1,1-(Q1202-scaling_params!$B$8)/(scaling_params!$C$8-scaling_params!$B$8)))+MAX(0,MIN(1,(R1202-scaling_params!$B$9)/(scaling_params!$C$9-scaling_params!$B$9)))+MAX(0,MIN(1,(S1202-scaling_params!$B$10)/(scaling_params!$C$10-scaling_params!$B$10))))/3</f>
        <v>0.5385839031</v>
      </c>
      <c r="AB1202" s="15">
        <f>(MAX(0,MIN(1,(U1202-scaling_params!$B$12)/(scaling_params!$C$12-scaling_params!$B$12)))+MAX(0,MIN(1,(V1202-scaling_params!$B$13)/(scaling_params!$C$13-scaling_params!$B$13))))/2</f>
        <v>0.5331818182</v>
      </c>
      <c r="AC1202" s="13">
        <f>(scaling_params!$G$2*X1202+scaling_params!$G$3*Y1202+scaling_params!$G$4*Z1202+scaling_params!$G$5*AA1202+scaling_params!$G$6*AB1202)*100</f>
        <v>52.93375933</v>
      </c>
      <c r="AD1202" s="11" t="s">
        <v>680</v>
      </c>
      <c r="AE1202" s="11">
        <f t="shared" si="2"/>
        <v>1</v>
      </c>
    </row>
    <row r="1203" ht="15.75" customHeight="1">
      <c r="A1203" s="11" t="s">
        <v>277</v>
      </c>
      <c r="B1203" s="11" t="s">
        <v>163</v>
      </c>
      <c r="C1203" s="11" t="s">
        <v>267</v>
      </c>
      <c r="D1203" s="11" t="s">
        <v>177</v>
      </c>
      <c r="E1203" s="12">
        <v>2025.0</v>
      </c>
      <c r="F1203" s="11" t="s">
        <v>171</v>
      </c>
      <c r="G1203" s="11" t="s">
        <v>167</v>
      </c>
      <c r="H1203" s="11">
        <v>2.0</v>
      </c>
      <c r="I1203" s="13">
        <v>11.4</v>
      </c>
      <c r="J1203" s="11">
        <v>0.0</v>
      </c>
      <c r="K1203" s="13">
        <v>2.8</v>
      </c>
      <c r="L1203" s="13">
        <v>7.1</v>
      </c>
      <c r="M1203" s="11">
        <v>0.0</v>
      </c>
      <c r="N1203" s="14">
        <v>0.85</v>
      </c>
      <c r="O1203" s="13">
        <v>69.9</v>
      </c>
      <c r="P1203" s="13">
        <v>6.2</v>
      </c>
      <c r="Q1203" s="13">
        <v>20.4</v>
      </c>
      <c r="R1203" s="13">
        <v>11.3</v>
      </c>
      <c r="S1203" s="13">
        <v>4.3</v>
      </c>
      <c r="T1203" s="13">
        <v>3.9</v>
      </c>
      <c r="U1203" s="13">
        <v>1.6</v>
      </c>
      <c r="V1203" s="13">
        <v>67.3</v>
      </c>
      <c r="W1203" s="11" t="str">
        <f t="shared" si="1"/>
        <v>B-Average|BBVA|Retail|2025</v>
      </c>
      <c r="X1203" s="15">
        <f>(MAX(0,MIN(1,1-(K1203-scaling_params!$B$2)/(scaling_params!$C$2-scaling_params!$B$2)))+MAX(0,MIN(1,(L1203-scaling_params!$B$3)/(scaling_params!$C$3-scaling_params!$B$3))))/2</f>
        <v>0.5014705882</v>
      </c>
      <c r="Y1203" s="15">
        <f>(MAX(0,MIN(1,(M1203-scaling_params!$B$4)/(scaling_params!$C$4-scaling_params!$B$4)))+MAX(0,MIN(1,(N1203-scaling_params!$B$5)/(scaling_params!$C$5-scaling_params!$B$5))))/2</f>
        <v>0.5738095238</v>
      </c>
      <c r="Z1203" s="15">
        <f>(MAX(0,MIN(1,(O1203-scaling_params!$B$6)/(scaling_params!$C$6-scaling_params!$B$6)))+MAX(0,MIN(1,1-(P1203-scaling_params!$B$7)/(scaling_params!$C$7-scaling_params!$B$7)))+MAX(0,MIN(1,(T1203-scaling_params!$B$11)/(scaling_params!$C$11-scaling_params!$B$11))))/3</f>
        <v>0.718313646</v>
      </c>
      <c r="AA1203" s="15">
        <f>(MAX(0,MIN(1,1-(Q1203-scaling_params!$B$8)/(scaling_params!$C$8-scaling_params!$B$8)))+MAX(0,MIN(1,(R1203-scaling_params!$B$9)/(scaling_params!$C$9-scaling_params!$B$9)))+MAX(0,MIN(1,(S1203-scaling_params!$B$10)/(scaling_params!$C$10-scaling_params!$B$10))))/3</f>
        <v>0.3026805659</v>
      </c>
      <c r="AB1203" s="15">
        <f>(MAX(0,MIN(1,(U1203-scaling_params!$B$12)/(scaling_params!$C$12-scaling_params!$B$12)))+MAX(0,MIN(1,(V1203-scaling_params!$B$13)/(scaling_params!$C$13-scaling_params!$B$13))))/2</f>
        <v>0.3672727273</v>
      </c>
      <c r="AC1203" s="13">
        <f>(scaling_params!$G$2*X1203+scaling_params!$G$3*Y1203+scaling_params!$G$4*Z1203+scaling_params!$G$5*AA1203+scaling_params!$G$6*AB1203)*100</f>
        <v>51.81044946</v>
      </c>
      <c r="AD1203" s="11" t="s">
        <v>680</v>
      </c>
      <c r="AE1203" s="11">
        <f t="shared" si="2"/>
        <v>1</v>
      </c>
    </row>
    <row r="1204" ht="15.75" customHeight="1">
      <c r="A1204" s="11" t="s">
        <v>278</v>
      </c>
      <c r="B1204" s="11" t="s">
        <v>163</v>
      </c>
      <c r="C1204" s="11" t="s">
        <v>267</v>
      </c>
      <c r="D1204" s="11" t="s">
        <v>174</v>
      </c>
      <c r="E1204" s="12">
        <v>2024.0</v>
      </c>
      <c r="F1204" s="11" t="s">
        <v>171</v>
      </c>
      <c r="G1204" s="11" t="s">
        <v>175</v>
      </c>
      <c r="H1204" s="11">
        <v>2.0</v>
      </c>
      <c r="I1204" s="13">
        <v>11.9</v>
      </c>
      <c r="J1204" s="11">
        <v>1.0</v>
      </c>
      <c r="K1204" s="13">
        <v>3.0</v>
      </c>
      <c r="L1204" s="13">
        <v>4.1</v>
      </c>
      <c r="M1204" s="11">
        <v>-36.0</v>
      </c>
      <c r="N1204" s="14">
        <v>0.62</v>
      </c>
      <c r="O1204" s="13">
        <v>61.5</v>
      </c>
      <c r="P1204" s="13">
        <v>8.7</v>
      </c>
      <c r="Q1204" s="13">
        <v>18.1</v>
      </c>
      <c r="R1204" s="13">
        <v>13.0</v>
      </c>
      <c r="S1204" s="13">
        <v>2.4</v>
      </c>
      <c r="T1204" s="13">
        <v>2.4</v>
      </c>
      <c r="U1204" s="13">
        <v>1.3</v>
      </c>
      <c r="V1204" s="13">
        <v>52.5</v>
      </c>
      <c r="W1204" s="11" t="str">
        <f t="shared" si="1"/>
        <v>B-Average|BBVA|Digital|2024</v>
      </c>
      <c r="X1204" s="15">
        <f>(MAX(0,MIN(1,1-(K1204-scaling_params!$B$2)/(scaling_params!$C$2-scaling_params!$B$2)))+MAX(0,MIN(1,(L1204-scaling_params!$B$3)/(scaling_params!$C$3-scaling_params!$B$3))))/2</f>
        <v>0.2475490196</v>
      </c>
      <c r="Y1204" s="15">
        <f>(MAX(0,MIN(1,(M1204-scaling_params!$B$4)/(scaling_params!$C$4-scaling_params!$B$4)))+MAX(0,MIN(1,(N1204-scaling_params!$B$5)/(scaling_params!$C$5-scaling_params!$B$5))))/2</f>
        <v>0.1148809524</v>
      </c>
      <c r="Z1204" s="15">
        <f>(MAX(0,MIN(1,(O1204-scaling_params!$B$6)/(scaling_params!$C$6-scaling_params!$B$6)))+MAX(0,MIN(1,1-(P1204-scaling_params!$B$7)/(scaling_params!$C$7-scaling_params!$B$7)))+MAX(0,MIN(1,(T1204-scaling_params!$B$11)/(scaling_params!$C$11-scaling_params!$B$11))))/3</f>
        <v>0.2116174166</v>
      </c>
      <c r="AA1204" s="15">
        <f>(MAX(0,MIN(1,1-(Q1204-scaling_params!$B$8)/(scaling_params!$C$8-scaling_params!$B$8)))+MAX(0,MIN(1,(R1204-scaling_params!$B$9)/(scaling_params!$C$9-scaling_params!$B$9)))+MAX(0,MIN(1,(S1204-scaling_params!$B$10)/(scaling_params!$C$10-scaling_params!$B$10))))/3</f>
        <v>0.275257226</v>
      </c>
      <c r="AB1204" s="15">
        <f>(MAX(0,MIN(1,(U1204-scaling_params!$B$12)/(scaling_params!$C$12-scaling_params!$B$12)))+MAX(0,MIN(1,(V1204-scaling_params!$B$13)/(scaling_params!$C$13-scaling_params!$B$13))))/2</f>
        <v>0.1577272727</v>
      </c>
      <c r="AC1204" s="13">
        <f>(scaling_params!$G$2*X1204+scaling_params!$G$3*Y1204+scaling_params!$G$4*Z1204+scaling_params!$G$5*AA1204+scaling_params!$G$6*AB1204)*100</f>
        <v>20.19582263</v>
      </c>
      <c r="AD1204" s="11" t="s">
        <v>680</v>
      </c>
      <c r="AE1204" s="11">
        <f t="shared" si="2"/>
        <v>1</v>
      </c>
    </row>
    <row r="1205" ht="15.75" customHeight="1">
      <c r="A1205" s="11" t="s">
        <v>278</v>
      </c>
      <c r="B1205" s="11" t="s">
        <v>163</v>
      </c>
      <c r="C1205" s="11" t="s">
        <v>267</v>
      </c>
      <c r="D1205" s="11" t="s">
        <v>174</v>
      </c>
      <c r="E1205" s="12">
        <v>2025.0</v>
      </c>
      <c r="F1205" s="11" t="s">
        <v>171</v>
      </c>
      <c r="G1205" s="11" t="s">
        <v>175</v>
      </c>
      <c r="H1205" s="11">
        <v>2.0</v>
      </c>
      <c r="I1205" s="13">
        <v>11.4</v>
      </c>
      <c r="J1205" s="11">
        <v>0.0</v>
      </c>
      <c r="K1205" s="13">
        <v>3.2</v>
      </c>
      <c r="L1205" s="13">
        <v>4.4</v>
      </c>
      <c r="M1205" s="11">
        <v>-14.0</v>
      </c>
      <c r="N1205" s="14">
        <v>0.69</v>
      </c>
      <c r="O1205" s="13">
        <v>62.8</v>
      </c>
      <c r="P1205" s="13">
        <v>7.6</v>
      </c>
      <c r="Q1205" s="13">
        <v>16.6</v>
      </c>
      <c r="R1205" s="13">
        <v>15.2</v>
      </c>
      <c r="S1205" s="13">
        <v>3.1</v>
      </c>
      <c r="T1205" s="13">
        <v>2.6</v>
      </c>
      <c r="U1205" s="13">
        <v>1.7</v>
      </c>
      <c r="V1205" s="13">
        <v>50.6</v>
      </c>
      <c r="W1205" s="11" t="str">
        <f t="shared" si="1"/>
        <v>B-Average|BBVA|Digital|2025</v>
      </c>
      <c r="X1205" s="15">
        <f>(MAX(0,MIN(1,1-(K1205-scaling_params!$B$2)/(scaling_params!$C$2-scaling_params!$B$2)))+MAX(0,MIN(1,(L1205-scaling_params!$B$3)/(scaling_params!$C$3-scaling_params!$B$3))))/2</f>
        <v>0.2362745098</v>
      </c>
      <c r="Y1205" s="15">
        <f>(MAX(0,MIN(1,(M1205-scaling_params!$B$4)/(scaling_params!$C$4-scaling_params!$B$4)))+MAX(0,MIN(1,(N1205-scaling_params!$B$5)/(scaling_params!$C$5-scaling_params!$B$5))))/2</f>
        <v>0.3071428571</v>
      </c>
      <c r="Z1205" s="15">
        <f>(MAX(0,MIN(1,(O1205-scaling_params!$B$6)/(scaling_params!$C$6-scaling_params!$B$6)))+MAX(0,MIN(1,1-(P1205-scaling_params!$B$7)/(scaling_params!$C$7-scaling_params!$B$7)))+MAX(0,MIN(1,(T1205-scaling_params!$B$11)/(scaling_params!$C$11-scaling_params!$B$11))))/3</f>
        <v>0.3512162799</v>
      </c>
      <c r="AA1205" s="15">
        <f>(MAX(0,MIN(1,1-(Q1205-scaling_params!$B$8)/(scaling_params!$C$8-scaling_params!$B$8)))+MAX(0,MIN(1,(R1205-scaling_params!$B$9)/(scaling_params!$C$9-scaling_params!$B$9)))+MAX(0,MIN(1,(S1205-scaling_params!$B$10)/(scaling_params!$C$10-scaling_params!$B$10))))/3</f>
        <v>0.493529863</v>
      </c>
      <c r="AB1205" s="15">
        <f>(MAX(0,MIN(1,(U1205-scaling_params!$B$12)/(scaling_params!$C$12-scaling_params!$B$12)))+MAX(0,MIN(1,(V1205-scaling_params!$B$13)/(scaling_params!$C$13-scaling_params!$B$13))))/2</f>
        <v>0.2404545455</v>
      </c>
      <c r="AC1205" s="13">
        <f>(scaling_params!$G$2*X1205+scaling_params!$G$3*Y1205+scaling_params!$G$4*Z1205+scaling_params!$G$5*AA1205+scaling_params!$G$6*AB1205)*100</f>
        <v>32.54737993</v>
      </c>
      <c r="AD1205" s="11" t="s">
        <v>680</v>
      </c>
      <c r="AE1205" s="11">
        <f t="shared" si="2"/>
        <v>1</v>
      </c>
    </row>
    <row r="1206" ht="15.75" customHeight="1">
      <c r="A1206" s="11" t="s">
        <v>279</v>
      </c>
      <c r="B1206" s="11" t="s">
        <v>163</v>
      </c>
      <c r="C1206" s="11" t="s">
        <v>267</v>
      </c>
      <c r="D1206" s="11" t="s">
        <v>170</v>
      </c>
      <c r="E1206" s="12">
        <v>2024.0</v>
      </c>
      <c r="F1206" s="11" t="s">
        <v>166</v>
      </c>
      <c r="G1206" s="11" t="s">
        <v>167</v>
      </c>
      <c r="H1206" s="11">
        <v>2.0</v>
      </c>
      <c r="I1206" s="13">
        <v>11.9</v>
      </c>
      <c r="J1206" s="11">
        <v>0.0</v>
      </c>
      <c r="K1206" s="13">
        <v>2.4</v>
      </c>
      <c r="L1206" s="13">
        <v>7.7</v>
      </c>
      <c r="M1206" s="11">
        <v>8.0</v>
      </c>
      <c r="N1206" s="14">
        <v>0.84</v>
      </c>
      <c r="O1206" s="13">
        <v>70.5</v>
      </c>
      <c r="P1206" s="13">
        <v>8.3</v>
      </c>
      <c r="Q1206" s="13">
        <v>13.6</v>
      </c>
      <c r="R1206" s="13">
        <v>14.9</v>
      </c>
      <c r="S1206" s="13">
        <v>3.8</v>
      </c>
      <c r="T1206" s="13">
        <v>4.2</v>
      </c>
      <c r="U1206" s="13">
        <v>1.7</v>
      </c>
      <c r="V1206" s="13">
        <v>83.5</v>
      </c>
      <c r="W1206" s="11" t="str">
        <f t="shared" si="1"/>
        <v>B-Average|BBVA|Risk|2024</v>
      </c>
      <c r="X1206" s="15">
        <f>(MAX(0,MIN(1,1-(K1206-scaling_params!$B$2)/(scaling_params!$C$2-scaling_params!$B$2)))+MAX(0,MIN(1,(L1206-scaling_params!$B$3)/(scaling_params!$C$3-scaling_params!$B$3))))/2</f>
        <v>0.612254902</v>
      </c>
      <c r="Y1206" s="15">
        <f>(MAX(0,MIN(1,(M1206-scaling_params!$B$4)/(scaling_params!$C$4-scaling_params!$B$4)))+MAX(0,MIN(1,(N1206-scaling_params!$B$5)/(scaling_params!$C$5-scaling_params!$B$5))))/2</f>
        <v>0.5994047619</v>
      </c>
      <c r="Z1206" s="15">
        <f>(MAX(0,MIN(1,(O1206-scaling_params!$B$6)/(scaling_params!$C$6-scaling_params!$B$6)))+MAX(0,MIN(1,1-(P1206-scaling_params!$B$7)/(scaling_params!$C$7-scaling_params!$B$7)))+MAX(0,MIN(1,(T1206-scaling_params!$B$11)/(scaling_params!$C$11-scaling_params!$B$11))))/3</f>
        <v>0.5675968755</v>
      </c>
      <c r="AA1206" s="15">
        <f>(MAX(0,MIN(1,1-(Q1206-scaling_params!$B$8)/(scaling_params!$C$8-scaling_params!$B$8)))+MAX(0,MIN(1,(R1206-scaling_params!$B$9)/(scaling_params!$C$9-scaling_params!$B$9)))+MAX(0,MIN(1,(S1206-scaling_params!$B$10)/(scaling_params!$C$10-scaling_params!$B$10))))/3</f>
        <v>0.6631354498</v>
      </c>
      <c r="AB1206" s="15">
        <f>(MAX(0,MIN(1,(U1206-scaling_params!$B$12)/(scaling_params!$C$12-scaling_params!$B$12)))+MAX(0,MIN(1,(V1206-scaling_params!$B$13)/(scaling_params!$C$13-scaling_params!$B$13))))/2</f>
        <v>0.5395454545</v>
      </c>
      <c r="AC1206" s="13">
        <f>(scaling_params!$G$2*X1206+scaling_params!$G$3*Y1206+scaling_params!$G$4*Z1206+scaling_params!$G$5*AA1206+scaling_params!$G$6*AB1206)*100</f>
        <v>59.85034896</v>
      </c>
      <c r="AD1206" s="11" t="s">
        <v>680</v>
      </c>
      <c r="AE1206" s="11">
        <f t="shared" si="2"/>
        <v>1</v>
      </c>
    </row>
    <row r="1207" ht="15.75" customHeight="1">
      <c r="A1207" s="11" t="s">
        <v>279</v>
      </c>
      <c r="B1207" s="11" t="s">
        <v>163</v>
      </c>
      <c r="C1207" s="11" t="s">
        <v>267</v>
      </c>
      <c r="D1207" s="11" t="s">
        <v>170</v>
      </c>
      <c r="E1207" s="12">
        <v>2025.0</v>
      </c>
      <c r="F1207" s="11" t="s">
        <v>166</v>
      </c>
      <c r="G1207" s="11" t="s">
        <v>167</v>
      </c>
      <c r="H1207" s="11">
        <v>2.0</v>
      </c>
      <c r="I1207" s="13">
        <v>11.4</v>
      </c>
      <c r="J1207" s="11">
        <v>1.0</v>
      </c>
      <c r="K1207" s="13">
        <v>2.5</v>
      </c>
      <c r="L1207" s="13">
        <v>7.6</v>
      </c>
      <c r="M1207" s="11">
        <v>34.0</v>
      </c>
      <c r="N1207" s="14">
        <v>0.81</v>
      </c>
      <c r="O1207" s="13">
        <v>68.8</v>
      </c>
      <c r="P1207" s="13">
        <v>7.0</v>
      </c>
      <c r="Q1207" s="13">
        <v>16.6</v>
      </c>
      <c r="R1207" s="13">
        <v>14.7</v>
      </c>
      <c r="S1207" s="13">
        <v>4.6</v>
      </c>
      <c r="T1207" s="13">
        <v>4.4</v>
      </c>
      <c r="U1207" s="13">
        <v>1.5</v>
      </c>
      <c r="V1207" s="13">
        <v>76.7</v>
      </c>
      <c r="W1207" s="11" t="str">
        <f t="shared" si="1"/>
        <v>B-Average|BBVA|Risk|2025</v>
      </c>
      <c r="X1207" s="15">
        <f>(MAX(0,MIN(1,1-(K1207-scaling_params!$B$2)/(scaling_params!$C$2-scaling_params!$B$2)))+MAX(0,MIN(1,(L1207-scaling_params!$B$3)/(scaling_params!$C$3-scaling_params!$B$3))))/2</f>
        <v>0.5882352941</v>
      </c>
      <c r="Y1207" s="15">
        <f>(MAX(0,MIN(1,(M1207-scaling_params!$B$4)/(scaling_params!$C$4-scaling_params!$B$4)))+MAX(0,MIN(1,(N1207-scaling_params!$B$5)/(scaling_params!$C$5-scaling_params!$B$5))))/2</f>
        <v>0.6857142857</v>
      </c>
      <c r="Z1207" s="15">
        <f>(MAX(0,MIN(1,(O1207-scaling_params!$B$6)/(scaling_params!$C$6-scaling_params!$B$6)))+MAX(0,MIN(1,1-(P1207-scaling_params!$B$7)/(scaling_params!$C$7-scaling_params!$B$7)))+MAX(0,MIN(1,(T1207-scaling_params!$B$11)/(scaling_params!$C$11-scaling_params!$B$11))))/3</f>
        <v>0.6757088064</v>
      </c>
      <c r="AA1207" s="15">
        <f>(MAX(0,MIN(1,1-(Q1207-scaling_params!$B$8)/(scaling_params!$C$8-scaling_params!$B$8)))+MAX(0,MIN(1,(R1207-scaling_params!$B$9)/(scaling_params!$C$9-scaling_params!$B$9)))+MAX(0,MIN(1,(S1207-scaling_params!$B$10)/(scaling_params!$C$10-scaling_params!$B$10))))/3</f>
        <v>0.6194916402</v>
      </c>
      <c r="AB1207" s="15">
        <f>(MAX(0,MIN(1,(U1207-scaling_params!$B$12)/(scaling_params!$C$12-scaling_params!$B$12)))+MAX(0,MIN(1,(V1207-scaling_params!$B$13)/(scaling_params!$C$13-scaling_params!$B$13))))/2</f>
        <v>0.4277272727</v>
      </c>
      <c r="AC1207" s="13">
        <f>(scaling_params!$G$2*X1207+scaling_params!$G$3*Y1207+scaling_params!$G$4*Z1207+scaling_params!$G$5*AA1207+scaling_params!$G$6*AB1207)*100</f>
        <v>61.76720676</v>
      </c>
      <c r="AD1207" s="11" t="s">
        <v>680</v>
      </c>
      <c r="AE1207" s="11">
        <f t="shared" si="2"/>
        <v>1</v>
      </c>
    </row>
    <row r="1208" ht="15.75" customHeight="1">
      <c r="A1208" s="11" t="s">
        <v>280</v>
      </c>
      <c r="B1208" s="11" t="s">
        <v>163</v>
      </c>
      <c r="C1208" s="11" t="s">
        <v>267</v>
      </c>
      <c r="D1208" s="11" t="s">
        <v>165</v>
      </c>
      <c r="E1208" s="12">
        <v>2024.0</v>
      </c>
      <c r="F1208" s="11" t="s">
        <v>171</v>
      </c>
      <c r="G1208" s="11" t="s">
        <v>184</v>
      </c>
      <c r="H1208" s="11">
        <v>4.0</v>
      </c>
      <c r="I1208" s="13">
        <v>11.9</v>
      </c>
      <c r="J1208" s="11">
        <v>0.0</v>
      </c>
      <c r="K1208" s="13">
        <v>3.0</v>
      </c>
      <c r="L1208" s="13">
        <v>5.9</v>
      </c>
      <c r="M1208" s="11">
        <v>2.0</v>
      </c>
      <c r="N1208" s="14">
        <v>0.85</v>
      </c>
      <c r="O1208" s="13">
        <v>69.1</v>
      </c>
      <c r="P1208" s="13">
        <v>7.0</v>
      </c>
      <c r="Q1208" s="13">
        <v>16.3</v>
      </c>
      <c r="R1208" s="13">
        <v>13.4</v>
      </c>
      <c r="S1208" s="13">
        <v>3.5</v>
      </c>
      <c r="T1208" s="13">
        <v>3.5</v>
      </c>
      <c r="U1208" s="13">
        <v>2.1</v>
      </c>
      <c r="V1208" s="13">
        <v>65.8</v>
      </c>
      <c r="W1208" s="11" t="str">
        <f t="shared" si="1"/>
        <v>B-Average|BBVA|Operations|2024</v>
      </c>
      <c r="X1208" s="15">
        <f>(MAX(0,MIN(1,1-(K1208-scaling_params!$B$2)/(scaling_params!$C$2-scaling_params!$B$2)))+MAX(0,MIN(1,(L1208-scaling_params!$B$3)/(scaling_params!$C$3-scaling_params!$B$3))))/2</f>
        <v>0.3799019608</v>
      </c>
      <c r="Y1208" s="15">
        <f>(MAX(0,MIN(1,(M1208-scaling_params!$B$4)/(scaling_params!$C$4-scaling_params!$B$4)))+MAX(0,MIN(1,(N1208-scaling_params!$B$5)/(scaling_params!$C$5-scaling_params!$B$5))))/2</f>
        <v>0.5833333333</v>
      </c>
      <c r="Z1208" s="15">
        <f>(MAX(0,MIN(1,(O1208-scaling_params!$B$6)/(scaling_params!$C$6-scaling_params!$B$6)))+MAX(0,MIN(1,1-(P1208-scaling_params!$B$7)/(scaling_params!$C$7-scaling_params!$B$7)))+MAX(0,MIN(1,(T1208-scaling_params!$B$11)/(scaling_params!$C$11-scaling_params!$B$11))))/3</f>
        <v>0.5949450157</v>
      </c>
      <c r="AA1208" s="15">
        <f>(MAX(0,MIN(1,1-(Q1208-scaling_params!$B$8)/(scaling_params!$C$8-scaling_params!$B$8)))+MAX(0,MIN(1,(R1208-scaling_params!$B$9)/(scaling_params!$C$9-scaling_params!$B$9)))+MAX(0,MIN(1,(S1208-scaling_params!$B$10)/(scaling_params!$C$10-scaling_params!$B$10))))/3</f>
        <v>0.4681598186</v>
      </c>
      <c r="AB1208" s="15">
        <f>(MAX(0,MIN(1,(U1208-scaling_params!$B$12)/(scaling_params!$C$12-scaling_params!$B$12)))+MAX(0,MIN(1,(V1208-scaling_params!$B$13)/(scaling_params!$C$13-scaling_params!$B$13))))/2</f>
        <v>0.4786363636</v>
      </c>
      <c r="AC1208" s="13">
        <f>(scaling_params!$G$2*X1208+scaling_params!$G$3*Y1208+scaling_params!$G$4*Z1208+scaling_params!$G$5*AA1208+scaling_params!$G$6*AB1208)*100</f>
        <v>50.50475918</v>
      </c>
      <c r="AD1208" s="11" t="s">
        <v>680</v>
      </c>
      <c r="AE1208" s="11">
        <f t="shared" si="2"/>
        <v>1</v>
      </c>
    </row>
    <row r="1209" ht="15.75" customHeight="1">
      <c r="A1209" s="11" t="s">
        <v>280</v>
      </c>
      <c r="B1209" s="11" t="s">
        <v>163</v>
      </c>
      <c r="C1209" s="11" t="s">
        <v>267</v>
      </c>
      <c r="D1209" s="11" t="s">
        <v>165</v>
      </c>
      <c r="E1209" s="12">
        <v>2025.0</v>
      </c>
      <c r="F1209" s="11" t="s">
        <v>171</v>
      </c>
      <c r="G1209" s="11" t="s">
        <v>184</v>
      </c>
      <c r="H1209" s="11">
        <v>4.0</v>
      </c>
      <c r="I1209" s="13">
        <v>11.4</v>
      </c>
      <c r="J1209" s="11">
        <v>0.0</v>
      </c>
      <c r="K1209" s="13">
        <v>2.9</v>
      </c>
      <c r="L1209" s="13">
        <v>6.6</v>
      </c>
      <c r="M1209" s="11">
        <v>6.0</v>
      </c>
      <c r="N1209" s="14">
        <v>0.77</v>
      </c>
      <c r="O1209" s="13">
        <v>65.0</v>
      </c>
      <c r="P1209" s="13">
        <v>7.5</v>
      </c>
      <c r="Q1209" s="13">
        <v>15.9</v>
      </c>
      <c r="R1209" s="13">
        <v>10.7</v>
      </c>
      <c r="S1209" s="13">
        <v>3.2</v>
      </c>
      <c r="T1209" s="13">
        <v>3.5</v>
      </c>
      <c r="U1209" s="13">
        <v>1.3</v>
      </c>
      <c r="V1209" s="13">
        <v>79.5</v>
      </c>
      <c r="W1209" s="11" t="str">
        <f t="shared" si="1"/>
        <v>B-Average|BBVA|Operations|2025</v>
      </c>
      <c r="X1209" s="15">
        <f>(MAX(0,MIN(1,1-(K1209-scaling_params!$B$2)/(scaling_params!$C$2-scaling_params!$B$2)))+MAX(0,MIN(1,(L1209-scaling_params!$B$3)/(scaling_params!$C$3-scaling_params!$B$3))))/2</f>
        <v>0.4480392157</v>
      </c>
      <c r="Y1209" s="15">
        <f>(MAX(0,MIN(1,(M1209-scaling_params!$B$4)/(scaling_params!$C$4-scaling_params!$B$4)))+MAX(0,MIN(1,(N1209-scaling_params!$B$5)/(scaling_params!$C$5-scaling_params!$B$5))))/2</f>
        <v>0.5023809524</v>
      </c>
      <c r="Z1209" s="15">
        <f>(MAX(0,MIN(1,(O1209-scaling_params!$B$6)/(scaling_params!$C$6-scaling_params!$B$6)))+MAX(0,MIN(1,1-(P1209-scaling_params!$B$7)/(scaling_params!$C$7-scaling_params!$B$7)))+MAX(0,MIN(1,(T1209-scaling_params!$B$11)/(scaling_params!$C$11-scaling_params!$B$11))))/3</f>
        <v>0.482243205</v>
      </c>
      <c r="AA1209" s="15">
        <f>(MAX(0,MIN(1,1-(Q1209-scaling_params!$B$8)/(scaling_params!$C$8-scaling_params!$B$8)))+MAX(0,MIN(1,(R1209-scaling_params!$B$9)/(scaling_params!$C$9-scaling_params!$B$9)))+MAX(0,MIN(1,(S1209-scaling_params!$B$10)/(scaling_params!$C$10-scaling_params!$B$10))))/3</f>
        <v>0.3399755184</v>
      </c>
      <c r="AB1209" s="15">
        <f>(MAX(0,MIN(1,(U1209-scaling_params!$B$12)/(scaling_params!$C$12-scaling_params!$B$12)))+MAX(0,MIN(1,(V1209-scaling_params!$B$13)/(scaling_params!$C$13-scaling_params!$B$13))))/2</f>
        <v>0.4031818182</v>
      </c>
      <c r="AC1209" s="13">
        <f>(scaling_params!$G$2*X1209+scaling_params!$G$3*Y1209+scaling_params!$G$4*Z1209+scaling_params!$G$5*AA1209+scaling_params!$G$6*AB1209)*100</f>
        <v>44.40870385</v>
      </c>
      <c r="AD1209" s="11" t="s">
        <v>680</v>
      </c>
      <c r="AE1209" s="11">
        <f t="shared" si="2"/>
        <v>1</v>
      </c>
    </row>
    <row r="1210" ht="15.75" customHeight="1">
      <c r="A1210" s="11" t="s">
        <v>281</v>
      </c>
      <c r="B1210" s="11" t="s">
        <v>163</v>
      </c>
      <c r="C1210" s="11" t="s">
        <v>267</v>
      </c>
      <c r="D1210" s="11" t="s">
        <v>174</v>
      </c>
      <c r="E1210" s="12">
        <v>2024.0</v>
      </c>
      <c r="F1210" s="11" t="s">
        <v>166</v>
      </c>
      <c r="G1210" s="11" t="s">
        <v>175</v>
      </c>
      <c r="H1210" s="11">
        <v>2.0</v>
      </c>
      <c r="I1210" s="13">
        <v>11.9</v>
      </c>
      <c r="J1210" s="11">
        <v>0.0</v>
      </c>
      <c r="K1210" s="13">
        <v>3.0</v>
      </c>
      <c r="L1210" s="13">
        <v>6.3</v>
      </c>
      <c r="M1210" s="11">
        <v>34.0</v>
      </c>
      <c r="N1210" s="14">
        <v>0.81</v>
      </c>
      <c r="O1210" s="13">
        <v>61.5</v>
      </c>
      <c r="P1210" s="13">
        <v>8.7</v>
      </c>
      <c r="Q1210" s="13">
        <v>18.1</v>
      </c>
      <c r="R1210" s="13">
        <v>13.0</v>
      </c>
      <c r="S1210" s="13">
        <v>2.9</v>
      </c>
      <c r="T1210" s="13">
        <v>2.9</v>
      </c>
      <c r="U1210" s="13">
        <v>1.3</v>
      </c>
      <c r="V1210" s="13">
        <v>57.2</v>
      </c>
      <c r="W1210" s="11" t="str">
        <f t="shared" si="1"/>
        <v>B-Average|BBVA|Digital|2024</v>
      </c>
      <c r="X1210" s="15">
        <f>(MAX(0,MIN(1,1-(K1210-scaling_params!$B$2)/(scaling_params!$C$2-scaling_params!$B$2)))+MAX(0,MIN(1,(L1210-scaling_params!$B$3)/(scaling_params!$C$3-scaling_params!$B$3))))/2</f>
        <v>0.4093137255</v>
      </c>
      <c r="Y1210" s="15">
        <f>(MAX(0,MIN(1,(M1210-scaling_params!$B$4)/(scaling_params!$C$4-scaling_params!$B$4)))+MAX(0,MIN(1,(N1210-scaling_params!$B$5)/(scaling_params!$C$5-scaling_params!$B$5))))/2</f>
        <v>0.6857142857</v>
      </c>
      <c r="Z1210" s="15">
        <f>(MAX(0,MIN(1,(O1210-scaling_params!$B$6)/(scaling_params!$C$6-scaling_params!$B$6)))+MAX(0,MIN(1,1-(P1210-scaling_params!$B$7)/(scaling_params!$C$7-scaling_params!$B$7)))+MAX(0,MIN(1,(T1210-scaling_params!$B$11)/(scaling_params!$C$11-scaling_params!$B$11))))/3</f>
        <v>0.2592364642</v>
      </c>
      <c r="AA1210" s="15">
        <f>(MAX(0,MIN(1,1-(Q1210-scaling_params!$B$8)/(scaling_params!$C$8-scaling_params!$B$8)))+MAX(0,MIN(1,(R1210-scaling_params!$B$9)/(scaling_params!$C$9-scaling_params!$B$9)))+MAX(0,MIN(1,(S1210-scaling_params!$B$10)/(scaling_params!$C$10-scaling_params!$B$10))))/3</f>
        <v>0.3242768339</v>
      </c>
      <c r="AB1210" s="15">
        <f>(MAX(0,MIN(1,(U1210-scaling_params!$B$12)/(scaling_params!$C$12-scaling_params!$B$12)))+MAX(0,MIN(1,(V1210-scaling_params!$B$13)/(scaling_params!$C$13-scaling_params!$B$13))))/2</f>
        <v>0.2004545455</v>
      </c>
      <c r="AC1210" s="13">
        <f>(scaling_params!$G$2*X1210+scaling_params!$G$3*Y1210+scaling_params!$G$4*Z1210+scaling_params!$G$5*AA1210+scaling_params!$G$6*AB1210)*100</f>
        <v>39.89785108</v>
      </c>
      <c r="AD1210" s="11" t="s">
        <v>680</v>
      </c>
      <c r="AE1210" s="11">
        <f t="shared" si="2"/>
        <v>1</v>
      </c>
    </row>
    <row r="1211" ht="15.75" customHeight="1">
      <c r="A1211" s="11" t="s">
        <v>281</v>
      </c>
      <c r="B1211" s="11" t="s">
        <v>163</v>
      </c>
      <c r="C1211" s="11" t="s">
        <v>267</v>
      </c>
      <c r="D1211" s="11" t="s">
        <v>174</v>
      </c>
      <c r="E1211" s="12">
        <v>2025.0</v>
      </c>
      <c r="F1211" s="11" t="s">
        <v>166</v>
      </c>
      <c r="G1211" s="11" t="s">
        <v>175</v>
      </c>
      <c r="H1211" s="11">
        <v>2.0</v>
      </c>
      <c r="I1211" s="13">
        <v>11.4</v>
      </c>
      <c r="J1211" s="11">
        <v>0.0</v>
      </c>
      <c r="K1211" s="13">
        <v>3.2</v>
      </c>
      <c r="L1211" s="13">
        <v>6.4</v>
      </c>
      <c r="M1211" s="11">
        <v>-7.0</v>
      </c>
      <c r="N1211" s="14">
        <v>0.83</v>
      </c>
      <c r="O1211" s="13">
        <v>62.8</v>
      </c>
      <c r="P1211" s="13">
        <v>7.6</v>
      </c>
      <c r="Q1211" s="13">
        <v>16.6</v>
      </c>
      <c r="R1211" s="13">
        <v>15.2</v>
      </c>
      <c r="S1211" s="13">
        <v>3.8</v>
      </c>
      <c r="T1211" s="13">
        <v>3.2</v>
      </c>
      <c r="U1211" s="13">
        <v>1.7</v>
      </c>
      <c r="V1211" s="13">
        <v>68.1</v>
      </c>
      <c r="W1211" s="11" t="str">
        <f t="shared" si="1"/>
        <v>B-Average|BBVA|Digital|2025</v>
      </c>
      <c r="X1211" s="15">
        <f>(MAX(0,MIN(1,1-(K1211-scaling_params!$B$2)/(scaling_params!$C$2-scaling_params!$B$2)))+MAX(0,MIN(1,(L1211-scaling_params!$B$3)/(scaling_params!$C$3-scaling_params!$B$3))))/2</f>
        <v>0.3833333333</v>
      </c>
      <c r="Y1211" s="15">
        <f>(MAX(0,MIN(1,(M1211-scaling_params!$B$4)/(scaling_params!$C$4-scaling_params!$B$4)))+MAX(0,MIN(1,(N1211-scaling_params!$B$5)/(scaling_params!$C$5-scaling_params!$B$5))))/2</f>
        <v>0.5154761905</v>
      </c>
      <c r="Z1211" s="15">
        <f>(MAX(0,MIN(1,(O1211-scaling_params!$B$6)/(scaling_params!$C$6-scaling_params!$B$6)))+MAX(0,MIN(1,1-(P1211-scaling_params!$B$7)/(scaling_params!$C$7-scaling_params!$B$7)))+MAX(0,MIN(1,(T1211-scaling_params!$B$11)/(scaling_params!$C$11-scaling_params!$B$11))))/3</f>
        <v>0.4083591371</v>
      </c>
      <c r="AA1211" s="15">
        <f>(MAX(0,MIN(1,1-(Q1211-scaling_params!$B$8)/(scaling_params!$C$8-scaling_params!$B$8)))+MAX(0,MIN(1,(R1211-scaling_params!$B$9)/(scaling_params!$C$9-scaling_params!$B$9)))+MAX(0,MIN(1,(S1211-scaling_params!$B$10)/(scaling_params!$C$10-scaling_params!$B$10))))/3</f>
        <v>0.562157314</v>
      </c>
      <c r="AB1211" s="15">
        <f>(MAX(0,MIN(1,(U1211-scaling_params!$B$12)/(scaling_params!$C$12-scaling_params!$B$12)))+MAX(0,MIN(1,(V1211-scaling_params!$B$13)/(scaling_params!$C$13-scaling_params!$B$13))))/2</f>
        <v>0.3995454545</v>
      </c>
      <c r="AC1211" s="13">
        <f>(scaling_params!$G$2*X1211+scaling_params!$G$3*Y1211+scaling_params!$G$4*Z1211+scaling_params!$G$5*AA1211+scaling_params!$G$6*AB1211)*100</f>
        <v>45.32706862</v>
      </c>
      <c r="AD1211" s="11" t="s">
        <v>680</v>
      </c>
      <c r="AE1211" s="11">
        <f t="shared" si="2"/>
        <v>1</v>
      </c>
    </row>
    <row r="1212" ht="15.75" customHeight="1">
      <c r="A1212" s="11" t="s">
        <v>282</v>
      </c>
      <c r="B1212" s="11" t="s">
        <v>163</v>
      </c>
      <c r="C1212" s="11" t="s">
        <v>267</v>
      </c>
      <c r="D1212" s="11" t="s">
        <v>170</v>
      </c>
      <c r="E1212" s="12">
        <v>2024.0</v>
      </c>
      <c r="F1212" s="11" t="s">
        <v>166</v>
      </c>
      <c r="G1212" s="11" t="s">
        <v>167</v>
      </c>
      <c r="H1212" s="11">
        <v>1.0</v>
      </c>
      <c r="I1212" s="13">
        <v>11.9</v>
      </c>
      <c r="J1212" s="11">
        <v>0.0</v>
      </c>
      <c r="K1212" s="13">
        <v>2.4</v>
      </c>
      <c r="L1212" s="13">
        <v>7.7</v>
      </c>
      <c r="M1212" s="11">
        <v>7.0</v>
      </c>
      <c r="N1212" s="14">
        <v>0.88</v>
      </c>
      <c r="O1212" s="13">
        <v>70.5</v>
      </c>
      <c r="P1212" s="13">
        <v>8.3</v>
      </c>
      <c r="Q1212" s="13">
        <v>13.6</v>
      </c>
      <c r="R1212" s="13">
        <v>14.9</v>
      </c>
      <c r="S1212" s="13">
        <v>4.6</v>
      </c>
      <c r="T1212" s="13">
        <v>5.0</v>
      </c>
      <c r="U1212" s="13">
        <v>1.7</v>
      </c>
      <c r="V1212" s="13">
        <v>87.4</v>
      </c>
      <c r="W1212" s="11" t="str">
        <f t="shared" si="1"/>
        <v>B-Average|BBVA|Risk|2024</v>
      </c>
      <c r="X1212" s="15">
        <f>(MAX(0,MIN(1,1-(K1212-scaling_params!$B$2)/(scaling_params!$C$2-scaling_params!$B$2)))+MAX(0,MIN(1,(L1212-scaling_params!$B$3)/(scaling_params!$C$3-scaling_params!$B$3))))/2</f>
        <v>0.612254902</v>
      </c>
      <c r="Y1212" s="15">
        <f>(MAX(0,MIN(1,(M1212-scaling_params!$B$4)/(scaling_params!$C$4-scaling_params!$B$4)))+MAX(0,MIN(1,(N1212-scaling_params!$B$5)/(scaling_params!$C$5-scaling_params!$B$5))))/2</f>
        <v>0.6446428571</v>
      </c>
      <c r="Z1212" s="15">
        <f>(MAX(0,MIN(1,(O1212-scaling_params!$B$6)/(scaling_params!$C$6-scaling_params!$B$6)))+MAX(0,MIN(1,1-(P1212-scaling_params!$B$7)/(scaling_params!$C$7-scaling_params!$B$7)))+MAX(0,MIN(1,(T1212-scaling_params!$B$11)/(scaling_params!$C$11-scaling_params!$B$11))))/3</f>
        <v>0.6437873517</v>
      </c>
      <c r="AA1212" s="15">
        <f>(MAX(0,MIN(1,1-(Q1212-scaling_params!$B$8)/(scaling_params!$C$8-scaling_params!$B$8)))+MAX(0,MIN(1,(R1212-scaling_params!$B$9)/(scaling_params!$C$9-scaling_params!$B$9)))+MAX(0,MIN(1,(S1212-scaling_params!$B$10)/(scaling_params!$C$10-scaling_params!$B$10))))/3</f>
        <v>0.7415668224</v>
      </c>
      <c r="AB1212" s="15">
        <f>(MAX(0,MIN(1,(U1212-scaling_params!$B$12)/(scaling_params!$C$12-scaling_params!$B$12)))+MAX(0,MIN(1,(V1212-scaling_params!$B$13)/(scaling_params!$C$13-scaling_params!$B$13))))/2</f>
        <v>0.575</v>
      </c>
      <c r="AC1212" s="13">
        <f>(scaling_params!$G$2*X1212+scaling_params!$G$3*Y1212+scaling_params!$G$4*Z1212+scaling_params!$G$5*AA1212+scaling_params!$G$6*AB1212)*100</f>
        <v>64.50267618</v>
      </c>
      <c r="AD1212" s="11" t="s">
        <v>680</v>
      </c>
      <c r="AE1212" s="11">
        <f t="shared" si="2"/>
        <v>1</v>
      </c>
    </row>
    <row r="1213" ht="15.75" customHeight="1">
      <c r="A1213" s="11" t="s">
        <v>282</v>
      </c>
      <c r="B1213" s="11" t="s">
        <v>163</v>
      </c>
      <c r="C1213" s="11" t="s">
        <v>267</v>
      </c>
      <c r="D1213" s="11" t="s">
        <v>170</v>
      </c>
      <c r="E1213" s="12">
        <v>2025.0</v>
      </c>
      <c r="F1213" s="11" t="s">
        <v>166</v>
      </c>
      <c r="G1213" s="11" t="s">
        <v>167</v>
      </c>
      <c r="H1213" s="11">
        <v>1.0</v>
      </c>
      <c r="I1213" s="13">
        <v>11.4</v>
      </c>
      <c r="J1213" s="11">
        <v>0.0</v>
      </c>
      <c r="K1213" s="13">
        <v>2.5</v>
      </c>
      <c r="L1213" s="13">
        <v>7.4</v>
      </c>
      <c r="M1213" s="11">
        <v>16.0</v>
      </c>
      <c r="N1213" s="14">
        <v>0.83</v>
      </c>
      <c r="O1213" s="13">
        <v>68.8</v>
      </c>
      <c r="P1213" s="13">
        <v>7.0</v>
      </c>
      <c r="Q1213" s="13">
        <v>16.6</v>
      </c>
      <c r="R1213" s="13">
        <v>14.7</v>
      </c>
      <c r="S1213" s="13">
        <v>4.1</v>
      </c>
      <c r="T1213" s="13">
        <v>3.2</v>
      </c>
      <c r="U1213" s="13">
        <v>1.5</v>
      </c>
      <c r="V1213" s="13">
        <v>78.3</v>
      </c>
      <c r="W1213" s="11" t="str">
        <f t="shared" si="1"/>
        <v>B-Average|BBVA|Risk|2025</v>
      </c>
      <c r="X1213" s="15">
        <f>(MAX(0,MIN(1,1-(K1213-scaling_params!$B$2)/(scaling_params!$C$2-scaling_params!$B$2)))+MAX(0,MIN(1,(L1213-scaling_params!$B$3)/(scaling_params!$C$3-scaling_params!$B$3))))/2</f>
        <v>0.5735294118</v>
      </c>
      <c r="Y1213" s="15">
        <f>(MAX(0,MIN(1,(M1213-scaling_params!$B$4)/(scaling_params!$C$4-scaling_params!$B$4)))+MAX(0,MIN(1,(N1213-scaling_params!$B$5)/(scaling_params!$C$5-scaling_params!$B$5))))/2</f>
        <v>0.625</v>
      </c>
      <c r="Z1213" s="15">
        <f>(MAX(0,MIN(1,(O1213-scaling_params!$B$6)/(scaling_params!$C$6-scaling_params!$B$6)))+MAX(0,MIN(1,1-(P1213-scaling_params!$B$7)/(scaling_params!$C$7-scaling_params!$B$7)))+MAX(0,MIN(1,(T1213-scaling_params!$B$11)/(scaling_params!$C$11-scaling_params!$B$11))))/3</f>
        <v>0.5614230921</v>
      </c>
      <c r="AA1213" s="15">
        <f>(MAX(0,MIN(1,1-(Q1213-scaling_params!$B$8)/(scaling_params!$C$8-scaling_params!$B$8)))+MAX(0,MIN(1,(R1213-scaling_params!$B$9)/(scaling_params!$C$9-scaling_params!$B$9)))+MAX(0,MIN(1,(S1213-scaling_params!$B$10)/(scaling_params!$C$10-scaling_params!$B$10))))/3</f>
        <v>0.5704720323</v>
      </c>
      <c r="AB1213" s="15">
        <f>(MAX(0,MIN(1,(U1213-scaling_params!$B$12)/(scaling_params!$C$12-scaling_params!$B$12)))+MAX(0,MIN(1,(V1213-scaling_params!$B$13)/(scaling_params!$C$13-scaling_params!$B$13))))/2</f>
        <v>0.4422727273</v>
      </c>
      <c r="AC1213" s="13">
        <f>(scaling_params!$G$2*X1213+scaling_params!$G$3*Y1213+scaling_params!$G$4*Z1213+scaling_params!$G$5*AA1213+scaling_params!$G$6*AB1213)*100</f>
        <v>56.61800979</v>
      </c>
      <c r="AD1213" s="11" t="s">
        <v>680</v>
      </c>
      <c r="AE1213" s="11">
        <f t="shared" si="2"/>
        <v>1</v>
      </c>
    </row>
    <row r="1214" ht="15.75" customHeight="1">
      <c r="A1214" s="11" t="s">
        <v>283</v>
      </c>
      <c r="B1214" s="11" t="s">
        <v>163</v>
      </c>
      <c r="C1214" s="11" t="s">
        <v>267</v>
      </c>
      <c r="D1214" s="11" t="s">
        <v>165</v>
      </c>
      <c r="E1214" s="12">
        <v>2024.0</v>
      </c>
      <c r="F1214" s="11" t="s">
        <v>166</v>
      </c>
      <c r="G1214" s="11" t="s">
        <v>172</v>
      </c>
      <c r="H1214" s="11">
        <v>5.0</v>
      </c>
      <c r="I1214" s="13">
        <v>11.9</v>
      </c>
      <c r="J1214" s="11">
        <v>0.0</v>
      </c>
      <c r="K1214" s="13">
        <v>3.0</v>
      </c>
      <c r="L1214" s="13">
        <v>5.7</v>
      </c>
      <c r="M1214" s="11">
        <v>-3.0</v>
      </c>
      <c r="N1214" s="14">
        <v>0.73</v>
      </c>
      <c r="O1214" s="13">
        <v>69.1</v>
      </c>
      <c r="P1214" s="13">
        <v>7.0</v>
      </c>
      <c r="Q1214" s="13">
        <v>16.3</v>
      </c>
      <c r="R1214" s="13">
        <v>13.4</v>
      </c>
      <c r="S1214" s="13">
        <v>3.3</v>
      </c>
      <c r="T1214" s="13">
        <v>3.4</v>
      </c>
      <c r="U1214" s="13">
        <v>2.1</v>
      </c>
      <c r="V1214" s="13">
        <v>78.0</v>
      </c>
      <c r="W1214" s="11" t="str">
        <f t="shared" si="1"/>
        <v>B-Average|BBVA|Operations|2024</v>
      </c>
      <c r="X1214" s="15">
        <f>(MAX(0,MIN(1,1-(K1214-scaling_params!$B$2)/(scaling_params!$C$2-scaling_params!$B$2)))+MAX(0,MIN(1,(L1214-scaling_params!$B$3)/(scaling_params!$C$3-scaling_params!$B$3))))/2</f>
        <v>0.3651960784</v>
      </c>
      <c r="Y1214" s="15">
        <f>(MAX(0,MIN(1,(M1214-scaling_params!$B$4)/(scaling_params!$C$4-scaling_params!$B$4)))+MAX(0,MIN(1,(N1214-scaling_params!$B$5)/(scaling_params!$C$5-scaling_params!$B$5))))/2</f>
        <v>0.4095238095</v>
      </c>
      <c r="Z1214" s="15">
        <f>(MAX(0,MIN(1,(O1214-scaling_params!$B$6)/(scaling_params!$C$6-scaling_params!$B$6)))+MAX(0,MIN(1,1-(P1214-scaling_params!$B$7)/(scaling_params!$C$7-scaling_params!$B$7)))+MAX(0,MIN(1,(T1214-scaling_params!$B$11)/(scaling_params!$C$11-scaling_params!$B$11))))/3</f>
        <v>0.5854212062</v>
      </c>
      <c r="AA1214" s="15">
        <f>(MAX(0,MIN(1,1-(Q1214-scaling_params!$B$8)/(scaling_params!$C$8-scaling_params!$B$8)))+MAX(0,MIN(1,(R1214-scaling_params!$B$9)/(scaling_params!$C$9-scaling_params!$B$9)))+MAX(0,MIN(1,(S1214-scaling_params!$B$10)/(scaling_params!$C$10-scaling_params!$B$10))))/3</f>
        <v>0.4485519755</v>
      </c>
      <c r="AB1214" s="15">
        <f>(MAX(0,MIN(1,(U1214-scaling_params!$B$12)/(scaling_params!$C$12-scaling_params!$B$12)))+MAX(0,MIN(1,(V1214-scaling_params!$B$13)/(scaling_params!$C$13-scaling_params!$B$13))))/2</f>
        <v>0.5895454545</v>
      </c>
      <c r="AC1214" s="13">
        <f>(scaling_params!$G$2*X1214+scaling_params!$G$3*Y1214+scaling_params!$G$4*Z1214+scaling_params!$G$5*AA1214+scaling_params!$G$6*AB1214)*100</f>
        <v>46.81446684</v>
      </c>
      <c r="AD1214" s="11" t="s">
        <v>680</v>
      </c>
      <c r="AE1214" s="11">
        <f t="shared" si="2"/>
        <v>1</v>
      </c>
    </row>
    <row r="1215" ht="15.75" customHeight="1">
      <c r="A1215" s="11" t="s">
        <v>283</v>
      </c>
      <c r="B1215" s="11" t="s">
        <v>163</v>
      </c>
      <c r="C1215" s="11" t="s">
        <v>267</v>
      </c>
      <c r="D1215" s="11" t="s">
        <v>165</v>
      </c>
      <c r="E1215" s="12">
        <v>2025.0</v>
      </c>
      <c r="F1215" s="11" t="s">
        <v>166</v>
      </c>
      <c r="G1215" s="11" t="s">
        <v>172</v>
      </c>
      <c r="H1215" s="11">
        <v>5.0</v>
      </c>
      <c r="I1215" s="13">
        <v>11.4</v>
      </c>
      <c r="J1215" s="11">
        <v>0.0</v>
      </c>
      <c r="K1215" s="13">
        <v>2.9</v>
      </c>
      <c r="L1215" s="13">
        <v>6.2</v>
      </c>
      <c r="M1215" s="11">
        <v>6.0</v>
      </c>
      <c r="N1215" s="14">
        <v>0.72</v>
      </c>
      <c r="O1215" s="13">
        <v>65.0</v>
      </c>
      <c r="P1215" s="13">
        <v>7.5</v>
      </c>
      <c r="Q1215" s="13">
        <v>15.9</v>
      </c>
      <c r="R1215" s="13">
        <v>10.7</v>
      </c>
      <c r="S1215" s="13">
        <v>2.8</v>
      </c>
      <c r="T1215" s="13">
        <v>3.1</v>
      </c>
      <c r="U1215" s="13">
        <v>1.3</v>
      </c>
      <c r="V1215" s="13">
        <v>75.8</v>
      </c>
      <c r="W1215" s="11" t="str">
        <f t="shared" si="1"/>
        <v>B-Average|BBVA|Operations|2025</v>
      </c>
      <c r="X1215" s="15">
        <f>(MAX(0,MIN(1,1-(K1215-scaling_params!$B$2)/(scaling_params!$C$2-scaling_params!$B$2)))+MAX(0,MIN(1,(L1215-scaling_params!$B$3)/(scaling_params!$C$3-scaling_params!$B$3))))/2</f>
        <v>0.418627451</v>
      </c>
      <c r="Y1215" s="15">
        <f>(MAX(0,MIN(1,(M1215-scaling_params!$B$4)/(scaling_params!$C$4-scaling_params!$B$4)))+MAX(0,MIN(1,(N1215-scaling_params!$B$5)/(scaling_params!$C$5-scaling_params!$B$5))))/2</f>
        <v>0.4398809524</v>
      </c>
      <c r="Z1215" s="15">
        <f>(MAX(0,MIN(1,(O1215-scaling_params!$B$6)/(scaling_params!$C$6-scaling_params!$B$6)))+MAX(0,MIN(1,1-(P1215-scaling_params!$B$7)/(scaling_params!$C$7-scaling_params!$B$7)))+MAX(0,MIN(1,(T1215-scaling_params!$B$11)/(scaling_params!$C$11-scaling_params!$B$11))))/3</f>
        <v>0.4441479669</v>
      </c>
      <c r="AA1215" s="15">
        <f>(MAX(0,MIN(1,1-(Q1215-scaling_params!$B$8)/(scaling_params!$C$8-scaling_params!$B$8)))+MAX(0,MIN(1,(R1215-scaling_params!$B$9)/(scaling_params!$C$9-scaling_params!$B$9)))+MAX(0,MIN(1,(S1215-scaling_params!$B$10)/(scaling_params!$C$10-scaling_params!$B$10))))/3</f>
        <v>0.3007598321</v>
      </c>
      <c r="AB1215" s="15">
        <f>(MAX(0,MIN(1,(U1215-scaling_params!$B$12)/(scaling_params!$C$12-scaling_params!$B$12)))+MAX(0,MIN(1,(V1215-scaling_params!$B$13)/(scaling_params!$C$13-scaling_params!$B$13))))/2</f>
        <v>0.3695454545</v>
      </c>
      <c r="AC1215" s="13">
        <f>(scaling_params!$G$2*X1215+scaling_params!$G$3*Y1215+scaling_params!$G$4*Z1215+scaling_params!$G$5*AA1215+scaling_params!$G$6*AB1215)*100</f>
        <v>40.26643411</v>
      </c>
      <c r="AD1215" s="11" t="s">
        <v>680</v>
      </c>
      <c r="AE1215" s="11">
        <f t="shared" si="2"/>
        <v>1</v>
      </c>
    </row>
    <row r="1216" ht="15.75" customHeight="1">
      <c r="A1216" s="11" t="s">
        <v>284</v>
      </c>
      <c r="B1216" s="11" t="s">
        <v>163</v>
      </c>
      <c r="C1216" s="11" t="s">
        <v>267</v>
      </c>
      <c r="D1216" s="11" t="s">
        <v>174</v>
      </c>
      <c r="E1216" s="12">
        <v>2024.0</v>
      </c>
      <c r="F1216" s="11" t="s">
        <v>166</v>
      </c>
      <c r="G1216" s="11" t="s">
        <v>175</v>
      </c>
      <c r="H1216" s="11">
        <v>2.0</v>
      </c>
      <c r="I1216" s="13">
        <v>11.9</v>
      </c>
      <c r="J1216" s="11">
        <v>0.0</v>
      </c>
      <c r="K1216" s="13">
        <v>3.0</v>
      </c>
      <c r="L1216" s="13">
        <v>4.6</v>
      </c>
      <c r="M1216" s="11">
        <v>-12.0</v>
      </c>
      <c r="N1216" s="14">
        <v>0.74</v>
      </c>
      <c r="O1216" s="13">
        <v>61.5</v>
      </c>
      <c r="P1216" s="13">
        <v>8.7</v>
      </c>
      <c r="Q1216" s="13">
        <v>18.1</v>
      </c>
      <c r="R1216" s="13">
        <v>13.0</v>
      </c>
      <c r="S1216" s="13">
        <v>3.1</v>
      </c>
      <c r="T1216" s="13">
        <v>3.3</v>
      </c>
      <c r="U1216" s="13">
        <v>1.3</v>
      </c>
      <c r="V1216" s="13">
        <v>75.6</v>
      </c>
      <c r="W1216" s="11" t="str">
        <f t="shared" si="1"/>
        <v>B-Average|BBVA|Digital|2024</v>
      </c>
      <c r="X1216" s="15">
        <f>(MAX(0,MIN(1,1-(K1216-scaling_params!$B$2)/(scaling_params!$C$2-scaling_params!$B$2)))+MAX(0,MIN(1,(L1216-scaling_params!$B$3)/(scaling_params!$C$3-scaling_params!$B$3))))/2</f>
        <v>0.2843137255</v>
      </c>
      <c r="Y1216" s="15">
        <f>(MAX(0,MIN(1,(M1216-scaling_params!$B$4)/(scaling_params!$C$4-scaling_params!$B$4)))+MAX(0,MIN(1,(N1216-scaling_params!$B$5)/(scaling_params!$C$5-scaling_params!$B$5))))/2</f>
        <v>0.3791666667</v>
      </c>
      <c r="Z1216" s="15">
        <f>(MAX(0,MIN(1,(O1216-scaling_params!$B$6)/(scaling_params!$C$6-scaling_params!$B$6)))+MAX(0,MIN(1,1-(P1216-scaling_params!$B$7)/(scaling_params!$C$7-scaling_params!$B$7)))+MAX(0,MIN(1,(T1216-scaling_params!$B$11)/(scaling_params!$C$11-scaling_params!$B$11))))/3</f>
        <v>0.2973317023</v>
      </c>
      <c r="AA1216" s="15">
        <f>(MAX(0,MIN(1,1-(Q1216-scaling_params!$B$8)/(scaling_params!$C$8-scaling_params!$B$8)))+MAX(0,MIN(1,(R1216-scaling_params!$B$9)/(scaling_params!$C$9-scaling_params!$B$9)))+MAX(0,MIN(1,(S1216-scaling_params!$B$10)/(scaling_params!$C$10-scaling_params!$B$10))))/3</f>
        <v>0.343884677</v>
      </c>
      <c r="AB1216" s="15">
        <f>(MAX(0,MIN(1,(U1216-scaling_params!$B$12)/(scaling_params!$C$12-scaling_params!$B$12)))+MAX(0,MIN(1,(V1216-scaling_params!$B$13)/(scaling_params!$C$13-scaling_params!$B$13))))/2</f>
        <v>0.3677272727</v>
      </c>
      <c r="AC1216" s="13">
        <f>(scaling_params!$G$2*X1216+scaling_params!$G$3*Y1216+scaling_params!$G$4*Z1216+scaling_params!$G$5*AA1216+scaling_params!$G$6*AB1216)*100</f>
        <v>32.97063635</v>
      </c>
      <c r="AD1216" s="11" t="s">
        <v>680</v>
      </c>
      <c r="AE1216" s="11">
        <f t="shared" si="2"/>
        <v>1</v>
      </c>
    </row>
    <row r="1217" ht="15.75" customHeight="1">
      <c r="A1217" s="11" t="s">
        <v>284</v>
      </c>
      <c r="B1217" s="11" t="s">
        <v>163</v>
      </c>
      <c r="C1217" s="11" t="s">
        <v>267</v>
      </c>
      <c r="D1217" s="11" t="s">
        <v>174</v>
      </c>
      <c r="E1217" s="12">
        <v>2025.0</v>
      </c>
      <c r="F1217" s="11" t="s">
        <v>166</v>
      </c>
      <c r="G1217" s="11" t="s">
        <v>175</v>
      </c>
      <c r="H1217" s="11">
        <v>2.0</v>
      </c>
      <c r="I1217" s="13">
        <v>11.4</v>
      </c>
      <c r="J1217" s="11">
        <v>0.0</v>
      </c>
      <c r="K1217" s="13">
        <v>3.2</v>
      </c>
      <c r="L1217" s="13">
        <v>6.0</v>
      </c>
      <c r="M1217" s="11">
        <v>25.0</v>
      </c>
      <c r="N1217" s="14">
        <v>0.69</v>
      </c>
      <c r="O1217" s="13">
        <v>62.8</v>
      </c>
      <c r="P1217" s="13">
        <v>7.6</v>
      </c>
      <c r="Q1217" s="13">
        <v>16.6</v>
      </c>
      <c r="R1217" s="13">
        <v>15.2</v>
      </c>
      <c r="S1217" s="13">
        <v>2.7</v>
      </c>
      <c r="T1217" s="13">
        <v>2.8</v>
      </c>
      <c r="U1217" s="13">
        <v>1.7</v>
      </c>
      <c r="V1217" s="13">
        <v>71.8</v>
      </c>
      <c r="W1217" s="11" t="str">
        <f t="shared" si="1"/>
        <v>B-Average|BBVA|Digital|2025</v>
      </c>
      <c r="X1217" s="15">
        <f>(MAX(0,MIN(1,1-(K1217-scaling_params!$B$2)/(scaling_params!$C$2-scaling_params!$B$2)))+MAX(0,MIN(1,(L1217-scaling_params!$B$3)/(scaling_params!$C$3-scaling_params!$B$3))))/2</f>
        <v>0.3539215686</v>
      </c>
      <c r="Y1217" s="15">
        <f>(MAX(0,MIN(1,(M1217-scaling_params!$B$4)/(scaling_params!$C$4-scaling_params!$B$4)))+MAX(0,MIN(1,(N1217-scaling_params!$B$5)/(scaling_params!$C$5-scaling_params!$B$5))))/2</f>
        <v>0.4928571429</v>
      </c>
      <c r="Z1217" s="15">
        <f>(MAX(0,MIN(1,(O1217-scaling_params!$B$6)/(scaling_params!$C$6-scaling_params!$B$6)))+MAX(0,MIN(1,1-(P1217-scaling_params!$B$7)/(scaling_params!$C$7-scaling_params!$B$7)))+MAX(0,MIN(1,(T1217-scaling_params!$B$11)/(scaling_params!$C$11-scaling_params!$B$11))))/3</f>
        <v>0.370263899</v>
      </c>
      <c r="AA1217" s="15">
        <f>(MAX(0,MIN(1,1-(Q1217-scaling_params!$B$8)/(scaling_params!$C$8-scaling_params!$B$8)))+MAX(0,MIN(1,(R1217-scaling_params!$B$9)/(scaling_params!$C$9-scaling_params!$B$9)))+MAX(0,MIN(1,(S1217-scaling_params!$B$10)/(scaling_params!$C$10-scaling_params!$B$10))))/3</f>
        <v>0.4543141768</v>
      </c>
      <c r="AB1217" s="15">
        <f>(MAX(0,MIN(1,(U1217-scaling_params!$B$12)/(scaling_params!$C$12-scaling_params!$B$12)))+MAX(0,MIN(1,(V1217-scaling_params!$B$13)/(scaling_params!$C$13-scaling_params!$B$13))))/2</f>
        <v>0.4331818182</v>
      </c>
      <c r="AC1217" s="13">
        <f>(scaling_params!$G$2*X1217+scaling_params!$G$3*Y1217+scaling_params!$G$4*Z1217+scaling_params!$G$5*AA1217+scaling_params!$G$6*AB1217)*100</f>
        <v>41.70797631</v>
      </c>
      <c r="AD1217" s="11" t="s">
        <v>680</v>
      </c>
      <c r="AE1217" s="11">
        <f t="shared" si="2"/>
        <v>1</v>
      </c>
    </row>
    <row r="1218" ht="15.75" customHeight="1">
      <c r="A1218" s="11" t="s">
        <v>285</v>
      </c>
      <c r="B1218" s="11" t="s">
        <v>163</v>
      </c>
      <c r="C1218" s="11" t="s">
        <v>267</v>
      </c>
      <c r="D1218" s="11" t="s">
        <v>177</v>
      </c>
      <c r="E1218" s="12">
        <v>2024.0</v>
      </c>
      <c r="F1218" s="11" t="s">
        <v>171</v>
      </c>
      <c r="G1218" s="11" t="s">
        <v>184</v>
      </c>
      <c r="H1218" s="11">
        <v>2.0</v>
      </c>
      <c r="I1218" s="13">
        <v>11.9</v>
      </c>
      <c r="J1218" s="11">
        <v>0.0</v>
      </c>
      <c r="K1218" s="13">
        <v>2.9</v>
      </c>
      <c r="L1218" s="13">
        <v>6.1</v>
      </c>
      <c r="M1218" s="11">
        <v>7.0</v>
      </c>
      <c r="N1218" s="14">
        <v>0.7</v>
      </c>
      <c r="O1218" s="13">
        <v>68.1</v>
      </c>
      <c r="P1218" s="13">
        <v>8.1</v>
      </c>
      <c r="Q1218" s="13">
        <v>16.4</v>
      </c>
      <c r="R1218" s="13">
        <v>13.3</v>
      </c>
      <c r="S1218" s="13">
        <v>3.3</v>
      </c>
      <c r="T1218" s="13">
        <v>3.4</v>
      </c>
      <c r="U1218" s="13">
        <v>2.1</v>
      </c>
      <c r="V1218" s="13">
        <v>63.7</v>
      </c>
      <c r="W1218" s="11" t="str">
        <f t="shared" si="1"/>
        <v>B-Average|BBVA|Retail|2024</v>
      </c>
      <c r="X1218" s="15">
        <f>(MAX(0,MIN(1,1-(K1218-scaling_params!$B$2)/(scaling_params!$C$2-scaling_params!$B$2)))+MAX(0,MIN(1,(L1218-scaling_params!$B$3)/(scaling_params!$C$3-scaling_params!$B$3))))/2</f>
        <v>0.4112745098</v>
      </c>
      <c r="Y1218" s="15">
        <f>(MAX(0,MIN(1,(M1218-scaling_params!$B$4)/(scaling_params!$C$4-scaling_params!$B$4)))+MAX(0,MIN(1,(N1218-scaling_params!$B$5)/(scaling_params!$C$5-scaling_params!$B$5))))/2</f>
        <v>0.4196428571</v>
      </c>
      <c r="Z1218" s="15">
        <f>(MAX(0,MIN(1,(O1218-scaling_params!$B$6)/(scaling_params!$C$6-scaling_params!$B$6)))+MAX(0,MIN(1,1-(P1218-scaling_params!$B$7)/(scaling_params!$C$7-scaling_params!$B$7)))+MAX(0,MIN(1,(T1218-scaling_params!$B$11)/(scaling_params!$C$11-scaling_params!$B$11))))/3</f>
        <v>0.4698204569</v>
      </c>
      <c r="AA1218" s="15">
        <f>(MAX(0,MIN(1,1-(Q1218-scaling_params!$B$8)/(scaling_params!$C$8-scaling_params!$B$8)))+MAX(0,MIN(1,(R1218-scaling_params!$B$9)/(scaling_params!$C$9-scaling_params!$B$9)))+MAX(0,MIN(1,(S1218-scaling_params!$B$10)/(scaling_params!$C$10-scaling_params!$B$10))))/3</f>
        <v>0.4405446874</v>
      </c>
      <c r="AB1218" s="15">
        <f>(MAX(0,MIN(1,(U1218-scaling_params!$B$12)/(scaling_params!$C$12-scaling_params!$B$12)))+MAX(0,MIN(1,(V1218-scaling_params!$B$13)/(scaling_params!$C$13-scaling_params!$B$13))))/2</f>
        <v>0.4595454545</v>
      </c>
      <c r="AC1218" s="13">
        <f>(scaling_params!$G$2*X1218+scaling_params!$G$3*Y1218+scaling_params!$G$4*Z1218+scaling_params!$G$5*AA1218+scaling_params!$G$6*AB1218)*100</f>
        <v>43.74356172</v>
      </c>
      <c r="AD1218" s="11" t="s">
        <v>680</v>
      </c>
      <c r="AE1218" s="11">
        <f t="shared" si="2"/>
        <v>1</v>
      </c>
    </row>
    <row r="1219" ht="15.75" customHeight="1">
      <c r="A1219" s="11" t="s">
        <v>285</v>
      </c>
      <c r="B1219" s="11" t="s">
        <v>163</v>
      </c>
      <c r="C1219" s="11" t="s">
        <v>267</v>
      </c>
      <c r="D1219" s="11" t="s">
        <v>177</v>
      </c>
      <c r="E1219" s="12">
        <v>2025.0</v>
      </c>
      <c r="F1219" s="11" t="s">
        <v>171</v>
      </c>
      <c r="G1219" s="11" t="s">
        <v>184</v>
      </c>
      <c r="H1219" s="11">
        <v>2.0</v>
      </c>
      <c r="I1219" s="13">
        <v>11.4</v>
      </c>
      <c r="J1219" s="11">
        <v>0.0</v>
      </c>
      <c r="K1219" s="13">
        <v>2.8</v>
      </c>
      <c r="L1219" s="13">
        <v>4.4</v>
      </c>
      <c r="M1219" s="11">
        <v>-11.0</v>
      </c>
      <c r="N1219" s="14">
        <v>0.75</v>
      </c>
      <c r="O1219" s="13">
        <v>69.9</v>
      </c>
      <c r="P1219" s="13">
        <v>6.2</v>
      </c>
      <c r="Q1219" s="13">
        <v>20.4</v>
      </c>
      <c r="R1219" s="13">
        <v>11.3</v>
      </c>
      <c r="S1219" s="13">
        <v>3.4</v>
      </c>
      <c r="T1219" s="13">
        <v>2.8</v>
      </c>
      <c r="U1219" s="13">
        <v>1.6</v>
      </c>
      <c r="V1219" s="13">
        <v>78.9</v>
      </c>
      <c r="W1219" s="11" t="str">
        <f t="shared" si="1"/>
        <v>B-Average|BBVA|Retail|2025</v>
      </c>
      <c r="X1219" s="15">
        <f>(MAX(0,MIN(1,1-(K1219-scaling_params!$B$2)/(scaling_params!$C$2-scaling_params!$B$2)))+MAX(0,MIN(1,(L1219-scaling_params!$B$3)/(scaling_params!$C$3-scaling_params!$B$3))))/2</f>
        <v>0.3029411765</v>
      </c>
      <c r="Y1219" s="15">
        <f>(MAX(0,MIN(1,(M1219-scaling_params!$B$4)/(scaling_params!$C$4-scaling_params!$B$4)))+MAX(0,MIN(1,(N1219-scaling_params!$B$5)/(scaling_params!$C$5-scaling_params!$B$5))))/2</f>
        <v>0.3964285714</v>
      </c>
      <c r="Z1219" s="15">
        <f>(MAX(0,MIN(1,(O1219-scaling_params!$B$6)/(scaling_params!$C$6-scaling_params!$B$6)))+MAX(0,MIN(1,1-(P1219-scaling_params!$B$7)/(scaling_params!$C$7-scaling_params!$B$7)))+MAX(0,MIN(1,(T1219-scaling_params!$B$11)/(scaling_params!$C$11-scaling_params!$B$11))))/3</f>
        <v>0.6135517413</v>
      </c>
      <c r="AA1219" s="15">
        <f>(MAX(0,MIN(1,1-(Q1219-scaling_params!$B$8)/(scaling_params!$C$8-scaling_params!$B$8)))+MAX(0,MIN(1,(R1219-scaling_params!$B$9)/(scaling_params!$C$9-scaling_params!$B$9)))+MAX(0,MIN(1,(S1219-scaling_params!$B$10)/(scaling_params!$C$10-scaling_params!$B$10))))/3</f>
        <v>0.2144452718</v>
      </c>
      <c r="AB1219" s="15">
        <f>(MAX(0,MIN(1,(U1219-scaling_params!$B$12)/(scaling_params!$C$12-scaling_params!$B$12)))+MAX(0,MIN(1,(V1219-scaling_params!$B$13)/(scaling_params!$C$13-scaling_params!$B$13))))/2</f>
        <v>0.4727272727</v>
      </c>
      <c r="AC1219" s="13">
        <f>(scaling_params!$G$2*X1219+scaling_params!$G$3*Y1219+scaling_params!$G$4*Z1219+scaling_params!$G$5*AA1219+scaling_params!$G$6*AB1219)*100</f>
        <v>40.2060736</v>
      </c>
      <c r="AD1219" s="11" t="s">
        <v>680</v>
      </c>
      <c r="AE1219" s="11">
        <f t="shared" si="2"/>
        <v>1</v>
      </c>
    </row>
    <row r="1220" ht="15.75" customHeight="1">
      <c r="A1220" s="11" t="s">
        <v>286</v>
      </c>
      <c r="B1220" s="11" t="s">
        <v>163</v>
      </c>
      <c r="C1220" s="11" t="s">
        <v>267</v>
      </c>
      <c r="D1220" s="11" t="s">
        <v>174</v>
      </c>
      <c r="E1220" s="12">
        <v>2024.0</v>
      </c>
      <c r="F1220" s="11" t="s">
        <v>166</v>
      </c>
      <c r="G1220" s="11" t="s">
        <v>172</v>
      </c>
      <c r="H1220" s="11">
        <v>5.0</v>
      </c>
      <c r="I1220" s="13">
        <v>11.9</v>
      </c>
      <c r="J1220" s="11">
        <v>1.0</v>
      </c>
      <c r="K1220" s="13">
        <v>3.0</v>
      </c>
      <c r="L1220" s="13">
        <v>5.4</v>
      </c>
      <c r="M1220" s="11">
        <v>-5.0</v>
      </c>
      <c r="N1220" s="14">
        <v>0.79</v>
      </c>
      <c r="O1220" s="13">
        <v>61.5</v>
      </c>
      <c r="P1220" s="13">
        <v>8.7</v>
      </c>
      <c r="Q1220" s="13">
        <v>18.1</v>
      </c>
      <c r="R1220" s="13">
        <v>13.0</v>
      </c>
      <c r="S1220" s="13">
        <v>3.2</v>
      </c>
      <c r="T1220" s="13">
        <v>3.5</v>
      </c>
      <c r="U1220" s="13">
        <v>1.3</v>
      </c>
      <c r="V1220" s="13">
        <v>77.1</v>
      </c>
      <c r="W1220" s="11" t="str">
        <f t="shared" si="1"/>
        <v>B-Average|BBVA|Digital|2024</v>
      </c>
      <c r="X1220" s="15">
        <f>(MAX(0,MIN(1,1-(K1220-scaling_params!$B$2)/(scaling_params!$C$2-scaling_params!$B$2)))+MAX(0,MIN(1,(L1220-scaling_params!$B$3)/(scaling_params!$C$3-scaling_params!$B$3))))/2</f>
        <v>0.3431372549</v>
      </c>
      <c r="Y1220" s="15">
        <f>(MAX(0,MIN(1,(M1220-scaling_params!$B$4)/(scaling_params!$C$4-scaling_params!$B$4)))+MAX(0,MIN(1,(N1220-scaling_params!$B$5)/(scaling_params!$C$5-scaling_params!$B$5))))/2</f>
        <v>0.475</v>
      </c>
      <c r="Z1220" s="15">
        <f>(MAX(0,MIN(1,(O1220-scaling_params!$B$6)/(scaling_params!$C$6-scaling_params!$B$6)))+MAX(0,MIN(1,1-(P1220-scaling_params!$B$7)/(scaling_params!$C$7-scaling_params!$B$7)))+MAX(0,MIN(1,(T1220-scaling_params!$B$11)/(scaling_params!$C$11-scaling_params!$B$11))))/3</f>
        <v>0.3163793213</v>
      </c>
      <c r="AA1220" s="15">
        <f>(MAX(0,MIN(1,1-(Q1220-scaling_params!$B$8)/(scaling_params!$C$8-scaling_params!$B$8)))+MAX(0,MIN(1,(R1220-scaling_params!$B$9)/(scaling_params!$C$9-scaling_params!$B$9)))+MAX(0,MIN(1,(S1220-scaling_params!$B$10)/(scaling_params!$C$10-scaling_params!$B$10))))/3</f>
        <v>0.3536885986</v>
      </c>
      <c r="AB1220" s="15">
        <f>(MAX(0,MIN(1,(U1220-scaling_params!$B$12)/(scaling_params!$C$12-scaling_params!$B$12)))+MAX(0,MIN(1,(V1220-scaling_params!$B$13)/(scaling_params!$C$13-scaling_params!$B$13))))/2</f>
        <v>0.3813636364</v>
      </c>
      <c r="AC1220" s="13">
        <f>(scaling_params!$G$2*X1220+scaling_params!$G$3*Y1220+scaling_params!$G$4*Z1220+scaling_params!$G$5*AA1220+scaling_params!$G$6*AB1220)*100</f>
        <v>37.38614979</v>
      </c>
      <c r="AD1220" s="11" t="s">
        <v>680</v>
      </c>
      <c r="AE1220" s="11">
        <f t="shared" si="2"/>
        <v>1</v>
      </c>
    </row>
    <row r="1221" ht="15.75" customHeight="1">
      <c r="A1221" s="11" t="s">
        <v>286</v>
      </c>
      <c r="B1221" s="11" t="s">
        <v>163</v>
      </c>
      <c r="C1221" s="11" t="s">
        <v>267</v>
      </c>
      <c r="D1221" s="11" t="s">
        <v>174</v>
      </c>
      <c r="E1221" s="12">
        <v>2025.0</v>
      </c>
      <c r="F1221" s="11" t="s">
        <v>166</v>
      </c>
      <c r="G1221" s="11" t="s">
        <v>172</v>
      </c>
      <c r="H1221" s="11">
        <v>5.0</v>
      </c>
      <c r="I1221" s="13">
        <v>11.4</v>
      </c>
      <c r="J1221" s="11">
        <v>0.0</v>
      </c>
      <c r="K1221" s="13">
        <v>3.2</v>
      </c>
      <c r="L1221" s="13">
        <v>6.0</v>
      </c>
      <c r="M1221" s="11">
        <v>4.0</v>
      </c>
      <c r="N1221" s="14">
        <v>0.74</v>
      </c>
      <c r="O1221" s="13">
        <v>62.8</v>
      </c>
      <c r="P1221" s="13">
        <v>7.6</v>
      </c>
      <c r="Q1221" s="13">
        <v>16.6</v>
      </c>
      <c r="R1221" s="13">
        <v>15.2</v>
      </c>
      <c r="S1221" s="13">
        <v>3.2</v>
      </c>
      <c r="T1221" s="13">
        <v>3.1</v>
      </c>
      <c r="U1221" s="13">
        <v>1.7</v>
      </c>
      <c r="V1221" s="13">
        <v>69.1</v>
      </c>
      <c r="W1221" s="11" t="str">
        <f t="shared" si="1"/>
        <v>B-Average|BBVA|Digital|2025</v>
      </c>
      <c r="X1221" s="15">
        <f>(MAX(0,MIN(1,1-(K1221-scaling_params!$B$2)/(scaling_params!$C$2-scaling_params!$B$2)))+MAX(0,MIN(1,(L1221-scaling_params!$B$3)/(scaling_params!$C$3-scaling_params!$B$3))))/2</f>
        <v>0.3539215686</v>
      </c>
      <c r="Y1221" s="15">
        <f>(MAX(0,MIN(1,(M1221-scaling_params!$B$4)/(scaling_params!$C$4-scaling_params!$B$4)))+MAX(0,MIN(1,(N1221-scaling_params!$B$5)/(scaling_params!$C$5-scaling_params!$B$5))))/2</f>
        <v>0.4553571429</v>
      </c>
      <c r="Z1221" s="15">
        <f>(MAX(0,MIN(1,(O1221-scaling_params!$B$6)/(scaling_params!$C$6-scaling_params!$B$6)))+MAX(0,MIN(1,1-(P1221-scaling_params!$B$7)/(scaling_params!$C$7-scaling_params!$B$7)))+MAX(0,MIN(1,(T1221-scaling_params!$B$11)/(scaling_params!$C$11-scaling_params!$B$11))))/3</f>
        <v>0.3988353275</v>
      </c>
      <c r="AA1221" s="15">
        <f>(MAX(0,MIN(1,1-(Q1221-scaling_params!$B$8)/(scaling_params!$C$8-scaling_params!$B$8)))+MAX(0,MIN(1,(R1221-scaling_params!$B$9)/(scaling_params!$C$9-scaling_params!$B$9)))+MAX(0,MIN(1,(S1221-scaling_params!$B$10)/(scaling_params!$C$10-scaling_params!$B$10))))/3</f>
        <v>0.5033337846</v>
      </c>
      <c r="AB1221" s="15">
        <f>(MAX(0,MIN(1,(U1221-scaling_params!$B$12)/(scaling_params!$C$12-scaling_params!$B$12)))+MAX(0,MIN(1,(V1221-scaling_params!$B$13)/(scaling_params!$C$13-scaling_params!$B$13))))/2</f>
        <v>0.4086363636</v>
      </c>
      <c r="AC1221" s="13">
        <f>(scaling_params!$G$2*X1221+scaling_params!$G$3*Y1221+scaling_params!$G$4*Z1221+scaling_params!$G$5*AA1221+scaling_params!$G$6*AB1221)*100</f>
        <v>42.07126362</v>
      </c>
      <c r="AD1221" s="11" t="s">
        <v>680</v>
      </c>
      <c r="AE1221" s="11">
        <f t="shared" si="2"/>
        <v>1</v>
      </c>
    </row>
    <row r="1222" ht="15.75" customHeight="1">
      <c r="A1222" s="11" t="s">
        <v>287</v>
      </c>
      <c r="B1222" s="11" t="s">
        <v>163</v>
      </c>
      <c r="C1222" s="11" t="s">
        <v>267</v>
      </c>
      <c r="D1222" s="11" t="s">
        <v>174</v>
      </c>
      <c r="E1222" s="12">
        <v>2024.0</v>
      </c>
      <c r="F1222" s="11" t="s">
        <v>171</v>
      </c>
      <c r="G1222" s="11" t="s">
        <v>172</v>
      </c>
      <c r="H1222" s="11">
        <v>5.0</v>
      </c>
      <c r="I1222" s="13">
        <v>11.9</v>
      </c>
      <c r="J1222" s="11">
        <v>0.0</v>
      </c>
      <c r="K1222" s="13">
        <v>3.0</v>
      </c>
      <c r="L1222" s="13">
        <v>7.4</v>
      </c>
      <c r="M1222" s="11">
        <v>1.0</v>
      </c>
      <c r="N1222" s="14">
        <v>0.83</v>
      </c>
      <c r="O1222" s="13">
        <v>61.5</v>
      </c>
      <c r="P1222" s="13">
        <v>8.7</v>
      </c>
      <c r="Q1222" s="13">
        <v>18.1</v>
      </c>
      <c r="R1222" s="13">
        <v>13.0</v>
      </c>
      <c r="S1222" s="13">
        <v>3.2</v>
      </c>
      <c r="T1222" s="13">
        <v>2.1</v>
      </c>
      <c r="U1222" s="13">
        <v>1.3</v>
      </c>
      <c r="V1222" s="13">
        <v>73.2</v>
      </c>
      <c r="W1222" s="11" t="str">
        <f t="shared" si="1"/>
        <v>B-Average|BBVA|Digital|2024</v>
      </c>
      <c r="X1222" s="15">
        <f>(MAX(0,MIN(1,1-(K1222-scaling_params!$B$2)/(scaling_params!$C$2-scaling_params!$B$2)))+MAX(0,MIN(1,(L1222-scaling_params!$B$3)/(scaling_params!$C$3-scaling_params!$B$3))))/2</f>
        <v>0.4901960784</v>
      </c>
      <c r="Y1222" s="15">
        <f>(MAX(0,MIN(1,(M1222-scaling_params!$B$4)/(scaling_params!$C$4-scaling_params!$B$4)))+MAX(0,MIN(1,(N1222-scaling_params!$B$5)/(scaling_params!$C$5-scaling_params!$B$5))))/2</f>
        <v>0.5535714286</v>
      </c>
      <c r="Z1222" s="15">
        <f>(MAX(0,MIN(1,(O1222-scaling_params!$B$6)/(scaling_params!$C$6-scaling_params!$B$6)))+MAX(0,MIN(1,1-(P1222-scaling_params!$B$7)/(scaling_params!$C$7-scaling_params!$B$7)))+MAX(0,MIN(1,(T1222-scaling_params!$B$11)/(scaling_params!$C$11-scaling_params!$B$11))))/3</f>
        <v>0.183045988</v>
      </c>
      <c r="AA1222" s="15">
        <f>(MAX(0,MIN(1,1-(Q1222-scaling_params!$B$8)/(scaling_params!$C$8-scaling_params!$B$8)))+MAX(0,MIN(1,(R1222-scaling_params!$B$9)/(scaling_params!$C$9-scaling_params!$B$9)))+MAX(0,MIN(1,(S1222-scaling_params!$B$10)/(scaling_params!$C$10-scaling_params!$B$10))))/3</f>
        <v>0.3536885986</v>
      </c>
      <c r="AB1222" s="15">
        <f>(MAX(0,MIN(1,(U1222-scaling_params!$B$12)/(scaling_params!$C$12-scaling_params!$B$12)))+MAX(0,MIN(1,(V1222-scaling_params!$B$13)/(scaling_params!$C$13-scaling_params!$B$13))))/2</f>
        <v>0.3459090909</v>
      </c>
      <c r="AC1222" s="13">
        <f>(scaling_params!$G$2*X1222+scaling_params!$G$3*Y1222+scaling_params!$G$4*Z1222+scaling_params!$G$5*AA1222+scaling_params!$G$6*AB1222)*100</f>
        <v>39.13676374</v>
      </c>
      <c r="AD1222" s="11" t="s">
        <v>680</v>
      </c>
      <c r="AE1222" s="11">
        <f t="shared" si="2"/>
        <v>1</v>
      </c>
    </row>
    <row r="1223" ht="15.75" customHeight="1">
      <c r="A1223" s="11" t="s">
        <v>287</v>
      </c>
      <c r="B1223" s="11" t="s">
        <v>163</v>
      </c>
      <c r="C1223" s="11" t="s">
        <v>267</v>
      </c>
      <c r="D1223" s="11" t="s">
        <v>174</v>
      </c>
      <c r="E1223" s="12">
        <v>2025.0</v>
      </c>
      <c r="F1223" s="11" t="s">
        <v>171</v>
      </c>
      <c r="G1223" s="11" t="s">
        <v>172</v>
      </c>
      <c r="H1223" s="11">
        <v>5.0</v>
      </c>
      <c r="I1223" s="13">
        <v>11.4</v>
      </c>
      <c r="J1223" s="11">
        <v>0.0</v>
      </c>
      <c r="K1223" s="13">
        <v>3.2</v>
      </c>
      <c r="L1223" s="13">
        <v>7.0</v>
      </c>
      <c r="M1223" s="11">
        <v>17.0</v>
      </c>
      <c r="N1223" s="14">
        <v>0.78</v>
      </c>
      <c r="O1223" s="13">
        <v>62.8</v>
      </c>
      <c r="P1223" s="13">
        <v>7.6</v>
      </c>
      <c r="Q1223" s="13">
        <v>16.6</v>
      </c>
      <c r="R1223" s="13">
        <v>15.2</v>
      </c>
      <c r="S1223" s="13">
        <v>3.5</v>
      </c>
      <c r="T1223" s="13">
        <v>3.3</v>
      </c>
      <c r="U1223" s="13">
        <v>1.7</v>
      </c>
      <c r="V1223" s="13">
        <v>68.5</v>
      </c>
      <c r="W1223" s="11" t="str">
        <f t="shared" si="1"/>
        <v>B-Average|BBVA|Digital|2025</v>
      </c>
      <c r="X1223" s="15">
        <f>(MAX(0,MIN(1,1-(K1223-scaling_params!$B$2)/(scaling_params!$C$2-scaling_params!$B$2)))+MAX(0,MIN(1,(L1223-scaling_params!$B$3)/(scaling_params!$C$3-scaling_params!$B$3))))/2</f>
        <v>0.4274509804</v>
      </c>
      <c r="Y1223" s="15">
        <f>(MAX(0,MIN(1,(M1223-scaling_params!$B$4)/(scaling_params!$C$4-scaling_params!$B$4)))+MAX(0,MIN(1,(N1223-scaling_params!$B$5)/(scaling_params!$C$5-scaling_params!$B$5))))/2</f>
        <v>0.5672619048</v>
      </c>
      <c r="Z1223" s="15">
        <f>(MAX(0,MIN(1,(O1223-scaling_params!$B$6)/(scaling_params!$C$6-scaling_params!$B$6)))+MAX(0,MIN(1,1-(P1223-scaling_params!$B$7)/(scaling_params!$C$7-scaling_params!$B$7)))+MAX(0,MIN(1,(T1223-scaling_params!$B$11)/(scaling_params!$C$11-scaling_params!$B$11))))/3</f>
        <v>0.4178829466</v>
      </c>
      <c r="AA1223" s="15">
        <f>(MAX(0,MIN(1,1-(Q1223-scaling_params!$B$8)/(scaling_params!$C$8-scaling_params!$B$8)))+MAX(0,MIN(1,(R1223-scaling_params!$B$9)/(scaling_params!$C$9-scaling_params!$B$9)))+MAX(0,MIN(1,(S1223-scaling_params!$B$10)/(scaling_params!$C$10-scaling_params!$B$10))))/3</f>
        <v>0.5327455493</v>
      </c>
      <c r="AB1223" s="15">
        <f>(MAX(0,MIN(1,(U1223-scaling_params!$B$12)/(scaling_params!$C$12-scaling_params!$B$12)))+MAX(0,MIN(1,(V1223-scaling_params!$B$13)/(scaling_params!$C$13-scaling_params!$B$13))))/2</f>
        <v>0.4031818182</v>
      </c>
      <c r="AC1223" s="13">
        <f>(scaling_params!$G$2*X1223+scaling_params!$G$3*Y1223+scaling_params!$G$4*Z1223+scaling_params!$G$5*AA1223+scaling_params!$G$6*AB1223)*100</f>
        <v>47.32986917</v>
      </c>
      <c r="AD1223" s="11" t="s">
        <v>680</v>
      </c>
      <c r="AE1223" s="11">
        <f t="shared" si="2"/>
        <v>1</v>
      </c>
    </row>
    <row r="1224" ht="15.75" customHeight="1">
      <c r="A1224" s="11" t="s">
        <v>288</v>
      </c>
      <c r="B1224" s="11" t="s">
        <v>163</v>
      </c>
      <c r="C1224" s="11" t="s">
        <v>267</v>
      </c>
      <c r="D1224" s="11" t="s">
        <v>177</v>
      </c>
      <c r="E1224" s="12">
        <v>2024.0</v>
      </c>
      <c r="F1224" s="11" t="s">
        <v>171</v>
      </c>
      <c r="G1224" s="11" t="s">
        <v>184</v>
      </c>
      <c r="H1224" s="11">
        <v>3.0</v>
      </c>
      <c r="I1224" s="13">
        <v>11.9</v>
      </c>
      <c r="J1224" s="11">
        <v>1.0</v>
      </c>
      <c r="K1224" s="13">
        <v>2.9</v>
      </c>
      <c r="L1224" s="13">
        <v>7.6</v>
      </c>
      <c r="M1224" s="11">
        <v>27.0</v>
      </c>
      <c r="N1224" s="14">
        <v>0.87</v>
      </c>
      <c r="O1224" s="13">
        <v>68.1</v>
      </c>
      <c r="P1224" s="13">
        <v>8.1</v>
      </c>
      <c r="Q1224" s="13">
        <v>16.4</v>
      </c>
      <c r="R1224" s="13">
        <v>13.3</v>
      </c>
      <c r="S1224" s="13">
        <v>4.5</v>
      </c>
      <c r="T1224" s="13">
        <v>3.5</v>
      </c>
      <c r="U1224" s="13">
        <v>2.1</v>
      </c>
      <c r="V1224" s="13">
        <v>69.5</v>
      </c>
      <c r="W1224" s="11" t="str">
        <f t="shared" si="1"/>
        <v>B-Average|BBVA|Retail|2024</v>
      </c>
      <c r="X1224" s="15">
        <f>(MAX(0,MIN(1,1-(K1224-scaling_params!$B$2)/(scaling_params!$C$2-scaling_params!$B$2)))+MAX(0,MIN(1,(L1224-scaling_params!$B$3)/(scaling_params!$C$3-scaling_params!$B$3))))/2</f>
        <v>0.5215686275</v>
      </c>
      <c r="Y1224" s="15">
        <f>(MAX(0,MIN(1,(M1224-scaling_params!$B$4)/(scaling_params!$C$4-scaling_params!$B$4)))+MAX(0,MIN(1,(N1224-scaling_params!$B$5)/(scaling_params!$C$5-scaling_params!$B$5))))/2</f>
        <v>0.7273809524</v>
      </c>
      <c r="Z1224" s="15">
        <f>(MAX(0,MIN(1,(O1224-scaling_params!$B$6)/(scaling_params!$C$6-scaling_params!$B$6)))+MAX(0,MIN(1,1-(P1224-scaling_params!$B$7)/(scaling_params!$C$7-scaling_params!$B$7)))+MAX(0,MIN(1,(T1224-scaling_params!$B$11)/(scaling_params!$C$11-scaling_params!$B$11))))/3</f>
        <v>0.4793442665</v>
      </c>
      <c r="AA1224" s="15">
        <f>(MAX(0,MIN(1,1-(Q1224-scaling_params!$B$8)/(scaling_params!$C$8-scaling_params!$B$8)))+MAX(0,MIN(1,(R1224-scaling_params!$B$9)/(scaling_params!$C$9-scaling_params!$B$9)))+MAX(0,MIN(1,(S1224-scaling_params!$B$10)/(scaling_params!$C$10-scaling_params!$B$10))))/3</f>
        <v>0.5581917462</v>
      </c>
      <c r="AB1224" s="15">
        <f>(MAX(0,MIN(1,(U1224-scaling_params!$B$12)/(scaling_params!$C$12-scaling_params!$B$12)))+MAX(0,MIN(1,(V1224-scaling_params!$B$13)/(scaling_params!$C$13-scaling_params!$B$13))))/2</f>
        <v>0.5122727273</v>
      </c>
      <c r="AC1224" s="13">
        <f>(scaling_params!$G$2*X1224+scaling_params!$G$3*Y1224+scaling_params!$G$4*Z1224+scaling_params!$G$5*AA1224+scaling_params!$G$6*AB1224)*100</f>
        <v>56.4838983</v>
      </c>
      <c r="AD1224" s="11" t="s">
        <v>680</v>
      </c>
      <c r="AE1224" s="11">
        <f t="shared" si="2"/>
        <v>1</v>
      </c>
    </row>
    <row r="1225" ht="15.75" customHeight="1">
      <c r="A1225" s="11" t="s">
        <v>288</v>
      </c>
      <c r="B1225" s="11" t="s">
        <v>163</v>
      </c>
      <c r="C1225" s="11" t="s">
        <v>267</v>
      </c>
      <c r="D1225" s="11" t="s">
        <v>177</v>
      </c>
      <c r="E1225" s="12">
        <v>2025.0</v>
      </c>
      <c r="F1225" s="11" t="s">
        <v>171</v>
      </c>
      <c r="G1225" s="11" t="s">
        <v>184</v>
      </c>
      <c r="H1225" s="11">
        <v>3.0</v>
      </c>
      <c r="I1225" s="13">
        <v>11.4</v>
      </c>
      <c r="J1225" s="11">
        <v>0.0</v>
      </c>
      <c r="K1225" s="13">
        <v>2.8</v>
      </c>
      <c r="L1225" s="13">
        <v>7.4</v>
      </c>
      <c r="M1225" s="11">
        <v>21.0</v>
      </c>
      <c r="N1225" s="14">
        <v>0.79</v>
      </c>
      <c r="O1225" s="13">
        <v>69.9</v>
      </c>
      <c r="P1225" s="13">
        <v>6.2</v>
      </c>
      <c r="Q1225" s="13">
        <v>20.4</v>
      </c>
      <c r="R1225" s="13">
        <v>11.3</v>
      </c>
      <c r="S1225" s="13">
        <v>4.4</v>
      </c>
      <c r="T1225" s="13">
        <v>4.3</v>
      </c>
      <c r="U1225" s="13">
        <v>1.6</v>
      </c>
      <c r="V1225" s="13">
        <v>79.0</v>
      </c>
      <c r="W1225" s="11" t="str">
        <f t="shared" si="1"/>
        <v>B-Average|BBVA|Retail|2025</v>
      </c>
      <c r="X1225" s="15">
        <f>(MAX(0,MIN(1,1-(K1225-scaling_params!$B$2)/(scaling_params!$C$2-scaling_params!$B$2)))+MAX(0,MIN(1,(L1225-scaling_params!$B$3)/(scaling_params!$C$3-scaling_params!$B$3))))/2</f>
        <v>0.5235294118</v>
      </c>
      <c r="Y1225" s="15">
        <f>(MAX(0,MIN(1,(M1225-scaling_params!$B$4)/(scaling_params!$C$4-scaling_params!$B$4)))+MAX(0,MIN(1,(N1225-scaling_params!$B$5)/(scaling_params!$C$5-scaling_params!$B$5))))/2</f>
        <v>0.5988095238</v>
      </c>
      <c r="Z1225" s="15">
        <f>(MAX(0,MIN(1,(O1225-scaling_params!$B$6)/(scaling_params!$C$6-scaling_params!$B$6)))+MAX(0,MIN(1,1-(P1225-scaling_params!$B$7)/(scaling_params!$C$7-scaling_params!$B$7)))+MAX(0,MIN(1,(T1225-scaling_params!$B$11)/(scaling_params!$C$11-scaling_params!$B$11))))/3</f>
        <v>0.7564088841</v>
      </c>
      <c r="AA1225" s="15">
        <f>(MAX(0,MIN(1,1-(Q1225-scaling_params!$B$8)/(scaling_params!$C$8-scaling_params!$B$8)))+MAX(0,MIN(1,(R1225-scaling_params!$B$9)/(scaling_params!$C$9-scaling_params!$B$9)))+MAX(0,MIN(1,(S1225-scaling_params!$B$10)/(scaling_params!$C$10-scaling_params!$B$10))))/3</f>
        <v>0.3124844875</v>
      </c>
      <c r="AB1225" s="15">
        <f>(MAX(0,MIN(1,(U1225-scaling_params!$B$12)/(scaling_params!$C$12-scaling_params!$B$12)))+MAX(0,MIN(1,(V1225-scaling_params!$B$13)/(scaling_params!$C$13-scaling_params!$B$13))))/2</f>
        <v>0.4736363636</v>
      </c>
      <c r="AC1225" s="13">
        <f>(scaling_params!$G$2*X1225+scaling_params!$G$3*Y1225+scaling_params!$G$4*Z1225+scaling_params!$G$5*AA1225+scaling_params!$G$6*AB1225)*100</f>
        <v>55.23920983</v>
      </c>
      <c r="AD1225" s="11" t="s">
        <v>680</v>
      </c>
      <c r="AE1225" s="11">
        <f t="shared" si="2"/>
        <v>1</v>
      </c>
    </row>
    <row r="1226" ht="15.75" customHeight="1">
      <c r="A1226" s="11" t="s">
        <v>289</v>
      </c>
      <c r="B1226" s="11" t="s">
        <v>163</v>
      </c>
      <c r="C1226" s="11" t="s">
        <v>267</v>
      </c>
      <c r="D1226" s="11" t="s">
        <v>174</v>
      </c>
      <c r="E1226" s="12">
        <v>2024.0</v>
      </c>
      <c r="F1226" s="11" t="s">
        <v>171</v>
      </c>
      <c r="G1226" s="11" t="s">
        <v>172</v>
      </c>
      <c r="H1226" s="11">
        <v>5.0</v>
      </c>
      <c r="I1226" s="13">
        <v>11.9</v>
      </c>
      <c r="J1226" s="11">
        <v>0.0</v>
      </c>
      <c r="K1226" s="13">
        <v>3.0</v>
      </c>
      <c r="L1226" s="13">
        <v>5.2</v>
      </c>
      <c r="M1226" s="11">
        <v>-16.0</v>
      </c>
      <c r="N1226" s="14">
        <v>0.73</v>
      </c>
      <c r="O1226" s="13">
        <v>61.5</v>
      </c>
      <c r="P1226" s="13">
        <v>8.7</v>
      </c>
      <c r="Q1226" s="13">
        <v>18.1</v>
      </c>
      <c r="R1226" s="13">
        <v>13.0</v>
      </c>
      <c r="S1226" s="13">
        <v>2.6</v>
      </c>
      <c r="T1226" s="13">
        <v>3.5</v>
      </c>
      <c r="U1226" s="13">
        <v>1.3</v>
      </c>
      <c r="V1226" s="13">
        <v>54.3</v>
      </c>
      <c r="W1226" s="11" t="str">
        <f t="shared" si="1"/>
        <v>B-Average|BBVA|Digital|2024</v>
      </c>
      <c r="X1226" s="15">
        <f>(MAX(0,MIN(1,1-(K1226-scaling_params!$B$2)/(scaling_params!$C$2-scaling_params!$B$2)))+MAX(0,MIN(1,(L1226-scaling_params!$B$3)/(scaling_params!$C$3-scaling_params!$B$3))))/2</f>
        <v>0.3284313725</v>
      </c>
      <c r="Y1226" s="15">
        <f>(MAX(0,MIN(1,(M1226-scaling_params!$B$4)/(scaling_params!$C$4-scaling_params!$B$4)))+MAX(0,MIN(1,(N1226-scaling_params!$B$5)/(scaling_params!$C$5-scaling_params!$B$5))))/2</f>
        <v>0.3476190476</v>
      </c>
      <c r="Z1226" s="15">
        <f>(MAX(0,MIN(1,(O1226-scaling_params!$B$6)/(scaling_params!$C$6-scaling_params!$B$6)))+MAX(0,MIN(1,1-(P1226-scaling_params!$B$7)/(scaling_params!$C$7-scaling_params!$B$7)))+MAX(0,MIN(1,(T1226-scaling_params!$B$11)/(scaling_params!$C$11-scaling_params!$B$11))))/3</f>
        <v>0.3163793213</v>
      </c>
      <c r="AA1226" s="15">
        <f>(MAX(0,MIN(1,1-(Q1226-scaling_params!$B$8)/(scaling_params!$C$8-scaling_params!$B$8)))+MAX(0,MIN(1,(R1226-scaling_params!$B$9)/(scaling_params!$C$9-scaling_params!$B$9)))+MAX(0,MIN(1,(S1226-scaling_params!$B$10)/(scaling_params!$C$10-scaling_params!$B$10))))/3</f>
        <v>0.2948650692</v>
      </c>
      <c r="AB1226" s="15">
        <f>(MAX(0,MIN(1,(U1226-scaling_params!$B$12)/(scaling_params!$C$12-scaling_params!$B$12)))+MAX(0,MIN(1,(V1226-scaling_params!$B$13)/(scaling_params!$C$13-scaling_params!$B$13))))/2</f>
        <v>0.1740909091</v>
      </c>
      <c r="AC1226" s="13">
        <f>(scaling_params!$G$2*X1226+scaling_params!$G$3*Y1226+scaling_params!$G$4*Z1226+scaling_params!$G$5*AA1226+scaling_params!$G$6*AB1226)*100</f>
        <v>30.56599687</v>
      </c>
      <c r="AD1226" s="11" t="s">
        <v>680</v>
      </c>
      <c r="AE1226" s="11">
        <f t="shared" si="2"/>
        <v>1</v>
      </c>
    </row>
    <row r="1227" ht="15.75" customHeight="1">
      <c r="A1227" s="11" t="s">
        <v>289</v>
      </c>
      <c r="B1227" s="11" t="s">
        <v>163</v>
      </c>
      <c r="C1227" s="11" t="s">
        <v>267</v>
      </c>
      <c r="D1227" s="11" t="s">
        <v>174</v>
      </c>
      <c r="E1227" s="12">
        <v>2025.0</v>
      </c>
      <c r="F1227" s="11" t="s">
        <v>171</v>
      </c>
      <c r="G1227" s="11" t="s">
        <v>172</v>
      </c>
      <c r="H1227" s="11">
        <v>5.0</v>
      </c>
      <c r="I1227" s="13">
        <v>11.4</v>
      </c>
      <c r="J1227" s="11">
        <v>1.0</v>
      </c>
      <c r="K1227" s="13">
        <v>3.2</v>
      </c>
      <c r="L1227" s="13">
        <v>6.1</v>
      </c>
      <c r="M1227" s="11">
        <v>0.0</v>
      </c>
      <c r="N1227" s="14">
        <v>0.73</v>
      </c>
      <c r="O1227" s="13">
        <v>62.8</v>
      </c>
      <c r="P1227" s="13">
        <v>7.6</v>
      </c>
      <c r="Q1227" s="13">
        <v>16.6</v>
      </c>
      <c r="R1227" s="13">
        <v>15.2</v>
      </c>
      <c r="S1227" s="13">
        <v>3.5</v>
      </c>
      <c r="T1227" s="13">
        <v>3.7</v>
      </c>
      <c r="U1227" s="13">
        <v>1.7</v>
      </c>
      <c r="V1227" s="13">
        <v>62.1</v>
      </c>
      <c r="W1227" s="11" t="str">
        <f t="shared" si="1"/>
        <v>B-Average|BBVA|Digital|2025</v>
      </c>
      <c r="X1227" s="15">
        <f>(MAX(0,MIN(1,1-(K1227-scaling_params!$B$2)/(scaling_params!$C$2-scaling_params!$B$2)))+MAX(0,MIN(1,(L1227-scaling_params!$B$3)/(scaling_params!$C$3-scaling_params!$B$3))))/2</f>
        <v>0.3612745098</v>
      </c>
      <c r="Y1227" s="15">
        <f>(MAX(0,MIN(1,(M1227-scaling_params!$B$4)/(scaling_params!$C$4-scaling_params!$B$4)))+MAX(0,MIN(1,(N1227-scaling_params!$B$5)/(scaling_params!$C$5-scaling_params!$B$5))))/2</f>
        <v>0.4238095238</v>
      </c>
      <c r="Z1227" s="15">
        <f>(MAX(0,MIN(1,(O1227-scaling_params!$B$6)/(scaling_params!$C$6-scaling_params!$B$6)))+MAX(0,MIN(1,1-(P1227-scaling_params!$B$7)/(scaling_params!$C$7-scaling_params!$B$7)))+MAX(0,MIN(1,(T1227-scaling_params!$B$11)/(scaling_params!$C$11-scaling_params!$B$11))))/3</f>
        <v>0.4559781847</v>
      </c>
      <c r="AA1227" s="15">
        <f>(MAX(0,MIN(1,1-(Q1227-scaling_params!$B$8)/(scaling_params!$C$8-scaling_params!$B$8)))+MAX(0,MIN(1,(R1227-scaling_params!$B$9)/(scaling_params!$C$9-scaling_params!$B$9)))+MAX(0,MIN(1,(S1227-scaling_params!$B$10)/(scaling_params!$C$10-scaling_params!$B$10))))/3</f>
        <v>0.5327455493</v>
      </c>
      <c r="AB1227" s="15">
        <f>(MAX(0,MIN(1,(U1227-scaling_params!$B$12)/(scaling_params!$C$12-scaling_params!$B$12)))+MAX(0,MIN(1,(V1227-scaling_params!$B$13)/(scaling_params!$C$13-scaling_params!$B$13))))/2</f>
        <v>0.345</v>
      </c>
      <c r="AC1227" s="13">
        <f>(scaling_params!$G$2*X1227+scaling_params!$G$3*Y1227+scaling_params!$G$4*Z1227+scaling_params!$G$5*AA1227+scaling_params!$G$6*AB1227)*100</f>
        <v>42.6122838</v>
      </c>
      <c r="AD1227" s="11" t="s">
        <v>680</v>
      </c>
      <c r="AE1227" s="11">
        <f t="shared" si="2"/>
        <v>1</v>
      </c>
    </row>
    <row r="1228" ht="15.75" customHeight="1">
      <c r="A1228" s="11" t="s">
        <v>290</v>
      </c>
      <c r="B1228" s="11" t="s">
        <v>163</v>
      </c>
      <c r="C1228" s="11" t="s">
        <v>267</v>
      </c>
      <c r="D1228" s="11" t="s">
        <v>174</v>
      </c>
      <c r="E1228" s="12">
        <v>2024.0</v>
      </c>
      <c r="F1228" s="11" t="s">
        <v>166</v>
      </c>
      <c r="G1228" s="11" t="s">
        <v>167</v>
      </c>
      <c r="H1228" s="11">
        <v>3.0</v>
      </c>
      <c r="I1228" s="13">
        <v>11.9</v>
      </c>
      <c r="J1228" s="11">
        <v>0.0</v>
      </c>
      <c r="K1228" s="13">
        <v>3.0</v>
      </c>
      <c r="L1228" s="13">
        <v>5.6</v>
      </c>
      <c r="M1228" s="11">
        <v>-1.0</v>
      </c>
      <c r="N1228" s="14">
        <v>0.78</v>
      </c>
      <c r="O1228" s="13">
        <v>61.5</v>
      </c>
      <c r="P1228" s="13">
        <v>8.7</v>
      </c>
      <c r="Q1228" s="13">
        <v>18.1</v>
      </c>
      <c r="R1228" s="13">
        <v>13.0</v>
      </c>
      <c r="S1228" s="13">
        <v>2.9</v>
      </c>
      <c r="T1228" s="13">
        <v>4.0</v>
      </c>
      <c r="U1228" s="13">
        <v>1.3</v>
      </c>
      <c r="V1228" s="13">
        <v>62.3</v>
      </c>
      <c r="W1228" s="11" t="str">
        <f t="shared" si="1"/>
        <v>B-Average|BBVA|Digital|2024</v>
      </c>
      <c r="X1228" s="15">
        <f>(MAX(0,MIN(1,1-(K1228-scaling_params!$B$2)/(scaling_params!$C$2-scaling_params!$B$2)))+MAX(0,MIN(1,(L1228-scaling_params!$B$3)/(scaling_params!$C$3-scaling_params!$B$3))))/2</f>
        <v>0.3578431373</v>
      </c>
      <c r="Y1228" s="15">
        <f>(MAX(0,MIN(1,(M1228-scaling_params!$B$4)/(scaling_params!$C$4-scaling_params!$B$4)))+MAX(0,MIN(1,(N1228-scaling_params!$B$5)/(scaling_params!$C$5-scaling_params!$B$5))))/2</f>
        <v>0.481547619</v>
      </c>
      <c r="Z1228" s="15">
        <f>(MAX(0,MIN(1,(O1228-scaling_params!$B$6)/(scaling_params!$C$6-scaling_params!$B$6)))+MAX(0,MIN(1,1-(P1228-scaling_params!$B$7)/(scaling_params!$C$7-scaling_params!$B$7)))+MAX(0,MIN(1,(T1228-scaling_params!$B$11)/(scaling_params!$C$11-scaling_params!$B$11))))/3</f>
        <v>0.3639983689</v>
      </c>
      <c r="AA1228" s="15">
        <f>(MAX(0,MIN(1,1-(Q1228-scaling_params!$B$8)/(scaling_params!$C$8-scaling_params!$B$8)))+MAX(0,MIN(1,(R1228-scaling_params!$B$9)/(scaling_params!$C$9-scaling_params!$B$9)))+MAX(0,MIN(1,(S1228-scaling_params!$B$10)/(scaling_params!$C$10-scaling_params!$B$10))))/3</f>
        <v>0.3242768339</v>
      </c>
      <c r="AB1228" s="15">
        <f>(MAX(0,MIN(1,(U1228-scaling_params!$B$12)/(scaling_params!$C$12-scaling_params!$B$12)))+MAX(0,MIN(1,(V1228-scaling_params!$B$13)/(scaling_params!$C$13-scaling_params!$B$13))))/2</f>
        <v>0.2468181818</v>
      </c>
      <c r="AC1228" s="13">
        <f>(scaling_params!$G$2*X1228+scaling_params!$G$3*Y1228+scaling_params!$G$4*Z1228+scaling_params!$G$5*AA1228+scaling_params!$G$6*AB1228)*100</f>
        <v>36.89937126</v>
      </c>
      <c r="AD1228" s="11" t="s">
        <v>680</v>
      </c>
      <c r="AE1228" s="11">
        <f t="shared" si="2"/>
        <v>1</v>
      </c>
    </row>
    <row r="1229" ht="15.75" customHeight="1">
      <c r="A1229" s="11" t="s">
        <v>290</v>
      </c>
      <c r="B1229" s="11" t="s">
        <v>163</v>
      </c>
      <c r="C1229" s="11" t="s">
        <v>267</v>
      </c>
      <c r="D1229" s="11" t="s">
        <v>174</v>
      </c>
      <c r="E1229" s="12">
        <v>2025.0</v>
      </c>
      <c r="F1229" s="11" t="s">
        <v>166</v>
      </c>
      <c r="G1229" s="11" t="s">
        <v>167</v>
      </c>
      <c r="H1229" s="11">
        <v>3.0</v>
      </c>
      <c r="I1229" s="13">
        <v>11.4</v>
      </c>
      <c r="J1229" s="11">
        <v>0.0</v>
      </c>
      <c r="K1229" s="13">
        <v>3.2</v>
      </c>
      <c r="L1229" s="13">
        <v>7.0</v>
      </c>
      <c r="M1229" s="11">
        <v>25.0</v>
      </c>
      <c r="N1229" s="14">
        <v>0.77</v>
      </c>
      <c r="O1229" s="13">
        <v>62.8</v>
      </c>
      <c r="P1229" s="13">
        <v>7.6</v>
      </c>
      <c r="Q1229" s="13">
        <v>16.6</v>
      </c>
      <c r="R1229" s="13">
        <v>15.2</v>
      </c>
      <c r="S1229" s="13">
        <v>3.3</v>
      </c>
      <c r="T1229" s="13">
        <v>3.1</v>
      </c>
      <c r="U1229" s="13">
        <v>1.7</v>
      </c>
      <c r="V1229" s="13">
        <v>66.1</v>
      </c>
      <c r="W1229" s="11" t="str">
        <f t="shared" si="1"/>
        <v>B-Average|BBVA|Digital|2025</v>
      </c>
      <c r="X1229" s="15">
        <f>(MAX(0,MIN(1,1-(K1229-scaling_params!$B$2)/(scaling_params!$C$2-scaling_params!$B$2)))+MAX(0,MIN(1,(L1229-scaling_params!$B$3)/(scaling_params!$C$3-scaling_params!$B$3))))/2</f>
        <v>0.4274509804</v>
      </c>
      <c r="Y1229" s="15">
        <f>(MAX(0,MIN(1,(M1229-scaling_params!$B$4)/(scaling_params!$C$4-scaling_params!$B$4)))+MAX(0,MIN(1,(N1229-scaling_params!$B$5)/(scaling_params!$C$5-scaling_params!$B$5))))/2</f>
        <v>0.5928571429</v>
      </c>
      <c r="Z1229" s="15">
        <f>(MAX(0,MIN(1,(O1229-scaling_params!$B$6)/(scaling_params!$C$6-scaling_params!$B$6)))+MAX(0,MIN(1,1-(P1229-scaling_params!$B$7)/(scaling_params!$C$7-scaling_params!$B$7)))+MAX(0,MIN(1,(T1229-scaling_params!$B$11)/(scaling_params!$C$11-scaling_params!$B$11))))/3</f>
        <v>0.3988353275</v>
      </c>
      <c r="AA1229" s="15">
        <f>(MAX(0,MIN(1,1-(Q1229-scaling_params!$B$8)/(scaling_params!$C$8-scaling_params!$B$8)))+MAX(0,MIN(1,(R1229-scaling_params!$B$9)/(scaling_params!$C$9-scaling_params!$B$9)))+MAX(0,MIN(1,(S1229-scaling_params!$B$10)/(scaling_params!$C$10-scaling_params!$B$10))))/3</f>
        <v>0.5131377062</v>
      </c>
      <c r="AB1229" s="15">
        <f>(MAX(0,MIN(1,(U1229-scaling_params!$B$12)/(scaling_params!$C$12-scaling_params!$B$12)))+MAX(0,MIN(1,(V1229-scaling_params!$B$13)/(scaling_params!$C$13-scaling_params!$B$13))))/2</f>
        <v>0.3813636364</v>
      </c>
      <c r="AC1229" s="13">
        <f>(scaling_params!$G$2*X1229+scaling_params!$G$3*Y1229+scaling_params!$G$4*Z1229+scaling_params!$G$5*AA1229+scaling_params!$G$6*AB1229)*100</f>
        <v>46.88118563</v>
      </c>
      <c r="AD1229" s="11" t="s">
        <v>680</v>
      </c>
      <c r="AE1229" s="11">
        <f t="shared" si="2"/>
        <v>1</v>
      </c>
    </row>
    <row r="1230" ht="15.75" customHeight="1">
      <c r="A1230" s="11" t="s">
        <v>291</v>
      </c>
      <c r="B1230" s="11" t="s">
        <v>163</v>
      </c>
      <c r="C1230" s="11" t="s">
        <v>267</v>
      </c>
      <c r="D1230" s="11" t="s">
        <v>181</v>
      </c>
      <c r="E1230" s="12">
        <v>2024.0</v>
      </c>
      <c r="F1230" s="11" t="s">
        <v>171</v>
      </c>
      <c r="G1230" s="11" t="s">
        <v>172</v>
      </c>
      <c r="H1230" s="11">
        <v>4.0</v>
      </c>
      <c r="I1230" s="13">
        <v>11.9</v>
      </c>
      <c r="J1230" s="11">
        <v>0.0</v>
      </c>
      <c r="K1230" s="13">
        <v>3.1</v>
      </c>
      <c r="L1230" s="13">
        <v>5.8</v>
      </c>
      <c r="M1230" s="11">
        <v>-9.0</v>
      </c>
      <c r="N1230" s="14">
        <v>0.73</v>
      </c>
      <c r="O1230" s="13">
        <v>71.5</v>
      </c>
      <c r="P1230" s="13">
        <v>8.4</v>
      </c>
      <c r="Q1230" s="13">
        <v>14.6</v>
      </c>
      <c r="R1230" s="13">
        <v>11.7</v>
      </c>
      <c r="S1230" s="13">
        <v>3.5</v>
      </c>
      <c r="T1230" s="13">
        <v>3.7</v>
      </c>
      <c r="U1230" s="13">
        <v>1.8</v>
      </c>
      <c r="V1230" s="13">
        <v>61.6</v>
      </c>
      <c r="W1230" s="11" t="str">
        <f t="shared" si="1"/>
        <v>B-Average|BBVA|Corporate|2024</v>
      </c>
      <c r="X1230" s="15">
        <f>(MAX(0,MIN(1,1-(K1230-scaling_params!$B$2)/(scaling_params!$C$2-scaling_params!$B$2)))+MAX(0,MIN(1,(L1230-scaling_params!$B$3)/(scaling_params!$C$3-scaling_params!$B$3))))/2</f>
        <v>0.3558823529</v>
      </c>
      <c r="Y1230" s="15">
        <f>(MAX(0,MIN(1,(M1230-scaling_params!$B$4)/(scaling_params!$C$4-scaling_params!$B$4)))+MAX(0,MIN(1,(N1230-scaling_params!$B$5)/(scaling_params!$C$5-scaling_params!$B$5))))/2</f>
        <v>0.380952381</v>
      </c>
      <c r="Z1230" s="15">
        <f>(MAX(0,MIN(1,(O1230-scaling_params!$B$6)/(scaling_params!$C$6-scaling_params!$B$6)))+MAX(0,MIN(1,1-(P1230-scaling_params!$B$7)/(scaling_params!$C$7-scaling_params!$B$7)))+MAX(0,MIN(1,(T1230-scaling_params!$B$11)/(scaling_params!$C$11-scaling_params!$B$11))))/3</f>
        <v>0.5274704691</v>
      </c>
      <c r="AA1230" s="15">
        <f>(MAX(0,MIN(1,1-(Q1230-scaling_params!$B$8)/(scaling_params!$C$8-scaling_params!$B$8)))+MAX(0,MIN(1,(R1230-scaling_params!$B$9)/(scaling_params!$C$9-scaling_params!$B$9)))+MAX(0,MIN(1,(S1230-scaling_params!$B$10)/(scaling_params!$C$10-scaling_params!$B$10))))/3</f>
        <v>0.4608238002</v>
      </c>
      <c r="AB1230" s="15">
        <f>(MAX(0,MIN(1,(U1230-scaling_params!$B$12)/(scaling_params!$C$12-scaling_params!$B$12)))+MAX(0,MIN(1,(V1230-scaling_params!$B$13)/(scaling_params!$C$13-scaling_params!$B$13))))/2</f>
        <v>0.3654545455</v>
      </c>
      <c r="AC1230" s="13">
        <f>(scaling_params!$G$2*X1230+scaling_params!$G$3*Y1230+scaling_params!$G$4*Z1230+scaling_params!$G$5*AA1230+scaling_params!$G$6*AB1230)*100</f>
        <v>42.13403479</v>
      </c>
      <c r="AD1230" s="11" t="s">
        <v>680</v>
      </c>
      <c r="AE1230" s="11">
        <f t="shared" si="2"/>
        <v>1</v>
      </c>
    </row>
    <row r="1231" ht="15.75" customHeight="1">
      <c r="A1231" s="11" t="s">
        <v>291</v>
      </c>
      <c r="B1231" s="11" t="s">
        <v>163</v>
      </c>
      <c r="C1231" s="11" t="s">
        <v>267</v>
      </c>
      <c r="D1231" s="11" t="s">
        <v>181</v>
      </c>
      <c r="E1231" s="12">
        <v>2025.0</v>
      </c>
      <c r="F1231" s="11" t="s">
        <v>171</v>
      </c>
      <c r="G1231" s="11" t="s">
        <v>172</v>
      </c>
      <c r="H1231" s="11">
        <v>4.0</v>
      </c>
      <c r="I1231" s="13">
        <v>11.4</v>
      </c>
      <c r="J1231" s="11">
        <v>0.0</v>
      </c>
      <c r="K1231" s="13">
        <v>2.0</v>
      </c>
      <c r="L1231" s="13">
        <v>5.3</v>
      </c>
      <c r="M1231" s="11">
        <v>2.0</v>
      </c>
      <c r="N1231" s="14">
        <v>0.78</v>
      </c>
      <c r="O1231" s="13">
        <v>66.0</v>
      </c>
      <c r="P1231" s="13">
        <v>8.0</v>
      </c>
      <c r="Q1231" s="13">
        <v>14.3</v>
      </c>
      <c r="R1231" s="13">
        <v>13.5</v>
      </c>
      <c r="S1231" s="13">
        <v>3.8</v>
      </c>
      <c r="T1231" s="13">
        <v>2.7</v>
      </c>
      <c r="U1231" s="13">
        <v>1.4</v>
      </c>
      <c r="V1231" s="13">
        <v>74.1</v>
      </c>
      <c r="W1231" s="11" t="str">
        <f t="shared" si="1"/>
        <v>B-Average|BBVA|Corporate|2025</v>
      </c>
      <c r="X1231" s="15">
        <f>(MAX(0,MIN(1,1-(K1231-scaling_params!$B$2)/(scaling_params!$C$2-scaling_params!$B$2)))+MAX(0,MIN(1,(L1231-scaling_params!$B$3)/(scaling_params!$C$3-scaling_params!$B$3))))/2</f>
        <v>0.5024509804</v>
      </c>
      <c r="Y1231" s="15">
        <f>(MAX(0,MIN(1,(M1231-scaling_params!$B$4)/(scaling_params!$C$4-scaling_params!$B$4)))+MAX(0,MIN(1,(N1231-scaling_params!$B$5)/(scaling_params!$C$5-scaling_params!$B$5))))/2</f>
        <v>0.4958333333</v>
      </c>
      <c r="Z1231" s="15">
        <f>(MAX(0,MIN(1,(O1231-scaling_params!$B$6)/(scaling_params!$C$6-scaling_params!$B$6)))+MAX(0,MIN(1,1-(P1231-scaling_params!$B$7)/(scaling_params!$C$7-scaling_params!$B$7)))+MAX(0,MIN(1,(T1231-scaling_params!$B$11)/(scaling_params!$C$11-scaling_params!$B$11))))/3</f>
        <v>0.3775093339</v>
      </c>
      <c r="AA1231" s="15">
        <f>(MAX(0,MIN(1,1-(Q1231-scaling_params!$B$8)/(scaling_params!$C$8-scaling_params!$B$8)))+MAX(0,MIN(1,(R1231-scaling_params!$B$9)/(scaling_params!$C$9-scaling_params!$B$9)))+MAX(0,MIN(1,(S1231-scaling_params!$B$10)/(scaling_params!$C$10-scaling_params!$B$10))))/3</f>
        <v>0.5775485683</v>
      </c>
      <c r="AB1231" s="15">
        <f>(MAX(0,MIN(1,(U1231-scaling_params!$B$12)/(scaling_params!$C$12-scaling_params!$B$12)))+MAX(0,MIN(1,(V1231-scaling_params!$B$13)/(scaling_params!$C$13-scaling_params!$B$13))))/2</f>
        <v>0.3790909091</v>
      </c>
      <c r="AC1231" s="13">
        <f>(scaling_params!$G$2*X1231+scaling_params!$G$3*Y1231+scaling_params!$G$4*Z1231+scaling_params!$G$5*AA1231+scaling_params!$G$6*AB1231)*100</f>
        <v>46.96927825</v>
      </c>
      <c r="AD1231" s="11" t="s">
        <v>680</v>
      </c>
      <c r="AE1231" s="11">
        <f t="shared" si="2"/>
        <v>1</v>
      </c>
    </row>
    <row r="1232" ht="15.75" customHeight="1">
      <c r="A1232" s="11" t="s">
        <v>292</v>
      </c>
      <c r="B1232" s="11" t="s">
        <v>163</v>
      </c>
      <c r="C1232" s="11" t="s">
        <v>267</v>
      </c>
      <c r="D1232" s="11" t="s">
        <v>181</v>
      </c>
      <c r="E1232" s="12">
        <v>2024.0</v>
      </c>
      <c r="F1232" s="11" t="s">
        <v>166</v>
      </c>
      <c r="G1232" s="11" t="s">
        <v>184</v>
      </c>
      <c r="H1232" s="11">
        <v>5.0</v>
      </c>
      <c r="I1232" s="13">
        <v>11.9</v>
      </c>
      <c r="J1232" s="11">
        <v>0.0</v>
      </c>
      <c r="K1232" s="13">
        <v>3.1</v>
      </c>
      <c r="L1232" s="13">
        <v>7.1</v>
      </c>
      <c r="M1232" s="11">
        <v>2.0</v>
      </c>
      <c r="N1232" s="14">
        <v>0.73</v>
      </c>
      <c r="O1232" s="13">
        <v>71.5</v>
      </c>
      <c r="P1232" s="13">
        <v>8.4</v>
      </c>
      <c r="Q1232" s="13">
        <v>14.6</v>
      </c>
      <c r="R1232" s="13">
        <v>11.7</v>
      </c>
      <c r="S1232" s="13">
        <v>3.2</v>
      </c>
      <c r="T1232" s="13">
        <v>2.6</v>
      </c>
      <c r="U1232" s="13">
        <v>1.8</v>
      </c>
      <c r="V1232" s="13">
        <v>65.1</v>
      </c>
      <c r="W1232" s="11" t="str">
        <f t="shared" si="1"/>
        <v>B-Average|BBVA|Corporate|2024</v>
      </c>
      <c r="X1232" s="15">
        <f>(MAX(0,MIN(1,1-(K1232-scaling_params!$B$2)/(scaling_params!$C$2-scaling_params!$B$2)))+MAX(0,MIN(1,(L1232-scaling_params!$B$3)/(scaling_params!$C$3-scaling_params!$B$3))))/2</f>
        <v>0.4514705882</v>
      </c>
      <c r="Y1232" s="15">
        <f>(MAX(0,MIN(1,(M1232-scaling_params!$B$4)/(scaling_params!$C$4-scaling_params!$B$4)))+MAX(0,MIN(1,(N1232-scaling_params!$B$5)/(scaling_params!$C$5-scaling_params!$B$5))))/2</f>
        <v>0.4333333333</v>
      </c>
      <c r="Z1232" s="15">
        <f>(MAX(0,MIN(1,(O1232-scaling_params!$B$6)/(scaling_params!$C$6-scaling_params!$B$6)))+MAX(0,MIN(1,1-(P1232-scaling_params!$B$7)/(scaling_params!$C$7-scaling_params!$B$7)))+MAX(0,MIN(1,(T1232-scaling_params!$B$11)/(scaling_params!$C$11-scaling_params!$B$11))))/3</f>
        <v>0.4227085643</v>
      </c>
      <c r="AA1232" s="15">
        <f>(MAX(0,MIN(1,1-(Q1232-scaling_params!$B$8)/(scaling_params!$C$8-scaling_params!$B$8)))+MAX(0,MIN(1,(R1232-scaling_params!$B$9)/(scaling_params!$C$9-scaling_params!$B$9)))+MAX(0,MIN(1,(S1232-scaling_params!$B$10)/(scaling_params!$C$10-scaling_params!$B$10))))/3</f>
        <v>0.4314120355</v>
      </c>
      <c r="AB1232" s="15">
        <f>(MAX(0,MIN(1,(U1232-scaling_params!$B$12)/(scaling_params!$C$12-scaling_params!$B$12)))+MAX(0,MIN(1,(V1232-scaling_params!$B$13)/(scaling_params!$C$13-scaling_params!$B$13))))/2</f>
        <v>0.3972727273</v>
      </c>
      <c r="AC1232" s="13">
        <f>(scaling_params!$G$2*X1232+scaling_params!$G$3*Y1232+scaling_params!$G$4*Z1232+scaling_params!$G$5*AA1232+scaling_params!$G$6*AB1232)*100</f>
        <v>43.00721342</v>
      </c>
      <c r="AD1232" s="11" t="s">
        <v>680</v>
      </c>
      <c r="AE1232" s="11">
        <f t="shared" si="2"/>
        <v>1</v>
      </c>
    </row>
    <row r="1233" ht="15.75" customHeight="1">
      <c r="A1233" s="11" t="s">
        <v>292</v>
      </c>
      <c r="B1233" s="11" t="s">
        <v>163</v>
      </c>
      <c r="C1233" s="11" t="s">
        <v>267</v>
      </c>
      <c r="D1233" s="11" t="s">
        <v>181</v>
      </c>
      <c r="E1233" s="12">
        <v>2025.0</v>
      </c>
      <c r="F1233" s="11" t="s">
        <v>166</v>
      </c>
      <c r="G1233" s="11" t="s">
        <v>184</v>
      </c>
      <c r="H1233" s="11">
        <v>5.0</v>
      </c>
      <c r="I1233" s="13">
        <v>11.4</v>
      </c>
      <c r="J1233" s="11">
        <v>0.0</v>
      </c>
      <c r="K1233" s="13">
        <v>2.0</v>
      </c>
      <c r="L1233" s="13">
        <v>6.5</v>
      </c>
      <c r="M1233" s="11">
        <v>1.0</v>
      </c>
      <c r="N1233" s="14">
        <v>0.75</v>
      </c>
      <c r="O1233" s="13">
        <v>66.0</v>
      </c>
      <c r="P1233" s="13">
        <v>8.0</v>
      </c>
      <c r="Q1233" s="13">
        <v>14.3</v>
      </c>
      <c r="R1233" s="13">
        <v>13.5</v>
      </c>
      <c r="S1233" s="13">
        <v>3.4</v>
      </c>
      <c r="T1233" s="13">
        <v>3.3</v>
      </c>
      <c r="U1233" s="13">
        <v>1.4</v>
      </c>
      <c r="V1233" s="13">
        <v>70.0</v>
      </c>
      <c r="W1233" s="11" t="str">
        <f t="shared" si="1"/>
        <v>B-Average|BBVA|Corporate|2025</v>
      </c>
      <c r="X1233" s="15">
        <f>(MAX(0,MIN(1,1-(K1233-scaling_params!$B$2)/(scaling_params!$C$2-scaling_params!$B$2)))+MAX(0,MIN(1,(L1233-scaling_params!$B$3)/(scaling_params!$C$3-scaling_params!$B$3))))/2</f>
        <v>0.5906862745</v>
      </c>
      <c r="Y1233" s="15">
        <f>(MAX(0,MIN(1,(M1233-scaling_params!$B$4)/(scaling_params!$C$4-scaling_params!$B$4)))+MAX(0,MIN(1,(N1233-scaling_params!$B$5)/(scaling_params!$C$5-scaling_params!$B$5))))/2</f>
        <v>0.4535714286</v>
      </c>
      <c r="Z1233" s="15">
        <f>(MAX(0,MIN(1,(O1233-scaling_params!$B$6)/(scaling_params!$C$6-scaling_params!$B$6)))+MAX(0,MIN(1,1-(P1233-scaling_params!$B$7)/(scaling_params!$C$7-scaling_params!$B$7)))+MAX(0,MIN(1,(T1233-scaling_params!$B$11)/(scaling_params!$C$11-scaling_params!$B$11))))/3</f>
        <v>0.4346521911</v>
      </c>
      <c r="AA1233" s="15">
        <f>(MAX(0,MIN(1,1-(Q1233-scaling_params!$B$8)/(scaling_params!$C$8-scaling_params!$B$8)))+MAX(0,MIN(1,(R1233-scaling_params!$B$9)/(scaling_params!$C$9-scaling_params!$B$9)))+MAX(0,MIN(1,(S1233-scaling_params!$B$10)/(scaling_params!$C$10-scaling_params!$B$10))))/3</f>
        <v>0.5383328821</v>
      </c>
      <c r="AB1233" s="15">
        <f>(MAX(0,MIN(1,(U1233-scaling_params!$B$12)/(scaling_params!$C$12-scaling_params!$B$12)))+MAX(0,MIN(1,(V1233-scaling_params!$B$13)/(scaling_params!$C$13-scaling_params!$B$13))))/2</f>
        <v>0.3418181818</v>
      </c>
      <c r="AC1233" s="13">
        <f>(scaling_params!$G$2*X1233+scaling_params!$G$3*Y1233+scaling_params!$G$4*Z1233+scaling_params!$G$5*AA1233+scaling_params!$G$6*AB1233)*100</f>
        <v>48.26249578</v>
      </c>
      <c r="AD1233" s="11" t="s">
        <v>680</v>
      </c>
      <c r="AE1233" s="11">
        <f t="shared" si="2"/>
        <v>1</v>
      </c>
    </row>
    <row r="1234" ht="15.75" customHeight="1">
      <c r="A1234" s="11" t="s">
        <v>293</v>
      </c>
      <c r="B1234" s="11" t="s">
        <v>163</v>
      </c>
      <c r="C1234" s="11" t="s">
        <v>267</v>
      </c>
      <c r="D1234" s="11" t="s">
        <v>165</v>
      </c>
      <c r="E1234" s="12">
        <v>2024.0</v>
      </c>
      <c r="F1234" s="11" t="s">
        <v>166</v>
      </c>
      <c r="G1234" s="11" t="s">
        <v>167</v>
      </c>
      <c r="H1234" s="11">
        <v>1.0</v>
      </c>
      <c r="I1234" s="13">
        <v>11.9</v>
      </c>
      <c r="J1234" s="11">
        <v>0.0</v>
      </c>
      <c r="K1234" s="13">
        <v>3.0</v>
      </c>
      <c r="L1234" s="13">
        <v>5.6</v>
      </c>
      <c r="M1234" s="11">
        <v>-3.0</v>
      </c>
      <c r="N1234" s="14">
        <v>0.76</v>
      </c>
      <c r="O1234" s="13">
        <v>69.1</v>
      </c>
      <c r="P1234" s="13">
        <v>7.0</v>
      </c>
      <c r="Q1234" s="13">
        <v>16.3</v>
      </c>
      <c r="R1234" s="13">
        <v>13.4</v>
      </c>
      <c r="S1234" s="13">
        <v>3.0</v>
      </c>
      <c r="T1234" s="13">
        <v>3.2</v>
      </c>
      <c r="U1234" s="13">
        <v>2.1</v>
      </c>
      <c r="V1234" s="13">
        <v>72.5</v>
      </c>
      <c r="W1234" s="11" t="str">
        <f t="shared" si="1"/>
        <v>B-Average|BBVA|Operations|2024</v>
      </c>
      <c r="X1234" s="15">
        <f>(MAX(0,MIN(1,1-(K1234-scaling_params!$B$2)/(scaling_params!$C$2-scaling_params!$B$2)))+MAX(0,MIN(1,(L1234-scaling_params!$B$3)/(scaling_params!$C$3-scaling_params!$B$3))))/2</f>
        <v>0.3578431373</v>
      </c>
      <c r="Y1234" s="15">
        <f>(MAX(0,MIN(1,(M1234-scaling_params!$B$4)/(scaling_params!$C$4-scaling_params!$B$4)))+MAX(0,MIN(1,(N1234-scaling_params!$B$5)/(scaling_params!$C$5-scaling_params!$B$5))))/2</f>
        <v>0.4470238095</v>
      </c>
      <c r="Z1234" s="15">
        <f>(MAX(0,MIN(1,(O1234-scaling_params!$B$6)/(scaling_params!$C$6-scaling_params!$B$6)))+MAX(0,MIN(1,1-(P1234-scaling_params!$B$7)/(scaling_params!$C$7-scaling_params!$B$7)))+MAX(0,MIN(1,(T1234-scaling_params!$B$11)/(scaling_params!$C$11-scaling_params!$B$11))))/3</f>
        <v>0.5663735872</v>
      </c>
      <c r="AA1234" s="15">
        <f>(MAX(0,MIN(1,1-(Q1234-scaling_params!$B$8)/(scaling_params!$C$8-scaling_params!$B$8)))+MAX(0,MIN(1,(R1234-scaling_params!$B$9)/(scaling_params!$C$9-scaling_params!$B$9)))+MAX(0,MIN(1,(S1234-scaling_params!$B$10)/(scaling_params!$C$10-scaling_params!$B$10))))/3</f>
        <v>0.4191402107</v>
      </c>
      <c r="AB1234" s="15">
        <f>(MAX(0,MIN(1,(U1234-scaling_params!$B$12)/(scaling_params!$C$12-scaling_params!$B$12)))+MAX(0,MIN(1,(V1234-scaling_params!$B$13)/(scaling_params!$C$13-scaling_params!$B$13))))/2</f>
        <v>0.5395454545</v>
      </c>
      <c r="AC1234" s="13">
        <f>(scaling_params!$G$2*X1234+scaling_params!$G$3*Y1234+scaling_params!$G$4*Z1234+scaling_params!$G$5*AA1234+scaling_params!$G$6*AB1234)*100</f>
        <v>45.96765662</v>
      </c>
      <c r="AD1234" s="11" t="s">
        <v>680</v>
      </c>
      <c r="AE1234" s="11">
        <f t="shared" si="2"/>
        <v>1</v>
      </c>
    </row>
    <row r="1235" ht="15.75" customHeight="1">
      <c r="A1235" s="11" t="s">
        <v>293</v>
      </c>
      <c r="B1235" s="11" t="s">
        <v>163</v>
      </c>
      <c r="C1235" s="11" t="s">
        <v>267</v>
      </c>
      <c r="D1235" s="11" t="s">
        <v>165</v>
      </c>
      <c r="E1235" s="12">
        <v>2025.0</v>
      </c>
      <c r="F1235" s="11" t="s">
        <v>166</v>
      </c>
      <c r="G1235" s="11" t="s">
        <v>167</v>
      </c>
      <c r="H1235" s="11">
        <v>1.0</v>
      </c>
      <c r="I1235" s="13">
        <v>11.4</v>
      </c>
      <c r="J1235" s="11">
        <v>0.0</v>
      </c>
      <c r="K1235" s="13">
        <v>2.9</v>
      </c>
      <c r="L1235" s="13">
        <v>7.1</v>
      </c>
      <c r="M1235" s="11">
        <v>6.0</v>
      </c>
      <c r="N1235" s="14">
        <v>0.77</v>
      </c>
      <c r="O1235" s="13">
        <v>65.0</v>
      </c>
      <c r="P1235" s="13">
        <v>7.5</v>
      </c>
      <c r="Q1235" s="13">
        <v>15.9</v>
      </c>
      <c r="R1235" s="13">
        <v>10.7</v>
      </c>
      <c r="S1235" s="13">
        <v>3.2</v>
      </c>
      <c r="T1235" s="13">
        <v>3.0</v>
      </c>
      <c r="U1235" s="13">
        <v>1.3</v>
      </c>
      <c r="V1235" s="13">
        <v>72.1</v>
      </c>
      <c r="W1235" s="11" t="str">
        <f t="shared" si="1"/>
        <v>B-Average|BBVA|Operations|2025</v>
      </c>
      <c r="X1235" s="15">
        <f>(MAX(0,MIN(1,1-(K1235-scaling_params!$B$2)/(scaling_params!$C$2-scaling_params!$B$2)))+MAX(0,MIN(1,(L1235-scaling_params!$B$3)/(scaling_params!$C$3-scaling_params!$B$3))))/2</f>
        <v>0.4848039216</v>
      </c>
      <c r="Y1235" s="15">
        <f>(MAX(0,MIN(1,(M1235-scaling_params!$B$4)/(scaling_params!$C$4-scaling_params!$B$4)))+MAX(0,MIN(1,(N1235-scaling_params!$B$5)/(scaling_params!$C$5-scaling_params!$B$5))))/2</f>
        <v>0.5023809524</v>
      </c>
      <c r="Z1235" s="15">
        <f>(MAX(0,MIN(1,(O1235-scaling_params!$B$6)/(scaling_params!$C$6-scaling_params!$B$6)))+MAX(0,MIN(1,1-(P1235-scaling_params!$B$7)/(scaling_params!$C$7-scaling_params!$B$7)))+MAX(0,MIN(1,(T1235-scaling_params!$B$11)/(scaling_params!$C$11-scaling_params!$B$11))))/3</f>
        <v>0.4346241574</v>
      </c>
      <c r="AA1235" s="15">
        <f>(MAX(0,MIN(1,1-(Q1235-scaling_params!$B$8)/(scaling_params!$C$8-scaling_params!$B$8)))+MAX(0,MIN(1,(R1235-scaling_params!$B$9)/(scaling_params!$C$9-scaling_params!$B$9)))+MAX(0,MIN(1,(S1235-scaling_params!$B$10)/(scaling_params!$C$10-scaling_params!$B$10))))/3</f>
        <v>0.3399755184</v>
      </c>
      <c r="AB1235" s="15">
        <f>(MAX(0,MIN(1,(U1235-scaling_params!$B$12)/(scaling_params!$C$12-scaling_params!$B$12)))+MAX(0,MIN(1,(V1235-scaling_params!$B$13)/(scaling_params!$C$13-scaling_params!$B$13))))/2</f>
        <v>0.3359090909</v>
      </c>
      <c r="AC1235" s="13">
        <f>(scaling_params!$G$2*X1235+scaling_params!$G$3*Y1235+scaling_params!$G$4*Z1235+scaling_params!$G$5*AA1235+scaling_params!$G$6*AB1235)*100</f>
        <v>43.35980863</v>
      </c>
      <c r="AD1235" s="11" t="s">
        <v>680</v>
      </c>
      <c r="AE1235" s="11">
        <f t="shared" si="2"/>
        <v>1</v>
      </c>
    </row>
    <row r="1236" ht="15.75" customHeight="1">
      <c r="A1236" s="11" t="s">
        <v>294</v>
      </c>
      <c r="B1236" s="11" t="s">
        <v>163</v>
      </c>
      <c r="C1236" s="11" t="s">
        <v>267</v>
      </c>
      <c r="D1236" s="11" t="s">
        <v>170</v>
      </c>
      <c r="E1236" s="12">
        <v>2024.0</v>
      </c>
      <c r="F1236" s="11" t="s">
        <v>171</v>
      </c>
      <c r="G1236" s="11" t="s">
        <v>184</v>
      </c>
      <c r="H1236" s="11">
        <v>4.0</v>
      </c>
      <c r="I1236" s="13">
        <v>11.9</v>
      </c>
      <c r="J1236" s="11">
        <v>1.0</v>
      </c>
      <c r="K1236" s="13">
        <v>2.4</v>
      </c>
      <c r="L1236" s="13">
        <v>6.4</v>
      </c>
      <c r="M1236" s="11">
        <v>34.0</v>
      </c>
      <c r="N1236" s="14">
        <v>0.74</v>
      </c>
      <c r="O1236" s="13">
        <v>70.5</v>
      </c>
      <c r="P1236" s="13">
        <v>8.3</v>
      </c>
      <c r="Q1236" s="13">
        <v>13.6</v>
      </c>
      <c r="R1236" s="13">
        <v>14.9</v>
      </c>
      <c r="S1236" s="13">
        <v>4.1</v>
      </c>
      <c r="T1236" s="13">
        <v>3.8</v>
      </c>
      <c r="U1236" s="13">
        <v>1.7</v>
      </c>
      <c r="V1236" s="13">
        <v>75.5</v>
      </c>
      <c r="W1236" s="11" t="str">
        <f t="shared" si="1"/>
        <v>B-Average|BBVA|Risk|2024</v>
      </c>
      <c r="X1236" s="15">
        <f>(MAX(0,MIN(1,1-(K1236-scaling_params!$B$2)/(scaling_params!$C$2-scaling_params!$B$2)))+MAX(0,MIN(1,(L1236-scaling_params!$B$3)/(scaling_params!$C$3-scaling_params!$B$3))))/2</f>
        <v>0.5166666667</v>
      </c>
      <c r="Y1236" s="15">
        <f>(MAX(0,MIN(1,(M1236-scaling_params!$B$4)/(scaling_params!$C$4-scaling_params!$B$4)))+MAX(0,MIN(1,(N1236-scaling_params!$B$5)/(scaling_params!$C$5-scaling_params!$B$5))))/2</f>
        <v>0.5982142857</v>
      </c>
      <c r="Z1236" s="15">
        <f>(MAX(0,MIN(1,(O1236-scaling_params!$B$6)/(scaling_params!$C$6-scaling_params!$B$6)))+MAX(0,MIN(1,1-(P1236-scaling_params!$B$7)/(scaling_params!$C$7-scaling_params!$B$7)))+MAX(0,MIN(1,(T1236-scaling_params!$B$11)/(scaling_params!$C$11-scaling_params!$B$11))))/3</f>
        <v>0.5295016374</v>
      </c>
      <c r="AA1236" s="15">
        <f>(MAX(0,MIN(1,1-(Q1236-scaling_params!$B$8)/(scaling_params!$C$8-scaling_params!$B$8)))+MAX(0,MIN(1,(R1236-scaling_params!$B$9)/(scaling_params!$C$9-scaling_params!$B$9)))+MAX(0,MIN(1,(S1236-scaling_params!$B$10)/(scaling_params!$C$10-scaling_params!$B$10))))/3</f>
        <v>0.6925472145</v>
      </c>
      <c r="AB1236" s="15">
        <f>(MAX(0,MIN(1,(U1236-scaling_params!$B$12)/(scaling_params!$C$12-scaling_params!$B$12)))+MAX(0,MIN(1,(V1236-scaling_params!$B$13)/(scaling_params!$C$13-scaling_params!$B$13))))/2</f>
        <v>0.4668181818</v>
      </c>
      <c r="AC1236" s="13">
        <f>(scaling_params!$G$2*X1236+scaling_params!$G$3*Y1236+scaling_params!$G$4*Z1236+scaling_params!$G$5*AA1236+scaling_params!$G$6*AB1236)*100</f>
        <v>56.34027638</v>
      </c>
      <c r="AD1236" s="11" t="s">
        <v>680</v>
      </c>
      <c r="AE1236" s="11">
        <f t="shared" si="2"/>
        <v>1</v>
      </c>
    </row>
    <row r="1237" ht="15.75" customHeight="1">
      <c r="A1237" s="11" t="s">
        <v>294</v>
      </c>
      <c r="B1237" s="11" t="s">
        <v>163</v>
      </c>
      <c r="C1237" s="11" t="s">
        <v>267</v>
      </c>
      <c r="D1237" s="11" t="s">
        <v>170</v>
      </c>
      <c r="E1237" s="12">
        <v>2025.0</v>
      </c>
      <c r="F1237" s="11" t="s">
        <v>171</v>
      </c>
      <c r="G1237" s="11" t="s">
        <v>184</v>
      </c>
      <c r="H1237" s="11">
        <v>4.0</v>
      </c>
      <c r="I1237" s="13">
        <v>11.4</v>
      </c>
      <c r="J1237" s="11">
        <v>0.0</v>
      </c>
      <c r="K1237" s="13">
        <v>2.5</v>
      </c>
      <c r="L1237" s="13">
        <v>6.5</v>
      </c>
      <c r="M1237" s="11">
        <v>22.0</v>
      </c>
      <c r="N1237" s="14">
        <v>0.81</v>
      </c>
      <c r="O1237" s="13">
        <v>68.8</v>
      </c>
      <c r="P1237" s="13">
        <v>7.0</v>
      </c>
      <c r="Q1237" s="13">
        <v>16.6</v>
      </c>
      <c r="R1237" s="13">
        <v>14.7</v>
      </c>
      <c r="S1237" s="13">
        <v>4.2</v>
      </c>
      <c r="T1237" s="13">
        <v>4.4</v>
      </c>
      <c r="U1237" s="13">
        <v>1.5</v>
      </c>
      <c r="V1237" s="13">
        <v>76.5</v>
      </c>
      <c r="W1237" s="11" t="str">
        <f t="shared" si="1"/>
        <v>B-Average|BBVA|Risk|2025</v>
      </c>
      <c r="X1237" s="15">
        <f>(MAX(0,MIN(1,1-(K1237-scaling_params!$B$2)/(scaling_params!$C$2-scaling_params!$B$2)))+MAX(0,MIN(1,(L1237-scaling_params!$B$3)/(scaling_params!$C$3-scaling_params!$B$3))))/2</f>
        <v>0.5073529412</v>
      </c>
      <c r="Y1237" s="15">
        <f>(MAX(0,MIN(1,(M1237-scaling_params!$B$4)/(scaling_params!$C$4-scaling_params!$B$4)))+MAX(0,MIN(1,(N1237-scaling_params!$B$5)/(scaling_params!$C$5-scaling_params!$B$5))))/2</f>
        <v>0.6285714286</v>
      </c>
      <c r="Z1237" s="15">
        <f>(MAX(0,MIN(1,(O1237-scaling_params!$B$6)/(scaling_params!$C$6-scaling_params!$B$6)))+MAX(0,MIN(1,1-(P1237-scaling_params!$B$7)/(scaling_params!$C$7-scaling_params!$B$7)))+MAX(0,MIN(1,(T1237-scaling_params!$B$11)/(scaling_params!$C$11-scaling_params!$B$11))))/3</f>
        <v>0.6757088064</v>
      </c>
      <c r="AA1237" s="15">
        <f>(MAX(0,MIN(1,1-(Q1237-scaling_params!$B$8)/(scaling_params!$C$8-scaling_params!$B$8)))+MAX(0,MIN(1,(R1237-scaling_params!$B$9)/(scaling_params!$C$9-scaling_params!$B$9)))+MAX(0,MIN(1,(S1237-scaling_params!$B$10)/(scaling_params!$C$10-scaling_params!$B$10))))/3</f>
        <v>0.5802759539</v>
      </c>
      <c r="AB1237" s="15">
        <f>(MAX(0,MIN(1,(U1237-scaling_params!$B$12)/(scaling_params!$C$12-scaling_params!$B$12)))+MAX(0,MIN(1,(V1237-scaling_params!$B$13)/(scaling_params!$C$13-scaling_params!$B$13))))/2</f>
        <v>0.4259090909</v>
      </c>
      <c r="AC1237" s="13">
        <f>(scaling_params!$G$2*X1237+scaling_params!$G$3*Y1237+scaling_params!$G$4*Z1237+scaling_params!$G$5*AA1237+scaling_params!$G$6*AB1237)*100</f>
        <v>57.8119637</v>
      </c>
      <c r="AD1237" s="11" t="s">
        <v>680</v>
      </c>
      <c r="AE1237" s="11">
        <f t="shared" si="2"/>
        <v>1</v>
      </c>
    </row>
    <row r="1238" ht="15.75" customHeight="1">
      <c r="A1238" s="11" t="s">
        <v>295</v>
      </c>
      <c r="B1238" s="11" t="s">
        <v>163</v>
      </c>
      <c r="C1238" s="11" t="s">
        <v>267</v>
      </c>
      <c r="D1238" s="11" t="s">
        <v>174</v>
      </c>
      <c r="E1238" s="12">
        <v>2024.0</v>
      </c>
      <c r="F1238" s="11" t="s">
        <v>171</v>
      </c>
      <c r="G1238" s="11" t="s">
        <v>184</v>
      </c>
      <c r="H1238" s="11">
        <v>4.0</v>
      </c>
      <c r="I1238" s="13">
        <v>11.9</v>
      </c>
      <c r="J1238" s="11">
        <v>1.0</v>
      </c>
      <c r="K1238" s="13">
        <v>3.0</v>
      </c>
      <c r="L1238" s="13">
        <v>5.6</v>
      </c>
      <c r="M1238" s="11">
        <v>5.0</v>
      </c>
      <c r="N1238" s="14">
        <v>0.81</v>
      </c>
      <c r="O1238" s="13">
        <v>61.5</v>
      </c>
      <c r="P1238" s="13">
        <v>8.7</v>
      </c>
      <c r="Q1238" s="13">
        <v>18.1</v>
      </c>
      <c r="R1238" s="13">
        <v>13.0</v>
      </c>
      <c r="S1238" s="13">
        <v>3.2</v>
      </c>
      <c r="T1238" s="13">
        <v>4.0</v>
      </c>
      <c r="U1238" s="13">
        <v>1.3</v>
      </c>
      <c r="V1238" s="13">
        <v>74.8</v>
      </c>
      <c r="W1238" s="11" t="str">
        <f t="shared" si="1"/>
        <v>B-Average|BBVA|Digital|2024</v>
      </c>
      <c r="X1238" s="15">
        <f>(MAX(0,MIN(1,1-(K1238-scaling_params!$B$2)/(scaling_params!$C$2-scaling_params!$B$2)))+MAX(0,MIN(1,(L1238-scaling_params!$B$3)/(scaling_params!$C$3-scaling_params!$B$3))))/2</f>
        <v>0.3578431373</v>
      </c>
      <c r="Y1238" s="15">
        <f>(MAX(0,MIN(1,(M1238-scaling_params!$B$4)/(scaling_params!$C$4-scaling_params!$B$4)))+MAX(0,MIN(1,(N1238-scaling_params!$B$5)/(scaling_params!$C$5-scaling_params!$B$5))))/2</f>
        <v>0.5476190476</v>
      </c>
      <c r="Z1238" s="15">
        <f>(MAX(0,MIN(1,(O1238-scaling_params!$B$6)/(scaling_params!$C$6-scaling_params!$B$6)))+MAX(0,MIN(1,1-(P1238-scaling_params!$B$7)/(scaling_params!$C$7-scaling_params!$B$7)))+MAX(0,MIN(1,(T1238-scaling_params!$B$11)/(scaling_params!$C$11-scaling_params!$B$11))))/3</f>
        <v>0.3639983689</v>
      </c>
      <c r="AA1238" s="15">
        <f>(MAX(0,MIN(1,1-(Q1238-scaling_params!$B$8)/(scaling_params!$C$8-scaling_params!$B$8)))+MAX(0,MIN(1,(R1238-scaling_params!$B$9)/(scaling_params!$C$9-scaling_params!$B$9)))+MAX(0,MIN(1,(S1238-scaling_params!$B$10)/(scaling_params!$C$10-scaling_params!$B$10))))/3</f>
        <v>0.3536885986</v>
      </c>
      <c r="AB1238" s="15">
        <f>(MAX(0,MIN(1,(U1238-scaling_params!$B$12)/(scaling_params!$C$12-scaling_params!$B$12)))+MAX(0,MIN(1,(V1238-scaling_params!$B$13)/(scaling_params!$C$13-scaling_params!$B$13))))/2</f>
        <v>0.3604545455</v>
      </c>
      <c r="AC1238" s="13">
        <f>(scaling_params!$G$2*X1238+scaling_params!$G$3*Y1238+scaling_params!$G$4*Z1238+scaling_params!$G$5*AA1238+scaling_params!$G$6*AB1238)*100</f>
        <v>40.31060599</v>
      </c>
      <c r="AD1238" s="11" t="s">
        <v>680</v>
      </c>
      <c r="AE1238" s="11">
        <f t="shared" si="2"/>
        <v>1</v>
      </c>
    </row>
    <row r="1239" ht="15.75" customHeight="1">
      <c r="A1239" s="11" t="s">
        <v>295</v>
      </c>
      <c r="B1239" s="11" t="s">
        <v>163</v>
      </c>
      <c r="C1239" s="11" t="s">
        <v>267</v>
      </c>
      <c r="D1239" s="11" t="s">
        <v>174</v>
      </c>
      <c r="E1239" s="12">
        <v>2025.0</v>
      </c>
      <c r="F1239" s="11" t="s">
        <v>171</v>
      </c>
      <c r="G1239" s="11" t="s">
        <v>184</v>
      </c>
      <c r="H1239" s="11">
        <v>4.0</v>
      </c>
      <c r="I1239" s="13">
        <v>11.4</v>
      </c>
      <c r="J1239" s="11">
        <v>1.0</v>
      </c>
      <c r="K1239" s="13">
        <v>3.2</v>
      </c>
      <c r="L1239" s="13">
        <v>6.7</v>
      </c>
      <c r="M1239" s="11">
        <v>-1.0</v>
      </c>
      <c r="N1239" s="14">
        <v>0.77</v>
      </c>
      <c r="O1239" s="13">
        <v>62.8</v>
      </c>
      <c r="P1239" s="13">
        <v>7.6</v>
      </c>
      <c r="Q1239" s="13">
        <v>16.6</v>
      </c>
      <c r="R1239" s="13">
        <v>15.2</v>
      </c>
      <c r="S1239" s="13">
        <v>3.8</v>
      </c>
      <c r="T1239" s="13">
        <v>3.4</v>
      </c>
      <c r="U1239" s="13">
        <v>1.7</v>
      </c>
      <c r="V1239" s="13">
        <v>74.0</v>
      </c>
      <c r="W1239" s="11" t="str">
        <f t="shared" si="1"/>
        <v>B-Average|BBVA|Digital|2025</v>
      </c>
      <c r="X1239" s="15">
        <f>(MAX(0,MIN(1,1-(K1239-scaling_params!$B$2)/(scaling_params!$C$2-scaling_params!$B$2)))+MAX(0,MIN(1,(L1239-scaling_params!$B$3)/(scaling_params!$C$3-scaling_params!$B$3))))/2</f>
        <v>0.4053921569</v>
      </c>
      <c r="Y1239" s="15">
        <f>(MAX(0,MIN(1,(M1239-scaling_params!$B$4)/(scaling_params!$C$4-scaling_params!$B$4)))+MAX(0,MIN(1,(N1239-scaling_params!$B$5)/(scaling_params!$C$5-scaling_params!$B$5))))/2</f>
        <v>0.469047619</v>
      </c>
      <c r="Z1239" s="15">
        <f>(MAX(0,MIN(1,(O1239-scaling_params!$B$6)/(scaling_params!$C$6-scaling_params!$B$6)))+MAX(0,MIN(1,1-(P1239-scaling_params!$B$7)/(scaling_params!$C$7-scaling_params!$B$7)))+MAX(0,MIN(1,(T1239-scaling_params!$B$11)/(scaling_params!$C$11-scaling_params!$B$11))))/3</f>
        <v>0.4274067561</v>
      </c>
      <c r="AA1239" s="15">
        <f>(MAX(0,MIN(1,1-(Q1239-scaling_params!$B$8)/(scaling_params!$C$8-scaling_params!$B$8)))+MAX(0,MIN(1,(R1239-scaling_params!$B$9)/(scaling_params!$C$9-scaling_params!$B$9)))+MAX(0,MIN(1,(S1239-scaling_params!$B$10)/(scaling_params!$C$10-scaling_params!$B$10))))/3</f>
        <v>0.562157314</v>
      </c>
      <c r="AB1239" s="15">
        <f>(MAX(0,MIN(1,(U1239-scaling_params!$B$12)/(scaling_params!$C$12-scaling_params!$B$12)))+MAX(0,MIN(1,(V1239-scaling_params!$B$13)/(scaling_params!$C$13-scaling_params!$B$13))))/2</f>
        <v>0.4531818182</v>
      </c>
      <c r="AC1239" s="13">
        <f>(scaling_params!$G$2*X1239+scaling_params!$G$3*Y1239+scaling_params!$G$4*Z1239+scaling_params!$G$5*AA1239+scaling_params!$G$6*AB1239)*100</f>
        <v>45.83490768</v>
      </c>
      <c r="AD1239" s="11" t="s">
        <v>680</v>
      </c>
      <c r="AE1239" s="11">
        <f t="shared" si="2"/>
        <v>1</v>
      </c>
    </row>
    <row r="1240" ht="15.75" customHeight="1">
      <c r="A1240" s="11" t="s">
        <v>296</v>
      </c>
      <c r="B1240" s="11" t="s">
        <v>163</v>
      </c>
      <c r="C1240" s="11" t="s">
        <v>267</v>
      </c>
      <c r="D1240" s="11" t="s">
        <v>165</v>
      </c>
      <c r="E1240" s="12">
        <v>2024.0</v>
      </c>
      <c r="F1240" s="11" t="s">
        <v>171</v>
      </c>
      <c r="G1240" s="11" t="s">
        <v>167</v>
      </c>
      <c r="H1240" s="11">
        <v>1.0</v>
      </c>
      <c r="I1240" s="13">
        <v>11.9</v>
      </c>
      <c r="J1240" s="11">
        <v>0.0</v>
      </c>
      <c r="K1240" s="13">
        <v>3.0</v>
      </c>
      <c r="L1240" s="13">
        <v>7.1</v>
      </c>
      <c r="M1240" s="11">
        <v>-10.0</v>
      </c>
      <c r="N1240" s="14">
        <v>0.82</v>
      </c>
      <c r="O1240" s="13">
        <v>69.1</v>
      </c>
      <c r="P1240" s="13">
        <v>7.0</v>
      </c>
      <c r="Q1240" s="13">
        <v>16.3</v>
      </c>
      <c r="R1240" s="13">
        <v>13.4</v>
      </c>
      <c r="S1240" s="13">
        <v>4.5</v>
      </c>
      <c r="T1240" s="13">
        <v>4.2</v>
      </c>
      <c r="U1240" s="13">
        <v>2.1</v>
      </c>
      <c r="V1240" s="13">
        <v>79.2</v>
      </c>
      <c r="W1240" s="11" t="str">
        <f t="shared" si="1"/>
        <v>B-Average|BBVA|Operations|2024</v>
      </c>
      <c r="X1240" s="15">
        <f>(MAX(0,MIN(1,1-(K1240-scaling_params!$B$2)/(scaling_params!$C$2-scaling_params!$B$2)))+MAX(0,MIN(1,(L1240-scaling_params!$B$3)/(scaling_params!$C$3-scaling_params!$B$3))))/2</f>
        <v>0.4681372549</v>
      </c>
      <c r="Y1240" s="15">
        <f>(MAX(0,MIN(1,(M1240-scaling_params!$B$4)/(scaling_params!$C$4-scaling_params!$B$4)))+MAX(0,MIN(1,(N1240-scaling_params!$B$5)/(scaling_params!$C$5-scaling_params!$B$5))))/2</f>
        <v>0.4886904762</v>
      </c>
      <c r="Z1240" s="15">
        <f>(MAX(0,MIN(1,(O1240-scaling_params!$B$6)/(scaling_params!$C$6-scaling_params!$B$6)))+MAX(0,MIN(1,1-(P1240-scaling_params!$B$7)/(scaling_params!$C$7-scaling_params!$B$7)))+MAX(0,MIN(1,(T1240-scaling_params!$B$11)/(scaling_params!$C$11-scaling_params!$B$11))))/3</f>
        <v>0.6616116824</v>
      </c>
      <c r="AA1240" s="15">
        <f>(MAX(0,MIN(1,1-(Q1240-scaling_params!$B$8)/(scaling_params!$C$8-scaling_params!$B$8)))+MAX(0,MIN(1,(R1240-scaling_params!$B$9)/(scaling_params!$C$9-scaling_params!$B$9)))+MAX(0,MIN(1,(S1240-scaling_params!$B$10)/(scaling_params!$C$10-scaling_params!$B$10))))/3</f>
        <v>0.5661990343</v>
      </c>
      <c r="AB1240" s="15">
        <f>(MAX(0,MIN(1,(U1240-scaling_params!$B$12)/(scaling_params!$C$12-scaling_params!$B$12)))+MAX(0,MIN(1,(V1240-scaling_params!$B$13)/(scaling_params!$C$13-scaling_params!$B$13))))/2</f>
        <v>0.6004545455</v>
      </c>
      <c r="AC1240" s="13">
        <f>(scaling_params!$G$2*X1240+scaling_params!$G$3*Y1240+scaling_params!$G$4*Z1240+scaling_params!$G$5*AA1240+scaling_params!$G$6*AB1240)*100</f>
        <v>55.08379286</v>
      </c>
      <c r="AD1240" s="11" t="s">
        <v>680</v>
      </c>
      <c r="AE1240" s="11">
        <f t="shared" si="2"/>
        <v>1</v>
      </c>
    </row>
    <row r="1241" ht="15.75" customHeight="1">
      <c r="A1241" s="11" t="s">
        <v>296</v>
      </c>
      <c r="B1241" s="11" t="s">
        <v>163</v>
      </c>
      <c r="C1241" s="11" t="s">
        <v>267</v>
      </c>
      <c r="D1241" s="11" t="s">
        <v>165</v>
      </c>
      <c r="E1241" s="12">
        <v>2025.0</v>
      </c>
      <c r="F1241" s="11" t="s">
        <v>171</v>
      </c>
      <c r="G1241" s="11" t="s">
        <v>167</v>
      </c>
      <c r="H1241" s="11">
        <v>1.0</v>
      </c>
      <c r="I1241" s="13">
        <v>11.4</v>
      </c>
      <c r="J1241" s="11">
        <v>1.0</v>
      </c>
      <c r="K1241" s="13">
        <v>2.9</v>
      </c>
      <c r="L1241" s="13">
        <v>8.3</v>
      </c>
      <c r="M1241" s="11">
        <v>30.0</v>
      </c>
      <c r="N1241" s="14">
        <v>0.84</v>
      </c>
      <c r="O1241" s="13">
        <v>65.0</v>
      </c>
      <c r="P1241" s="13">
        <v>7.5</v>
      </c>
      <c r="Q1241" s="13">
        <v>15.9</v>
      </c>
      <c r="R1241" s="13">
        <v>10.7</v>
      </c>
      <c r="S1241" s="13">
        <v>3.6</v>
      </c>
      <c r="T1241" s="13">
        <v>4.0</v>
      </c>
      <c r="U1241" s="13">
        <v>1.3</v>
      </c>
      <c r="V1241" s="13">
        <v>82.4</v>
      </c>
      <c r="W1241" s="11" t="str">
        <f t="shared" si="1"/>
        <v>B-Average|BBVA|Operations|2025</v>
      </c>
      <c r="X1241" s="15">
        <f>(MAX(0,MIN(1,1-(K1241-scaling_params!$B$2)/(scaling_params!$C$2-scaling_params!$B$2)))+MAX(0,MIN(1,(L1241-scaling_params!$B$3)/(scaling_params!$C$3-scaling_params!$B$3))))/2</f>
        <v>0.5730392157</v>
      </c>
      <c r="Y1241" s="15">
        <f>(MAX(0,MIN(1,(M1241-scaling_params!$B$4)/(scaling_params!$C$4-scaling_params!$B$4)))+MAX(0,MIN(1,(N1241-scaling_params!$B$5)/(scaling_params!$C$5-scaling_params!$B$5))))/2</f>
        <v>0.7041666667</v>
      </c>
      <c r="Z1241" s="15">
        <f>(MAX(0,MIN(1,(O1241-scaling_params!$B$6)/(scaling_params!$C$6-scaling_params!$B$6)))+MAX(0,MIN(1,1-(P1241-scaling_params!$B$7)/(scaling_params!$C$7-scaling_params!$B$7)))+MAX(0,MIN(1,(T1241-scaling_params!$B$11)/(scaling_params!$C$11-scaling_params!$B$11))))/3</f>
        <v>0.5298622526</v>
      </c>
      <c r="AA1241" s="15">
        <f>(MAX(0,MIN(1,1-(Q1241-scaling_params!$B$8)/(scaling_params!$C$8-scaling_params!$B$8)))+MAX(0,MIN(1,(R1241-scaling_params!$B$9)/(scaling_params!$C$9-scaling_params!$B$9)))+MAX(0,MIN(1,(S1241-scaling_params!$B$10)/(scaling_params!$C$10-scaling_params!$B$10))))/3</f>
        <v>0.3791912047</v>
      </c>
      <c r="AB1241" s="15">
        <f>(MAX(0,MIN(1,(U1241-scaling_params!$B$12)/(scaling_params!$C$12-scaling_params!$B$12)))+MAX(0,MIN(1,(V1241-scaling_params!$B$13)/(scaling_params!$C$13-scaling_params!$B$13))))/2</f>
        <v>0.4295454545</v>
      </c>
      <c r="AC1241" s="13">
        <f>(scaling_params!$G$2*X1241+scaling_params!$G$3*Y1241+scaling_params!$G$4*Z1241+scaling_params!$G$5*AA1241+scaling_params!$G$6*AB1241)*100</f>
        <v>54.20850274</v>
      </c>
      <c r="AD1241" s="11" t="s">
        <v>680</v>
      </c>
      <c r="AE1241" s="11">
        <f t="shared" si="2"/>
        <v>1</v>
      </c>
    </row>
    <row r="1242" ht="15.75" customHeight="1">
      <c r="A1242" s="11" t="s">
        <v>297</v>
      </c>
      <c r="B1242" s="11" t="s">
        <v>163</v>
      </c>
      <c r="C1242" s="11" t="s">
        <v>267</v>
      </c>
      <c r="D1242" s="11" t="s">
        <v>181</v>
      </c>
      <c r="E1242" s="12">
        <v>2024.0</v>
      </c>
      <c r="F1242" s="11" t="s">
        <v>166</v>
      </c>
      <c r="G1242" s="11" t="s">
        <v>172</v>
      </c>
      <c r="H1242" s="11">
        <v>5.0</v>
      </c>
      <c r="I1242" s="13">
        <v>11.9</v>
      </c>
      <c r="J1242" s="11">
        <v>0.0</v>
      </c>
      <c r="K1242" s="13">
        <v>3.1</v>
      </c>
      <c r="L1242" s="13">
        <v>7.0</v>
      </c>
      <c r="M1242" s="11">
        <v>17.0</v>
      </c>
      <c r="N1242" s="14">
        <v>0.77</v>
      </c>
      <c r="O1242" s="13">
        <v>71.5</v>
      </c>
      <c r="P1242" s="13">
        <v>8.4</v>
      </c>
      <c r="Q1242" s="13">
        <v>14.6</v>
      </c>
      <c r="R1242" s="13">
        <v>11.7</v>
      </c>
      <c r="S1242" s="13">
        <v>3.6</v>
      </c>
      <c r="T1242" s="13">
        <v>3.4</v>
      </c>
      <c r="U1242" s="13">
        <v>1.8</v>
      </c>
      <c r="V1242" s="13">
        <v>66.6</v>
      </c>
      <c r="W1242" s="11" t="str">
        <f t="shared" si="1"/>
        <v>B-Average|BBVA|Corporate|2024</v>
      </c>
      <c r="X1242" s="15">
        <f>(MAX(0,MIN(1,1-(K1242-scaling_params!$B$2)/(scaling_params!$C$2-scaling_params!$B$2)))+MAX(0,MIN(1,(L1242-scaling_params!$B$3)/(scaling_params!$C$3-scaling_params!$B$3))))/2</f>
        <v>0.4441176471</v>
      </c>
      <c r="Y1242" s="15">
        <f>(MAX(0,MIN(1,(M1242-scaling_params!$B$4)/(scaling_params!$C$4-scaling_params!$B$4)))+MAX(0,MIN(1,(N1242-scaling_params!$B$5)/(scaling_params!$C$5-scaling_params!$B$5))))/2</f>
        <v>0.5547619048</v>
      </c>
      <c r="Z1242" s="15">
        <f>(MAX(0,MIN(1,(O1242-scaling_params!$B$6)/(scaling_params!$C$6-scaling_params!$B$6)))+MAX(0,MIN(1,1-(P1242-scaling_params!$B$7)/(scaling_params!$C$7-scaling_params!$B$7)))+MAX(0,MIN(1,(T1242-scaling_params!$B$11)/(scaling_params!$C$11-scaling_params!$B$11))))/3</f>
        <v>0.4988990405</v>
      </c>
      <c r="AA1242" s="15">
        <f>(MAX(0,MIN(1,1-(Q1242-scaling_params!$B$8)/(scaling_params!$C$8-scaling_params!$B$8)))+MAX(0,MIN(1,(R1242-scaling_params!$B$9)/(scaling_params!$C$9-scaling_params!$B$9)))+MAX(0,MIN(1,(S1242-scaling_params!$B$10)/(scaling_params!$C$10-scaling_params!$B$10))))/3</f>
        <v>0.4706277217</v>
      </c>
      <c r="AB1242" s="15">
        <f>(MAX(0,MIN(1,(U1242-scaling_params!$B$12)/(scaling_params!$C$12-scaling_params!$B$12)))+MAX(0,MIN(1,(V1242-scaling_params!$B$13)/(scaling_params!$C$13-scaling_params!$B$13))))/2</f>
        <v>0.4109090909</v>
      </c>
      <c r="AC1242" s="13">
        <f>(scaling_params!$G$2*X1242+scaling_params!$G$3*Y1242+scaling_params!$G$4*Z1242+scaling_params!$G$5*AA1242+scaling_params!$G$6*AB1242)*100</f>
        <v>48.32957209</v>
      </c>
      <c r="AD1242" s="11" t="s">
        <v>680</v>
      </c>
      <c r="AE1242" s="11">
        <f t="shared" si="2"/>
        <v>1</v>
      </c>
    </row>
    <row r="1243" ht="15.75" customHeight="1">
      <c r="A1243" s="11" t="s">
        <v>297</v>
      </c>
      <c r="B1243" s="11" t="s">
        <v>163</v>
      </c>
      <c r="C1243" s="11" t="s">
        <v>267</v>
      </c>
      <c r="D1243" s="11" t="s">
        <v>181</v>
      </c>
      <c r="E1243" s="12">
        <v>2025.0</v>
      </c>
      <c r="F1243" s="11" t="s">
        <v>166</v>
      </c>
      <c r="G1243" s="11" t="s">
        <v>172</v>
      </c>
      <c r="H1243" s="11">
        <v>5.0</v>
      </c>
      <c r="I1243" s="13">
        <v>11.4</v>
      </c>
      <c r="J1243" s="11">
        <v>0.0</v>
      </c>
      <c r="K1243" s="13">
        <v>2.0</v>
      </c>
      <c r="L1243" s="13">
        <v>6.1</v>
      </c>
      <c r="M1243" s="11">
        <v>12.0</v>
      </c>
      <c r="N1243" s="14">
        <v>0.82</v>
      </c>
      <c r="O1243" s="13">
        <v>66.0</v>
      </c>
      <c r="P1243" s="13">
        <v>8.0</v>
      </c>
      <c r="Q1243" s="13">
        <v>14.3</v>
      </c>
      <c r="R1243" s="13">
        <v>13.5</v>
      </c>
      <c r="S1243" s="13">
        <v>3.8</v>
      </c>
      <c r="T1243" s="13">
        <v>3.4</v>
      </c>
      <c r="U1243" s="13">
        <v>1.4</v>
      </c>
      <c r="V1243" s="13">
        <v>68.1</v>
      </c>
      <c r="W1243" s="11" t="str">
        <f t="shared" si="1"/>
        <v>B-Average|BBVA|Corporate|2025</v>
      </c>
      <c r="X1243" s="15">
        <f>(MAX(0,MIN(1,1-(K1243-scaling_params!$B$2)/(scaling_params!$C$2-scaling_params!$B$2)))+MAX(0,MIN(1,(L1243-scaling_params!$B$3)/(scaling_params!$C$3-scaling_params!$B$3))))/2</f>
        <v>0.5612745098</v>
      </c>
      <c r="Y1243" s="15">
        <f>(MAX(0,MIN(1,(M1243-scaling_params!$B$4)/(scaling_params!$C$4-scaling_params!$B$4)))+MAX(0,MIN(1,(N1243-scaling_params!$B$5)/(scaling_params!$C$5-scaling_params!$B$5))))/2</f>
        <v>0.593452381</v>
      </c>
      <c r="Z1243" s="15">
        <f>(MAX(0,MIN(1,(O1243-scaling_params!$B$6)/(scaling_params!$C$6-scaling_params!$B$6)))+MAX(0,MIN(1,1-(P1243-scaling_params!$B$7)/(scaling_params!$C$7-scaling_params!$B$7)))+MAX(0,MIN(1,(T1243-scaling_params!$B$11)/(scaling_params!$C$11-scaling_params!$B$11))))/3</f>
        <v>0.4441760006</v>
      </c>
      <c r="AA1243" s="15">
        <f>(MAX(0,MIN(1,1-(Q1243-scaling_params!$B$8)/(scaling_params!$C$8-scaling_params!$B$8)))+MAX(0,MIN(1,(R1243-scaling_params!$B$9)/(scaling_params!$C$9-scaling_params!$B$9)))+MAX(0,MIN(1,(S1243-scaling_params!$B$10)/(scaling_params!$C$10-scaling_params!$B$10))))/3</f>
        <v>0.5775485683</v>
      </c>
      <c r="AB1243" s="15">
        <f>(MAX(0,MIN(1,(U1243-scaling_params!$B$12)/(scaling_params!$C$12-scaling_params!$B$12)))+MAX(0,MIN(1,(V1243-scaling_params!$B$13)/(scaling_params!$C$13-scaling_params!$B$13))))/2</f>
        <v>0.3245454545</v>
      </c>
      <c r="AC1243" s="13">
        <f>(scaling_params!$G$2*X1243+scaling_params!$G$3*Y1243+scaling_params!$G$4*Z1243+scaling_params!$G$5*AA1243+scaling_params!$G$6*AB1243)*100</f>
        <v>51.56870911</v>
      </c>
      <c r="AD1243" s="11" t="s">
        <v>680</v>
      </c>
      <c r="AE1243" s="11">
        <f t="shared" si="2"/>
        <v>1</v>
      </c>
    </row>
    <row r="1244" ht="15.75" customHeight="1">
      <c r="A1244" s="11" t="s">
        <v>298</v>
      </c>
      <c r="B1244" s="11" t="s">
        <v>163</v>
      </c>
      <c r="C1244" s="11" t="s">
        <v>267</v>
      </c>
      <c r="D1244" s="11" t="s">
        <v>170</v>
      </c>
      <c r="E1244" s="12">
        <v>2024.0</v>
      </c>
      <c r="F1244" s="11" t="s">
        <v>166</v>
      </c>
      <c r="G1244" s="11" t="s">
        <v>175</v>
      </c>
      <c r="H1244" s="11">
        <v>4.0</v>
      </c>
      <c r="I1244" s="13">
        <v>11.9</v>
      </c>
      <c r="J1244" s="11">
        <v>0.0</v>
      </c>
      <c r="K1244" s="13">
        <v>2.4</v>
      </c>
      <c r="L1244" s="13">
        <v>5.8</v>
      </c>
      <c r="M1244" s="11">
        <v>1.0</v>
      </c>
      <c r="N1244" s="14">
        <v>0.76</v>
      </c>
      <c r="O1244" s="13">
        <v>70.5</v>
      </c>
      <c r="P1244" s="13">
        <v>8.3</v>
      </c>
      <c r="Q1244" s="13">
        <v>13.6</v>
      </c>
      <c r="R1244" s="13">
        <v>14.9</v>
      </c>
      <c r="S1244" s="13">
        <v>3.8</v>
      </c>
      <c r="T1244" s="13">
        <v>3.1</v>
      </c>
      <c r="U1244" s="13">
        <v>1.7</v>
      </c>
      <c r="V1244" s="13">
        <v>62.8</v>
      </c>
      <c r="W1244" s="11" t="str">
        <f t="shared" si="1"/>
        <v>B-Average|BBVA|Risk|2024</v>
      </c>
      <c r="X1244" s="15">
        <f>(MAX(0,MIN(1,1-(K1244-scaling_params!$B$2)/(scaling_params!$C$2-scaling_params!$B$2)))+MAX(0,MIN(1,(L1244-scaling_params!$B$3)/(scaling_params!$C$3-scaling_params!$B$3))))/2</f>
        <v>0.4725490196</v>
      </c>
      <c r="Y1244" s="15">
        <f>(MAX(0,MIN(1,(M1244-scaling_params!$B$4)/(scaling_params!$C$4-scaling_params!$B$4)))+MAX(0,MIN(1,(N1244-scaling_params!$B$5)/(scaling_params!$C$5-scaling_params!$B$5))))/2</f>
        <v>0.4660714286</v>
      </c>
      <c r="Z1244" s="15">
        <f>(MAX(0,MIN(1,(O1244-scaling_params!$B$6)/(scaling_params!$C$6-scaling_params!$B$6)))+MAX(0,MIN(1,1-(P1244-scaling_params!$B$7)/(scaling_params!$C$7-scaling_params!$B$7)))+MAX(0,MIN(1,(T1244-scaling_params!$B$11)/(scaling_params!$C$11-scaling_params!$B$11))))/3</f>
        <v>0.4628349708</v>
      </c>
      <c r="AA1244" s="15">
        <f>(MAX(0,MIN(1,1-(Q1244-scaling_params!$B$8)/(scaling_params!$C$8-scaling_params!$B$8)))+MAX(0,MIN(1,(R1244-scaling_params!$B$9)/(scaling_params!$C$9-scaling_params!$B$9)))+MAX(0,MIN(1,(S1244-scaling_params!$B$10)/(scaling_params!$C$10-scaling_params!$B$10))))/3</f>
        <v>0.6631354498</v>
      </c>
      <c r="AB1244" s="15">
        <f>(MAX(0,MIN(1,(U1244-scaling_params!$B$12)/(scaling_params!$C$12-scaling_params!$B$12)))+MAX(0,MIN(1,(V1244-scaling_params!$B$13)/(scaling_params!$C$13-scaling_params!$B$13))))/2</f>
        <v>0.3513636364</v>
      </c>
      <c r="AC1244" s="13">
        <f>(scaling_params!$G$2*X1244+scaling_params!$G$3*Y1244+scaling_params!$G$4*Z1244+scaling_params!$G$5*AA1244+scaling_params!$G$6*AB1244)*100</f>
        <v>48.75147717</v>
      </c>
      <c r="AD1244" s="11" t="s">
        <v>680</v>
      </c>
      <c r="AE1244" s="11">
        <f t="shared" si="2"/>
        <v>1</v>
      </c>
    </row>
    <row r="1245" ht="15.75" customHeight="1">
      <c r="A1245" s="11" t="s">
        <v>298</v>
      </c>
      <c r="B1245" s="11" t="s">
        <v>163</v>
      </c>
      <c r="C1245" s="11" t="s">
        <v>267</v>
      </c>
      <c r="D1245" s="11" t="s">
        <v>170</v>
      </c>
      <c r="E1245" s="12">
        <v>2025.0</v>
      </c>
      <c r="F1245" s="11" t="s">
        <v>166</v>
      </c>
      <c r="G1245" s="11" t="s">
        <v>175</v>
      </c>
      <c r="H1245" s="11">
        <v>4.0</v>
      </c>
      <c r="I1245" s="13">
        <v>11.4</v>
      </c>
      <c r="J1245" s="11">
        <v>0.0</v>
      </c>
      <c r="K1245" s="13">
        <v>2.5</v>
      </c>
      <c r="L1245" s="13">
        <v>6.1</v>
      </c>
      <c r="M1245" s="11">
        <v>9.0</v>
      </c>
      <c r="N1245" s="14">
        <v>0.83</v>
      </c>
      <c r="O1245" s="13">
        <v>68.8</v>
      </c>
      <c r="P1245" s="13">
        <v>7.0</v>
      </c>
      <c r="Q1245" s="13">
        <v>16.6</v>
      </c>
      <c r="R1245" s="13">
        <v>14.7</v>
      </c>
      <c r="S1245" s="13">
        <v>3.6</v>
      </c>
      <c r="T1245" s="13">
        <v>4.0</v>
      </c>
      <c r="U1245" s="13">
        <v>1.5</v>
      </c>
      <c r="V1245" s="13">
        <v>70.8</v>
      </c>
      <c r="W1245" s="11" t="str">
        <f t="shared" si="1"/>
        <v>B-Average|BBVA|Risk|2025</v>
      </c>
      <c r="X1245" s="15">
        <f>(MAX(0,MIN(1,1-(K1245-scaling_params!$B$2)/(scaling_params!$C$2-scaling_params!$B$2)))+MAX(0,MIN(1,(L1245-scaling_params!$B$3)/(scaling_params!$C$3-scaling_params!$B$3))))/2</f>
        <v>0.4779411765</v>
      </c>
      <c r="Y1245" s="15">
        <f>(MAX(0,MIN(1,(M1245-scaling_params!$B$4)/(scaling_params!$C$4-scaling_params!$B$4)))+MAX(0,MIN(1,(N1245-scaling_params!$B$5)/(scaling_params!$C$5-scaling_params!$B$5))))/2</f>
        <v>0.5916666667</v>
      </c>
      <c r="Z1245" s="15">
        <f>(MAX(0,MIN(1,(O1245-scaling_params!$B$6)/(scaling_params!$C$6-scaling_params!$B$6)))+MAX(0,MIN(1,1-(P1245-scaling_params!$B$7)/(scaling_params!$C$7-scaling_params!$B$7)))+MAX(0,MIN(1,(T1245-scaling_params!$B$11)/(scaling_params!$C$11-scaling_params!$B$11))))/3</f>
        <v>0.6376135683</v>
      </c>
      <c r="AA1245" s="15">
        <f>(MAX(0,MIN(1,1-(Q1245-scaling_params!$B$8)/(scaling_params!$C$8-scaling_params!$B$8)))+MAX(0,MIN(1,(R1245-scaling_params!$B$9)/(scaling_params!$C$9-scaling_params!$B$9)))+MAX(0,MIN(1,(S1245-scaling_params!$B$10)/(scaling_params!$C$10-scaling_params!$B$10))))/3</f>
        <v>0.5214524245</v>
      </c>
      <c r="AB1245" s="15">
        <f>(MAX(0,MIN(1,(U1245-scaling_params!$B$12)/(scaling_params!$C$12-scaling_params!$B$12)))+MAX(0,MIN(1,(V1245-scaling_params!$B$13)/(scaling_params!$C$13-scaling_params!$B$13))))/2</f>
        <v>0.3740909091</v>
      </c>
      <c r="AC1245" s="13">
        <f>(scaling_params!$G$2*X1245+scaling_params!$G$3*Y1245+scaling_params!$G$4*Z1245+scaling_params!$G$5*AA1245+scaling_params!$G$6*AB1245)*100</f>
        <v>53.71153857</v>
      </c>
      <c r="AD1245" s="11" t="s">
        <v>680</v>
      </c>
      <c r="AE1245" s="11">
        <f t="shared" si="2"/>
        <v>1</v>
      </c>
    </row>
    <row r="1246" ht="15.75" customHeight="1">
      <c r="A1246" s="11" t="s">
        <v>299</v>
      </c>
      <c r="B1246" s="11" t="s">
        <v>163</v>
      </c>
      <c r="C1246" s="11" t="s">
        <v>267</v>
      </c>
      <c r="D1246" s="11" t="s">
        <v>177</v>
      </c>
      <c r="E1246" s="12">
        <v>2024.0</v>
      </c>
      <c r="F1246" s="11" t="s">
        <v>166</v>
      </c>
      <c r="G1246" s="11" t="s">
        <v>167</v>
      </c>
      <c r="H1246" s="11">
        <v>1.0</v>
      </c>
      <c r="I1246" s="13">
        <v>11.9</v>
      </c>
      <c r="J1246" s="11">
        <v>0.0</v>
      </c>
      <c r="K1246" s="13">
        <v>2.9</v>
      </c>
      <c r="L1246" s="13">
        <v>7.6</v>
      </c>
      <c r="M1246" s="11">
        <v>11.0</v>
      </c>
      <c r="N1246" s="14">
        <v>0.86</v>
      </c>
      <c r="O1246" s="13">
        <v>68.1</v>
      </c>
      <c r="P1246" s="13">
        <v>8.1</v>
      </c>
      <c r="Q1246" s="13">
        <v>16.4</v>
      </c>
      <c r="R1246" s="13">
        <v>13.3</v>
      </c>
      <c r="S1246" s="13">
        <v>4.1</v>
      </c>
      <c r="T1246" s="13">
        <v>3.3</v>
      </c>
      <c r="U1246" s="13">
        <v>2.1</v>
      </c>
      <c r="V1246" s="13">
        <v>82.6</v>
      </c>
      <c r="W1246" s="11" t="str">
        <f t="shared" si="1"/>
        <v>B-Average|BBVA|Retail|2024</v>
      </c>
      <c r="X1246" s="15">
        <f>(MAX(0,MIN(1,1-(K1246-scaling_params!$B$2)/(scaling_params!$C$2-scaling_params!$B$2)))+MAX(0,MIN(1,(L1246-scaling_params!$B$3)/(scaling_params!$C$3-scaling_params!$B$3))))/2</f>
        <v>0.5215686275</v>
      </c>
      <c r="Y1246" s="15">
        <f>(MAX(0,MIN(1,(M1246-scaling_params!$B$4)/(scaling_params!$C$4-scaling_params!$B$4)))+MAX(0,MIN(1,(N1246-scaling_params!$B$5)/(scaling_params!$C$5-scaling_params!$B$5))))/2</f>
        <v>0.6386904762</v>
      </c>
      <c r="Z1246" s="15">
        <f>(MAX(0,MIN(1,(O1246-scaling_params!$B$6)/(scaling_params!$C$6-scaling_params!$B$6)))+MAX(0,MIN(1,1-(P1246-scaling_params!$B$7)/(scaling_params!$C$7-scaling_params!$B$7)))+MAX(0,MIN(1,(T1246-scaling_params!$B$11)/(scaling_params!$C$11-scaling_params!$B$11))))/3</f>
        <v>0.4602966474</v>
      </c>
      <c r="AA1246" s="15">
        <f>(MAX(0,MIN(1,1-(Q1246-scaling_params!$B$8)/(scaling_params!$C$8-scaling_params!$B$8)))+MAX(0,MIN(1,(R1246-scaling_params!$B$9)/(scaling_params!$C$9-scaling_params!$B$9)))+MAX(0,MIN(1,(S1246-scaling_params!$B$10)/(scaling_params!$C$10-scaling_params!$B$10))))/3</f>
        <v>0.5189760599</v>
      </c>
      <c r="AB1246" s="15">
        <f>(MAX(0,MIN(1,(U1246-scaling_params!$B$12)/(scaling_params!$C$12-scaling_params!$B$12)))+MAX(0,MIN(1,(V1246-scaling_params!$B$13)/(scaling_params!$C$13-scaling_params!$B$13))))/2</f>
        <v>0.6313636364</v>
      </c>
      <c r="AC1246" s="13">
        <f>(scaling_params!$G$2*X1246+scaling_params!$G$3*Y1246+scaling_params!$G$4*Z1246+scaling_params!$G$5*AA1246+scaling_params!$G$6*AB1246)*100</f>
        <v>54.66712971</v>
      </c>
      <c r="AD1246" s="11" t="s">
        <v>680</v>
      </c>
      <c r="AE1246" s="11">
        <f t="shared" si="2"/>
        <v>1</v>
      </c>
    </row>
    <row r="1247" ht="15.75" customHeight="1">
      <c r="A1247" s="11" t="s">
        <v>299</v>
      </c>
      <c r="B1247" s="11" t="s">
        <v>163</v>
      </c>
      <c r="C1247" s="11" t="s">
        <v>267</v>
      </c>
      <c r="D1247" s="11" t="s">
        <v>177</v>
      </c>
      <c r="E1247" s="12">
        <v>2025.0</v>
      </c>
      <c r="F1247" s="11" t="s">
        <v>166</v>
      </c>
      <c r="G1247" s="11" t="s">
        <v>167</v>
      </c>
      <c r="H1247" s="11">
        <v>1.0</v>
      </c>
      <c r="I1247" s="13">
        <v>11.4</v>
      </c>
      <c r="J1247" s="11">
        <v>0.0</v>
      </c>
      <c r="K1247" s="13">
        <v>2.8</v>
      </c>
      <c r="L1247" s="13">
        <v>7.7</v>
      </c>
      <c r="M1247" s="11">
        <v>38.0</v>
      </c>
      <c r="N1247" s="14">
        <v>0.82</v>
      </c>
      <c r="O1247" s="13">
        <v>69.9</v>
      </c>
      <c r="P1247" s="13">
        <v>6.2</v>
      </c>
      <c r="Q1247" s="13">
        <v>20.4</v>
      </c>
      <c r="R1247" s="13">
        <v>11.3</v>
      </c>
      <c r="S1247" s="13">
        <v>3.9</v>
      </c>
      <c r="T1247" s="13">
        <v>3.9</v>
      </c>
      <c r="U1247" s="13">
        <v>1.6</v>
      </c>
      <c r="V1247" s="13">
        <v>68.4</v>
      </c>
      <c r="W1247" s="11" t="str">
        <f t="shared" si="1"/>
        <v>B-Average|BBVA|Retail|2025</v>
      </c>
      <c r="X1247" s="15">
        <f>(MAX(0,MIN(1,1-(K1247-scaling_params!$B$2)/(scaling_params!$C$2-scaling_params!$B$2)))+MAX(0,MIN(1,(L1247-scaling_params!$B$3)/(scaling_params!$C$3-scaling_params!$B$3))))/2</f>
        <v>0.5455882353</v>
      </c>
      <c r="Y1247" s="15">
        <f>(MAX(0,MIN(1,(M1247-scaling_params!$B$4)/(scaling_params!$C$4-scaling_params!$B$4)))+MAX(0,MIN(1,(N1247-scaling_params!$B$5)/(scaling_params!$C$5-scaling_params!$B$5))))/2</f>
        <v>0.7172619048</v>
      </c>
      <c r="Z1247" s="15">
        <f>(MAX(0,MIN(1,(O1247-scaling_params!$B$6)/(scaling_params!$C$6-scaling_params!$B$6)))+MAX(0,MIN(1,1-(P1247-scaling_params!$B$7)/(scaling_params!$C$7-scaling_params!$B$7)))+MAX(0,MIN(1,(T1247-scaling_params!$B$11)/(scaling_params!$C$11-scaling_params!$B$11))))/3</f>
        <v>0.718313646</v>
      </c>
      <c r="AA1247" s="15">
        <f>(MAX(0,MIN(1,1-(Q1247-scaling_params!$B$8)/(scaling_params!$C$8-scaling_params!$B$8)))+MAX(0,MIN(1,(R1247-scaling_params!$B$9)/(scaling_params!$C$9-scaling_params!$B$9)))+MAX(0,MIN(1,(S1247-scaling_params!$B$10)/(scaling_params!$C$10-scaling_params!$B$10))))/3</f>
        <v>0.2634648796</v>
      </c>
      <c r="AB1247" s="15">
        <f>(MAX(0,MIN(1,(U1247-scaling_params!$B$12)/(scaling_params!$C$12-scaling_params!$B$12)))+MAX(0,MIN(1,(V1247-scaling_params!$B$13)/(scaling_params!$C$13-scaling_params!$B$13))))/2</f>
        <v>0.3772727273</v>
      </c>
      <c r="AC1247" s="13">
        <f>(scaling_params!$G$2*X1247+scaling_params!$G$3*Y1247+scaling_params!$G$4*Z1247+scaling_params!$G$5*AA1247+scaling_params!$G$6*AB1247)*100</f>
        <v>55.64614904</v>
      </c>
      <c r="AD1247" s="11" t="s">
        <v>680</v>
      </c>
      <c r="AE1247" s="11">
        <f t="shared" si="2"/>
        <v>1</v>
      </c>
    </row>
    <row r="1248" ht="15.75" customHeight="1">
      <c r="A1248" s="11" t="s">
        <v>300</v>
      </c>
      <c r="B1248" s="11" t="s">
        <v>163</v>
      </c>
      <c r="C1248" s="11" t="s">
        <v>267</v>
      </c>
      <c r="D1248" s="11" t="s">
        <v>177</v>
      </c>
      <c r="E1248" s="12">
        <v>2024.0</v>
      </c>
      <c r="F1248" s="11" t="s">
        <v>171</v>
      </c>
      <c r="G1248" s="11" t="s">
        <v>175</v>
      </c>
      <c r="H1248" s="11">
        <v>4.0</v>
      </c>
      <c r="I1248" s="13">
        <v>11.9</v>
      </c>
      <c r="J1248" s="11">
        <v>0.0</v>
      </c>
      <c r="K1248" s="13">
        <v>2.9</v>
      </c>
      <c r="L1248" s="13">
        <v>6.0</v>
      </c>
      <c r="M1248" s="11">
        <v>-23.0</v>
      </c>
      <c r="N1248" s="14">
        <v>0.76</v>
      </c>
      <c r="O1248" s="13">
        <v>68.1</v>
      </c>
      <c r="P1248" s="13">
        <v>8.1</v>
      </c>
      <c r="Q1248" s="13">
        <v>16.4</v>
      </c>
      <c r="R1248" s="13">
        <v>13.3</v>
      </c>
      <c r="S1248" s="13">
        <v>3.5</v>
      </c>
      <c r="T1248" s="13">
        <v>3.7</v>
      </c>
      <c r="U1248" s="13">
        <v>2.1</v>
      </c>
      <c r="V1248" s="13">
        <v>58.7</v>
      </c>
      <c r="W1248" s="11" t="str">
        <f t="shared" si="1"/>
        <v>B-Average|BBVA|Retail|2024</v>
      </c>
      <c r="X1248" s="15">
        <f>(MAX(0,MIN(1,1-(K1248-scaling_params!$B$2)/(scaling_params!$C$2-scaling_params!$B$2)))+MAX(0,MIN(1,(L1248-scaling_params!$B$3)/(scaling_params!$C$3-scaling_params!$B$3))))/2</f>
        <v>0.4039215686</v>
      </c>
      <c r="Y1248" s="15">
        <f>(MAX(0,MIN(1,(M1248-scaling_params!$B$4)/(scaling_params!$C$4-scaling_params!$B$4)))+MAX(0,MIN(1,(N1248-scaling_params!$B$5)/(scaling_params!$C$5-scaling_params!$B$5))))/2</f>
        <v>0.3517857143</v>
      </c>
      <c r="Z1248" s="15">
        <f>(MAX(0,MIN(1,(O1248-scaling_params!$B$6)/(scaling_params!$C$6-scaling_params!$B$6)))+MAX(0,MIN(1,1-(P1248-scaling_params!$B$7)/(scaling_params!$C$7-scaling_params!$B$7)))+MAX(0,MIN(1,(T1248-scaling_params!$B$11)/(scaling_params!$C$11-scaling_params!$B$11))))/3</f>
        <v>0.4983918855</v>
      </c>
      <c r="AA1248" s="15">
        <f>(MAX(0,MIN(1,1-(Q1248-scaling_params!$B$8)/(scaling_params!$C$8-scaling_params!$B$8)))+MAX(0,MIN(1,(R1248-scaling_params!$B$9)/(scaling_params!$C$9-scaling_params!$B$9)))+MAX(0,MIN(1,(S1248-scaling_params!$B$10)/(scaling_params!$C$10-scaling_params!$B$10))))/3</f>
        <v>0.4601525305</v>
      </c>
      <c r="AB1248" s="15">
        <f>(MAX(0,MIN(1,(U1248-scaling_params!$B$12)/(scaling_params!$C$12-scaling_params!$B$12)))+MAX(0,MIN(1,(V1248-scaling_params!$B$13)/(scaling_params!$C$13-scaling_params!$B$13))))/2</f>
        <v>0.4140909091</v>
      </c>
      <c r="AC1248" s="13">
        <f>(scaling_params!$G$2*X1248+scaling_params!$G$3*Y1248+scaling_params!$G$4*Z1248+scaling_params!$G$5*AA1248+scaling_params!$G$6*AB1248)*100</f>
        <v>42.45628772</v>
      </c>
      <c r="AD1248" s="11" t="s">
        <v>680</v>
      </c>
      <c r="AE1248" s="11">
        <f t="shared" si="2"/>
        <v>1</v>
      </c>
    </row>
    <row r="1249" ht="15.75" customHeight="1">
      <c r="A1249" s="11" t="s">
        <v>300</v>
      </c>
      <c r="B1249" s="11" t="s">
        <v>163</v>
      </c>
      <c r="C1249" s="11" t="s">
        <v>267</v>
      </c>
      <c r="D1249" s="11" t="s">
        <v>177</v>
      </c>
      <c r="E1249" s="12">
        <v>2025.0</v>
      </c>
      <c r="F1249" s="11" t="s">
        <v>171</v>
      </c>
      <c r="G1249" s="11" t="s">
        <v>175</v>
      </c>
      <c r="H1249" s="11">
        <v>4.0</v>
      </c>
      <c r="I1249" s="13">
        <v>11.4</v>
      </c>
      <c r="J1249" s="11">
        <v>0.0</v>
      </c>
      <c r="K1249" s="13">
        <v>2.8</v>
      </c>
      <c r="L1249" s="13">
        <v>6.6</v>
      </c>
      <c r="M1249" s="11">
        <v>-9.0</v>
      </c>
      <c r="N1249" s="14">
        <v>0.79</v>
      </c>
      <c r="O1249" s="13">
        <v>69.9</v>
      </c>
      <c r="P1249" s="13">
        <v>6.2</v>
      </c>
      <c r="Q1249" s="13">
        <v>20.4</v>
      </c>
      <c r="R1249" s="13">
        <v>11.3</v>
      </c>
      <c r="S1249" s="13">
        <v>3.8</v>
      </c>
      <c r="T1249" s="13">
        <v>3.0</v>
      </c>
      <c r="U1249" s="13">
        <v>1.6</v>
      </c>
      <c r="V1249" s="13">
        <v>72.2</v>
      </c>
      <c r="W1249" s="11" t="str">
        <f t="shared" si="1"/>
        <v>B-Average|BBVA|Retail|2025</v>
      </c>
      <c r="X1249" s="15">
        <f>(MAX(0,MIN(1,1-(K1249-scaling_params!$B$2)/(scaling_params!$C$2-scaling_params!$B$2)))+MAX(0,MIN(1,(L1249-scaling_params!$B$3)/(scaling_params!$C$3-scaling_params!$B$3))))/2</f>
        <v>0.4647058824</v>
      </c>
      <c r="Y1249" s="15">
        <f>(MAX(0,MIN(1,(M1249-scaling_params!$B$4)/(scaling_params!$C$4-scaling_params!$B$4)))+MAX(0,MIN(1,(N1249-scaling_params!$B$5)/(scaling_params!$C$5-scaling_params!$B$5))))/2</f>
        <v>0.455952381</v>
      </c>
      <c r="Z1249" s="15">
        <f>(MAX(0,MIN(1,(O1249-scaling_params!$B$6)/(scaling_params!$C$6-scaling_params!$B$6)))+MAX(0,MIN(1,1-(P1249-scaling_params!$B$7)/(scaling_params!$C$7-scaling_params!$B$7)))+MAX(0,MIN(1,(T1249-scaling_params!$B$11)/(scaling_params!$C$11-scaling_params!$B$11))))/3</f>
        <v>0.6325993603</v>
      </c>
      <c r="AA1249" s="15">
        <f>(MAX(0,MIN(1,1-(Q1249-scaling_params!$B$8)/(scaling_params!$C$8-scaling_params!$B$8)))+MAX(0,MIN(1,(R1249-scaling_params!$B$9)/(scaling_params!$C$9-scaling_params!$B$9)))+MAX(0,MIN(1,(S1249-scaling_params!$B$10)/(scaling_params!$C$10-scaling_params!$B$10))))/3</f>
        <v>0.2536609581</v>
      </c>
      <c r="AB1249" s="15">
        <f>(MAX(0,MIN(1,(U1249-scaling_params!$B$12)/(scaling_params!$C$12-scaling_params!$B$12)))+MAX(0,MIN(1,(V1249-scaling_params!$B$13)/(scaling_params!$C$13-scaling_params!$B$13))))/2</f>
        <v>0.4118181818</v>
      </c>
      <c r="AC1249" s="13">
        <f>(scaling_params!$G$2*X1249+scaling_params!$G$3*Y1249+scaling_params!$G$4*Z1249+scaling_params!$G$5*AA1249+scaling_params!$G$6*AB1249)*100</f>
        <v>45.82544156</v>
      </c>
      <c r="AD1249" s="11" t="s">
        <v>680</v>
      </c>
      <c r="AE1249" s="11">
        <f t="shared" si="2"/>
        <v>1</v>
      </c>
    </row>
    <row r="1250" ht="15.75" customHeight="1">
      <c r="A1250" s="11" t="s">
        <v>301</v>
      </c>
      <c r="B1250" s="11" t="s">
        <v>163</v>
      </c>
      <c r="C1250" s="11" t="s">
        <v>267</v>
      </c>
      <c r="D1250" s="11" t="s">
        <v>177</v>
      </c>
      <c r="E1250" s="12">
        <v>2024.0</v>
      </c>
      <c r="F1250" s="11" t="s">
        <v>171</v>
      </c>
      <c r="G1250" s="11" t="s">
        <v>175</v>
      </c>
      <c r="H1250" s="11">
        <v>4.0</v>
      </c>
      <c r="I1250" s="13">
        <v>11.9</v>
      </c>
      <c r="J1250" s="11">
        <v>0.0</v>
      </c>
      <c r="K1250" s="13">
        <v>2.9</v>
      </c>
      <c r="L1250" s="13">
        <v>7.3</v>
      </c>
      <c r="M1250" s="11">
        <v>-4.0</v>
      </c>
      <c r="N1250" s="14">
        <v>0.66</v>
      </c>
      <c r="O1250" s="13">
        <v>68.1</v>
      </c>
      <c r="P1250" s="13">
        <v>8.1</v>
      </c>
      <c r="Q1250" s="13">
        <v>16.4</v>
      </c>
      <c r="R1250" s="13">
        <v>13.3</v>
      </c>
      <c r="S1250" s="13">
        <v>2.9</v>
      </c>
      <c r="T1250" s="13">
        <v>2.8</v>
      </c>
      <c r="U1250" s="13">
        <v>2.1</v>
      </c>
      <c r="V1250" s="13">
        <v>66.7</v>
      </c>
      <c r="W1250" s="11" t="str">
        <f t="shared" si="1"/>
        <v>B-Average|BBVA|Retail|2024</v>
      </c>
      <c r="X1250" s="15">
        <f>(MAX(0,MIN(1,1-(K1250-scaling_params!$B$2)/(scaling_params!$C$2-scaling_params!$B$2)))+MAX(0,MIN(1,(L1250-scaling_params!$B$3)/(scaling_params!$C$3-scaling_params!$B$3))))/2</f>
        <v>0.4995098039</v>
      </c>
      <c r="Y1250" s="15">
        <f>(MAX(0,MIN(1,(M1250-scaling_params!$B$4)/(scaling_params!$C$4-scaling_params!$B$4)))+MAX(0,MIN(1,(N1250-scaling_params!$B$5)/(scaling_params!$C$5-scaling_params!$B$5))))/2</f>
        <v>0.3172619048</v>
      </c>
      <c r="Z1250" s="15">
        <f>(MAX(0,MIN(1,(O1250-scaling_params!$B$6)/(scaling_params!$C$6-scaling_params!$B$6)))+MAX(0,MIN(1,1-(P1250-scaling_params!$B$7)/(scaling_params!$C$7-scaling_params!$B$7)))+MAX(0,MIN(1,(T1250-scaling_params!$B$11)/(scaling_params!$C$11-scaling_params!$B$11))))/3</f>
        <v>0.4126775998</v>
      </c>
      <c r="AA1250" s="15">
        <f>(MAX(0,MIN(1,1-(Q1250-scaling_params!$B$8)/(scaling_params!$C$8-scaling_params!$B$8)))+MAX(0,MIN(1,(R1250-scaling_params!$B$9)/(scaling_params!$C$9-scaling_params!$B$9)))+MAX(0,MIN(1,(S1250-scaling_params!$B$10)/(scaling_params!$C$10-scaling_params!$B$10))))/3</f>
        <v>0.4013290011</v>
      </c>
      <c r="AB1250" s="15">
        <f>(MAX(0,MIN(1,(U1250-scaling_params!$B$12)/(scaling_params!$C$12-scaling_params!$B$12)))+MAX(0,MIN(1,(V1250-scaling_params!$B$13)/(scaling_params!$C$13-scaling_params!$B$13))))/2</f>
        <v>0.4868181818</v>
      </c>
      <c r="AC1250" s="13">
        <f>(scaling_params!$G$2*X1250+scaling_params!$G$3*Y1250+scaling_params!$G$4*Z1250+scaling_params!$G$5*AA1250+scaling_params!$G$6*AB1250)*100</f>
        <v>41.69990371</v>
      </c>
      <c r="AD1250" s="11" t="s">
        <v>680</v>
      </c>
      <c r="AE1250" s="11">
        <f t="shared" si="2"/>
        <v>1</v>
      </c>
    </row>
    <row r="1251" ht="15.75" customHeight="1">
      <c r="A1251" s="11" t="s">
        <v>301</v>
      </c>
      <c r="B1251" s="11" t="s">
        <v>163</v>
      </c>
      <c r="C1251" s="11" t="s">
        <v>267</v>
      </c>
      <c r="D1251" s="11" t="s">
        <v>177</v>
      </c>
      <c r="E1251" s="12">
        <v>2025.0</v>
      </c>
      <c r="F1251" s="11" t="s">
        <v>171</v>
      </c>
      <c r="G1251" s="11" t="s">
        <v>175</v>
      </c>
      <c r="H1251" s="11">
        <v>4.0</v>
      </c>
      <c r="I1251" s="13">
        <v>11.4</v>
      </c>
      <c r="J1251" s="11">
        <v>0.0</v>
      </c>
      <c r="K1251" s="13">
        <v>2.8</v>
      </c>
      <c r="L1251" s="13">
        <v>5.9</v>
      </c>
      <c r="M1251" s="11">
        <v>-17.0</v>
      </c>
      <c r="N1251" s="14">
        <v>0.77</v>
      </c>
      <c r="O1251" s="13">
        <v>69.9</v>
      </c>
      <c r="P1251" s="13">
        <v>6.2</v>
      </c>
      <c r="Q1251" s="13">
        <v>20.4</v>
      </c>
      <c r="R1251" s="13">
        <v>11.3</v>
      </c>
      <c r="S1251" s="13">
        <v>2.8</v>
      </c>
      <c r="T1251" s="13">
        <v>3.6</v>
      </c>
      <c r="U1251" s="13">
        <v>1.6</v>
      </c>
      <c r="V1251" s="13">
        <v>63.9</v>
      </c>
      <c r="W1251" s="11" t="str">
        <f t="shared" si="1"/>
        <v>B-Average|BBVA|Retail|2025</v>
      </c>
      <c r="X1251" s="15">
        <f>(MAX(0,MIN(1,1-(K1251-scaling_params!$B$2)/(scaling_params!$C$2-scaling_params!$B$2)))+MAX(0,MIN(1,(L1251-scaling_params!$B$3)/(scaling_params!$C$3-scaling_params!$B$3))))/2</f>
        <v>0.4132352941</v>
      </c>
      <c r="Y1251" s="15">
        <f>(MAX(0,MIN(1,(M1251-scaling_params!$B$4)/(scaling_params!$C$4-scaling_params!$B$4)))+MAX(0,MIN(1,(N1251-scaling_params!$B$5)/(scaling_params!$C$5-scaling_params!$B$5))))/2</f>
        <v>0.3928571429</v>
      </c>
      <c r="Z1251" s="15">
        <f>(MAX(0,MIN(1,(O1251-scaling_params!$B$6)/(scaling_params!$C$6-scaling_params!$B$6)))+MAX(0,MIN(1,1-(P1251-scaling_params!$B$7)/(scaling_params!$C$7-scaling_params!$B$7)))+MAX(0,MIN(1,(T1251-scaling_params!$B$11)/(scaling_params!$C$11-scaling_params!$B$11))))/3</f>
        <v>0.6897422175</v>
      </c>
      <c r="AA1251" s="15">
        <f>(MAX(0,MIN(1,1-(Q1251-scaling_params!$B$8)/(scaling_params!$C$8-scaling_params!$B$8)))+MAX(0,MIN(1,(R1251-scaling_params!$B$9)/(scaling_params!$C$9-scaling_params!$B$9)))+MAX(0,MIN(1,(S1251-scaling_params!$B$10)/(scaling_params!$C$10-scaling_params!$B$10))))/3</f>
        <v>0.1556217424</v>
      </c>
      <c r="AB1251" s="15">
        <f>(MAX(0,MIN(1,(U1251-scaling_params!$B$12)/(scaling_params!$C$12-scaling_params!$B$12)))+MAX(0,MIN(1,(V1251-scaling_params!$B$13)/(scaling_params!$C$13-scaling_params!$B$13))))/2</f>
        <v>0.3363636364</v>
      </c>
      <c r="AC1251" s="13">
        <f>(scaling_params!$G$2*X1251+scaling_params!$G$3*Y1251+scaling_params!$G$4*Z1251+scaling_params!$G$5*AA1251+scaling_params!$G$6*AB1251)*100</f>
        <v>41.86014795</v>
      </c>
      <c r="AD1251" s="11" t="s">
        <v>680</v>
      </c>
      <c r="AE1251" s="11">
        <f t="shared" si="2"/>
        <v>1</v>
      </c>
    </row>
    <row r="1252" ht="15.75" customHeight="1">
      <c r="A1252" s="11" t="s">
        <v>302</v>
      </c>
      <c r="B1252" s="11" t="s">
        <v>163</v>
      </c>
      <c r="C1252" s="11" t="s">
        <v>267</v>
      </c>
      <c r="D1252" s="11" t="s">
        <v>177</v>
      </c>
      <c r="E1252" s="12">
        <v>2024.0</v>
      </c>
      <c r="F1252" s="11" t="s">
        <v>171</v>
      </c>
      <c r="G1252" s="11" t="s">
        <v>167</v>
      </c>
      <c r="H1252" s="11">
        <v>1.0</v>
      </c>
      <c r="I1252" s="13">
        <v>11.9</v>
      </c>
      <c r="J1252" s="11">
        <v>1.0</v>
      </c>
      <c r="K1252" s="13">
        <v>2.9</v>
      </c>
      <c r="L1252" s="13">
        <v>6.2</v>
      </c>
      <c r="M1252" s="11">
        <v>11.0</v>
      </c>
      <c r="N1252" s="14">
        <v>0.71</v>
      </c>
      <c r="O1252" s="13">
        <v>68.1</v>
      </c>
      <c r="P1252" s="13">
        <v>8.1</v>
      </c>
      <c r="Q1252" s="13">
        <v>16.4</v>
      </c>
      <c r="R1252" s="13">
        <v>13.3</v>
      </c>
      <c r="S1252" s="13">
        <v>4.0</v>
      </c>
      <c r="T1252" s="13">
        <v>3.0</v>
      </c>
      <c r="U1252" s="13">
        <v>2.1</v>
      </c>
      <c r="V1252" s="13">
        <v>70.0</v>
      </c>
      <c r="W1252" s="11" t="str">
        <f t="shared" si="1"/>
        <v>B-Average|BBVA|Retail|2024</v>
      </c>
      <c r="X1252" s="15">
        <f>(MAX(0,MIN(1,1-(K1252-scaling_params!$B$2)/(scaling_params!$C$2-scaling_params!$B$2)))+MAX(0,MIN(1,(L1252-scaling_params!$B$3)/(scaling_params!$C$3-scaling_params!$B$3))))/2</f>
        <v>0.418627451</v>
      </c>
      <c r="Y1252" s="15">
        <f>(MAX(0,MIN(1,(M1252-scaling_params!$B$4)/(scaling_params!$C$4-scaling_params!$B$4)))+MAX(0,MIN(1,(N1252-scaling_params!$B$5)/(scaling_params!$C$5-scaling_params!$B$5))))/2</f>
        <v>0.4511904762</v>
      </c>
      <c r="Z1252" s="15">
        <f>(MAX(0,MIN(1,(O1252-scaling_params!$B$6)/(scaling_params!$C$6-scaling_params!$B$6)))+MAX(0,MIN(1,1-(P1252-scaling_params!$B$7)/(scaling_params!$C$7-scaling_params!$B$7)))+MAX(0,MIN(1,(T1252-scaling_params!$B$11)/(scaling_params!$C$11-scaling_params!$B$11))))/3</f>
        <v>0.4317252189</v>
      </c>
      <c r="AA1252" s="15">
        <f>(MAX(0,MIN(1,1-(Q1252-scaling_params!$B$8)/(scaling_params!$C$8-scaling_params!$B$8)))+MAX(0,MIN(1,(R1252-scaling_params!$B$9)/(scaling_params!$C$9-scaling_params!$B$9)))+MAX(0,MIN(1,(S1252-scaling_params!$B$10)/(scaling_params!$C$10-scaling_params!$B$10))))/3</f>
        <v>0.5091721384</v>
      </c>
      <c r="AB1252" s="15">
        <f>(MAX(0,MIN(1,(U1252-scaling_params!$B$12)/(scaling_params!$C$12-scaling_params!$B$12)))+MAX(0,MIN(1,(V1252-scaling_params!$B$13)/(scaling_params!$C$13-scaling_params!$B$13))))/2</f>
        <v>0.5168181818</v>
      </c>
      <c r="AC1252" s="13">
        <f>(scaling_params!$G$2*X1252+scaling_params!$G$3*Y1252+scaling_params!$G$4*Z1252+scaling_params!$G$5*AA1252+scaling_params!$G$6*AB1252)*100</f>
        <v>45.64614811</v>
      </c>
      <c r="AD1252" s="11" t="s">
        <v>680</v>
      </c>
      <c r="AE1252" s="11">
        <f t="shared" si="2"/>
        <v>1</v>
      </c>
    </row>
    <row r="1253" ht="15.75" customHeight="1">
      <c r="A1253" s="11" t="s">
        <v>302</v>
      </c>
      <c r="B1253" s="11" t="s">
        <v>163</v>
      </c>
      <c r="C1253" s="11" t="s">
        <v>267</v>
      </c>
      <c r="D1253" s="11" t="s">
        <v>177</v>
      </c>
      <c r="E1253" s="12">
        <v>2025.0</v>
      </c>
      <c r="F1253" s="11" t="s">
        <v>171</v>
      </c>
      <c r="G1253" s="11" t="s">
        <v>167</v>
      </c>
      <c r="H1253" s="11">
        <v>1.0</v>
      </c>
      <c r="I1253" s="13">
        <v>11.4</v>
      </c>
      <c r="J1253" s="11">
        <v>0.0</v>
      </c>
      <c r="K1253" s="13">
        <v>2.8</v>
      </c>
      <c r="L1253" s="13">
        <v>6.3</v>
      </c>
      <c r="M1253" s="11">
        <v>0.0</v>
      </c>
      <c r="N1253" s="14">
        <v>0.77</v>
      </c>
      <c r="O1253" s="13">
        <v>69.9</v>
      </c>
      <c r="P1253" s="13">
        <v>6.2</v>
      </c>
      <c r="Q1253" s="13">
        <v>20.4</v>
      </c>
      <c r="R1253" s="13">
        <v>11.3</v>
      </c>
      <c r="S1253" s="13">
        <v>3.9</v>
      </c>
      <c r="T1253" s="13">
        <v>4.0</v>
      </c>
      <c r="U1253" s="13">
        <v>1.6</v>
      </c>
      <c r="V1253" s="13">
        <v>67.8</v>
      </c>
      <c r="W1253" s="11" t="str">
        <f t="shared" si="1"/>
        <v>B-Average|BBVA|Retail|2025</v>
      </c>
      <c r="X1253" s="15">
        <f>(MAX(0,MIN(1,1-(K1253-scaling_params!$B$2)/(scaling_params!$C$2-scaling_params!$B$2)))+MAX(0,MIN(1,(L1253-scaling_params!$B$3)/(scaling_params!$C$3-scaling_params!$B$3))))/2</f>
        <v>0.4426470588</v>
      </c>
      <c r="Y1253" s="15">
        <f>(MAX(0,MIN(1,(M1253-scaling_params!$B$4)/(scaling_params!$C$4-scaling_params!$B$4)))+MAX(0,MIN(1,(N1253-scaling_params!$B$5)/(scaling_params!$C$5-scaling_params!$B$5))))/2</f>
        <v>0.4738095238</v>
      </c>
      <c r="Z1253" s="15">
        <f>(MAX(0,MIN(1,(O1253-scaling_params!$B$6)/(scaling_params!$C$6-scaling_params!$B$6)))+MAX(0,MIN(1,1-(P1253-scaling_params!$B$7)/(scaling_params!$C$7-scaling_params!$B$7)))+MAX(0,MIN(1,(T1253-scaling_params!$B$11)/(scaling_params!$C$11-scaling_params!$B$11))))/3</f>
        <v>0.7278374556</v>
      </c>
      <c r="AA1253" s="15">
        <f>(MAX(0,MIN(1,1-(Q1253-scaling_params!$B$8)/(scaling_params!$C$8-scaling_params!$B$8)))+MAX(0,MIN(1,(R1253-scaling_params!$B$9)/(scaling_params!$C$9-scaling_params!$B$9)))+MAX(0,MIN(1,(S1253-scaling_params!$B$10)/(scaling_params!$C$10-scaling_params!$B$10))))/3</f>
        <v>0.2634648796</v>
      </c>
      <c r="AB1253" s="15">
        <f>(MAX(0,MIN(1,(U1253-scaling_params!$B$12)/(scaling_params!$C$12-scaling_params!$B$12)))+MAX(0,MIN(1,(V1253-scaling_params!$B$13)/(scaling_params!$C$13-scaling_params!$B$13))))/2</f>
        <v>0.3718181818</v>
      </c>
      <c r="AC1253" s="13">
        <f>(scaling_params!$G$2*X1253+scaling_params!$G$3*Y1253+scaling_params!$G$4*Z1253+scaling_params!$G$5*AA1253+scaling_params!$G$6*AB1253)*100</f>
        <v>47.66534632</v>
      </c>
      <c r="AD1253" s="11" t="s">
        <v>680</v>
      </c>
      <c r="AE1253" s="11">
        <f t="shared" si="2"/>
        <v>1</v>
      </c>
    </row>
    <row r="1254" ht="15.75" customHeight="1">
      <c r="A1254" s="11" t="s">
        <v>303</v>
      </c>
      <c r="B1254" s="11" t="s">
        <v>163</v>
      </c>
      <c r="C1254" s="11" t="s">
        <v>267</v>
      </c>
      <c r="D1254" s="11" t="s">
        <v>181</v>
      </c>
      <c r="E1254" s="12">
        <v>2024.0</v>
      </c>
      <c r="F1254" s="11" t="s">
        <v>171</v>
      </c>
      <c r="G1254" s="11" t="s">
        <v>184</v>
      </c>
      <c r="H1254" s="11">
        <v>4.0</v>
      </c>
      <c r="I1254" s="13">
        <v>11.9</v>
      </c>
      <c r="J1254" s="11">
        <v>0.0</v>
      </c>
      <c r="K1254" s="13">
        <v>3.1</v>
      </c>
      <c r="L1254" s="13">
        <v>7.1</v>
      </c>
      <c r="M1254" s="11">
        <v>30.0</v>
      </c>
      <c r="N1254" s="14">
        <v>0.8</v>
      </c>
      <c r="O1254" s="13">
        <v>71.5</v>
      </c>
      <c r="P1254" s="13">
        <v>8.4</v>
      </c>
      <c r="Q1254" s="13">
        <v>14.6</v>
      </c>
      <c r="R1254" s="13">
        <v>11.7</v>
      </c>
      <c r="S1254" s="13">
        <v>3.6</v>
      </c>
      <c r="T1254" s="13">
        <v>3.8</v>
      </c>
      <c r="U1254" s="13">
        <v>1.8</v>
      </c>
      <c r="V1254" s="13">
        <v>65.1</v>
      </c>
      <c r="W1254" s="11" t="str">
        <f t="shared" si="1"/>
        <v>B-Average|BBVA|Corporate|2024</v>
      </c>
      <c r="X1254" s="15">
        <f>(MAX(0,MIN(1,1-(K1254-scaling_params!$B$2)/(scaling_params!$C$2-scaling_params!$B$2)))+MAX(0,MIN(1,(L1254-scaling_params!$B$3)/(scaling_params!$C$3-scaling_params!$B$3))))/2</f>
        <v>0.4514705882</v>
      </c>
      <c r="Y1254" s="15">
        <f>(MAX(0,MIN(1,(M1254-scaling_params!$B$4)/(scaling_params!$C$4-scaling_params!$B$4)))+MAX(0,MIN(1,(N1254-scaling_params!$B$5)/(scaling_params!$C$5-scaling_params!$B$5))))/2</f>
        <v>0.6541666667</v>
      </c>
      <c r="Z1254" s="15">
        <f>(MAX(0,MIN(1,(O1254-scaling_params!$B$6)/(scaling_params!$C$6-scaling_params!$B$6)))+MAX(0,MIN(1,1-(P1254-scaling_params!$B$7)/(scaling_params!$C$7-scaling_params!$B$7)))+MAX(0,MIN(1,(T1254-scaling_params!$B$11)/(scaling_params!$C$11-scaling_params!$B$11))))/3</f>
        <v>0.5369942786</v>
      </c>
      <c r="AA1254" s="15">
        <f>(MAX(0,MIN(1,1-(Q1254-scaling_params!$B$8)/(scaling_params!$C$8-scaling_params!$B$8)))+MAX(0,MIN(1,(R1254-scaling_params!$B$9)/(scaling_params!$C$9-scaling_params!$B$9)))+MAX(0,MIN(1,(S1254-scaling_params!$B$10)/(scaling_params!$C$10-scaling_params!$B$10))))/3</f>
        <v>0.4706277217</v>
      </c>
      <c r="AB1254" s="15">
        <f>(MAX(0,MIN(1,(U1254-scaling_params!$B$12)/(scaling_params!$C$12-scaling_params!$B$12)))+MAX(0,MIN(1,(V1254-scaling_params!$B$13)/(scaling_params!$C$13-scaling_params!$B$13))))/2</f>
        <v>0.3972727273</v>
      </c>
      <c r="AC1254" s="13">
        <f>(scaling_params!$G$2*X1254+scaling_params!$G$3*Y1254+scaling_params!$G$4*Z1254+scaling_params!$G$5*AA1254+scaling_params!$G$6*AB1254)*100</f>
        <v>51.57270712</v>
      </c>
      <c r="AD1254" s="11" t="s">
        <v>680</v>
      </c>
      <c r="AE1254" s="11">
        <f t="shared" si="2"/>
        <v>1</v>
      </c>
    </row>
    <row r="1255" ht="15.75" customHeight="1">
      <c r="A1255" s="11" t="s">
        <v>303</v>
      </c>
      <c r="B1255" s="11" t="s">
        <v>163</v>
      </c>
      <c r="C1255" s="11" t="s">
        <v>267</v>
      </c>
      <c r="D1255" s="11" t="s">
        <v>181</v>
      </c>
      <c r="E1255" s="12">
        <v>2025.0</v>
      </c>
      <c r="F1255" s="11" t="s">
        <v>171</v>
      </c>
      <c r="G1255" s="11" t="s">
        <v>184</v>
      </c>
      <c r="H1255" s="11">
        <v>4.0</v>
      </c>
      <c r="I1255" s="13">
        <v>11.4</v>
      </c>
      <c r="J1255" s="11">
        <v>1.0</v>
      </c>
      <c r="K1255" s="13">
        <v>2.0</v>
      </c>
      <c r="L1255" s="13">
        <v>7.1</v>
      </c>
      <c r="M1255" s="11">
        <v>11.0</v>
      </c>
      <c r="N1255" s="14">
        <v>0.81</v>
      </c>
      <c r="O1255" s="13">
        <v>66.0</v>
      </c>
      <c r="P1255" s="13">
        <v>8.0</v>
      </c>
      <c r="Q1255" s="13">
        <v>14.3</v>
      </c>
      <c r="R1255" s="13">
        <v>13.5</v>
      </c>
      <c r="S1255" s="13">
        <v>3.3</v>
      </c>
      <c r="T1255" s="13">
        <v>3.8</v>
      </c>
      <c r="U1255" s="13">
        <v>1.4</v>
      </c>
      <c r="V1255" s="13">
        <v>73.9</v>
      </c>
      <c r="W1255" s="11" t="str">
        <f t="shared" si="1"/>
        <v>B-Average|BBVA|Corporate|2025</v>
      </c>
      <c r="X1255" s="15">
        <f>(MAX(0,MIN(1,1-(K1255-scaling_params!$B$2)/(scaling_params!$C$2-scaling_params!$B$2)))+MAX(0,MIN(1,(L1255-scaling_params!$B$3)/(scaling_params!$C$3-scaling_params!$B$3))))/2</f>
        <v>0.6348039216</v>
      </c>
      <c r="Y1255" s="15">
        <f>(MAX(0,MIN(1,(M1255-scaling_params!$B$4)/(scaling_params!$C$4-scaling_params!$B$4)))+MAX(0,MIN(1,(N1255-scaling_params!$B$5)/(scaling_params!$C$5-scaling_params!$B$5))))/2</f>
        <v>0.5761904762</v>
      </c>
      <c r="Z1255" s="15">
        <f>(MAX(0,MIN(1,(O1255-scaling_params!$B$6)/(scaling_params!$C$6-scaling_params!$B$6)))+MAX(0,MIN(1,1-(P1255-scaling_params!$B$7)/(scaling_params!$C$7-scaling_params!$B$7)))+MAX(0,MIN(1,(T1255-scaling_params!$B$11)/(scaling_params!$C$11-scaling_params!$B$11))))/3</f>
        <v>0.4822712387</v>
      </c>
      <c r="AA1255" s="15">
        <f>(MAX(0,MIN(1,1-(Q1255-scaling_params!$B$8)/(scaling_params!$C$8-scaling_params!$B$8)))+MAX(0,MIN(1,(R1255-scaling_params!$B$9)/(scaling_params!$C$9-scaling_params!$B$9)))+MAX(0,MIN(1,(S1255-scaling_params!$B$10)/(scaling_params!$C$10-scaling_params!$B$10))))/3</f>
        <v>0.5285289605</v>
      </c>
      <c r="AB1255" s="15">
        <f>(MAX(0,MIN(1,(U1255-scaling_params!$B$12)/(scaling_params!$C$12-scaling_params!$B$12)))+MAX(0,MIN(1,(V1255-scaling_params!$B$13)/(scaling_params!$C$13-scaling_params!$B$13))))/2</f>
        <v>0.3772727273</v>
      </c>
      <c r="AC1255" s="13">
        <f>(scaling_params!$G$2*X1255+scaling_params!$G$3*Y1255+scaling_params!$G$4*Z1255+scaling_params!$G$5*AA1255+scaling_params!$G$6*AB1255)*100</f>
        <v>53.54567034</v>
      </c>
      <c r="AD1255" s="11" t="s">
        <v>680</v>
      </c>
      <c r="AE1255" s="11">
        <f t="shared" si="2"/>
        <v>1</v>
      </c>
    </row>
    <row r="1256" ht="15.75" customHeight="1">
      <c r="A1256" s="11" t="s">
        <v>304</v>
      </c>
      <c r="B1256" s="11" t="s">
        <v>163</v>
      </c>
      <c r="C1256" s="11" t="s">
        <v>267</v>
      </c>
      <c r="D1256" s="11" t="s">
        <v>165</v>
      </c>
      <c r="E1256" s="12">
        <v>2024.0</v>
      </c>
      <c r="F1256" s="11" t="s">
        <v>166</v>
      </c>
      <c r="G1256" s="11" t="s">
        <v>167</v>
      </c>
      <c r="H1256" s="11">
        <v>4.0</v>
      </c>
      <c r="I1256" s="13">
        <v>11.9</v>
      </c>
      <c r="J1256" s="11">
        <v>0.0</v>
      </c>
      <c r="K1256" s="13">
        <v>3.0</v>
      </c>
      <c r="L1256" s="13">
        <v>6.6</v>
      </c>
      <c r="M1256" s="11">
        <v>15.0</v>
      </c>
      <c r="N1256" s="14">
        <v>0.87</v>
      </c>
      <c r="O1256" s="13">
        <v>69.1</v>
      </c>
      <c r="P1256" s="13">
        <v>7.0</v>
      </c>
      <c r="Q1256" s="13">
        <v>16.3</v>
      </c>
      <c r="R1256" s="13">
        <v>13.4</v>
      </c>
      <c r="S1256" s="13">
        <v>3.3</v>
      </c>
      <c r="T1256" s="13">
        <v>3.2</v>
      </c>
      <c r="U1256" s="13">
        <v>2.1</v>
      </c>
      <c r="V1256" s="13">
        <v>66.7</v>
      </c>
      <c r="W1256" s="11" t="str">
        <f t="shared" si="1"/>
        <v>B-Average|BBVA|Operations|2024</v>
      </c>
      <c r="X1256" s="15">
        <f>(MAX(0,MIN(1,1-(K1256-scaling_params!$B$2)/(scaling_params!$C$2-scaling_params!$B$2)))+MAX(0,MIN(1,(L1256-scaling_params!$B$3)/(scaling_params!$C$3-scaling_params!$B$3))))/2</f>
        <v>0.431372549</v>
      </c>
      <c r="Y1256" s="15">
        <f>(MAX(0,MIN(1,(M1256-scaling_params!$B$4)/(scaling_params!$C$4-scaling_params!$B$4)))+MAX(0,MIN(1,(N1256-scaling_params!$B$5)/(scaling_params!$C$5-scaling_params!$B$5))))/2</f>
        <v>0.6702380952</v>
      </c>
      <c r="Z1256" s="15">
        <f>(MAX(0,MIN(1,(O1256-scaling_params!$B$6)/(scaling_params!$C$6-scaling_params!$B$6)))+MAX(0,MIN(1,1-(P1256-scaling_params!$B$7)/(scaling_params!$C$7-scaling_params!$B$7)))+MAX(0,MIN(1,(T1256-scaling_params!$B$11)/(scaling_params!$C$11-scaling_params!$B$11))))/3</f>
        <v>0.5663735872</v>
      </c>
      <c r="AA1256" s="15">
        <f>(MAX(0,MIN(1,1-(Q1256-scaling_params!$B$8)/(scaling_params!$C$8-scaling_params!$B$8)))+MAX(0,MIN(1,(R1256-scaling_params!$B$9)/(scaling_params!$C$9-scaling_params!$B$9)))+MAX(0,MIN(1,(S1256-scaling_params!$B$10)/(scaling_params!$C$10-scaling_params!$B$10))))/3</f>
        <v>0.4485519755</v>
      </c>
      <c r="AB1256" s="15">
        <f>(MAX(0,MIN(1,(U1256-scaling_params!$B$12)/(scaling_params!$C$12-scaling_params!$B$12)))+MAX(0,MIN(1,(V1256-scaling_params!$B$13)/(scaling_params!$C$13-scaling_params!$B$13))))/2</f>
        <v>0.4868181818</v>
      </c>
      <c r="AC1256" s="13">
        <f>(scaling_params!$G$2*X1256+scaling_params!$G$3*Y1256+scaling_params!$G$4*Z1256+scaling_params!$G$5*AA1256+scaling_params!$G$6*AB1256)*100</f>
        <v>52.83659875</v>
      </c>
      <c r="AD1256" s="11" t="s">
        <v>680</v>
      </c>
      <c r="AE1256" s="11">
        <f t="shared" si="2"/>
        <v>1</v>
      </c>
    </row>
    <row r="1257" ht="15.75" customHeight="1">
      <c r="A1257" s="11" t="s">
        <v>304</v>
      </c>
      <c r="B1257" s="11" t="s">
        <v>163</v>
      </c>
      <c r="C1257" s="11" t="s">
        <v>267</v>
      </c>
      <c r="D1257" s="11" t="s">
        <v>165</v>
      </c>
      <c r="E1257" s="12">
        <v>2025.0</v>
      </c>
      <c r="F1257" s="11" t="s">
        <v>166</v>
      </c>
      <c r="G1257" s="11" t="s">
        <v>167</v>
      </c>
      <c r="H1257" s="11">
        <v>4.0</v>
      </c>
      <c r="I1257" s="13">
        <v>11.4</v>
      </c>
      <c r="J1257" s="11">
        <v>0.0</v>
      </c>
      <c r="K1257" s="13">
        <v>2.9</v>
      </c>
      <c r="L1257" s="13">
        <v>7.3</v>
      </c>
      <c r="M1257" s="11">
        <v>4.0</v>
      </c>
      <c r="N1257" s="14">
        <v>0.86</v>
      </c>
      <c r="O1257" s="13">
        <v>65.0</v>
      </c>
      <c r="P1257" s="13">
        <v>7.5</v>
      </c>
      <c r="Q1257" s="13">
        <v>15.9</v>
      </c>
      <c r="R1257" s="13">
        <v>10.7</v>
      </c>
      <c r="S1257" s="13">
        <v>3.4</v>
      </c>
      <c r="T1257" s="13">
        <v>3.8</v>
      </c>
      <c r="U1257" s="13">
        <v>1.3</v>
      </c>
      <c r="V1257" s="13">
        <v>78.4</v>
      </c>
      <c r="W1257" s="11" t="str">
        <f t="shared" si="1"/>
        <v>B-Average|BBVA|Operations|2025</v>
      </c>
      <c r="X1257" s="15">
        <f>(MAX(0,MIN(1,1-(K1257-scaling_params!$B$2)/(scaling_params!$C$2-scaling_params!$B$2)))+MAX(0,MIN(1,(L1257-scaling_params!$B$3)/(scaling_params!$C$3-scaling_params!$B$3))))/2</f>
        <v>0.4995098039</v>
      </c>
      <c r="Y1257" s="15">
        <f>(MAX(0,MIN(1,(M1257-scaling_params!$B$4)/(scaling_params!$C$4-scaling_params!$B$4)))+MAX(0,MIN(1,(N1257-scaling_params!$B$5)/(scaling_params!$C$5-scaling_params!$B$5))))/2</f>
        <v>0.6053571429</v>
      </c>
      <c r="Z1257" s="15">
        <f>(MAX(0,MIN(1,(O1257-scaling_params!$B$6)/(scaling_params!$C$6-scaling_params!$B$6)))+MAX(0,MIN(1,1-(P1257-scaling_params!$B$7)/(scaling_params!$C$7-scaling_params!$B$7)))+MAX(0,MIN(1,(T1257-scaling_params!$B$11)/(scaling_params!$C$11-scaling_params!$B$11))))/3</f>
        <v>0.5108146336</v>
      </c>
      <c r="AA1257" s="15">
        <f>(MAX(0,MIN(1,1-(Q1257-scaling_params!$B$8)/(scaling_params!$C$8-scaling_params!$B$8)))+MAX(0,MIN(1,(R1257-scaling_params!$B$9)/(scaling_params!$C$9-scaling_params!$B$9)))+MAX(0,MIN(1,(S1257-scaling_params!$B$10)/(scaling_params!$C$10-scaling_params!$B$10))))/3</f>
        <v>0.3595833615</v>
      </c>
      <c r="AB1257" s="15">
        <f>(MAX(0,MIN(1,(U1257-scaling_params!$B$12)/(scaling_params!$C$12-scaling_params!$B$12)))+MAX(0,MIN(1,(V1257-scaling_params!$B$13)/(scaling_params!$C$13-scaling_params!$B$13))))/2</f>
        <v>0.3931818182</v>
      </c>
      <c r="AC1257" s="13">
        <f>(scaling_params!$G$2*X1257+scaling_params!$G$3*Y1257+scaling_params!$G$4*Z1257+scaling_params!$G$5*AA1257+scaling_params!$G$6*AB1257)*100</f>
        <v>48.93672976</v>
      </c>
      <c r="AD1257" s="11" t="s">
        <v>680</v>
      </c>
      <c r="AE1257" s="11">
        <f t="shared" si="2"/>
        <v>1</v>
      </c>
    </row>
    <row r="1258" ht="15.75" customHeight="1">
      <c r="A1258" s="11" t="s">
        <v>305</v>
      </c>
      <c r="B1258" s="11" t="s">
        <v>163</v>
      </c>
      <c r="C1258" s="11" t="s">
        <v>267</v>
      </c>
      <c r="D1258" s="11" t="s">
        <v>174</v>
      </c>
      <c r="E1258" s="12">
        <v>2024.0</v>
      </c>
      <c r="F1258" s="11" t="s">
        <v>171</v>
      </c>
      <c r="G1258" s="11" t="s">
        <v>167</v>
      </c>
      <c r="H1258" s="11">
        <v>1.0</v>
      </c>
      <c r="I1258" s="13">
        <v>11.9</v>
      </c>
      <c r="J1258" s="11">
        <v>0.0</v>
      </c>
      <c r="K1258" s="13">
        <v>3.0</v>
      </c>
      <c r="L1258" s="13">
        <v>5.2</v>
      </c>
      <c r="M1258" s="11">
        <v>-7.0</v>
      </c>
      <c r="N1258" s="14">
        <v>0.7</v>
      </c>
      <c r="O1258" s="13">
        <v>61.5</v>
      </c>
      <c r="P1258" s="13">
        <v>8.7</v>
      </c>
      <c r="Q1258" s="13">
        <v>18.1</v>
      </c>
      <c r="R1258" s="13">
        <v>13.0</v>
      </c>
      <c r="S1258" s="13">
        <v>3.3</v>
      </c>
      <c r="T1258" s="13">
        <v>3.1</v>
      </c>
      <c r="U1258" s="13">
        <v>1.3</v>
      </c>
      <c r="V1258" s="13">
        <v>60.9</v>
      </c>
      <c r="W1258" s="11" t="str">
        <f t="shared" si="1"/>
        <v>B-Average|BBVA|Digital|2024</v>
      </c>
      <c r="X1258" s="15">
        <f>(MAX(0,MIN(1,1-(K1258-scaling_params!$B$2)/(scaling_params!$C$2-scaling_params!$B$2)))+MAX(0,MIN(1,(L1258-scaling_params!$B$3)/(scaling_params!$C$3-scaling_params!$B$3))))/2</f>
        <v>0.3284313725</v>
      </c>
      <c r="Y1258" s="15">
        <f>(MAX(0,MIN(1,(M1258-scaling_params!$B$4)/(scaling_params!$C$4-scaling_params!$B$4)))+MAX(0,MIN(1,(N1258-scaling_params!$B$5)/(scaling_params!$C$5-scaling_params!$B$5))))/2</f>
        <v>0.3529761905</v>
      </c>
      <c r="Z1258" s="15">
        <f>(MAX(0,MIN(1,(O1258-scaling_params!$B$6)/(scaling_params!$C$6-scaling_params!$B$6)))+MAX(0,MIN(1,1-(P1258-scaling_params!$B$7)/(scaling_params!$C$7-scaling_params!$B$7)))+MAX(0,MIN(1,(T1258-scaling_params!$B$11)/(scaling_params!$C$11-scaling_params!$B$11))))/3</f>
        <v>0.2782840832</v>
      </c>
      <c r="AA1258" s="15">
        <f>(MAX(0,MIN(1,1-(Q1258-scaling_params!$B$8)/(scaling_params!$C$8-scaling_params!$B$8)))+MAX(0,MIN(1,(R1258-scaling_params!$B$9)/(scaling_params!$C$9-scaling_params!$B$9)))+MAX(0,MIN(1,(S1258-scaling_params!$B$10)/(scaling_params!$C$10-scaling_params!$B$10))))/3</f>
        <v>0.3634925201</v>
      </c>
      <c r="AB1258" s="15">
        <f>(MAX(0,MIN(1,(U1258-scaling_params!$B$12)/(scaling_params!$C$12-scaling_params!$B$12)))+MAX(0,MIN(1,(V1258-scaling_params!$B$13)/(scaling_params!$C$13-scaling_params!$B$13))))/2</f>
        <v>0.2340909091</v>
      </c>
      <c r="AC1258" s="13">
        <f>(scaling_params!$G$2*X1258+scaling_params!$G$3*Y1258+scaling_params!$G$4*Z1258+scaling_params!$G$5*AA1258+scaling_params!$G$6*AB1258)*100</f>
        <v>31.71249477</v>
      </c>
      <c r="AD1258" s="11" t="s">
        <v>680</v>
      </c>
      <c r="AE1258" s="11">
        <f t="shared" si="2"/>
        <v>1</v>
      </c>
    </row>
    <row r="1259" ht="15.75" customHeight="1">
      <c r="A1259" s="11" t="s">
        <v>305</v>
      </c>
      <c r="B1259" s="11" t="s">
        <v>163</v>
      </c>
      <c r="C1259" s="11" t="s">
        <v>267</v>
      </c>
      <c r="D1259" s="11" t="s">
        <v>174</v>
      </c>
      <c r="E1259" s="12">
        <v>2025.0</v>
      </c>
      <c r="F1259" s="11" t="s">
        <v>171</v>
      </c>
      <c r="G1259" s="11" t="s">
        <v>167</v>
      </c>
      <c r="H1259" s="11">
        <v>1.0</v>
      </c>
      <c r="I1259" s="13">
        <v>11.4</v>
      </c>
      <c r="J1259" s="11">
        <v>0.0</v>
      </c>
      <c r="K1259" s="13">
        <v>3.2</v>
      </c>
      <c r="L1259" s="13">
        <v>5.4</v>
      </c>
      <c r="M1259" s="11">
        <v>-8.0</v>
      </c>
      <c r="N1259" s="14">
        <v>0.72</v>
      </c>
      <c r="O1259" s="13">
        <v>62.8</v>
      </c>
      <c r="P1259" s="13">
        <v>7.6</v>
      </c>
      <c r="Q1259" s="13">
        <v>16.6</v>
      </c>
      <c r="R1259" s="13">
        <v>15.2</v>
      </c>
      <c r="S1259" s="13">
        <v>3.2</v>
      </c>
      <c r="T1259" s="13">
        <v>2.5</v>
      </c>
      <c r="U1259" s="13">
        <v>1.7</v>
      </c>
      <c r="V1259" s="13">
        <v>65.8</v>
      </c>
      <c r="W1259" s="11" t="str">
        <f t="shared" si="1"/>
        <v>B-Average|BBVA|Digital|2025</v>
      </c>
      <c r="X1259" s="15">
        <f>(MAX(0,MIN(1,1-(K1259-scaling_params!$B$2)/(scaling_params!$C$2-scaling_params!$B$2)))+MAX(0,MIN(1,(L1259-scaling_params!$B$3)/(scaling_params!$C$3-scaling_params!$B$3))))/2</f>
        <v>0.3098039216</v>
      </c>
      <c r="Y1259" s="15">
        <f>(MAX(0,MIN(1,(M1259-scaling_params!$B$4)/(scaling_params!$C$4-scaling_params!$B$4)))+MAX(0,MIN(1,(N1259-scaling_params!$B$5)/(scaling_params!$C$5-scaling_params!$B$5))))/2</f>
        <v>0.3732142857</v>
      </c>
      <c r="Z1259" s="15">
        <f>(MAX(0,MIN(1,(O1259-scaling_params!$B$6)/(scaling_params!$C$6-scaling_params!$B$6)))+MAX(0,MIN(1,1-(P1259-scaling_params!$B$7)/(scaling_params!$C$7-scaling_params!$B$7)))+MAX(0,MIN(1,(T1259-scaling_params!$B$11)/(scaling_params!$C$11-scaling_params!$B$11))))/3</f>
        <v>0.3416924704</v>
      </c>
      <c r="AA1259" s="15">
        <f>(MAX(0,MIN(1,1-(Q1259-scaling_params!$B$8)/(scaling_params!$C$8-scaling_params!$B$8)))+MAX(0,MIN(1,(R1259-scaling_params!$B$9)/(scaling_params!$C$9-scaling_params!$B$9)))+MAX(0,MIN(1,(S1259-scaling_params!$B$10)/(scaling_params!$C$10-scaling_params!$B$10))))/3</f>
        <v>0.5033337846</v>
      </c>
      <c r="AB1259" s="15">
        <f>(MAX(0,MIN(1,(U1259-scaling_params!$B$12)/(scaling_params!$C$12-scaling_params!$B$12)))+MAX(0,MIN(1,(V1259-scaling_params!$B$13)/(scaling_params!$C$13-scaling_params!$B$13))))/2</f>
        <v>0.3786363636</v>
      </c>
      <c r="AC1259" s="13">
        <f>(scaling_params!$G$2*X1259+scaling_params!$G$3*Y1259+scaling_params!$G$4*Z1259+scaling_params!$G$5*AA1259+scaling_params!$G$6*AB1259)*100</f>
        <v>37.40728463</v>
      </c>
      <c r="AD1259" s="11" t="s">
        <v>680</v>
      </c>
      <c r="AE1259" s="11">
        <f t="shared" si="2"/>
        <v>1</v>
      </c>
    </row>
    <row r="1260" ht="15.75" customHeight="1">
      <c r="A1260" s="11" t="s">
        <v>306</v>
      </c>
      <c r="B1260" s="11" t="s">
        <v>163</v>
      </c>
      <c r="C1260" s="11" t="s">
        <v>267</v>
      </c>
      <c r="D1260" s="11" t="s">
        <v>170</v>
      </c>
      <c r="E1260" s="12">
        <v>2024.0</v>
      </c>
      <c r="F1260" s="11" t="s">
        <v>166</v>
      </c>
      <c r="G1260" s="11" t="s">
        <v>172</v>
      </c>
      <c r="H1260" s="11">
        <v>5.0</v>
      </c>
      <c r="I1260" s="13">
        <v>11.9</v>
      </c>
      <c r="J1260" s="11">
        <v>0.0</v>
      </c>
      <c r="K1260" s="13">
        <v>2.4</v>
      </c>
      <c r="L1260" s="13">
        <v>7.3</v>
      </c>
      <c r="M1260" s="11">
        <v>25.0</v>
      </c>
      <c r="N1260" s="14">
        <v>0.79</v>
      </c>
      <c r="O1260" s="13">
        <v>70.5</v>
      </c>
      <c r="P1260" s="13">
        <v>8.3</v>
      </c>
      <c r="Q1260" s="13">
        <v>13.6</v>
      </c>
      <c r="R1260" s="13">
        <v>14.9</v>
      </c>
      <c r="S1260" s="13">
        <v>4.5</v>
      </c>
      <c r="T1260" s="13">
        <v>4.1</v>
      </c>
      <c r="U1260" s="13">
        <v>1.7</v>
      </c>
      <c r="V1260" s="13">
        <v>80.6</v>
      </c>
      <c r="W1260" s="11" t="str">
        <f t="shared" si="1"/>
        <v>B-Average|BBVA|Risk|2024</v>
      </c>
      <c r="X1260" s="15">
        <f>(MAX(0,MIN(1,1-(K1260-scaling_params!$B$2)/(scaling_params!$C$2-scaling_params!$B$2)))+MAX(0,MIN(1,(L1260-scaling_params!$B$3)/(scaling_params!$C$3-scaling_params!$B$3))))/2</f>
        <v>0.5828431373</v>
      </c>
      <c r="Y1260" s="15">
        <f>(MAX(0,MIN(1,(M1260-scaling_params!$B$4)/(scaling_params!$C$4-scaling_params!$B$4)))+MAX(0,MIN(1,(N1260-scaling_params!$B$5)/(scaling_params!$C$5-scaling_params!$B$5))))/2</f>
        <v>0.6178571429</v>
      </c>
      <c r="Z1260" s="15">
        <f>(MAX(0,MIN(1,(O1260-scaling_params!$B$6)/(scaling_params!$C$6-scaling_params!$B$6)))+MAX(0,MIN(1,1-(P1260-scaling_params!$B$7)/(scaling_params!$C$7-scaling_params!$B$7)))+MAX(0,MIN(1,(T1260-scaling_params!$B$11)/(scaling_params!$C$11-scaling_params!$B$11))))/3</f>
        <v>0.558073066</v>
      </c>
      <c r="AA1260" s="15">
        <f>(MAX(0,MIN(1,1-(Q1260-scaling_params!$B$8)/(scaling_params!$C$8-scaling_params!$B$8)))+MAX(0,MIN(1,(R1260-scaling_params!$B$9)/(scaling_params!$C$9-scaling_params!$B$9)))+MAX(0,MIN(1,(S1260-scaling_params!$B$10)/(scaling_params!$C$10-scaling_params!$B$10))))/3</f>
        <v>0.7317629008</v>
      </c>
      <c r="AB1260" s="15">
        <f>(MAX(0,MIN(1,(U1260-scaling_params!$B$12)/(scaling_params!$C$12-scaling_params!$B$12)))+MAX(0,MIN(1,(V1260-scaling_params!$B$13)/(scaling_params!$C$13-scaling_params!$B$13))))/2</f>
        <v>0.5131818182</v>
      </c>
      <c r="AC1260" s="13">
        <f>(scaling_params!$G$2*X1260+scaling_params!$G$3*Y1260+scaling_params!$G$4*Z1260+scaling_params!$G$5*AA1260+scaling_params!$G$6*AB1260)*100</f>
        <v>60.26574614</v>
      </c>
      <c r="AD1260" s="11" t="s">
        <v>680</v>
      </c>
      <c r="AE1260" s="11">
        <f t="shared" si="2"/>
        <v>1</v>
      </c>
    </row>
    <row r="1261" ht="15.75" customHeight="1">
      <c r="A1261" s="11" t="s">
        <v>306</v>
      </c>
      <c r="B1261" s="11" t="s">
        <v>163</v>
      </c>
      <c r="C1261" s="11" t="s">
        <v>267</v>
      </c>
      <c r="D1261" s="11" t="s">
        <v>170</v>
      </c>
      <c r="E1261" s="12">
        <v>2025.0</v>
      </c>
      <c r="F1261" s="11" t="s">
        <v>166</v>
      </c>
      <c r="G1261" s="11" t="s">
        <v>172</v>
      </c>
      <c r="H1261" s="11">
        <v>5.0</v>
      </c>
      <c r="I1261" s="13">
        <v>11.4</v>
      </c>
      <c r="J1261" s="11">
        <v>0.0</v>
      </c>
      <c r="K1261" s="13">
        <v>2.5</v>
      </c>
      <c r="L1261" s="13">
        <v>8.0</v>
      </c>
      <c r="M1261" s="11">
        <v>38.0</v>
      </c>
      <c r="N1261" s="14">
        <v>0.82</v>
      </c>
      <c r="O1261" s="13">
        <v>68.8</v>
      </c>
      <c r="P1261" s="13">
        <v>7.0</v>
      </c>
      <c r="Q1261" s="13">
        <v>16.6</v>
      </c>
      <c r="R1261" s="13">
        <v>14.7</v>
      </c>
      <c r="S1261" s="13">
        <v>4.4</v>
      </c>
      <c r="T1261" s="13">
        <v>4.3</v>
      </c>
      <c r="U1261" s="13">
        <v>1.5</v>
      </c>
      <c r="V1261" s="13">
        <v>81.3</v>
      </c>
      <c r="W1261" s="11" t="str">
        <f t="shared" si="1"/>
        <v>B-Average|BBVA|Risk|2025</v>
      </c>
      <c r="X1261" s="15">
        <f>(MAX(0,MIN(1,1-(K1261-scaling_params!$B$2)/(scaling_params!$C$2-scaling_params!$B$2)))+MAX(0,MIN(1,(L1261-scaling_params!$B$3)/(scaling_params!$C$3-scaling_params!$B$3))))/2</f>
        <v>0.6176470588</v>
      </c>
      <c r="Y1261" s="15">
        <f>(MAX(0,MIN(1,(M1261-scaling_params!$B$4)/(scaling_params!$C$4-scaling_params!$B$4)))+MAX(0,MIN(1,(N1261-scaling_params!$B$5)/(scaling_params!$C$5-scaling_params!$B$5))))/2</f>
        <v>0.7172619048</v>
      </c>
      <c r="Z1261" s="15">
        <f>(MAX(0,MIN(1,(O1261-scaling_params!$B$6)/(scaling_params!$C$6-scaling_params!$B$6)))+MAX(0,MIN(1,1-(P1261-scaling_params!$B$7)/(scaling_params!$C$7-scaling_params!$B$7)))+MAX(0,MIN(1,(T1261-scaling_params!$B$11)/(scaling_params!$C$11-scaling_params!$B$11))))/3</f>
        <v>0.6661849969</v>
      </c>
      <c r="AA1261" s="15">
        <f>(MAX(0,MIN(1,1-(Q1261-scaling_params!$B$8)/(scaling_params!$C$8-scaling_params!$B$8)))+MAX(0,MIN(1,(R1261-scaling_params!$B$9)/(scaling_params!$C$9-scaling_params!$B$9)))+MAX(0,MIN(1,(S1261-scaling_params!$B$10)/(scaling_params!$C$10-scaling_params!$B$10))))/3</f>
        <v>0.599883797</v>
      </c>
      <c r="AB1261" s="15">
        <f>(MAX(0,MIN(1,(U1261-scaling_params!$B$12)/(scaling_params!$C$12-scaling_params!$B$12)))+MAX(0,MIN(1,(V1261-scaling_params!$B$13)/(scaling_params!$C$13-scaling_params!$B$13))))/2</f>
        <v>0.4695454545</v>
      </c>
      <c r="AC1261" s="13">
        <f>(scaling_params!$G$2*X1261+scaling_params!$G$3*Y1261+scaling_params!$G$4*Z1261+scaling_params!$G$5*AA1261+scaling_params!$G$6*AB1261)*100</f>
        <v>63.12429926</v>
      </c>
      <c r="AD1261" s="11" t="s">
        <v>680</v>
      </c>
      <c r="AE1261" s="11">
        <f t="shared" si="2"/>
        <v>1</v>
      </c>
    </row>
    <row r="1262" ht="15.75" customHeight="1">
      <c r="A1262" s="11" t="s">
        <v>307</v>
      </c>
      <c r="B1262" s="11" t="s">
        <v>163</v>
      </c>
      <c r="C1262" s="11" t="s">
        <v>267</v>
      </c>
      <c r="D1262" s="11" t="s">
        <v>181</v>
      </c>
      <c r="E1262" s="12">
        <v>2024.0</v>
      </c>
      <c r="F1262" s="11" t="s">
        <v>166</v>
      </c>
      <c r="G1262" s="11" t="s">
        <v>172</v>
      </c>
      <c r="H1262" s="11">
        <v>2.0</v>
      </c>
      <c r="I1262" s="13">
        <v>11.9</v>
      </c>
      <c r="J1262" s="11">
        <v>0.0</v>
      </c>
      <c r="K1262" s="13">
        <v>3.1</v>
      </c>
      <c r="L1262" s="13">
        <v>5.1</v>
      </c>
      <c r="M1262" s="11">
        <v>-11.0</v>
      </c>
      <c r="N1262" s="14">
        <v>0.7</v>
      </c>
      <c r="O1262" s="13">
        <v>71.5</v>
      </c>
      <c r="P1262" s="13">
        <v>8.4</v>
      </c>
      <c r="Q1262" s="13">
        <v>14.6</v>
      </c>
      <c r="R1262" s="13">
        <v>11.7</v>
      </c>
      <c r="S1262" s="13">
        <v>2.5</v>
      </c>
      <c r="T1262" s="13">
        <v>2.5</v>
      </c>
      <c r="U1262" s="13">
        <v>1.8</v>
      </c>
      <c r="V1262" s="13">
        <v>56.1</v>
      </c>
      <c r="W1262" s="11" t="str">
        <f t="shared" si="1"/>
        <v>B-Average|BBVA|Corporate|2024</v>
      </c>
      <c r="X1262" s="15">
        <f>(MAX(0,MIN(1,1-(K1262-scaling_params!$B$2)/(scaling_params!$C$2-scaling_params!$B$2)))+MAX(0,MIN(1,(L1262-scaling_params!$B$3)/(scaling_params!$C$3-scaling_params!$B$3))))/2</f>
        <v>0.3044117647</v>
      </c>
      <c r="Y1262" s="15">
        <f>(MAX(0,MIN(1,(M1262-scaling_params!$B$4)/(scaling_params!$C$4-scaling_params!$B$4)))+MAX(0,MIN(1,(N1262-scaling_params!$B$5)/(scaling_params!$C$5-scaling_params!$B$5))))/2</f>
        <v>0.3339285714</v>
      </c>
      <c r="Z1262" s="15">
        <f>(MAX(0,MIN(1,(O1262-scaling_params!$B$6)/(scaling_params!$C$6-scaling_params!$B$6)))+MAX(0,MIN(1,1-(P1262-scaling_params!$B$7)/(scaling_params!$C$7-scaling_params!$B$7)))+MAX(0,MIN(1,(T1262-scaling_params!$B$11)/(scaling_params!$C$11-scaling_params!$B$11))))/3</f>
        <v>0.4131847548</v>
      </c>
      <c r="AA1262" s="15">
        <f>(MAX(0,MIN(1,1-(Q1262-scaling_params!$B$8)/(scaling_params!$C$8-scaling_params!$B$8)))+MAX(0,MIN(1,(R1262-scaling_params!$B$9)/(scaling_params!$C$9-scaling_params!$B$9)))+MAX(0,MIN(1,(S1262-scaling_params!$B$10)/(scaling_params!$C$10-scaling_params!$B$10))))/3</f>
        <v>0.3627845845</v>
      </c>
      <c r="AB1262" s="15">
        <f>(MAX(0,MIN(1,(U1262-scaling_params!$B$12)/(scaling_params!$C$12-scaling_params!$B$12)))+MAX(0,MIN(1,(V1262-scaling_params!$B$13)/(scaling_params!$C$13-scaling_params!$B$13))))/2</f>
        <v>0.3154545455</v>
      </c>
      <c r="AC1262" s="13">
        <f>(scaling_params!$G$2*X1262+scaling_params!$G$3*Y1262+scaling_params!$G$4*Z1262+scaling_params!$G$5*AA1262+scaling_params!$G$6*AB1262)*100</f>
        <v>34.81821196</v>
      </c>
      <c r="AD1262" s="11" t="s">
        <v>680</v>
      </c>
      <c r="AE1262" s="11">
        <f t="shared" si="2"/>
        <v>1</v>
      </c>
    </row>
    <row r="1263" ht="15.75" customHeight="1">
      <c r="A1263" s="11" t="s">
        <v>307</v>
      </c>
      <c r="B1263" s="11" t="s">
        <v>163</v>
      </c>
      <c r="C1263" s="11" t="s">
        <v>267</v>
      </c>
      <c r="D1263" s="11" t="s">
        <v>181</v>
      </c>
      <c r="E1263" s="12">
        <v>2025.0</v>
      </c>
      <c r="F1263" s="11" t="s">
        <v>166</v>
      </c>
      <c r="G1263" s="11" t="s">
        <v>172</v>
      </c>
      <c r="H1263" s="11">
        <v>2.0</v>
      </c>
      <c r="I1263" s="13">
        <v>11.4</v>
      </c>
      <c r="J1263" s="11">
        <v>0.0</v>
      </c>
      <c r="K1263" s="13">
        <v>2.0</v>
      </c>
      <c r="L1263" s="13">
        <v>5.6</v>
      </c>
      <c r="M1263" s="11">
        <v>-21.0</v>
      </c>
      <c r="N1263" s="14">
        <v>0.69</v>
      </c>
      <c r="O1263" s="13">
        <v>66.0</v>
      </c>
      <c r="P1263" s="13">
        <v>8.0</v>
      </c>
      <c r="Q1263" s="13">
        <v>14.3</v>
      </c>
      <c r="R1263" s="13">
        <v>13.5</v>
      </c>
      <c r="S1263" s="13">
        <v>2.2</v>
      </c>
      <c r="T1263" s="13">
        <v>2.0</v>
      </c>
      <c r="U1263" s="13">
        <v>1.4</v>
      </c>
      <c r="V1263" s="13">
        <v>51.6</v>
      </c>
      <c r="W1263" s="11" t="str">
        <f t="shared" si="1"/>
        <v>B-Average|BBVA|Corporate|2025</v>
      </c>
      <c r="X1263" s="15">
        <f>(MAX(0,MIN(1,1-(K1263-scaling_params!$B$2)/(scaling_params!$C$2-scaling_params!$B$2)))+MAX(0,MIN(1,(L1263-scaling_params!$B$3)/(scaling_params!$C$3-scaling_params!$B$3))))/2</f>
        <v>0.5245098039</v>
      </c>
      <c r="Y1263" s="15">
        <f>(MAX(0,MIN(1,(M1263-scaling_params!$B$4)/(scaling_params!$C$4-scaling_params!$B$4)))+MAX(0,MIN(1,(N1263-scaling_params!$B$5)/(scaling_params!$C$5-scaling_params!$B$5))))/2</f>
        <v>0.2738095238</v>
      </c>
      <c r="Z1263" s="15">
        <f>(MAX(0,MIN(1,(O1263-scaling_params!$B$6)/(scaling_params!$C$6-scaling_params!$B$6)))+MAX(0,MIN(1,1-(P1263-scaling_params!$B$7)/(scaling_params!$C$7-scaling_params!$B$7)))+MAX(0,MIN(1,(T1263-scaling_params!$B$11)/(scaling_params!$C$11-scaling_params!$B$11))))/3</f>
        <v>0.3108426673</v>
      </c>
      <c r="AA1263" s="15">
        <f>(MAX(0,MIN(1,1-(Q1263-scaling_params!$B$8)/(scaling_params!$C$8-scaling_params!$B$8)))+MAX(0,MIN(1,(R1263-scaling_params!$B$9)/(scaling_params!$C$9-scaling_params!$B$9)))+MAX(0,MIN(1,(S1263-scaling_params!$B$10)/(scaling_params!$C$10-scaling_params!$B$10))))/3</f>
        <v>0.4206858232</v>
      </c>
      <c r="AB1263" s="15">
        <f>(MAX(0,MIN(1,(U1263-scaling_params!$B$12)/(scaling_params!$C$12-scaling_params!$B$12)))+MAX(0,MIN(1,(V1263-scaling_params!$B$13)/(scaling_params!$C$13-scaling_params!$B$13))))/2</f>
        <v>0.1745454545</v>
      </c>
      <c r="AC1263" s="13">
        <f>(scaling_params!$G$2*X1263+scaling_params!$G$3*Y1263+scaling_params!$G$4*Z1263+scaling_params!$G$5*AA1263+scaling_params!$G$6*AB1263)*100</f>
        <v>35.52901374</v>
      </c>
      <c r="AD1263" s="11" t="s">
        <v>680</v>
      </c>
      <c r="AE1263" s="11">
        <f t="shared" si="2"/>
        <v>1</v>
      </c>
    </row>
    <row r="1264" ht="15.75" customHeight="1">
      <c r="A1264" s="11" t="s">
        <v>308</v>
      </c>
      <c r="B1264" s="11" t="s">
        <v>163</v>
      </c>
      <c r="C1264" s="11" t="s">
        <v>267</v>
      </c>
      <c r="D1264" s="11" t="s">
        <v>181</v>
      </c>
      <c r="E1264" s="12">
        <v>2024.0</v>
      </c>
      <c r="F1264" s="11" t="s">
        <v>166</v>
      </c>
      <c r="G1264" s="11" t="s">
        <v>184</v>
      </c>
      <c r="H1264" s="11">
        <v>5.0</v>
      </c>
      <c r="I1264" s="13">
        <v>11.9</v>
      </c>
      <c r="J1264" s="11">
        <v>1.0</v>
      </c>
      <c r="K1264" s="13">
        <v>3.1</v>
      </c>
      <c r="L1264" s="13">
        <v>7.3</v>
      </c>
      <c r="M1264" s="11">
        <v>0.0</v>
      </c>
      <c r="N1264" s="14">
        <v>0.75</v>
      </c>
      <c r="O1264" s="13">
        <v>71.5</v>
      </c>
      <c r="P1264" s="13">
        <v>8.4</v>
      </c>
      <c r="Q1264" s="13">
        <v>14.6</v>
      </c>
      <c r="R1264" s="13">
        <v>11.7</v>
      </c>
      <c r="S1264" s="13">
        <v>3.2</v>
      </c>
      <c r="T1264" s="13">
        <v>3.3</v>
      </c>
      <c r="U1264" s="13">
        <v>1.8</v>
      </c>
      <c r="V1264" s="13">
        <v>66.7</v>
      </c>
      <c r="W1264" s="11" t="str">
        <f t="shared" si="1"/>
        <v>B-Average|BBVA|Corporate|2024</v>
      </c>
      <c r="X1264" s="15">
        <f>(MAX(0,MIN(1,1-(K1264-scaling_params!$B$2)/(scaling_params!$C$2-scaling_params!$B$2)))+MAX(0,MIN(1,(L1264-scaling_params!$B$3)/(scaling_params!$C$3-scaling_params!$B$3))))/2</f>
        <v>0.4661764706</v>
      </c>
      <c r="Y1264" s="15">
        <f>(MAX(0,MIN(1,(M1264-scaling_params!$B$4)/(scaling_params!$C$4-scaling_params!$B$4)))+MAX(0,MIN(1,(N1264-scaling_params!$B$5)/(scaling_params!$C$5-scaling_params!$B$5))))/2</f>
        <v>0.4488095238</v>
      </c>
      <c r="Z1264" s="15">
        <f>(MAX(0,MIN(1,(O1264-scaling_params!$B$6)/(scaling_params!$C$6-scaling_params!$B$6)))+MAX(0,MIN(1,1-(P1264-scaling_params!$B$7)/(scaling_params!$C$7-scaling_params!$B$7)))+MAX(0,MIN(1,(T1264-scaling_params!$B$11)/(scaling_params!$C$11-scaling_params!$B$11))))/3</f>
        <v>0.489375231</v>
      </c>
      <c r="AA1264" s="15">
        <f>(MAX(0,MIN(1,1-(Q1264-scaling_params!$B$8)/(scaling_params!$C$8-scaling_params!$B$8)))+MAX(0,MIN(1,(R1264-scaling_params!$B$9)/(scaling_params!$C$9-scaling_params!$B$9)))+MAX(0,MIN(1,(S1264-scaling_params!$B$10)/(scaling_params!$C$10-scaling_params!$B$10))))/3</f>
        <v>0.4314120355</v>
      </c>
      <c r="AB1264" s="15">
        <f>(MAX(0,MIN(1,(U1264-scaling_params!$B$12)/(scaling_params!$C$12-scaling_params!$B$12)))+MAX(0,MIN(1,(V1264-scaling_params!$B$13)/(scaling_params!$C$13-scaling_params!$B$13))))/2</f>
        <v>0.4118181818</v>
      </c>
      <c r="AC1264" s="13">
        <f>(scaling_params!$G$2*X1264+scaling_params!$G$3*Y1264+scaling_params!$G$4*Z1264+scaling_params!$G$5*AA1264+scaling_params!$G$6*AB1264)*100</f>
        <v>45.45479517</v>
      </c>
      <c r="AD1264" s="11" t="s">
        <v>680</v>
      </c>
      <c r="AE1264" s="11">
        <f t="shared" si="2"/>
        <v>1</v>
      </c>
    </row>
    <row r="1265" ht="15.75" customHeight="1">
      <c r="A1265" s="11" t="s">
        <v>308</v>
      </c>
      <c r="B1265" s="11" t="s">
        <v>163</v>
      </c>
      <c r="C1265" s="11" t="s">
        <v>267</v>
      </c>
      <c r="D1265" s="11" t="s">
        <v>181</v>
      </c>
      <c r="E1265" s="12">
        <v>2025.0</v>
      </c>
      <c r="F1265" s="11" t="s">
        <v>166</v>
      </c>
      <c r="G1265" s="11" t="s">
        <v>184</v>
      </c>
      <c r="H1265" s="11">
        <v>5.0</v>
      </c>
      <c r="I1265" s="13">
        <v>11.4</v>
      </c>
      <c r="J1265" s="11">
        <v>0.0</v>
      </c>
      <c r="K1265" s="13">
        <v>2.0</v>
      </c>
      <c r="L1265" s="13">
        <v>6.1</v>
      </c>
      <c r="M1265" s="11">
        <v>18.0</v>
      </c>
      <c r="N1265" s="14">
        <v>0.83</v>
      </c>
      <c r="O1265" s="13">
        <v>66.0</v>
      </c>
      <c r="P1265" s="13">
        <v>8.0</v>
      </c>
      <c r="Q1265" s="13">
        <v>14.3</v>
      </c>
      <c r="R1265" s="13">
        <v>13.5</v>
      </c>
      <c r="S1265" s="13">
        <v>3.5</v>
      </c>
      <c r="T1265" s="13">
        <v>4.1</v>
      </c>
      <c r="U1265" s="13">
        <v>1.4</v>
      </c>
      <c r="V1265" s="13">
        <v>76.0</v>
      </c>
      <c r="W1265" s="11" t="str">
        <f t="shared" si="1"/>
        <v>B-Average|BBVA|Corporate|2025</v>
      </c>
      <c r="X1265" s="15">
        <f>(MAX(0,MIN(1,1-(K1265-scaling_params!$B$2)/(scaling_params!$C$2-scaling_params!$B$2)))+MAX(0,MIN(1,(L1265-scaling_params!$B$3)/(scaling_params!$C$3-scaling_params!$B$3))))/2</f>
        <v>0.5612745098</v>
      </c>
      <c r="Y1265" s="15">
        <f>(MAX(0,MIN(1,(M1265-scaling_params!$B$4)/(scaling_params!$C$4-scaling_params!$B$4)))+MAX(0,MIN(1,(N1265-scaling_params!$B$5)/(scaling_params!$C$5-scaling_params!$B$5))))/2</f>
        <v>0.6345238095</v>
      </c>
      <c r="Z1265" s="15">
        <f>(MAX(0,MIN(1,(O1265-scaling_params!$B$6)/(scaling_params!$C$6-scaling_params!$B$6)))+MAX(0,MIN(1,1-(P1265-scaling_params!$B$7)/(scaling_params!$C$7-scaling_params!$B$7)))+MAX(0,MIN(1,(T1265-scaling_params!$B$11)/(scaling_params!$C$11-scaling_params!$B$11))))/3</f>
        <v>0.5108426673</v>
      </c>
      <c r="AA1265" s="15">
        <f>(MAX(0,MIN(1,1-(Q1265-scaling_params!$B$8)/(scaling_params!$C$8-scaling_params!$B$8)))+MAX(0,MIN(1,(R1265-scaling_params!$B$9)/(scaling_params!$C$9-scaling_params!$B$9)))+MAX(0,MIN(1,(S1265-scaling_params!$B$10)/(scaling_params!$C$10-scaling_params!$B$10))))/3</f>
        <v>0.5481368036</v>
      </c>
      <c r="AB1265" s="15">
        <f>(MAX(0,MIN(1,(U1265-scaling_params!$B$12)/(scaling_params!$C$12-scaling_params!$B$12)))+MAX(0,MIN(1,(V1265-scaling_params!$B$13)/(scaling_params!$C$13-scaling_params!$B$13))))/2</f>
        <v>0.3963636364</v>
      </c>
      <c r="AC1265" s="13">
        <f>(scaling_params!$G$2*X1265+scaling_params!$G$3*Y1265+scaling_params!$G$4*Z1265+scaling_params!$G$5*AA1265+scaling_params!$G$6*AB1265)*100</f>
        <v>54.43036184</v>
      </c>
      <c r="AD1265" s="11" t="s">
        <v>680</v>
      </c>
      <c r="AE1265" s="11">
        <f t="shared" si="2"/>
        <v>1</v>
      </c>
    </row>
    <row r="1266" ht="15.75" customHeight="1">
      <c r="A1266" s="11" t="s">
        <v>309</v>
      </c>
      <c r="B1266" s="11" t="s">
        <v>163</v>
      </c>
      <c r="C1266" s="11" t="s">
        <v>267</v>
      </c>
      <c r="D1266" s="11" t="s">
        <v>165</v>
      </c>
      <c r="E1266" s="12">
        <v>2024.0</v>
      </c>
      <c r="F1266" s="11" t="s">
        <v>166</v>
      </c>
      <c r="G1266" s="11" t="s">
        <v>172</v>
      </c>
      <c r="H1266" s="11">
        <v>3.0</v>
      </c>
      <c r="I1266" s="13">
        <v>11.9</v>
      </c>
      <c r="J1266" s="11">
        <v>0.0</v>
      </c>
      <c r="K1266" s="13">
        <v>3.0</v>
      </c>
      <c r="L1266" s="13">
        <v>4.5</v>
      </c>
      <c r="M1266" s="11">
        <v>-12.0</v>
      </c>
      <c r="N1266" s="14">
        <v>0.74</v>
      </c>
      <c r="O1266" s="13">
        <v>69.1</v>
      </c>
      <c r="P1266" s="13">
        <v>7.0</v>
      </c>
      <c r="Q1266" s="13">
        <v>16.3</v>
      </c>
      <c r="R1266" s="13">
        <v>13.4</v>
      </c>
      <c r="S1266" s="13">
        <v>3.4</v>
      </c>
      <c r="T1266" s="13">
        <v>3.4</v>
      </c>
      <c r="U1266" s="13">
        <v>2.1</v>
      </c>
      <c r="V1266" s="13">
        <v>60.9</v>
      </c>
      <c r="W1266" s="11" t="str">
        <f t="shared" si="1"/>
        <v>B-Average|BBVA|Operations|2024</v>
      </c>
      <c r="X1266" s="15">
        <f>(MAX(0,MIN(1,1-(K1266-scaling_params!$B$2)/(scaling_params!$C$2-scaling_params!$B$2)))+MAX(0,MIN(1,(L1266-scaling_params!$B$3)/(scaling_params!$C$3-scaling_params!$B$3))))/2</f>
        <v>0.2769607843</v>
      </c>
      <c r="Y1266" s="15">
        <f>(MAX(0,MIN(1,(M1266-scaling_params!$B$4)/(scaling_params!$C$4-scaling_params!$B$4)))+MAX(0,MIN(1,(N1266-scaling_params!$B$5)/(scaling_params!$C$5-scaling_params!$B$5))))/2</f>
        <v>0.3791666667</v>
      </c>
      <c r="Z1266" s="15">
        <f>(MAX(0,MIN(1,(O1266-scaling_params!$B$6)/(scaling_params!$C$6-scaling_params!$B$6)))+MAX(0,MIN(1,1-(P1266-scaling_params!$B$7)/(scaling_params!$C$7-scaling_params!$B$7)))+MAX(0,MIN(1,(T1266-scaling_params!$B$11)/(scaling_params!$C$11-scaling_params!$B$11))))/3</f>
        <v>0.5854212062</v>
      </c>
      <c r="AA1266" s="15">
        <f>(MAX(0,MIN(1,1-(Q1266-scaling_params!$B$8)/(scaling_params!$C$8-scaling_params!$B$8)))+MAX(0,MIN(1,(R1266-scaling_params!$B$9)/(scaling_params!$C$9-scaling_params!$B$9)))+MAX(0,MIN(1,(S1266-scaling_params!$B$10)/(scaling_params!$C$10-scaling_params!$B$10))))/3</f>
        <v>0.458355897</v>
      </c>
      <c r="AB1266" s="15">
        <f>(MAX(0,MIN(1,(U1266-scaling_params!$B$12)/(scaling_params!$C$12-scaling_params!$B$12)))+MAX(0,MIN(1,(V1266-scaling_params!$B$13)/(scaling_params!$C$13-scaling_params!$B$13))))/2</f>
        <v>0.4340909091</v>
      </c>
      <c r="AC1266" s="13">
        <f>(scaling_params!$G$2*X1266+scaling_params!$G$3*Y1266+scaling_params!$G$4*Z1266+scaling_params!$G$5*AA1266+scaling_params!$G$6*AB1266)*100</f>
        <v>42.36572996</v>
      </c>
      <c r="AD1266" s="11" t="s">
        <v>680</v>
      </c>
      <c r="AE1266" s="11">
        <f t="shared" si="2"/>
        <v>1</v>
      </c>
    </row>
    <row r="1267" ht="15.75" customHeight="1">
      <c r="A1267" s="11" t="s">
        <v>309</v>
      </c>
      <c r="B1267" s="11" t="s">
        <v>163</v>
      </c>
      <c r="C1267" s="11" t="s">
        <v>267</v>
      </c>
      <c r="D1267" s="11" t="s">
        <v>165</v>
      </c>
      <c r="E1267" s="12">
        <v>2025.0</v>
      </c>
      <c r="F1267" s="11" t="s">
        <v>166</v>
      </c>
      <c r="G1267" s="11" t="s">
        <v>172</v>
      </c>
      <c r="H1267" s="11">
        <v>3.0</v>
      </c>
      <c r="I1267" s="13">
        <v>11.4</v>
      </c>
      <c r="J1267" s="11">
        <v>0.0</v>
      </c>
      <c r="K1267" s="13">
        <v>2.9</v>
      </c>
      <c r="L1267" s="13">
        <v>6.6</v>
      </c>
      <c r="M1267" s="11">
        <v>11.0</v>
      </c>
      <c r="N1267" s="14">
        <v>0.74</v>
      </c>
      <c r="O1267" s="13">
        <v>65.0</v>
      </c>
      <c r="P1267" s="13">
        <v>7.5</v>
      </c>
      <c r="Q1267" s="13">
        <v>15.9</v>
      </c>
      <c r="R1267" s="13">
        <v>10.7</v>
      </c>
      <c r="S1267" s="13">
        <v>3.2</v>
      </c>
      <c r="T1267" s="13">
        <v>3.0</v>
      </c>
      <c r="U1267" s="13">
        <v>1.3</v>
      </c>
      <c r="V1267" s="13">
        <v>65.4</v>
      </c>
      <c r="W1267" s="11" t="str">
        <f t="shared" si="1"/>
        <v>B-Average|BBVA|Operations|2025</v>
      </c>
      <c r="X1267" s="15">
        <f>(MAX(0,MIN(1,1-(K1267-scaling_params!$B$2)/(scaling_params!$C$2-scaling_params!$B$2)))+MAX(0,MIN(1,(L1267-scaling_params!$B$3)/(scaling_params!$C$3-scaling_params!$B$3))))/2</f>
        <v>0.4480392157</v>
      </c>
      <c r="Y1267" s="15">
        <f>(MAX(0,MIN(1,(M1267-scaling_params!$B$4)/(scaling_params!$C$4-scaling_params!$B$4)))+MAX(0,MIN(1,(N1267-scaling_params!$B$5)/(scaling_params!$C$5-scaling_params!$B$5))))/2</f>
        <v>0.4886904762</v>
      </c>
      <c r="Z1267" s="15">
        <f>(MAX(0,MIN(1,(O1267-scaling_params!$B$6)/(scaling_params!$C$6-scaling_params!$B$6)))+MAX(0,MIN(1,1-(P1267-scaling_params!$B$7)/(scaling_params!$C$7-scaling_params!$B$7)))+MAX(0,MIN(1,(T1267-scaling_params!$B$11)/(scaling_params!$C$11-scaling_params!$B$11))))/3</f>
        <v>0.4346241574</v>
      </c>
      <c r="AA1267" s="15">
        <f>(MAX(0,MIN(1,1-(Q1267-scaling_params!$B$8)/(scaling_params!$C$8-scaling_params!$B$8)))+MAX(0,MIN(1,(R1267-scaling_params!$B$9)/(scaling_params!$C$9-scaling_params!$B$9)))+MAX(0,MIN(1,(S1267-scaling_params!$B$10)/(scaling_params!$C$10-scaling_params!$B$10))))/3</f>
        <v>0.3399755184</v>
      </c>
      <c r="AB1267" s="15">
        <f>(MAX(0,MIN(1,(U1267-scaling_params!$B$12)/(scaling_params!$C$12-scaling_params!$B$12)))+MAX(0,MIN(1,(V1267-scaling_params!$B$13)/(scaling_params!$C$13-scaling_params!$B$13))))/2</f>
        <v>0.275</v>
      </c>
      <c r="AC1267" s="13">
        <f>(scaling_params!$G$2*X1267+scaling_params!$G$3*Y1267+scaling_params!$G$4*Z1267+scaling_params!$G$5*AA1267+scaling_params!$G$6*AB1267)*100</f>
        <v>41.45538458</v>
      </c>
      <c r="AD1267" s="11" t="s">
        <v>680</v>
      </c>
      <c r="AE1267" s="11">
        <f t="shared" si="2"/>
        <v>1</v>
      </c>
    </row>
    <row r="1268" ht="15.75" customHeight="1">
      <c r="A1268" s="11" t="s">
        <v>310</v>
      </c>
      <c r="B1268" s="11" t="s">
        <v>163</v>
      </c>
      <c r="C1268" s="11" t="s">
        <v>267</v>
      </c>
      <c r="D1268" s="11" t="s">
        <v>165</v>
      </c>
      <c r="E1268" s="12">
        <v>2024.0</v>
      </c>
      <c r="F1268" s="11" t="s">
        <v>166</v>
      </c>
      <c r="G1268" s="11" t="s">
        <v>167</v>
      </c>
      <c r="H1268" s="11">
        <v>1.0</v>
      </c>
      <c r="I1268" s="13">
        <v>11.9</v>
      </c>
      <c r="J1268" s="11">
        <v>0.0</v>
      </c>
      <c r="K1268" s="13">
        <v>3.0</v>
      </c>
      <c r="L1268" s="13">
        <v>6.3</v>
      </c>
      <c r="M1268" s="11">
        <v>32.0</v>
      </c>
      <c r="N1268" s="14">
        <v>0.84</v>
      </c>
      <c r="O1268" s="13">
        <v>69.1</v>
      </c>
      <c r="P1268" s="13">
        <v>7.0</v>
      </c>
      <c r="Q1268" s="13">
        <v>16.3</v>
      </c>
      <c r="R1268" s="13">
        <v>13.4</v>
      </c>
      <c r="S1268" s="13">
        <v>3.6</v>
      </c>
      <c r="T1268" s="13">
        <v>4.1</v>
      </c>
      <c r="U1268" s="13">
        <v>2.1</v>
      </c>
      <c r="V1268" s="13">
        <v>79.1</v>
      </c>
      <c r="W1268" s="11" t="str">
        <f t="shared" si="1"/>
        <v>B-Average|BBVA|Operations|2024</v>
      </c>
      <c r="X1268" s="15">
        <f>(MAX(0,MIN(1,1-(K1268-scaling_params!$B$2)/(scaling_params!$C$2-scaling_params!$B$2)))+MAX(0,MIN(1,(L1268-scaling_params!$B$3)/(scaling_params!$C$3-scaling_params!$B$3))))/2</f>
        <v>0.4093137255</v>
      </c>
      <c r="Y1268" s="15">
        <f>(MAX(0,MIN(1,(M1268-scaling_params!$B$4)/(scaling_params!$C$4-scaling_params!$B$4)))+MAX(0,MIN(1,(N1268-scaling_params!$B$5)/(scaling_params!$C$5-scaling_params!$B$5))))/2</f>
        <v>0.7136904762</v>
      </c>
      <c r="Z1268" s="15">
        <f>(MAX(0,MIN(1,(O1268-scaling_params!$B$6)/(scaling_params!$C$6-scaling_params!$B$6)))+MAX(0,MIN(1,1-(P1268-scaling_params!$B$7)/(scaling_params!$C$7-scaling_params!$B$7)))+MAX(0,MIN(1,(T1268-scaling_params!$B$11)/(scaling_params!$C$11-scaling_params!$B$11))))/3</f>
        <v>0.6520878729</v>
      </c>
      <c r="AA1268" s="15">
        <f>(MAX(0,MIN(1,1-(Q1268-scaling_params!$B$8)/(scaling_params!$C$8-scaling_params!$B$8)))+MAX(0,MIN(1,(R1268-scaling_params!$B$9)/(scaling_params!$C$9-scaling_params!$B$9)))+MAX(0,MIN(1,(S1268-scaling_params!$B$10)/(scaling_params!$C$10-scaling_params!$B$10))))/3</f>
        <v>0.4779637402</v>
      </c>
      <c r="AB1268" s="15">
        <f>(MAX(0,MIN(1,(U1268-scaling_params!$B$12)/(scaling_params!$C$12-scaling_params!$B$12)))+MAX(0,MIN(1,(V1268-scaling_params!$B$13)/(scaling_params!$C$13-scaling_params!$B$13))))/2</f>
        <v>0.5995454545</v>
      </c>
      <c r="AC1268" s="13">
        <f>(scaling_params!$G$2*X1268+scaling_params!$G$3*Y1268+scaling_params!$G$4*Z1268+scaling_params!$G$5*AA1268+scaling_params!$G$6*AB1268)*100</f>
        <v>57.20146194</v>
      </c>
      <c r="AD1268" s="11" t="s">
        <v>680</v>
      </c>
      <c r="AE1268" s="11">
        <f t="shared" si="2"/>
        <v>1</v>
      </c>
    </row>
    <row r="1269" ht="15.75" customHeight="1">
      <c r="A1269" s="11" t="s">
        <v>310</v>
      </c>
      <c r="B1269" s="11" t="s">
        <v>163</v>
      </c>
      <c r="C1269" s="11" t="s">
        <v>267</v>
      </c>
      <c r="D1269" s="11" t="s">
        <v>165</v>
      </c>
      <c r="E1269" s="12">
        <v>2025.0</v>
      </c>
      <c r="F1269" s="11" t="s">
        <v>166</v>
      </c>
      <c r="G1269" s="11" t="s">
        <v>167</v>
      </c>
      <c r="H1269" s="11">
        <v>1.0</v>
      </c>
      <c r="I1269" s="13">
        <v>11.4</v>
      </c>
      <c r="J1269" s="11">
        <v>0.0</v>
      </c>
      <c r="K1269" s="13">
        <v>2.9</v>
      </c>
      <c r="L1269" s="13">
        <v>7.9</v>
      </c>
      <c r="M1269" s="11">
        <v>13.0</v>
      </c>
      <c r="N1269" s="14">
        <v>0.81</v>
      </c>
      <c r="O1269" s="13">
        <v>65.0</v>
      </c>
      <c r="P1269" s="13">
        <v>7.5</v>
      </c>
      <c r="Q1269" s="13">
        <v>15.9</v>
      </c>
      <c r="R1269" s="13">
        <v>10.7</v>
      </c>
      <c r="S1269" s="13">
        <v>3.0</v>
      </c>
      <c r="T1269" s="13">
        <v>4.0</v>
      </c>
      <c r="U1269" s="13">
        <v>1.3</v>
      </c>
      <c r="V1269" s="13">
        <v>78.8</v>
      </c>
      <c r="W1269" s="11" t="str">
        <f t="shared" si="1"/>
        <v>B-Average|BBVA|Operations|2025</v>
      </c>
      <c r="X1269" s="15">
        <f>(MAX(0,MIN(1,1-(K1269-scaling_params!$B$2)/(scaling_params!$C$2-scaling_params!$B$2)))+MAX(0,MIN(1,(L1269-scaling_params!$B$3)/(scaling_params!$C$3-scaling_params!$B$3))))/2</f>
        <v>0.543627451</v>
      </c>
      <c r="Y1269" s="15">
        <f>(MAX(0,MIN(1,(M1269-scaling_params!$B$4)/(scaling_params!$C$4-scaling_params!$B$4)))+MAX(0,MIN(1,(N1269-scaling_params!$B$5)/(scaling_params!$C$5-scaling_params!$B$5))))/2</f>
        <v>0.5857142857</v>
      </c>
      <c r="Z1269" s="15">
        <f>(MAX(0,MIN(1,(O1269-scaling_params!$B$6)/(scaling_params!$C$6-scaling_params!$B$6)))+MAX(0,MIN(1,1-(P1269-scaling_params!$B$7)/(scaling_params!$C$7-scaling_params!$B$7)))+MAX(0,MIN(1,(T1269-scaling_params!$B$11)/(scaling_params!$C$11-scaling_params!$B$11))))/3</f>
        <v>0.5298622526</v>
      </c>
      <c r="AA1269" s="15">
        <f>(MAX(0,MIN(1,1-(Q1269-scaling_params!$B$8)/(scaling_params!$C$8-scaling_params!$B$8)))+MAX(0,MIN(1,(R1269-scaling_params!$B$9)/(scaling_params!$C$9-scaling_params!$B$9)))+MAX(0,MIN(1,(S1269-scaling_params!$B$10)/(scaling_params!$C$10-scaling_params!$B$10))))/3</f>
        <v>0.3203676753</v>
      </c>
      <c r="AB1269" s="15">
        <f>(MAX(0,MIN(1,(U1269-scaling_params!$B$12)/(scaling_params!$C$12-scaling_params!$B$12)))+MAX(0,MIN(1,(V1269-scaling_params!$B$13)/(scaling_params!$C$13-scaling_params!$B$13))))/2</f>
        <v>0.3968181818</v>
      </c>
      <c r="AC1269" s="13">
        <f>(scaling_params!$G$2*X1269+scaling_params!$G$3*Y1269+scaling_params!$G$4*Z1269+scaling_params!$G$5*AA1269+scaling_params!$G$6*AB1269)*100</f>
        <v>49.31221938</v>
      </c>
      <c r="AD1269" s="11" t="s">
        <v>680</v>
      </c>
      <c r="AE1269" s="11">
        <f t="shared" si="2"/>
        <v>1</v>
      </c>
    </row>
    <row r="1270" ht="15.75" customHeight="1">
      <c r="A1270" s="11" t="s">
        <v>311</v>
      </c>
      <c r="B1270" s="11" t="s">
        <v>163</v>
      </c>
      <c r="C1270" s="11" t="s">
        <v>267</v>
      </c>
      <c r="D1270" s="11" t="s">
        <v>165</v>
      </c>
      <c r="E1270" s="12">
        <v>2024.0</v>
      </c>
      <c r="F1270" s="11" t="s">
        <v>171</v>
      </c>
      <c r="G1270" s="11" t="s">
        <v>184</v>
      </c>
      <c r="H1270" s="11">
        <v>2.0</v>
      </c>
      <c r="I1270" s="13">
        <v>11.9</v>
      </c>
      <c r="J1270" s="11">
        <v>0.0</v>
      </c>
      <c r="K1270" s="13">
        <v>3.0</v>
      </c>
      <c r="L1270" s="13">
        <v>6.6</v>
      </c>
      <c r="M1270" s="11">
        <v>2.0</v>
      </c>
      <c r="N1270" s="14">
        <v>0.84</v>
      </c>
      <c r="O1270" s="13">
        <v>69.1</v>
      </c>
      <c r="P1270" s="13">
        <v>7.0</v>
      </c>
      <c r="Q1270" s="13">
        <v>16.3</v>
      </c>
      <c r="R1270" s="13">
        <v>13.4</v>
      </c>
      <c r="S1270" s="13">
        <v>3.5</v>
      </c>
      <c r="T1270" s="13">
        <v>3.5</v>
      </c>
      <c r="U1270" s="13">
        <v>2.1</v>
      </c>
      <c r="V1270" s="13">
        <v>78.3</v>
      </c>
      <c r="W1270" s="11" t="str">
        <f t="shared" si="1"/>
        <v>B-Average|BBVA|Operations|2024</v>
      </c>
      <c r="X1270" s="15">
        <f>(MAX(0,MIN(1,1-(K1270-scaling_params!$B$2)/(scaling_params!$C$2-scaling_params!$B$2)))+MAX(0,MIN(1,(L1270-scaling_params!$B$3)/(scaling_params!$C$3-scaling_params!$B$3))))/2</f>
        <v>0.431372549</v>
      </c>
      <c r="Y1270" s="15">
        <f>(MAX(0,MIN(1,(M1270-scaling_params!$B$4)/(scaling_params!$C$4-scaling_params!$B$4)))+MAX(0,MIN(1,(N1270-scaling_params!$B$5)/(scaling_params!$C$5-scaling_params!$B$5))))/2</f>
        <v>0.5708333333</v>
      </c>
      <c r="Z1270" s="15">
        <f>(MAX(0,MIN(1,(O1270-scaling_params!$B$6)/(scaling_params!$C$6-scaling_params!$B$6)))+MAX(0,MIN(1,1-(P1270-scaling_params!$B$7)/(scaling_params!$C$7-scaling_params!$B$7)))+MAX(0,MIN(1,(T1270-scaling_params!$B$11)/(scaling_params!$C$11-scaling_params!$B$11))))/3</f>
        <v>0.5949450157</v>
      </c>
      <c r="AA1270" s="15">
        <f>(MAX(0,MIN(1,1-(Q1270-scaling_params!$B$8)/(scaling_params!$C$8-scaling_params!$B$8)))+MAX(0,MIN(1,(R1270-scaling_params!$B$9)/(scaling_params!$C$9-scaling_params!$B$9)))+MAX(0,MIN(1,(S1270-scaling_params!$B$10)/(scaling_params!$C$10-scaling_params!$B$10))))/3</f>
        <v>0.4681598186</v>
      </c>
      <c r="AB1270" s="15">
        <f>(MAX(0,MIN(1,(U1270-scaling_params!$B$12)/(scaling_params!$C$12-scaling_params!$B$12)))+MAX(0,MIN(1,(V1270-scaling_params!$B$13)/(scaling_params!$C$13-scaling_params!$B$13))))/2</f>
        <v>0.5922727273</v>
      </c>
      <c r="AC1270" s="13">
        <f>(scaling_params!$G$2*X1270+scaling_params!$G$3*Y1270+scaling_params!$G$4*Z1270+scaling_params!$G$5*AA1270+scaling_params!$G$6*AB1270)*100</f>
        <v>52.76147709</v>
      </c>
      <c r="AD1270" s="11" t="s">
        <v>680</v>
      </c>
      <c r="AE1270" s="11">
        <f t="shared" si="2"/>
        <v>1</v>
      </c>
    </row>
    <row r="1271" ht="15.75" customHeight="1">
      <c r="A1271" s="11" t="s">
        <v>311</v>
      </c>
      <c r="B1271" s="11" t="s">
        <v>163</v>
      </c>
      <c r="C1271" s="11" t="s">
        <v>267</v>
      </c>
      <c r="D1271" s="11" t="s">
        <v>165</v>
      </c>
      <c r="E1271" s="12">
        <v>2025.0</v>
      </c>
      <c r="F1271" s="11" t="s">
        <v>171</v>
      </c>
      <c r="G1271" s="11" t="s">
        <v>184</v>
      </c>
      <c r="H1271" s="11">
        <v>2.0</v>
      </c>
      <c r="I1271" s="13">
        <v>11.4</v>
      </c>
      <c r="J1271" s="11">
        <v>0.0</v>
      </c>
      <c r="K1271" s="13">
        <v>2.9</v>
      </c>
      <c r="L1271" s="13">
        <v>7.7</v>
      </c>
      <c r="M1271" s="11">
        <v>-8.0</v>
      </c>
      <c r="N1271" s="14">
        <v>0.81</v>
      </c>
      <c r="O1271" s="13">
        <v>65.0</v>
      </c>
      <c r="P1271" s="13">
        <v>7.5</v>
      </c>
      <c r="Q1271" s="13">
        <v>15.9</v>
      </c>
      <c r="R1271" s="13">
        <v>10.7</v>
      </c>
      <c r="S1271" s="13">
        <v>3.8</v>
      </c>
      <c r="T1271" s="13">
        <v>3.5</v>
      </c>
      <c r="U1271" s="13">
        <v>1.3</v>
      </c>
      <c r="V1271" s="13">
        <v>72.9</v>
      </c>
      <c r="W1271" s="11" t="str">
        <f t="shared" si="1"/>
        <v>B-Average|BBVA|Operations|2025</v>
      </c>
      <c r="X1271" s="15">
        <f>(MAX(0,MIN(1,1-(K1271-scaling_params!$B$2)/(scaling_params!$C$2-scaling_params!$B$2)))+MAX(0,MIN(1,(L1271-scaling_params!$B$3)/(scaling_params!$C$3-scaling_params!$B$3))))/2</f>
        <v>0.5289215686</v>
      </c>
      <c r="Y1271" s="15">
        <f>(MAX(0,MIN(1,(M1271-scaling_params!$B$4)/(scaling_params!$C$4-scaling_params!$B$4)))+MAX(0,MIN(1,(N1271-scaling_params!$B$5)/(scaling_params!$C$5-scaling_params!$B$5))))/2</f>
        <v>0.4857142857</v>
      </c>
      <c r="Z1271" s="15">
        <f>(MAX(0,MIN(1,(O1271-scaling_params!$B$6)/(scaling_params!$C$6-scaling_params!$B$6)))+MAX(0,MIN(1,1-(P1271-scaling_params!$B$7)/(scaling_params!$C$7-scaling_params!$B$7)))+MAX(0,MIN(1,(T1271-scaling_params!$B$11)/(scaling_params!$C$11-scaling_params!$B$11))))/3</f>
        <v>0.482243205</v>
      </c>
      <c r="AA1271" s="15">
        <f>(MAX(0,MIN(1,1-(Q1271-scaling_params!$B$8)/(scaling_params!$C$8-scaling_params!$B$8)))+MAX(0,MIN(1,(R1271-scaling_params!$B$9)/(scaling_params!$C$9-scaling_params!$B$9)))+MAX(0,MIN(1,(S1271-scaling_params!$B$10)/(scaling_params!$C$10-scaling_params!$B$10))))/3</f>
        <v>0.3987990478</v>
      </c>
      <c r="AB1271" s="15">
        <f>(MAX(0,MIN(1,(U1271-scaling_params!$B$12)/(scaling_params!$C$12-scaling_params!$B$12)))+MAX(0,MIN(1,(V1271-scaling_params!$B$13)/(scaling_params!$C$13-scaling_params!$B$13))))/2</f>
        <v>0.3431818182</v>
      </c>
      <c r="AC1271" s="13">
        <f>(scaling_params!$G$2*X1271+scaling_params!$G$3*Y1271+scaling_params!$G$4*Z1271+scaling_params!$G$5*AA1271+scaling_params!$G$6*AB1271)*100</f>
        <v>46.24506659</v>
      </c>
      <c r="AD1271" s="11" t="s">
        <v>680</v>
      </c>
      <c r="AE1271" s="11">
        <f t="shared" si="2"/>
        <v>1</v>
      </c>
    </row>
    <row r="1272" ht="15.75" customHeight="1">
      <c r="A1272" s="11" t="s">
        <v>312</v>
      </c>
      <c r="B1272" s="11" t="s">
        <v>163</v>
      </c>
      <c r="C1272" s="11" t="s">
        <v>267</v>
      </c>
      <c r="D1272" s="11" t="s">
        <v>170</v>
      </c>
      <c r="E1272" s="12">
        <v>2024.0</v>
      </c>
      <c r="F1272" s="11" t="s">
        <v>166</v>
      </c>
      <c r="G1272" s="11" t="s">
        <v>172</v>
      </c>
      <c r="H1272" s="11">
        <v>2.0</v>
      </c>
      <c r="I1272" s="13">
        <v>11.9</v>
      </c>
      <c r="J1272" s="11">
        <v>0.0</v>
      </c>
      <c r="K1272" s="13">
        <v>2.4</v>
      </c>
      <c r="L1272" s="13">
        <v>8.2</v>
      </c>
      <c r="M1272" s="11">
        <v>26.0</v>
      </c>
      <c r="N1272" s="14">
        <v>0.78</v>
      </c>
      <c r="O1272" s="13">
        <v>70.5</v>
      </c>
      <c r="P1272" s="13">
        <v>8.3</v>
      </c>
      <c r="Q1272" s="13">
        <v>13.6</v>
      </c>
      <c r="R1272" s="13">
        <v>14.9</v>
      </c>
      <c r="S1272" s="13">
        <v>4.7</v>
      </c>
      <c r="T1272" s="13">
        <v>4.4</v>
      </c>
      <c r="U1272" s="13">
        <v>1.7</v>
      </c>
      <c r="V1272" s="13">
        <v>83.3</v>
      </c>
      <c r="W1272" s="11" t="str">
        <f t="shared" si="1"/>
        <v>B-Average|BBVA|Risk|2024</v>
      </c>
      <c r="X1272" s="15">
        <f>(MAX(0,MIN(1,1-(K1272-scaling_params!$B$2)/(scaling_params!$C$2-scaling_params!$B$2)))+MAX(0,MIN(1,(L1272-scaling_params!$B$3)/(scaling_params!$C$3-scaling_params!$B$3))))/2</f>
        <v>0.6490196078</v>
      </c>
      <c r="Y1272" s="15">
        <f>(MAX(0,MIN(1,(M1272-scaling_params!$B$4)/(scaling_params!$C$4-scaling_params!$B$4)))+MAX(0,MIN(1,(N1272-scaling_params!$B$5)/(scaling_params!$C$5-scaling_params!$B$5))))/2</f>
        <v>0.6101190476</v>
      </c>
      <c r="Z1272" s="15">
        <f>(MAX(0,MIN(1,(O1272-scaling_params!$B$6)/(scaling_params!$C$6-scaling_params!$B$6)))+MAX(0,MIN(1,1-(P1272-scaling_params!$B$7)/(scaling_params!$C$7-scaling_params!$B$7)))+MAX(0,MIN(1,(T1272-scaling_params!$B$11)/(scaling_params!$C$11-scaling_params!$B$11))))/3</f>
        <v>0.5866444946</v>
      </c>
      <c r="AA1272" s="15">
        <f>(MAX(0,MIN(1,1-(Q1272-scaling_params!$B$8)/(scaling_params!$C$8-scaling_params!$B$8)))+MAX(0,MIN(1,(R1272-scaling_params!$B$9)/(scaling_params!$C$9-scaling_params!$B$9)))+MAX(0,MIN(1,(S1272-scaling_params!$B$10)/(scaling_params!$C$10-scaling_params!$B$10))))/3</f>
        <v>0.7513707439</v>
      </c>
      <c r="AB1272" s="15">
        <f>(MAX(0,MIN(1,(U1272-scaling_params!$B$12)/(scaling_params!$C$12-scaling_params!$B$12)))+MAX(0,MIN(1,(V1272-scaling_params!$B$13)/(scaling_params!$C$13-scaling_params!$B$13))))/2</f>
        <v>0.5377272727</v>
      </c>
      <c r="AC1272" s="13">
        <f>(scaling_params!$G$2*X1272+scaling_params!$G$3*Y1272+scaling_params!$G$4*Z1272+scaling_params!$G$5*AA1272+scaling_params!$G$6*AB1272)*100</f>
        <v>62.94521094</v>
      </c>
      <c r="AD1272" s="11" t="s">
        <v>680</v>
      </c>
      <c r="AE1272" s="11">
        <f t="shared" si="2"/>
        <v>1</v>
      </c>
    </row>
    <row r="1273" ht="15.75" customHeight="1">
      <c r="A1273" s="11" t="s">
        <v>312</v>
      </c>
      <c r="B1273" s="11" t="s">
        <v>163</v>
      </c>
      <c r="C1273" s="11" t="s">
        <v>267</v>
      </c>
      <c r="D1273" s="11" t="s">
        <v>170</v>
      </c>
      <c r="E1273" s="12">
        <v>2025.0</v>
      </c>
      <c r="F1273" s="11" t="s">
        <v>166</v>
      </c>
      <c r="G1273" s="11" t="s">
        <v>172</v>
      </c>
      <c r="H1273" s="11">
        <v>2.0</v>
      </c>
      <c r="I1273" s="13">
        <v>11.4</v>
      </c>
      <c r="J1273" s="11">
        <v>0.0</v>
      </c>
      <c r="K1273" s="13">
        <v>2.5</v>
      </c>
      <c r="L1273" s="13">
        <v>8.8</v>
      </c>
      <c r="M1273" s="11">
        <v>24.0</v>
      </c>
      <c r="N1273" s="14">
        <v>0.79</v>
      </c>
      <c r="O1273" s="13">
        <v>68.8</v>
      </c>
      <c r="P1273" s="13">
        <v>7.0</v>
      </c>
      <c r="Q1273" s="13">
        <v>16.6</v>
      </c>
      <c r="R1273" s="13">
        <v>14.7</v>
      </c>
      <c r="S1273" s="13">
        <v>3.8</v>
      </c>
      <c r="T1273" s="13">
        <v>4.3</v>
      </c>
      <c r="U1273" s="13">
        <v>1.5</v>
      </c>
      <c r="V1273" s="13">
        <v>82.4</v>
      </c>
      <c r="W1273" s="11" t="str">
        <f t="shared" si="1"/>
        <v>B-Average|BBVA|Risk|2025</v>
      </c>
      <c r="X1273" s="15">
        <f>(MAX(0,MIN(1,1-(K1273-scaling_params!$B$2)/(scaling_params!$C$2-scaling_params!$B$2)))+MAX(0,MIN(1,(L1273-scaling_params!$B$3)/(scaling_params!$C$3-scaling_params!$B$3))))/2</f>
        <v>0.6764705882</v>
      </c>
      <c r="Y1273" s="15">
        <f>(MAX(0,MIN(1,(M1273-scaling_params!$B$4)/(scaling_params!$C$4-scaling_params!$B$4)))+MAX(0,MIN(1,(N1273-scaling_params!$B$5)/(scaling_params!$C$5-scaling_params!$B$5))))/2</f>
        <v>0.6130952381</v>
      </c>
      <c r="Z1273" s="15">
        <f>(MAX(0,MIN(1,(O1273-scaling_params!$B$6)/(scaling_params!$C$6-scaling_params!$B$6)))+MAX(0,MIN(1,1-(P1273-scaling_params!$B$7)/(scaling_params!$C$7-scaling_params!$B$7)))+MAX(0,MIN(1,(T1273-scaling_params!$B$11)/(scaling_params!$C$11-scaling_params!$B$11))))/3</f>
        <v>0.6661849969</v>
      </c>
      <c r="AA1273" s="15">
        <f>(MAX(0,MIN(1,1-(Q1273-scaling_params!$B$8)/(scaling_params!$C$8-scaling_params!$B$8)))+MAX(0,MIN(1,(R1273-scaling_params!$B$9)/(scaling_params!$C$9-scaling_params!$B$9)))+MAX(0,MIN(1,(S1273-scaling_params!$B$10)/(scaling_params!$C$10-scaling_params!$B$10))))/3</f>
        <v>0.5410602676</v>
      </c>
      <c r="AB1273" s="15">
        <f>(MAX(0,MIN(1,(U1273-scaling_params!$B$12)/(scaling_params!$C$12-scaling_params!$B$12)))+MAX(0,MIN(1,(V1273-scaling_params!$B$13)/(scaling_params!$C$13-scaling_params!$B$13))))/2</f>
        <v>0.4795454545</v>
      </c>
      <c r="AC1273" s="13">
        <f>(scaling_params!$G$2*X1273+scaling_params!$G$3*Y1273+scaling_params!$G$4*Z1273+scaling_params!$G$5*AA1273+scaling_params!$G$6*AB1273)*100</f>
        <v>61.14144142</v>
      </c>
      <c r="AD1273" s="11" t="s">
        <v>680</v>
      </c>
      <c r="AE1273" s="11">
        <f t="shared" si="2"/>
        <v>1</v>
      </c>
    </row>
    <row r="1274" ht="15.75" customHeight="1">
      <c r="A1274" s="11" t="s">
        <v>313</v>
      </c>
      <c r="B1274" s="11" t="s">
        <v>163</v>
      </c>
      <c r="C1274" s="11" t="s">
        <v>267</v>
      </c>
      <c r="D1274" s="11" t="s">
        <v>170</v>
      </c>
      <c r="E1274" s="12">
        <v>2024.0</v>
      </c>
      <c r="F1274" s="11" t="s">
        <v>171</v>
      </c>
      <c r="G1274" s="11" t="s">
        <v>172</v>
      </c>
      <c r="H1274" s="11">
        <v>2.0</v>
      </c>
      <c r="I1274" s="13">
        <v>11.9</v>
      </c>
      <c r="J1274" s="11">
        <v>0.0</v>
      </c>
      <c r="K1274" s="13">
        <v>2.4</v>
      </c>
      <c r="L1274" s="13">
        <v>5.1</v>
      </c>
      <c r="M1274" s="11">
        <v>17.0</v>
      </c>
      <c r="N1274" s="14">
        <v>0.74</v>
      </c>
      <c r="O1274" s="13">
        <v>70.5</v>
      </c>
      <c r="P1274" s="13">
        <v>8.3</v>
      </c>
      <c r="Q1274" s="13">
        <v>13.6</v>
      </c>
      <c r="R1274" s="13">
        <v>14.9</v>
      </c>
      <c r="S1274" s="13">
        <v>3.5</v>
      </c>
      <c r="T1274" s="13">
        <v>3.6</v>
      </c>
      <c r="U1274" s="13">
        <v>1.7</v>
      </c>
      <c r="V1274" s="13">
        <v>70.7</v>
      </c>
      <c r="W1274" s="11" t="str">
        <f t="shared" si="1"/>
        <v>B-Average|BBVA|Risk|2024</v>
      </c>
      <c r="X1274" s="15">
        <f>(MAX(0,MIN(1,1-(K1274-scaling_params!$B$2)/(scaling_params!$C$2-scaling_params!$B$2)))+MAX(0,MIN(1,(L1274-scaling_params!$B$3)/(scaling_params!$C$3-scaling_params!$B$3))))/2</f>
        <v>0.4210784314</v>
      </c>
      <c r="Y1274" s="15">
        <f>(MAX(0,MIN(1,(M1274-scaling_params!$B$4)/(scaling_params!$C$4-scaling_params!$B$4)))+MAX(0,MIN(1,(N1274-scaling_params!$B$5)/(scaling_params!$C$5-scaling_params!$B$5))))/2</f>
        <v>0.5172619048</v>
      </c>
      <c r="Z1274" s="15">
        <f>(MAX(0,MIN(1,(O1274-scaling_params!$B$6)/(scaling_params!$C$6-scaling_params!$B$6)))+MAX(0,MIN(1,1-(P1274-scaling_params!$B$7)/(scaling_params!$C$7-scaling_params!$B$7)))+MAX(0,MIN(1,(T1274-scaling_params!$B$11)/(scaling_params!$C$11-scaling_params!$B$11))))/3</f>
        <v>0.5104540184</v>
      </c>
      <c r="AA1274" s="15">
        <f>(MAX(0,MIN(1,1-(Q1274-scaling_params!$B$8)/(scaling_params!$C$8-scaling_params!$B$8)))+MAX(0,MIN(1,(R1274-scaling_params!$B$9)/(scaling_params!$C$9-scaling_params!$B$9)))+MAX(0,MIN(1,(S1274-scaling_params!$B$10)/(scaling_params!$C$10-scaling_params!$B$10))))/3</f>
        <v>0.6337236851</v>
      </c>
      <c r="AB1274" s="15">
        <f>(MAX(0,MIN(1,(U1274-scaling_params!$B$12)/(scaling_params!$C$12-scaling_params!$B$12)))+MAX(0,MIN(1,(V1274-scaling_params!$B$13)/(scaling_params!$C$13-scaling_params!$B$13))))/2</f>
        <v>0.4231818182</v>
      </c>
      <c r="AC1274" s="13">
        <f>(scaling_params!$G$2*X1274+scaling_params!$G$3*Y1274+scaling_params!$G$4*Z1274+scaling_params!$G$5*AA1274+scaling_params!$G$6*AB1274)*100</f>
        <v>50.19374964</v>
      </c>
      <c r="AD1274" s="11" t="s">
        <v>680</v>
      </c>
      <c r="AE1274" s="11">
        <f t="shared" si="2"/>
        <v>1</v>
      </c>
    </row>
    <row r="1275" ht="15.75" customHeight="1">
      <c r="A1275" s="11" t="s">
        <v>313</v>
      </c>
      <c r="B1275" s="11" t="s">
        <v>163</v>
      </c>
      <c r="C1275" s="11" t="s">
        <v>267</v>
      </c>
      <c r="D1275" s="11" t="s">
        <v>170</v>
      </c>
      <c r="E1275" s="12">
        <v>2025.0</v>
      </c>
      <c r="F1275" s="11" t="s">
        <v>171</v>
      </c>
      <c r="G1275" s="11" t="s">
        <v>172</v>
      </c>
      <c r="H1275" s="11">
        <v>2.0</v>
      </c>
      <c r="I1275" s="13">
        <v>11.4</v>
      </c>
      <c r="J1275" s="11">
        <v>0.0</v>
      </c>
      <c r="K1275" s="13">
        <v>2.5</v>
      </c>
      <c r="L1275" s="13">
        <v>7.7</v>
      </c>
      <c r="M1275" s="11">
        <v>15.0</v>
      </c>
      <c r="N1275" s="14">
        <v>0.94</v>
      </c>
      <c r="O1275" s="13">
        <v>68.8</v>
      </c>
      <c r="P1275" s="13">
        <v>7.0</v>
      </c>
      <c r="Q1275" s="13">
        <v>16.6</v>
      </c>
      <c r="R1275" s="13">
        <v>14.7</v>
      </c>
      <c r="S1275" s="13">
        <v>3.2</v>
      </c>
      <c r="T1275" s="13">
        <v>2.9</v>
      </c>
      <c r="U1275" s="13">
        <v>1.5</v>
      </c>
      <c r="V1275" s="13">
        <v>77.6</v>
      </c>
      <c r="W1275" s="11" t="str">
        <f t="shared" si="1"/>
        <v>B-Average|BBVA|Risk|2025</v>
      </c>
      <c r="X1275" s="15">
        <f>(MAX(0,MIN(1,1-(K1275-scaling_params!$B$2)/(scaling_params!$C$2-scaling_params!$B$2)))+MAX(0,MIN(1,(L1275-scaling_params!$B$3)/(scaling_params!$C$3-scaling_params!$B$3))))/2</f>
        <v>0.5955882353</v>
      </c>
      <c r="Y1275" s="15">
        <f>(MAX(0,MIN(1,(M1275-scaling_params!$B$4)/(scaling_params!$C$4-scaling_params!$B$4)))+MAX(0,MIN(1,(N1275-scaling_params!$B$5)/(scaling_params!$C$5-scaling_params!$B$5))))/2</f>
        <v>0.7577380952</v>
      </c>
      <c r="Z1275" s="15">
        <f>(MAX(0,MIN(1,(O1275-scaling_params!$B$6)/(scaling_params!$C$6-scaling_params!$B$6)))+MAX(0,MIN(1,1-(P1275-scaling_params!$B$7)/(scaling_params!$C$7-scaling_params!$B$7)))+MAX(0,MIN(1,(T1275-scaling_params!$B$11)/(scaling_params!$C$11-scaling_params!$B$11))))/3</f>
        <v>0.5328516635</v>
      </c>
      <c r="AA1275" s="15">
        <f>(MAX(0,MIN(1,1-(Q1275-scaling_params!$B$8)/(scaling_params!$C$8-scaling_params!$B$8)))+MAX(0,MIN(1,(R1275-scaling_params!$B$9)/(scaling_params!$C$9-scaling_params!$B$9)))+MAX(0,MIN(1,(S1275-scaling_params!$B$10)/(scaling_params!$C$10-scaling_params!$B$10))))/3</f>
        <v>0.4822367382</v>
      </c>
      <c r="AB1275" s="15">
        <f>(MAX(0,MIN(1,(U1275-scaling_params!$B$12)/(scaling_params!$C$12-scaling_params!$B$12)))+MAX(0,MIN(1,(V1275-scaling_params!$B$13)/(scaling_params!$C$13-scaling_params!$B$13))))/2</f>
        <v>0.4359090909</v>
      </c>
      <c r="AC1275" s="13">
        <f>(scaling_params!$G$2*X1275+scaling_params!$G$3*Y1275+scaling_params!$G$4*Z1275+scaling_params!$G$5*AA1275+scaling_params!$G$6*AB1275)*100</f>
        <v>57.95627673</v>
      </c>
      <c r="AD1275" s="11" t="s">
        <v>680</v>
      </c>
      <c r="AE1275" s="11">
        <f t="shared" si="2"/>
        <v>1</v>
      </c>
    </row>
    <row r="1276" ht="15.75" customHeight="1">
      <c r="A1276" s="11" t="s">
        <v>314</v>
      </c>
      <c r="B1276" s="11" t="s">
        <v>163</v>
      </c>
      <c r="C1276" s="11" t="s">
        <v>267</v>
      </c>
      <c r="D1276" s="11" t="s">
        <v>181</v>
      </c>
      <c r="E1276" s="12">
        <v>2024.0</v>
      </c>
      <c r="F1276" s="11" t="s">
        <v>171</v>
      </c>
      <c r="G1276" s="11" t="s">
        <v>172</v>
      </c>
      <c r="H1276" s="11">
        <v>5.0</v>
      </c>
      <c r="I1276" s="13">
        <v>11.9</v>
      </c>
      <c r="J1276" s="11">
        <v>0.0</v>
      </c>
      <c r="K1276" s="13">
        <v>3.1</v>
      </c>
      <c r="L1276" s="13">
        <v>7.5</v>
      </c>
      <c r="M1276" s="11">
        <v>30.0</v>
      </c>
      <c r="N1276" s="14">
        <v>0.81</v>
      </c>
      <c r="O1276" s="13">
        <v>71.5</v>
      </c>
      <c r="P1276" s="13">
        <v>8.4</v>
      </c>
      <c r="Q1276" s="13">
        <v>14.6</v>
      </c>
      <c r="R1276" s="13">
        <v>11.7</v>
      </c>
      <c r="S1276" s="13">
        <v>3.7</v>
      </c>
      <c r="T1276" s="13">
        <v>3.3</v>
      </c>
      <c r="U1276" s="13">
        <v>1.8</v>
      </c>
      <c r="V1276" s="13">
        <v>68.3</v>
      </c>
      <c r="W1276" s="11" t="str">
        <f t="shared" si="1"/>
        <v>B-Average|BBVA|Corporate|2024</v>
      </c>
      <c r="X1276" s="15">
        <f>(MAX(0,MIN(1,1-(K1276-scaling_params!$B$2)/(scaling_params!$C$2-scaling_params!$B$2)))+MAX(0,MIN(1,(L1276-scaling_params!$B$3)/(scaling_params!$C$3-scaling_params!$B$3))))/2</f>
        <v>0.4808823529</v>
      </c>
      <c r="Y1276" s="15">
        <f>(MAX(0,MIN(1,(M1276-scaling_params!$B$4)/(scaling_params!$C$4-scaling_params!$B$4)))+MAX(0,MIN(1,(N1276-scaling_params!$B$5)/(scaling_params!$C$5-scaling_params!$B$5))))/2</f>
        <v>0.6666666667</v>
      </c>
      <c r="Z1276" s="15">
        <f>(MAX(0,MIN(1,(O1276-scaling_params!$B$6)/(scaling_params!$C$6-scaling_params!$B$6)))+MAX(0,MIN(1,1-(P1276-scaling_params!$B$7)/(scaling_params!$C$7-scaling_params!$B$7)))+MAX(0,MIN(1,(T1276-scaling_params!$B$11)/(scaling_params!$C$11-scaling_params!$B$11))))/3</f>
        <v>0.489375231</v>
      </c>
      <c r="AA1276" s="15">
        <f>(MAX(0,MIN(1,1-(Q1276-scaling_params!$B$8)/(scaling_params!$C$8-scaling_params!$B$8)))+MAX(0,MIN(1,(R1276-scaling_params!$B$9)/(scaling_params!$C$9-scaling_params!$B$9)))+MAX(0,MIN(1,(S1276-scaling_params!$B$10)/(scaling_params!$C$10-scaling_params!$B$10))))/3</f>
        <v>0.4804316433</v>
      </c>
      <c r="AB1276" s="15">
        <f>(MAX(0,MIN(1,(U1276-scaling_params!$B$12)/(scaling_params!$C$12-scaling_params!$B$12)))+MAX(0,MIN(1,(V1276-scaling_params!$B$13)/(scaling_params!$C$13-scaling_params!$B$13))))/2</f>
        <v>0.4263636364</v>
      </c>
      <c r="AC1276" s="13">
        <f>(scaling_params!$G$2*X1276+scaling_params!$G$3*Y1276+scaling_params!$G$4*Z1276+scaling_params!$G$5*AA1276+scaling_params!$G$6*AB1276)*100</f>
        <v>51.95440772</v>
      </c>
      <c r="AD1276" s="11" t="s">
        <v>680</v>
      </c>
      <c r="AE1276" s="11">
        <f t="shared" si="2"/>
        <v>1</v>
      </c>
    </row>
    <row r="1277" ht="15.75" customHeight="1">
      <c r="A1277" s="11" t="s">
        <v>314</v>
      </c>
      <c r="B1277" s="11" t="s">
        <v>163</v>
      </c>
      <c r="C1277" s="11" t="s">
        <v>267</v>
      </c>
      <c r="D1277" s="11" t="s">
        <v>181</v>
      </c>
      <c r="E1277" s="12">
        <v>2025.0</v>
      </c>
      <c r="F1277" s="11" t="s">
        <v>171</v>
      </c>
      <c r="G1277" s="11" t="s">
        <v>172</v>
      </c>
      <c r="H1277" s="11">
        <v>5.0</v>
      </c>
      <c r="I1277" s="13">
        <v>11.4</v>
      </c>
      <c r="J1277" s="11">
        <v>0.0</v>
      </c>
      <c r="K1277" s="13">
        <v>2.0</v>
      </c>
      <c r="L1277" s="13">
        <v>6.9</v>
      </c>
      <c r="M1277" s="11">
        <v>27.0</v>
      </c>
      <c r="N1277" s="14">
        <v>0.76</v>
      </c>
      <c r="O1277" s="13">
        <v>66.0</v>
      </c>
      <c r="P1277" s="13">
        <v>8.0</v>
      </c>
      <c r="Q1277" s="13">
        <v>14.3</v>
      </c>
      <c r="R1277" s="13">
        <v>13.5</v>
      </c>
      <c r="S1277" s="13">
        <v>3.3</v>
      </c>
      <c r="T1277" s="13">
        <v>2.9</v>
      </c>
      <c r="U1277" s="13">
        <v>1.4</v>
      </c>
      <c r="V1277" s="13">
        <v>71.7</v>
      </c>
      <c r="W1277" s="11" t="str">
        <f t="shared" si="1"/>
        <v>B-Average|BBVA|Corporate|2025</v>
      </c>
      <c r="X1277" s="15">
        <f>(MAX(0,MIN(1,1-(K1277-scaling_params!$B$2)/(scaling_params!$C$2-scaling_params!$B$2)))+MAX(0,MIN(1,(L1277-scaling_params!$B$3)/(scaling_params!$C$3-scaling_params!$B$3))))/2</f>
        <v>0.6200980392</v>
      </c>
      <c r="Y1277" s="15">
        <f>(MAX(0,MIN(1,(M1277-scaling_params!$B$4)/(scaling_params!$C$4-scaling_params!$B$4)))+MAX(0,MIN(1,(N1277-scaling_params!$B$5)/(scaling_params!$C$5-scaling_params!$B$5))))/2</f>
        <v>0.5898809524</v>
      </c>
      <c r="Z1277" s="15">
        <f>(MAX(0,MIN(1,(O1277-scaling_params!$B$6)/(scaling_params!$C$6-scaling_params!$B$6)))+MAX(0,MIN(1,1-(P1277-scaling_params!$B$7)/(scaling_params!$C$7-scaling_params!$B$7)))+MAX(0,MIN(1,(T1277-scaling_params!$B$11)/(scaling_params!$C$11-scaling_params!$B$11))))/3</f>
        <v>0.396556953</v>
      </c>
      <c r="AA1277" s="15">
        <f>(MAX(0,MIN(1,1-(Q1277-scaling_params!$B$8)/(scaling_params!$C$8-scaling_params!$B$8)))+MAX(0,MIN(1,(R1277-scaling_params!$B$9)/(scaling_params!$C$9-scaling_params!$B$9)))+MAX(0,MIN(1,(S1277-scaling_params!$B$10)/(scaling_params!$C$10-scaling_params!$B$10))))/3</f>
        <v>0.5285289605</v>
      </c>
      <c r="AB1277" s="15">
        <f>(MAX(0,MIN(1,(U1277-scaling_params!$B$12)/(scaling_params!$C$12-scaling_params!$B$12)))+MAX(0,MIN(1,(V1277-scaling_params!$B$13)/(scaling_params!$C$13-scaling_params!$B$13))))/2</f>
        <v>0.3572727273</v>
      </c>
      <c r="AC1277" s="13">
        <f>(scaling_params!$G$2*X1277+scaling_params!$G$3*Y1277+scaling_params!$G$4*Z1277+scaling_params!$G$5*AA1277+scaling_params!$G$6*AB1277)*100</f>
        <v>51.27152258</v>
      </c>
      <c r="AD1277" s="11" t="s">
        <v>680</v>
      </c>
      <c r="AE1277" s="11">
        <f t="shared" si="2"/>
        <v>1</v>
      </c>
    </row>
    <row r="1278" ht="15.75" customHeight="1">
      <c r="A1278" s="11" t="s">
        <v>315</v>
      </c>
      <c r="B1278" s="11" t="s">
        <v>163</v>
      </c>
      <c r="C1278" s="11" t="s">
        <v>267</v>
      </c>
      <c r="D1278" s="11" t="s">
        <v>165</v>
      </c>
      <c r="E1278" s="12">
        <v>2024.0</v>
      </c>
      <c r="F1278" s="11" t="s">
        <v>171</v>
      </c>
      <c r="G1278" s="11" t="s">
        <v>184</v>
      </c>
      <c r="H1278" s="11">
        <v>5.0</v>
      </c>
      <c r="I1278" s="13">
        <v>11.9</v>
      </c>
      <c r="J1278" s="11">
        <v>0.0</v>
      </c>
      <c r="K1278" s="13">
        <v>3.0</v>
      </c>
      <c r="L1278" s="13">
        <v>5.5</v>
      </c>
      <c r="M1278" s="11">
        <v>14.0</v>
      </c>
      <c r="N1278" s="14">
        <v>0.73</v>
      </c>
      <c r="O1278" s="13">
        <v>69.1</v>
      </c>
      <c r="P1278" s="13">
        <v>7.0</v>
      </c>
      <c r="Q1278" s="13">
        <v>16.3</v>
      </c>
      <c r="R1278" s="13">
        <v>13.4</v>
      </c>
      <c r="S1278" s="13">
        <v>3.5</v>
      </c>
      <c r="T1278" s="13">
        <v>3.1</v>
      </c>
      <c r="U1278" s="13">
        <v>2.1</v>
      </c>
      <c r="V1278" s="13">
        <v>72.5</v>
      </c>
      <c r="W1278" s="11" t="str">
        <f t="shared" si="1"/>
        <v>B-Average|BBVA|Operations|2024</v>
      </c>
      <c r="X1278" s="15">
        <f>(MAX(0,MIN(1,1-(K1278-scaling_params!$B$2)/(scaling_params!$C$2-scaling_params!$B$2)))+MAX(0,MIN(1,(L1278-scaling_params!$B$3)/(scaling_params!$C$3-scaling_params!$B$3))))/2</f>
        <v>0.3504901961</v>
      </c>
      <c r="Y1278" s="15">
        <f>(MAX(0,MIN(1,(M1278-scaling_params!$B$4)/(scaling_params!$C$4-scaling_params!$B$4)))+MAX(0,MIN(1,(N1278-scaling_params!$B$5)/(scaling_params!$C$5-scaling_params!$B$5))))/2</f>
        <v>0.4904761905</v>
      </c>
      <c r="Z1278" s="15">
        <f>(MAX(0,MIN(1,(O1278-scaling_params!$B$6)/(scaling_params!$C$6-scaling_params!$B$6)))+MAX(0,MIN(1,1-(P1278-scaling_params!$B$7)/(scaling_params!$C$7-scaling_params!$B$7)))+MAX(0,MIN(1,(T1278-scaling_params!$B$11)/(scaling_params!$C$11-scaling_params!$B$11))))/3</f>
        <v>0.5568497776</v>
      </c>
      <c r="AA1278" s="15">
        <f>(MAX(0,MIN(1,1-(Q1278-scaling_params!$B$8)/(scaling_params!$C$8-scaling_params!$B$8)))+MAX(0,MIN(1,(R1278-scaling_params!$B$9)/(scaling_params!$C$9-scaling_params!$B$9)))+MAX(0,MIN(1,(S1278-scaling_params!$B$10)/(scaling_params!$C$10-scaling_params!$B$10))))/3</f>
        <v>0.4681598186</v>
      </c>
      <c r="AB1278" s="15">
        <f>(MAX(0,MIN(1,(U1278-scaling_params!$B$12)/(scaling_params!$C$12-scaling_params!$B$12)))+MAX(0,MIN(1,(V1278-scaling_params!$B$13)/(scaling_params!$C$13-scaling_params!$B$13))))/2</f>
        <v>0.5395454545</v>
      </c>
      <c r="AC1278" s="13">
        <f>(scaling_params!$G$2*X1278+scaling_params!$G$3*Y1278+scaling_params!$G$4*Z1278+scaling_params!$G$5*AA1278+scaling_params!$G$6*AB1278)*100</f>
        <v>47.45492903</v>
      </c>
      <c r="AD1278" s="11" t="s">
        <v>680</v>
      </c>
      <c r="AE1278" s="11">
        <f t="shared" si="2"/>
        <v>1</v>
      </c>
    </row>
    <row r="1279" ht="15.75" customHeight="1">
      <c r="A1279" s="11" t="s">
        <v>315</v>
      </c>
      <c r="B1279" s="11" t="s">
        <v>163</v>
      </c>
      <c r="C1279" s="11" t="s">
        <v>267</v>
      </c>
      <c r="D1279" s="11" t="s">
        <v>165</v>
      </c>
      <c r="E1279" s="12">
        <v>2025.0</v>
      </c>
      <c r="F1279" s="11" t="s">
        <v>171</v>
      </c>
      <c r="G1279" s="11" t="s">
        <v>184</v>
      </c>
      <c r="H1279" s="11">
        <v>5.0</v>
      </c>
      <c r="I1279" s="13">
        <v>11.4</v>
      </c>
      <c r="J1279" s="11">
        <v>0.0</v>
      </c>
      <c r="K1279" s="13">
        <v>2.9</v>
      </c>
      <c r="L1279" s="13">
        <v>5.5</v>
      </c>
      <c r="M1279" s="11">
        <v>4.0</v>
      </c>
      <c r="N1279" s="14">
        <v>0.73</v>
      </c>
      <c r="O1279" s="13">
        <v>65.0</v>
      </c>
      <c r="P1279" s="13">
        <v>7.5</v>
      </c>
      <c r="Q1279" s="13">
        <v>15.9</v>
      </c>
      <c r="R1279" s="13">
        <v>10.7</v>
      </c>
      <c r="S1279" s="13">
        <v>2.6</v>
      </c>
      <c r="T1279" s="13">
        <v>2.8</v>
      </c>
      <c r="U1279" s="13">
        <v>1.3</v>
      </c>
      <c r="V1279" s="13">
        <v>80.6</v>
      </c>
      <c r="W1279" s="11" t="str">
        <f t="shared" si="1"/>
        <v>B-Average|BBVA|Operations|2025</v>
      </c>
      <c r="X1279" s="15">
        <f>(MAX(0,MIN(1,1-(K1279-scaling_params!$B$2)/(scaling_params!$C$2-scaling_params!$B$2)))+MAX(0,MIN(1,(L1279-scaling_params!$B$3)/(scaling_params!$C$3-scaling_params!$B$3))))/2</f>
        <v>0.3671568627</v>
      </c>
      <c r="Y1279" s="15">
        <f>(MAX(0,MIN(1,(M1279-scaling_params!$B$4)/(scaling_params!$C$4-scaling_params!$B$4)))+MAX(0,MIN(1,(N1279-scaling_params!$B$5)/(scaling_params!$C$5-scaling_params!$B$5))))/2</f>
        <v>0.4428571429</v>
      </c>
      <c r="Z1279" s="15">
        <f>(MAX(0,MIN(1,(O1279-scaling_params!$B$6)/(scaling_params!$C$6-scaling_params!$B$6)))+MAX(0,MIN(1,1-(P1279-scaling_params!$B$7)/(scaling_params!$C$7-scaling_params!$B$7)))+MAX(0,MIN(1,(T1279-scaling_params!$B$11)/(scaling_params!$C$11-scaling_params!$B$11))))/3</f>
        <v>0.4155765383</v>
      </c>
      <c r="AA1279" s="15">
        <f>(MAX(0,MIN(1,1-(Q1279-scaling_params!$B$8)/(scaling_params!$C$8-scaling_params!$B$8)))+MAX(0,MIN(1,(R1279-scaling_params!$B$9)/(scaling_params!$C$9-scaling_params!$B$9)))+MAX(0,MIN(1,(S1279-scaling_params!$B$10)/(scaling_params!$C$10-scaling_params!$B$10))))/3</f>
        <v>0.281151989</v>
      </c>
      <c r="AB1279" s="15">
        <f>(MAX(0,MIN(1,(U1279-scaling_params!$B$12)/(scaling_params!$C$12-scaling_params!$B$12)))+MAX(0,MIN(1,(V1279-scaling_params!$B$13)/(scaling_params!$C$13-scaling_params!$B$13))))/2</f>
        <v>0.4131818182</v>
      </c>
      <c r="AC1279" s="13">
        <f>(scaling_params!$G$2*X1279+scaling_params!$G$3*Y1279+scaling_params!$G$4*Z1279+scaling_params!$G$5*AA1279+scaling_params!$G$6*AB1279)*100</f>
        <v>38.62519824</v>
      </c>
      <c r="AD1279" s="11" t="s">
        <v>680</v>
      </c>
      <c r="AE1279" s="11">
        <f t="shared" si="2"/>
        <v>1</v>
      </c>
    </row>
    <row r="1280" ht="15.75" customHeight="1">
      <c r="A1280" s="11" t="s">
        <v>316</v>
      </c>
      <c r="B1280" s="11" t="s">
        <v>163</v>
      </c>
      <c r="C1280" s="11" t="s">
        <v>267</v>
      </c>
      <c r="D1280" s="11" t="s">
        <v>165</v>
      </c>
      <c r="E1280" s="12">
        <v>2024.0</v>
      </c>
      <c r="F1280" s="11" t="s">
        <v>166</v>
      </c>
      <c r="G1280" s="11" t="s">
        <v>172</v>
      </c>
      <c r="H1280" s="11">
        <v>5.0</v>
      </c>
      <c r="I1280" s="13">
        <v>11.9</v>
      </c>
      <c r="J1280" s="11">
        <v>1.0</v>
      </c>
      <c r="K1280" s="13">
        <v>3.0</v>
      </c>
      <c r="L1280" s="13">
        <v>6.1</v>
      </c>
      <c r="M1280" s="11">
        <v>19.0</v>
      </c>
      <c r="N1280" s="14">
        <v>0.73</v>
      </c>
      <c r="O1280" s="13">
        <v>69.1</v>
      </c>
      <c r="P1280" s="13">
        <v>7.0</v>
      </c>
      <c r="Q1280" s="13">
        <v>16.3</v>
      </c>
      <c r="R1280" s="13">
        <v>13.4</v>
      </c>
      <c r="S1280" s="13">
        <v>3.2</v>
      </c>
      <c r="T1280" s="13">
        <v>3.0</v>
      </c>
      <c r="U1280" s="13">
        <v>2.1</v>
      </c>
      <c r="V1280" s="13">
        <v>69.8</v>
      </c>
      <c r="W1280" s="11" t="str">
        <f t="shared" si="1"/>
        <v>B-Average|BBVA|Operations|2024</v>
      </c>
      <c r="X1280" s="15">
        <f>(MAX(0,MIN(1,1-(K1280-scaling_params!$B$2)/(scaling_params!$C$2-scaling_params!$B$2)))+MAX(0,MIN(1,(L1280-scaling_params!$B$3)/(scaling_params!$C$3-scaling_params!$B$3))))/2</f>
        <v>0.3946078431</v>
      </c>
      <c r="Y1280" s="15">
        <f>(MAX(0,MIN(1,(M1280-scaling_params!$B$4)/(scaling_params!$C$4-scaling_params!$B$4)))+MAX(0,MIN(1,(N1280-scaling_params!$B$5)/(scaling_params!$C$5-scaling_params!$B$5))))/2</f>
        <v>0.5142857143</v>
      </c>
      <c r="Z1280" s="15">
        <f>(MAX(0,MIN(1,(O1280-scaling_params!$B$6)/(scaling_params!$C$6-scaling_params!$B$6)))+MAX(0,MIN(1,1-(P1280-scaling_params!$B$7)/(scaling_params!$C$7-scaling_params!$B$7)))+MAX(0,MIN(1,(T1280-scaling_params!$B$11)/(scaling_params!$C$11-scaling_params!$B$11))))/3</f>
        <v>0.5473259681</v>
      </c>
      <c r="AA1280" s="15">
        <f>(MAX(0,MIN(1,1-(Q1280-scaling_params!$B$8)/(scaling_params!$C$8-scaling_params!$B$8)))+MAX(0,MIN(1,(R1280-scaling_params!$B$9)/(scaling_params!$C$9-scaling_params!$B$9)))+MAX(0,MIN(1,(S1280-scaling_params!$B$10)/(scaling_params!$C$10-scaling_params!$B$10))))/3</f>
        <v>0.4387480539</v>
      </c>
      <c r="AB1280" s="15">
        <f>(MAX(0,MIN(1,(U1280-scaling_params!$B$12)/(scaling_params!$C$12-scaling_params!$B$12)))+MAX(0,MIN(1,(V1280-scaling_params!$B$13)/(scaling_params!$C$13-scaling_params!$B$13))))/2</f>
        <v>0.515</v>
      </c>
      <c r="AC1280" s="13">
        <f>(scaling_params!$G$2*X1280+scaling_params!$G$3*Y1280+scaling_params!$G$4*Z1280+scaling_params!$G$5*AA1280+scaling_params!$G$6*AB1280)*100</f>
        <v>48.0201246</v>
      </c>
      <c r="AD1280" s="11" t="s">
        <v>680</v>
      </c>
      <c r="AE1280" s="11">
        <f t="shared" si="2"/>
        <v>1</v>
      </c>
    </row>
    <row r="1281" ht="15.75" customHeight="1">
      <c r="A1281" s="11" t="s">
        <v>316</v>
      </c>
      <c r="B1281" s="11" t="s">
        <v>163</v>
      </c>
      <c r="C1281" s="11" t="s">
        <v>267</v>
      </c>
      <c r="D1281" s="11" t="s">
        <v>165</v>
      </c>
      <c r="E1281" s="12">
        <v>2025.0</v>
      </c>
      <c r="F1281" s="11" t="s">
        <v>166</v>
      </c>
      <c r="G1281" s="11" t="s">
        <v>172</v>
      </c>
      <c r="H1281" s="11">
        <v>5.0</v>
      </c>
      <c r="I1281" s="13">
        <v>11.4</v>
      </c>
      <c r="J1281" s="11">
        <v>0.0</v>
      </c>
      <c r="K1281" s="13">
        <v>2.9</v>
      </c>
      <c r="L1281" s="13">
        <v>6.7</v>
      </c>
      <c r="M1281" s="11">
        <v>-20.0</v>
      </c>
      <c r="N1281" s="14">
        <v>0.79</v>
      </c>
      <c r="O1281" s="13">
        <v>65.0</v>
      </c>
      <c r="P1281" s="13">
        <v>7.5</v>
      </c>
      <c r="Q1281" s="13">
        <v>15.9</v>
      </c>
      <c r="R1281" s="13">
        <v>10.7</v>
      </c>
      <c r="S1281" s="13">
        <v>3.3</v>
      </c>
      <c r="T1281" s="13">
        <v>3.5</v>
      </c>
      <c r="U1281" s="13">
        <v>1.3</v>
      </c>
      <c r="V1281" s="13">
        <v>68.7</v>
      </c>
      <c r="W1281" s="11" t="str">
        <f t="shared" si="1"/>
        <v>B-Average|BBVA|Operations|2025</v>
      </c>
      <c r="X1281" s="15">
        <f>(MAX(0,MIN(1,1-(K1281-scaling_params!$B$2)/(scaling_params!$C$2-scaling_params!$B$2)))+MAX(0,MIN(1,(L1281-scaling_params!$B$3)/(scaling_params!$C$3-scaling_params!$B$3))))/2</f>
        <v>0.4553921569</v>
      </c>
      <c r="Y1281" s="15">
        <f>(MAX(0,MIN(1,(M1281-scaling_params!$B$4)/(scaling_params!$C$4-scaling_params!$B$4)))+MAX(0,MIN(1,(N1281-scaling_params!$B$5)/(scaling_params!$C$5-scaling_params!$B$5))))/2</f>
        <v>0.4035714286</v>
      </c>
      <c r="Z1281" s="15">
        <f>(MAX(0,MIN(1,(O1281-scaling_params!$B$6)/(scaling_params!$C$6-scaling_params!$B$6)))+MAX(0,MIN(1,1-(P1281-scaling_params!$B$7)/(scaling_params!$C$7-scaling_params!$B$7)))+MAX(0,MIN(1,(T1281-scaling_params!$B$11)/(scaling_params!$C$11-scaling_params!$B$11))))/3</f>
        <v>0.482243205</v>
      </c>
      <c r="AA1281" s="15">
        <f>(MAX(0,MIN(1,1-(Q1281-scaling_params!$B$8)/(scaling_params!$C$8-scaling_params!$B$8)))+MAX(0,MIN(1,(R1281-scaling_params!$B$9)/(scaling_params!$C$9-scaling_params!$B$9)))+MAX(0,MIN(1,(S1281-scaling_params!$B$10)/(scaling_params!$C$10-scaling_params!$B$10))))/3</f>
        <v>0.34977944</v>
      </c>
      <c r="AB1281" s="15">
        <f>(MAX(0,MIN(1,(U1281-scaling_params!$B$12)/(scaling_params!$C$12-scaling_params!$B$12)))+MAX(0,MIN(1,(V1281-scaling_params!$B$13)/(scaling_params!$C$13-scaling_params!$B$13))))/2</f>
        <v>0.305</v>
      </c>
      <c r="AC1281" s="13">
        <f>(scaling_params!$G$2*X1281+scaling_params!$G$3*Y1281+scaling_params!$G$4*Z1281+scaling_params!$G$5*AA1281+scaling_params!$G$6*AB1281)*100</f>
        <v>41.27347772</v>
      </c>
      <c r="AD1281" s="11" t="s">
        <v>680</v>
      </c>
      <c r="AE1281" s="11">
        <f t="shared" si="2"/>
        <v>1</v>
      </c>
    </row>
    <row r="1282" ht="15.75" customHeight="1">
      <c r="A1282" s="11" t="s">
        <v>317</v>
      </c>
      <c r="B1282" s="11" t="s">
        <v>163</v>
      </c>
      <c r="C1282" s="11" t="s">
        <v>267</v>
      </c>
      <c r="D1282" s="11" t="s">
        <v>181</v>
      </c>
      <c r="E1282" s="12">
        <v>2024.0</v>
      </c>
      <c r="F1282" s="11" t="s">
        <v>166</v>
      </c>
      <c r="G1282" s="11" t="s">
        <v>172</v>
      </c>
      <c r="H1282" s="11">
        <v>2.0</v>
      </c>
      <c r="I1282" s="13">
        <v>11.9</v>
      </c>
      <c r="J1282" s="11">
        <v>1.0</v>
      </c>
      <c r="K1282" s="13">
        <v>3.1</v>
      </c>
      <c r="L1282" s="13">
        <v>6.6</v>
      </c>
      <c r="M1282" s="11">
        <v>10.0</v>
      </c>
      <c r="N1282" s="14">
        <v>0.72</v>
      </c>
      <c r="O1282" s="13">
        <v>71.5</v>
      </c>
      <c r="P1282" s="13">
        <v>8.4</v>
      </c>
      <c r="Q1282" s="13">
        <v>14.6</v>
      </c>
      <c r="R1282" s="13">
        <v>11.7</v>
      </c>
      <c r="S1282" s="13">
        <v>3.3</v>
      </c>
      <c r="T1282" s="13">
        <v>3.0</v>
      </c>
      <c r="U1282" s="13">
        <v>1.8</v>
      </c>
      <c r="V1282" s="13">
        <v>68.4</v>
      </c>
      <c r="W1282" s="11" t="str">
        <f t="shared" si="1"/>
        <v>B-Average|BBVA|Corporate|2024</v>
      </c>
      <c r="X1282" s="15">
        <f>(MAX(0,MIN(1,1-(K1282-scaling_params!$B$2)/(scaling_params!$C$2-scaling_params!$B$2)))+MAX(0,MIN(1,(L1282-scaling_params!$B$3)/(scaling_params!$C$3-scaling_params!$B$3))))/2</f>
        <v>0.4147058824</v>
      </c>
      <c r="Y1282" s="15">
        <f>(MAX(0,MIN(1,(M1282-scaling_params!$B$4)/(scaling_params!$C$4-scaling_params!$B$4)))+MAX(0,MIN(1,(N1282-scaling_params!$B$5)/(scaling_params!$C$5-scaling_params!$B$5))))/2</f>
        <v>0.4589285714</v>
      </c>
      <c r="Z1282" s="15">
        <f>(MAX(0,MIN(1,(O1282-scaling_params!$B$6)/(scaling_params!$C$6-scaling_params!$B$6)))+MAX(0,MIN(1,1-(P1282-scaling_params!$B$7)/(scaling_params!$C$7-scaling_params!$B$7)))+MAX(0,MIN(1,(T1282-scaling_params!$B$11)/(scaling_params!$C$11-scaling_params!$B$11))))/3</f>
        <v>0.4608038024</v>
      </c>
      <c r="AA1282" s="15">
        <f>(MAX(0,MIN(1,1-(Q1282-scaling_params!$B$8)/(scaling_params!$C$8-scaling_params!$B$8)))+MAX(0,MIN(1,(R1282-scaling_params!$B$9)/(scaling_params!$C$9-scaling_params!$B$9)))+MAX(0,MIN(1,(S1282-scaling_params!$B$10)/(scaling_params!$C$10-scaling_params!$B$10))))/3</f>
        <v>0.441215957</v>
      </c>
      <c r="AB1282" s="15">
        <f>(MAX(0,MIN(1,(U1282-scaling_params!$B$12)/(scaling_params!$C$12-scaling_params!$B$12)))+MAX(0,MIN(1,(V1282-scaling_params!$B$13)/(scaling_params!$C$13-scaling_params!$B$13))))/2</f>
        <v>0.4272727273</v>
      </c>
      <c r="AC1282" s="13">
        <f>(scaling_params!$G$2*X1282+scaling_params!$G$3*Y1282+scaling_params!$G$4*Z1282+scaling_params!$G$5*AA1282+scaling_params!$G$6*AB1282)*100</f>
        <v>44.16651805</v>
      </c>
      <c r="AD1282" s="11" t="s">
        <v>680</v>
      </c>
      <c r="AE1282" s="11">
        <f t="shared" si="2"/>
        <v>1</v>
      </c>
    </row>
    <row r="1283" ht="15.75" customHeight="1">
      <c r="A1283" s="11" t="s">
        <v>317</v>
      </c>
      <c r="B1283" s="11" t="s">
        <v>163</v>
      </c>
      <c r="C1283" s="11" t="s">
        <v>267</v>
      </c>
      <c r="D1283" s="11" t="s">
        <v>181</v>
      </c>
      <c r="E1283" s="12">
        <v>2025.0</v>
      </c>
      <c r="F1283" s="11" t="s">
        <v>166</v>
      </c>
      <c r="G1283" s="11" t="s">
        <v>172</v>
      </c>
      <c r="H1283" s="11">
        <v>2.0</v>
      </c>
      <c r="I1283" s="13">
        <v>11.4</v>
      </c>
      <c r="J1283" s="11">
        <v>0.0</v>
      </c>
      <c r="K1283" s="13">
        <v>2.0</v>
      </c>
      <c r="L1283" s="13">
        <v>7.4</v>
      </c>
      <c r="M1283" s="11">
        <v>-1.0</v>
      </c>
      <c r="N1283" s="14">
        <v>0.79</v>
      </c>
      <c r="O1283" s="13">
        <v>66.0</v>
      </c>
      <c r="P1283" s="13">
        <v>8.0</v>
      </c>
      <c r="Q1283" s="13">
        <v>14.3</v>
      </c>
      <c r="R1283" s="13">
        <v>13.5</v>
      </c>
      <c r="S1283" s="13">
        <v>3.9</v>
      </c>
      <c r="T1283" s="13">
        <v>4.0</v>
      </c>
      <c r="U1283" s="13">
        <v>1.4</v>
      </c>
      <c r="V1283" s="13">
        <v>71.8</v>
      </c>
      <c r="W1283" s="11" t="str">
        <f t="shared" si="1"/>
        <v>B-Average|BBVA|Corporate|2025</v>
      </c>
      <c r="X1283" s="15">
        <f>(MAX(0,MIN(1,1-(K1283-scaling_params!$B$2)/(scaling_params!$C$2-scaling_params!$B$2)))+MAX(0,MIN(1,(L1283-scaling_params!$B$3)/(scaling_params!$C$3-scaling_params!$B$3))))/2</f>
        <v>0.6568627451</v>
      </c>
      <c r="Y1283" s="15">
        <f>(MAX(0,MIN(1,(M1283-scaling_params!$B$4)/(scaling_params!$C$4-scaling_params!$B$4)))+MAX(0,MIN(1,(N1283-scaling_params!$B$5)/(scaling_params!$C$5-scaling_params!$B$5))))/2</f>
        <v>0.494047619</v>
      </c>
      <c r="Z1283" s="15">
        <f>(MAX(0,MIN(1,(O1283-scaling_params!$B$6)/(scaling_params!$C$6-scaling_params!$B$6)))+MAX(0,MIN(1,1-(P1283-scaling_params!$B$7)/(scaling_params!$C$7-scaling_params!$B$7)))+MAX(0,MIN(1,(T1283-scaling_params!$B$11)/(scaling_params!$C$11-scaling_params!$B$11))))/3</f>
        <v>0.5013188578</v>
      </c>
      <c r="AA1283" s="15">
        <f>(MAX(0,MIN(1,1-(Q1283-scaling_params!$B$8)/(scaling_params!$C$8-scaling_params!$B$8)))+MAX(0,MIN(1,(R1283-scaling_params!$B$9)/(scaling_params!$C$9-scaling_params!$B$9)))+MAX(0,MIN(1,(S1283-scaling_params!$B$10)/(scaling_params!$C$10-scaling_params!$B$10))))/3</f>
        <v>0.5873524899</v>
      </c>
      <c r="AB1283" s="15">
        <f>(MAX(0,MIN(1,(U1283-scaling_params!$B$12)/(scaling_params!$C$12-scaling_params!$B$12)))+MAX(0,MIN(1,(V1283-scaling_params!$B$13)/(scaling_params!$C$13-scaling_params!$B$13))))/2</f>
        <v>0.3581818182</v>
      </c>
      <c r="AC1283" s="13">
        <f>(scaling_params!$G$2*X1283+scaling_params!$G$3*Y1283+scaling_params!$G$4*Z1283+scaling_params!$G$5*AA1283+scaling_params!$G$6*AB1283)*100</f>
        <v>53.39133599</v>
      </c>
      <c r="AD1283" s="11" t="s">
        <v>680</v>
      </c>
      <c r="AE1283" s="11">
        <f t="shared" si="2"/>
        <v>1</v>
      </c>
    </row>
    <row r="1284" ht="15.75" customHeight="1">
      <c r="A1284" s="11" t="s">
        <v>318</v>
      </c>
      <c r="B1284" s="11" t="s">
        <v>163</v>
      </c>
      <c r="C1284" s="11" t="s">
        <v>267</v>
      </c>
      <c r="D1284" s="11" t="s">
        <v>165</v>
      </c>
      <c r="E1284" s="12">
        <v>2024.0</v>
      </c>
      <c r="F1284" s="11" t="s">
        <v>171</v>
      </c>
      <c r="G1284" s="11" t="s">
        <v>167</v>
      </c>
      <c r="H1284" s="11">
        <v>1.0</v>
      </c>
      <c r="I1284" s="13">
        <v>11.9</v>
      </c>
      <c r="J1284" s="11">
        <v>0.0</v>
      </c>
      <c r="K1284" s="13">
        <v>3.0</v>
      </c>
      <c r="L1284" s="13">
        <v>5.2</v>
      </c>
      <c r="M1284" s="11">
        <v>5.0</v>
      </c>
      <c r="N1284" s="14">
        <v>0.73</v>
      </c>
      <c r="O1284" s="13">
        <v>69.1</v>
      </c>
      <c r="P1284" s="13">
        <v>7.0</v>
      </c>
      <c r="Q1284" s="13">
        <v>16.3</v>
      </c>
      <c r="R1284" s="13">
        <v>13.4</v>
      </c>
      <c r="S1284" s="13">
        <v>3.5</v>
      </c>
      <c r="T1284" s="13">
        <v>3.1</v>
      </c>
      <c r="U1284" s="13">
        <v>2.1</v>
      </c>
      <c r="V1284" s="13">
        <v>59.4</v>
      </c>
      <c r="W1284" s="11" t="str">
        <f t="shared" si="1"/>
        <v>B-Average|BBVA|Operations|2024</v>
      </c>
      <c r="X1284" s="15">
        <f>(MAX(0,MIN(1,1-(K1284-scaling_params!$B$2)/(scaling_params!$C$2-scaling_params!$B$2)))+MAX(0,MIN(1,(L1284-scaling_params!$B$3)/(scaling_params!$C$3-scaling_params!$B$3))))/2</f>
        <v>0.3284313725</v>
      </c>
      <c r="Y1284" s="15">
        <f>(MAX(0,MIN(1,(M1284-scaling_params!$B$4)/(scaling_params!$C$4-scaling_params!$B$4)))+MAX(0,MIN(1,(N1284-scaling_params!$B$5)/(scaling_params!$C$5-scaling_params!$B$5))))/2</f>
        <v>0.4476190476</v>
      </c>
      <c r="Z1284" s="15">
        <f>(MAX(0,MIN(1,(O1284-scaling_params!$B$6)/(scaling_params!$C$6-scaling_params!$B$6)))+MAX(0,MIN(1,1-(P1284-scaling_params!$B$7)/(scaling_params!$C$7-scaling_params!$B$7)))+MAX(0,MIN(1,(T1284-scaling_params!$B$11)/(scaling_params!$C$11-scaling_params!$B$11))))/3</f>
        <v>0.5568497776</v>
      </c>
      <c r="AA1284" s="15">
        <f>(MAX(0,MIN(1,1-(Q1284-scaling_params!$B$8)/(scaling_params!$C$8-scaling_params!$B$8)))+MAX(0,MIN(1,(R1284-scaling_params!$B$9)/(scaling_params!$C$9-scaling_params!$B$9)))+MAX(0,MIN(1,(S1284-scaling_params!$B$10)/(scaling_params!$C$10-scaling_params!$B$10))))/3</f>
        <v>0.4681598186</v>
      </c>
      <c r="AB1284" s="15">
        <f>(MAX(0,MIN(1,(U1284-scaling_params!$B$12)/(scaling_params!$C$12-scaling_params!$B$12)))+MAX(0,MIN(1,(V1284-scaling_params!$B$13)/(scaling_params!$C$13-scaling_params!$B$13))))/2</f>
        <v>0.4204545455</v>
      </c>
      <c r="AC1284" s="13">
        <f>(scaling_params!$G$2*X1284+scaling_params!$G$3*Y1284+scaling_params!$G$4*Z1284+scaling_params!$G$5*AA1284+scaling_params!$G$6*AB1284)*100</f>
        <v>44.52413109</v>
      </c>
      <c r="AD1284" s="11" t="s">
        <v>680</v>
      </c>
      <c r="AE1284" s="11">
        <f t="shared" si="2"/>
        <v>1</v>
      </c>
    </row>
    <row r="1285" ht="15.75" customHeight="1">
      <c r="A1285" s="11" t="s">
        <v>318</v>
      </c>
      <c r="B1285" s="11" t="s">
        <v>163</v>
      </c>
      <c r="C1285" s="11" t="s">
        <v>267</v>
      </c>
      <c r="D1285" s="11" t="s">
        <v>165</v>
      </c>
      <c r="E1285" s="12">
        <v>2025.0</v>
      </c>
      <c r="F1285" s="11" t="s">
        <v>171</v>
      </c>
      <c r="G1285" s="11" t="s">
        <v>167</v>
      </c>
      <c r="H1285" s="11">
        <v>1.0</v>
      </c>
      <c r="I1285" s="13">
        <v>11.4</v>
      </c>
      <c r="J1285" s="11">
        <v>0.0</v>
      </c>
      <c r="K1285" s="13">
        <v>2.9</v>
      </c>
      <c r="L1285" s="13">
        <v>6.2</v>
      </c>
      <c r="M1285" s="11">
        <v>25.0</v>
      </c>
      <c r="N1285" s="14">
        <v>0.75</v>
      </c>
      <c r="O1285" s="13">
        <v>65.0</v>
      </c>
      <c r="P1285" s="13">
        <v>7.5</v>
      </c>
      <c r="Q1285" s="13">
        <v>15.9</v>
      </c>
      <c r="R1285" s="13">
        <v>10.7</v>
      </c>
      <c r="S1285" s="13">
        <v>4.0</v>
      </c>
      <c r="T1285" s="13">
        <v>2.9</v>
      </c>
      <c r="U1285" s="13">
        <v>1.3</v>
      </c>
      <c r="V1285" s="13">
        <v>70.9</v>
      </c>
      <c r="W1285" s="11" t="str">
        <f t="shared" si="1"/>
        <v>B-Average|BBVA|Operations|2025</v>
      </c>
      <c r="X1285" s="15">
        <f>(MAX(0,MIN(1,1-(K1285-scaling_params!$B$2)/(scaling_params!$C$2-scaling_params!$B$2)))+MAX(0,MIN(1,(L1285-scaling_params!$B$3)/(scaling_params!$C$3-scaling_params!$B$3))))/2</f>
        <v>0.418627451</v>
      </c>
      <c r="Y1285" s="15">
        <f>(MAX(0,MIN(1,(M1285-scaling_params!$B$4)/(scaling_params!$C$4-scaling_params!$B$4)))+MAX(0,MIN(1,(N1285-scaling_params!$B$5)/(scaling_params!$C$5-scaling_params!$B$5))))/2</f>
        <v>0.5678571429</v>
      </c>
      <c r="Z1285" s="15">
        <f>(MAX(0,MIN(1,(O1285-scaling_params!$B$6)/(scaling_params!$C$6-scaling_params!$B$6)))+MAX(0,MIN(1,1-(P1285-scaling_params!$B$7)/(scaling_params!$C$7-scaling_params!$B$7)))+MAX(0,MIN(1,(T1285-scaling_params!$B$11)/(scaling_params!$C$11-scaling_params!$B$11))))/3</f>
        <v>0.4251003479</v>
      </c>
      <c r="AA1285" s="15">
        <f>(MAX(0,MIN(1,1-(Q1285-scaling_params!$B$8)/(scaling_params!$C$8-scaling_params!$B$8)))+MAX(0,MIN(1,(R1285-scaling_params!$B$9)/(scaling_params!$C$9-scaling_params!$B$9)))+MAX(0,MIN(1,(S1285-scaling_params!$B$10)/(scaling_params!$C$10-scaling_params!$B$10))))/3</f>
        <v>0.4184068909</v>
      </c>
      <c r="AB1285" s="15">
        <f>(MAX(0,MIN(1,(U1285-scaling_params!$B$12)/(scaling_params!$C$12-scaling_params!$B$12)))+MAX(0,MIN(1,(V1285-scaling_params!$B$13)/(scaling_params!$C$13-scaling_params!$B$13))))/2</f>
        <v>0.325</v>
      </c>
      <c r="AC1285" s="13">
        <f>(scaling_params!$G$2*X1285+scaling_params!$G$3*Y1285+scaling_params!$G$4*Z1285+scaling_params!$G$5*AA1285+scaling_params!$G$6*AB1285)*100</f>
        <v>44.37120741</v>
      </c>
      <c r="AD1285" s="11" t="s">
        <v>680</v>
      </c>
      <c r="AE1285" s="11">
        <f t="shared" si="2"/>
        <v>1</v>
      </c>
    </row>
    <row r="1286" ht="15.75" customHeight="1">
      <c r="A1286" s="11" t="s">
        <v>319</v>
      </c>
      <c r="B1286" s="11" t="s">
        <v>163</v>
      </c>
      <c r="C1286" s="11" t="s">
        <v>267</v>
      </c>
      <c r="D1286" s="11" t="s">
        <v>170</v>
      </c>
      <c r="E1286" s="12">
        <v>2024.0</v>
      </c>
      <c r="F1286" s="11" t="s">
        <v>171</v>
      </c>
      <c r="G1286" s="11" t="s">
        <v>172</v>
      </c>
      <c r="H1286" s="11">
        <v>2.0</v>
      </c>
      <c r="I1286" s="13">
        <v>11.9</v>
      </c>
      <c r="J1286" s="11">
        <v>0.0</v>
      </c>
      <c r="K1286" s="13">
        <v>2.4</v>
      </c>
      <c r="L1286" s="13">
        <v>6.9</v>
      </c>
      <c r="M1286" s="11">
        <v>10.0</v>
      </c>
      <c r="N1286" s="14">
        <v>0.74</v>
      </c>
      <c r="O1286" s="13">
        <v>70.5</v>
      </c>
      <c r="P1286" s="13">
        <v>8.3</v>
      </c>
      <c r="Q1286" s="13">
        <v>13.6</v>
      </c>
      <c r="R1286" s="13">
        <v>14.9</v>
      </c>
      <c r="S1286" s="13">
        <v>3.4</v>
      </c>
      <c r="T1286" s="13">
        <v>3.4</v>
      </c>
      <c r="U1286" s="13">
        <v>1.7</v>
      </c>
      <c r="V1286" s="13">
        <v>65.7</v>
      </c>
      <c r="W1286" s="11" t="str">
        <f t="shared" si="1"/>
        <v>B-Average|BBVA|Risk|2024</v>
      </c>
      <c r="X1286" s="15">
        <f>(MAX(0,MIN(1,1-(K1286-scaling_params!$B$2)/(scaling_params!$C$2-scaling_params!$B$2)))+MAX(0,MIN(1,(L1286-scaling_params!$B$3)/(scaling_params!$C$3-scaling_params!$B$3))))/2</f>
        <v>0.5534313725</v>
      </c>
      <c r="Y1286" s="15">
        <f>(MAX(0,MIN(1,(M1286-scaling_params!$B$4)/(scaling_params!$C$4-scaling_params!$B$4)))+MAX(0,MIN(1,(N1286-scaling_params!$B$5)/(scaling_params!$C$5-scaling_params!$B$5))))/2</f>
        <v>0.4839285714</v>
      </c>
      <c r="Z1286" s="15">
        <f>(MAX(0,MIN(1,(O1286-scaling_params!$B$6)/(scaling_params!$C$6-scaling_params!$B$6)))+MAX(0,MIN(1,1-(P1286-scaling_params!$B$7)/(scaling_params!$C$7-scaling_params!$B$7)))+MAX(0,MIN(1,(T1286-scaling_params!$B$11)/(scaling_params!$C$11-scaling_params!$B$11))))/3</f>
        <v>0.4914063993</v>
      </c>
      <c r="AA1286" s="15">
        <f>(MAX(0,MIN(1,1-(Q1286-scaling_params!$B$8)/(scaling_params!$C$8-scaling_params!$B$8)))+MAX(0,MIN(1,(R1286-scaling_params!$B$9)/(scaling_params!$C$9-scaling_params!$B$9)))+MAX(0,MIN(1,(S1286-scaling_params!$B$10)/(scaling_params!$C$10-scaling_params!$B$10))))/3</f>
        <v>0.6239197635</v>
      </c>
      <c r="AB1286" s="15">
        <f>(MAX(0,MIN(1,(U1286-scaling_params!$B$12)/(scaling_params!$C$12-scaling_params!$B$12)))+MAX(0,MIN(1,(V1286-scaling_params!$B$13)/(scaling_params!$C$13-scaling_params!$B$13))))/2</f>
        <v>0.3777272727</v>
      </c>
      <c r="AC1286" s="13">
        <f>(scaling_params!$G$2*X1286+scaling_params!$G$3*Y1286+scaling_params!$G$4*Z1286+scaling_params!$G$5*AA1286+scaling_params!$G$6*AB1286)*100</f>
        <v>51.36417872</v>
      </c>
      <c r="AD1286" s="11" t="s">
        <v>680</v>
      </c>
      <c r="AE1286" s="11">
        <f t="shared" si="2"/>
        <v>1</v>
      </c>
    </row>
    <row r="1287" ht="15.75" customHeight="1">
      <c r="A1287" s="11" t="s">
        <v>319</v>
      </c>
      <c r="B1287" s="11" t="s">
        <v>163</v>
      </c>
      <c r="C1287" s="11" t="s">
        <v>267</v>
      </c>
      <c r="D1287" s="11" t="s">
        <v>170</v>
      </c>
      <c r="E1287" s="12">
        <v>2025.0</v>
      </c>
      <c r="F1287" s="11" t="s">
        <v>171</v>
      </c>
      <c r="G1287" s="11" t="s">
        <v>172</v>
      </c>
      <c r="H1287" s="11">
        <v>2.0</v>
      </c>
      <c r="I1287" s="13">
        <v>11.4</v>
      </c>
      <c r="J1287" s="11">
        <v>0.0</v>
      </c>
      <c r="K1287" s="13">
        <v>2.5</v>
      </c>
      <c r="L1287" s="13">
        <v>7.2</v>
      </c>
      <c r="M1287" s="11">
        <v>17.0</v>
      </c>
      <c r="N1287" s="14">
        <v>0.76</v>
      </c>
      <c r="O1287" s="13">
        <v>68.8</v>
      </c>
      <c r="P1287" s="13">
        <v>7.0</v>
      </c>
      <c r="Q1287" s="13">
        <v>16.6</v>
      </c>
      <c r="R1287" s="13">
        <v>14.7</v>
      </c>
      <c r="S1287" s="13">
        <v>3.4</v>
      </c>
      <c r="T1287" s="13">
        <v>3.0</v>
      </c>
      <c r="U1287" s="13">
        <v>1.5</v>
      </c>
      <c r="V1287" s="13">
        <v>65.9</v>
      </c>
      <c r="W1287" s="11" t="str">
        <f t="shared" si="1"/>
        <v>B-Average|BBVA|Risk|2025</v>
      </c>
      <c r="X1287" s="15">
        <f>(MAX(0,MIN(1,1-(K1287-scaling_params!$B$2)/(scaling_params!$C$2-scaling_params!$B$2)))+MAX(0,MIN(1,(L1287-scaling_params!$B$3)/(scaling_params!$C$3-scaling_params!$B$3))))/2</f>
        <v>0.5588235294</v>
      </c>
      <c r="Y1287" s="15">
        <f>(MAX(0,MIN(1,(M1287-scaling_params!$B$4)/(scaling_params!$C$4-scaling_params!$B$4)))+MAX(0,MIN(1,(N1287-scaling_params!$B$5)/(scaling_params!$C$5-scaling_params!$B$5))))/2</f>
        <v>0.5422619048</v>
      </c>
      <c r="Z1287" s="15">
        <f>(MAX(0,MIN(1,(O1287-scaling_params!$B$6)/(scaling_params!$C$6-scaling_params!$B$6)))+MAX(0,MIN(1,1-(P1287-scaling_params!$B$7)/(scaling_params!$C$7-scaling_params!$B$7)))+MAX(0,MIN(1,(T1287-scaling_params!$B$11)/(scaling_params!$C$11-scaling_params!$B$11))))/3</f>
        <v>0.5423754731</v>
      </c>
      <c r="AA1287" s="15">
        <f>(MAX(0,MIN(1,1-(Q1287-scaling_params!$B$8)/(scaling_params!$C$8-scaling_params!$B$8)))+MAX(0,MIN(1,(R1287-scaling_params!$B$9)/(scaling_params!$C$9-scaling_params!$B$9)))+MAX(0,MIN(1,(S1287-scaling_params!$B$10)/(scaling_params!$C$10-scaling_params!$B$10))))/3</f>
        <v>0.5018445813</v>
      </c>
      <c r="AB1287" s="15">
        <f>(MAX(0,MIN(1,(U1287-scaling_params!$B$12)/(scaling_params!$C$12-scaling_params!$B$12)))+MAX(0,MIN(1,(V1287-scaling_params!$B$13)/(scaling_params!$C$13-scaling_params!$B$13))))/2</f>
        <v>0.3295454545</v>
      </c>
      <c r="AC1287" s="13">
        <f>(scaling_params!$G$2*X1287+scaling_params!$G$3*Y1287+scaling_params!$G$4*Z1287+scaling_params!$G$5*AA1287+scaling_params!$G$6*AB1287)*100</f>
        <v>51.34243232</v>
      </c>
      <c r="AD1287" s="11" t="s">
        <v>680</v>
      </c>
      <c r="AE1287" s="11">
        <f t="shared" si="2"/>
        <v>1</v>
      </c>
    </row>
    <row r="1288" ht="15.75" customHeight="1">
      <c r="A1288" s="11" t="s">
        <v>320</v>
      </c>
      <c r="B1288" s="11" t="s">
        <v>163</v>
      </c>
      <c r="C1288" s="11" t="s">
        <v>267</v>
      </c>
      <c r="D1288" s="11" t="s">
        <v>174</v>
      </c>
      <c r="E1288" s="12">
        <v>2024.0</v>
      </c>
      <c r="F1288" s="11" t="s">
        <v>171</v>
      </c>
      <c r="G1288" s="11" t="s">
        <v>172</v>
      </c>
      <c r="H1288" s="11">
        <v>5.0</v>
      </c>
      <c r="I1288" s="13">
        <v>11.9</v>
      </c>
      <c r="J1288" s="11">
        <v>0.0</v>
      </c>
      <c r="K1288" s="13">
        <v>3.0</v>
      </c>
      <c r="L1288" s="13">
        <v>6.2</v>
      </c>
      <c r="M1288" s="11">
        <v>1.0</v>
      </c>
      <c r="N1288" s="14">
        <v>0.72</v>
      </c>
      <c r="O1288" s="13">
        <v>61.5</v>
      </c>
      <c r="P1288" s="13">
        <v>8.7</v>
      </c>
      <c r="Q1288" s="13">
        <v>18.1</v>
      </c>
      <c r="R1288" s="13">
        <v>13.0</v>
      </c>
      <c r="S1288" s="13">
        <v>3.9</v>
      </c>
      <c r="T1288" s="13">
        <v>3.2</v>
      </c>
      <c r="U1288" s="13">
        <v>1.3</v>
      </c>
      <c r="V1288" s="13">
        <v>82.0</v>
      </c>
      <c r="W1288" s="11" t="str">
        <f t="shared" si="1"/>
        <v>B-Average|BBVA|Digital|2024</v>
      </c>
      <c r="X1288" s="15">
        <f>(MAX(0,MIN(1,1-(K1288-scaling_params!$B$2)/(scaling_params!$C$2-scaling_params!$B$2)))+MAX(0,MIN(1,(L1288-scaling_params!$B$3)/(scaling_params!$C$3-scaling_params!$B$3))))/2</f>
        <v>0.4019607843</v>
      </c>
      <c r="Y1288" s="15">
        <f>(MAX(0,MIN(1,(M1288-scaling_params!$B$4)/(scaling_params!$C$4-scaling_params!$B$4)))+MAX(0,MIN(1,(N1288-scaling_params!$B$5)/(scaling_params!$C$5-scaling_params!$B$5))))/2</f>
        <v>0.4160714286</v>
      </c>
      <c r="Z1288" s="15">
        <f>(MAX(0,MIN(1,(O1288-scaling_params!$B$6)/(scaling_params!$C$6-scaling_params!$B$6)))+MAX(0,MIN(1,1-(P1288-scaling_params!$B$7)/(scaling_params!$C$7-scaling_params!$B$7)))+MAX(0,MIN(1,(T1288-scaling_params!$B$11)/(scaling_params!$C$11-scaling_params!$B$11))))/3</f>
        <v>0.2878078928</v>
      </c>
      <c r="AA1288" s="15">
        <f>(MAX(0,MIN(1,1-(Q1288-scaling_params!$B$8)/(scaling_params!$C$8-scaling_params!$B$8)))+MAX(0,MIN(1,(R1288-scaling_params!$B$9)/(scaling_params!$C$9-scaling_params!$B$9)))+MAX(0,MIN(1,(S1288-scaling_params!$B$10)/(scaling_params!$C$10-scaling_params!$B$10))))/3</f>
        <v>0.4223160495</v>
      </c>
      <c r="AB1288" s="15">
        <f>(MAX(0,MIN(1,(U1288-scaling_params!$B$12)/(scaling_params!$C$12-scaling_params!$B$12)))+MAX(0,MIN(1,(V1288-scaling_params!$B$13)/(scaling_params!$C$13-scaling_params!$B$13))))/2</f>
        <v>0.4259090909</v>
      </c>
      <c r="AC1288" s="13">
        <f>(scaling_params!$G$2*X1288+scaling_params!$G$3*Y1288+scaling_params!$G$4*Z1288+scaling_params!$G$5*AA1288+scaling_params!$G$6*AB1288)*100</f>
        <v>38.44573223</v>
      </c>
      <c r="AD1288" s="11" t="s">
        <v>680</v>
      </c>
      <c r="AE1288" s="11">
        <f t="shared" si="2"/>
        <v>1</v>
      </c>
    </row>
    <row r="1289" ht="15.75" customHeight="1">
      <c r="A1289" s="11" t="s">
        <v>320</v>
      </c>
      <c r="B1289" s="11" t="s">
        <v>163</v>
      </c>
      <c r="C1289" s="11" t="s">
        <v>267</v>
      </c>
      <c r="D1289" s="11" t="s">
        <v>174</v>
      </c>
      <c r="E1289" s="12">
        <v>2025.0</v>
      </c>
      <c r="F1289" s="11" t="s">
        <v>171</v>
      </c>
      <c r="G1289" s="11" t="s">
        <v>172</v>
      </c>
      <c r="H1289" s="11">
        <v>5.0</v>
      </c>
      <c r="I1289" s="13">
        <v>11.4</v>
      </c>
      <c r="J1289" s="11">
        <v>0.0</v>
      </c>
      <c r="K1289" s="13">
        <v>3.2</v>
      </c>
      <c r="L1289" s="13">
        <v>6.6</v>
      </c>
      <c r="M1289" s="11">
        <v>8.0</v>
      </c>
      <c r="N1289" s="14">
        <v>0.78</v>
      </c>
      <c r="O1289" s="13">
        <v>62.8</v>
      </c>
      <c r="P1289" s="13">
        <v>7.6</v>
      </c>
      <c r="Q1289" s="13">
        <v>16.6</v>
      </c>
      <c r="R1289" s="13">
        <v>15.2</v>
      </c>
      <c r="S1289" s="13">
        <v>3.8</v>
      </c>
      <c r="T1289" s="13">
        <v>3.7</v>
      </c>
      <c r="U1289" s="13">
        <v>1.7</v>
      </c>
      <c r="V1289" s="13">
        <v>61.2</v>
      </c>
      <c r="W1289" s="11" t="str">
        <f t="shared" si="1"/>
        <v>B-Average|BBVA|Digital|2025</v>
      </c>
      <c r="X1289" s="15">
        <f>(MAX(0,MIN(1,1-(K1289-scaling_params!$B$2)/(scaling_params!$C$2-scaling_params!$B$2)))+MAX(0,MIN(1,(L1289-scaling_params!$B$3)/(scaling_params!$C$3-scaling_params!$B$3))))/2</f>
        <v>0.3980392157</v>
      </c>
      <c r="Y1289" s="15">
        <f>(MAX(0,MIN(1,(M1289-scaling_params!$B$4)/(scaling_params!$C$4-scaling_params!$B$4)))+MAX(0,MIN(1,(N1289-scaling_params!$B$5)/(scaling_params!$C$5-scaling_params!$B$5))))/2</f>
        <v>0.5244047619</v>
      </c>
      <c r="Z1289" s="15">
        <f>(MAX(0,MIN(1,(O1289-scaling_params!$B$6)/(scaling_params!$C$6-scaling_params!$B$6)))+MAX(0,MIN(1,1-(P1289-scaling_params!$B$7)/(scaling_params!$C$7-scaling_params!$B$7)))+MAX(0,MIN(1,(T1289-scaling_params!$B$11)/(scaling_params!$C$11-scaling_params!$B$11))))/3</f>
        <v>0.4559781847</v>
      </c>
      <c r="AA1289" s="15">
        <f>(MAX(0,MIN(1,1-(Q1289-scaling_params!$B$8)/(scaling_params!$C$8-scaling_params!$B$8)))+MAX(0,MIN(1,(R1289-scaling_params!$B$9)/(scaling_params!$C$9-scaling_params!$B$9)))+MAX(0,MIN(1,(S1289-scaling_params!$B$10)/(scaling_params!$C$10-scaling_params!$B$10))))/3</f>
        <v>0.562157314</v>
      </c>
      <c r="AB1289" s="15">
        <f>(MAX(0,MIN(1,(U1289-scaling_params!$B$12)/(scaling_params!$C$12-scaling_params!$B$12)))+MAX(0,MIN(1,(V1289-scaling_params!$B$13)/(scaling_params!$C$13-scaling_params!$B$13))))/2</f>
        <v>0.3368181818</v>
      </c>
      <c r="AC1289" s="13">
        <f>(scaling_params!$G$2*X1289+scaling_params!$G$3*Y1289+scaling_params!$G$4*Z1289+scaling_params!$G$5*AA1289+scaling_params!$G$6*AB1289)*100</f>
        <v>46.26134409</v>
      </c>
      <c r="AD1289" s="11" t="s">
        <v>680</v>
      </c>
      <c r="AE1289" s="11">
        <f t="shared" si="2"/>
        <v>1</v>
      </c>
    </row>
    <row r="1290" ht="15.75" customHeight="1">
      <c r="A1290" s="11" t="s">
        <v>321</v>
      </c>
      <c r="B1290" s="11" t="s">
        <v>163</v>
      </c>
      <c r="C1290" s="11" t="s">
        <v>267</v>
      </c>
      <c r="D1290" s="11" t="s">
        <v>165</v>
      </c>
      <c r="E1290" s="12">
        <v>2024.0</v>
      </c>
      <c r="F1290" s="11" t="s">
        <v>166</v>
      </c>
      <c r="G1290" s="11" t="s">
        <v>167</v>
      </c>
      <c r="H1290" s="11">
        <v>3.0</v>
      </c>
      <c r="I1290" s="13">
        <v>11.9</v>
      </c>
      <c r="J1290" s="11">
        <v>0.0</v>
      </c>
      <c r="K1290" s="13">
        <v>3.0</v>
      </c>
      <c r="L1290" s="13">
        <v>5.8</v>
      </c>
      <c r="M1290" s="11">
        <v>24.0</v>
      </c>
      <c r="N1290" s="14">
        <v>0.8</v>
      </c>
      <c r="O1290" s="13">
        <v>69.1</v>
      </c>
      <c r="P1290" s="13">
        <v>7.0</v>
      </c>
      <c r="Q1290" s="13">
        <v>16.3</v>
      </c>
      <c r="R1290" s="13">
        <v>13.4</v>
      </c>
      <c r="S1290" s="13">
        <v>3.4</v>
      </c>
      <c r="T1290" s="13">
        <v>3.3</v>
      </c>
      <c r="U1290" s="13">
        <v>2.1</v>
      </c>
      <c r="V1290" s="13">
        <v>74.3</v>
      </c>
      <c r="W1290" s="11" t="str">
        <f t="shared" si="1"/>
        <v>B-Average|BBVA|Operations|2024</v>
      </c>
      <c r="X1290" s="15">
        <f>(MAX(0,MIN(1,1-(K1290-scaling_params!$B$2)/(scaling_params!$C$2-scaling_params!$B$2)))+MAX(0,MIN(1,(L1290-scaling_params!$B$3)/(scaling_params!$C$3-scaling_params!$B$3))))/2</f>
        <v>0.3725490196</v>
      </c>
      <c r="Y1290" s="15">
        <f>(MAX(0,MIN(1,(M1290-scaling_params!$B$4)/(scaling_params!$C$4-scaling_params!$B$4)))+MAX(0,MIN(1,(N1290-scaling_params!$B$5)/(scaling_params!$C$5-scaling_params!$B$5))))/2</f>
        <v>0.6255952381</v>
      </c>
      <c r="Z1290" s="15">
        <f>(MAX(0,MIN(1,(O1290-scaling_params!$B$6)/(scaling_params!$C$6-scaling_params!$B$6)))+MAX(0,MIN(1,1-(P1290-scaling_params!$B$7)/(scaling_params!$C$7-scaling_params!$B$7)))+MAX(0,MIN(1,(T1290-scaling_params!$B$11)/(scaling_params!$C$11-scaling_params!$B$11))))/3</f>
        <v>0.5758973967</v>
      </c>
      <c r="AA1290" s="15">
        <f>(MAX(0,MIN(1,1-(Q1290-scaling_params!$B$8)/(scaling_params!$C$8-scaling_params!$B$8)))+MAX(0,MIN(1,(R1290-scaling_params!$B$9)/(scaling_params!$C$9-scaling_params!$B$9)))+MAX(0,MIN(1,(S1290-scaling_params!$B$10)/(scaling_params!$C$10-scaling_params!$B$10))))/3</f>
        <v>0.458355897</v>
      </c>
      <c r="AB1290" s="15">
        <f>(MAX(0,MIN(1,(U1290-scaling_params!$B$12)/(scaling_params!$C$12-scaling_params!$B$12)))+MAX(0,MIN(1,(V1290-scaling_params!$B$13)/(scaling_params!$C$13-scaling_params!$B$13))))/2</f>
        <v>0.5559090909</v>
      </c>
      <c r="AC1290" s="13">
        <f>(scaling_params!$G$2*X1290+scaling_params!$G$3*Y1290+scaling_params!$G$4*Z1290+scaling_params!$G$5*AA1290+scaling_params!$G$6*AB1290)*100</f>
        <v>51.61676994</v>
      </c>
      <c r="AD1290" s="11" t="s">
        <v>680</v>
      </c>
      <c r="AE1290" s="11">
        <f t="shared" si="2"/>
        <v>1</v>
      </c>
    </row>
    <row r="1291" ht="15.75" customHeight="1">
      <c r="A1291" s="11" t="s">
        <v>321</v>
      </c>
      <c r="B1291" s="11" t="s">
        <v>163</v>
      </c>
      <c r="C1291" s="11" t="s">
        <v>267</v>
      </c>
      <c r="D1291" s="11" t="s">
        <v>165</v>
      </c>
      <c r="E1291" s="12">
        <v>2025.0</v>
      </c>
      <c r="F1291" s="11" t="s">
        <v>166</v>
      </c>
      <c r="G1291" s="11" t="s">
        <v>167</v>
      </c>
      <c r="H1291" s="11">
        <v>3.0</v>
      </c>
      <c r="I1291" s="13">
        <v>11.4</v>
      </c>
      <c r="J1291" s="11">
        <v>0.0</v>
      </c>
      <c r="K1291" s="13">
        <v>2.9</v>
      </c>
      <c r="L1291" s="13">
        <v>6.9</v>
      </c>
      <c r="M1291" s="11">
        <v>26.0</v>
      </c>
      <c r="N1291" s="14">
        <v>0.75</v>
      </c>
      <c r="O1291" s="13">
        <v>65.0</v>
      </c>
      <c r="P1291" s="13">
        <v>7.5</v>
      </c>
      <c r="Q1291" s="13">
        <v>15.9</v>
      </c>
      <c r="R1291" s="13">
        <v>10.7</v>
      </c>
      <c r="S1291" s="13">
        <v>4.0</v>
      </c>
      <c r="T1291" s="13">
        <v>3.8</v>
      </c>
      <c r="U1291" s="13">
        <v>1.3</v>
      </c>
      <c r="V1291" s="13">
        <v>71.7</v>
      </c>
      <c r="W1291" s="11" t="str">
        <f t="shared" si="1"/>
        <v>B-Average|BBVA|Operations|2025</v>
      </c>
      <c r="X1291" s="15">
        <f>(MAX(0,MIN(1,1-(K1291-scaling_params!$B$2)/(scaling_params!$C$2-scaling_params!$B$2)))+MAX(0,MIN(1,(L1291-scaling_params!$B$3)/(scaling_params!$C$3-scaling_params!$B$3))))/2</f>
        <v>0.4700980392</v>
      </c>
      <c r="Y1291" s="15">
        <f>(MAX(0,MIN(1,(M1291-scaling_params!$B$4)/(scaling_params!$C$4-scaling_params!$B$4)))+MAX(0,MIN(1,(N1291-scaling_params!$B$5)/(scaling_params!$C$5-scaling_params!$B$5))))/2</f>
        <v>0.5726190476</v>
      </c>
      <c r="Z1291" s="15">
        <f>(MAX(0,MIN(1,(O1291-scaling_params!$B$6)/(scaling_params!$C$6-scaling_params!$B$6)))+MAX(0,MIN(1,1-(P1291-scaling_params!$B$7)/(scaling_params!$C$7-scaling_params!$B$7)))+MAX(0,MIN(1,(T1291-scaling_params!$B$11)/(scaling_params!$C$11-scaling_params!$B$11))))/3</f>
        <v>0.5108146336</v>
      </c>
      <c r="AA1291" s="15">
        <f>(MAX(0,MIN(1,1-(Q1291-scaling_params!$B$8)/(scaling_params!$C$8-scaling_params!$B$8)))+MAX(0,MIN(1,(R1291-scaling_params!$B$9)/(scaling_params!$C$9-scaling_params!$B$9)))+MAX(0,MIN(1,(S1291-scaling_params!$B$10)/(scaling_params!$C$10-scaling_params!$B$10))))/3</f>
        <v>0.4184068909</v>
      </c>
      <c r="AB1291" s="15">
        <f>(MAX(0,MIN(1,(U1291-scaling_params!$B$12)/(scaling_params!$C$12-scaling_params!$B$12)))+MAX(0,MIN(1,(V1291-scaling_params!$B$13)/(scaling_params!$C$13-scaling_params!$B$13))))/2</f>
        <v>0.3322727273</v>
      </c>
      <c r="AC1291" s="13">
        <f>(scaling_params!$G$2*X1291+scaling_params!$G$3*Y1291+scaling_params!$G$4*Z1291+scaling_params!$G$5*AA1291+scaling_params!$G$6*AB1291)*100</f>
        <v>47.79277489</v>
      </c>
      <c r="AD1291" s="11" t="s">
        <v>680</v>
      </c>
      <c r="AE1291" s="11">
        <f t="shared" si="2"/>
        <v>1</v>
      </c>
    </row>
    <row r="1292" ht="15.75" customHeight="1">
      <c r="A1292" s="11" t="s">
        <v>322</v>
      </c>
      <c r="B1292" s="11" t="s">
        <v>163</v>
      </c>
      <c r="C1292" s="11" t="s">
        <v>267</v>
      </c>
      <c r="D1292" s="11" t="s">
        <v>165</v>
      </c>
      <c r="E1292" s="12">
        <v>2024.0</v>
      </c>
      <c r="F1292" s="11" t="s">
        <v>166</v>
      </c>
      <c r="G1292" s="11" t="s">
        <v>175</v>
      </c>
      <c r="H1292" s="11">
        <v>4.0</v>
      </c>
      <c r="I1292" s="13">
        <v>11.9</v>
      </c>
      <c r="J1292" s="11">
        <v>0.0</v>
      </c>
      <c r="K1292" s="13">
        <v>3.0</v>
      </c>
      <c r="L1292" s="13">
        <v>7.3</v>
      </c>
      <c r="M1292" s="11">
        <v>20.0</v>
      </c>
      <c r="N1292" s="14">
        <v>0.84</v>
      </c>
      <c r="O1292" s="13">
        <v>69.1</v>
      </c>
      <c r="P1292" s="13">
        <v>7.0</v>
      </c>
      <c r="Q1292" s="13">
        <v>16.3</v>
      </c>
      <c r="R1292" s="13">
        <v>13.4</v>
      </c>
      <c r="S1292" s="13">
        <v>4.2</v>
      </c>
      <c r="T1292" s="13">
        <v>4.2</v>
      </c>
      <c r="U1292" s="13">
        <v>2.1</v>
      </c>
      <c r="V1292" s="13">
        <v>88.2</v>
      </c>
      <c r="W1292" s="11" t="str">
        <f t="shared" si="1"/>
        <v>B-Average|BBVA|Operations|2024</v>
      </c>
      <c r="X1292" s="15">
        <f>(MAX(0,MIN(1,1-(K1292-scaling_params!$B$2)/(scaling_params!$C$2-scaling_params!$B$2)))+MAX(0,MIN(1,(L1292-scaling_params!$B$3)/(scaling_params!$C$3-scaling_params!$B$3))))/2</f>
        <v>0.4828431373</v>
      </c>
      <c r="Y1292" s="15">
        <f>(MAX(0,MIN(1,(M1292-scaling_params!$B$4)/(scaling_params!$C$4-scaling_params!$B$4)))+MAX(0,MIN(1,(N1292-scaling_params!$B$5)/(scaling_params!$C$5-scaling_params!$B$5))))/2</f>
        <v>0.656547619</v>
      </c>
      <c r="Z1292" s="15">
        <f>(MAX(0,MIN(1,(O1292-scaling_params!$B$6)/(scaling_params!$C$6-scaling_params!$B$6)))+MAX(0,MIN(1,1-(P1292-scaling_params!$B$7)/(scaling_params!$C$7-scaling_params!$B$7)))+MAX(0,MIN(1,(T1292-scaling_params!$B$11)/(scaling_params!$C$11-scaling_params!$B$11))))/3</f>
        <v>0.6616116824</v>
      </c>
      <c r="AA1292" s="15">
        <f>(MAX(0,MIN(1,1-(Q1292-scaling_params!$B$8)/(scaling_params!$C$8-scaling_params!$B$8)))+MAX(0,MIN(1,(R1292-scaling_params!$B$9)/(scaling_params!$C$9-scaling_params!$B$9)))+MAX(0,MIN(1,(S1292-scaling_params!$B$10)/(scaling_params!$C$10-scaling_params!$B$10))))/3</f>
        <v>0.5367872696</v>
      </c>
      <c r="AB1292" s="15">
        <f>(MAX(0,MIN(1,(U1292-scaling_params!$B$12)/(scaling_params!$C$12-scaling_params!$B$12)))+MAX(0,MIN(1,(V1292-scaling_params!$B$13)/(scaling_params!$C$13-scaling_params!$B$13))))/2</f>
        <v>0.6822727273</v>
      </c>
      <c r="AC1292" s="13">
        <f>(scaling_params!$G$2*X1292+scaling_params!$G$3*Y1292+scaling_params!$G$4*Z1292+scaling_params!$G$5*AA1292+scaling_params!$G$6*AB1292)*100</f>
        <v>59.82183144</v>
      </c>
      <c r="AD1292" s="11" t="s">
        <v>680</v>
      </c>
      <c r="AE1292" s="11">
        <f t="shared" si="2"/>
        <v>1</v>
      </c>
    </row>
    <row r="1293" ht="15.75" customHeight="1">
      <c r="A1293" s="11" t="s">
        <v>322</v>
      </c>
      <c r="B1293" s="11" t="s">
        <v>163</v>
      </c>
      <c r="C1293" s="11" t="s">
        <v>267</v>
      </c>
      <c r="D1293" s="11" t="s">
        <v>165</v>
      </c>
      <c r="E1293" s="12">
        <v>2025.0</v>
      </c>
      <c r="F1293" s="11" t="s">
        <v>166</v>
      </c>
      <c r="G1293" s="11" t="s">
        <v>175</v>
      </c>
      <c r="H1293" s="11">
        <v>4.0</v>
      </c>
      <c r="I1293" s="13">
        <v>11.4</v>
      </c>
      <c r="J1293" s="11">
        <v>0.0</v>
      </c>
      <c r="K1293" s="13">
        <v>2.9</v>
      </c>
      <c r="L1293" s="13">
        <v>6.8</v>
      </c>
      <c r="M1293" s="11">
        <v>1.0</v>
      </c>
      <c r="N1293" s="14">
        <v>0.81</v>
      </c>
      <c r="O1293" s="13">
        <v>65.0</v>
      </c>
      <c r="P1293" s="13">
        <v>7.5</v>
      </c>
      <c r="Q1293" s="13">
        <v>15.9</v>
      </c>
      <c r="R1293" s="13">
        <v>10.7</v>
      </c>
      <c r="S1293" s="13">
        <v>3.7</v>
      </c>
      <c r="T1293" s="13">
        <v>4.3</v>
      </c>
      <c r="U1293" s="13">
        <v>1.3</v>
      </c>
      <c r="V1293" s="13">
        <v>78.0</v>
      </c>
      <c r="W1293" s="11" t="str">
        <f t="shared" si="1"/>
        <v>B-Average|BBVA|Operations|2025</v>
      </c>
      <c r="X1293" s="15">
        <f>(MAX(0,MIN(1,1-(K1293-scaling_params!$B$2)/(scaling_params!$C$2-scaling_params!$B$2)))+MAX(0,MIN(1,(L1293-scaling_params!$B$3)/(scaling_params!$C$3-scaling_params!$B$3))))/2</f>
        <v>0.462745098</v>
      </c>
      <c r="Y1293" s="15">
        <f>(MAX(0,MIN(1,(M1293-scaling_params!$B$4)/(scaling_params!$C$4-scaling_params!$B$4)))+MAX(0,MIN(1,(N1293-scaling_params!$B$5)/(scaling_params!$C$5-scaling_params!$B$5))))/2</f>
        <v>0.5285714286</v>
      </c>
      <c r="Z1293" s="15">
        <f>(MAX(0,MIN(1,(O1293-scaling_params!$B$6)/(scaling_params!$C$6-scaling_params!$B$6)))+MAX(0,MIN(1,1-(P1293-scaling_params!$B$7)/(scaling_params!$C$7-scaling_params!$B$7)))+MAX(0,MIN(1,(T1293-scaling_params!$B$11)/(scaling_params!$C$11-scaling_params!$B$11))))/3</f>
        <v>0.5584336812</v>
      </c>
      <c r="AA1293" s="15">
        <f>(MAX(0,MIN(1,1-(Q1293-scaling_params!$B$8)/(scaling_params!$C$8-scaling_params!$B$8)))+MAX(0,MIN(1,(R1293-scaling_params!$B$9)/(scaling_params!$C$9-scaling_params!$B$9)))+MAX(0,MIN(1,(S1293-scaling_params!$B$10)/(scaling_params!$C$10-scaling_params!$B$10))))/3</f>
        <v>0.3889951262</v>
      </c>
      <c r="AB1293" s="15">
        <f>(MAX(0,MIN(1,(U1293-scaling_params!$B$12)/(scaling_params!$C$12-scaling_params!$B$12)))+MAX(0,MIN(1,(V1293-scaling_params!$B$13)/(scaling_params!$C$13-scaling_params!$B$13))))/2</f>
        <v>0.3895454545</v>
      </c>
      <c r="AC1293" s="13">
        <f>(scaling_params!$G$2*X1293+scaling_params!$G$3*Y1293+scaling_params!$G$4*Z1293+scaling_params!$G$5*AA1293+scaling_params!$G$6*AB1293)*100</f>
        <v>47.86208047</v>
      </c>
      <c r="AD1293" s="11" t="s">
        <v>680</v>
      </c>
      <c r="AE1293" s="11">
        <f t="shared" si="2"/>
        <v>1</v>
      </c>
    </row>
    <row r="1294" ht="15.75" customHeight="1">
      <c r="A1294" s="11" t="s">
        <v>323</v>
      </c>
      <c r="B1294" s="11" t="s">
        <v>163</v>
      </c>
      <c r="C1294" s="11" t="s">
        <v>267</v>
      </c>
      <c r="D1294" s="11" t="s">
        <v>165</v>
      </c>
      <c r="E1294" s="12">
        <v>2024.0</v>
      </c>
      <c r="F1294" s="11" t="s">
        <v>171</v>
      </c>
      <c r="G1294" s="11" t="s">
        <v>172</v>
      </c>
      <c r="H1294" s="11">
        <v>4.0</v>
      </c>
      <c r="I1294" s="13">
        <v>11.9</v>
      </c>
      <c r="J1294" s="11">
        <v>0.0</v>
      </c>
      <c r="K1294" s="13">
        <v>3.0</v>
      </c>
      <c r="L1294" s="13">
        <v>4.8</v>
      </c>
      <c r="M1294" s="11">
        <v>-47.0</v>
      </c>
      <c r="N1294" s="14">
        <v>0.66</v>
      </c>
      <c r="O1294" s="13">
        <v>69.1</v>
      </c>
      <c r="P1294" s="13">
        <v>7.0</v>
      </c>
      <c r="Q1294" s="13">
        <v>16.3</v>
      </c>
      <c r="R1294" s="13">
        <v>13.4</v>
      </c>
      <c r="S1294" s="13">
        <v>2.8</v>
      </c>
      <c r="T1294" s="13">
        <v>2.5</v>
      </c>
      <c r="U1294" s="13">
        <v>2.1</v>
      </c>
      <c r="V1294" s="13">
        <v>60.7</v>
      </c>
      <c r="W1294" s="11" t="str">
        <f t="shared" si="1"/>
        <v>B-Average|BBVA|Operations|2024</v>
      </c>
      <c r="X1294" s="15">
        <f>(MAX(0,MIN(1,1-(K1294-scaling_params!$B$2)/(scaling_params!$C$2-scaling_params!$B$2)))+MAX(0,MIN(1,(L1294-scaling_params!$B$3)/(scaling_params!$C$3-scaling_params!$B$3))))/2</f>
        <v>0.2990196078</v>
      </c>
      <c r="Y1294" s="15">
        <f>(MAX(0,MIN(1,(M1294-scaling_params!$B$4)/(scaling_params!$C$4-scaling_params!$B$4)))+MAX(0,MIN(1,(N1294-scaling_params!$B$5)/(scaling_params!$C$5-scaling_params!$B$5))))/2</f>
        <v>0.1125</v>
      </c>
      <c r="Z1294" s="15">
        <f>(MAX(0,MIN(1,(O1294-scaling_params!$B$6)/(scaling_params!$C$6-scaling_params!$B$6)))+MAX(0,MIN(1,1-(P1294-scaling_params!$B$7)/(scaling_params!$C$7-scaling_params!$B$7)))+MAX(0,MIN(1,(T1294-scaling_params!$B$11)/(scaling_params!$C$11-scaling_params!$B$11))))/3</f>
        <v>0.4997069205</v>
      </c>
      <c r="AA1294" s="15">
        <f>(MAX(0,MIN(1,1-(Q1294-scaling_params!$B$8)/(scaling_params!$C$8-scaling_params!$B$8)))+MAX(0,MIN(1,(R1294-scaling_params!$B$9)/(scaling_params!$C$9-scaling_params!$B$9)))+MAX(0,MIN(1,(S1294-scaling_params!$B$10)/(scaling_params!$C$10-scaling_params!$B$10))))/3</f>
        <v>0.3995323676</v>
      </c>
      <c r="AB1294" s="15">
        <f>(MAX(0,MIN(1,(U1294-scaling_params!$B$12)/(scaling_params!$C$12-scaling_params!$B$12)))+MAX(0,MIN(1,(V1294-scaling_params!$B$13)/(scaling_params!$C$13-scaling_params!$B$13))))/2</f>
        <v>0.4322727273</v>
      </c>
      <c r="AC1294" s="13">
        <f>(scaling_params!$G$2*X1294+scaling_params!$G$3*Y1294+scaling_params!$G$4*Z1294+scaling_params!$G$5*AA1294+scaling_params!$G$6*AB1294)*100</f>
        <v>33.54641127</v>
      </c>
      <c r="AD1294" s="11" t="s">
        <v>680</v>
      </c>
      <c r="AE1294" s="11">
        <f t="shared" si="2"/>
        <v>1</v>
      </c>
    </row>
    <row r="1295" ht="15.75" customHeight="1">
      <c r="A1295" s="11" t="s">
        <v>323</v>
      </c>
      <c r="B1295" s="11" t="s">
        <v>163</v>
      </c>
      <c r="C1295" s="11" t="s">
        <v>267</v>
      </c>
      <c r="D1295" s="11" t="s">
        <v>165</v>
      </c>
      <c r="E1295" s="12">
        <v>2025.0</v>
      </c>
      <c r="F1295" s="11" t="s">
        <v>171</v>
      </c>
      <c r="G1295" s="11" t="s">
        <v>172</v>
      </c>
      <c r="H1295" s="11">
        <v>4.0</v>
      </c>
      <c r="I1295" s="13">
        <v>11.4</v>
      </c>
      <c r="J1295" s="11">
        <v>1.0</v>
      </c>
      <c r="K1295" s="13">
        <v>2.9</v>
      </c>
      <c r="L1295" s="13">
        <v>6.4</v>
      </c>
      <c r="M1295" s="11">
        <v>-5.0</v>
      </c>
      <c r="N1295" s="14">
        <v>0.68</v>
      </c>
      <c r="O1295" s="13">
        <v>65.0</v>
      </c>
      <c r="P1295" s="13">
        <v>7.5</v>
      </c>
      <c r="Q1295" s="13">
        <v>15.9</v>
      </c>
      <c r="R1295" s="13">
        <v>10.7</v>
      </c>
      <c r="S1295" s="13">
        <v>3.0</v>
      </c>
      <c r="T1295" s="13">
        <v>2.9</v>
      </c>
      <c r="U1295" s="13">
        <v>1.3</v>
      </c>
      <c r="V1295" s="13">
        <v>63.7</v>
      </c>
      <c r="W1295" s="11" t="str">
        <f t="shared" si="1"/>
        <v>B-Average|BBVA|Operations|2025</v>
      </c>
      <c r="X1295" s="15">
        <f>(MAX(0,MIN(1,1-(K1295-scaling_params!$B$2)/(scaling_params!$C$2-scaling_params!$B$2)))+MAX(0,MIN(1,(L1295-scaling_params!$B$3)/(scaling_params!$C$3-scaling_params!$B$3))))/2</f>
        <v>0.4333333333</v>
      </c>
      <c r="Y1295" s="15">
        <f>(MAX(0,MIN(1,(M1295-scaling_params!$B$4)/(scaling_params!$C$4-scaling_params!$B$4)))+MAX(0,MIN(1,(N1295-scaling_params!$B$5)/(scaling_params!$C$5-scaling_params!$B$5))))/2</f>
        <v>0.3375</v>
      </c>
      <c r="Z1295" s="15">
        <f>(MAX(0,MIN(1,(O1295-scaling_params!$B$6)/(scaling_params!$C$6-scaling_params!$B$6)))+MAX(0,MIN(1,1-(P1295-scaling_params!$B$7)/(scaling_params!$C$7-scaling_params!$B$7)))+MAX(0,MIN(1,(T1295-scaling_params!$B$11)/(scaling_params!$C$11-scaling_params!$B$11))))/3</f>
        <v>0.4251003479</v>
      </c>
      <c r="AA1295" s="15">
        <f>(MAX(0,MIN(1,1-(Q1295-scaling_params!$B$8)/(scaling_params!$C$8-scaling_params!$B$8)))+MAX(0,MIN(1,(R1295-scaling_params!$B$9)/(scaling_params!$C$9-scaling_params!$B$9)))+MAX(0,MIN(1,(S1295-scaling_params!$B$10)/(scaling_params!$C$10-scaling_params!$B$10))))/3</f>
        <v>0.3203676753</v>
      </c>
      <c r="AB1295" s="15">
        <f>(MAX(0,MIN(1,(U1295-scaling_params!$B$12)/(scaling_params!$C$12-scaling_params!$B$12)))+MAX(0,MIN(1,(V1295-scaling_params!$B$13)/(scaling_params!$C$13-scaling_params!$B$13))))/2</f>
        <v>0.2595454545</v>
      </c>
      <c r="AC1295" s="13">
        <f>(scaling_params!$G$2*X1295+scaling_params!$G$3*Y1295+scaling_params!$G$4*Z1295+scaling_params!$G$5*AA1295+scaling_params!$G$6*AB1295)*100</f>
        <v>36.80554896</v>
      </c>
      <c r="AD1295" s="11" t="s">
        <v>680</v>
      </c>
      <c r="AE1295" s="11">
        <f t="shared" si="2"/>
        <v>1</v>
      </c>
    </row>
    <row r="1296" ht="15.75" customHeight="1">
      <c r="A1296" s="11" t="s">
        <v>324</v>
      </c>
      <c r="B1296" s="11" t="s">
        <v>163</v>
      </c>
      <c r="C1296" s="11" t="s">
        <v>267</v>
      </c>
      <c r="D1296" s="11" t="s">
        <v>181</v>
      </c>
      <c r="E1296" s="12">
        <v>2024.0</v>
      </c>
      <c r="F1296" s="11" t="s">
        <v>166</v>
      </c>
      <c r="G1296" s="11" t="s">
        <v>167</v>
      </c>
      <c r="H1296" s="11">
        <v>3.0</v>
      </c>
      <c r="I1296" s="13">
        <v>11.9</v>
      </c>
      <c r="J1296" s="11">
        <v>0.0</v>
      </c>
      <c r="K1296" s="13">
        <v>3.1</v>
      </c>
      <c r="L1296" s="13">
        <v>5.3</v>
      </c>
      <c r="M1296" s="11">
        <v>12.0</v>
      </c>
      <c r="N1296" s="14">
        <v>0.74</v>
      </c>
      <c r="O1296" s="13">
        <v>71.5</v>
      </c>
      <c r="P1296" s="13">
        <v>8.4</v>
      </c>
      <c r="Q1296" s="13">
        <v>14.6</v>
      </c>
      <c r="R1296" s="13">
        <v>11.7</v>
      </c>
      <c r="S1296" s="13">
        <v>2.9</v>
      </c>
      <c r="T1296" s="13">
        <v>3.2</v>
      </c>
      <c r="U1296" s="13">
        <v>1.8</v>
      </c>
      <c r="V1296" s="13">
        <v>67.0</v>
      </c>
      <c r="W1296" s="11" t="str">
        <f t="shared" si="1"/>
        <v>B-Average|BBVA|Corporate|2024</v>
      </c>
      <c r="X1296" s="15">
        <f>(MAX(0,MIN(1,1-(K1296-scaling_params!$B$2)/(scaling_params!$C$2-scaling_params!$B$2)))+MAX(0,MIN(1,(L1296-scaling_params!$B$3)/(scaling_params!$C$3-scaling_params!$B$3))))/2</f>
        <v>0.3191176471</v>
      </c>
      <c r="Y1296" s="15">
        <f>(MAX(0,MIN(1,(M1296-scaling_params!$B$4)/(scaling_params!$C$4-scaling_params!$B$4)))+MAX(0,MIN(1,(N1296-scaling_params!$B$5)/(scaling_params!$C$5-scaling_params!$B$5))))/2</f>
        <v>0.493452381</v>
      </c>
      <c r="Z1296" s="15">
        <f>(MAX(0,MIN(1,(O1296-scaling_params!$B$6)/(scaling_params!$C$6-scaling_params!$B$6)))+MAX(0,MIN(1,1-(P1296-scaling_params!$B$7)/(scaling_params!$C$7-scaling_params!$B$7)))+MAX(0,MIN(1,(T1296-scaling_params!$B$11)/(scaling_params!$C$11-scaling_params!$B$11))))/3</f>
        <v>0.4798514214</v>
      </c>
      <c r="AA1296" s="15">
        <f>(MAX(0,MIN(1,1-(Q1296-scaling_params!$B$8)/(scaling_params!$C$8-scaling_params!$B$8)))+MAX(0,MIN(1,(R1296-scaling_params!$B$9)/(scaling_params!$C$9-scaling_params!$B$9)))+MAX(0,MIN(1,(S1296-scaling_params!$B$10)/(scaling_params!$C$10-scaling_params!$B$10))))/3</f>
        <v>0.4020002708</v>
      </c>
      <c r="AB1296" s="15">
        <f>(MAX(0,MIN(1,(U1296-scaling_params!$B$12)/(scaling_params!$C$12-scaling_params!$B$12)))+MAX(0,MIN(1,(V1296-scaling_params!$B$13)/(scaling_params!$C$13-scaling_params!$B$13))))/2</f>
        <v>0.4145454545</v>
      </c>
      <c r="AC1296" s="13">
        <f>(scaling_params!$G$2*X1296+scaling_params!$G$3*Y1296+scaling_params!$G$4*Z1296+scaling_params!$G$5*AA1296+scaling_params!$G$6*AB1296)*100</f>
        <v>42.33874519</v>
      </c>
      <c r="AD1296" s="11" t="s">
        <v>680</v>
      </c>
      <c r="AE1296" s="11">
        <f t="shared" si="2"/>
        <v>1</v>
      </c>
    </row>
    <row r="1297" ht="15.75" customHeight="1">
      <c r="A1297" s="11" t="s">
        <v>324</v>
      </c>
      <c r="B1297" s="11" t="s">
        <v>163</v>
      </c>
      <c r="C1297" s="11" t="s">
        <v>267</v>
      </c>
      <c r="D1297" s="11" t="s">
        <v>181</v>
      </c>
      <c r="E1297" s="12">
        <v>2025.0</v>
      </c>
      <c r="F1297" s="11" t="s">
        <v>166</v>
      </c>
      <c r="G1297" s="11" t="s">
        <v>167</v>
      </c>
      <c r="H1297" s="11">
        <v>3.0</v>
      </c>
      <c r="I1297" s="13">
        <v>11.4</v>
      </c>
      <c r="J1297" s="11">
        <v>0.0</v>
      </c>
      <c r="K1297" s="13">
        <v>2.0</v>
      </c>
      <c r="L1297" s="13">
        <v>6.8</v>
      </c>
      <c r="M1297" s="11">
        <v>13.0</v>
      </c>
      <c r="N1297" s="14">
        <v>0.81</v>
      </c>
      <c r="O1297" s="13">
        <v>66.0</v>
      </c>
      <c r="P1297" s="13">
        <v>8.0</v>
      </c>
      <c r="Q1297" s="13">
        <v>14.3</v>
      </c>
      <c r="R1297" s="13">
        <v>13.5</v>
      </c>
      <c r="S1297" s="13">
        <v>3.6</v>
      </c>
      <c r="T1297" s="13">
        <v>3.2</v>
      </c>
      <c r="U1297" s="13">
        <v>1.4</v>
      </c>
      <c r="V1297" s="13">
        <v>60.6</v>
      </c>
      <c r="W1297" s="11" t="str">
        <f t="shared" si="1"/>
        <v>B-Average|BBVA|Corporate|2025</v>
      </c>
      <c r="X1297" s="15">
        <f>(MAX(0,MIN(1,1-(K1297-scaling_params!$B$2)/(scaling_params!$C$2-scaling_params!$B$2)))+MAX(0,MIN(1,(L1297-scaling_params!$B$3)/(scaling_params!$C$3-scaling_params!$B$3))))/2</f>
        <v>0.612745098</v>
      </c>
      <c r="Y1297" s="15">
        <f>(MAX(0,MIN(1,(M1297-scaling_params!$B$4)/(scaling_params!$C$4-scaling_params!$B$4)))+MAX(0,MIN(1,(N1297-scaling_params!$B$5)/(scaling_params!$C$5-scaling_params!$B$5))))/2</f>
        <v>0.5857142857</v>
      </c>
      <c r="Z1297" s="15">
        <f>(MAX(0,MIN(1,(O1297-scaling_params!$B$6)/(scaling_params!$C$6-scaling_params!$B$6)))+MAX(0,MIN(1,1-(P1297-scaling_params!$B$7)/(scaling_params!$C$7-scaling_params!$B$7)))+MAX(0,MIN(1,(T1297-scaling_params!$B$11)/(scaling_params!$C$11-scaling_params!$B$11))))/3</f>
        <v>0.4251283816</v>
      </c>
      <c r="AA1297" s="15">
        <f>(MAX(0,MIN(1,1-(Q1297-scaling_params!$B$8)/(scaling_params!$C$8-scaling_params!$B$8)))+MAX(0,MIN(1,(R1297-scaling_params!$B$9)/(scaling_params!$C$9-scaling_params!$B$9)))+MAX(0,MIN(1,(S1297-scaling_params!$B$10)/(scaling_params!$C$10-scaling_params!$B$10))))/3</f>
        <v>0.5579407252</v>
      </c>
      <c r="AB1297" s="15">
        <f>(MAX(0,MIN(1,(U1297-scaling_params!$B$12)/(scaling_params!$C$12-scaling_params!$B$12)))+MAX(0,MIN(1,(V1297-scaling_params!$B$13)/(scaling_params!$C$13-scaling_params!$B$13))))/2</f>
        <v>0.2563636364</v>
      </c>
      <c r="AC1297" s="13">
        <f>(scaling_params!$G$2*X1297+scaling_params!$G$3*Y1297+scaling_params!$G$4*Z1297+scaling_params!$G$5*AA1297+scaling_params!$G$6*AB1297)*100</f>
        <v>50.99916016</v>
      </c>
      <c r="AD1297" s="11" t="s">
        <v>680</v>
      </c>
      <c r="AE1297" s="11">
        <f t="shared" si="2"/>
        <v>1</v>
      </c>
    </row>
    <row r="1298" ht="15.75" customHeight="1">
      <c r="A1298" s="11" t="s">
        <v>325</v>
      </c>
      <c r="B1298" s="11" t="s">
        <v>163</v>
      </c>
      <c r="C1298" s="11" t="s">
        <v>267</v>
      </c>
      <c r="D1298" s="11" t="s">
        <v>170</v>
      </c>
      <c r="E1298" s="12">
        <v>2024.0</v>
      </c>
      <c r="F1298" s="11" t="s">
        <v>171</v>
      </c>
      <c r="G1298" s="11" t="s">
        <v>184</v>
      </c>
      <c r="H1298" s="11">
        <v>4.0</v>
      </c>
      <c r="I1298" s="13">
        <v>11.9</v>
      </c>
      <c r="J1298" s="11">
        <v>0.0</v>
      </c>
      <c r="K1298" s="13">
        <v>2.4</v>
      </c>
      <c r="L1298" s="13">
        <v>6.5</v>
      </c>
      <c r="M1298" s="11">
        <v>8.0</v>
      </c>
      <c r="N1298" s="14">
        <v>0.86</v>
      </c>
      <c r="O1298" s="13">
        <v>70.5</v>
      </c>
      <c r="P1298" s="13">
        <v>8.3</v>
      </c>
      <c r="Q1298" s="13">
        <v>13.6</v>
      </c>
      <c r="R1298" s="13">
        <v>14.9</v>
      </c>
      <c r="S1298" s="13">
        <v>3.3</v>
      </c>
      <c r="T1298" s="13">
        <v>3.1</v>
      </c>
      <c r="U1298" s="13">
        <v>1.7</v>
      </c>
      <c r="V1298" s="13">
        <v>68.1</v>
      </c>
      <c r="W1298" s="11" t="str">
        <f t="shared" si="1"/>
        <v>B-Average|BBVA|Risk|2024</v>
      </c>
      <c r="X1298" s="15">
        <f>(MAX(0,MIN(1,1-(K1298-scaling_params!$B$2)/(scaling_params!$C$2-scaling_params!$B$2)))+MAX(0,MIN(1,(L1298-scaling_params!$B$3)/(scaling_params!$C$3-scaling_params!$B$3))))/2</f>
        <v>0.5240196078</v>
      </c>
      <c r="Y1298" s="15">
        <f>(MAX(0,MIN(1,(M1298-scaling_params!$B$4)/(scaling_params!$C$4-scaling_params!$B$4)))+MAX(0,MIN(1,(N1298-scaling_params!$B$5)/(scaling_params!$C$5-scaling_params!$B$5))))/2</f>
        <v>0.6244047619</v>
      </c>
      <c r="Z1298" s="15">
        <f>(MAX(0,MIN(1,(O1298-scaling_params!$B$6)/(scaling_params!$C$6-scaling_params!$B$6)))+MAX(0,MIN(1,1-(P1298-scaling_params!$B$7)/(scaling_params!$C$7-scaling_params!$B$7)))+MAX(0,MIN(1,(T1298-scaling_params!$B$11)/(scaling_params!$C$11-scaling_params!$B$11))))/3</f>
        <v>0.4628349708</v>
      </c>
      <c r="AA1298" s="15">
        <f>(MAX(0,MIN(1,1-(Q1298-scaling_params!$B$8)/(scaling_params!$C$8-scaling_params!$B$8)))+MAX(0,MIN(1,(R1298-scaling_params!$B$9)/(scaling_params!$C$9-scaling_params!$B$9)))+MAX(0,MIN(1,(S1298-scaling_params!$B$10)/(scaling_params!$C$10-scaling_params!$B$10))))/3</f>
        <v>0.614115842</v>
      </c>
      <c r="AB1298" s="15">
        <f>(MAX(0,MIN(1,(U1298-scaling_params!$B$12)/(scaling_params!$C$12-scaling_params!$B$12)))+MAX(0,MIN(1,(V1298-scaling_params!$B$13)/(scaling_params!$C$13-scaling_params!$B$13))))/2</f>
        <v>0.3995454545</v>
      </c>
      <c r="AC1298" s="13">
        <f>(scaling_params!$G$2*X1298+scaling_params!$G$3*Y1298+scaling_params!$G$4*Z1298+scaling_params!$G$5*AA1298+scaling_params!$G$6*AB1298)*100</f>
        <v>53.38766968</v>
      </c>
      <c r="AD1298" s="11" t="s">
        <v>680</v>
      </c>
      <c r="AE1298" s="11">
        <f t="shared" si="2"/>
        <v>1</v>
      </c>
    </row>
    <row r="1299" ht="15.75" customHeight="1">
      <c r="A1299" s="11" t="s">
        <v>325</v>
      </c>
      <c r="B1299" s="11" t="s">
        <v>163</v>
      </c>
      <c r="C1299" s="11" t="s">
        <v>267</v>
      </c>
      <c r="D1299" s="11" t="s">
        <v>170</v>
      </c>
      <c r="E1299" s="12">
        <v>2025.0</v>
      </c>
      <c r="F1299" s="11" t="s">
        <v>171</v>
      </c>
      <c r="G1299" s="11" t="s">
        <v>184</v>
      </c>
      <c r="H1299" s="11">
        <v>4.0</v>
      </c>
      <c r="I1299" s="13">
        <v>11.4</v>
      </c>
      <c r="J1299" s="11">
        <v>0.0</v>
      </c>
      <c r="K1299" s="13">
        <v>2.5</v>
      </c>
      <c r="L1299" s="13">
        <v>7.0</v>
      </c>
      <c r="M1299" s="11">
        <v>19.0</v>
      </c>
      <c r="N1299" s="14">
        <v>0.83</v>
      </c>
      <c r="O1299" s="13">
        <v>68.8</v>
      </c>
      <c r="P1299" s="13">
        <v>7.0</v>
      </c>
      <c r="Q1299" s="13">
        <v>16.6</v>
      </c>
      <c r="R1299" s="13">
        <v>14.7</v>
      </c>
      <c r="S1299" s="13">
        <v>3.7</v>
      </c>
      <c r="T1299" s="13">
        <v>3.4</v>
      </c>
      <c r="U1299" s="13">
        <v>1.5</v>
      </c>
      <c r="V1299" s="13">
        <v>80.8</v>
      </c>
      <c r="W1299" s="11" t="str">
        <f t="shared" si="1"/>
        <v>B-Average|BBVA|Risk|2025</v>
      </c>
      <c r="X1299" s="15">
        <f>(MAX(0,MIN(1,1-(K1299-scaling_params!$B$2)/(scaling_params!$C$2-scaling_params!$B$2)))+MAX(0,MIN(1,(L1299-scaling_params!$B$3)/(scaling_params!$C$3-scaling_params!$B$3))))/2</f>
        <v>0.5441176471</v>
      </c>
      <c r="Y1299" s="15">
        <f>(MAX(0,MIN(1,(M1299-scaling_params!$B$4)/(scaling_params!$C$4-scaling_params!$B$4)))+MAX(0,MIN(1,(N1299-scaling_params!$B$5)/(scaling_params!$C$5-scaling_params!$B$5))))/2</f>
        <v>0.6392857143</v>
      </c>
      <c r="Z1299" s="15">
        <f>(MAX(0,MIN(1,(O1299-scaling_params!$B$6)/(scaling_params!$C$6-scaling_params!$B$6)))+MAX(0,MIN(1,1-(P1299-scaling_params!$B$7)/(scaling_params!$C$7-scaling_params!$B$7)))+MAX(0,MIN(1,(T1299-scaling_params!$B$11)/(scaling_params!$C$11-scaling_params!$B$11))))/3</f>
        <v>0.5804707112</v>
      </c>
      <c r="AA1299" s="15">
        <f>(MAX(0,MIN(1,1-(Q1299-scaling_params!$B$8)/(scaling_params!$C$8-scaling_params!$B$8)))+MAX(0,MIN(1,(R1299-scaling_params!$B$9)/(scaling_params!$C$9-scaling_params!$B$9)))+MAX(0,MIN(1,(S1299-scaling_params!$B$10)/(scaling_params!$C$10-scaling_params!$B$10))))/3</f>
        <v>0.531256346</v>
      </c>
      <c r="AB1299" s="15">
        <f>(MAX(0,MIN(1,(U1299-scaling_params!$B$12)/(scaling_params!$C$12-scaling_params!$B$12)))+MAX(0,MIN(1,(V1299-scaling_params!$B$13)/(scaling_params!$C$13-scaling_params!$B$13))))/2</f>
        <v>0.465</v>
      </c>
      <c r="AC1299" s="13">
        <f>(scaling_params!$G$2*X1299+scaling_params!$G$3*Y1299+scaling_params!$G$4*Z1299+scaling_params!$G$5*AA1299+scaling_params!$G$6*AB1299)*100</f>
        <v>56.28815239</v>
      </c>
      <c r="AD1299" s="11" t="s">
        <v>680</v>
      </c>
      <c r="AE1299" s="11">
        <f t="shared" si="2"/>
        <v>1</v>
      </c>
    </row>
    <row r="1300" ht="15.75" customHeight="1">
      <c r="A1300" s="11" t="s">
        <v>326</v>
      </c>
      <c r="B1300" s="11" t="s">
        <v>163</v>
      </c>
      <c r="C1300" s="11" t="s">
        <v>267</v>
      </c>
      <c r="D1300" s="11" t="s">
        <v>174</v>
      </c>
      <c r="E1300" s="12">
        <v>2024.0</v>
      </c>
      <c r="F1300" s="11" t="s">
        <v>171</v>
      </c>
      <c r="G1300" s="11" t="s">
        <v>172</v>
      </c>
      <c r="H1300" s="11">
        <v>5.0</v>
      </c>
      <c r="I1300" s="13">
        <v>11.9</v>
      </c>
      <c r="J1300" s="11">
        <v>0.0</v>
      </c>
      <c r="K1300" s="13">
        <v>3.0</v>
      </c>
      <c r="L1300" s="13">
        <v>6.1</v>
      </c>
      <c r="M1300" s="11">
        <v>0.0</v>
      </c>
      <c r="N1300" s="14">
        <v>0.78</v>
      </c>
      <c r="O1300" s="13">
        <v>61.5</v>
      </c>
      <c r="P1300" s="13">
        <v>8.7</v>
      </c>
      <c r="Q1300" s="13">
        <v>18.1</v>
      </c>
      <c r="R1300" s="13">
        <v>13.0</v>
      </c>
      <c r="S1300" s="13">
        <v>3.3</v>
      </c>
      <c r="T1300" s="13">
        <v>3.3</v>
      </c>
      <c r="U1300" s="13">
        <v>1.3</v>
      </c>
      <c r="V1300" s="13">
        <v>65.1</v>
      </c>
      <c r="W1300" s="11" t="str">
        <f t="shared" si="1"/>
        <v>B-Average|BBVA|Digital|2024</v>
      </c>
      <c r="X1300" s="15">
        <f>(MAX(0,MIN(1,1-(K1300-scaling_params!$B$2)/(scaling_params!$C$2-scaling_params!$B$2)))+MAX(0,MIN(1,(L1300-scaling_params!$B$3)/(scaling_params!$C$3-scaling_params!$B$3))))/2</f>
        <v>0.3946078431</v>
      </c>
      <c r="Y1300" s="15">
        <f>(MAX(0,MIN(1,(M1300-scaling_params!$B$4)/(scaling_params!$C$4-scaling_params!$B$4)))+MAX(0,MIN(1,(N1300-scaling_params!$B$5)/(scaling_params!$C$5-scaling_params!$B$5))))/2</f>
        <v>0.4863095238</v>
      </c>
      <c r="Z1300" s="15">
        <f>(MAX(0,MIN(1,(O1300-scaling_params!$B$6)/(scaling_params!$C$6-scaling_params!$B$6)))+MAX(0,MIN(1,1-(P1300-scaling_params!$B$7)/(scaling_params!$C$7-scaling_params!$B$7)))+MAX(0,MIN(1,(T1300-scaling_params!$B$11)/(scaling_params!$C$11-scaling_params!$B$11))))/3</f>
        <v>0.2973317023</v>
      </c>
      <c r="AA1300" s="15">
        <f>(MAX(0,MIN(1,1-(Q1300-scaling_params!$B$8)/(scaling_params!$C$8-scaling_params!$B$8)))+MAX(0,MIN(1,(R1300-scaling_params!$B$9)/(scaling_params!$C$9-scaling_params!$B$9)))+MAX(0,MIN(1,(S1300-scaling_params!$B$10)/(scaling_params!$C$10-scaling_params!$B$10))))/3</f>
        <v>0.3634925201</v>
      </c>
      <c r="AB1300" s="15">
        <f>(MAX(0,MIN(1,(U1300-scaling_params!$B$12)/(scaling_params!$C$12-scaling_params!$B$12)))+MAX(0,MIN(1,(V1300-scaling_params!$B$13)/(scaling_params!$C$13-scaling_params!$B$13))))/2</f>
        <v>0.2722727273</v>
      </c>
      <c r="AC1300" s="13">
        <f>(scaling_params!$G$2*X1300+scaling_params!$G$3*Y1300+scaling_params!$G$4*Z1300+scaling_params!$G$5*AA1300+scaling_params!$G$6*AB1300)*100</f>
        <v>37.29913966</v>
      </c>
      <c r="AD1300" s="11" t="s">
        <v>680</v>
      </c>
      <c r="AE1300" s="11">
        <f t="shared" si="2"/>
        <v>1</v>
      </c>
    </row>
    <row r="1301" ht="15.75" customHeight="1">
      <c r="A1301" s="11" t="s">
        <v>326</v>
      </c>
      <c r="B1301" s="11" t="s">
        <v>163</v>
      </c>
      <c r="C1301" s="11" t="s">
        <v>267</v>
      </c>
      <c r="D1301" s="11" t="s">
        <v>174</v>
      </c>
      <c r="E1301" s="12">
        <v>2025.0</v>
      </c>
      <c r="F1301" s="11" t="s">
        <v>171</v>
      </c>
      <c r="G1301" s="11" t="s">
        <v>172</v>
      </c>
      <c r="H1301" s="11">
        <v>5.0</v>
      </c>
      <c r="I1301" s="13">
        <v>11.4</v>
      </c>
      <c r="J1301" s="11">
        <v>0.0</v>
      </c>
      <c r="K1301" s="13">
        <v>3.2</v>
      </c>
      <c r="L1301" s="13">
        <v>6.3</v>
      </c>
      <c r="M1301" s="11">
        <v>19.0</v>
      </c>
      <c r="N1301" s="14">
        <v>0.79</v>
      </c>
      <c r="O1301" s="13">
        <v>62.8</v>
      </c>
      <c r="P1301" s="13">
        <v>7.6</v>
      </c>
      <c r="Q1301" s="13">
        <v>16.6</v>
      </c>
      <c r="R1301" s="13">
        <v>15.2</v>
      </c>
      <c r="S1301" s="13">
        <v>3.6</v>
      </c>
      <c r="T1301" s="13">
        <v>3.1</v>
      </c>
      <c r="U1301" s="13">
        <v>1.7</v>
      </c>
      <c r="V1301" s="13">
        <v>61.2</v>
      </c>
      <c r="W1301" s="11" t="str">
        <f t="shared" si="1"/>
        <v>B-Average|BBVA|Digital|2025</v>
      </c>
      <c r="X1301" s="15">
        <f>(MAX(0,MIN(1,1-(K1301-scaling_params!$B$2)/(scaling_params!$C$2-scaling_params!$B$2)))+MAX(0,MIN(1,(L1301-scaling_params!$B$3)/(scaling_params!$C$3-scaling_params!$B$3))))/2</f>
        <v>0.3759803922</v>
      </c>
      <c r="Y1301" s="15">
        <f>(MAX(0,MIN(1,(M1301-scaling_params!$B$4)/(scaling_params!$C$4-scaling_params!$B$4)))+MAX(0,MIN(1,(N1301-scaling_params!$B$5)/(scaling_params!$C$5-scaling_params!$B$5))))/2</f>
        <v>0.5892857143</v>
      </c>
      <c r="Z1301" s="15">
        <f>(MAX(0,MIN(1,(O1301-scaling_params!$B$6)/(scaling_params!$C$6-scaling_params!$B$6)))+MAX(0,MIN(1,1-(P1301-scaling_params!$B$7)/(scaling_params!$C$7-scaling_params!$B$7)))+MAX(0,MIN(1,(T1301-scaling_params!$B$11)/(scaling_params!$C$11-scaling_params!$B$11))))/3</f>
        <v>0.3988353275</v>
      </c>
      <c r="AA1301" s="15">
        <f>(MAX(0,MIN(1,1-(Q1301-scaling_params!$B$8)/(scaling_params!$C$8-scaling_params!$B$8)))+MAX(0,MIN(1,(R1301-scaling_params!$B$9)/(scaling_params!$C$9-scaling_params!$B$9)))+MAX(0,MIN(1,(S1301-scaling_params!$B$10)/(scaling_params!$C$10-scaling_params!$B$10))))/3</f>
        <v>0.5425494709</v>
      </c>
      <c r="AB1301" s="15">
        <f>(MAX(0,MIN(1,(U1301-scaling_params!$B$12)/(scaling_params!$C$12-scaling_params!$B$12)))+MAX(0,MIN(1,(V1301-scaling_params!$B$13)/(scaling_params!$C$13-scaling_params!$B$13))))/2</f>
        <v>0.3368181818</v>
      </c>
      <c r="AC1301" s="13">
        <f>(scaling_params!$G$2*X1301+scaling_params!$G$3*Y1301+scaling_params!$G$4*Z1301+scaling_params!$G$5*AA1301+scaling_params!$G$6*AB1301)*100</f>
        <v>45.57970893</v>
      </c>
      <c r="AD1301" s="11" t="s">
        <v>680</v>
      </c>
      <c r="AE1301" s="11">
        <f t="shared" si="2"/>
        <v>1</v>
      </c>
    </row>
    <row r="1302" ht="15.75" customHeight="1">
      <c r="A1302" s="11" t="s">
        <v>327</v>
      </c>
      <c r="B1302" s="11" t="s">
        <v>163</v>
      </c>
      <c r="C1302" s="11" t="s">
        <v>328</v>
      </c>
      <c r="D1302" s="11" t="s">
        <v>174</v>
      </c>
      <c r="E1302" s="12">
        <v>2024.0</v>
      </c>
      <c r="F1302" s="11" t="s">
        <v>166</v>
      </c>
      <c r="G1302" s="11" t="s">
        <v>175</v>
      </c>
      <c r="H1302" s="11">
        <v>2.0</v>
      </c>
      <c r="I1302" s="13">
        <v>8.9</v>
      </c>
      <c r="J1302" s="11">
        <v>0.0</v>
      </c>
      <c r="K1302" s="13">
        <v>3.0</v>
      </c>
      <c r="L1302" s="13">
        <v>5.3</v>
      </c>
      <c r="M1302" s="11">
        <v>-8.0</v>
      </c>
      <c r="N1302" s="14">
        <v>0.76</v>
      </c>
      <c r="O1302" s="13">
        <v>61.5</v>
      </c>
      <c r="P1302" s="13">
        <v>8.7</v>
      </c>
      <c r="Q1302" s="13">
        <v>18.1</v>
      </c>
      <c r="R1302" s="13">
        <v>13.0</v>
      </c>
      <c r="S1302" s="13">
        <v>2.6</v>
      </c>
      <c r="T1302" s="13">
        <v>1.8</v>
      </c>
      <c r="U1302" s="13">
        <v>1.3</v>
      </c>
      <c r="V1302" s="13">
        <v>54.2</v>
      </c>
      <c r="W1302" s="11" t="str">
        <f t="shared" si="1"/>
        <v>B-Average|BBVA|Digital|2024</v>
      </c>
      <c r="X1302" s="15">
        <f>(MAX(0,MIN(1,1-(K1302-scaling_params!$B$2)/(scaling_params!$C$2-scaling_params!$B$2)))+MAX(0,MIN(1,(L1302-scaling_params!$B$3)/(scaling_params!$C$3-scaling_params!$B$3))))/2</f>
        <v>0.3357843137</v>
      </c>
      <c r="Y1302" s="15">
        <f>(MAX(0,MIN(1,(M1302-scaling_params!$B$4)/(scaling_params!$C$4-scaling_params!$B$4)))+MAX(0,MIN(1,(N1302-scaling_params!$B$5)/(scaling_params!$C$5-scaling_params!$B$5))))/2</f>
        <v>0.4232142857</v>
      </c>
      <c r="Z1302" s="15">
        <f>(MAX(0,MIN(1,(O1302-scaling_params!$B$6)/(scaling_params!$C$6-scaling_params!$B$6)))+MAX(0,MIN(1,1-(P1302-scaling_params!$B$7)/(scaling_params!$C$7-scaling_params!$B$7)))+MAX(0,MIN(1,(T1302-scaling_params!$B$11)/(scaling_params!$C$11-scaling_params!$B$11))))/3</f>
        <v>0.1544745594</v>
      </c>
      <c r="AA1302" s="15">
        <f>(MAX(0,MIN(1,1-(Q1302-scaling_params!$B$8)/(scaling_params!$C$8-scaling_params!$B$8)))+MAX(0,MIN(1,(R1302-scaling_params!$B$9)/(scaling_params!$C$9-scaling_params!$B$9)))+MAX(0,MIN(1,(S1302-scaling_params!$B$10)/(scaling_params!$C$10-scaling_params!$B$10))))/3</f>
        <v>0.2948650692</v>
      </c>
      <c r="AB1302" s="15">
        <f>(MAX(0,MIN(1,(U1302-scaling_params!$B$12)/(scaling_params!$C$12-scaling_params!$B$12)))+MAX(0,MIN(1,(V1302-scaling_params!$B$13)/(scaling_params!$C$13-scaling_params!$B$13))))/2</f>
        <v>0.1731818182</v>
      </c>
      <c r="AC1302" s="13">
        <f>(scaling_params!$G$2*X1302+scaling_params!$G$3*Y1302+scaling_params!$G$4*Z1302+scaling_params!$G$5*AA1302+scaling_params!$G$6*AB1302)*100</f>
        <v>28.69978991</v>
      </c>
      <c r="AD1302" s="11" t="s">
        <v>680</v>
      </c>
      <c r="AE1302" s="11">
        <f t="shared" si="2"/>
        <v>1</v>
      </c>
    </row>
    <row r="1303" ht="15.75" customHeight="1">
      <c r="A1303" s="11" t="s">
        <v>327</v>
      </c>
      <c r="B1303" s="11" t="s">
        <v>163</v>
      </c>
      <c r="C1303" s="11" t="s">
        <v>328</v>
      </c>
      <c r="D1303" s="11" t="s">
        <v>174</v>
      </c>
      <c r="E1303" s="12">
        <v>2025.0</v>
      </c>
      <c r="F1303" s="11" t="s">
        <v>166</v>
      </c>
      <c r="G1303" s="11" t="s">
        <v>175</v>
      </c>
      <c r="H1303" s="11">
        <v>2.0</v>
      </c>
      <c r="I1303" s="13">
        <v>8.6</v>
      </c>
      <c r="J1303" s="11">
        <v>0.0</v>
      </c>
      <c r="K1303" s="13">
        <v>3.2</v>
      </c>
      <c r="L1303" s="13">
        <v>5.0</v>
      </c>
      <c r="M1303" s="11">
        <v>-3.0</v>
      </c>
      <c r="N1303" s="14">
        <v>0.67</v>
      </c>
      <c r="O1303" s="13">
        <v>62.8</v>
      </c>
      <c r="P1303" s="13">
        <v>7.6</v>
      </c>
      <c r="Q1303" s="13">
        <v>16.6</v>
      </c>
      <c r="R1303" s="13">
        <v>15.2</v>
      </c>
      <c r="S1303" s="13">
        <v>2.5</v>
      </c>
      <c r="T1303" s="13">
        <v>2.4</v>
      </c>
      <c r="U1303" s="13">
        <v>1.7</v>
      </c>
      <c r="V1303" s="13">
        <v>56.8</v>
      </c>
      <c r="W1303" s="11" t="str">
        <f t="shared" si="1"/>
        <v>B-Average|BBVA|Digital|2025</v>
      </c>
      <c r="X1303" s="15">
        <f>(MAX(0,MIN(1,1-(K1303-scaling_params!$B$2)/(scaling_params!$C$2-scaling_params!$B$2)))+MAX(0,MIN(1,(L1303-scaling_params!$B$3)/(scaling_params!$C$3-scaling_params!$B$3))))/2</f>
        <v>0.2803921569</v>
      </c>
      <c r="Y1303" s="15">
        <f>(MAX(0,MIN(1,(M1303-scaling_params!$B$4)/(scaling_params!$C$4-scaling_params!$B$4)))+MAX(0,MIN(1,(N1303-scaling_params!$B$5)/(scaling_params!$C$5-scaling_params!$B$5))))/2</f>
        <v>0.3345238095</v>
      </c>
      <c r="Z1303" s="15">
        <f>(MAX(0,MIN(1,(O1303-scaling_params!$B$6)/(scaling_params!$C$6-scaling_params!$B$6)))+MAX(0,MIN(1,1-(P1303-scaling_params!$B$7)/(scaling_params!$C$7-scaling_params!$B$7)))+MAX(0,MIN(1,(T1303-scaling_params!$B$11)/(scaling_params!$C$11-scaling_params!$B$11))))/3</f>
        <v>0.3321686609</v>
      </c>
      <c r="AA1303" s="15">
        <f>(MAX(0,MIN(1,1-(Q1303-scaling_params!$B$8)/(scaling_params!$C$8-scaling_params!$B$8)))+MAX(0,MIN(1,(R1303-scaling_params!$B$9)/(scaling_params!$C$9-scaling_params!$B$9)))+MAX(0,MIN(1,(S1303-scaling_params!$B$10)/(scaling_params!$C$10-scaling_params!$B$10))))/3</f>
        <v>0.4347063336</v>
      </c>
      <c r="AB1303" s="15">
        <f>(MAX(0,MIN(1,(U1303-scaling_params!$B$12)/(scaling_params!$C$12-scaling_params!$B$12)))+MAX(0,MIN(1,(V1303-scaling_params!$B$13)/(scaling_params!$C$13-scaling_params!$B$13))))/2</f>
        <v>0.2968181818</v>
      </c>
      <c r="AC1303" s="13">
        <f>(scaling_params!$G$2*X1303+scaling_params!$G$3*Y1303+scaling_params!$G$4*Z1303+scaling_params!$G$5*AA1303+scaling_params!$G$6*AB1303)*100</f>
        <v>33.40977476</v>
      </c>
      <c r="AD1303" s="11" t="s">
        <v>680</v>
      </c>
      <c r="AE1303" s="11">
        <f t="shared" si="2"/>
        <v>1</v>
      </c>
    </row>
    <row r="1304" ht="15.75" customHeight="1">
      <c r="A1304" s="11" t="s">
        <v>329</v>
      </c>
      <c r="B1304" s="11" t="s">
        <v>163</v>
      </c>
      <c r="C1304" s="11" t="s">
        <v>328</v>
      </c>
      <c r="D1304" s="11" t="s">
        <v>165</v>
      </c>
      <c r="E1304" s="12">
        <v>2024.0</v>
      </c>
      <c r="F1304" s="11" t="s">
        <v>171</v>
      </c>
      <c r="G1304" s="11" t="s">
        <v>184</v>
      </c>
      <c r="H1304" s="11">
        <v>3.0</v>
      </c>
      <c r="I1304" s="13">
        <v>8.9</v>
      </c>
      <c r="J1304" s="11">
        <v>0.0</v>
      </c>
      <c r="K1304" s="13">
        <v>3.0</v>
      </c>
      <c r="L1304" s="13">
        <v>6.2</v>
      </c>
      <c r="M1304" s="11">
        <v>15.0</v>
      </c>
      <c r="N1304" s="14">
        <v>0.79</v>
      </c>
      <c r="O1304" s="13">
        <v>69.1</v>
      </c>
      <c r="P1304" s="13">
        <v>7.0</v>
      </c>
      <c r="Q1304" s="13">
        <v>16.3</v>
      </c>
      <c r="R1304" s="13">
        <v>13.4</v>
      </c>
      <c r="S1304" s="13">
        <v>3.2</v>
      </c>
      <c r="T1304" s="13">
        <v>4.0</v>
      </c>
      <c r="U1304" s="13">
        <v>2.1</v>
      </c>
      <c r="V1304" s="13">
        <v>68.4</v>
      </c>
      <c r="W1304" s="11" t="str">
        <f t="shared" si="1"/>
        <v>B-Average|BBVA|Operations|2024</v>
      </c>
      <c r="X1304" s="15">
        <f>(MAX(0,MIN(1,1-(K1304-scaling_params!$B$2)/(scaling_params!$C$2-scaling_params!$B$2)))+MAX(0,MIN(1,(L1304-scaling_params!$B$3)/(scaling_params!$C$3-scaling_params!$B$3))))/2</f>
        <v>0.4019607843</v>
      </c>
      <c r="Y1304" s="15">
        <f>(MAX(0,MIN(1,(M1304-scaling_params!$B$4)/(scaling_params!$C$4-scaling_params!$B$4)))+MAX(0,MIN(1,(N1304-scaling_params!$B$5)/(scaling_params!$C$5-scaling_params!$B$5))))/2</f>
        <v>0.5702380952</v>
      </c>
      <c r="Z1304" s="15">
        <f>(MAX(0,MIN(1,(O1304-scaling_params!$B$6)/(scaling_params!$C$6-scaling_params!$B$6)))+MAX(0,MIN(1,1-(P1304-scaling_params!$B$7)/(scaling_params!$C$7-scaling_params!$B$7)))+MAX(0,MIN(1,(T1304-scaling_params!$B$11)/(scaling_params!$C$11-scaling_params!$B$11))))/3</f>
        <v>0.6425640634</v>
      </c>
      <c r="AA1304" s="15">
        <f>(MAX(0,MIN(1,1-(Q1304-scaling_params!$B$8)/(scaling_params!$C$8-scaling_params!$B$8)))+MAX(0,MIN(1,(R1304-scaling_params!$B$9)/(scaling_params!$C$9-scaling_params!$B$9)))+MAX(0,MIN(1,(S1304-scaling_params!$B$10)/(scaling_params!$C$10-scaling_params!$B$10))))/3</f>
        <v>0.4387480539</v>
      </c>
      <c r="AB1304" s="15">
        <f>(MAX(0,MIN(1,(U1304-scaling_params!$B$12)/(scaling_params!$C$12-scaling_params!$B$12)))+MAX(0,MIN(1,(V1304-scaling_params!$B$13)/(scaling_params!$C$13-scaling_params!$B$13))))/2</f>
        <v>0.5022727273</v>
      </c>
      <c r="AC1304" s="13">
        <f>(scaling_params!$G$2*X1304+scaling_params!$G$3*Y1304+scaling_params!$G$4*Z1304+scaling_params!$G$5*AA1304+scaling_params!$G$6*AB1304)*100</f>
        <v>51.59571309</v>
      </c>
      <c r="AD1304" s="11" t="s">
        <v>680</v>
      </c>
      <c r="AE1304" s="11">
        <f t="shared" si="2"/>
        <v>1</v>
      </c>
    </row>
    <row r="1305" ht="15.75" customHeight="1">
      <c r="A1305" s="11" t="s">
        <v>329</v>
      </c>
      <c r="B1305" s="11" t="s">
        <v>163</v>
      </c>
      <c r="C1305" s="11" t="s">
        <v>328</v>
      </c>
      <c r="D1305" s="11" t="s">
        <v>165</v>
      </c>
      <c r="E1305" s="12">
        <v>2025.0</v>
      </c>
      <c r="F1305" s="11" t="s">
        <v>171</v>
      </c>
      <c r="G1305" s="11" t="s">
        <v>184</v>
      </c>
      <c r="H1305" s="11">
        <v>3.0</v>
      </c>
      <c r="I1305" s="13">
        <v>8.6</v>
      </c>
      <c r="J1305" s="11">
        <v>0.0</v>
      </c>
      <c r="K1305" s="13">
        <v>2.9</v>
      </c>
      <c r="L1305" s="13">
        <v>6.7</v>
      </c>
      <c r="M1305" s="11">
        <v>11.0</v>
      </c>
      <c r="N1305" s="14">
        <v>0.83</v>
      </c>
      <c r="O1305" s="13">
        <v>65.0</v>
      </c>
      <c r="P1305" s="13">
        <v>7.5</v>
      </c>
      <c r="Q1305" s="13">
        <v>15.9</v>
      </c>
      <c r="R1305" s="13">
        <v>10.7</v>
      </c>
      <c r="S1305" s="13">
        <v>3.3</v>
      </c>
      <c r="T1305" s="13">
        <v>3.6</v>
      </c>
      <c r="U1305" s="13">
        <v>1.3</v>
      </c>
      <c r="V1305" s="13">
        <v>70.2</v>
      </c>
      <c r="W1305" s="11" t="str">
        <f t="shared" si="1"/>
        <v>B-Average|BBVA|Operations|2025</v>
      </c>
      <c r="X1305" s="15">
        <f>(MAX(0,MIN(1,1-(K1305-scaling_params!$B$2)/(scaling_params!$C$2-scaling_params!$B$2)))+MAX(0,MIN(1,(L1305-scaling_params!$B$3)/(scaling_params!$C$3-scaling_params!$B$3))))/2</f>
        <v>0.4553921569</v>
      </c>
      <c r="Y1305" s="15">
        <f>(MAX(0,MIN(1,(M1305-scaling_params!$B$4)/(scaling_params!$C$4-scaling_params!$B$4)))+MAX(0,MIN(1,(N1305-scaling_params!$B$5)/(scaling_params!$C$5-scaling_params!$B$5))))/2</f>
        <v>0.6011904762</v>
      </c>
      <c r="Z1305" s="15">
        <f>(MAX(0,MIN(1,(O1305-scaling_params!$B$6)/(scaling_params!$C$6-scaling_params!$B$6)))+MAX(0,MIN(1,1-(P1305-scaling_params!$B$7)/(scaling_params!$C$7-scaling_params!$B$7)))+MAX(0,MIN(1,(T1305-scaling_params!$B$11)/(scaling_params!$C$11-scaling_params!$B$11))))/3</f>
        <v>0.4917670145</v>
      </c>
      <c r="AA1305" s="15">
        <f>(MAX(0,MIN(1,1-(Q1305-scaling_params!$B$8)/(scaling_params!$C$8-scaling_params!$B$8)))+MAX(0,MIN(1,(R1305-scaling_params!$B$9)/(scaling_params!$C$9-scaling_params!$B$9)))+MAX(0,MIN(1,(S1305-scaling_params!$B$10)/(scaling_params!$C$10-scaling_params!$B$10))))/3</f>
        <v>0.34977944</v>
      </c>
      <c r="AB1305" s="15">
        <f>(MAX(0,MIN(1,(U1305-scaling_params!$B$12)/(scaling_params!$C$12-scaling_params!$B$12)))+MAX(0,MIN(1,(V1305-scaling_params!$B$13)/(scaling_params!$C$13-scaling_params!$B$13))))/2</f>
        <v>0.3186363636</v>
      </c>
      <c r="AC1305" s="13">
        <f>(scaling_params!$G$2*X1305+scaling_params!$G$3*Y1305+scaling_params!$G$4*Z1305+scaling_params!$G$5*AA1305+scaling_params!$G$6*AB1305)*100</f>
        <v>46.30224395</v>
      </c>
      <c r="AD1305" s="11" t="s">
        <v>680</v>
      </c>
      <c r="AE1305" s="11">
        <f t="shared" si="2"/>
        <v>1</v>
      </c>
    </row>
    <row r="1306" ht="15.75" customHeight="1">
      <c r="A1306" s="11" t="s">
        <v>330</v>
      </c>
      <c r="B1306" s="11" t="s">
        <v>163</v>
      </c>
      <c r="C1306" s="11" t="s">
        <v>328</v>
      </c>
      <c r="D1306" s="11" t="s">
        <v>177</v>
      </c>
      <c r="E1306" s="12">
        <v>2024.0</v>
      </c>
      <c r="F1306" s="11" t="s">
        <v>171</v>
      </c>
      <c r="G1306" s="11" t="s">
        <v>175</v>
      </c>
      <c r="H1306" s="11">
        <v>3.0</v>
      </c>
      <c r="I1306" s="13">
        <v>8.9</v>
      </c>
      <c r="J1306" s="11">
        <v>0.0</v>
      </c>
      <c r="K1306" s="13">
        <v>2.9</v>
      </c>
      <c r="L1306" s="13">
        <v>7.8</v>
      </c>
      <c r="M1306" s="11">
        <v>33.0</v>
      </c>
      <c r="N1306" s="14">
        <v>0.82</v>
      </c>
      <c r="O1306" s="13">
        <v>68.1</v>
      </c>
      <c r="P1306" s="13">
        <v>8.1</v>
      </c>
      <c r="Q1306" s="13">
        <v>16.4</v>
      </c>
      <c r="R1306" s="13">
        <v>13.3</v>
      </c>
      <c r="S1306" s="13">
        <v>4.3</v>
      </c>
      <c r="T1306" s="13">
        <v>3.7</v>
      </c>
      <c r="U1306" s="13">
        <v>2.1</v>
      </c>
      <c r="V1306" s="13">
        <v>79.1</v>
      </c>
      <c r="W1306" s="11" t="str">
        <f t="shared" si="1"/>
        <v>B-Average|BBVA|Retail|2024</v>
      </c>
      <c r="X1306" s="15">
        <f>(MAX(0,MIN(1,1-(K1306-scaling_params!$B$2)/(scaling_params!$C$2-scaling_params!$B$2)))+MAX(0,MIN(1,(L1306-scaling_params!$B$3)/(scaling_params!$C$3-scaling_params!$B$3))))/2</f>
        <v>0.5362745098</v>
      </c>
      <c r="Y1306" s="15">
        <f>(MAX(0,MIN(1,(M1306-scaling_params!$B$4)/(scaling_params!$C$4-scaling_params!$B$4)))+MAX(0,MIN(1,(N1306-scaling_params!$B$5)/(scaling_params!$C$5-scaling_params!$B$5))))/2</f>
        <v>0.693452381</v>
      </c>
      <c r="Z1306" s="15">
        <f>(MAX(0,MIN(1,(O1306-scaling_params!$B$6)/(scaling_params!$C$6-scaling_params!$B$6)))+MAX(0,MIN(1,1-(P1306-scaling_params!$B$7)/(scaling_params!$C$7-scaling_params!$B$7)))+MAX(0,MIN(1,(T1306-scaling_params!$B$11)/(scaling_params!$C$11-scaling_params!$B$11))))/3</f>
        <v>0.4983918855</v>
      </c>
      <c r="AA1306" s="15">
        <f>(MAX(0,MIN(1,1-(Q1306-scaling_params!$B$8)/(scaling_params!$C$8-scaling_params!$B$8)))+MAX(0,MIN(1,(R1306-scaling_params!$B$9)/(scaling_params!$C$9-scaling_params!$B$9)))+MAX(0,MIN(1,(S1306-scaling_params!$B$10)/(scaling_params!$C$10-scaling_params!$B$10))))/3</f>
        <v>0.5385839031</v>
      </c>
      <c r="AB1306" s="15">
        <f>(MAX(0,MIN(1,(U1306-scaling_params!$B$12)/(scaling_params!$C$12-scaling_params!$B$12)))+MAX(0,MIN(1,(V1306-scaling_params!$B$13)/(scaling_params!$C$13-scaling_params!$B$13))))/2</f>
        <v>0.5995454545</v>
      </c>
      <c r="AC1306" s="13">
        <f>(scaling_params!$G$2*X1306+scaling_params!$G$3*Y1306+scaling_params!$G$4*Z1306+scaling_params!$G$5*AA1306+scaling_params!$G$6*AB1306)*100</f>
        <v>57.1645043</v>
      </c>
      <c r="AD1306" s="11" t="s">
        <v>680</v>
      </c>
      <c r="AE1306" s="11">
        <f t="shared" si="2"/>
        <v>1</v>
      </c>
    </row>
    <row r="1307" ht="15.75" customHeight="1">
      <c r="A1307" s="11" t="s">
        <v>330</v>
      </c>
      <c r="B1307" s="11" t="s">
        <v>163</v>
      </c>
      <c r="C1307" s="11" t="s">
        <v>328</v>
      </c>
      <c r="D1307" s="11" t="s">
        <v>177</v>
      </c>
      <c r="E1307" s="12">
        <v>2025.0</v>
      </c>
      <c r="F1307" s="11" t="s">
        <v>171</v>
      </c>
      <c r="G1307" s="11" t="s">
        <v>175</v>
      </c>
      <c r="H1307" s="11">
        <v>3.0</v>
      </c>
      <c r="I1307" s="13">
        <v>8.6</v>
      </c>
      <c r="J1307" s="11">
        <v>0.0</v>
      </c>
      <c r="K1307" s="13">
        <v>2.8</v>
      </c>
      <c r="L1307" s="13">
        <v>7.6</v>
      </c>
      <c r="M1307" s="11">
        <v>14.0</v>
      </c>
      <c r="N1307" s="14">
        <v>0.82</v>
      </c>
      <c r="O1307" s="13">
        <v>69.9</v>
      </c>
      <c r="P1307" s="13">
        <v>6.2</v>
      </c>
      <c r="Q1307" s="13">
        <v>20.4</v>
      </c>
      <c r="R1307" s="13">
        <v>11.3</v>
      </c>
      <c r="S1307" s="13">
        <v>4.4</v>
      </c>
      <c r="T1307" s="13">
        <v>3.6</v>
      </c>
      <c r="U1307" s="13">
        <v>1.6</v>
      </c>
      <c r="V1307" s="13">
        <v>73.5</v>
      </c>
      <c r="W1307" s="11" t="str">
        <f t="shared" si="1"/>
        <v>B-Average|BBVA|Retail|2025</v>
      </c>
      <c r="X1307" s="15">
        <f>(MAX(0,MIN(1,1-(K1307-scaling_params!$B$2)/(scaling_params!$C$2-scaling_params!$B$2)))+MAX(0,MIN(1,(L1307-scaling_params!$B$3)/(scaling_params!$C$3-scaling_params!$B$3))))/2</f>
        <v>0.5382352941</v>
      </c>
      <c r="Y1307" s="15">
        <f>(MAX(0,MIN(1,(M1307-scaling_params!$B$4)/(scaling_params!$C$4-scaling_params!$B$4)))+MAX(0,MIN(1,(N1307-scaling_params!$B$5)/(scaling_params!$C$5-scaling_params!$B$5))))/2</f>
        <v>0.6029761905</v>
      </c>
      <c r="Z1307" s="15">
        <f>(MAX(0,MIN(1,(O1307-scaling_params!$B$6)/(scaling_params!$C$6-scaling_params!$B$6)))+MAX(0,MIN(1,1-(P1307-scaling_params!$B$7)/(scaling_params!$C$7-scaling_params!$B$7)))+MAX(0,MIN(1,(T1307-scaling_params!$B$11)/(scaling_params!$C$11-scaling_params!$B$11))))/3</f>
        <v>0.6897422175</v>
      </c>
      <c r="AA1307" s="15">
        <f>(MAX(0,MIN(1,1-(Q1307-scaling_params!$B$8)/(scaling_params!$C$8-scaling_params!$B$8)))+MAX(0,MIN(1,(R1307-scaling_params!$B$9)/(scaling_params!$C$9-scaling_params!$B$9)))+MAX(0,MIN(1,(S1307-scaling_params!$B$10)/(scaling_params!$C$10-scaling_params!$B$10))))/3</f>
        <v>0.3124844875</v>
      </c>
      <c r="AB1307" s="15">
        <f>(MAX(0,MIN(1,(U1307-scaling_params!$B$12)/(scaling_params!$C$12-scaling_params!$B$12)))+MAX(0,MIN(1,(V1307-scaling_params!$B$13)/(scaling_params!$C$13-scaling_params!$B$13))))/2</f>
        <v>0.4236363636</v>
      </c>
      <c r="AC1307" s="13">
        <f>(scaling_params!$G$2*X1307+scaling_params!$G$3*Y1307+scaling_params!$G$4*Z1307+scaling_params!$G$5*AA1307+scaling_params!$G$6*AB1307)*100</f>
        <v>53.52604807</v>
      </c>
      <c r="AD1307" s="11" t="s">
        <v>680</v>
      </c>
      <c r="AE1307" s="11">
        <f t="shared" si="2"/>
        <v>1</v>
      </c>
    </row>
    <row r="1308" ht="15.75" customHeight="1">
      <c r="A1308" s="11" t="s">
        <v>331</v>
      </c>
      <c r="B1308" s="11" t="s">
        <v>163</v>
      </c>
      <c r="C1308" s="11" t="s">
        <v>328</v>
      </c>
      <c r="D1308" s="11" t="s">
        <v>174</v>
      </c>
      <c r="E1308" s="12">
        <v>2024.0</v>
      </c>
      <c r="F1308" s="11" t="s">
        <v>166</v>
      </c>
      <c r="G1308" s="11" t="s">
        <v>175</v>
      </c>
      <c r="H1308" s="11">
        <v>3.0</v>
      </c>
      <c r="I1308" s="13">
        <v>8.9</v>
      </c>
      <c r="J1308" s="11">
        <v>0.0</v>
      </c>
      <c r="K1308" s="13">
        <v>3.0</v>
      </c>
      <c r="L1308" s="13">
        <v>6.3</v>
      </c>
      <c r="M1308" s="11">
        <v>14.0</v>
      </c>
      <c r="N1308" s="14">
        <v>0.69</v>
      </c>
      <c r="O1308" s="13">
        <v>61.5</v>
      </c>
      <c r="P1308" s="13">
        <v>8.7</v>
      </c>
      <c r="Q1308" s="13">
        <v>18.1</v>
      </c>
      <c r="R1308" s="13">
        <v>13.0</v>
      </c>
      <c r="S1308" s="13">
        <v>3.3</v>
      </c>
      <c r="T1308" s="13">
        <v>2.3</v>
      </c>
      <c r="U1308" s="13">
        <v>1.3</v>
      </c>
      <c r="V1308" s="13">
        <v>64.8</v>
      </c>
      <c r="W1308" s="11" t="str">
        <f t="shared" si="1"/>
        <v>B-Average|BBVA|Digital|2024</v>
      </c>
      <c r="X1308" s="15">
        <f>(MAX(0,MIN(1,1-(K1308-scaling_params!$B$2)/(scaling_params!$C$2-scaling_params!$B$2)))+MAX(0,MIN(1,(L1308-scaling_params!$B$3)/(scaling_params!$C$3-scaling_params!$B$3))))/2</f>
        <v>0.4093137255</v>
      </c>
      <c r="Y1308" s="15">
        <f>(MAX(0,MIN(1,(M1308-scaling_params!$B$4)/(scaling_params!$C$4-scaling_params!$B$4)))+MAX(0,MIN(1,(N1308-scaling_params!$B$5)/(scaling_params!$C$5-scaling_params!$B$5))))/2</f>
        <v>0.4404761905</v>
      </c>
      <c r="Z1308" s="15">
        <f>(MAX(0,MIN(1,(O1308-scaling_params!$B$6)/(scaling_params!$C$6-scaling_params!$B$6)))+MAX(0,MIN(1,1-(P1308-scaling_params!$B$7)/(scaling_params!$C$7-scaling_params!$B$7)))+MAX(0,MIN(1,(T1308-scaling_params!$B$11)/(scaling_params!$C$11-scaling_params!$B$11))))/3</f>
        <v>0.202093607</v>
      </c>
      <c r="AA1308" s="15">
        <f>(MAX(0,MIN(1,1-(Q1308-scaling_params!$B$8)/(scaling_params!$C$8-scaling_params!$B$8)))+MAX(0,MIN(1,(R1308-scaling_params!$B$9)/(scaling_params!$C$9-scaling_params!$B$9)))+MAX(0,MIN(1,(S1308-scaling_params!$B$10)/(scaling_params!$C$10-scaling_params!$B$10))))/3</f>
        <v>0.3634925201</v>
      </c>
      <c r="AB1308" s="15">
        <f>(MAX(0,MIN(1,(U1308-scaling_params!$B$12)/(scaling_params!$C$12-scaling_params!$B$12)))+MAX(0,MIN(1,(V1308-scaling_params!$B$13)/(scaling_params!$C$13-scaling_params!$B$13))))/2</f>
        <v>0.2695454545</v>
      </c>
      <c r="AC1308" s="13">
        <f>(scaling_params!$G$2*X1308+scaling_params!$G$3*Y1308+scaling_params!$G$4*Z1308+scaling_params!$G$5*AA1308+scaling_params!$G$6*AB1308)*100</f>
        <v>34.29736751</v>
      </c>
      <c r="AD1308" s="11" t="s">
        <v>680</v>
      </c>
      <c r="AE1308" s="11">
        <f t="shared" si="2"/>
        <v>1</v>
      </c>
    </row>
    <row r="1309" ht="15.75" customHeight="1">
      <c r="A1309" s="11" t="s">
        <v>331</v>
      </c>
      <c r="B1309" s="11" t="s">
        <v>163</v>
      </c>
      <c r="C1309" s="11" t="s">
        <v>328</v>
      </c>
      <c r="D1309" s="11" t="s">
        <v>174</v>
      </c>
      <c r="E1309" s="12">
        <v>2025.0</v>
      </c>
      <c r="F1309" s="11" t="s">
        <v>166</v>
      </c>
      <c r="G1309" s="11" t="s">
        <v>175</v>
      </c>
      <c r="H1309" s="11">
        <v>3.0</v>
      </c>
      <c r="I1309" s="13">
        <v>8.6</v>
      </c>
      <c r="J1309" s="11">
        <v>0.0</v>
      </c>
      <c r="K1309" s="13">
        <v>3.2</v>
      </c>
      <c r="L1309" s="13">
        <v>4.9</v>
      </c>
      <c r="M1309" s="11">
        <v>-18.0</v>
      </c>
      <c r="N1309" s="14">
        <v>0.75</v>
      </c>
      <c r="O1309" s="13">
        <v>62.8</v>
      </c>
      <c r="P1309" s="13">
        <v>7.6</v>
      </c>
      <c r="Q1309" s="13">
        <v>16.6</v>
      </c>
      <c r="R1309" s="13">
        <v>15.2</v>
      </c>
      <c r="S1309" s="13">
        <v>3.6</v>
      </c>
      <c r="T1309" s="13">
        <v>3.2</v>
      </c>
      <c r="U1309" s="13">
        <v>1.7</v>
      </c>
      <c r="V1309" s="13">
        <v>56.9</v>
      </c>
      <c r="W1309" s="11" t="str">
        <f t="shared" si="1"/>
        <v>B-Average|BBVA|Digital|2025</v>
      </c>
      <c r="X1309" s="15">
        <f>(MAX(0,MIN(1,1-(K1309-scaling_params!$B$2)/(scaling_params!$C$2-scaling_params!$B$2)))+MAX(0,MIN(1,(L1309-scaling_params!$B$3)/(scaling_params!$C$3-scaling_params!$B$3))))/2</f>
        <v>0.2730392157</v>
      </c>
      <c r="Y1309" s="15">
        <f>(MAX(0,MIN(1,(M1309-scaling_params!$B$4)/(scaling_params!$C$4-scaling_params!$B$4)))+MAX(0,MIN(1,(N1309-scaling_params!$B$5)/(scaling_params!$C$5-scaling_params!$B$5))))/2</f>
        <v>0.3630952381</v>
      </c>
      <c r="Z1309" s="15">
        <f>(MAX(0,MIN(1,(O1309-scaling_params!$B$6)/(scaling_params!$C$6-scaling_params!$B$6)))+MAX(0,MIN(1,1-(P1309-scaling_params!$B$7)/(scaling_params!$C$7-scaling_params!$B$7)))+MAX(0,MIN(1,(T1309-scaling_params!$B$11)/(scaling_params!$C$11-scaling_params!$B$11))))/3</f>
        <v>0.4083591371</v>
      </c>
      <c r="AA1309" s="15">
        <f>(MAX(0,MIN(1,1-(Q1309-scaling_params!$B$8)/(scaling_params!$C$8-scaling_params!$B$8)))+MAX(0,MIN(1,(R1309-scaling_params!$B$9)/(scaling_params!$C$9-scaling_params!$B$9)))+MAX(0,MIN(1,(S1309-scaling_params!$B$10)/(scaling_params!$C$10-scaling_params!$B$10))))/3</f>
        <v>0.5425494709</v>
      </c>
      <c r="AB1309" s="15">
        <f>(MAX(0,MIN(1,(U1309-scaling_params!$B$12)/(scaling_params!$C$12-scaling_params!$B$12)))+MAX(0,MIN(1,(V1309-scaling_params!$B$13)/(scaling_params!$C$13-scaling_params!$B$13))))/2</f>
        <v>0.2977272727</v>
      </c>
      <c r="AC1309" s="13">
        <f>(scaling_params!$G$2*X1309+scaling_params!$G$3*Y1309+scaling_params!$G$4*Z1309+scaling_params!$G$5*AA1309+scaling_params!$G$6*AB1309)*100</f>
        <v>37.60765189</v>
      </c>
      <c r="AD1309" s="11" t="s">
        <v>680</v>
      </c>
      <c r="AE1309" s="11">
        <f t="shared" si="2"/>
        <v>1</v>
      </c>
    </row>
    <row r="1310" ht="15.75" customHeight="1">
      <c r="A1310" s="11" t="s">
        <v>332</v>
      </c>
      <c r="B1310" s="11" t="s">
        <v>163</v>
      </c>
      <c r="C1310" s="11" t="s">
        <v>328</v>
      </c>
      <c r="D1310" s="11" t="s">
        <v>177</v>
      </c>
      <c r="E1310" s="12">
        <v>2024.0</v>
      </c>
      <c r="F1310" s="11" t="s">
        <v>171</v>
      </c>
      <c r="G1310" s="11" t="s">
        <v>184</v>
      </c>
      <c r="H1310" s="11">
        <v>3.0</v>
      </c>
      <c r="I1310" s="13">
        <v>8.9</v>
      </c>
      <c r="J1310" s="11">
        <v>0.0</v>
      </c>
      <c r="K1310" s="13">
        <v>2.9</v>
      </c>
      <c r="L1310" s="13">
        <v>7.1</v>
      </c>
      <c r="M1310" s="11">
        <v>16.0</v>
      </c>
      <c r="N1310" s="14">
        <v>0.86</v>
      </c>
      <c r="O1310" s="13">
        <v>68.1</v>
      </c>
      <c r="P1310" s="13">
        <v>8.1</v>
      </c>
      <c r="Q1310" s="13">
        <v>16.4</v>
      </c>
      <c r="R1310" s="13">
        <v>13.3</v>
      </c>
      <c r="S1310" s="13">
        <v>3.7</v>
      </c>
      <c r="T1310" s="13">
        <v>3.5</v>
      </c>
      <c r="U1310" s="13">
        <v>2.1</v>
      </c>
      <c r="V1310" s="13">
        <v>81.1</v>
      </c>
      <c r="W1310" s="11" t="str">
        <f t="shared" si="1"/>
        <v>B-Average|BBVA|Retail|2024</v>
      </c>
      <c r="X1310" s="15">
        <f>(MAX(0,MIN(1,1-(K1310-scaling_params!$B$2)/(scaling_params!$C$2-scaling_params!$B$2)))+MAX(0,MIN(1,(L1310-scaling_params!$B$3)/(scaling_params!$C$3-scaling_params!$B$3))))/2</f>
        <v>0.4848039216</v>
      </c>
      <c r="Y1310" s="15">
        <f>(MAX(0,MIN(1,(M1310-scaling_params!$B$4)/(scaling_params!$C$4-scaling_params!$B$4)))+MAX(0,MIN(1,(N1310-scaling_params!$B$5)/(scaling_params!$C$5-scaling_params!$B$5))))/2</f>
        <v>0.6625</v>
      </c>
      <c r="Z1310" s="15">
        <f>(MAX(0,MIN(1,(O1310-scaling_params!$B$6)/(scaling_params!$C$6-scaling_params!$B$6)))+MAX(0,MIN(1,1-(P1310-scaling_params!$B$7)/(scaling_params!$C$7-scaling_params!$B$7)))+MAX(0,MIN(1,(T1310-scaling_params!$B$11)/(scaling_params!$C$11-scaling_params!$B$11))))/3</f>
        <v>0.4793442665</v>
      </c>
      <c r="AA1310" s="15">
        <f>(MAX(0,MIN(1,1-(Q1310-scaling_params!$B$8)/(scaling_params!$C$8-scaling_params!$B$8)))+MAX(0,MIN(1,(R1310-scaling_params!$B$9)/(scaling_params!$C$9-scaling_params!$B$9)))+MAX(0,MIN(1,(S1310-scaling_params!$B$10)/(scaling_params!$C$10-scaling_params!$B$10))))/3</f>
        <v>0.4797603737</v>
      </c>
      <c r="AB1310" s="15">
        <f>(MAX(0,MIN(1,(U1310-scaling_params!$B$12)/(scaling_params!$C$12-scaling_params!$B$12)))+MAX(0,MIN(1,(V1310-scaling_params!$B$13)/(scaling_params!$C$13-scaling_params!$B$13))))/2</f>
        <v>0.6177272727</v>
      </c>
      <c r="AC1310" s="13">
        <f>(scaling_params!$G$2*X1310+scaling_params!$G$3*Y1310+scaling_params!$G$4*Z1310+scaling_params!$G$5*AA1310+scaling_params!$G$6*AB1310)*100</f>
        <v>53.95919681</v>
      </c>
      <c r="AD1310" s="11" t="s">
        <v>680</v>
      </c>
      <c r="AE1310" s="11">
        <f t="shared" si="2"/>
        <v>1</v>
      </c>
    </row>
    <row r="1311" ht="15.75" customHeight="1">
      <c r="A1311" s="11" t="s">
        <v>332</v>
      </c>
      <c r="B1311" s="11" t="s">
        <v>163</v>
      </c>
      <c r="C1311" s="11" t="s">
        <v>328</v>
      </c>
      <c r="D1311" s="11" t="s">
        <v>177</v>
      </c>
      <c r="E1311" s="12">
        <v>2025.0</v>
      </c>
      <c r="F1311" s="11" t="s">
        <v>171</v>
      </c>
      <c r="G1311" s="11" t="s">
        <v>184</v>
      </c>
      <c r="H1311" s="11">
        <v>3.0</v>
      </c>
      <c r="I1311" s="13">
        <v>8.6</v>
      </c>
      <c r="J1311" s="11">
        <v>0.0</v>
      </c>
      <c r="K1311" s="13">
        <v>2.8</v>
      </c>
      <c r="L1311" s="13">
        <v>6.9</v>
      </c>
      <c r="M1311" s="11">
        <v>-6.0</v>
      </c>
      <c r="N1311" s="14">
        <v>0.76</v>
      </c>
      <c r="O1311" s="13">
        <v>69.9</v>
      </c>
      <c r="P1311" s="13">
        <v>6.2</v>
      </c>
      <c r="Q1311" s="13">
        <v>20.4</v>
      </c>
      <c r="R1311" s="13">
        <v>11.3</v>
      </c>
      <c r="S1311" s="13">
        <v>3.4</v>
      </c>
      <c r="T1311" s="13">
        <v>3.6</v>
      </c>
      <c r="U1311" s="13">
        <v>1.6</v>
      </c>
      <c r="V1311" s="13">
        <v>70.8</v>
      </c>
      <c r="W1311" s="11" t="str">
        <f t="shared" si="1"/>
        <v>B-Average|BBVA|Retail|2025</v>
      </c>
      <c r="X1311" s="15">
        <f>(MAX(0,MIN(1,1-(K1311-scaling_params!$B$2)/(scaling_params!$C$2-scaling_params!$B$2)))+MAX(0,MIN(1,(L1311-scaling_params!$B$3)/(scaling_params!$C$3-scaling_params!$B$3))))/2</f>
        <v>0.4867647059</v>
      </c>
      <c r="Y1311" s="15">
        <f>(MAX(0,MIN(1,(M1311-scaling_params!$B$4)/(scaling_params!$C$4-scaling_params!$B$4)))+MAX(0,MIN(1,(N1311-scaling_params!$B$5)/(scaling_params!$C$5-scaling_params!$B$5))))/2</f>
        <v>0.4327380952</v>
      </c>
      <c r="Z1311" s="15">
        <f>(MAX(0,MIN(1,(O1311-scaling_params!$B$6)/(scaling_params!$C$6-scaling_params!$B$6)))+MAX(0,MIN(1,1-(P1311-scaling_params!$B$7)/(scaling_params!$C$7-scaling_params!$B$7)))+MAX(0,MIN(1,(T1311-scaling_params!$B$11)/(scaling_params!$C$11-scaling_params!$B$11))))/3</f>
        <v>0.6897422175</v>
      </c>
      <c r="AA1311" s="15">
        <f>(MAX(0,MIN(1,1-(Q1311-scaling_params!$B$8)/(scaling_params!$C$8-scaling_params!$B$8)))+MAX(0,MIN(1,(R1311-scaling_params!$B$9)/(scaling_params!$C$9-scaling_params!$B$9)))+MAX(0,MIN(1,(S1311-scaling_params!$B$10)/(scaling_params!$C$10-scaling_params!$B$10))))/3</f>
        <v>0.2144452718</v>
      </c>
      <c r="AB1311" s="15">
        <f>(MAX(0,MIN(1,(U1311-scaling_params!$B$12)/(scaling_params!$C$12-scaling_params!$B$12)))+MAX(0,MIN(1,(V1311-scaling_params!$B$13)/(scaling_params!$C$13-scaling_params!$B$13))))/2</f>
        <v>0.3990909091</v>
      </c>
      <c r="AC1311" s="13">
        <f>(scaling_params!$G$2*X1311+scaling_params!$G$3*Y1311+scaling_params!$G$4*Z1311+scaling_params!$G$5*AA1311+scaling_params!$G$6*AB1311)*100</f>
        <v>46.30076745</v>
      </c>
      <c r="AD1311" s="11" t="s">
        <v>680</v>
      </c>
      <c r="AE1311" s="11">
        <f t="shared" si="2"/>
        <v>1</v>
      </c>
    </row>
    <row r="1312" ht="15.75" customHeight="1">
      <c r="A1312" s="11" t="s">
        <v>333</v>
      </c>
      <c r="B1312" s="11" t="s">
        <v>163</v>
      </c>
      <c r="C1312" s="11" t="s">
        <v>328</v>
      </c>
      <c r="D1312" s="11" t="s">
        <v>181</v>
      </c>
      <c r="E1312" s="12">
        <v>2024.0</v>
      </c>
      <c r="F1312" s="11" t="s">
        <v>166</v>
      </c>
      <c r="G1312" s="11" t="s">
        <v>167</v>
      </c>
      <c r="H1312" s="11">
        <v>1.0</v>
      </c>
      <c r="I1312" s="13">
        <v>8.9</v>
      </c>
      <c r="J1312" s="11">
        <v>0.0</v>
      </c>
      <c r="K1312" s="13">
        <v>3.1</v>
      </c>
      <c r="L1312" s="13">
        <v>6.2</v>
      </c>
      <c r="M1312" s="11">
        <v>20.0</v>
      </c>
      <c r="N1312" s="14">
        <v>0.71</v>
      </c>
      <c r="O1312" s="13">
        <v>71.5</v>
      </c>
      <c r="P1312" s="13">
        <v>8.4</v>
      </c>
      <c r="Q1312" s="13">
        <v>14.6</v>
      </c>
      <c r="R1312" s="13">
        <v>11.7</v>
      </c>
      <c r="S1312" s="13">
        <v>3.4</v>
      </c>
      <c r="T1312" s="13">
        <v>3.5</v>
      </c>
      <c r="U1312" s="13">
        <v>1.8</v>
      </c>
      <c r="V1312" s="13">
        <v>69.5</v>
      </c>
      <c r="W1312" s="11" t="str">
        <f t="shared" si="1"/>
        <v>B-Average|BBVA|Corporate|2024</v>
      </c>
      <c r="X1312" s="15">
        <f>(MAX(0,MIN(1,1-(K1312-scaling_params!$B$2)/(scaling_params!$C$2-scaling_params!$B$2)))+MAX(0,MIN(1,(L1312-scaling_params!$B$3)/(scaling_params!$C$3-scaling_params!$B$3))))/2</f>
        <v>0.3852941176</v>
      </c>
      <c r="Y1312" s="15">
        <f>(MAX(0,MIN(1,(M1312-scaling_params!$B$4)/(scaling_params!$C$4-scaling_params!$B$4)))+MAX(0,MIN(1,(N1312-scaling_params!$B$5)/(scaling_params!$C$5-scaling_params!$B$5))))/2</f>
        <v>0.494047619</v>
      </c>
      <c r="Z1312" s="15">
        <f>(MAX(0,MIN(1,(O1312-scaling_params!$B$6)/(scaling_params!$C$6-scaling_params!$B$6)))+MAX(0,MIN(1,1-(P1312-scaling_params!$B$7)/(scaling_params!$C$7-scaling_params!$B$7)))+MAX(0,MIN(1,(T1312-scaling_params!$B$11)/(scaling_params!$C$11-scaling_params!$B$11))))/3</f>
        <v>0.50842285</v>
      </c>
      <c r="AA1312" s="15">
        <f>(MAX(0,MIN(1,1-(Q1312-scaling_params!$B$8)/(scaling_params!$C$8-scaling_params!$B$8)))+MAX(0,MIN(1,(R1312-scaling_params!$B$9)/(scaling_params!$C$9-scaling_params!$B$9)))+MAX(0,MIN(1,(S1312-scaling_params!$B$10)/(scaling_params!$C$10-scaling_params!$B$10))))/3</f>
        <v>0.4510198786</v>
      </c>
      <c r="AB1312" s="15">
        <f>(MAX(0,MIN(1,(U1312-scaling_params!$B$12)/(scaling_params!$C$12-scaling_params!$B$12)))+MAX(0,MIN(1,(V1312-scaling_params!$B$13)/(scaling_params!$C$13-scaling_params!$B$13))))/2</f>
        <v>0.4372727273</v>
      </c>
      <c r="AC1312" s="13">
        <f>(scaling_params!$G$2*X1312+scaling_params!$G$3*Y1312+scaling_params!$G$4*Z1312+scaling_params!$G$5*AA1312+scaling_params!$G$6*AB1312)*100</f>
        <v>45.71023583</v>
      </c>
      <c r="AD1312" s="11" t="s">
        <v>680</v>
      </c>
      <c r="AE1312" s="11">
        <f t="shared" si="2"/>
        <v>1</v>
      </c>
    </row>
    <row r="1313" ht="15.75" customHeight="1">
      <c r="A1313" s="11" t="s">
        <v>333</v>
      </c>
      <c r="B1313" s="11" t="s">
        <v>163</v>
      </c>
      <c r="C1313" s="11" t="s">
        <v>328</v>
      </c>
      <c r="D1313" s="11" t="s">
        <v>181</v>
      </c>
      <c r="E1313" s="12">
        <v>2025.0</v>
      </c>
      <c r="F1313" s="11" t="s">
        <v>166</v>
      </c>
      <c r="G1313" s="11" t="s">
        <v>167</v>
      </c>
      <c r="H1313" s="11">
        <v>1.0</v>
      </c>
      <c r="I1313" s="13">
        <v>8.6</v>
      </c>
      <c r="J1313" s="11">
        <v>0.0</v>
      </c>
      <c r="K1313" s="13">
        <v>2.0</v>
      </c>
      <c r="L1313" s="13">
        <v>4.6</v>
      </c>
      <c r="M1313" s="11">
        <v>25.0</v>
      </c>
      <c r="N1313" s="14">
        <v>0.78</v>
      </c>
      <c r="O1313" s="13">
        <v>66.0</v>
      </c>
      <c r="P1313" s="13">
        <v>8.0</v>
      </c>
      <c r="Q1313" s="13">
        <v>14.3</v>
      </c>
      <c r="R1313" s="13">
        <v>13.5</v>
      </c>
      <c r="S1313" s="13">
        <v>3.8</v>
      </c>
      <c r="T1313" s="13">
        <v>3.6</v>
      </c>
      <c r="U1313" s="13">
        <v>1.4</v>
      </c>
      <c r="V1313" s="13">
        <v>72.4</v>
      </c>
      <c r="W1313" s="11" t="str">
        <f t="shared" si="1"/>
        <v>B-Average|BBVA|Corporate|2025</v>
      </c>
      <c r="X1313" s="15">
        <f>(MAX(0,MIN(1,1-(K1313-scaling_params!$B$2)/(scaling_params!$C$2-scaling_params!$B$2)))+MAX(0,MIN(1,(L1313-scaling_params!$B$3)/(scaling_params!$C$3-scaling_params!$B$3))))/2</f>
        <v>0.4509803922</v>
      </c>
      <c r="Y1313" s="15">
        <f>(MAX(0,MIN(1,(M1313-scaling_params!$B$4)/(scaling_params!$C$4-scaling_params!$B$4)))+MAX(0,MIN(1,(N1313-scaling_params!$B$5)/(scaling_params!$C$5-scaling_params!$B$5))))/2</f>
        <v>0.6053571429</v>
      </c>
      <c r="Z1313" s="15">
        <f>(MAX(0,MIN(1,(O1313-scaling_params!$B$6)/(scaling_params!$C$6-scaling_params!$B$6)))+MAX(0,MIN(1,1-(P1313-scaling_params!$B$7)/(scaling_params!$C$7-scaling_params!$B$7)))+MAX(0,MIN(1,(T1313-scaling_params!$B$11)/(scaling_params!$C$11-scaling_params!$B$11))))/3</f>
        <v>0.4632236197</v>
      </c>
      <c r="AA1313" s="15">
        <f>(MAX(0,MIN(1,1-(Q1313-scaling_params!$B$8)/(scaling_params!$C$8-scaling_params!$B$8)))+MAX(0,MIN(1,(R1313-scaling_params!$B$9)/(scaling_params!$C$9-scaling_params!$B$9)))+MAX(0,MIN(1,(S1313-scaling_params!$B$10)/(scaling_params!$C$10-scaling_params!$B$10))))/3</f>
        <v>0.5775485683</v>
      </c>
      <c r="AB1313" s="15">
        <f>(MAX(0,MIN(1,(U1313-scaling_params!$B$12)/(scaling_params!$C$12-scaling_params!$B$12)))+MAX(0,MIN(1,(V1313-scaling_params!$B$13)/(scaling_params!$C$13-scaling_params!$B$13))))/2</f>
        <v>0.3636363636</v>
      </c>
      <c r="AC1313" s="13">
        <f>(scaling_params!$G$2*X1313+scaling_params!$G$3*Y1313+scaling_params!$G$4*Z1313+scaling_params!$G$5*AA1313+scaling_params!$G$6*AB1313)*100</f>
        <v>50.16545103</v>
      </c>
      <c r="AD1313" s="11" t="s">
        <v>680</v>
      </c>
      <c r="AE1313" s="11">
        <f t="shared" si="2"/>
        <v>1</v>
      </c>
    </row>
    <row r="1314" ht="15.75" customHeight="1">
      <c r="A1314" s="11" t="s">
        <v>334</v>
      </c>
      <c r="B1314" s="11" t="s">
        <v>163</v>
      </c>
      <c r="C1314" s="11" t="s">
        <v>328</v>
      </c>
      <c r="D1314" s="11" t="s">
        <v>170</v>
      </c>
      <c r="E1314" s="12">
        <v>2024.0</v>
      </c>
      <c r="F1314" s="11" t="s">
        <v>171</v>
      </c>
      <c r="G1314" s="11" t="s">
        <v>175</v>
      </c>
      <c r="H1314" s="11">
        <v>4.0</v>
      </c>
      <c r="I1314" s="13">
        <v>8.9</v>
      </c>
      <c r="J1314" s="11">
        <v>0.0</v>
      </c>
      <c r="K1314" s="13">
        <v>2.4</v>
      </c>
      <c r="L1314" s="13">
        <v>9.2</v>
      </c>
      <c r="M1314" s="11">
        <v>7.0</v>
      </c>
      <c r="N1314" s="14">
        <v>0.84</v>
      </c>
      <c r="O1314" s="13">
        <v>70.5</v>
      </c>
      <c r="P1314" s="13">
        <v>8.3</v>
      </c>
      <c r="Q1314" s="13">
        <v>13.6</v>
      </c>
      <c r="R1314" s="13">
        <v>14.9</v>
      </c>
      <c r="S1314" s="13">
        <v>3.6</v>
      </c>
      <c r="T1314" s="13">
        <v>4.1</v>
      </c>
      <c r="U1314" s="13">
        <v>1.7</v>
      </c>
      <c r="V1314" s="13">
        <v>78.1</v>
      </c>
      <c r="W1314" s="11" t="str">
        <f t="shared" si="1"/>
        <v>B-Average|BBVA|Risk|2024</v>
      </c>
      <c r="X1314" s="15">
        <f>(MAX(0,MIN(1,1-(K1314-scaling_params!$B$2)/(scaling_params!$C$2-scaling_params!$B$2)))+MAX(0,MIN(1,(L1314-scaling_params!$B$3)/(scaling_params!$C$3-scaling_params!$B$3))))/2</f>
        <v>0.7225490196</v>
      </c>
      <c r="Y1314" s="15">
        <f>(MAX(0,MIN(1,(M1314-scaling_params!$B$4)/(scaling_params!$C$4-scaling_params!$B$4)))+MAX(0,MIN(1,(N1314-scaling_params!$B$5)/(scaling_params!$C$5-scaling_params!$B$5))))/2</f>
        <v>0.5946428571</v>
      </c>
      <c r="Z1314" s="15">
        <f>(MAX(0,MIN(1,(O1314-scaling_params!$B$6)/(scaling_params!$C$6-scaling_params!$B$6)))+MAX(0,MIN(1,1-(P1314-scaling_params!$B$7)/(scaling_params!$C$7-scaling_params!$B$7)))+MAX(0,MIN(1,(T1314-scaling_params!$B$11)/(scaling_params!$C$11-scaling_params!$B$11))))/3</f>
        <v>0.558073066</v>
      </c>
      <c r="AA1314" s="15">
        <f>(MAX(0,MIN(1,1-(Q1314-scaling_params!$B$8)/(scaling_params!$C$8-scaling_params!$B$8)))+MAX(0,MIN(1,(R1314-scaling_params!$B$9)/(scaling_params!$C$9-scaling_params!$B$9)))+MAX(0,MIN(1,(S1314-scaling_params!$B$10)/(scaling_params!$C$10-scaling_params!$B$10))))/3</f>
        <v>0.6435276067</v>
      </c>
      <c r="AB1314" s="15">
        <f>(MAX(0,MIN(1,(U1314-scaling_params!$B$12)/(scaling_params!$C$12-scaling_params!$B$12)))+MAX(0,MIN(1,(V1314-scaling_params!$B$13)/(scaling_params!$C$13-scaling_params!$B$13))))/2</f>
        <v>0.4904545455</v>
      </c>
      <c r="AC1314" s="13">
        <f>(scaling_params!$G$2*X1314+scaling_params!$G$3*Y1314+scaling_params!$G$4*Z1314+scaling_params!$G$5*AA1314+scaling_params!$G$6*AB1314)*100</f>
        <v>61.18217567</v>
      </c>
      <c r="AD1314" s="11" t="s">
        <v>680</v>
      </c>
      <c r="AE1314" s="11">
        <f t="shared" si="2"/>
        <v>1</v>
      </c>
    </row>
    <row r="1315" ht="15.75" customHeight="1">
      <c r="A1315" s="11" t="s">
        <v>334</v>
      </c>
      <c r="B1315" s="11" t="s">
        <v>163</v>
      </c>
      <c r="C1315" s="11" t="s">
        <v>328</v>
      </c>
      <c r="D1315" s="11" t="s">
        <v>170</v>
      </c>
      <c r="E1315" s="12">
        <v>2025.0</v>
      </c>
      <c r="F1315" s="11" t="s">
        <v>171</v>
      </c>
      <c r="G1315" s="11" t="s">
        <v>175</v>
      </c>
      <c r="H1315" s="11">
        <v>4.0</v>
      </c>
      <c r="I1315" s="13">
        <v>8.6</v>
      </c>
      <c r="J1315" s="11">
        <v>0.0</v>
      </c>
      <c r="K1315" s="13">
        <v>2.5</v>
      </c>
      <c r="L1315" s="13">
        <v>7.3</v>
      </c>
      <c r="M1315" s="11">
        <v>38.0</v>
      </c>
      <c r="N1315" s="14">
        <v>0.8</v>
      </c>
      <c r="O1315" s="13">
        <v>68.8</v>
      </c>
      <c r="P1315" s="13">
        <v>7.0</v>
      </c>
      <c r="Q1315" s="13">
        <v>16.6</v>
      </c>
      <c r="R1315" s="13">
        <v>14.7</v>
      </c>
      <c r="S1315" s="13">
        <v>4.2</v>
      </c>
      <c r="T1315" s="13">
        <v>4.1</v>
      </c>
      <c r="U1315" s="13">
        <v>1.5</v>
      </c>
      <c r="V1315" s="13">
        <v>82.8</v>
      </c>
      <c r="W1315" s="11" t="str">
        <f t="shared" si="1"/>
        <v>B-Average|BBVA|Risk|2025</v>
      </c>
      <c r="X1315" s="15">
        <f>(MAX(0,MIN(1,1-(K1315-scaling_params!$B$2)/(scaling_params!$C$2-scaling_params!$B$2)))+MAX(0,MIN(1,(L1315-scaling_params!$B$3)/(scaling_params!$C$3-scaling_params!$B$3))))/2</f>
        <v>0.5661764706</v>
      </c>
      <c r="Y1315" s="15">
        <f>(MAX(0,MIN(1,(M1315-scaling_params!$B$4)/(scaling_params!$C$4-scaling_params!$B$4)))+MAX(0,MIN(1,(N1315-scaling_params!$B$5)/(scaling_params!$C$5-scaling_params!$B$5))))/2</f>
        <v>0.6922619048</v>
      </c>
      <c r="Z1315" s="15">
        <f>(MAX(0,MIN(1,(O1315-scaling_params!$B$6)/(scaling_params!$C$6-scaling_params!$B$6)))+MAX(0,MIN(1,1-(P1315-scaling_params!$B$7)/(scaling_params!$C$7-scaling_params!$B$7)))+MAX(0,MIN(1,(T1315-scaling_params!$B$11)/(scaling_params!$C$11-scaling_params!$B$11))))/3</f>
        <v>0.6471373778</v>
      </c>
      <c r="AA1315" s="15">
        <f>(MAX(0,MIN(1,1-(Q1315-scaling_params!$B$8)/(scaling_params!$C$8-scaling_params!$B$8)))+MAX(0,MIN(1,(R1315-scaling_params!$B$9)/(scaling_params!$C$9-scaling_params!$B$9)))+MAX(0,MIN(1,(S1315-scaling_params!$B$10)/(scaling_params!$C$10-scaling_params!$B$10))))/3</f>
        <v>0.5802759539</v>
      </c>
      <c r="AB1315" s="15">
        <f>(MAX(0,MIN(1,(U1315-scaling_params!$B$12)/(scaling_params!$C$12-scaling_params!$B$12)))+MAX(0,MIN(1,(V1315-scaling_params!$B$13)/(scaling_params!$C$13-scaling_params!$B$13))))/2</f>
        <v>0.4831818182</v>
      </c>
      <c r="AC1315" s="13">
        <f>(scaling_params!$G$2*X1315+scaling_params!$G$3*Y1315+scaling_params!$G$4*Z1315+scaling_params!$G$5*AA1315+scaling_params!$G$6*AB1315)*100</f>
        <v>60.69543244</v>
      </c>
      <c r="AD1315" s="11" t="s">
        <v>680</v>
      </c>
      <c r="AE1315" s="11">
        <f t="shared" si="2"/>
        <v>1</v>
      </c>
    </row>
    <row r="1316" ht="15.75" customHeight="1">
      <c r="A1316" s="11" t="s">
        <v>335</v>
      </c>
      <c r="B1316" s="11" t="s">
        <v>163</v>
      </c>
      <c r="C1316" s="11" t="s">
        <v>328</v>
      </c>
      <c r="D1316" s="11" t="s">
        <v>177</v>
      </c>
      <c r="E1316" s="12">
        <v>2024.0</v>
      </c>
      <c r="F1316" s="11" t="s">
        <v>171</v>
      </c>
      <c r="G1316" s="11" t="s">
        <v>167</v>
      </c>
      <c r="H1316" s="11">
        <v>1.0</v>
      </c>
      <c r="I1316" s="13">
        <v>8.9</v>
      </c>
      <c r="J1316" s="11">
        <v>0.0</v>
      </c>
      <c r="K1316" s="13">
        <v>2.9</v>
      </c>
      <c r="L1316" s="13">
        <v>5.1</v>
      </c>
      <c r="M1316" s="11">
        <v>-2.0</v>
      </c>
      <c r="N1316" s="14">
        <v>0.7</v>
      </c>
      <c r="O1316" s="13">
        <v>68.1</v>
      </c>
      <c r="P1316" s="13">
        <v>8.1</v>
      </c>
      <c r="Q1316" s="13">
        <v>16.4</v>
      </c>
      <c r="R1316" s="13">
        <v>13.3</v>
      </c>
      <c r="S1316" s="13">
        <v>2.5</v>
      </c>
      <c r="T1316" s="13">
        <v>2.5</v>
      </c>
      <c r="U1316" s="13">
        <v>2.1</v>
      </c>
      <c r="V1316" s="13">
        <v>68.6</v>
      </c>
      <c r="W1316" s="11" t="str">
        <f t="shared" si="1"/>
        <v>B-Average|BBVA|Retail|2024</v>
      </c>
      <c r="X1316" s="15">
        <f>(MAX(0,MIN(1,1-(K1316-scaling_params!$B$2)/(scaling_params!$C$2-scaling_params!$B$2)))+MAX(0,MIN(1,(L1316-scaling_params!$B$3)/(scaling_params!$C$3-scaling_params!$B$3))))/2</f>
        <v>0.337745098</v>
      </c>
      <c r="Y1316" s="15">
        <f>(MAX(0,MIN(1,(M1316-scaling_params!$B$4)/(scaling_params!$C$4-scaling_params!$B$4)))+MAX(0,MIN(1,(N1316-scaling_params!$B$5)/(scaling_params!$C$5-scaling_params!$B$5))))/2</f>
        <v>0.3767857143</v>
      </c>
      <c r="Z1316" s="15">
        <f>(MAX(0,MIN(1,(O1316-scaling_params!$B$6)/(scaling_params!$C$6-scaling_params!$B$6)))+MAX(0,MIN(1,1-(P1316-scaling_params!$B$7)/(scaling_params!$C$7-scaling_params!$B$7)))+MAX(0,MIN(1,(T1316-scaling_params!$B$11)/(scaling_params!$C$11-scaling_params!$B$11))))/3</f>
        <v>0.3841061712</v>
      </c>
      <c r="AA1316" s="15">
        <f>(MAX(0,MIN(1,1-(Q1316-scaling_params!$B$8)/(scaling_params!$C$8-scaling_params!$B$8)))+MAX(0,MIN(1,(R1316-scaling_params!$B$9)/(scaling_params!$C$9-scaling_params!$B$9)))+MAX(0,MIN(1,(S1316-scaling_params!$B$10)/(scaling_params!$C$10-scaling_params!$B$10))))/3</f>
        <v>0.3621133148</v>
      </c>
      <c r="AB1316" s="15">
        <f>(MAX(0,MIN(1,(U1316-scaling_params!$B$12)/(scaling_params!$C$12-scaling_params!$B$12)))+MAX(0,MIN(1,(V1316-scaling_params!$B$13)/(scaling_params!$C$13-scaling_params!$B$13))))/2</f>
        <v>0.5040909091</v>
      </c>
      <c r="AC1316" s="13">
        <f>(scaling_params!$G$2*X1316+scaling_params!$G$3*Y1316+scaling_params!$G$4*Z1316+scaling_params!$G$5*AA1316+scaling_params!$G$6*AB1316)*100</f>
        <v>38.13943618</v>
      </c>
      <c r="AD1316" s="11" t="s">
        <v>680</v>
      </c>
      <c r="AE1316" s="11">
        <f t="shared" si="2"/>
        <v>1</v>
      </c>
    </row>
    <row r="1317" ht="15.75" customHeight="1">
      <c r="A1317" s="11" t="s">
        <v>335</v>
      </c>
      <c r="B1317" s="11" t="s">
        <v>163</v>
      </c>
      <c r="C1317" s="11" t="s">
        <v>328</v>
      </c>
      <c r="D1317" s="11" t="s">
        <v>177</v>
      </c>
      <c r="E1317" s="12">
        <v>2025.0</v>
      </c>
      <c r="F1317" s="11" t="s">
        <v>171</v>
      </c>
      <c r="G1317" s="11" t="s">
        <v>167</v>
      </c>
      <c r="H1317" s="11">
        <v>1.0</v>
      </c>
      <c r="I1317" s="13">
        <v>8.6</v>
      </c>
      <c r="J1317" s="11">
        <v>0.0</v>
      </c>
      <c r="K1317" s="13">
        <v>2.8</v>
      </c>
      <c r="L1317" s="13">
        <v>5.2</v>
      </c>
      <c r="M1317" s="11">
        <v>17.0</v>
      </c>
      <c r="N1317" s="14">
        <v>0.72</v>
      </c>
      <c r="O1317" s="13">
        <v>69.9</v>
      </c>
      <c r="P1317" s="13">
        <v>6.2</v>
      </c>
      <c r="Q1317" s="13">
        <v>20.4</v>
      </c>
      <c r="R1317" s="13">
        <v>11.3</v>
      </c>
      <c r="S1317" s="13">
        <v>3.5</v>
      </c>
      <c r="T1317" s="13">
        <v>3.3</v>
      </c>
      <c r="U1317" s="13">
        <v>1.6</v>
      </c>
      <c r="V1317" s="13">
        <v>70.8</v>
      </c>
      <c r="W1317" s="11" t="str">
        <f t="shared" si="1"/>
        <v>B-Average|BBVA|Retail|2025</v>
      </c>
      <c r="X1317" s="15">
        <f>(MAX(0,MIN(1,1-(K1317-scaling_params!$B$2)/(scaling_params!$C$2-scaling_params!$B$2)))+MAX(0,MIN(1,(L1317-scaling_params!$B$3)/(scaling_params!$C$3-scaling_params!$B$3))))/2</f>
        <v>0.3617647059</v>
      </c>
      <c r="Y1317" s="15">
        <f>(MAX(0,MIN(1,(M1317-scaling_params!$B$4)/(scaling_params!$C$4-scaling_params!$B$4)))+MAX(0,MIN(1,(N1317-scaling_params!$B$5)/(scaling_params!$C$5-scaling_params!$B$5))))/2</f>
        <v>0.4922619048</v>
      </c>
      <c r="Z1317" s="15">
        <f>(MAX(0,MIN(1,(O1317-scaling_params!$B$6)/(scaling_params!$C$6-scaling_params!$B$6)))+MAX(0,MIN(1,1-(P1317-scaling_params!$B$7)/(scaling_params!$C$7-scaling_params!$B$7)))+MAX(0,MIN(1,(T1317-scaling_params!$B$11)/(scaling_params!$C$11-scaling_params!$B$11))))/3</f>
        <v>0.6611707889</v>
      </c>
      <c r="AA1317" s="15">
        <f>(MAX(0,MIN(1,1-(Q1317-scaling_params!$B$8)/(scaling_params!$C$8-scaling_params!$B$8)))+MAX(0,MIN(1,(R1317-scaling_params!$B$9)/(scaling_params!$C$9-scaling_params!$B$9)))+MAX(0,MIN(1,(S1317-scaling_params!$B$10)/(scaling_params!$C$10-scaling_params!$B$10))))/3</f>
        <v>0.2242491933</v>
      </c>
      <c r="AB1317" s="15">
        <f>(MAX(0,MIN(1,(U1317-scaling_params!$B$12)/(scaling_params!$C$12-scaling_params!$B$12)))+MAX(0,MIN(1,(V1317-scaling_params!$B$13)/(scaling_params!$C$13-scaling_params!$B$13))))/2</f>
        <v>0.3990909091</v>
      </c>
      <c r="AC1317" s="13">
        <f>(scaling_params!$G$2*X1317+scaling_params!$G$3*Y1317+scaling_params!$G$4*Z1317+scaling_params!$G$5*AA1317+scaling_params!$G$6*AB1317)*100</f>
        <v>44.26319742</v>
      </c>
      <c r="AD1317" s="11" t="s">
        <v>680</v>
      </c>
      <c r="AE1317" s="11">
        <f t="shared" si="2"/>
        <v>1</v>
      </c>
    </row>
    <row r="1318" ht="15.75" customHeight="1">
      <c r="A1318" s="11" t="s">
        <v>336</v>
      </c>
      <c r="B1318" s="11" t="s">
        <v>163</v>
      </c>
      <c r="C1318" s="11" t="s">
        <v>328</v>
      </c>
      <c r="D1318" s="11" t="s">
        <v>177</v>
      </c>
      <c r="E1318" s="12">
        <v>2024.0</v>
      </c>
      <c r="F1318" s="11" t="s">
        <v>166</v>
      </c>
      <c r="G1318" s="11" t="s">
        <v>184</v>
      </c>
      <c r="H1318" s="11">
        <v>1.0</v>
      </c>
      <c r="I1318" s="13">
        <v>8.9</v>
      </c>
      <c r="J1318" s="11">
        <v>0.0</v>
      </c>
      <c r="K1318" s="13">
        <v>2.9</v>
      </c>
      <c r="L1318" s="13">
        <v>4.6</v>
      </c>
      <c r="M1318" s="11">
        <v>-13.0</v>
      </c>
      <c r="N1318" s="14">
        <v>0.69</v>
      </c>
      <c r="O1318" s="13">
        <v>68.1</v>
      </c>
      <c r="P1318" s="13">
        <v>8.1</v>
      </c>
      <c r="Q1318" s="13">
        <v>16.4</v>
      </c>
      <c r="R1318" s="13">
        <v>13.3</v>
      </c>
      <c r="S1318" s="13">
        <v>2.8</v>
      </c>
      <c r="T1318" s="13">
        <v>2.5</v>
      </c>
      <c r="U1318" s="13">
        <v>2.1</v>
      </c>
      <c r="V1318" s="13">
        <v>53.8</v>
      </c>
      <c r="W1318" s="11" t="str">
        <f t="shared" si="1"/>
        <v>B-Average|BBVA|Retail|2024</v>
      </c>
      <c r="X1318" s="15">
        <f>(MAX(0,MIN(1,1-(K1318-scaling_params!$B$2)/(scaling_params!$C$2-scaling_params!$B$2)))+MAX(0,MIN(1,(L1318-scaling_params!$B$3)/(scaling_params!$C$3-scaling_params!$B$3))))/2</f>
        <v>0.3009803922</v>
      </c>
      <c r="Y1318" s="15">
        <f>(MAX(0,MIN(1,(M1318-scaling_params!$B$4)/(scaling_params!$C$4-scaling_params!$B$4)))+MAX(0,MIN(1,(N1318-scaling_params!$B$5)/(scaling_params!$C$5-scaling_params!$B$5))))/2</f>
        <v>0.3119047619</v>
      </c>
      <c r="Z1318" s="15">
        <f>(MAX(0,MIN(1,(O1318-scaling_params!$B$6)/(scaling_params!$C$6-scaling_params!$B$6)))+MAX(0,MIN(1,1-(P1318-scaling_params!$B$7)/(scaling_params!$C$7-scaling_params!$B$7)))+MAX(0,MIN(1,(T1318-scaling_params!$B$11)/(scaling_params!$C$11-scaling_params!$B$11))))/3</f>
        <v>0.3841061712</v>
      </c>
      <c r="AA1318" s="15">
        <f>(MAX(0,MIN(1,1-(Q1318-scaling_params!$B$8)/(scaling_params!$C$8-scaling_params!$B$8)))+MAX(0,MIN(1,(R1318-scaling_params!$B$9)/(scaling_params!$C$9-scaling_params!$B$9)))+MAX(0,MIN(1,(S1318-scaling_params!$B$10)/(scaling_params!$C$10-scaling_params!$B$10))))/3</f>
        <v>0.3915250795</v>
      </c>
      <c r="AB1318" s="15">
        <f>(MAX(0,MIN(1,(U1318-scaling_params!$B$12)/(scaling_params!$C$12-scaling_params!$B$12)))+MAX(0,MIN(1,(V1318-scaling_params!$B$13)/(scaling_params!$C$13-scaling_params!$B$13))))/2</f>
        <v>0.3695454545</v>
      </c>
      <c r="AC1318" s="13">
        <f>(scaling_params!$G$2*X1318+scaling_params!$G$3*Y1318+scaling_params!$G$4*Z1318+scaling_params!$G$5*AA1318+scaling_params!$G$6*AB1318)*100</f>
        <v>34.68077391</v>
      </c>
      <c r="AD1318" s="11" t="s">
        <v>680</v>
      </c>
      <c r="AE1318" s="11">
        <f t="shared" si="2"/>
        <v>1</v>
      </c>
    </row>
    <row r="1319" ht="15.75" customHeight="1">
      <c r="A1319" s="11" t="s">
        <v>336</v>
      </c>
      <c r="B1319" s="11" t="s">
        <v>163</v>
      </c>
      <c r="C1319" s="11" t="s">
        <v>328</v>
      </c>
      <c r="D1319" s="11" t="s">
        <v>177</v>
      </c>
      <c r="E1319" s="12">
        <v>2025.0</v>
      </c>
      <c r="F1319" s="11" t="s">
        <v>166</v>
      </c>
      <c r="G1319" s="11" t="s">
        <v>184</v>
      </c>
      <c r="H1319" s="11">
        <v>1.0</v>
      </c>
      <c r="I1319" s="13">
        <v>8.6</v>
      </c>
      <c r="J1319" s="11">
        <v>0.0</v>
      </c>
      <c r="K1319" s="13">
        <v>2.8</v>
      </c>
      <c r="L1319" s="13">
        <v>5.3</v>
      </c>
      <c r="M1319" s="11">
        <v>20.0</v>
      </c>
      <c r="N1319" s="14">
        <v>0.74</v>
      </c>
      <c r="O1319" s="13">
        <v>69.9</v>
      </c>
      <c r="P1319" s="13">
        <v>6.2</v>
      </c>
      <c r="Q1319" s="13">
        <v>20.4</v>
      </c>
      <c r="R1319" s="13">
        <v>11.3</v>
      </c>
      <c r="S1319" s="13">
        <v>3.3</v>
      </c>
      <c r="T1319" s="13">
        <v>3.0</v>
      </c>
      <c r="U1319" s="13">
        <v>1.6</v>
      </c>
      <c r="V1319" s="13">
        <v>69.7</v>
      </c>
      <c r="W1319" s="11" t="str">
        <f t="shared" si="1"/>
        <v>B-Average|BBVA|Retail|2025</v>
      </c>
      <c r="X1319" s="15">
        <f>(MAX(0,MIN(1,1-(K1319-scaling_params!$B$2)/(scaling_params!$C$2-scaling_params!$B$2)))+MAX(0,MIN(1,(L1319-scaling_params!$B$3)/(scaling_params!$C$3-scaling_params!$B$3))))/2</f>
        <v>0.3691176471</v>
      </c>
      <c r="Y1319" s="15">
        <f>(MAX(0,MIN(1,(M1319-scaling_params!$B$4)/(scaling_params!$C$4-scaling_params!$B$4)))+MAX(0,MIN(1,(N1319-scaling_params!$B$5)/(scaling_params!$C$5-scaling_params!$B$5))))/2</f>
        <v>0.531547619</v>
      </c>
      <c r="Z1319" s="15">
        <f>(MAX(0,MIN(1,(O1319-scaling_params!$B$6)/(scaling_params!$C$6-scaling_params!$B$6)))+MAX(0,MIN(1,1-(P1319-scaling_params!$B$7)/(scaling_params!$C$7-scaling_params!$B$7)))+MAX(0,MIN(1,(T1319-scaling_params!$B$11)/(scaling_params!$C$11-scaling_params!$B$11))))/3</f>
        <v>0.6325993603</v>
      </c>
      <c r="AA1319" s="15">
        <f>(MAX(0,MIN(1,1-(Q1319-scaling_params!$B$8)/(scaling_params!$C$8-scaling_params!$B$8)))+MAX(0,MIN(1,(R1319-scaling_params!$B$9)/(scaling_params!$C$9-scaling_params!$B$9)))+MAX(0,MIN(1,(S1319-scaling_params!$B$10)/(scaling_params!$C$10-scaling_params!$B$10))))/3</f>
        <v>0.2046413502</v>
      </c>
      <c r="AB1319" s="15">
        <f>(MAX(0,MIN(1,(U1319-scaling_params!$B$12)/(scaling_params!$C$12-scaling_params!$B$12)))+MAX(0,MIN(1,(V1319-scaling_params!$B$13)/(scaling_params!$C$13-scaling_params!$B$13))))/2</f>
        <v>0.3890909091</v>
      </c>
      <c r="AC1319" s="13">
        <f>(scaling_params!$G$2*X1319+scaling_params!$G$3*Y1319+scaling_params!$G$4*Z1319+scaling_params!$G$5*AA1319+scaling_params!$G$6*AB1319)*100</f>
        <v>44.22467921</v>
      </c>
      <c r="AD1319" s="11" t="s">
        <v>680</v>
      </c>
      <c r="AE1319" s="11">
        <f t="shared" si="2"/>
        <v>1</v>
      </c>
    </row>
    <row r="1320" ht="15.75" customHeight="1">
      <c r="A1320" s="11" t="s">
        <v>337</v>
      </c>
      <c r="B1320" s="11" t="s">
        <v>163</v>
      </c>
      <c r="C1320" s="11" t="s">
        <v>328</v>
      </c>
      <c r="D1320" s="11" t="s">
        <v>170</v>
      </c>
      <c r="E1320" s="12">
        <v>2024.0</v>
      </c>
      <c r="F1320" s="11" t="s">
        <v>171</v>
      </c>
      <c r="G1320" s="11" t="s">
        <v>172</v>
      </c>
      <c r="H1320" s="11">
        <v>5.0</v>
      </c>
      <c r="I1320" s="13">
        <v>8.9</v>
      </c>
      <c r="J1320" s="11">
        <v>0.0</v>
      </c>
      <c r="K1320" s="13">
        <v>2.4</v>
      </c>
      <c r="L1320" s="13">
        <v>6.9</v>
      </c>
      <c r="M1320" s="11">
        <v>10.0</v>
      </c>
      <c r="N1320" s="14">
        <v>0.8</v>
      </c>
      <c r="O1320" s="13">
        <v>70.5</v>
      </c>
      <c r="P1320" s="13">
        <v>8.3</v>
      </c>
      <c r="Q1320" s="13">
        <v>13.6</v>
      </c>
      <c r="R1320" s="13">
        <v>14.9</v>
      </c>
      <c r="S1320" s="13">
        <v>3.5</v>
      </c>
      <c r="T1320" s="13">
        <v>3.4</v>
      </c>
      <c r="U1320" s="13">
        <v>1.7</v>
      </c>
      <c r="V1320" s="13">
        <v>68.8</v>
      </c>
      <c r="W1320" s="11" t="str">
        <f t="shared" si="1"/>
        <v>B-Average|BBVA|Risk|2024</v>
      </c>
      <c r="X1320" s="15">
        <f>(MAX(0,MIN(1,1-(K1320-scaling_params!$B$2)/(scaling_params!$C$2-scaling_params!$B$2)))+MAX(0,MIN(1,(L1320-scaling_params!$B$3)/(scaling_params!$C$3-scaling_params!$B$3))))/2</f>
        <v>0.5534313725</v>
      </c>
      <c r="Y1320" s="15">
        <f>(MAX(0,MIN(1,(M1320-scaling_params!$B$4)/(scaling_params!$C$4-scaling_params!$B$4)))+MAX(0,MIN(1,(N1320-scaling_params!$B$5)/(scaling_params!$C$5-scaling_params!$B$5))))/2</f>
        <v>0.5589285714</v>
      </c>
      <c r="Z1320" s="15">
        <f>(MAX(0,MIN(1,(O1320-scaling_params!$B$6)/(scaling_params!$C$6-scaling_params!$B$6)))+MAX(0,MIN(1,1-(P1320-scaling_params!$B$7)/(scaling_params!$C$7-scaling_params!$B$7)))+MAX(0,MIN(1,(T1320-scaling_params!$B$11)/(scaling_params!$C$11-scaling_params!$B$11))))/3</f>
        <v>0.4914063993</v>
      </c>
      <c r="AA1320" s="15">
        <f>(MAX(0,MIN(1,1-(Q1320-scaling_params!$B$8)/(scaling_params!$C$8-scaling_params!$B$8)))+MAX(0,MIN(1,(R1320-scaling_params!$B$9)/(scaling_params!$C$9-scaling_params!$B$9)))+MAX(0,MIN(1,(S1320-scaling_params!$B$10)/(scaling_params!$C$10-scaling_params!$B$10))))/3</f>
        <v>0.6337236851</v>
      </c>
      <c r="AB1320" s="15">
        <f>(MAX(0,MIN(1,(U1320-scaling_params!$B$12)/(scaling_params!$C$12-scaling_params!$B$12)))+MAX(0,MIN(1,(V1320-scaling_params!$B$13)/(scaling_params!$C$13-scaling_params!$B$13))))/2</f>
        <v>0.4059090909</v>
      </c>
      <c r="AC1320" s="13">
        <f>(scaling_params!$G$2*X1320+scaling_params!$G$3*Y1320+scaling_params!$G$4*Z1320+scaling_params!$G$5*AA1320+scaling_params!$G$6*AB1320)*100</f>
        <v>53.6317732</v>
      </c>
      <c r="AD1320" s="11" t="s">
        <v>680</v>
      </c>
      <c r="AE1320" s="11">
        <f t="shared" si="2"/>
        <v>1</v>
      </c>
    </row>
    <row r="1321" ht="15.75" customHeight="1">
      <c r="A1321" s="11" t="s">
        <v>337</v>
      </c>
      <c r="B1321" s="11" t="s">
        <v>163</v>
      </c>
      <c r="C1321" s="11" t="s">
        <v>328</v>
      </c>
      <c r="D1321" s="11" t="s">
        <v>170</v>
      </c>
      <c r="E1321" s="12">
        <v>2025.0</v>
      </c>
      <c r="F1321" s="11" t="s">
        <v>171</v>
      </c>
      <c r="G1321" s="11" t="s">
        <v>172</v>
      </c>
      <c r="H1321" s="11">
        <v>5.0</v>
      </c>
      <c r="I1321" s="13">
        <v>8.6</v>
      </c>
      <c r="J1321" s="11">
        <v>1.0</v>
      </c>
      <c r="K1321" s="13">
        <v>2.5</v>
      </c>
      <c r="L1321" s="13">
        <v>7.0</v>
      </c>
      <c r="M1321" s="11">
        <v>11.0</v>
      </c>
      <c r="N1321" s="14">
        <v>0.78</v>
      </c>
      <c r="O1321" s="13">
        <v>68.8</v>
      </c>
      <c r="P1321" s="13">
        <v>7.0</v>
      </c>
      <c r="Q1321" s="13">
        <v>16.6</v>
      </c>
      <c r="R1321" s="13">
        <v>14.7</v>
      </c>
      <c r="S1321" s="13">
        <v>3.7</v>
      </c>
      <c r="T1321" s="13">
        <v>3.6</v>
      </c>
      <c r="U1321" s="13">
        <v>1.5</v>
      </c>
      <c r="V1321" s="13">
        <v>72.8</v>
      </c>
      <c r="W1321" s="11" t="str">
        <f t="shared" si="1"/>
        <v>B-Average|BBVA|Risk|2025</v>
      </c>
      <c r="X1321" s="15">
        <f>(MAX(0,MIN(1,1-(K1321-scaling_params!$B$2)/(scaling_params!$C$2-scaling_params!$B$2)))+MAX(0,MIN(1,(L1321-scaling_params!$B$3)/(scaling_params!$C$3-scaling_params!$B$3))))/2</f>
        <v>0.5441176471</v>
      </c>
      <c r="Y1321" s="15">
        <f>(MAX(0,MIN(1,(M1321-scaling_params!$B$4)/(scaling_params!$C$4-scaling_params!$B$4)))+MAX(0,MIN(1,(N1321-scaling_params!$B$5)/(scaling_params!$C$5-scaling_params!$B$5))))/2</f>
        <v>0.5386904762</v>
      </c>
      <c r="Z1321" s="15">
        <f>(MAX(0,MIN(1,(O1321-scaling_params!$B$6)/(scaling_params!$C$6-scaling_params!$B$6)))+MAX(0,MIN(1,1-(P1321-scaling_params!$B$7)/(scaling_params!$C$7-scaling_params!$B$7)))+MAX(0,MIN(1,(T1321-scaling_params!$B$11)/(scaling_params!$C$11-scaling_params!$B$11))))/3</f>
        <v>0.5995183302</v>
      </c>
      <c r="AA1321" s="15">
        <f>(MAX(0,MIN(1,1-(Q1321-scaling_params!$B$8)/(scaling_params!$C$8-scaling_params!$B$8)))+MAX(0,MIN(1,(R1321-scaling_params!$B$9)/(scaling_params!$C$9-scaling_params!$B$9)))+MAX(0,MIN(1,(S1321-scaling_params!$B$10)/(scaling_params!$C$10-scaling_params!$B$10))))/3</f>
        <v>0.531256346</v>
      </c>
      <c r="AB1321" s="15">
        <f>(MAX(0,MIN(1,(U1321-scaling_params!$B$12)/(scaling_params!$C$12-scaling_params!$B$12)))+MAX(0,MIN(1,(V1321-scaling_params!$B$13)/(scaling_params!$C$13-scaling_params!$B$13))))/2</f>
        <v>0.3922727273</v>
      </c>
      <c r="AC1321" s="13">
        <f>(scaling_params!$G$2*X1321+scaling_params!$G$3*Y1321+scaling_params!$G$4*Z1321+scaling_params!$G$5*AA1321+scaling_params!$G$6*AB1321)*100</f>
        <v>53.51360153</v>
      </c>
      <c r="AD1321" s="11" t="s">
        <v>680</v>
      </c>
      <c r="AE1321" s="11">
        <f t="shared" si="2"/>
        <v>1</v>
      </c>
    </row>
    <row r="1322" ht="15.75" customHeight="1">
      <c r="A1322" s="11" t="s">
        <v>338</v>
      </c>
      <c r="B1322" s="11" t="s">
        <v>163</v>
      </c>
      <c r="C1322" s="11" t="s">
        <v>328</v>
      </c>
      <c r="D1322" s="11" t="s">
        <v>177</v>
      </c>
      <c r="E1322" s="12">
        <v>2024.0</v>
      </c>
      <c r="F1322" s="11" t="s">
        <v>166</v>
      </c>
      <c r="G1322" s="11" t="s">
        <v>167</v>
      </c>
      <c r="H1322" s="11">
        <v>1.0</v>
      </c>
      <c r="I1322" s="13">
        <v>8.9</v>
      </c>
      <c r="J1322" s="11">
        <v>0.0</v>
      </c>
      <c r="K1322" s="13">
        <v>2.9</v>
      </c>
      <c r="L1322" s="13">
        <v>6.8</v>
      </c>
      <c r="M1322" s="11">
        <v>-17.0</v>
      </c>
      <c r="N1322" s="14">
        <v>0.71</v>
      </c>
      <c r="O1322" s="13">
        <v>68.1</v>
      </c>
      <c r="P1322" s="13">
        <v>8.1</v>
      </c>
      <c r="Q1322" s="13">
        <v>16.4</v>
      </c>
      <c r="R1322" s="13">
        <v>13.3</v>
      </c>
      <c r="S1322" s="13">
        <v>3.6</v>
      </c>
      <c r="T1322" s="13">
        <v>3.6</v>
      </c>
      <c r="U1322" s="13">
        <v>2.1</v>
      </c>
      <c r="V1322" s="13">
        <v>69.5</v>
      </c>
      <c r="W1322" s="11" t="str">
        <f t="shared" si="1"/>
        <v>B-Average|BBVA|Retail|2024</v>
      </c>
      <c r="X1322" s="15">
        <f>(MAX(0,MIN(1,1-(K1322-scaling_params!$B$2)/(scaling_params!$C$2-scaling_params!$B$2)))+MAX(0,MIN(1,(L1322-scaling_params!$B$3)/(scaling_params!$C$3-scaling_params!$B$3))))/2</f>
        <v>0.462745098</v>
      </c>
      <c r="Y1322" s="15">
        <f>(MAX(0,MIN(1,(M1322-scaling_params!$B$4)/(scaling_params!$C$4-scaling_params!$B$4)))+MAX(0,MIN(1,(N1322-scaling_params!$B$5)/(scaling_params!$C$5-scaling_params!$B$5))))/2</f>
        <v>0.3178571429</v>
      </c>
      <c r="Z1322" s="15">
        <f>(MAX(0,MIN(1,(O1322-scaling_params!$B$6)/(scaling_params!$C$6-scaling_params!$B$6)))+MAX(0,MIN(1,1-(P1322-scaling_params!$B$7)/(scaling_params!$C$7-scaling_params!$B$7)))+MAX(0,MIN(1,(T1322-scaling_params!$B$11)/(scaling_params!$C$11-scaling_params!$B$11))))/3</f>
        <v>0.488868076</v>
      </c>
      <c r="AA1322" s="15">
        <f>(MAX(0,MIN(1,1-(Q1322-scaling_params!$B$8)/(scaling_params!$C$8-scaling_params!$B$8)))+MAX(0,MIN(1,(R1322-scaling_params!$B$9)/(scaling_params!$C$9-scaling_params!$B$9)))+MAX(0,MIN(1,(S1322-scaling_params!$B$10)/(scaling_params!$C$10-scaling_params!$B$10))))/3</f>
        <v>0.4699564521</v>
      </c>
      <c r="AB1322" s="15">
        <f>(MAX(0,MIN(1,(U1322-scaling_params!$B$12)/(scaling_params!$C$12-scaling_params!$B$12)))+MAX(0,MIN(1,(V1322-scaling_params!$B$13)/(scaling_params!$C$13-scaling_params!$B$13))))/2</f>
        <v>0.5122727273</v>
      </c>
      <c r="AC1322" s="13">
        <f>(scaling_params!$G$2*X1322+scaling_params!$G$3*Y1322+scaling_params!$G$4*Z1322+scaling_params!$G$5*AA1322+scaling_params!$G$6*AB1322)*100</f>
        <v>44.14860419</v>
      </c>
      <c r="AD1322" s="11" t="s">
        <v>680</v>
      </c>
      <c r="AE1322" s="11">
        <f t="shared" si="2"/>
        <v>1</v>
      </c>
    </row>
    <row r="1323" ht="15.75" customHeight="1">
      <c r="A1323" s="11" t="s">
        <v>338</v>
      </c>
      <c r="B1323" s="11" t="s">
        <v>163</v>
      </c>
      <c r="C1323" s="11" t="s">
        <v>328</v>
      </c>
      <c r="D1323" s="11" t="s">
        <v>177</v>
      </c>
      <c r="E1323" s="12">
        <v>2025.0</v>
      </c>
      <c r="F1323" s="11" t="s">
        <v>166</v>
      </c>
      <c r="G1323" s="11" t="s">
        <v>167</v>
      </c>
      <c r="H1323" s="11">
        <v>1.0</v>
      </c>
      <c r="I1323" s="13">
        <v>8.6</v>
      </c>
      <c r="J1323" s="11">
        <v>0.0</v>
      </c>
      <c r="K1323" s="13">
        <v>2.8</v>
      </c>
      <c r="L1323" s="13">
        <v>6.3</v>
      </c>
      <c r="M1323" s="11">
        <v>14.0</v>
      </c>
      <c r="N1323" s="14">
        <v>0.76</v>
      </c>
      <c r="O1323" s="13">
        <v>69.9</v>
      </c>
      <c r="P1323" s="13">
        <v>6.2</v>
      </c>
      <c r="Q1323" s="13">
        <v>20.4</v>
      </c>
      <c r="R1323" s="13">
        <v>11.3</v>
      </c>
      <c r="S1323" s="13">
        <v>3.9</v>
      </c>
      <c r="T1323" s="13">
        <v>3.9</v>
      </c>
      <c r="U1323" s="13">
        <v>1.6</v>
      </c>
      <c r="V1323" s="13">
        <v>73.0</v>
      </c>
      <c r="W1323" s="11" t="str">
        <f t="shared" si="1"/>
        <v>B-Average|BBVA|Retail|2025</v>
      </c>
      <c r="X1323" s="15">
        <f>(MAX(0,MIN(1,1-(K1323-scaling_params!$B$2)/(scaling_params!$C$2-scaling_params!$B$2)))+MAX(0,MIN(1,(L1323-scaling_params!$B$3)/(scaling_params!$C$3-scaling_params!$B$3))))/2</f>
        <v>0.4426470588</v>
      </c>
      <c r="Y1323" s="15">
        <f>(MAX(0,MIN(1,(M1323-scaling_params!$B$4)/(scaling_params!$C$4-scaling_params!$B$4)))+MAX(0,MIN(1,(N1323-scaling_params!$B$5)/(scaling_params!$C$5-scaling_params!$B$5))))/2</f>
        <v>0.5279761905</v>
      </c>
      <c r="Z1323" s="15">
        <f>(MAX(0,MIN(1,(O1323-scaling_params!$B$6)/(scaling_params!$C$6-scaling_params!$B$6)))+MAX(0,MIN(1,1-(P1323-scaling_params!$B$7)/(scaling_params!$C$7-scaling_params!$B$7)))+MAX(0,MIN(1,(T1323-scaling_params!$B$11)/(scaling_params!$C$11-scaling_params!$B$11))))/3</f>
        <v>0.718313646</v>
      </c>
      <c r="AA1323" s="15">
        <f>(MAX(0,MIN(1,1-(Q1323-scaling_params!$B$8)/(scaling_params!$C$8-scaling_params!$B$8)))+MAX(0,MIN(1,(R1323-scaling_params!$B$9)/(scaling_params!$C$9-scaling_params!$B$9)))+MAX(0,MIN(1,(S1323-scaling_params!$B$10)/(scaling_params!$C$10-scaling_params!$B$10))))/3</f>
        <v>0.2634648796</v>
      </c>
      <c r="AB1323" s="15">
        <f>(MAX(0,MIN(1,(U1323-scaling_params!$B$12)/(scaling_params!$C$12-scaling_params!$B$12)))+MAX(0,MIN(1,(V1323-scaling_params!$B$13)/(scaling_params!$C$13-scaling_params!$B$13))))/2</f>
        <v>0.4190909091</v>
      </c>
      <c r="AC1323" s="13">
        <f>(scaling_params!$G$2*X1323+scaling_params!$G$3*Y1323+scaling_params!$G$4*Z1323+scaling_params!$G$5*AA1323+scaling_params!$G$6*AB1323)*100</f>
        <v>49.27227165</v>
      </c>
      <c r="AD1323" s="11" t="s">
        <v>680</v>
      </c>
      <c r="AE1323" s="11">
        <f t="shared" si="2"/>
        <v>1</v>
      </c>
    </row>
    <row r="1324" ht="15.75" customHeight="1">
      <c r="A1324" s="11" t="s">
        <v>339</v>
      </c>
      <c r="B1324" s="11" t="s">
        <v>163</v>
      </c>
      <c r="C1324" s="11" t="s">
        <v>328</v>
      </c>
      <c r="D1324" s="11" t="s">
        <v>174</v>
      </c>
      <c r="E1324" s="12">
        <v>2024.0</v>
      </c>
      <c r="F1324" s="11" t="s">
        <v>171</v>
      </c>
      <c r="G1324" s="11" t="s">
        <v>175</v>
      </c>
      <c r="H1324" s="11">
        <v>3.0</v>
      </c>
      <c r="I1324" s="13">
        <v>8.9</v>
      </c>
      <c r="J1324" s="11">
        <v>0.0</v>
      </c>
      <c r="K1324" s="13">
        <v>3.0</v>
      </c>
      <c r="L1324" s="13">
        <v>6.2</v>
      </c>
      <c r="M1324" s="11">
        <v>-28.0</v>
      </c>
      <c r="N1324" s="14">
        <v>0.61</v>
      </c>
      <c r="O1324" s="13">
        <v>61.5</v>
      </c>
      <c r="P1324" s="13">
        <v>8.7</v>
      </c>
      <c r="Q1324" s="13">
        <v>18.1</v>
      </c>
      <c r="R1324" s="13">
        <v>13.0</v>
      </c>
      <c r="S1324" s="13">
        <v>2.9</v>
      </c>
      <c r="T1324" s="13">
        <v>2.6</v>
      </c>
      <c r="U1324" s="13">
        <v>1.3</v>
      </c>
      <c r="V1324" s="13">
        <v>54.5</v>
      </c>
      <c r="W1324" s="11" t="str">
        <f t="shared" si="1"/>
        <v>B-Average|BBVA|Digital|2024</v>
      </c>
      <c r="X1324" s="15">
        <f>(MAX(0,MIN(1,1-(K1324-scaling_params!$B$2)/(scaling_params!$C$2-scaling_params!$B$2)))+MAX(0,MIN(1,(L1324-scaling_params!$B$3)/(scaling_params!$C$3-scaling_params!$B$3))))/2</f>
        <v>0.4019607843</v>
      </c>
      <c r="Y1324" s="15">
        <f>(MAX(0,MIN(1,(M1324-scaling_params!$B$4)/(scaling_params!$C$4-scaling_params!$B$4)))+MAX(0,MIN(1,(N1324-scaling_params!$B$5)/(scaling_params!$C$5-scaling_params!$B$5))))/2</f>
        <v>0.1404761905</v>
      </c>
      <c r="Z1324" s="15">
        <f>(MAX(0,MIN(1,(O1324-scaling_params!$B$6)/(scaling_params!$C$6-scaling_params!$B$6)))+MAX(0,MIN(1,1-(P1324-scaling_params!$B$7)/(scaling_params!$C$7-scaling_params!$B$7)))+MAX(0,MIN(1,(T1324-scaling_params!$B$11)/(scaling_params!$C$11-scaling_params!$B$11))))/3</f>
        <v>0.2306650356</v>
      </c>
      <c r="AA1324" s="15">
        <f>(MAX(0,MIN(1,1-(Q1324-scaling_params!$B$8)/(scaling_params!$C$8-scaling_params!$B$8)))+MAX(0,MIN(1,(R1324-scaling_params!$B$9)/(scaling_params!$C$9-scaling_params!$B$9)))+MAX(0,MIN(1,(S1324-scaling_params!$B$10)/(scaling_params!$C$10-scaling_params!$B$10))))/3</f>
        <v>0.3242768339</v>
      </c>
      <c r="AB1324" s="15">
        <f>(MAX(0,MIN(1,(U1324-scaling_params!$B$12)/(scaling_params!$C$12-scaling_params!$B$12)))+MAX(0,MIN(1,(V1324-scaling_params!$B$13)/(scaling_params!$C$13-scaling_params!$B$13))))/2</f>
        <v>0.1759090909</v>
      </c>
      <c r="AC1324" s="13">
        <f>(scaling_params!$G$2*X1324+scaling_params!$G$3*Y1324+scaling_params!$G$4*Z1324+scaling_params!$G$5*AA1324+scaling_params!$G$6*AB1324)*100</f>
        <v>25.95089679</v>
      </c>
      <c r="AD1324" s="11" t="s">
        <v>680</v>
      </c>
      <c r="AE1324" s="11">
        <f t="shared" si="2"/>
        <v>1</v>
      </c>
    </row>
    <row r="1325" ht="15.75" customHeight="1">
      <c r="A1325" s="11" t="s">
        <v>339</v>
      </c>
      <c r="B1325" s="11" t="s">
        <v>163</v>
      </c>
      <c r="C1325" s="11" t="s">
        <v>328</v>
      </c>
      <c r="D1325" s="11" t="s">
        <v>174</v>
      </c>
      <c r="E1325" s="12">
        <v>2025.0</v>
      </c>
      <c r="F1325" s="11" t="s">
        <v>171</v>
      </c>
      <c r="G1325" s="11" t="s">
        <v>175</v>
      </c>
      <c r="H1325" s="11">
        <v>3.0</v>
      </c>
      <c r="I1325" s="13">
        <v>8.6</v>
      </c>
      <c r="J1325" s="11">
        <v>0.0</v>
      </c>
      <c r="K1325" s="13">
        <v>3.2</v>
      </c>
      <c r="L1325" s="13">
        <v>5.5</v>
      </c>
      <c r="M1325" s="11">
        <v>-7.0</v>
      </c>
      <c r="N1325" s="14">
        <v>0.65</v>
      </c>
      <c r="O1325" s="13">
        <v>62.8</v>
      </c>
      <c r="P1325" s="13">
        <v>7.6</v>
      </c>
      <c r="Q1325" s="13">
        <v>16.6</v>
      </c>
      <c r="R1325" s="13">
        <v>15.2</v>
      </c>
      <c r="S1325" s="13">
        <v>2.0</v>
      </c>
      <c r="T1325" s="13">
        <v>2.3</v>
      </c>
      <c r="U1325" s="13">
        <v>1.7</v>
      </c>
      <c r="V1325" s="13">
        <v>69.5</v>
      </c>
      <c r="W1325" s="11" t="str">
        <f t="shared" si="1"/>
        <v>B-Average|BBVA|Digital|2025</v>
      </c>
      <c r="X1325" s="15">
        <f>(MAX(0,MIN(1,1-(K1325-scaling_params!$B$2)/(scaling_params!$C$2-scaling_params!$B$2)))+MAX(0,MIN(1,(L1325-scaling_params!$B$3)/(scaling_params!$C$3-scaling_params!$B$3))))/2</f>
        <v>0.3171568627</v>
      </c>
      <c r="Y1325" s="15">
        <f>(MAX(0,MIN(1,(M1325-scaling_params!$B$4)/(scaling_params!$C$4-scaling_params!$B$4)))+MAX(0,MIN(1,(N1325-scaling_params!$B$5)/(scaling_params!$C$5-scaling_params!$B$5))))/2</f>
        <v>0.2904761905</v>
      </c>
      <c r="Z1325" s="15">
        <f>(MAX(0,MIN(1,(O1325-scaling_params!$B$6)/(scaling_params!$C$6-scaling_params!$B$6)))+MAX(0,MIN(1,1-(P1325-scaling_params!$B$7)/(scaling_params!$C$7-scaling_params!$B$7)))+MAX(0,MIN(1,(T1325-scaling_params!$B$11)/(scaling_params!$C$11-scaling_params!$B$11))))/3</f>
        <v>0.3226448514</v>
      </c>
      <c r="AA1325" s="15">
        <f>(MAX(0,MIN(1,1-(Q1325-scaling_params!$B$8)/(scaling_params!$C$8-scaling_params!$B$8)))+MAX(0,MIN(1,(R1325-scaling_params!$B$9)/(scaling_params!$C$9-scaling_params!$B$9)))+MAX(0,MIN(1,(S1325-scaling_params!$B$10)/(scaling_params!$C$10-scaling_params!$B$10))))/3</f>
        <v>0.3856867258</v>
      </c>
      <c r="AB1325" s="15">
        <f>(MAX(0,MIN(1,(U1325-scaling_params!$B$12)/(scaling_params!$C$12-scaling_params!$B$12)))+MAX(0,MIN(1,(V1325-scaling_params!$B$13)/(scaling_params!$C$13-scaling_params!$B$13))))/2</f>
        <v>0.4122727273</v>
      </c>
      <c r="AC1325" s="13">
        <f>(scaling_params!$G$2*X1325+scaling_params!$G$3*Y1325+scaling_params!$G$4*Z1325+scaling_params!$G$5*AA1325+scaling_params!$G$6*AB1325)*100</f>
        <v>33.51443531</v>
      </c>
      <c r="AD1325" s="11" t="s">
        <v>680</v>
      </c>
      <c r="AE1325" s="11">
        <f t="shared" si="2"/>
        <v>1</v>
      </c>
    </row>
    <row r="1326" ht="15.75" customHeight="1">
      <c r="A1326" s="11" t="s">
        <v>340</v>
      </c>
      <c r="B1326" s="11" t="s">
        <v>163</v>
      </c>
      <c r="C1326" s="11" t="s">
        <v>328</v>
      </c>
      <c r="D1326" s="11" t="s">
        <v>170</v>
      </c>
      <c r="E1326" s="12">
        <v>2024.0</v>
      </c>
      <c r="F1326" s="11" t="s">
        <v>166</v>
      </c>
      <c r="G1326" s="11" t="s">
        <v>167</v>
      </c>
      <c r="H1326" s="11">
        <v>2.0</v>
      </c>
      <c r="I1326" s="13">
        <v>8.9</v>
      </c>
      <c r="J1326" s="11">
        <v>1.0</v>
      </c>
      <c r="K1326" s="13">
        <v>2.4</v>
      </c>
      <c r="L1326" s="13">
        <v>6.8</v>
      </c>
      <c r="M1326" s="11">
        <v>0.0</v>
      </c>
      <c r="N1326" s="14">
        <v>0.82</v>
      </c>
      <c r="O1326" s="13">
        <v>70.5</v>
      </c>
      <c r="P1326" s="13">
        <v>8.3</v>
      </c>
      <c r="Q1326" s="13">
        <v>13.6</v>
      </c>
      <c r="R1326" s="13">
        <v>14.9</v>
      </c>
      <c r="S1326" s="13">
        <v>3.8</v>
      </c>
      <c r="T1326" s="13">
        <v>3.6</v>
      </c>
      <c r="U1326" s="13">
        <v>1.7</v>
      </c>
      <c r="V1326" s="13">
        <v>82.7</v>
      </c>
      <c r="W1326" s="11" t="str">
        <f t="shared" si="1"/>
        <v>B-Average|BBVA|Risk|2024</v>
      </c>
      <c r="X1326" s="15">
        <f>(MAX(0,MIN(1,1-(K1326-scaling_params!$B$2)/(scaling_params!$C$2-scaling_params!$B$2)))+MAX(0,MIN(1,(L1326-scaling_params!$B$3)/(scaling_params!$C$3-scaling_params!$B$3))))/2</f>
        <v>0.5460784314</v>
      </c>
      <c r="Y1326" s="15">
        <f>(MAX(0,MIN(1,(M1326-scaling_params!$B$4)/(scaling_params!$C$4-scaling_params!$B$4)))+MAX(0,MIN(1,(N1326-scaling_params!$B$5)/(scaling_params!$C$5-scaling_params!$B$5))))/2</f>
        <v>0.5363095238</v>
      </c>
      <c r="Z1326" s="15">
        <f>(MAX(0,MIN(1,(O1326-scaling_params!$B$6)/(scaling_params!$C$6-scaling_params!$B$6)))+MAX(0,MIN(1,1-(P1326-scaling_params!$B$7)/(scaling_params!$C$7-scaling_params!$B$7)))+MAX(0,MIN(1,(T1326-scaling_params!$B$11)/(scaling_params!$C$11-scaling_params!$B$11))))/3</f>
        <v>0.5104540184</v>
      </c>
      <c r="AA1326" s="15">
        <f>(MAX(0,MIN(1,1-(Q1326-scaling_params!$B$8)/(scaling_params!$C$8-scaling_params!$B$8)))+MAX(0,MIN(1,(R1326-scaling_params!$B$9)/(scaling_params!$C$9-scaling_params!$B$9)))+MAX(0,MIN(1,(S1326-scaling_params!$B$10)/(scaling_params!$C$10-scaling_params!$B$10))))/3</f>
        <v>0.6631354498</v>
      </c>
      <c r="AB1326" s="15">
        <f>(MAX(0,MIN(1,(U1326-scaling_params!$B$12)/(scaling_params!$C$12-scaling_params!$B$12)))+MAX(0,MIN(1,(V1326-scaling_params!$B$13)/(scaling_params!$C$13-scaling_params!$B$13))))/2</f>
        <v>0.5322727273</v>
      </c>
      <c r="AC1326" s="13">
        <f>(scaling_params!$G$2*X1326+scaling_params!$G$3*Y1326+scaling_params!$G$4*Z1326+scaling_params!$G$5*AA1326+scaling_params!$G$6*AB1326)*100</f>
        <v>55.38378848</v>
      </c>
      <c r="AD1326" s="11" t="s">
        <v>680</v>
      </c>
      <c r="AE1326" s="11">
        <f t="shared" si="2"/>
        <v>1</v>
      </c>
    </row>
    <row r="1327" ht="15.75" customHeight="1">
      <c r="A1327" s="11" t="s">
        <v>340</v>
      </c>
      <c r="B1327" s="11" t="s">
        <v>163</v>
      </c>
      <c r="C1327" s="11" t="s">
        <v>328</v>
      </c>
      <c r="D1327" s="11" t="s">
        <v>170</v>
      </c>
      <c r="E1327" s="12">
        <v>2025.0</v>
      </c>
      <c r="F1327" s="11" t="s">
        <v>166</v>
      </c>
      <c r="G1327" s="11" t="s">
        <v>167</v>
      </c>
      <c r="H1327" s="11">
        <v>2.0</v>
      </c>
      <c r="I1327" s="13">
        <v>8.6</v>
      </c>
      <c r="J1327" s="11">
        <v>0.0</v>
      </c>
      <c r="K1327" s="13">
        <v>2.5</v>
      </c>
      <c r="L1327" s="13">
        <v>8.6</v>
      </c>
      <c r="M1327" s="11">
        <v>6.0</v>
      </c>
      <c r="N1327" s="14">
        <v>0.95</v>
      </c>
      <c r="O1327" s="13">
        <v>68.8</v>
      </c>
      <c r="P1327" s="13">
        <v>7.0</v>
      </c>
      <c r="Q1327" s="13">
        <v>16.6</v>
      </c>
      <c r="R1327" s="13">
        <v>14.7</v>
      </c>
      <c r="S1327" s="13">
        <v>4.2</v>
      </c>
      <c r="T1327" s="13">
        <v>4.4</v>
      </c>
      <c r="U1327" s="13">
        <v>1.5</v>
      </c>
      <c r="V1327" s="13">
        <v>85.1</v>
      </c>
      <c r="W1327" s="11" t="str">
        <f t="shared" si="1"/>
        <v>B-Average|BBVA|Risk|2025</v>
      </c>
      <c r="X1327" s="15">
        <f>(MAX(0,MIN(1,1-(K1327-scaling_params!$B$2)/(scaling_params!$C$2-scaling_params!$B$2)))+MAX(0,MIN(1,(L1327-scaling_params!$B$3)/(scaling_params!$C$3-scaling_params!$B$3))))/2</f>
        <v>0.6617647059</v>
      </c>
      <c r="Y1327" s="15">
        <f>(MAX(0,MIN(1,(M1327-scaling_params!$B$4)/(scaling_params!$C$4-scaling_params!$B$4)))+MAX(0,MIN(1,(N1327-scaling_params!$B$5)/(scaling_params!$C$5-scaling_params!$B$5))))/2</f>
        <v>0.7273809524</v>
      </c>
      <c r="Z1327" s="15">
        <f>(MAX(0,MIN(1,(O1327-scaling_params!$B$6)/(scaling_params!$C$6-scaling_params!$B$6)))+MAX(0,MIN(1,1-(P1327-scaling_params!$B$7)/(scaling_params!$C$7-scaling_params!$B$7)))+MAX(0,MIN(1,(T1327-scaling_params!$B$11)/(scaling_params!$C$11-scaling_params!$B$11))))/3</f>
        <v>0.6757088064</v>
      </c>
      <c r="AA1327" s="15">
        <f>(MAX(0,MIN(1,1-(Q1327-scaling_params!$B$8)/(scaling_params!$C$8-scaling_params!$B$8)))+MAX(0,MIN(1,(R1327-scaling_params!$B$9)/(scaling_params!$C$9-scaling_params!$B$9)))+MAX(0,MIN(1,(S1327-scaling_params!$B$10)/(scaling_params!$C$10-scaling_params!$B$10))))/3</f>
        <v>0.5802759539</v>
      </c>
      <c r="AB1327" s="15">
        <f>(MAX(0,MIN(1,(U1327-scaling_params!$B$12)/(scaling_params!$C$12-scaling_params!$B$12)))+MAX(0,MIN(1,(V1327-scaling_params!$B$13)/(scaling_params!$C$13-scaling_params!$B$13))))/2</f>
        <v>0.5040909091</v>
      </c>
      <c r="AC1327" s="13">
        <f>(scaling_params!$G$2*X1327+scaling_params!$G$3*Y1327+scaling_params!$G$4*Z1327+scaling_params!$G$5*AA1327+scaling_params!$G$6*AB1327)*100</f>
        <v>64.68520944</v>
      </c>
      <c r="AD1327" s="11" t="s">
        <v>680</v>
      </c>
      <c r="AE1327" s="11">
        <f t="shared" si="2"/>
        <v>1</v>
      </c>
    </row>
    <row r="1328" ht="15.75" customHeight="1">
      <c r="A1328" s="11" t="s">
        <v>341</v>
      </c>
      <c r="B1328" s="11" t="s">
        <v>163</v>
      </c>
      <c r="C1328" s="11" t="s">
        <v>328</v>
      </c>
      <c r="D1328" s="11" t="s">
        <v>165</v>
      </c>
      <c r="E1328" s="12">
        <v>2024.0</v>
      </c>
      <c r="F1328" s="11" t="s">
        <v>171</v>
      </c>
      <c r="G1328" s="11" t="s">
        <v>167</v>
      </c>
      <c r="H1328" s="11">
        <v>1.0</v>
      </c>
      <c r="I1328" s="13">
        <v>8.9</v>
      </c>
      <c r="J1328" s="11">
        <v>0.0</v>
      </c>
      <c r="K1328" s="13">
        <v>3.0</v>
      </c>
      <c r="L1328" s="13">
        <v>7.2</v>
      </c>
      <c r="M1328" s="11">
        <v>11.0</v>
      </c>
      <c r="N1328" s="14">
        <v>0.77</v>
      </c>
      <c r="O1328" s="13">
        <v>69.1</v>
      </c>
      <c r="P1328" s="13">
        <v>7.0</v>
      </c>
      <c r="Q1328" s="13">
        <v>16.3</v>
      </c>
      <c r="R1328" s="13">
        <v>13.4</v>
      </c>
      <c r="S1328" s="13">
        <v>3.5</v>
      </c>
      <c r="T1328" s="13">
        <v>3.5</v>
      </c>
      <c r="U1328" s="13">
        <v>2.1</v>
      </c>
      <c r="V1328" s="13">
        <v>68.5</v>
      </c>
      <c r="W1328" s="11" t="str">
        <f t="shared" si="1"/>
        <v>B-Average|BBVA|Operations|2024</v>
      </c>
      <c r="X1328" s="15">
        <f>(MAX(0,MIN(1,1-(K1328-scaling_params!$B$2)/(scaling_params!$C$2-scaling_params!$B$2)))+MAX(0,MIN(1,(L1328-scaling_params!$B$3)/(scaling_params!$C$3-scaling_params!$B$3))))/2</f>
        <v>0.4754901961</v>
      </c>
      <c r="Y1328" s="15">
        <f>(MAX(0,MIN(1,(M1328-scaling_params!$B$4)/(scaling_params!$C$4-scaling_params!$B$4)))+MAX(0,MIN(1,(N1328-scaling_params!$B$5)/(scaling_params!$C$5-scaling_params!$B$5))))/2</f>
        <v>0.5261904762</v>
      </c>
      <c r="Z1328" s="15">
        <f>(MAX(0,MIN(1,(O1328-scaling_params!$B$6)/(scaling_params!$C$6-scaling_params!$B$6)))+MAX(0,MIN(1,1-(P1328-scaling_params!$B$7)/(scaling_params!$C$7-scaling_params!$B$7)))+MAX(0,MIN(1,(T1328-scaling_params!$B$11)/(scaling_params!$C$11-scaling_params!$B$11))))/3</f>
        <v>0.5949450157</v>
      </c>
      <c r="AA1328" s="15">
        <f>(MAX(0,MIN(1,1-(Q1328-scaling_params!$B$8)/(scaling_params!$C$8-scaling_params!$B$8)))+MAX(0,MIN(1,(R1328-scaling_params!$B$9)/(scaling_params!$C$9-scaling_params!$B$9)))+MAX(0,MIN(1,(S1328-scaling_params!$B$10)/(scaling_params!$C$10-scaling_params!$B$10))))/3</f>
        <v>0.4681598186</v>
      </c>
      <c r="AB1328" s="15">
        <f>(MAX(0,MIN(1,(U1328-scaling_params!$B$12)/(scaling_params!$C$12-scaling_params!$B$12)))+MAX(0,MIN(1,(V1328-scaling_params!$B$13)/(scaling_params!$C$13-scaling_params!$B$13))))/2</f>
        <v>0.5031818182</v>
      </c>
      <c r="AC1328" s="13">
        <f>(scaling_params!$G$2*X1328+scaling_params!$G$3*Y1328+scaling_params!$G$4*Z1328+scaling_params!$G$5*AA1328+scaling_params!$G$6*AB1328)*100</f>
        <v>51.69786193</v>
      </c>
      <c r="AD1328" s="11" t="s">
        <v>680</v>
      </c>
      <c r="AE1328" s="11">
        <f t="shared" si="2"/>
        <v>1</v>
      </c>
    </row>
    <row r="1329" ht="15.75" customHeight="1">
      <c r="A1329" s="11" t="s">
        <v>341</v>
      </c>
      <c r="B1329" s="11" t="s">
        <v>163</v>
      </c>
      <c r="C1329" s="11" t="s">
        <v>328</v>
      </c>
      <c r="D1329" s="11" t="s">
        <v>165</v>
      </c>
      <c r="E1329" s="12">
        <v>2025.0</v>
      </c>
      <c r="F1329" s="11" t="s">
        <v>171</v>
      </c>
      <c r="G1329" s="11" t="s">
        <v>167</v>
      </c>
      <c r="H1329" s="11">
        <v>1.0</v>
      </c>
      <c r="I1329" s="13">
        <v>8.6</v>
      </c>
      <c r="J1329" s="11">
        <v>0.0</v>
      </c>
      <c r="K1329" s="13">
        <v>2.9</v>
      </c>
      <c r="L1329" s="13">
        <v>6.3</v>
      </c>
      <c r="M1329" s="11">
        <v>16.0</v>
      </c>
      <c r="N1329" s="14">
        <v>0.74</v>
      </c>
      <c r="O1329" s="13">
        <v>65.0</v>
      </c>
      <c r="P1329" s="13">
        <v>7.5</v>
      </c>
      <c r="Q1329" s="13">
        <v>15.9</v>
      </c>
      <c r="R1329" s="13">
        <v>10.7</v>
      </c>
      <c r="S1329" s="13">
        <v>4.1</v>
      </c>
      <c r="T1329" s="13">
        <v>3.9</v>
      </c>
      <c r="U1329" s="13">
        <v>1.3</v>
      </c>
      <c r="V1329" s="13">
        <v>74.9</v>
      </c>
      <c r="W1329" s="11" t="str">
        <f t="shared" si="1"/>
        <v>B-Average|BBVA|Operations|2025</v>
      </c>
      <c r="X1329" s="15">
        <f>(MAX(0,MIN(1,1-(K1329-scaling_params!$B$2)/(scaling_params!$C$2-scaling_params!$B$2)))+MAX(0,MIN(1,(L1329-scaling_params!$B$3)/(scaling_params!$C$3-scaling_params!$B$3))))/2</f>
        <v>0.4259803922</v>
      </c>
      <c r="Y1329" s="15">
        <f>(MAX(0,MIN(1,(M1329-scaling_params!$B$4)/(scaling_params!$C$4-scaling_params!$B$4)))+MAX(0,MIN(1,(N1329-scaling_params!$B$5)/(scaling_params!$C$5-scaling_params!$B$5))))/2</f>
        <v>0.5125</v>
      </c>
      <c r="Z1329" s="15">
        <f>(MAX(0,MIN(1,(O1329-scaling_params!$B$6)/(scaling_params!$C$6-scaling_params!$B$6)))+MAX(0,MIN(1,1-(P1329-scaling_params!$B$7)/(scaling_params!$C$7-scaling_params!$B$7)))+MAX(0,MIN(1,(T1329-scaling_params!$B$11)/(scaling_params!$C$11-scaling_params!$B$11))))/3</f>
        <v>0.5203384431</v>
      </c>
      <c r="AA1329" s="15">
        <f>(MAX(0,MIN(1,1-(Q1329-scaling_params!$B$8)/(scaling_params!$C$8-scaling_params!$B$8)))+MAX(0,MIN(1,(R1329-scaling_params!$B$9)/(scaling_params!$C$9-scaling_params!$B$9)))+MAX(0,MIN(1,(S1329-scaling_params!$B$10)/(scaling_params!$C$10-scaling_params!$B$10))))/3</f>
        <v>0.4282108125</v>
      </c>
      <c r="AB1329" s="15">
        <f>(MAX(0,MIN(1,(U1329-scaling_params!$B$12)/(scaling_params!$C$12-scaling_params!$B$12)))+MAX(0,MIN(1,(V1329-scaling_params!$B$13)/(scaling_params!$C$13-scaling_params!$B$13))))/2</f>
        <v>0.3613636364</v>
      </c>
      <c r="AC1329" s="13">
        <f>(scaling_params!$G$2*X1329+scaling_params!$G$3*Y1329+scaling_params!$G$4*Z1329+scaling_params!$G$5*AA1329+scaling_params!$G$6*AB1329)*100</f>
        <v>46.08284384</v>
      </c>
      <c r="AD1329" s="11" t="s">
        <v>680</v>
      </c>
      <c r="AE1329" s="11">
        <f t="shared" si="2"/>
        <v>1</v>
      </c>
    </row>
    <row r="1330" ht="15.75" customHeight="1">
      <c r="A1330" s="11" t="s">
        <v>342</v>
      </c>
      <c r="B1330" s="11" t="s">
        <v>163</v>
      </c>
      <c r="C1330" s="11" t="s">
        <v>328</v>
      </c>
      <c r="D1330" s="11" t="s">
        <v>181</v>
      </c>
      <c r="E1330" s="12">
        <v>2024.0</v>
      </c>
      <c r="F1330" s="11" t="s">
        <v>171</v>
      </c>
      <c r="G1330" s="11" t="s">
        <v>172</v>
      </c>
      <c r="H1330" s="11">
        <v>3.0</v>
      </c>
      <c r="I1330" s="13">
        <v>8.9</v>
      </c>
      <c r="J1330" s="11">
        <v>0.0</v>
      </c>
      <c r="K1330" s="13">
        <v>3.1</v>
      </c>
      <c r="L1330" s="13">
        <v>4.4</v>
      </c>
      <c r="M1330" s="11">
        <v>-13.0</v>
      </c>
      <c r="N1330" s="14">
        <v>0.67</v>
      </c>
      <c r="O1330" s="13">
        <v>71.5</v>
      </c>
      <c r="P1330" s="13">
        <v>8.4</v>
      </c>
      <c r="Q1330" s="13">
        <v>14.6</v>
      </c>
      <c r="R1330" s="13">
        <v>11.7</v>
      </c>
      <c r="S1330" s="13">
        <v>2.4</v>
      </c>
      <c r="T1330" s="13">
        <v>2.7</v>
      </c>
      <c r="U1330" s="13">
        <v>1.8</v>
      </c>
      <c r="V1330" s="13">
        <v>62.8</v>
      </c>
      <c r="W1330" s="11" t="str">
        <f t="shared" si="1"/>
        <v>B-Average|BBVA|Corporate|2024</v>
      </c>
      <c r="X1330" s="15">
        <f>(MAX(0,MIN(1,1-(K1330-scaling_params!$B$2)/(scaling_params!$C$2-scaling_params!$B$2)))+MAX(0,MIN(1,(L1330-scaling_params!$B$3)/(scaling_params!$C$3-scaling_params!$B$3))))/2</f>
        <v>0.2529411765</v>
      </c>
      <c r="Y1330" s="15">
        <f>(MAX(0,MIN(1,(M1330-scaling_params!$B$4)/(scaling_params!$C$4-scaling_params!$B$4)))+MAX(0,MIN(1,(N1330-scaling_params!$B$5)/(scaling_params!$C$5-scaling_params!$B$5))))/2</f>
        <v>0.2869047619</v>
      </c>
      <c r="Z1330" s="15">
        <f>(MAX(0,MIN(1,(O1330-scaling_params!$B$6)/(scaling_params!$C$6-scaling_params!$B$6)))+MAX(0,MIN(1,1-(P1330-scaling_params!$B$7)/(scaling_params!$C$7-scaling_params!$B$7)))+MAX(0,MIN(1,(T1330-scaling_params!$B$11)/(scaling_params!$C$11-scaling_params!$B$11))))/3</f>
        <v>0.4322323738</v>
      </c>
      <c r="AA1330" s="15">
        <f>(MAX(0,MIN(1,1-(Q1330-scaling_params!$B$8)/(scaling_params!$C$8-scaling_params!$B$8)))+MAX(0,MIN(1,(R1330-scaling_params!$B$9)/(scaling_params!$C$9-scaling_params!$B$9)))+MAX(0,MIN(1,(S1330-scaling_params!$B$10)/(scaling_params!$C$10-scaling_params!$B$10))))/3</f>
        <v>0.3529806629</v>
      </c>
      <c r="AB1330" s="15">
        <f>(MAX(0,MIN(1,(U1330-scaling_params!$B$12)/(scaling_params!$C$12-scaling_params!$B$12)))+MAX(0,MIN(1,(V1330-scaling_params!$B$13)/(scaling_params!$C$13-scaling_params!$B$13))))/2</f>
        <v>0.3763636364</v>
      </c>
      <c r="AC1330" s="13">
        <f>(scaling_params!$G$2*X1330+scaling_params!$G$3*Y1330+scaling_params!$G$4*Z1330+scaling_params!$G$5*AA1330+scaling_params!$G$6*AB1330)*100</f>
        <v>33.49739091</v>
      </c>
      <c r="AD1330" s="11" t="s">
        <v>680</v>
      </c>
      <c r="AE1330" s="11">
        <f t="shared" si="2"/>
        <v>1</v>
      </c>
    </row>
    <row r="1331" ht="15.75" customHeight="1">
      <c r="A1331" s="11" t="s">
        <v>342</v>
      </c>
      <c r="B1331" s="11" t="s">
        <v>163</v>
      </c>
      <c r="C1331" s="11" t="s">
        <v>328</v>
      </c>
      <c r="D1331" s="11" t="s">
        <v>181</v>
      </c>
      <c r="E1331" s="12">
        <v>2025.0</v>
      </c>
      <c r="F1331" s="11" t="s">
        <v>171</v>
      </c>
      <c r="G1331" s="11" t="s">
        <v>172</v>
      </c>
      <c r="H1331" s="11">
        <v>3.0</v>
      </c>
      <c r="I1331" s="13">
        <v>8.6</v>
      </c>
      <c r="J1331" s="11">
        <v>0.0</v>
      </c>
      <c r="K1331" s="13">
        <v>2.0</v>
      </c>
      <c r="L1331" s="13">
        <v>6.4</v>
      </c>
      <c r="M1331" s="11">
        <v>8.0</v>
      </c>
      <c r="N1331" s="14">
        <v>0.71</v>
      </c>
      <c r="O1331" s="13">
        <v>66.0</v>
      </c>
      <c r="P1331" s="13">
        <v>8.0</v>
      </c>
      <c r="Q1331" s="13">
        <v>14.3</v>
      </c>
      <c r="R1331" s="13">
        <v>13.5</v>
      </c>
      <c r="S1331" s="13">
        <v>3.5</v>
      </c>
      <c r="T1331" s="13">
        <v>3.5</v>
      </c>
      <c r="U1331" s="13">
        <v>1.4</v>
      </c>
      <c r="V1331" s="13">
        <v>68.2</v>
      </c>
      <c r="W1331" s="11" t="str">
        <f t="shared" si="1"/>
        <v>B-Average|BBVA|Corporate|2025</v>
      </c>
      <c r="X1331" s="15">
        <f>(MAX(0,MIN(1,1-(K1331-scaling_params!$B$2)/(scaling_params!$C$2-scaling_params!$B$2)))+MAX(0,MIN(1,(L1331-scaling_params!$B$3)/(scaling_params!$C$3-scaling_params!$B$3))))/2</f>
        <v>0.5833333333</v>
      </c>
      <c r="Y1331" s="15">
        <f>(MAX(0,MIN(1,(M1331-scaling_params!$B$4)/(scaling_params!$C$4-scaling_params!$B$4)))+MAX(0,MIN(1,(N1331-scaling_params!$B$5)/(scaling_params!$C$5-scaling_params!$B$5))))/2</f>
        <v>0.4369047619</v>
      </c>
      <c r="Z1331" s="15">
        <f>(MAX(0,MIN(1,(O1331-scaling_params!$B$6)/(scaling_params!$C$6-scaling_params!$B$6)))+MAX(0,MIN(1,1-(P1331-scaling_params!$B$7)/(scaling_params!$C$7-scaling_params!$B$7)))+MAX(0,MIN(1,(T1331-scaling_params!$B$11)/(scaling_params!$C$11-scaling_params!$B$11))))/3</f>
        <v>0.4536998101</v>
      </c>
      <c r="AA1331" s="15">
        <f>(MAX(0,MIN(1,1-(Q1331-scaling_params!$B$8)/(scaling_params!$C$8-scaling_params!$B$8)))+MAX(0,MIN(1,(R1331-scaling_params!$B$9)/(scaling_params!$C$9-scaling_params!$B$9)))+MAX(0,MIN(1,(S1331-scaling_params!$B$10)/(scaling_params!$C$10-scaling_params!$B$10))))/3</f>
        <v>0.5481368036</v>
      </c>
      <c r="AB1331" s="15">
        <f>(MAX(0,MIN(1,(U1331-scaling_params!$B$12)/(scaling_params!$C$12-scaling_params!$B$12)))+MAX(0,MIN(1,(V1331-scaling_params!$B$13)/(scaling_params!$C$13-scaling_params!$B$13))))/2</f>
        <v>0.3254545455</v>
      </c>
      <c r="AC1331" s="13">
        <f>(scaling_params!$G$2*X1331+scaling_params!$G$3*Y1331+scaling_params!$G$4*Z1331+scaling_params!$G$5*AA1331+scaling_params!$G$6*AB1331)*100</f>
        <v>48.12511216</v>
      </c>
      <c r="AD1331" s="11" t="s">
        <v>680</v>
      </c>
      <c r="AE1331" s="11">
        <f t="shared" si="2"/>
        <v>1</v>
      </c>
    </row>
    <row r="1332" ht="15.75" customHeight="1">
      <c r="A1332" s="11" t="s">
        <v>343</v>
      </c>
      <c r="B1332" s="11" t="s">
        <v>163</v>
      </c>
      <c r="C1332" s="11" t="s">
        <v>328</v>
      </c>
      <c r="D1332" s="11" t="s">
        <v>170</v>
      </c>
      <c r="E1332" s="12">
        <v>2024.0</v>
      </c>
      <c r="F1332" s="11" t="s">
        <v>166</v>
      </c>
      <c r="G1332" s="11" t="s">
        <v>167</v>
      </c>
      <c r="H1332" s="11">
        <v>2.0</v>
      </c>
      <c r="I1332" s="13">
        <v>8.9</v>
      </c>
      <c r="J1332" s="11">
        <v>0.0</v>
      </c>
      <c r="K1332" s="13">
        <v>2.4</v>
      </c>
      <c r="L1332" s="13">
        <v>7.5</v>
      </c>
      <c r="M1332" s="11">
        <v>27.0</v>
      </c>
      <c r="N1332" s="14">
        <v>0.89</v>
      </c>
      <c r="O1332" s="13">
        <v>70.5</v>
      </c>
      <c r="P1332" s="13">
        <v>8.3</v>
      </c>
      <c r="Q1332" s="13">
        <v>13.6</v>
      </c>
      <c r="R1332" s="13">
        <v>14.9</v>
      </c>
      <c r="S1332" s="13">
        <v>4.3</v>
      </c>
      <c r="T1332" s="13">
        <v>4.0</v>
      </c>
      <c r="U1332" s="13">
        <v>1.7</v>
      </c>
      <c r="V1332" s="13">
        <v>88.3</v>
      </c>
      <c r="W1332" s="11" t="str">
        <f t="shared" si="1"/>
        <v>B-Average|BBVA|Risk|2024</v>
      </c>
      <c r="X1332" s="15">
        <f>(MAX(0,MIN(1,1-(K1332-scaling_params!$B$2)/(scaling_params!$C$2-scaling_params!$B$2)))+MAX(0,MIN(1,(L1332-scaling_params!$B$3)/(scaling_params!$C$3-scaling_params!$B$3))))/2</f>
        <v>0.5975490196</v>
      </c>
      <c r="Y1332" s="15">
        <f>(MAX(0,MIN(1,(M1332-scaling_params!$B$4)/(scaling_params!$C$4-scaling_params!$B$4)))+MAX(0,MIN(1,(N1332-scaling_params!$B$5)/(scaling_params!$C$5-scaling_params!$B$5))))/2</f>
        <v>0.7523809524</v>
      </c>
      <c r="Z1332" s="15">
        <f>(MAX(0,MIN(1,(O1332-scaling_params!$B$6)/(scaling_params!$C$6-scaling_params!$B$6)))+MAX(0,MIN(1,1-(P1332-scaling_params!$B$7)/(scaling_params!$C$7-scaling_params!$B$7)))+MAX(0,MIN(1,(T1332-scaling_params!$B$11)/(scaling_params!$C$11-scaling_params!$B$11))))/3</f>
        <v>0.5485492565</v>
      </c>
      <c r="AA1332" s="15">
        <f>(MAX(0,MIN(1,1-(Q1332-scaling_params!$B$8)/(scaling_params!$C$8-scaling_params!$B$8)))+MAX(0,MIN(1,(R1332-scaling_params!$B$9)/(scaling_params!$C$9-scaling_params!$B$9)))+MAX(0,MIN(1,(S1332-scaling_params!$B$10)/(scaling_params!$C$10-scaling_params!$B$10))))/3</f>
        <v>0.7121550577</v>
      </c>
      <c r="AB1332" s="15">
        <f>(MAX(0,MIN(1,(U1332-scaling_params!$B$12)/(scaling_params!$C$12-scaling_params!$B$12)))+MAX(0,MIN(1,(V1332-scaling_params!$B$13)/(scaling_params!$C$13-scaling_params!$B$13))))/2</f>
        <v>0.5831818182</v>
      </c>
      <c r="AC1332" s="13">
        <f>(scaling_params!$G$2*X1332+scaling_params!$G$3*Y1332+scaling_params!$G$4*Z1332+scaling_params!$G$5*AA1332+scaling_params!$G$6*AB1332)*100</f>
        <v>64.02973634</v>
      </c>
      <c r="AD1332" s="11" t="s">
        <v>680</v>
      </c>
      <c r="AE1332" s="11">
        <f t="shared" si="2"/>
        <v>1</v>
      </c>
    </row>
    <row r="1333" ht="15.75" customHeight="1">
      <c r="A1333" s="11" t="s">
        <v>343</v>
      </c>
      <c r="B1333" s="11" t="s">
        <v>163</v>
      </c>
      <c r="C1333" s="11" t="s">
        <v>328</v>
      </c>
      <c r="D1333" s="11" t="s">
        <v>170</v>
      </c>
      <c r="E1333" s="12">
        <v>2025.0</v>
      </c>
      <c r="F1333" s="11" t="s">
        <v>166</v>
      </c>
      <c r="G1333" s="11" t="s">
        <v>167</v>
      </c>
      <c r="H1333" s="11">
        <v>2.0</v>
      </c>
      <c r="I1333" s="13">
        <v>8.6</v>
      </c>
      <c r="J1333" s="11">
        <v>1.0</v>
      </c>
      <c r="K1333" s="13">
        <v>2.5</v>
      </c>
      <c r="L1333" s="13">
        <v>8.3</v>
      </c>
      <c r="M1333" s="11">
        <v>33.0</v>
      </c>
      <c r="N1333" s="14">
        <v>0.93</v>
      </c>
      <c r="O1333" s="13">
        <v>68.8</v>
      </c>
      <c r="P1333" s="13">
        <v>7.0</v>
      </c>
      <c r="Q1333" s="13">
        <v>16.6</v>
      </c>
      <c r="R1333" s="13">
        <v>14.7</v>
      </c>
      <c r="S1333" s="13">
        <v>4.6</v>
      </c>
      <c r="T1333" s="13">
        <v>3.9</v>
      </c>
      <c r="U1333" s="13">
        <v>1.5</v>
      </c>
      <c r="V1333" s="13">
        <v>82.4</v>
      </c>
      <c r="W1333" s="11" t="str">
        <f t="shared" si="1"/>
        <v>B-Average|BBVA|Risk|2025</v>
      </c>
      <c r="X1333" s="15">
        <f>(MAX(0,MIN(1,1-(K1333-scaling_params!$B$2)/(scaling_params!$C$2-scaling_params!$B$2)))+MAX(0,MIN(1,(L1333-scaling_params!$B$3)/(scaling_params!$C$3-scaling_params!$B$3))))/2</f>
        <v>0.6397058824</v>
      </c>
      <c r="Y1333" s="15">
        <f>(MAX(0,MIN(1,(M1333-scaling_params!$B$4)/(scaling_params!$C$4-scaling_params!$B$4)))+MAX(0,MIN(1,(N1333-scaling_params!$B$5)/(scaling_params!$C$5-scaling_params!$B$5))))/2</f>
        <v>0.830952381</v>
      </c>
      <c r="Z1333" s="15">
        <f>(MAX(0,MIN(1,(O1333-scaling_params!$B$6)/(scaling_params!$C$6-scaling_params!$B$6)))+MAX(0,MIN(1,1-(P1333-scaling_params!$B$7)/(scaling_params!$C$7-scaling_params!$B$7)))+MAX(0,MIN(1,(T1333-scaling_params!$B$11)/(scaling_params!$C$11-scaling_params!$B$11))))/3</f>
        <v>0.6280897588</v>
      </c>
      <c r="AA1333" s="15">
        <f>(MAX(0,MIN(1,1-(Q1333-scaling_params!$B$8)/(scaling_params!$C$8-scaling_params!$B$8)))+MAX(0,MIN(1,(R1333-scaling_params!$B$9)/(scaling_params!$C$9-scaling_params!$B$9)))+MAX(0,MIN(1,(S1333-scaling_params!$B$10)/(scaling_params!$C$10-scaling_params!$B$10))))/3</f>
        <v>0.6194916402</v>
      </c>
      <c r="AB1333" s="15">
        <f>(MAX(0,MIN(1,(U1333-scaling_params!$B$12)/(scaling_params!$C$12-scaling_params!$B$12)))+MAX(0,MIN(1,(V1333-scaling_params!$B$13)/(scaling_params!$C$13-scaling_params!$B$13))))/2</f>
        <v>0.4795454545</v>
      </c>
      <c r="AC1333" s="13">
        <f>(scaling_params!$G$2*X1333+scaling_params!$G$3*Y1333+scaling_params!$G$4*Z1333+scaling_params!$G$5*AA1333+scaling_params!$G$6*AB1333)*100</f>
        <v>65.88226775</v>
      </c>
      <c r="AD1333" s="11" t="s">
        <v>680</v>
      </c>
      <c r="AE1333" s="11">
        <f t="shared" si="2"/>
        <v>1</v>
      </c>
    </row>
    <row r="1334" ht="15.75" customHeight="1">
      <c r="A1334" s="11" t="s">
        <v>344</v>
      </c>
      <c r="B1334" s="11" t="s">
        <v>163</v>
      </c>
      <c r="C1334" s="11" t="s">
        <v>328</v>
      </c>
      <c r="D1334" s="11" t="s">
        <v>181</v>
      </c>
      <c r="E1334" s="12">
        <v>2024.0</v>
      </c>
      <c r="F1334" s="11" t="s">
        <v>171</v>
      </c>
      <c r="G1334" s="11" t="s">
        <v>167</v>
      </c>
      <c r="H1334" s="11">
        <v>1.0</v>
      </c>
      <c r="I1334" s="13">
        <v>8.9</v>
      </c>
      <c r="J1334" s="11">
        <v>0.0</v>
      </c>
      <c r="K1334" s="13">
        <v>3.1</v>
      </c>
      <c r="L1334" s="13">
        <v>6.1</v>
      </c>
      <c r="M1334" s="11">
        <v>-2.0</v>
      </c>
      <c r="N1334" s="14">
        <v>0.68</v>
      </c>
      <c r="O1334" s="13">
        <v>71.5</v>
      </c>
      <c r="P1334" s="13">
        <v>8.4</v>
      </c>
      <c r="Q1334" s="13">
        <v>14.6</v>
      </c>
      <c r="R1334" s="13">
        <v>11.7</v>
      </c>
      <c r="S1334" s="13">
        <v>3.3</v>
      </c>
      <c r="T1334" s="13">
        <v>3.1</v>
      </c>
      <c r="U1334" s="13">
        <v>1.8</v>
      </c>
      <c r="V1334" s="13">
        <v>66.9</v>
      </c>
      <c r="W1334" s="11" t="str">
        <f t="shared" si="1"/>
        <v>B-Average|BBVA|Corporate|2024</v>
      </c>
      <c r="X1334" s="15">
        <f>(MAX(0,MIN(1,1-(K1334-scaling_params!$B$2)/(scaling_params!$C$2-scaling_params!$B$2)))+MAX(0,MIN(1,(L1334-scaling_params!$B$3)/(scaling_params!$C$3-scaling_params!$B$3))))/2</f>
        <v>0.3779411765</v>
      </c>
      <c r="Y1334" s="15">
        <f>(MAX(0,MIN(1,(M1334-scaling_params!$B$4)/(scaling_params!$C$4-scaling_params!$B$4)))+MAX(0,MIN(1,(N1334-scaling_params!$B$5)/(scaling_params!$C$5-scaling_params!$B$5))))/2</f>
        <v>0.3517857143</v>
      </c>
      <c r="Z1334" s="15">
        <f>(MAX(0,MIN(1,(O1334-scaling_params!$B$6)/(scaling_params!$C$6-scaling_params!$B$6)))+MAX(0,MIN(1,1-(P1334-scaling_params!$B$7)/(scaling_params!$C$7-scaling_params!$B$7)))+MAX(0,MIN(1,(T1334-scaling_params!$B$11)/(scaling_params!$C$11-scaling_params!$B$11))))/3</f>
        <v>0.4703276119</v>
      </c>
      <c r="AA1334" s="15">
        <f>(MAX(0,MIN(1,1-(Q1334-scaling_params!$B$8)/(scaling_params!$C$8-scaling_params!$B$8)))+MAX(0,MIN(1,(R1334-scaling_params!$B$9)/(scaling_params!$C$9-scaling_params!$B$9)))+MAX(0,MIN(1,(S1334-scaling_params!$B$10)/(scaling_params!$C$10-scaling_params!$B$10))))/3</f>
        <v>0.441215957</v>
      </c>
      <c r="AB1334" s="15">
        <f>(MAX(0,MIN(1,(U1334-scaling_params!$B$12)/(scaling_params!$C$12-scaling_params!$B$12)))+MAX(0,MIN(1,(V1334-scaling_params!$B$13)/(scaling_params!$C$13-scaling_params!$B$13))))/2</f>
        <v>0.4136363636</v>
      </c>
      <c r="AC1334" s="13">
        <f>(scaling_params!$G$2*X1334+scaling_params!$G$3*Y1334+scaling_params!$G$4*Z1334+scaling_params!$G$5*AA1334+scaling_params!$G$6*AB1334)*100</f>
        <v>40.84759075</v>
      </c>
      <c r="AD1334" s="11" t="s">
        <v>680</v>
      </c>
      <c r="AE1334" s="11">
        <f t="shared" si="2"/>
        <v>1</v>
      </c>
    </row>
    <row r="1335" ht="15.75" customHeight="1">
      <c r="A1335" s="11" t="s">
        <v>344</v>
      </c>
      <c r="B1335" s="11" t="s">
        <v>163</v>
      </c>
      <c r="C1335" s="11" t="s">
        <v>328</v>
      </c>
      <c r="D1335" s="11" t="s">
        <v>181</v>
      </c>
      <c r="E1335" s="12">
        <v>2025.0</v>
      </c>
      <c r="F1335" s="11" t="s">
        <v>171</v>
      </c>
      <c r="G1335" s="11" t="s">
        <v>167</v>
      </c>
      <c r="H1335" s="11">
        <v>1.0</v>
      </c>
      <c r="I1335" s="13">
        <v>8.6</v>
      </c>
      <c r="J1335" s="11">
        <v>0.0</v>
      </c>
      <c r="K1335" s="13">
        <v>2.0</v>
      </c>
      <c r="L1335" s="13">
        <v>5.2</v>
      </c>
      <c r="M1335" s="11">
        <v>-16.0</v>
      </c>
      <c r="N1335" s="14">
        <v>0.72</v>
      </c>
      <c r="O1335" s="13">
        <v>66.0</v>
      </c>
      <c r="P1335" s="13">
        <v>8.0</v>
      </c>
      <c r="Q1335" s="13">
        <v>14.3</v>
      </c>
      <c r="R1335" s="13">
        <v>13.5</v>
      </c>
      <c r="S1335" s="13">
        <v>3.5</v>
      </c>
      <c r="T1335" s="13">
        <v>3.1</v>
      </c>
      <c r="U1335" s="13">
        <v>1.4</v>
      </c>
      <c r="V1335" s="13">
        <v>66.0</v>
      </c>
      <c r="W1335" s="11" t="str">
        <f t="shared" si="1"/>
        <v>B-Average|BBVA|Corporate|2025</v>
      </c>
      <c r="X1335" s="15">
        <f>(MAX(0,MIN(1,1-(K1335-scaling_params!$B$2)/(scaling_params!$C$2-scaling_params!$B$2)))+MAX(0,MIN(1,(L1335-scaling_params!$B$3)/(scaling_params!$C$3-scaling_params!$B$3))))/2</f>
        <v>0.4950980392</v>
      </c>
      <c r="Y1335" s="15">
        <f>(MAX(0,MIN(1,(M1335-scaling_params!$B$4)/(scaling_params!$C$4-scaling_params!$B$4)))+MAX(0,MIN(1,(N1335-scaling_params!$B$5)/(scaling_params!$C$5-scaling_params!$B$5))))/2</f>
        <v>0.3351190476</v>
      </c>
      <c r="Z1335" s="15">
        <f>(MAX(0,MIN(1,(O1335-scaling_params!$B$6)/(scaling_params!$C$6-scaling_params!$B$6)))+MAX(0,MIN(1,1-(P1335-scaling_params!$B$7)/(scaling_params!$C$7-scaling_params!$B$7)))+MAX(0,MIN(1,(T1335-scaling_params!$B$11)/(scaling_params!$C$11-scaling_params!$B$11))))/3</f>
        <v>0.415604572</v>
      </c>
      <c r="AA1335" s="15">
        <f>(MAX(0,MIN(1,1-(Q1335-scaling_params!$B$8)/(scaling_params!$C$8-scaling_params!$B$8)))+MAX(0,MIN(1,(R1335-scaling_params!$B$9)/(scaling_params!$C$9-scaling_params!$B$9)))+MAX(0,MIN(1,(S1335-scaling_params!$B$10)/(scaling_params!$C$10-scaling_params!$B$10))))/3</f>
        <v>0.5481368036</v>
      </c>
      <c r="AB1335" s="15">
        <f>(MAX(0,MIN(1,(U1335-scaling_params!$B$12)/(scaling_params!$C$12-scaling_params!$B$12)))+MAX(0,MIN(1,(V1335-scaling_params!$B$13)/(scaling_params!$C$13-scaling_params!$B$13))))/2</f>
        <v>0.3054545455</v>
      </c>
      <c r="AC1335" s="13">
        <f>(scaling_params!$G$2*X1335+scaling_params!$G$3*Y1335+scaling_params!$G$4*Z1335+scaling_params!$G$5*AA1335+scaling_params!$G$6*AB1335)*100</f>
        <v>42.52838036</v>
      </c>
      <c r="AD1335" s="11" t="s">
        <v>680</v>
      </c>
      <c r="AE1335" s="11">
        <f t="shared" si="2"/>
        <v>1</v>
      </c>
    </row>
    <row r="1336" ht="15.75" customHeight="1">
      <c r="A1336" s="11" t="s">
        <v>345</v>
      </c>
      <c r="B1336" s="11" t="s">
        <v>163</v>
      </c>
      <c r="C1336" s="11" t="s">
        <v>328</v>
      </c>
      <c r="D1336" s="11" t="s">
        <v>170</v>
      </c>
      <c r="E1336" s="12">
        <v>2024.0</v>
      </c>
      <c r="F1336" s="11" t="s">
        <v>166</v>
      </c>
      <c r="G1336" s="11" t="s">
        <v>175</v>
      </c>
      <c r="H1336" s="11">
        <v>2.0</v>
      </c>
      <c r="I1336" s="13">
        <v>8.9</v>
      </c>
      <c r="J1336" s="11">
        <v>0.0</v>
      </c>
      <c r="K1336" s="13">
        <v>2.4</v>
      </c>
      <c r="L1336" s="13">
        <v>7.2</v>
      </c>
      <c r="M1336" s="11">
        <v>7.0</v>
      </c>
      <c r="N1336" s="14">
        <v>0.89</v>
      </c>
      <c r="O1336" s="13">
        <v>70.5</v>
      </c>
      <c r="P1336" s="13">
        <v>8.3</v>
      </c>
      <c r="Q1336" s="13">
        <v>13.6</v>
      </c>
      <c r="R1336" s="13">
        <v>14.9</v>
      </c>
      <c r="S1336" s="13">
        <v>4.1</v>
      </c>
      <c r="T1336" s="13">
        <v>4.3</v>
      </c>
      <c r="U1336" s="13">
        <v>1.7</v>
      </c>
      <c r="V1336" s="13">
        <v>77.3</v>
      </c>
      <c r="W1336" s="11" t="str">
        <f t="shared" si="1"/>
        <v>B-Average|BBVA|Risk|2024</v>
      </c>
      <c r="X1336" s="15">
        <f>(MAX(0,MIN(1,1-(K1336-scaling_params!$B$2)/(scaling_params!$C$2-scaling_params!$B$2)))+MAX(0,MIN(1,(L1336-scaling_params!$B$3)/(scaling_params!$C$3-scaling_params!$B$3))))/2</f>
        <v>0.5754901961</v>
      </c>
      <c r="Y1336" s="15">
        <f>(MAX(0,MIN(1,(M1336-scaling_params!$B$4)/(scaling_params!$C$4-scaling_params!$B$4)))+MAX(0,MIN(1,(N1336-scaling_params!$B$5)/(scaling_params!$C$5-scaling_params!$B$5))))/2</f>
        <v>0.6571428571</v>
      </c>
      <c r="Z1336" s="15">
        <f>(MAX(0,MIN(1,(O1336-scaling_params!$B$6)/(scaling_params!$C$6-scaling_params!$B$6)))+MAX(0,MIN(1,1-(P1336-scaling_params!$B$7)/(scaling_params!$C$7-scaling_params!$B$7)))+MAX(0,MIN(1,(T1336-scaling_params!$B$11)/(scaling_params!$C$11-scaling_params!$B$11))))/3</f>
        <v>0.577120685</v>
      </c>
      <c r="AA1336" s="15">
        <f>(MAX(0,MIN(1,1-(Q1336-scaling_params!$B$8)/(scaling_params!$C$8-scaling_params!$B$8)))+MAX(0,MIN(1,(R1336-scaling_params!$B$9)/(scaling_params!$C$9-scaling_params!$B$9)))+MAX(0,MIN(1,(S1336-scaling_params!$B$10)/(scaling_params!$C$10-scaling_params!$B$10))))/3</f>
        <v>0.6925472145</v>
      </c>
      <c r="AB1336" s="15">
        <f>(MAX(0,MIN(1,(U1336-scaling_params!$B$12)/(scaling_params!$C$12-scaling_params!$B$12)))+MAX(0,MIN(1,(V1336-scaling_params!$B$13)/(scaling_params!$C$13-scaling_params!$B$13))))/2</f>
        <v>0.4831818182</v>
      </c>
      <c r="AC1336" s="13">
        <f>(scaling_params!$G$2*X1336+scaling_params!$G$3*Y1336+scaling_params!$G$4*Z1336+scaling_params!$G$5*AA1336+scaling_params!$G$6*AB1336)*100</f>
        <v>60.41958928</v>
      </c>
      <c r="AD1336" s="11" t="s">
        <v>680</v>
      </c>
      <c r="AE1336" s="11">
        <f t="shared" si="2"/>
        <v>1</v>
      </c>
    </row>
    <row r="1337" ht="15.75" customHeight="1">
      <c r="A1337" s="11" t="s">
        <v>345</v>
      </c>
      <c r="B1337" s="11" t="s">
        <v>163</v>
      </c>
      <c r="C1337" s="11" t="s">
        <v>328</v>
      </c>
      <c r="D1337" s="11" t="s">
        <v>170</v>
      </c>
      <c r="E1337" s="12">
        <v>2025.0</v>
      </c>
      <c r="F1337" s="11" t="s">
        <v>166</v>
      </c>
      <c r="G1337" s="11" t="s">
        <v>175</v>
      </c>
      <c r="H1337" s="11">
        <v>2.0</v>
      </c>
      <c r="I1337" s="13">
        <v>8.6</v>
      </c>
      <c r="J1337" s="11">
        <v>0.0</v>
      </c>
      <c r="K1337" s="13">
        <v>2.5</v>
      </c>
      <c r="L1337" s="13">
        <v>6.5</v>
      </c>
      <c r="M1337" s="11">
        <v>-2.0</v>
      </c>
      <c r="N1337" s="14">
        <v>0.89</v>
      </c>
      <c r="O1337" s="13">
        <v>68.8</v>
      </c>
      <c r="P1337" s="13">
        <v>7.0</v>
      </c>
      <c r="Q1337" s="13">
        <v>16.6</v>
      </c>
      <c r="R1337" s="13">
        <v>14.7</v>
      </c>
      <c r="S1337" s="13">
        <v>4.3</v>
      </c>
      <c r="T1337" s="13">
        <v>4.2</v>
      </c>
      <c r="U1337" s="13">
        <v>1.5</v>
      </c>
      <c r="V1337" s="13">
        <v>74.0</v>
      </c>
      <c r="W1337" s="11" t="str">
        <f t="shared" si="1"/>
        <v>B-Average|BBVA|Risk|2025</v>
      </c>
      <c r="X1337" s="15">
        <f>(MAX(0,MIN(1,1-(K1337-scaling_params!$B$2)/(scaling_params!$C$2-scaling_params!$B$2)))+MAX(0,MIN(1,(L1337-scaling_params!$B$3)/(scaling_params!$C$3-scaling_params!$B$3))))/2</f>
        <v>0.5073529412</v>
      </c>
      <c r="Y1337" s="15">
        <f>(MAX(0,MIN(1,(M1337-scaling_params!$B$4)/(scaling_params!$C$4-scaling_params!$B$4)))+MAX(0,MIN(1,(N1337-scaling_params!$B$5)/(scaling_params!$C$5-scaling_params!$B$5))))/2</f>
        <v>0.6142857143</v>
      </c>
      <c r="Z1337" s="15">
        <f>(MAX(0,MIN(1,(O1337-scaling_params!$B$6)/(scaling_params!$C$6-scaling_params!$B$6)))+MAX(0,MIN(1,1-(P1337-scaling_params!$B$7)/(scaling_params!$C$7-scaling_params!$B$7)))+MAX(0,MIN(1,(T1337-scaling_params!$B$11)/(scaling_params!$C$11-scaling_params!$B$11))))/3</f>
        <v>0.6566611874</v>
      </c>
      <c r="AA1337" s="15">
        <f>(MAX(0,MIN(1,1-(Q1337-scaling_params!$B$8)/(scaling_params!$C$8-scaling_params!$B$8)))+MAX(0,MIN(1,(R1337-scaling_params!$B$9)/(scaling_params!$C$9-scaling_params!$B$9)))+MAX(0,MIN(1,(S1337-scaling_params!$B$10)/(scaling_params!$C$10-scaling_params!$B$10))))/3</f>
        <v>0.5900798754</v>
      </c>
      <c r="AB1337" s="15">
        <f>(MAX(0,MIN(1,(U1337-scaling_params!$B$12)/(scaling_params!$C$12-scaling_params!$B$12)))+MAX(0,MIN(1,(V1337-scaling_params!$B$13)/(scaling_params!$C$13-scaling_params!$B$13))))/2</f>
        <v>0.4031818182</v>
      </c>
      <c r="AC1337" s="13">
        <f>(scaling_params!$G$2*X1337+scaling_params!$G$3*Y1337+scaling_params!$G$4*Z1337+scaling_params!$G$5*AA1337+scaling_params!$G$6*AB1337)*100</f>
        <v>56.93299757</v>
      </c>
      <c r="AD1337" s="11" t="s">
        <v>680</v>
      </c>
      <c r="AE1337" s="11">
        <f t="shared" si="2"/>
        <v>1</v>
      </c>
    </row>
    <row r="1338" ht="15.75" customHeight="1">
      <c r="A1338" s="11" t="s">
        <v>346</v>
      </c>
      <c r="B1338" s="11" t="s">
        <v>163</v>
      </c>
      <c r="C1338" s="11" t="s">
        <v>328</v>
      </c>
      <c r="D1338" s="11" t="s">
        <v>174</v>
      </c>
      <c r="E1338" s="12">
        <v>2024.0</v>
      </c>
      <c r="F1338" s="11" t="s">
        <v>166</v>
      </c>
      <c r="G1338" s="11" t="s">
        <v>167</v>
      </c>
      <c r="H1338" s="11">
        <v>2.0</v>
      </c>
      <c r="I1338" s="13">
        <v>8.9</v>
      </c>
      <c r="J1338" s="11">
        <v>0.0</v>
      </c>
      <c r="K1338" s="13">
        <v>3.0</v>
      </c>
      <c r="L1338" s="13">
        <v>5.9</v>
      </c>
      <c r="M1338" s="11">
        <v>16.0</v>
      </c>
      <c r="N1338" s="14">
        <v>0.77</v>
      </c>
      <c r="O1338" s="13">
        <v>61.5</v>
      </c>
      <c r="P1338" s="13">
        <v>8.7</v>
      </c>
      <c r="Q1338" s="13">
        <v>18.1</v>
      </c>
      <c r="R1338" s="13">
        <v>13.0</v>
      </c>
      <c r="S1338" s="13">
        <v>2.9</v>
      </c>
      <c r="T1338" s="13">
        <v>3.6</v>
      </c>
      <c r="U1338" s="13">
        <v>1.3</v>
      </c>
      <c r="V1338" s="13">
        <v>72.7</v>
      </c>
      <c r="W1338" s="11" t="str">
        <f t="shared" si="1"/>
        <v>B-Average|BBVA|Digital|2024</v>
      </c>
      <c r="X1338" s="15">
        <f>(MAX(0,MIN(1,1-(K1338-scaling_params!$B$2)/(scaling_params!$C$2-scaling_params!$B$2)))+MAX(0,MIN(1,(L1338-scaling_params!$B$3)/(scaling_params!$C$3-scaling_params!$B$3))))/2</f>
        <v>0.3799019608</v>
      </c>
      <c r="Y1338" s="15">
        <f>(MAX(0,MIN(1,(M1338-scaling_params!$B$4)/(scaling_params!$C$4-scaling_params!$B$4)))+MAX(0,MIN(1,(N1338-scaling_params!$B$5)/(scaling_params!$C$5-scaling_params!$B$5))))/2</f>
        <v>0.55</v>
      </c>
      <c r="Z1338" s="15">
        <f>(MAX(0,MIN(1,(O1338-scaling_params!$B$6)/(scaling_params!$C$6-scaling_params!$B$6)))+MAX(0,MIN(1,1-(P1338-scaling_params!$B$7)/(scaling_params!$C$7-scaling_params!$B$7)))+MAX(0,MIN(1,(T1338-scaling_params!$B$11)/(scaling_params!$C$11-scaling_params!$B$11))))/3</f>
        <v>0.3259031309</v>
      </c>
      <c r="AA1338" s="15">
        <f>(MAX(0,MIN(1,1-(Q1338-scaling_params!$B$8)/(scaling_params!$C$8-scaling_params!$B$8)))+MAX(0,MIN(1,(R1338-scaling_params!$B$9)/(scaling_params!$C$9-scaling_params!$B$9)))+MAX(0,MIN(1,(S1338-scaling_params!$B$10)/(scaling_params!$C$10-scaling_params!$B$10))))/3</f>
        <v>0.3242768339</v>
      </c>
      <c r="AB1338" s="15">
        <f>(MAX(0,MIN(1,(U1338-scaling_params!$B$12)/(scaling_params!$C$12-scaling_params!$B$12)))+MAX(0,MIN(1,(V1338-scaling_params!$B$13)/(scaling_params!$C$13-scaling_params!$B$13))))/2</f>
        <v>0.3413636364</v>
      </c>
      <c r="AC1338" s="13">
        <f>(scaling_params!$G$2*X1338+scaling_params!$G$3*Y1338+scaling_params!$G$4*Z1338+scaling_params!$G$5*AA1338+scaling_params!$G$6*AB1338)*100</f>
        <v>39.24678284</v>
      </c>
      <c r="AD1338" s="11" t="s">
        <v>680</v>
      </c>
      <c r="AE1338" s="11">
        <f t="shared" si="2"/>
        <v>1</v>
      </c>
    </row>
    <row r="1339" ht="15.75" customHeight="1">
      <c r="A1339" s="11" t="s">
        <v>346</v>
      </c>
      <c r="B1339" s="11" t="s">
        <v>163</v>
      </c>
      <c r="C1339" s="11" t="s">
        <v>328</v>
      </c>
      <c r="D1339" s="11" t="s">
        <v>174</v>
      </c>
      <c r="E1339" s="12">
        <v>2025.0</v>
      </c>
      <c r="F1339" s="11" t="s">
        <v>166</v>
      </c>
      <c r="G1339" s="11" t="s">
        <v>167</v>
      </c>
      <c r="H1339" s="11">
        <v>2.0</v>
      </c>
      <c r="I1339" s="13">
        <v>8.6</v>
      </c>
      <c r="J1339" s="11">
        <v>0.0</v>
      </c>
      <c r="K1339" s="13">
        <v>3.2</v>
      </c>
      <c r="L1339" s="13">
        <v>6.0</v>
      </c>
      <c r="M1339" s="11">
        <v>19.0</v>
      </c>
      <c r="N1339" s="14">
        <v>0.67</v>
      </c>
      <c r="O1339" s="13">
        <v>62.8</v>
      </c>
      <c r="P1339" s="13">
        <v>7.6</v>
      </c>
      <c r="Q1339" s="13">
        <v>16.6</v>
      </c>
      <c r="R1339" s="13">
        <v>15.2</v>
      </c>
      <c r="S1339" s="13">
        <v>3.5</v>
      </c>
      <c r="T1339" s="13">
        <v>2.8</v>
      </c>
      <c r="U1339" s="13">
        <v>1.7</v>
      </c>
      <c r="V1339" s="13">
        <v>70.5</v>
      </c>
      <c r="W1339" s="11" t="str">
        <f t="shared" si="1"/>
        <v>B-Average|BBVA|Digital|2025</v>
      </c>
      <c r="X1339" s="15">
        <f>(MAX(0,MIN(1,1-(K1339-scaling_params!$B$2)/(scaling_params!$C$2-scaling_params!$B$2)))+MAX(0,MIN(1,(L1339-scaling_params!$B$3)/(scaling_params!$C$3-scaling_params!$B$3))))/2</f>
        <v>0.3539215686</v>
      </c>
      <c r="Y1339" s="15">
        <f>(MAX(0,MIN(1,(M1339-scaling_params!$B$4)/(scaling_params!$C$4-scaling_params!$B$4)))+MAX(0,MIN(1,(N1339-scaling_params!$B$5)/(scaling_params!$C$5-scaling_params!$B$5))))/2</f>
        <v>0.4392857143</v>
      </c>
      <c r="Z1339" s="15">
        <f>(MAX(0,MIN(1,(O1339-scaling_params!$B$6)/(scaling_params!$C$6-scaling_params!$B$6)))+MAX(0,MIN(1,1-(P1339-scaling_params!$B$7)/(scaling_params!$C$7-scaling_params!$B$7)))+MAX(0,MIN(1,(T1339-scaling_params!$B$11)/(scaling_params!$C$11-scaling_params!$B$11))))/3</f>
        <v>0.370263899</v>
      </c>
      <c r="AA1339" s="15">
        <f>(MAX(0,MIN(1,1-(Q1339-scaling_params!$B$8)/(scaling_params!$C$8-scaling_params!$B$8)))+MAX(0,MIN(1,(R1339-scaling_params!$B$9)/(scaling_params!$C$9-scaling_params!$B$9)))+MAX(0,MIN(1,(S1339-scaling_params!$B$10)/(scaling_params!$C$10-scaling_params!$B$10))))/3</f>
        <v>0.5327455493</v>
      </c>
      <c r="AB1339" s="15">
        <f>(MAX(0,MIN(1,(U1339-scaling_params!$B$12)/(scaling_params!$C$12-scaling_params!$B$12)))+MAX(0,MIN(1,(V1339-scaling_params!$B$13)/(scaling_params!$C$13-scaling_params!$B$13))))/2</f>
        <v>0.4213636364</v>
      </c>
      <c r="AC1339" s="13">
        <f>(scaling_params!$G$2*X1339+scaling_params!$G$3*Y1339+scaling_params!$G$4*Z1339+scaling_params!$G$5*AA1339+scaling_params!$G$6*AB1339)*100</f>
        <v>41.68998535</v>
      </c>
      <c r="AD1339" s="11" t="s">
        <v>680</v>
      </c>
      <c r="AE1339" s="11">
        <f t="shared" si="2"/>
        <v>1</v>
      </c>
    </row>
    <row r="1340" ht="15.75" customHeight="1">
      <c r="A1340" s="11" t="s">
        <v>347</v>
      </c>
      <c r="B1340" s="11" t="s">
        <v>163</v>
      </c>
      <c r="C1340" s="11" t="s">
        <v>328</v>
      </c>
      <c r="D1340" s="11" t="s">
        <v>174</v>
      </c>
      <c r="E1340" s="12">
        <v>2024.0</v>
      </c>
      <c r="F1340" s="11" t="s">
        <v>171</v>
      </c>
      <c r="G1340" s="11" t="s">
        <v>175</v>
      </c>
      <c r="H1340" s="11">
        <v>2.0</v>
      </c>
      <c r="I1340" s="13">
        <v>8.9</v>
      </c>
      <c r="J1340" s="11">
        <v>0.0</v>
      </c>
      <c r="K1340" s="13">
        <v>3.0</v>
      </c>
      <c r="L1340" s="13">
        <v>6.0</v>
      </c>
      <c r="M1340" s="11">
        <v>-11.0</v>
      </c>
      <c r="N1340" s="14">
        <v>0.77</v>
      </c>
      <c r="O1340" s="13">
        <v>61.5</v>
      </c>
      <c r="P1340" s="13">
        <v>8.7</v>
      </c>
      <c r="Q1340" s="13">
        <v>18.1</v>
      </c>
      <c r="R1340" s="13">
        <v>13.0</v>
      </c>
      <c r="S1340" s="13">
        <v>3.1</v>
      </c>
      <c r="T1340" s="13">
        <v>3.0</v>
      </c>
      <c r="U1340" s="13">
        <v>1.3</v>
      </c>
      <c r="V1340" s="13">
        <v>64.9</v>
      </c>
      <c r="W1340" s="11" t="str">
        <f t="shared" si="1"/>
        <v>B-Average|BBVA|Digital|2024</v>
      </c>
      <c r="X1340" s="15">
        <f>(MAX(0,MIN(1,1-(K1340-scaling_params!$B$2)/(scaling_params!$C$2-scaling_params!$B$2)))+MAX(0,MIN(1,(L1340-scaling_params!$B$3)/(scaling_params!$C$3-scaling_params!$B$3))))/2</f>
        <v>0.387254902</v>
      </c>
      <c r="Y1340" s="15">
        <f>(MAX(0,MIN(1,(M1340-scaling_params!$B$4)/(scaling_params!$C$4-scaling_params!$B$4)))+MAX(0,MIN(1,(N1340-scaling_params!$B$5)/(scaling_params!$C$5-scaling_params!$B$5))))/2</f>
        <v>0.4214285714</v>
      </c>
      <c r="Z1340" s="15">
        <f>(MAX(0,MIN(1,(O1340-scaling_params!$B$6)/(scaling_params!$C$6-scaling_params!$B$6)))+MAX(0,MIN(1,1-(P1340-scaling_params!$B$7)/(scaling_params!$C$7-scaling_params!$B$7)))+MAX(0,MIN(1,(T1340-scaling_params!$B$11)/(scaling_params!$C$11-scaling_params!$B$11))))/3</f>
        <v>0.2687602737</v>
      </c>
      <c r="AA1340" s="15">
        <f>(MAX(0,MIN(1,1-(Q1340-scaling_params!$B$8)/(scaling_params!$C$8-scaling_params!$B$8)))+MAX(0,MIN(1,(R1340-scaling_params!$B$9)/(scaling_params!$C$9-scaling_params!$B$9)))+MAX(0,MIN(1,(S1340-scaling_params!$B$10)/(scaling_params!$C$10-scaling_params!$B$10))))/3</f>
        <v>0.343884677</v>
      </c>
      <c r="AB1340" s="15">
        <f>(MAX(0,MIN(1,(U1340-scaling_params!$B$12)/(scaling_params!$C$12-scaling_params!$B$12)))+MAX(0,MIN(1,(V1340-scaling_params!$B$13)/(scaling_params!$C$13-scaling_params!$B$13))))/2</f>
        <v>0.2704545455</v>
      </c>
      <c r="AC1340" s="13">
        <f>(scaling_params!$G$2*X1340+scaling_params!$G$3*Y1340+scaling_params!$G$4*Z1340+scaling_params!$G$5*AA1340+scaling_params!$G$6*AB1340)*100</f>
        <v>34.56366201</v>
      </c>
      <c r="AD1340" s="11" t="s">
        <v>680</v>
      </c>
      <c r="AE1340" s="11">
        <f t="shared" si="2"/>
        <v>1</v>
      </c>
    </row>
    <row r="1341" ht="15.75" customHeight="1">
      <c r="A1341" s="11" t="s">
        <v>347</v>
      </c>
      <c r="B1341" s="11" t="s">
        <v>163</v>
      </c>
      <c r="C1341" s="11" t="s">
        <v>328</v>
      </c>
      <c r="D1341" s="11" t="s">
        <v>174</v>
      </c>
      <c r="E1341" s="12">
        <v>2025.0</v>
      </c>
      <c r="F1341" s="11" t="s">
        <v>171</v>
      </c>
      <c r="G1341" s="11" t="s">
        <v>175</v>
      </c>
      <c r="H1341" s="11">
        <v>2.0</v>
      </c>
      <c r="I1341" s="13">
        <v>8.6</v>
      </c>
      <c r="J1341" s="11">
        <v>1.0</v>
      </c>
      <c r="K1341" s="13">
        <v>3.2</v>
      </c>
      <c r="L1341" s="13">
        <v>5.9</v>
      </c>
      <c r="M1341" s="11">
        <v>12.0</v>
      </c>
      <c r="N1341" s="14">
        <v>0.77</v>
      </c>
      <c r="O1341" s="13">
        <v>62.8</v>
      </c>
      <c r="P1341" s="13">
        <v>7.6</v>
      </c>
      <c r="Q1341" s="13">
        <v>16.6</v>
      </c>
      <c r="R1341" s="13">
        <v>15.2</v>
      </c>
      <c r="S1341" s="13">
        <v>3.6</v>
      </c>
      <c r="T1341" s="13">
        <v>4.2</v>
      </c>
      <c r="U1341" s="13">
        <v>1.7</v>
      </c>
      <c r="V1341" s="13">
        <v>70.0</v>
      </c>
      <c r="W1341" s="11" t="str">
        <f t="shared" si="1"/>
        <v>B-Average|BBVA|Digital|2025</v>
      </c>
      <c r="X1341" s="15">
        <f>(MAX(0,MIN(1,1-(K1341-scaling_params!$B$2)/(scaling_params!$C$2-scaling_params!$B$2)))+MAX(0,MIN(1,(L1341-scaling_params!$B$3)/(scaling_params!$C$3-scaling_params!$B$3))))/2</f>
        <v>0.3465686275</v>
      </c>
      <c r="Y1341" s="15">
        <f>(MAX(0,MIN(1,(M1341-scaling_params!$B$4)/(scaling_params!$C$4-scaling_params!$B$4)))+MAX(0,MIN(1,(N1341-scaling_params!$B$5)/(scaling_params!$C$5-scaling_params!$B$5))))/2</f>
        <v>0.530952381</v>
      </c>
      <c r="Z1341" s="15">
        <f>(MAX(0,MIN(1,(O1341-scaling_params!$B$6)/(scaling_params!$C$6-scaling_params!$B$6)))+MAX(0,MIN(1,1-(P1341-scaling_params!$B$7)/(scaling_params!$C$7-scaling_params!$B$7)))+MAX(0,MIN(1,(T1341-scaling_params!$B$11)/(scaling_params!$C$11-scaling_params!$B$11))))/3</f>
        <v>0.5035972323</v>
      </c>
      <c r="AA1341" s="15">
        <f>(MAX(0,MIN(1,1-(Q1341-scaling_params!$B$8)/(scaling_params!$C$8-scaling_params!$B$8)))+MAX(0,MIN(1,(R1341-scaling_params!$B$9)/(scaling_params!$C$9-scaling_params!$B$9)))+MAX(0,MIN(1,(S1341-scaling_params!$B$10)/(scaling_params!$C$10-scaling_params!$B$10))))/3</f>
        <v>0.5425494709</v>
      </c>
      <c r="AB1341" s="15">
        <f>(MAX(0,MIN(1,(U1341-scaling_params!$B$12)/(scaling_params!$C$12-scaling_params!$B$12)))+MAX(0,MIN(1,(V1341-scaling_params!$B$13)/(scaling_params!$C$13-scaling_params!$B$13))))/2</f>
        <v>0.4168181818</v>
      </c>
      <c r="AC1341" s="13">
        <f>(scaling_params!$G$2*X1341+scaling_params!$G$3*Y1341+scaling_params!$G$4*Z1341+scaling_params!$G$5*AA1341+scaling_params!$G$6*AB1341)*100</f>
        <v>46.92360389</v>
      </c>
      <c r="AD1341" s="11" t="s">
        <v>680</v>
      </c>
      <c r="AE1341" s="11">
        <f t="shared" si="2"/>
        <v>1</v>
      </c>
    </row>
    <row r="1342" ht="15.75" customHeight="1">
      <c r="A1342" s="11" t="s">
        <v>348</v>
      </c>
      <c r="B1342" s="11" t="s">
        <v>163</v>
      </c>
      <c r="C1342" s="11" t="s">
        <v>328</v>
      </c>
      <c r="D1342" s="11" t="s">
        <v>181</v>
      </c>
      <c r="E1342" s="12">
        <v>2024.0</v>
      </c>
      <c r="F1342" s="11" t="s">
        <v>171</v>
      </c>
      <c r="G1342" s="11" t="s">
        <v>175</v>
      </c>
      <c r="H1342" s="11">
        <v>2.0</v>
      </c>
      <c r="I1342" s="13">
        <v>8.9</v>
      </c>
      <c r="J1342" s="11">
        <v>0.0</v>
      </c>
      <c r="K1342" s="13">
        <v>3.1</v>
      </c>
      <c r="L1342" s="13">
        <v>6.6</v>
      </c>
      <c r="M1342" s="11">
        <v>31.0</v>
      </c>
      <c r="N1342" s="14">
        <v>0.83</v>
      </c>
      <c r="O1342" s="13">
        <v>71.5</v>
      </c>
      <c r="P1342" s="13">
        <v>8.4</v>
      </c>
      <c r="Q1342" s="13">
        <v>14.6</v>
      </c>
      <c r="R1342" s="13">
        <v>11.7</v>
      </c>
      <c r="S1342" s="13">
        <v>4.1</v>
      </c>
      <c r="T1342" s="13">
        <v>4.1</v>
      </c>
      <c r="U1342" s="13">
        <v>1.8</v>
      </c>
      <c r="V1342" s="13">
        <v>72.3</v>
      </c>
      <c r="W1342" s="11" t="str">
        <f t="shared" si="1"/>
        <v>B-Average|BBVA|Corporate|2024</v>
      </c>
      <c r="X1342" s="15">
        <f>(MAX(0,MIN(1,1-(K1342-scaling_params!$B$2)/(scaling_params!$C$2-scaling_params!$B$2)))+MAX(0,MIN(1,(L1342-scaling_params!$B$3)/(scaling_params!$C$3-scaling_params!$B$3))))/2</f>
        <v>0.4147058824</v>
      </c>
      <c r="Y1342" s="15">
        <f>(MAX(0,MIN(1,(M1342-scaling_params!$B$4)/(scaling_params!$C$4-scaling_params!$B$4)))+MAX(0,MIN(1,(N1342-scaling_params!$B$5)/(scaling_params!$C$5-scaling_params!$B$5))))/2</f>
        <v>0.6964285714</v>
      </c>
      <c r="Z1342" s="15">
        <f>(MAX(0,MIN(1,(O1342-scaling_params!$B$6)/(scaling_params!$C$6-scaling_params!$B$6)))+MAX(0,MIN(1,1-(P1342-scaling_params!$B$7)/(scaling_params!$C$7-scaling_params!$B$7)))+MAX(0,MIN(1,(T1342-scaling_params!$B$11)/(scaling_params!$C$11-scaling_params!$B$11))))/3</f>
        <v>0.5655657071</v>
      </c>
      <c r="AA1342" s="15">
        <f>(MAX(0,MIN(1,1-(Q1342-scaling_params!$B$8)/(scaling_params!$C$8-scaling_params!$B$8)))+MAX(0,MIN(1,(R1342-scaling_params!$B$9)/(scaling_params!$C$9-scaling_params!$B$9)))+MAX(0,MIN(1,(S1342-scaling_params!$B$10)/(scaling_params!$C$10-scaling_params!$B$10))))/3</f>
        <v>0.5196473296</v>
      </c>
      <c r="AB1342" s="15">
        <f>(MAX(0,MIN(1,(U1342-scaling_params!$B$12)/(scaling_params!$C$12-scaling_params!$B$12)))+MAX(0,MIN(1,(V1342-scaling_params!$B$13)/(scaling_params!$C$13-scaling_params!$B$13))))/2</f>
        <v>0.4627272727</v>
      </c>
      <c r="AC1342" s="13">
        <f>(scaling_params!$G$2*X1342+scaling_params!$G$3*Y1342+scaling_params!$G$4*Z1342+scaling_params!$G$5*AA1342+scaling_params!$G$6*AB1342)*100</f>
        <v>54.0084286</v>
      </c>
      <c r="AD1342" s="11" t="s">
        <v>680</v>
      </c>
      <c r="AE1342" s="11">
        <f t="shared" si="2"/>
        <v>1</v>
      </c>
    </row>
    <row r="1343" ht="15.75" customHeight="1">
      <c r="A1343" s="11" t="s">
        <v>348</v>
      </c>
      <c r="B1343" s="11" t="s">
        <v>163</v>
      </c>
      <c r="C1343" s="11" t="s">
        <v>328</v>
      </c>
      <c r="D1343" s="11" t="s">
        <v>181</v>
      </c>
      <c r="E1343" s="12">
        <v>2025.0</v>
      </c>
      <c r="F1343" s="11" t="s">
        <v>171</v>
      </c>
      <c r="G1343" s="11" t="s">
        <v>175</v>
      </c>
      <c r="H1343" s="11">
        <v>2.0</v>
      </c>
      <c r="I1343" s="13">
        <v>8.6</v>
      </c>
      <c r="J1343" s="11">
        <v>0.0</v>
      </c>
      <c r="K1343" s="13">
        <v>2.0</v>
      </c>
      <c r="L1343" s="13">
        <v>7.5</v>
      </c>
      <c r="M1343" s="11">
        <v>2.0</v>
      </c>
      <c r="N1343" s="14">
        <v>0.76</v>
      </c>
      <c r="O1343" s="13">
        <v>66.0</v>
      </c>
      <c r="P1343" s="13">
        <v>8.0</v>
      </c>
      <c r="Q1343" s="13">
        <v>14.3</v>
      </c>
      <c r="R1343" s="13">
        <v>13.5</v>
      </c>
      <c r="S1343" s="13">
        <v>3.5</v>
      </c>
      <c r="T1343" s="13">
        <v>3.7</v>
      </c>
      <c r="U1343" s="13">
        <v>1.4</v>
      </c>
      <c r="V1343" s="13">
        <v>73.2</v>
      </c>
      <c r="W1343" s="11" t="str">
        <f t="shared" si="1"/>
        <v>B-Average|BBVA|Corporate|2025</v>
      </c>
      <c r="X1343" s="15">
        <f>(MAX(0,MIN(1,1-(K1343-scaling_params!$B$2)/(scaling_params!$C$2-scaling_params!$B$2)))+MAX(0,MIN(1,(L1343-scaling_params!$B$3)/(scaling_params!$C$3-scaling_params!$B$3))))/2</f>
        <v>0.6642156863</v>
      </c>
      <c r="Y1343" s="15">
        <f>(MAX(0,MIN(1,(M1343-scaling_params!$B$4)/(scaling_params!$C$4-scaling_params!$B$4)))+MAX(0,MIN(1,(N1343-scaling_params!$B$5)/(scaling_params!$C$5-scaling_params!$B$5))))/2</f>
        <v>0.4708333333</v>
      </c>
      <c r="Z1343" s="15">
        <f>(MAX(0,MIN(1,(O1343-scaling_params!$B$6)/(scaling_params!$C$6-scaling_params!$B$6)))+MAX(0,MIN(1,1-(P1343-scaling_params!$B$7)/(scaling_params!$C$7-scaling_params!$B$7)))+MAX(0,MIN(1,(T1343-scaling_params!$B$11)/(scaling_params!$C$11-scaling_params!$B$11))))/3</f>
        <v>0.4727474292</v>
      </c>
      <c r="AA1343" s="15">
        <f>(MAX(0,MIN(1,1-(Q1343-scaling_params!$B$8)/(scaling_params!$C$8-scaling_params!$B$8)))+MAX(0,MIN(1,(R1343-scaling_params!$B$9)/(scaling_params!$C$9-scaling_params!$B$9)))+MAX(0,MIN(1,(S1343-scaling_params!$B$10)/(scaling_params!$C$10-scaling_params!$B$10))))/3</f>
        <v>0.5481368036</v>
      </c>
      <c r="AB1343" s="15">
        <f>(MAX(0,MIN(1,(U1343-scaling_params!$B$12)/(scaling_params!$C$12-scaling_params!$B$12)))+MAX(0,MIN(1,(V1343-scaling_params!$B$13)/(scaling_params!$C$13-scaling_params!$B$13))))/2</f>
        <v>0.3709090909</v>
      </c>
      <c r="AC1343" s="13">
        <f>(scaling_params!$G$2*X1343+scaling_params!$G$3*Y1343+scaling_params!$G$4*Z1343+scaling_params!$G$5*AA1343+scaling_params!$G$6*AB1343)*100</f>
        <v>51.80715156</v>
      </c>
      <c r="AD1343" s="11" t="s">
        <v>680</v>
      </c>
      <c r="AE1343" s="11">
        <f t="shared" si="2"/>
        <v>1</v>
      </c>
    </row>
    <row r="1344" ht="15.75" customHeight="1">
      <c r="A1344" s="11" t="s">
        <v>349</v>
      </c>
      <c r="B1344" s="11" t="s">
        <v>163</v>
      </c>
      <c r="C1344" s="11" t="s">
        <v>328</v>
      </c>
      <c r="D1344" s="11" t="s">
        <v>174</v>
      </c>
      <c r="E1344" s="12">
        <v>2024.0</v>
      </c>
      <c r="F1344" s="11" t="s">
        <v>166</v>
      </c>
      <c r="G1344" s="11" t="s">
        <v>175</v>
      </c>
      <c r="H1344" s="11">
        <v>2.0</v>
      </c>
      <c r="I1344" s="13">
        <v>8.9</v>
      </c>
      <c r="J1344" s="11">
        <v>0.0</v>
      </c>
      <c r="K1344" s="13">
        <v>3.0</v>
      </c>
      <c r="L1344" s="13">
        <v>7.1</v>
      </c>
      <c r="M1344" s="11">
        <v>-1.0</v>
      </c>
      <c r="N1344" s="14">
        <v>0.76</v>
      </c>
      <c r="O1344" s="13">
        <v>61.5</v>
      </c>
      <c r="P1344" s="13">
        <v>8.7</v>
      </c>
      <c r="Q1344" s="13">
        <v>18.1</v>
      </c>
      <c r="R1344" s="13">
        <v>13.0</v>
      </c>
      <c r="S1344" s="13">
        <v>3.3</v>
      </c>
      <c r="T1344" s="13">
        <v>3.0</v>
      </c>
      <c r="U1344" s="13">
        <v>1.3</v>
      </c>
      <c r="V1344" s="13">
        <v>72.1</v>
      </c>
      <c r="W1344" s="11" t="str">
        <f t="shared" si="1"/>
        <v>B-Average|BBVA|Digital|2024</v>
      </c>
      <c r="X1344" s="15">
        <f>(MAX(0,MIN(1,1-(K1344-scaling_params!$B$2)/(scaling_params!$C$2-scaling_params!$B$2)))+MAX(0,MIN(1,(L1344-scaling_params!$B$3)/(scaling_params!$C$3-scaling_params!$B$3))))/2</f>
        <v>0.4681372549</v>
      </c>
      <c r="Y1344" s="15">
        <f>(MAX(0,MIN(1,(M1344-scaling_params!$B$4)/(scaling_params!$C$4-scaling_params!$B$4)))+MAX(0,MIN(1,(N1344-scaling_params!$B$5)/(scaling_params!$C$5-scaling_params!$B$5))))/2</f>
        <v>0.456547619</v>
      </c>
      <c r="Z1344" s="15">
        <f>(MAX(0,MIN(1,(O1344-scaling_params!$B$6)/(scaling_params!$C$6-scaling_params!$B$6)))+MAX(0,MIN(1,1-(P1344-scaling_params!$B$7)/(scaling_params!$C$7-scaling_params!$B$7)))+MAX(0,MIN(1,(T1344-scaling_params!$B$11)/(scaling_params!$C$11-scaling_params!$B$11))))/3</f>
        <v>0.2687602737</v>
      </c>
      <c r="AA1344" s="15">
        <f>(MAX(0,MIN(1,1-(Q1344-scaling_params!$B$8)/(scaling_params!$C$8-scaling_params!$B$8)))+MAX(0,MIN(1,(R1344-scaling_params!$B$9)/(scaling_params!$C$9-scaling_params!$B$9)))+MAX(0,MIN(1,(S1344-scaling_params!$B$10)/(scaling_params!$C$10-scaling_params!$B$10))))/3</f>
        <v>0.3634925201</v>
      </c>
      <c r="AB1344" s="15">
        <f>(MAX(0,MIN(1,(U1344-scaling_params!$B$12)/(scaling_params!$C$12-scaling_params!$B$12)))+MAX(0,MIN(1,(V1344-scaling_params!$B$13)/(scaling_params!$C$13-scaling_params!$B$13))))/2</f>
        <v>0.3359090909</v>
      </c>
      <c r="AC1344" s="13">
        <f>(scaling_params!$G$2*X1344+scaling_params!$G$3*Y1344+scaling_params!$G$4*Z1344+scaling_params!$G$5*AA1344+scaling_params!$G$6*AB1344)*100</f>
        <v>38.4071566</v>
      </c>
      <c r="AD1344" s="11" t="s">
        <v>680</v>
      </c>
      <c r="AE1344" s="11">
        <f t="shared" si="2"/>
        <v>1</v>
      </c>
    </row>
    <row r="1345" ht="15.75" customHeight="1">
      <c r="A1345" s="11" t="s">
        <v>349</v>
      </c>
      <c r="B1345" s="11" t="s">
        <v>163</v>
      </c>
      <c r="C1345" s="11" t="s">
        <v>328</v>
      </c>
      <c r="D1345" s="11" t="s">
        <v>174</v>
      </c>
      <c r="E1345" s="12">
        <v>2025.0</v>
      </c>
      <c r="F1345" s="11" t="s">
        <v>166</v>
      </c>
      <c r="G1345" s="11" t="s">
        <v>175</v>
      </c>
      <c r="H1345" s="11">
        <v>2.0</v>
      </c>
      <c r="I1345" s="13">
        <v>8.6</v>
      </c>
      <c r="J1345" s="11">
        <v>0.0</v>
      </c>
      <c r="K1345" s="13">
        <v>3.2</v>
      </c>
      <c r="L1345" s="13">
        <v>5.8</v>
      </c>
      <c r="M1345" s="11">
        <v>3.0</v>
      </c>
      <c r="N1345" s="14">
        <v>0.76</v>
      </c>
      <c r="O1345" s="13">
        <v>62.8</v>
      </c>
      <c r="P1345" s="13">
        <v>7.6</v>
      </c>
      <c r="Q1345" s="13">
        <v>16.6</v>
      </c>
      <c r="R1345" s="13">
        <v>15.2</v>
      </c>
      <c r="S1345" s="13">
        <v>3.3</v>
      </c>
      <c r="T1345" s="13">
        <v>2.6</v>
      </c>
      <c r="U1345" s="13">
        <v>1.7</v>
      </c>
      <c r="V1345" s="13">
        <v>69.4</v>
      </c>
      <c r="W1345" s="11" t="str">
        <f t="shared" si="1"/>
        <v>B-Average|BBVA|Digital|2025</v>
      </c>
      <c r="X1345" s="15">
        <f>(MAX(0,MIN(1,1-(K1345-scaling_params!$B$2)/(scaling_params!$C$2-scaling_params!$B$2)))+MAX(0,MIN(1,(L1345-scaling_params!$B$3)/(scaling_params!$C$3-scaling_params!$B$3))))/2</f>
        <v>0.3392156863</v>
      </c>
      <c r="Y1345" s="15">
        <f>(MAX(0,MIN(1,(M1345-scaling_params!$B$4)/(scaling_params!$C$4-scaling_params!$B$4)))+MAX(0,MIN(1,(N1345-scaling_params!$B$5)/(scaling_params!$C$5-scaling_params!$B$5))))/2</f>
        <v>0.4755952381</v>
      </c>
      <c r="Z1345" s="15">
        <f>(MAX(0,MIN(1,(O1345-scaling_params!$B$6)/(scaling_params!$C$6-scaling_params!$B$6)))+MAX(0,MIN(1,1-(P1345-scaling_params!$B$7)/(scaling_params!$C$7-scaling_params!$B$7)))+MAX(0,MIN(1,(T1345-scaling_params!$B$11)/(scaling_params!$C$11-scaling_params!$B$11))))/3</f>
        <v>0.3512162799</v>
      </c>
      <c r="AA1345" s="15">
        <f>(MAX(0,MIN(1,1-(Q1345-scaling_params!$B$8)/(scaling_params!$C$8-scaling_params!$B$8)))+MAX(0,MIN(1,(R1345-scaling_params!$B$9)/(scaling_params!$C$9-scaling_params!$B$9)))+MAX(0,MIN(1,(S1345-scaling_params!$B$10)/(scaling_params!$C$10-scaling_params!$B$10))))/3</f>
        <v>0.5131377062</v>
      </c>
      <c r="AB1345" s="15">
        <f>(MAX(0,MIN(1,(U1345-scaling_params!$B$12)/(scaling_params!$C$12-scaling_params!$B$12)))+MAX(0,MIN(1,(V1345-scaling_params!$B$13)/(scaling_params!$C$13-scaling_params!$B$13))))/2</f>
        <v>0.4113636364</v>
      </c>
      <c r="AC1345" s="13">
        <f>(scaling_params!$G$2*X1345+scaling_params!$G$3*Y1345+scaling_params!$G$4*Z1345+scaling_params!$G$5*AA1345+scaling_params!$G$6*AB1345)*100</f>
        <v>41.28695384</v>
      </c>
      <c r="AD1345" s="11" t="s">
        <v>680</v>
      </c>
      <c r="AE1345" s="11">
        <f t="shared" si="2"/>
        <v>1</v>
      </c>
    </row>
    <row r="1346" ht="15.75" customHeight="1">
      <c r="A1346" s="11" t="s">
        <v>350</v>
      </c>
      <c r="B1346" s="11" t="s">
        <v>163</v>
      </c>
      <c r="C1346" s="11" t="s">
        <v>328</v>
      </c>
      <c r="D1346" s="11" t="s">
        <v>170</v>
      </c>
      <c r="E1346" s="12">
        <v>2024.0</v>
      </c>
      <c r="F1346" s="11" t="s">
        <v>166</v>
      </c>
      <c r="G1346" s="11" t="s">
        <v>175</v>
      </c>
      <c r="H1346" s="11">
        <v>1.0</v>
      </c>
      <c r="I1346" s="13">
        <v>8.9</v>
      </c>
      <c r="J1346" s="11">
        <v>0.0</v>
      </c>
      <c r="K1346" s="13">
        <v>2.4</v>
      </c>
      <c r="L1346" s="13">
        <v>8.8</v>
      </c>
      <c r="M1346" s="11">
        <v>32.0</v>
      </c>
      <c r="N1346" s="14">
        <v>0.85</v>
      </c>
      <c r="O1346" s="13">
        <v>70.5</v>
      </c>
      <c r="P1346" s="13">
        <v>8.3</v>
      </c>
      <c r="Q1346" s="13">
        <v>13.6</v>
      </c>
      <c r="R1346" s="13">
        <v>14.9</v>
      </c>
      <c r="S1346" s="13">
        <v>4.1</v>
      </c>
      <c r="T1346" s="13">
        <v>4.1</v>
      </c>
      <c r="U1346" s="13">
        <v>1.7</v>
      </c>
      <c r="V1346" s="13">
        <v>80.6</v>
      </c>
      <c r="W1346" s="11" t="str">
        <f t="shared" si="1"/>
        <v>B-Average|BBVA|Risk|2024</v>
      </c>
      <c r="X1346" s="15">
        <f>(MAX(0,MIN(1,1-(K1346-scaling_params!$B$2)/(scaling_params!$C$2-scaling_params!$B$2)))+MAX(0,MIN(1,(L1346-scaling_params!$B$3)/(scaling_params!$C$3-scaling_params!$B$3))))/2</f>
        <v>0.6931372549</v>
      </c>
      <c r="Y1346" s="15">
        <f>(MAX(0,MIN(1,(M1346-scaling_params!$B$4)/(scaling_params!$C$4-scaling_params!$B$4)))+MAX(0,MIN(1,(N1346-scaling_params!$B$5)/(scaling_params!$C$5-scaling_params!$B$5))))/2</f>
        <v>0.7261904762</v>
      </c>
      <c r="Z1346" s="15">
        <f>(MAX(0,MIN(1,(O1346-scaling_params!$B$6)/(scaling_params!$C$6-scaling_params!$B$6)))+MAX(0,MIN(1,1-(P1346-scaling_params!$B$7)/(scaling_params!$C$7-scaling_params!$B$7)))+MAX(0,MIN(1,(T1346-scaling_params!$B$11)/(scaling_params!$C$11-scaling_params!$B$11))))/3</f>
        <v>0.558073066</v>
      </c>
      <c r="AA1346" s="15">
        <f>(MAX(0,MIN(1,1-(Q1346-scaling_params!$B$8)/(scaling_params!$C$8-scaling_params!$B$8)))+MAX(0,MIN(1,(R1346-scaling_params!$B$9)/(scaling_params!$C$9-scaling_params!$B$9)))+MAX(0,MIN(1,(S1346-scaling_params!$B$10)/(scaling_params!$C$10-scaling_params!$B$10))))/3</f>
        <v>0.6925472145</v>
      </c>
      <c r="AB1346" s="15">
        <f>(MAX(0,MIN(1,(U1346-scaling_params!$B$12)/(scaling_params!$C$12-scaling_params!$B$12)))+MAX(0,MIN(1,(V1346-scaling_params!$B$13)/(scaling_params!$C$13-scaling_params!$B$13))))/2</f>
        <v>0.5131818182</v>
      </c>
      <c r="AC1346" s="13">
        <f>(scaling_params!$G$2*X1346+scaling_params!$G$3*Y1346+scaling_params!$G$4*Z1346+scaling_params!$G$5*AA1346+scaling_params!$G$6*AB1346)*100</f>
        <v>64.71329516</v>
      </c>
      <c r="AD1346" s="11" t="s">
        <v>680</v>
      </c>
      <c r="AE1346" s="11">
        <f t="shared" si="2"/>
        <v>1</v>
      </c>
    </row>
    <row r="1347" ht="15.75" customHeight="1">
      <c r="A1347" s="11" t="s">
        <v>350</v>
      </c>
      <c r="B1347" s="11" t="s">
        <v>163</v>
      </c>
      <c r="C1347" s="11" t="s">
        <v>328</v>
      </c>
      <c r="D1347" s="11" t="s">
        <v>170</v>
      </c>
      <c r="E1347" s="12">
        <v>2025.0</v>
      </c>
      <c r="F1347" s="11" t="s">
        <v>166</v>
      </c>
      <c r="G1347" s="11" t="s">
        <v>175</v>
      </c>
      <c r="H1347" s="11">
        <v>1.0</v>
      </c>
      <c r="I1347" s="13">
        <v>8.6</v>
      </c>
      <c r="J1347" s="11">
        <v>0.0</v>
      </c>
      <c r="K1347" s="13">
        <v>2.5</v>
      </c>
      <c r="L1347" s="13">
        <v>7.5</v>
      </c>
      <c r="M1347" s="11">
        <v>17.0</v>
      </c>
      <c r="N1347" s="14">
        <v>0.8</v>
      </c>
      <c r="O1347" s="13">
        <v>68.8</v>
      </c>
      <c r="P1347" s="13">
        <v>7.0</v>
      </c>
      <c r="Q1347" s="13">
        <v>16.6</v>
      </c>
      <c r="R1347" s="13">
        <v>14.7</v>
      </c>
      <c r="S1347" s="13">
        <v>4.0</v>
      </c>
      <c r="T1347" s="13">
        <v>3.4</v>
      </c>
      <c r="U1347" s="13">
        <v>1.5</v>
      </c>
      <c r="V1347" s="13">
        <v>68.2</v>
      </c>
      <c r="W1347" s="11" t="str">
        <f t="shared" si="1"/>
        <v>B-Average|BBVA|Risk|2025</v>
      </c>
      <c r="X1347" s="15">
        <f>(MAX(0,MIN(1,1-(K1347-scaling_params!$B$2)/(scaling_params!$C$2-scaling_params!$B$2)))+MAX(0,MIN(1,(L1347-scaling_params!$B$3)/(scaling_params!$C$3-scaling_params!$B$3))))/2</f>
        <v>0.5808823529</v>
      </c>
      <c r="Y1347" s="15">
        <f>(MAX(0,MIN(1,(M1347-scaling_params!$B$4)/(scaling_params!$C$4-scaling_params!$B$4)))+MAX(0,MIN(1,(N1347-scaling_params!$B$5)/(scaling_params!$C$5-scaling_params!$B$5))))/2</f>
        <v>0.5922619048</v>
      </c>
      <c r="Z1347" s="15">
        <f>(MAX(0,MIN(1,(O1347-scaling_params!$B$6)/(scaling_params!$C$6-scaling_params!$B$6)))+MAX(0,MIN(1,1-(P1347-scaling_params!$B$7)/(scaling_params!$C$7-scaling_params!$B$7)))+MAX(0,MIN(1,(T1347-scaling_params!$B$11)/(scaling_params!$C$11-scaling_params!$B$11))))/3</f>
        <v>0.5804707112</v>
      </c>
      <c r="AA1347" s="15">
        <f>(MAX(0,MIN(1,1-(Q1347-scaling_params!$B$8)/(scaling_params!$C$8-scaling_params!$B$8)))+MAX(0,MIN(1,(R1347-scaling_params!$B$9)/(scaling_params!$C$9-scaling_params!$B$9)))+MAX(0,MIN(1,(S1347-scaling_params!$B$10)/(scaling_params!$C$10-scaling_params!$B$10))))/3</f>
        <v>0.5606681107</v>
      </c>
      <c r="AB1347" s="15">
        <f>(MAX(0,MIN(1,(U1347-scaling_params!$B$12)/(scaling_params!$C$12-scaling_params!$B$12)))+MAX(0,MIN(1,(V1347-scaling_params!$B$13)/(scaling_params!$C$13-scaling_params!$B$13))))/2</f>
        <v>0.3504545455</v>
      </c>
      <c r="AC1347" s="13">
        <f>(scaling_params!$G$2*X1347+scaling_params!$G$3*Y1347+scaling_params!$G$4*Z1347+scaling_params!$G$5*AA1347+scaling_params!$G$6*AB1347)*100</f>
        <v>55.21307415</v>
      </c>
      <c r="AD1347" s="11" t="s">
        <v>680</v>
      </c>
      <c r="AE1347" s="11">
        <f t="shared" si="2"/>
        <v>1</v>
      </c>
    </row>
    <row r="1348" ht="15.75" customHeight="1">
      <c r="A1348" s="11" t="s">
        <v>351</v>
      </c>
      <c r="B1348" s="11" t="s">
        <v>163</v>
      </c>
      <c r="C1348" s="11" t="s">
        <v>328</v>
      </c>
      <c r="D1348" s="11" t="s">
        <v>177</v>
      </c>
      <c r="E1348" s="12">
        <v>2024.0</v>
      </c>
      <c r="F1348" s="11" t="s">
        <v>166</v>
      </c>
      <c r="G1348" s="11" t="s">
        <v>175</v>
      </c>
      <c r="H1348" s="11">
        <v>4.0</v>
      </c>
      <c r="I1348" s="13">
        <v>8.9</v>
      </c>
      <c r="J1348" s="11">
        <v>0.0</v>
      </c>
      <c r="K1348" s="13">
        <v>2.9</v>
      </c>
      <c r="L1348" s="13">
        <v>8.3</v>
      </c>
      <c r="M1348" s="11">
        <v>43.0</v>
      </c>
      <c r="N1348" s="14">
        <v>0.9</v>
      </c>
      <c r="O1348" s="13">
        <v>68.1</v>
      </c>
      <c r="P1348" s="13">
        <v>8.1</v>
      </c>
      <c r="Q1348" s="13">
        <v>16.4</v>
      </c>
      <c r="R1348" s="13">
        <v>13.3</v>
      </c>
      <c r="S1348" s="13">
        <v>4.5</v>
      </c>
      <c r="T1348" s="13">
        <v>4.8</v>
      </c>
      <c r="U1348" s="13">
        <v>2.1</v>
      </c>
      <c r="V1348" s="13">
        <v>84.4</v>
      </c>
      <c r="W1348" s="11" t="str">
        <f t="shared" si="1"/>
        <v>B-Average|BBVA|Retail|2024</v>
      </c>
      <c r="X1348" s="15">
        <f>(MAX(0,MIN(1,1-(K1348-scaling_params!$B$2)/(scaling_params!$C$2-scaling_params!$B$2)))+MAX(0,MIN(1,(L1348-scaling_params!$B$3)/(scaling_params!$C$3-scaling_params!$B$3))))/2</f>
        <v>0.5730392157</v>
      </c>
      <c r="Y1348" s="15">
        <f>(MAX(0,MIN(1,(M1348-scaling_params!$B$4)/(scaling_params!$C$4-scaling_params!$B$4)))+MAX(0,MIN(1,(N1348-scaling_params!$B$5)/(scaling_params!$C$5-scaling_params!$B$5))))/2</f>
        <v>0.8410714286</v>
      </c>
      <c r="Z1348" s="15">
        <f>(MAX(0,MIN(1,(O1348-scaling_params!$B$6)/(scaling_params!$C$6-scaling_params!$B$6)))+MAX(0,MIN(1,1-(P1348-scaling_params!$B$7)/(scaling_params!$C$7-scaling_params!$B$7)))+MAX(0,MIN(1,(T1348-scaling_params!$B$11)/(scaling_params!$C$11-scaling_params!$B$11))))/3</f>
        <v>0.6031537903</v>
      </c>
      <c r="AA1348" s="15">
        <f>(MAX(0,MIN(1,1-(Q1348-scaling_params!$B$8)/(scaling_params!$C$8-scaling_params!$B$8)))+MAX(0,MIN(1,(R1348-scaling_params!$B$9)/(scaling_params!$C$9-scaling_params!$B$9)))+MAX(0,MIN(1,(S1348-scaling_params!$B$10)/(scaling_params!$C$10-scaling_params!$B$10))))/3</f>
        <v>0.5581917462</v>
      </c>
      <c r="AB1348" s="15">
        <f>(MAX(0,MIN(1,(U1348-scaling_params!$B$12)/(scaling_params!$C$12-scaling_params!$B$12)))+MAX(0,MIN(1,(V1348-scaling_params!$B$13)/(scaling_params!$C$13-scaling_params!$B$13))))/2</f>
        <v>0.6477272727</v>
      </c>
      <c r="AC1348" s="13">
        <f>(scaling_params!$G$2*X1348+scaling_params!$G$3*Y1348+scaling_params!$G$4*Z1348+scaling_params!$G$5*AA1348+scaling_params!$G$6*AB1348)*100</f>
        <v>64.87307076</v>
      </c>
      <c r="AD1348" s="11" t="s">
        <v>680</v>
      </c>
      <c r="AE1348" s="11">
        <f t="shared" si="2"/>
        <v>1</v>
      </c>
    </row>
    <row r="1349" ht="15.75" customHeight="1">
      <c r="A1349" s="11" t="s">
        <v>351</v>
      </c>
      <c r="B1349" s="11" t="s">
        <v>163</v>
      </c>
      <c r="C1349" s="11" t="s">
        <v>328</v>
      </c>
      <c r="D1349" s="11" t="s">
        <v>177</v>
      </c>
      <c r="E1349" s="12">
        <v>2025.0</v>
      </c>
      <c r="F1349" s="11" t="s">
        <v>166</v>
      </c>
      <c r="G1349" s="11" t="s">
        <v>175</v>
      </c>
      <c r="H1349" s="11">
        <v>4.0</v>
      </c>
      <c r="I1349" s="13">
        <v>8.6</v>
      </c>
      <c r="J1349" s="11">
        <v>0.0</v>
      </c>
      <c r="K1349" s="13">
        <v>2.8</v>
      </c>
      <c r="L1349" s="13">
        <v>8.9</v>
      </c>
      <c r="M1349" s="11">
        <v>24.0</v>
      </c>
      <c r="N1349" s="14">
        <v>0.97</v>
      </c>
      <c r="O1349" s="13">
        <v>69.9</v>
      </c>
      <c r="P1349" s="13">
        <v>6.2</v>
      </c>
      <c r="Q1349" s="13">
        <v>20.4</v>
      </c>
      <c r="R1349" s="13">
        <v>11.3</v>
      </c>
      <c r="S1349" s="13">
        <v>4.0</v>
      </c>
      <c r="T1349" s="13">
        <v>4.7</v>
      </c>
      <c r="U1349" s="13">
        <v>1.6</v>
      </c>
      <c r="V1349" s="13">
        <v>81.2</v>
      </c>
      <c r="W1349" s="11" t="str">
        <f t="shared" si="1"/>
        <v>B-Average|BBVA|Retail|2025</v>
      </c>
      <c r="X1349" s="15">
        <f>(MAX(0,MIN(1,1-(K1349-scaling_params!$B$2)/(scaling_params!$C$2-scaling_params!$B$2)))+MAX(0,MIN(1,(L1349-scaling_params!$B$3)/(scaling_params!$C$3-scaling_params!$B$3))))/2</f>
        <v>0.6338235294</v>
      </c>
      <c r="Y1349" s="15">
        <f>(MAX(0,MIN(1,(M1349-scaling_params!$B$4)/(scaling_params!$C$4-scaling_params!$B$4)))+MAX(0,MIN(1,(N1349-scaling_params!$B$5)/(scaling_params!$C$5-scaling_params!$B$5))))/2</f>
        <v>0.8380952381</v>
      </c>
      <c r="Z1349" s="15">
        <f>(MAX(0,MIN(1,(O1349-scaling_params!$B$6)/(scaling_params!$C$6-scaling_params!$B$6)))+MAX(0,MIN(1,1-(P1349-scaling_params!$B$7)/(scaling_params!$C$7-scaling_params!$B$7)))+MAX(0,MIN(1,(T1349-scaling_params!$B$11)/(scaling_params!$C$11-scaling_params!$B$11))))/3</f>
        <v>0.7945041222</v>
      </c>
      <c r="AA1349" s="15">
        <f>(MAX(0,MIN(1,1-(Q1349-scaling_params!$B$8)/(scaling_params!$C$8-scaling_params!$B$8)))+MAX(0,MIN(1,(R1349-scaling_params!$B$9)/(scaling_params!$C$9-scaling_params!$B$9)))+MAX(0,MIN(1,(S1349-scaling_params!$B$10)/(scaling_params!$C$10-scaling_params!$B$10))))/3</f>
        <v>0.2732688012</v>
      </c>
      <c r="AB1349" s="15">
        <f>(MAX(0,MIN(1,(U1349-scaling_params!$B$12)/(scaling_params!$C$12-scaling_params!$B$12)))+MAX(0,MIN(1,(V1349-scaling_params!$B$13)/(scaling_params!$C$13-scaling_params!$B$13))))/2</f>
        <v>0.4936363636</v>
      </c>
      <c r="AC1349" s="13">
        <f>(scaling_params!$G$2*X1349+scaling_params!$G$3*Y1349+scaling_params!$G$4*Z1349+scaling_params!$G$5*AA1349+scaling_params!$G$6*AB1349)*100</f>
        <v>63.8953779</v>
      </c>
      <c r="AD1349" s="11" t="s">
        <v>680</v>
      </c>
      <c r="AE1349" s="11">
        <f t="shared" si="2"/>
        <v>1</v>
      </c>
    </row>
    <row r="1350" ht="15.75" customHeight="1">
      <c r="A1350" s="11" t="s">
        <v>352</v>
      </c>
      <c r="B1350" s="11" t="s">
        <v>163</v>
      </c>
      <c r="C1350" s="11" t="s">
        <v>328</v>
      </c>
      <c r="D1350" s="11" t="s">
        <v>165</v>
      </c>
      <c r="E1350" s="12">
        <v>2024.0</v>
      </c>
      <c r="F1350" s="11" t="s">
        <v>171</v>
      </c>
      <c r="G1350" s="11" t="s">
        <v>172</v>
      </c>
      <c r="H1350" s="11">
        <v>2.0</v>
      </c>
      <c r="I1350" s="13">
        <v>8.9</v>
      </c>
      <c r="J1350" s="11">
        <v>0.0</v>
      </c>
      <c r="K1350" s="13">
        <v>3.0</v>
      </c>
      <c r="L1350" s="13">
        <v>6.7</v>
      </c>
      <c r="M1350" s="11">
        <v>15.0</v>
      </c>
      <c r="N1350" s="14">
        <v>0.75</v>
      </c>
      <c r="O1350" s="13">
        <v>69.1</v>
      </c>
      <c r="P1350" s="13">
        <v>7.0</v>
      </c>
      <c r="Q1350" s="13">
        <v>16.3</v>
      </c>
      <c r="R1350" s="13">
        <v>13.4</v>
      </c>
      <c r="S1350" s="13">
        <v>3.1</v>
      </c>
      <c r="T1350" s="13">
        <v>3.8</v>
      </c>
      <c r="U1350" s="13">
        <v>2.1</v>
      </c>
      <c r="V1350" s="13">
        <v>74.6</v>
      </c>
      <c r="W1350" s="11" t="str">
        <f t="shared" si="1"/>
        <v>B-Average|BBVA|Operations|2024</v>
      </c>
      <c r="X1350" s="15">
        <f>(MAX(0,MIN(1,1-(K1350-scaling_params!$B$2)/(scaling_params!$C$2-scaling_params!$B$2)))+MAX(0,MIN(1,(L1350-scaling_params!$B$3)/(scaling_params!$C$3-scaling_params!$B$3))))/2</f>
        <v>0.4387254902</v>
      </c>
      <c r="Y1350" s="15">
        <f>(MAX(0,MIN(1,(M1350-scaling_params!$B$4)/(scaling_params!$C$4-scaling_params!$B$4)))+MAX(0,MIN(1,(N1350-scaling_params!$B$5)/(scaling_params!$C$5-scaling_params!$B$5))))/2</f>
        <v>0.5202380952</v>
      </c>
      <c r="Z1350" s="15">
        <f>(MAX(0,MIN(1,(O1350-scaling_params!$B$6)/(scaling_params!$C$6-scaling_params!$B$6)))+MAX(0,MIN(1,1-(P1350-scaling_params!$B$7)/(scaling_params!$C$7-scaling_params!$B$7)))+MAX(0,MIN(1,(T1350-scaling_params!$B$11)/(scaling_params!$C$11-scaling_params!$B$11))))/3</f>
        <v>0.6235164443</v>
      </c>
      <c r="AA1350" s="15">
        <f>(MAX(0,MIN(1,1-(Q1350-scaling_params!$B$8)/(scaling_params!$C$8-scaling_params!$B$8)))+MAX(0,MIN(1,(R1350-scaling_params!$B$9)/(scaling_params!$C$9-scaling_params!$B$9)))+MAX(0,MIN(1,(S1350-scaling_params!$B$10)/(scaling_params!$C$10-scaling_params!$B$10))))/3</f>
        <v>0.4289441323</v>
      </c>
      <c r="AB1350" s="15">
        <f>(MAX(0,MIN(1,(U1350-scaling_params!$B$12)/(scaling_params!$C$12-scaling_params!$B$12)))+MAX(0,MIN(1,(V1350-scaling_params!$B$13)/(scaling_params!$C$13-scaling_params!$B$13))))/2</f>
        <v>0.5586363636</v>
      </c>
      <c r="AC1350" s="13">
        <f>(scaling_params!$G$2*X1350+scaling_params!$G$3*Y1350+scaling_params!$G$4*Z1350+scaling_params!$G$5*AA1350+scaling_params!$G$6*AB1350)*100</f>
        <v>51.32960652</v>
      </c>
      <c r="AD1350" s="11" t="s">
        <v>680</v>
      </c>
      <c r="AE1350" s="11">
        <f t="shared" si="2"/>
        <v>1</v>
      </c>
    </row>
    <row r="1351" ht="15.75" customHeight="1">
      <c r="A1351" s="11" t="s">
        <v>352</v>
      </c>
      <c r="B1351" s="11" t="s">
        <v>163</v>
      </c>
      <c r="C1351" s="11" t="s">
        <v>328</v>
      </c>
      <c r="D1351" s="11" t="s">
        <v>165</v>
      </c>
      <c r="E1351" s="12">
        <v>2025.0</v>
      </c>
      <c r="F1351" s="11" t="s">
        <v>171</v>
      </c>
      <c r="G1351" s="11" t="s">
        <v>172</v>
      </c>
      <c r="H1351" s="11">
        <v>2.0</v>
      </c>
      <c r="I1351" s="13">
        <v>8.6</v>
      </c>
      <c r="J1351" s="11">
        <v>0.0</v>
      </c>
      <c r="K1351" s="13">
        <v>2.9</v>
      </c>
      <c r="L1351" s="13">
        <v>7.1</v>
      </c>
      <c r="M1351" s="11">
        <v>29.0</v>
      </c>
      <c r="N1351" s="14">
        <v>0.84</v>
      </c>
      <c r="O1351" s="13">
        <v>65.0</v>
      </c>
      <c r="P1351" s="13">
        <v>7.5</v>
      </c>
      <c r="Q1351" s="13">
        <v>15.9</v>
      </c>
      <c r="R1351" s="13">
        <v>10.7</v>
      </c>
      <c r="S1351" s="13">
        <v>3.6</v>
      </c>
      <c r="T1351" s="13">
        <v>3.1</v>
      </c>
      <c r="U1351" s="13">
        <v>1.3</v>
      </c>
      <c r="V1351" s="13">
        <v>67.2</v>
      </c>
      <c r="W1351" s="11" t="str">
        <f t="shared" si="1"/>
        <v>B-Average|BBVA|Operations|2025</v>
      </c>
      <c r="X1351" s="15">
        <f>(MAX(0,MIN(1,1-(K1351-scaling_params!$B$2)/(scaling_params!$C$2-scaling_params!$B$2)))+MAX(0,MIN(1,(L1351-scaling_params!$B$3)/(scaling_params!$C$3-scaling_params!$B$3))))/2</f>
        <v>0.4848039216</v>
      </c>
      <c r="Y1351" s="15">
        <f>(MAX(0,MIN(1,(M1351-scaling_params!$B$4)/(scaling_params!$C$4-scaling_params!$B$4)))+MAX(0,MIN(1,(N1351-scaling_params!$B$5)/(scaling_params!$C$5-scaling_params!$B$5))))/2</f>
        <v>0.6994047619</v>
      </c>
      <c r="Z1351" s="15">
        <f>(MAX(0,MIN(1,(O1351-scaling_params!$B$6)/(scaling_params!$C$6-scaling_params!$B$6)))+MAX(0,MIN(1,1-(P1351-scaling_params!$B$7)/(scaling_params!$C$7-scaling_params!$B$7)))+MAX(0,MIN(1,(T1351-scaling_params!$B$11)/(scaling_params!$C$11-scaling_params!$B$11))))/3</f>
        <v>0.4441479669</v>
      </c>
      <c r="AA1351" s="15">
        <f>(MAX(0,MIN(1,1-(Q1351-scaling_params!$B$8)/(scaling_params!$C$8-scaling_params!$B$8)))+MAX(0,MIN(1,(R1351-scaling_params!$B$9)/(scaling_params!$C$9-scaling_params!$B$9)))+MAX(0,MIN(1,(S1351-scaling_params!$B$10)/(scaling_params!$C$10-scaling_params!$B$10))))/3</f>
        <v>0.3791912047</v>
      </c>
      <c r="AB1351" s="15">
        <f>(MAX(0,MIN(1,(U1351-scaling_params!$B$12)/(scaling_params!$C$12-scaling_params!$B$12)))+MAX(0,MIN(1,(V1351-scaling_params!$B$13)/(scaling_params!$C$13-scaling_params!$B$13))))/2</f>
        <v>0.2913636364</v>
      </c>
      <c r="AC1351" s="13">
        <f>(scaling_params!$G$2*X1351+scaling_params!$G$3*Y1351+scaling_params!$G$4*Z1351+scaling_params!$G$5*AA1351+scaling_params!$G$6*AB1351)*100</f>
        <v>48.3782374</v>
      </c>
      <c r="AD1351" s="11" t="s">
        <v>680</v>
      </c>
      <c r="AE1351" s="11">
        <f t="shared" si="2"/>
        <v>1</v>
      </c>
    </row>
    <row r="1352" ht="15.75" customHeight="1">
      <c r="A1352" s="11" t="s">
        <v>353</v>
      </c>
      <c r="B1352" s="11" t="s">
        <v>163</v>
      </c>
      <c r="C1352" s="11" t="s">
        <v>328</v>
      </c>
      <c r="D1352" s="11" t="s">
        <v>181</v>
      </c>
      <c r="E1352" s="12">
        <v>2024.0</v>
      </c>
      <c r="F1352" s="11" t="s">
        <v>166</v>
      </c>
      <c r="G1352" s="11" t="s">
        <v>167</v>
      </c>
      <c r="H1352" s="11">
        <v>1.0</v>
      </c>
      <c r="I1352" s="13">
        <v>8.9</v>
      </c>
      <c r="J1352" s="11">
        <v>0.0</v>
      </c>
      <c r="K1352" s="13">
        <v>3.1</v>
      </c>
      <c r="L1352" s="13">
        <v>4.7</v>
      </c>
      <c r="M1352" s="11">
        <v>22.0</v>
      </c>
      <c r="N1352" s="14">
        <v>0.76</v>
      </c>
      <c r="O1352" s="13">
        <v>71.5</v>
      </c>
      <c r="P1352" s="13">
        <v>8.4</v>
      </c>
      <c r="Q1352" s="13">
        <v>14.6</v>
      </c>
      <c r="R1352" s="13">
        <v>11.7</v>
      </c>
      <c r="S1352" s="13">
        <v>3.9</v>
      </c>
      <c r="T1352" s="13">
        <v>3.5</v>
      </c>
      <c r="U1352" s="13">
        <v>1.8</v>
      </c>
      <c r="V1352" s="13">
        <v>77.0</v>
      </c>
      <c r="W1352" s="11" t="str">
        <f t="shared" si="1"/>
        <v>B-Average|BBVA|Corporate|2024</v>
      </c>
      <c r="X1352" s="15">
        <f>(MAX(0,MIN(1,1-(K1352-scaling_params!$B$2)/(scaling_params!$C$2-scaling_params!$B$2)))+MAX(0,MIN(1,(L1352-scaling_params!$B$3)/(scaling_params!$C$3-scaling_params!$B$3))))/2</f>
        <v>0.275</v>
      </c>
      <c r="Y1352" s="15">
        <f>(MAX(0,MIN(1,(M1352-scaling_params!$B$4)/(scaling_params!$C$4-scaling_params!$B$4)))+MAX(0,MIN(1,(N1352-scaling_params!$B$5)/(scaling_params!$C$5-scaling_params!$B$5))))/2</f>
        <v>0.5660714286</v>
      </c>
      <c r="Z1352" s="15">
        <f>(MAX(0,MIN(1,(O1352-scaling_params!$B$6)/(scaling_params!$C$6-scaling_params!$B$6)))+MAX(0,MIN(1,1-(P1352-scaling_params!$B$7)/(scaling_params!$C$7-scaling_params!$B$7)))+MAX(0,MIN(1,(T1352-scaling_params!$B$11)/(scaling_params!$C$11-scaling_params!$B$11))))/3</f>
        <v>0.50842285</v>
      </c>
      <c r="AA1352" s="15">
        <f>(MAX(0,MIN(1,1-(Q1352-scaling_params!$B$8)/(scaling_params!$C$8-scaling_params!$B$8)))+MAX(0,MIN(1,(R1352-scaling_params!$B$9)/(scaling_params!$C$9-scaling_params!$B$9)))+MAX(0,MIN(1,(S1352-scaling_params!$B$10)/(scaling_params!$C$10-scaling_params!$B$10))))/3</f>
        <v>0.5000394865</v>
      </c>
      <c r="AB1352" s="15">
        <f>(MAX(0,MIN(1,(U1352-scaling_params!$B$12)/(scaling_params!$C$12-scaling_params!$B$12)))+MAX(0,MIN(1,(V1352-scaling_params!$B$13)/(scaling_params!$C$13-scaling_params!$B$13))))/2</f>
        <v>0.5054545455</v>
      </c>
      <c r="AC1352" s="13">
        <f>(scaling_params!$G$2*X1352+scaling_params!$G$3*Y1352+scaling_params!$G$4*Z1352+scaling_params!$G$5*AA1352+scaling_params!$G$6*AB1352)*100</f>
        <v>46.47817414</v>
      </c>
      <c r="AD1352" s="11" t="s">
        <v>680</v>
      </c>
      <c r="AE1352" s="11">
        <f t="shared" si="2"/>
        <v>1</v>
      </c>
    </row>
    <row r="1353" ht="15.75" customHeight="1">
      <c r="A1353" s="11" t="s">
        <v>353</v>
      </c>
      <c r="B1353" s="11" t="s">
        <v>163</v>
      </c>
      <c r="C1353" s="11" t="s">
        <v>328</v>
      </c>
      <c r="D1353" s="11" t="s">
        <v>181</v>
      </c>
      <c r="E1353" s="12">
        <v>2025.0</v>
      </c>
      <c r="F1353" s="11" t="s">
        <v>166</v>
      </c>
      <c r="G1353" s="11" t="s">
        <v>167</v>
      </c>
      <c r="H1353" s="11">
        <v>1.0</v>
      </c>
      <c r="I1353" s="13">
        <v>8.6</v>
      </c>
      <c r="J1353" s="11">
        <v>0.0</v>
      </c>
      <c r="K1353" s="13">
        <v>2.0</v>
      </c>
      <c r="L1353" s="13">
        <v>5.0</v>
      </c>
      <c r="M1353" s="11">
        <v>20.0</v>
      </c>
      <c r="N1353" s="14">
        <v>0.78</v>
      </c>
      <c r="O1353" s="13">
        <v>66.0</v>
      </c>
      <c r="P1353" s="13">
        <v>8.0</v>
      </c>
      <c r="Q1353" s="13">
        <v>14.3</v>
      </c>
      <c r="R1353" s="13">
        <v>13.5</v>
      </c>
      <c r="S1353" s="13">
        <v>4.1</v>
      </c>
      <c r="T1353" s="13">
        <v>3.8</v>
      </c>
      <c r="U1353" s="13">
        <v>1.4</v>
      </c>
      <c r="V1353" s="13">
        <v>76.3</v>
      </c>
      <c r="W1353" s="11" t="str">
        <f t="shared" si="1"/>
        <v>B-Average|BBVA|Corporate|2025</v>
      </c>
      <c r="X1353" s="15">
        <f>(MAX(0,MIN(1,1-(K1353-scaling_params!$B$2)/(scaling_params!$C$2-scaling_params!$B$2)))+MAX(0,MIN(1,(L1353-scaling_params!$B$3)/(scaling_params!$C$3-scaling_params!$B$3))))/2</f>
        <v>0.4803921569</v>
      </c>
      <c r="Y1353" s="15">
        <f>(MAX(0,MIN(1,(M1353-scaling_params!$B$4)/(scaling_params!$C$4-scaling_params!$B$4)))+MAX(0,MIN(1,(N1353-scaling_params!$B$5)/(scaling_params!$C$5-scaling_params!$B$5))))/2</f>
        <v>0.581547619</v>
      </c>
      <c r="Z1353" s="15">
        <f>(MAX(0,MIN(1,(O1353-scaling_params!$B$6)/(scaling_params!$C$6-scaling_params!$B$6)))+MAX(0,MIN(1,1-(P1353-scaling_params!$B$7)/(scaling_params!$C$7-scaling_params!$B$7)))+MAX(0,MIN(1,(T1353-scaling_params!$B$11)/(scaling_params!$C$11-scaling_params!$B$11))))/3</f>
        <v>0.4822712387</v>
      </c>
      <c r="AA1353" s="15">
        <f>(MAX(0,MIN(1,1-(Q1353-scaling_params!$B$8)/(scaling_params!$C$8-scaling_params!$B$8)))+MAX(0,MIN(1,(R1353-scaling_params!$B$9)/(scaling_params!$C$9-scaling_params!$B$9)))+MAX(0,MIN(1,(S1353-scaling_params!$B$10)/(scaling_params!$C$10-scaling_params!$B$10))))/3</f>
        <v>0.606960333</v>
      </c>
      <c r="AB1353" s="15">
        <f>(MAX(0,MIN(1,(U1353-scaling_params!$B$12)/(scaling_params!$C$12-scaling_params!$B$12)))+MAX(0,MIN(1,(V1353-scaling_params!$B$13)/(scaling_params!$C$13-scaling_params!$B$13))))/2</f>
        <v>0.3990909091</v>
      </c>
      <c r="AC1353" s="13">
        <f>(scaling_params!$G$2*X1353+scaling_params!$G$3*Y1353+scaling_params!$G$4*Z1353+scaling_params!$G$5*AA1353+scaling_params!$G$6*AB1353)*100</f>
        <v>51.68073343</v>
      </c>
      <c r="AD1353" s="11" t="s">
        <v>680</v>
      </c>
      <c r="AE1353" s="11">
        <f t="shared" si="2"/>
        <v>1</v>
      </c>
    </row>
    <row r="1354" ht="15.75" customHeight="1">
      <c r="A1354" s="11" t="s">
        <v>354</v>
      </c>
      <c r="B1354" s="11" t="s">
        <v>163</v>
      </c>
      <c r="C1354" s="11" t="s">
        <v>328</v>
      </c>
      <c r="D1354" s="11" t="s">
        <v>174</v>
      </c>
      <c r="E1354" s="12">
        <v>2024.0</v>
      </c>
      <c r="F1354" s="11" t="s">
        <v>166</v>
      </c>
      <c r="G1354" s="11" t="s">
        <v>175</v>
      </c>
      <c r="H1354" s="11">
        <v>3.0</v>
      </c>
      <c r="I1354" s="13">
        <v>8.9</v>
      </c>
      <c r="J1354" s="11">
        <v>1.0</v>
      </c>
      <c r="K1354" s="13">
        <v>3.0</v>
      </c>
      <c r="L1354" s="13">
        <v>7.2</v>
      </c>
      <c r="M1354" s="11">
        <v>9.0</v>
      </c>
      <c r="N1354" s="14">
        <v>0.8</v>
      </c>
      <c r="O1354" s="13">
        <v>61.5</v>
      </c>
      <c r="P1354" s="13">
        <v>8.7</v>
      </c>
      <c r="Q1354" s="13">
        <v>18.1</v>
      </c>
      <c r="R1354" s="13">
        <v>13.0</v>
      </c>
      <c r="S1354" s="13">
        <v>2.9</v>
      </c>
      <c r="T1354" s="13">
        <v>2.4</v>
      </c>
      <c r="U1354" s="13">
        <v>1.3</v>
      </c>
      <c r="V1354" s="13">
        <v>65.4</v>
      </c>
      <c r="W1354" s="11" t="str">
        <f t="shared" si="1"/>
        <v>B-Average|BBVA|Digital|2024</v>
      </c>
      <c r="X1354" s="15">
        <f>(MAX(0,MIN(1,1-(K1354-scaling_params!$B$2)/(scaling_params!$C$2-scaling_params!$B$2)))+MAX(0,MIN(1,(L1354-scaling_params!$B$3)/(scaling_params!$C$3-scaling_params!$B$3))))/2</f>
        <v>0.4754901961</v>
      </c>
      <c r="Y1354" s="15">
        <f>(MAX(0,MIN(1,(M1354-scaling_params!$B$4)/(scaling_params!$C$4-scaling_params!$B$4)))+MAX(0,MIN(1,(N1354-scaling_params!$B$5)/(scaling_params!$C$5-scaling_params!$B$5))))/2</f>
        <v>0.5541666667</v>
      </c>
      <c r="Z1354" s="15">
        <f>(MAX(0,MIN(1,(O1354-scaling_params!$B$6)/(scaling_params!$C$6-scaling_params!$B$6)))+MAX(0,MIN(1,1-(P1354-scaling_params!$B$7)/(scaling_params!$C$7-scaling_params!$B$7)))+MAX(0,MIN(1,(T1354-scaling_params!$B$11)/(scaling_params!$C$11-scaling_params!$B$11))))/3</f>
        <v>0.2116174166</v>
      </c>
      <c r="AA1354" s="15">
        <f>(MAX(0,MIN(1,1-(Q1354-scaling_params!$B$8)/(scaling_params!$C$8-scaling_params!$B$8)))+MAX(0,MIN(1,(R1354-scaling_params!$B$9)/(scaling_params!$C$9-scaling_params!$B$9)))+MAX(0,MIN(1,(S1354-scaling_params!$B$10)/(scaling_params!$C$10-scaling_params!$B$10))))/3</f>
        <v>0.3242768339</v>
      </c>
      <c r="AB1354" s="15">
        <f>(MAX(0,MIN(1,(U1354-scaling_params!$B$12)/(scaling_params!$C$12-scaling_params!$B$12)))+MAX(0,MIN(1,(V1354-scaling_params!$B$13)/(scaling_params!$C$13-scaling_params!$B$13))))/2</f>
        <v>0.275</v>
      </c>
      <c r="AC1354" s="13">
        <f>(scaling_params!$G$2*X1354+scaling_params!$G$3*Y1354+scaling_params!$G$4*Z1354+scaling_params!$G$5*AA1354+scaling_params!$G$6*AB1354)*100</f>
        <v>38.12221784</v>
      </c>
      <c r="AD1354" s="11" t="s">
        <v>680</v>
      </c>
      <c r="AE1354" s="11">
        <f t="shared" si="2"/>
        <v>1</v>
      </c>
    </row>
    <row r="1355" ht="15.75" customHeight="1">
      <c r="A1355" s="11" t="s">
        <v>354</v>
      </c>
      <c r="B1355" s="11" t="s">
        <v>163</v>
      </c>
      <c r="C1355" s="11" t="s">
        <v>328</v>
      </c>
      <c r="D1355" s="11" t="s">
        <v>174</v>
      </c>
      <c r="E1355" s="12">
        <v>2025.0</v>
      </c>
      <c r="F1355" s="11" t="s">
        <v>166</v>
      </c>
      <c r="G1355" s="11" t="s">
        <v>175</v>
      </c>
      <c r="H1355" s="11">
        <v>3.0</v>
      </c>
      <c r="I1355" s="13">
        <v>8.6</v>
      </c>
      <c r="J1355" s="11">
        <v>1.0</v>
      </c>
      <c r="K1355" s="13">
        <v>3.2</v>
      </c>
      <c r="L1355" s="13">
        <v>6.5</v>
      </c>
      <c r="M1355" s="11">
        <v>17.0</v>
      </c>
      <c r="N1355" s="14">
        <v>0.65</v>
      </c>
      <c r="O1355" s="13">
        <v>62.8</v>
      </c>
      <c r="P1355" s="13">
        <v>7.6</v>
      </c>
      <c r="Q1355" s="13">
        <v>16.6</v>
      </c>
      <c r="R1355" s="13">
        <v>15.2</v>
      </c>
      <c r="S1355" s="13">
        <v>3.6</v>
      </c>
      <c r="T1355" s="13">
        <v>3.2</v>
      </c>
      <c r="U1355" s="13">
        <v>1.7</v>
      </c>
      <c r="V1355" s="13">
        <v>59.1</v>
      </c>
      <c r="W1355" s="11" t="str">
        <f t="shared" si="1"/>
        <v>B-Average|BBVA|Digital|2025</v>
      </c>
      <c r="X1355" s="15">
        <f>(MAX(0,MIN(1,1-(K1355-scaling_params!$B$2)/(scaling_params!$C$2-scaling_params!$B$2)))+MAX(0,MIN(1,(L1355-scaling_params!$B$3)/(scaling_params!$C$3-scaling_params!$B$3))))/2</f>
        <v>0.3906862745</v>
      </c>
      <c r="Y1355" s="15">
        <f>(MAX(0,MIN(1,(M1355-scaling_params!$B$4)/(scaling_params!$C$4-scaling_params!$B$4)))+MAX(0,MIN(1,(N1355-scaling_params!$B$5)/(scaling_params!$C$5-scaling_params!$B$5))))/2</f>
        <v>0.4047619048</v>
      </c>
      <c r="Z1355" s="15">
        <f>(MAX(0,MIN(1,(O1355-scaling_params!$B$6)/(scaling_params!$C$6-scaling_params!$B$6)))+MAX(0,MIN(1,1-(P1355-scaling_params!$B$7)/(scaling_params!$C$7-scaling_params!$B$7)))+MAX(0,MIN(1,(T1355-scaling_params!$B$11)/(scaling_params!$C$11-scaling_params!$B$11))))/3</f>
        <v>0.4083591371</v>
      </c>
      <c r="AA1355" s="15">
        <f>(MAX(0,MIN(1,1-(Q1355-scaling_params!$B$8)/(scaling_params!$C$8-scaling_params!$B$8)))+MAX(0,MIN(1,(R1355-scaling_params!$B$9)/(scaling_params!$C$9-scaling_params!$B$9)))+MAX(0,MIN(1,(S1355-scaling_params!$B$10)/(scaling_params!$C$10-scaling_params!$B$10))))/3</f>
        <v>0.5425494709</v>
      </c>
      <c r="AB1355" s="15">
        <f>(MAX(0,MIN(1,(U1355-scaling_params!$B$12)/(scaling_params!$C$12-scaling_params!$B$12)))+MAX(0,MIN(1,(V1355-scaling_params!$B$13)/(scaling_params!$C$13-scaling_params!$B$13))))/2</f>
        <v>0.3177272727</v>
      </c>
      <c r="AC1355" s="13">
        <f>(scaling_params!$G$2*X1355+scaling_params!$G$3*Y1355+scaling_params!$G$4*Z1355+scaling_params!$G$5*AA1355+scaling_params!$G$6*AB1355)*100</f>
        <v>41.58752444</v>
      </c>
      <c r="AD1355" s="11" t="s">
        <v>680</v>
      </c>
      <c r="AE1355" s="11">
        <f t="shared" si="2"/>
        <v>1</v>
      </c>
    </row>
    <row r="1356" ht="15.75" customHeight="1">
      <c r="A1356" s="11" t="s">
        <v>355</v>
      </c>
      <c r="B1356" s="11" t="s">
        <v>163</v>
      </c>
      <c r="C1356" s="11" t="s">
        <v>328</v>
      </c>
      <c r="D1356" s="11" t="s">
        <v>177</v>
      </c>
      <c r="E1356" s="12">
        <v>2024.0</v>
      </c>
      <c r="F1356" s="11" t="s">
        <v>166</v>
      </c>
      <c r="G1356" s="11" t="s">
        <v>175</v>
      </c>
      <c r="H1356" s="11">
        <v>4.0</v>
      </c>
      <c r="I1356" s="13">
        <v>8.9</v>
      </c>
      <c r="J1356" s="11">
        <v>0.0</v>
      </c>
      <c r="K1356" s="13">
        <v>2.9</v>
      </c>
      <c r="L1356" s="13">
        <v>5.8</v>
      </c>
      <c r="M1356" s="11">
        <v>12.0</v>
      </c>
      <c r="N1356" s="14">
        <v>0.71</v>
      </c>
      <c r="O1356" s="13">
        <v>68.1</v>
      </c>
      <c r="P1356" s="13">
        <v>8.1</v>
      </c>
      <c r="Q1356" s="13">
        <v>16.4</v>
      </c>
      <c r="R1356" s="13">
        <v>13.3</v>
      </c>
      <c r="S1356" s="13">
        <v>3.7</v>
      </c>
      <c r="T1356" s="13">
        <v>3.5</v>
      </c>
      <c r="U1356" s="13">
        <v>2.1</v>
      </c>
      <c r="V1356" s="13">
        <v>70.3</v>
      </c>
      <c r="W1356" s="11" t="str">
        <f t="shared" si="1"/>
        <v>B-Average|BBVA|Retail|2024</v>
      </c>
      <c r="X1356" s="15">
        <f>(MAX(0,MIN(1,1-(K1356-scaling_params!$B$2)/(scaling_params!$C$2-scaling_params!$B$2)))+MAX(0,MIN(1,(L1356-scaling_params!$B$3)/(scaling_params!$C$3-scaling_params!$B$3))))/2</f>
        <v>0.3892156863</v>
      </c>
      <c r="Y1356" s="15">
        <f>(MAX(0,MIN(1,(M1356-scaling_params!$B$4)/(scaling_params!$C$4-scaling_params!$B$4)))+MAX(0,MIN(1,(N1356-scaling_params!$B$5)/(scaling_params!$C$5-scaling_params!$B$5))))/2</f>
        <v>0.455952381</v>
      </c>
      <c r="Z1356" s="15">
        <f>(MAX(0,MIN(1,(O1356-scaling_params!$B$6)/(scaling_params!$C$6-scaling_params!$B$6)))+MAX(0,MIN(1,1-(P1356-scaling_params!$B$7)/(scaling_params!$C$7-scaling_params!$B$7)))+MAX(0,MIN(1,(T1356-scaling_params!$B$11)/(scaling_params!$C$11-scaling_params!$B$11))))/3</f>
        <v>0.4793442665</v>
      </c>
      <c r="AA1356" s="15">
        <f>(MAX(0,MIN(1,1-(Q1356-scaling_params!$B$8)/(scaling_params!$C$8-scaling_params!$B$8)))+MAX(0,MIN(1,(R1356-scaling_params!$B$9)/(scaling_params!$C$9-scaling_params!$B$9)))+MAX(0,MIN(1,(S1356-scaling_params!$B$10)/(scaling_params!$C$10-scaling_params!$B$10))))/3</f>
        <v>0.4797603737</v>
      </c>
      <c r="AB1356" s="15">
        <f>(MAX(0,MIN(1,(U1356-scaling_params!$B$12)/(scaling_params!$C$12-scaling_params!$B$12)))+MAX(0,MIN(1,(V1356-scaling_params!$B$13)/(scaling_params!$C$13-scaling_params!$B$13))))/2</f>
        <v>0.5195454545</v>
      </c>
      <c r="AC1356" s="13">
        <f>(scaling_params!$G$2*X1356+scaling_params!$G$3*Y1356+scaling_params!$G$4*Z1356+scaling_params!$G$5*AA1356+scaling_params!$G$6*AB1356)*100</f>
        <v>45.70045878</v>
      </c>
      <c r="AD1356" s="11" t="s">
        <v>680</v>
      </c>
      <c r="AE1356" s="11">
        <f t="shared" si="2"/>
        <v>1</v>
      </c>
    </row>
    <row r="1357" ht="15.75" customHeight="1">
      <c r="A1357" s="11" t="s">
        <v>355</v>
      </c>
      <c r="B1357" s="11" t="s">
        <v>163</v>
      </c>
      <c r="C1357" s="11" t="s">
        <v>328</v>
      </c>
      <c r="D1357" s="11" t="s">
        <v>177</v>
      </c>
      <c r="E1357" s="12">
        <v>2025.0</v>
      </c>
      <c r="F1357" s="11" t="s">
        <v>166</v>
      </c>
      <c r="G1357" s="11" t="s">
        <v>175</v>
      </c>
      <c r="H1357" s="11">
        <v>4.0</v>
      </c>
      <c r="I1357" s="13">
        <v>8.6</v>
      </c>
      <c r="J1357" s="11">
        <v>0.0</v>
      </c>
      <c r="K1357" s="13">
        <v>2.8</v>
      </c>
      <c r="L1357" s="13">
        <v>6.7</v>
      </c>
      <c r="M1357" s="11">
        <v>8.0</v>
      </c>
      <c r="N1357" s="14">
        <v>0.86</v>
      </c>
      <c r="O1357" s="13">
        <v>69.9</v>
      </c>
      <c r="P1357" s="13">
        <v>6.2</v>
      </c>
      <c r="Q1357" s="13">
        <v>20.4</v>
      </c>
      <c r="R1357" s="13">
        <v>11.3</v>
      </c>
      <c r="S1357" s="13">
        <v>4.4</v>
      </c>
      <c r="T1357" s="13">
        <v>3.5</v>
      </c>
      <c r="U1357" s="13">
        <v>1.6</v>
      </c>
      <c r="V1357" s="13">
        <v>74.3</v>
      </c>
      <c r="W1357" s="11" t="str">
        <f t="shared" si="1"/>
        <v>B-Average|BBVA|Retail|2025</v>
      </c>
      <c r="X1357" s="15">
        <f>(MAX(0,MIN(1,1-(K1357-scaling_params!$B$2)/(scaling_params!$C$2-scaling_params!$B$2)))+MAX(0,MIN(1,(L1357-scaling_params!$B$3)/(scaling_params!$C$3-scaling_params!$B$3))))/2</f>
        <v>0.4720588235</v>
      </c>
      <c r="Y1357" s="15">
        <f>(MAX(0,MIN(1,(M1357-scaling_params!$B$4)/(scaling_params!$C$4-scaling_params!$B$4)))+MAX(0,MIN(1,(N1357-scaling_params!$B$5)/(scaling_params!$C$5-scaling_params!$B$5))))/2</f>
        <v>0.6244047619</v>
      </c>
      <c r="Z1357" s="15">
        <f>(MAX(0,MIN(1,(O1357-scaling_params!$B$6)/(scaling_params!$C$6-scaling_params!$B$6)))+MAX(0,MIN(1,1-(P1357-scaling_params!$B$7)/(scaling_params!$C$7-scaling_params!$B$7)))+MAX(0,MIN(1,(T1357-scaling_params!$B$11)/(scaling_params!$C$11-scaling_params!$B$11))))/3</f>
        <v>0.6802184079</v>
      </c>
      <c r="AA1357" s="15">
        <f>(MAX(0,MIN(1,1-(Q1357-scaling_params!$B$8)/(scaling_params!$C$8-scaling_params!$B$8)))+MAX(0,MIN(1,(R1357-scaling_params!$B$9)/(scaling_params!$C$9-scaling_params!$B$9)))+MAX(0,MIN(1,(S1357-scaling_params!$B$10)/(scaling_params!$C$10-scaling_params!$B$10))))/3</f>
        <v>0.3124844875</v>
      </c>
      <c r="AB1357" s="15">
        <f>(MAX(0,MIN(1,(U1357-scaling_params!$B$12)/(scaling_params!$C$12-scaling_params!$B$12)))+MAX(0,MIN(1,(V1357-scaling_params!$B$13)/(scaling_params!$C$13-scaling_params!$B$13))))/2</f>
        <v>0.4309090909</v>
      </c>
      <c r="AC1357" s="13">
        <f>(scaling_params!$G$2*X1357+scaling_params!$G$3*Y1357+scaling_params!$G$4*Z1357+scaling_params!$G$5*AA1357+scaling_params!$G$6*AB1357)*100</f>
        <v>52.3364811</v>
      </c>
      <c r="AD1357" s="11" t="s">
        <v>680</v>
      </c>
      <c r="AE1357" s="11">
        <f t="shared" si="2"/>
        <v>1</v>
      </c>
    </row>
    <row r="1358" ht="15.75" customHeight="1">
      <c r="A1358" s="11" t="s">
        <v>356</v>
      </c>
      <c r="B1358" s="11" t="s">
        <v>163</v>
      </c>
      <c r="C1358" s="11" t="s">
        <v>328</v>
      </c>
      <c r="D1358" s="11" t="s">
        <v>177</v>
      </c>
      <c r="E1358" s="12">
        <v>2024.0</v>
      </c>
      <c r="F1358" s="11" t="s">
        <v>171</v>
      </c>
      <c r="G1358" s="11" t="s">
        <v>175</v>
      </c>
      <c r="H1358" s="11">
        <v>4.0</v>
      </c>
      <c r="I1358" s="13">
        <v>8.9</v>
      </c>
      <c r="J1358" s="11">
        <v>0.0</v>
      </c>
      <c r="K1358" s="13">
        <v>2.9</v>
      </c>
      <c r="L1358" s="13">
        <v>5.9</v>
      </c>
      <c r="M1358" s="11">
        <v>-3.0</v>
      </c>
      <c r="N1358" s="14">
        <v>0.66</v>
      </c>
      <c r="O1358" s="13">
        <v>68.1</v>
      </c>
      <c r="P1358" s="13">
        <v>8.1</v>
      </c>
      <c r="Q1358" s="13">
        <v>16.4</v>
      </c>
      <c r="R1358" s="13">
        <v>13.3</v>
      </c>
      <c r="S1358" s="13">
        <v>3.0</v>
      </c>
      <c r="T1358" s="13">
        <v>2.7</v>
      </c>
      <c r="U1358" s="13">
        <v>2.1</v>
      </c>
      <c r="V1358" s="13">
        <v>66.8</v>
      </c>
      <c r="W1358" s="11" t="str">
        <f t="shared" si="1"/>
        <v>B-Average|BBVA|Retail|2024</v>
      </c>
      <c r="X1358" s="15">
        <f>(MAX(0,MIN(1,1-(K1358-scaling_params!$B$2)/(scaling_params!$C$2-scaling_params!$B$2)))+MAX(0,MIN(1,(L1358-scaling_params!$B$3)/(scaling_params!$C$3-scaling_params!$B$3))))/2</f>
        <v>0.3965686275</v>
      </c>
      <c r="Y1358" s="15">
        <f>(MAX(0,MIN(1,(M1358-scaling_params!$B$4)/(scaling_params!$C$4-scaling_params!$B$4)))+MAX(0,MIN(1,(N1358-scaling_params!$B$5)/(scaling_params!$C$5-scaling_params!$B$5))))/2</f>
        <v>0.3220238095</v>
      </c>
      <c r="Z1358" s="15">
        <f>(MAX(0,MIN(1,(O1358-scaling_params!$B$6)/(scaling_params!$C$6-scaling_params!$B$6)))+MAX(0,MIN(1,1-(P1358-scaling_params!$B$7)/(scaling_params!$C$7-scaling_params!$B$7)))+MAX(0,MIN(1,(T1358-scaling_params!$B$11)/(scaling_params!$C$11-scaling_params!$B$11))))/3</f>
        <v>0.4031537903</v>
      </c>
      <c r="AA1358" s="15">
        <f>(MAX(0,MIN(1,1-(Q1358-scaling_params!$B$8)/(scaling_params!$C$8-scaling_params!$B$8)))+MAX(0,MIN(1,(R1358-scaling_params!$B$9)/(scaling_params!$C$9-scaling_params!$B$9)))+MAX(0,MIN(1,(S1358-scaling_params!$B$10)/(scaling_params!$C$10-scaling_params!$B$10))))/3</f>
        <v>0.4111329227</v>
      </c>
      <c r="AB1358" s="15">
        <f>(MAX(0,MIN(1,(U1358-scaling_params!$B$12)/(scaling_params!$C$12-scaling_params!$B$12)))+MAX(0,MIN(1,(V1358-scaling_params!$B$13)/(scaling_params!$C$13-scaling_params!$B$13))))/2</f>
        <v>0.4877272727</v>
      </c>
      <c r="AC1358" s="13">
        <f>(scaling_params!$G$2*X1358+scaling_params!$G$3*Y1358+scaling_params!$G$4*Z1358+scaling_params!$G$5*AA1358+scaling_params!$G$6*AB1358)*100</f>
        <v>39.3521576</v>
      </c>
      <c r="AD1358" s="11" t="s">
        <v>680</v>
      </c>
      <c r="AE1358" s="11">
        <f t="shared" si="2"/>
        <v>1</v>
      </c>
    </row>
    <row r="1359" ht="15.75" customHeight="1">
      <c r="A1359" s="11" t="s">
        <v>356</v>
      </c>
      <c r="B1359" s="11" t="s">
        <v>163</v>
      </c>
      <c r="C1359" s="11" t="s">
        <v>328</v>
      </c>
      <c r="D1359" s="11" t="s">
        <v>177</v>
      </c>
      <c r="E1359" s="12">
        <v>2025.0</v>
      </c>
      <c r="F1359" s="11" t="s">
        <v>171</v>
      </c>
      <c r="G1359" s="11" t="s">
        <v>175</v>
      </c>
      <c r="H1359" s="11">
        <v>4.0</v>
      </c>
      <c r="I1359" s="13">
        <v>8.6</v>
      </c>
      <c r="J1359" s="11">
        <v>0.0</v>
      </c>
      <c r="K1359" s="13">
        <v>2.8</v>
      </c>
      <c r="L1359" s="13">
        <v>5.8</v>
      </c>
      <c r="M1359" s="11">
        <v>12.0</v>
      </c>
      <c r="N1359" s="14">
        <v>0.7</v>
      </c>
      <c r="O1359" s="13">
        <v>69.9</v>
      </c>
      <c r="P1359" s="13">
        <v>6.2</v>
      </c>
      <c r="Q1359" s="13">
        <v>20.4</v>
      </c>
      <c r="R1359" s="13">
        <v>11.3</v>
      </c>
      <c r="S1359" s="13">
        <v>2.8</v>
      </c>
      <c r="T1359" s="13">
        <v>3.2</v>
      </c>
      <c r="U1359" s="13">
        <v>1.6</v>
      </c>
      <c r="V1359" s="13">
        <v>64.2</v>
      </c>
      <c r="W1359" s="11" t="str">
        <f t="shared" si="1"/>
        <v>B-Average|BBVA|Retail|2025</v>
      </c>
      <c r="X1359" s="15">
        <f>(MAX(0,MIN(1,1-(K1359-scaling_params!$B$2)/(scaling_params!$C$2-scaling_params!$B$2)))+MAX(0,MIN(1,(L1359-scaling_params!$B$3)/(scaling_params!$C$3-scaling_params!$B$3))))/2</f>
        <v>0.4058823529</v>
      </c>
      <c r="Y1359" s="15">
        <f>(MAX(0,MIN(1,(M1359-scaling_params!$B$4)/(scaling_params!$C$4-scaling_params!$B$4)))+MAX(0,MIN(1,(N1359-scaling_params!$B$5)/(scaling_params!$C$5-scaling_params!$B$5))))/2</f>
        <v>0.443452381</v>
      </c>
      <c r="Z1359" s="15">
        <f>(MAX(0,MIN(1,(O1359-scaling_params!$B$6)/(scaling_params!$C$6-scaling_params!$B$6)))+MAX(0,MIN(1,1-(P1359-scaling_params!$B$7)/(scaling_params!$C$7-scaling_params!$B$7)))+MAX(0,MIN(1,(T1359-scaling_params!$B$11)/(scaling_params!$C$11-scaling_params!$B$11))))/3</f>
        <v>0.6516469794</v>
      </c>
      <c r="AA1359" s="15">
        <f>(MAX(0,MIN(1,1-(Q1359-scaling_params!$B$8)/(scaling_params!$C$8-scaling_params!$B$8)))+MAX(0,MIN(1,(R1359-scaling_params!$B$9)/(scaling_params!$C$9-scaling_params!$B$9)))+MAX(0,MIN(1,(S1359-scaling_params!$B$10)/(scaling_params!$C$10-scaling_params!$B$10))))/3</f>
        <v>0.1556217424</v>
      </c>
      <c r="AB1359" s="15">
        <f>(MAX(0,MIN(1,(U1359-scaling_params!$B$12)/(scaling_params!$C$12-scaling_params!$B$12)))+MAX(0,MIN(1,(V1359-scaling_params!$B$13)/(scaling_params!$C$13-scaling_params!$B$13))))/2</f>
        <v>0.3390909091</v>
      </c>
      <c r="AC1359" s="13">
        <f>(scaling_params!$G$2*X1359+scaling_params!$G$3*Y1359+scaling_params!$G$4*Z1359+scaling_params!$G$5*AA1359+scaling_params!$G$6*AB1359)*100</f>
        <v>42.01328565</v>
      </c>
      <c r="AD1359" s="11" t="s">
        <v>680</v>
      </c>
      <c r="AE1359" s="11">
        <f t="shared" si="2"/>
        <v>1</v>
      </c>
    </row>
    <row r="1360" ht="15.75" customHeight="1">
      <c r="A1360" s="11" t="s">
        <v>357</v>
      </c>
      <c r="B1360" s="11" t="s">
        <v>163</v>
      </c>
      <c r="C1360" s="11" t="s">
        <v>328</v>
      </c>
      <c r="D1360" s="11" t="s">
        <v>165</v>
      </c>
      <c r="E1360" s="12">
        <v>2024.0</v>
      </c>
      <c r="F1360" s="11" t="s">
        <v>166</v>
      </c>
      <c r="G1360" s="11" t="s">
        <v>184</v>
      </c>
      <c r="H1360" s="11">
        <v>5.0</v>
      </c>
      <c r="I1360" s="13">
        <v>8.9</v>
      </c>
      <c r="J1360" s="11">
        <v>0.0</v>
      </c>
      <c r="K1360" s="13">
        <v>3.0</v>
      </c>
      <c r="L1360" s="13">
        <v>6.4</v>
      </c>
      <c r="M1360" s="11">
        <v>20.0</v>
      </c>
      <c r="N1360" s="14">
        <v>0.76</v>
      </c>
      <c r="O1360" s="13">
        <v>69.1</v>
      </c>
      <c r="P1360" s="13">
        <v>7.0</v>
      </c>
      <c r="Q1360" s="13">
        <v>16.3</v>
      </c>
      <c r="R1360" s="13">
        <v>13.4</v>
      </c>
      <c r="S1360" s="13">
        <v>3.5</v>
      </c>
      <c r="T1360" s="13">
        <v>3.7</v>
      </c>
      <c r="U1360" s="13">
        <v>2.1</v>
      </c>
      <c r="V1360" s="13">
        <v>70.7</v>
      </c>
      <c r="W1360" s="11" t="str">
        <f t="shared" si="1"/>
        <v>B-Average|BBVA|Operations|2024</v>
      </c>
      <c r="X1360" s="15">
        <f>(MAX(0,MIN(1,1-(K1360-scaling_params!$B$2)/(scaling_params!$C$2-scaling_params!$B$2)))+MAX(0,MIN(1,(L1360-scaling_params!$B$3)/(scaling_params!$C$3-scaling_params!$B$3))))/2</f>
        <v>0.4166666667</v>
      </c>
      <c r="Y1360" s="15">
        <f>(MAX(0,MIN(1,(M1360-scaling_params!$B$4)/(scaling_params!$C$4-scaling_params!$B$4)))+MAX(0,MIN(1,(N1360-scaling_params!$B$5)/(scaling_params!$C$5-scaling_params!$B$5))))/2</f>
        <v>0.556547619</v>
      </c>
      <c r="Z1360" s="15">
        <f>(MAX(0,MIN(1,(O1360-scaling_params!$B$6)/(scaling_params!$C$6-scaling_params!$B$6)))+MAX(0,MIN(1,1-(P1360-scaling_params!$B$7)/(scaling_params!$C$7-scaling_params!$B$7)))+MAX(0,MIN(1,(T1360-scaling_params!$B$11)/(scaling_params!$C$11-scaling_params!$B$11))))/3</f>
        <v>0.6139926348</v>
      </c>
      <c r="AA1360" s="15">
        <f>(MAX(0,MIN(1,1-(Q1360-scaling_params!$B$8)/(scaling_params!$C$8-scaling_params!$B$8)))+MAX(0,MIN(1,(R1360-scaling_params!$B$9)/(scaling_params!$C$9-scaling_params!$B$9)))+MAX(0,MIN(1,(S1360-scaling_params!$B$10)/(scaling_params!$C$10-scaling_params!$B$10))))/3</f>
        <v>0.4681598186</v>
      </c>
      <c r="AB1360" s="15">
        <f>(MAX(0,MIN(1,(U1360-scaling_params!$B$12)/(scaling_params!$C$12-scaling_params!$B$12)))+MAX(0,MIN(1,(V1360-scaling_params!$B$13)/(scaling_params!$C$13-scaling_params!$B$13))))/2</f>
        <v>0.5231818182</v>
      </c>
      <c r="AC1360" s="13">
        <f>(scaling_params!$G$2*X1360+scaling_params!$G$3*Y1360+scaling_params!$G$4*Z1360+scaling_params!$G$5*AA1360+scaling_params!$G$6*AB1360)*100</f>
        <v>51.71252089</v>
      </c>
      <c r="AD1360" s="11" t="s">
        <v>680</v>
      </c>
      <c r="AE1360" s="11">
        <f t="shared" si="2"/>
        <v>1</v>
      </c>
    </row>
    <row r="1361" ht="15.75" customHeight="1">
      <c r="A1361" s="11" t="s">
        <v>357</v>
      </c>
      <c r="B1361" s="11" t="s">
        <v>163</v>
      </c>
      <c r="C1361" s="11" t="s">
        <v>328</v>
      </c>
      <c r="D1361" s="11" t="s">
        <v>165</v>
      </c>
      <c r="E1361" s="12">
        <v>2025.0</v>
      </c>
      <c r="F1361" s="11" t="s">
        <v>166</v>
      </c>
      <c r="G1361" s="11" t="s">
        <v>184</v>
      </c>
      <c r="H1361" s="11">
        <v>5.0</v>
      </c>
      <c r="I1361" s="13">
        <v>8.6</v>
      </c>
      <c r="J1361" s="11">
        <v>0.0</v>
      </c>
      <c r="K1361" s="13">
        <v>2.9</v>
      </c>
      <c r="L1361" s="13">
        <v>6.0</v>
      </c>
      <c r="M1361" s="11">
        <v>-2.0</v>
      </c>
      <c r="N1361" s="14">
        <v>0.8</v>
      </c>
      <c r="O1361" s="13">
        <v>65.0</v>
      </c>
      <c r="P1361" s="13">
        <v>7.5</v>
      </c>
      <c r="Q1361" s="13">
        <v>15.9</v>
      </c>
      <c r="R1361" s="13">
        <v>10.7</v>
      </c>
      <c r="S1361" s="13">
        <v>3.8</v>
      </c>
      <c r="T1361" s="13">
        <v>3.2</v>
      </c>
      <c r="U1361" s="13">
        <v>1.3</v>
      </c>
      <c r="V1361" s="13">
        <v>79.3</v>
      </c>
      <c r="W1361" s="11" t="str">
        <f t="shared" si="1"/>
        <v>B-Average|BBVA|Operations|2025</v>
      </c>
      <c r="X1361" s="15">
        <f>(MAX(0,MIN(1,1-(K1361-scaling_params!$B$2)/(scaling_params!$C$2-scaling_params!$B$2)))+MAX(0,MIN(1,(L1361-scaling_params!$B$3)/(scaling_params!$C$3-scaling_params!$B$3))))/2</f>
        <v>0.4039215686</v>
      </c>
      <c r="Y1361" s="15">
        <f>(MAX(0,MIN(1,(M1361-scaling_params!$B$4)/(scaling_params!$C$4-scaling_params!$B$4)))+MAX(0,MIN(1,(N1361-scaling_params!$B$5)/(scaling_params!$C$5-scaling_params!$B$5))))/2</f>
        <v>0.5017857143</v>
      </c>
      <c r="Z1361" s="15">
        <f>(MAX(0,MIN(1,(O1361-scaling_params!$B$6)/(scaling_params!$C$6-scaling_params!$B$6)))+MAX(0,MIN(1,1-(P1361-scaling_params!$B$7)/(scaling_params!$C$7-scaling_params!$B$7)))+MAX(0,MIN(1,(T1361-scaling_params!$B$11)/(scaling_params!$C$11-scaling_params!$B$11))))/3</f>
        <v>0.4536717764</v>
      </c>
      <c r="AA1361" s="15">
        <f>(MAX(0,MIN(1,1-(Q1361-scaling_params!$B$8)/(scaling_params!$C$8-scaling_params!$B$8)))+MAX(0,MIN(1,(R1361-scaling_params!$B$9)/(scaling_params!$C$9-scaling_params!$B$9)))+MAX(0,MIN(1,(S1361-scaling_params!$B$10)/(scaling_params!$C$10-scaling_params!$B$10))))/3</f>
        <v>0.3987990478</v>
      </c>
      <c r="AB1361" s="15">
        <f>(MAX(0,MIN(1,(U1361-scaling_params!$B$12)/(scaling_params!$C$12-scaling_params!$B$12)))+MAX(0,MIN(1,(V1361-scaling_params!$B$13)/(scaling_params!$C$13-scaling_params!$B$13))))/2</f>
        <v>0.4013636364</v>
      </c>
      <c r="AC1361" s="13">
        <f>(scaling_params!$G$2*X1361+scaling_params!$G$3*Y1361+scaling_params!$G$4*Z1361+scaling_params!$G$5*AA1361+scaling_params!$G$6*AB1361)*100</f>
        <v>43.70036205</v>
      </c>
      <c r="AD1361" s="11" t="s">
        <v>680</v>
      </c>
      <c r="AE1361" s="11">
        <f t="shared" si="2"/>
        <v>1</v>
      </c>
    </row>
    <row r="1362" ht="15.75" customHeight="1">
      <c r="A1362" s="11" t="s">
        <v>358</v>
      </c>
      <c r="B1362" s="11" t="s">
        <v>163</v>
      </c>
      <c r="C1362" s="11" t="s">
        <v>328</v>
      </c>
      <c r="D1362" s="11" t="s">
        <v>170</v>
      </c>
      <c r="E1362" s="12">
        <v>2024.0</v>
      </c>
      <c r="F1362" s="11" t="s">
        <v>171</v>
      </c>
      <c r="G1362" s="11" t="s">
        <v>175</v>
      </c>
      <c r="H1362" s="11">
        <v>3.0</v>
      </c>
      <c r="I1362" s="13">
        <v>8.9</v>
      </c>
      <c r="J1362" s="11">
        <v>0.0</v>
      </c>
      <c r="K1362" s="13">
        <v>2.4</v>
      </c>
      <c r="L1362" s="13">
        <v>7.6</v>
      </c>
      <c r="M1362" s="11">
        <v>29.0</v>
      </c>
      <c r="N1362" s="14">
        <v>0.83</v>
      </c>
      <c r="O1362" s="13">
        <v>70.5</v>
      </c>
      <c r="P1362" s="13">
        <v>8.3</v>
      </c>
      <c r="Q1362" s="13">
        <v>13.6</v>
      </c>
      <c r="R1362" s="13">
        <v>14.9</v>
      </c>
      <c r="S1362" s="13">
        <v>3.7</v>
      </c>
      <c r="T1362" s="13">
        <v>3.5</v>
      </c>
      <c r="U1362" s="13">
        <v>1.7</v>
      </c>
      <c r="V1362" s="13">
        <v>76.7</v>
      </c>
      <c r="W1362" s="11" t="str">
        <f t="shared" si="1"/>
        <v>B-Average|BBVA|Risk|2024</v>
      </c>
      <c r="X1362" s="15">
        <f>(MAX(0,MIN(1,1-(K1362-scaling_params!$B$2)/(scaling_params!$C$2-scaling_params!$B$2)))+MAX(0,MIN(1,(L1362-scaling_params!$B$3)/(scaling_params!$C$3-scaling_params!$B$3))))/2</f>
        <v>0.6049019608</v>
      </c>
      <c r="Y1362" s="15">
        <f>(MAX(0,MIN(1,(M1362-scaling_params!$B$4)/(scaling_params!$C$4-scaling_params!$B$4)))+MAX(0,MIN(1,(N1362-scaling_params!$B$5)/(scaling_params!$C$5-scaling_params!$B$5))))/2</f>
        <v>0.6869047619</v>
      </c>
      <c r="Z1362" s="15">
        <f>(MAX(0,MIN(1,(O1362-scaling_params!$B$6)/(scaling_params!$C$6-scaling_params!$B$6)))+MAX(0,MIN(1,1-(P1362-scaling_params!$B$7)/(scaling_params!$C$7-scaling_params!$B$7)))+MAX(0,MIN(1,(T1362-scaling_params!$B$11)/(scaling_params!$C$11-scaling_params!$B$11))))/3</f>
        <v>0.5009302089</v>
      </c>
      <c r="AA1362" s="15">
        <f>(MAX(0,MIN(1,1-(Q1362-scaling_params!$B$8)/(scaling_params!$C$8-scaling_params!$B$8)))+MAX(0,MIN(1,(R1362-scaling_params!$B$9)/(scaling_params!$C$9-scaling_params!$B$9)))+MAX(0,MIN(1,(S1362-scaling_params!$B$10)/(scaling_params!$C$10-scaling_params!$B$10))))/3</f>
        <v>0.6533315282</v>
      </c>
      <c r="AB1362" s="15">
        <f>(MAX(0,MIN(1,(U1362-scaling_params!$B$12)/(scaling_params!$C$12-scaling_params!$B$12)))+MAX(0,MIN(1,(V1362-scaling_params!$B$13)/(scaling_params!$C$13-scaling_params!$B$13))))/2</f>
        <v>0.4777272727</v>
      </c>
      <c r="AC1362" s="13">
        <f>(scaling_params!$G$2*X1362+scaling_params!$G$3*Y1362+scaling_params!$G$4*Z1362+scaling_params!$G$5*AA1362+scaling_params!$G$6*AB1362)*100</f>
        <v>59.26513461</v>
      </c>
      <c r="AD1362" s="11" t="s">
        <v>680</v>
      </c>
      <c r="AE1362" s="11">
        <f t="shared" si="2"/>
        <v>1</v>
      </c>
    </row>
    <row r="1363" ht="15.75" customHeight="1">
      <c r="A1363" s="11" t="s">
        <v>358</v>
      </c>
      <c r="B1363" s="11" t="s">
        <v>163</v>
      </c>
      <c r="C1363" s="11" t="s">
        <v>328</v>
      </c>
      <c r="D1363" s="11" t="s">
        <v>170</v>
      </c>
      <c r="E1363" s="12">
        <v>2025.0</v>
      </c>
      <c r="F1363" s="11" t="s">
        <v>171</v>
      </c>
      <c r="G1363" s="11" t="s">
        <v>175</v>
      </c>
      <c r="H1363" s="11">
        <v>3.0</v>
      </c>
      <c r="I1363" s="13">
        <v>8.6</v>
      </c>
      <c r="J1363" s="11">
        <v>0.0</v>
      </c>
      <c r="K1363" s="13">
        <v>2.5</v>
      </c>
      <c r="L1363" s="13">
        <v>6.6</v>
      </c>
      <c r="M1363" s="11">
        <v>32.0</v>
      </c>
      <c r="N1363" s="14">
        <v>0.79</v>
      </c>
      <c r="O1363" s="13">
        <v>68.8</v>
      </c>
      <c r="P1363" s="13">
        <v>7.0</v>
      </c>
      <c r="Q1363" s="13">
        <v>16.6</v>
      </c>
      <c r="R1363" s="13">
        <v>14.7</v>
      </c>
      <c r="S1363" s="13">
        <v>3.3</v>
      </c>
      <c r="T1363" s="13">
        <v>3.7</v>
      </c>
      <c r="U1363" s="13">
        <v>1.5</v>
      </c>
      <c r="V1363" s="13">
        <v>78.0</v>
      </c>
      <c r="W1363" s="11" t="str">
        <f t="shared" si="1"/>
        <v>B-Average|BBVA|Risk|2025</v>
      </c>
      <c r="X1363" s="15">
        <f>(MAX(0,MIN(1,1-(K1363-scaling_params!$B$2)/(scaling_params!$C$2-scaling_params!$B$2)))+MAX(0,MIN(1,(L1363-scaling_params!$B$3)/(scaling_params!$C$3-scaling_params!$B$3))))/2</f>
        <v>0.5147058824</v>
      </c>
      <c r="Y1363" s="15">
        <f>(MAX(0,MIN(1,(M1363-scaling_params!$B$4)/(scaling_params!$C$4-scaling_params!$B$4)))+MAX(0,MIN(1,(N1363-scaling_params!$B$5)/(scaling_params!$C$5-scaling_params!$B$5))))/2</f>
        <v>0.6511904762</v>
      </c>
      <c r="Z1363" s="15">
        <f>(MAX(0,MIN(1,(O1363-scaling_params!$B$6)/(scaling_params!$C$6-scaling_params!$B$6)))+MAX(0,MIN(1,1-(P1363-scaling_params!$B$7)/(scaling_params!$C$7-scaling_params!$B$7)))+MAX(0,MIN(1,(T1363-scaling_params!$B$11)/(scaling_params!$C$11-scaling_params!$B$11))))/3</f>
        <v>0.6090421397</v>
      </c>
      <c r="AA1363" s="15">
        <f>(MAX(0,MIN(1,1-(Q1363-scaling_params!$B$8)/(scaling_params!$C$8-scaling_params!$B$8)))+MAX(0,MIN(1,(R1363-scaling_params!$B$9)/(scaling_params!$C$9-scaling_params!$B$9)))+MAX(0,MIN(1,(S1363-scaling_params!$B$10)/(scaling_params!$C$10-scaling_params!$B$10))))/3</f>
        <v>0.4920406598</v>
      </c>
      <c r="AB1363" s="15">
        <f>(MAX(0,MIN(1,(U1363-scaling_params!$B$12)/(scaling_params!$C$12-scaling_params!$B$12)))+MAX(0,MIN(1,(V1363-scaling_params!$B$13)/(scaling_params!$C$13-scaling_params!$B$13))))/2</f>
        <v>0.4395454545</v>
      </c>
      <c r="AC1363" s="13">
        <f>(scaling_params!$G$2*X1363+scaling_params!$G$3*Y1363+scaling_params!$G$4*Z1363+scaling_params!$G$5*AA1363+scaling_params!$G$6*AB1363)*100</f>
        <v>55.55760668</v>
      </c>
      <c r="AD1363" s="11" t="s">
        <v>680</v>
      </c>
      <c r="AE1363" s="11">
        <f t="shared" si="2"/>
        <v>1</v>
      </c>
    </row>
    <row r="1364" ht="15.75" customHeight="1">
      <c r="A1364" s="11" t="s">
        <v>359</v>
      </c>
      <c r="B1364" s="11" t="s">
        <v>163</v>
      </c>
      <c r="C1364" s="11" t="s">
        <v>328</v>
      </c>
      <c r="D1364" s="11" t="s">
        <v>174</v>
      </c>
      <c r="E1364" s="12">
        <v>2024.0</v>
      </c>
      <c r="F1364" s="11" t="s">
        <v>171</v>
      </c>
      <c r="G1364" s="11" t="s">
        <v>175</v>
      </c>
      <c r="H1364" s="11">
        <v>4.0</v>
      </c>
      <c r="I1364" s="13">
        <v>8.9</v>
      </c>
      <c r="J1364" s="11">
        <v>0.0</v>
      </c>
      <c r="K1364" s="13">
        <v>3.0</v>
      </c>
      <c r="L1364" s="13">
        <v>6.3</v>
      </c>
      <c r="M1364" s="11">
        <v>5.0</v>
      </c>
      <c r="N1364" s="14">
        <v>0.81</v>
      </c>
      <c r="O1364" s="13">
        <v>61.5</v>
      </c>
      <c r="P1364" s="13">
        <v>8.7</v>
      </c>
      <c r="Q1364" s="13">
        <v>18.1</v>
      </c>
      <c r="R1364" s="13">
        <v>13.0</v>
      </c>
      <c r="S1364" s="13">
        <v>3.2</v>
      </c>
      <c r="T1364" s="13">
        <v>3.0</v>
      </c>
      <c r="U1364" s="13">
        <v>1.3</v>
      </c>
      <c r="V1364" s="13">
        <v>62.3</v>
      </c>
      <c r="W1364" s="11" t="str">
        <f t="shared" si="1"/>
        <v>B-Average|BBVA|Digital|2024</v>
      </c>
      <c r="X1364" s="15">
        <f>(MAX(0,MIN(1,1-(K1364-scaling_params!$B$2)/(scaling_params!$C$2-scaling_params!$B$2)))+MAX(0,MIN(1,(L1364-scaling_params!$B$3)/(scaling_params!$C$3-scaling_params!$B$3))))/2</f>
        <v>0.4093137255</v>
      </c>
      <c r="Y1364" s="15">
        <f>(MAX(0,MIN(1,(M1364-scaling_params!$B$4)/(scaling_params!$C$4-scaling_params!$B$4)))+MAX(0,MIN(1,(N1364-scaling_params!$B$5)/(scaling_params!$C$5-scaling_params!$B$5))))/2</f>
        <v>0.5476190476</v>
      </c>
      <c r="Z1364" s="15">
        <f>(MAX(0,MIN(1,(O1364-scaling_params!$B$6)/(scaling_params!$C$6-scaling_params!$B$6)))+MAX(0,MIN(1,1-(P1364-scaling_params!$B$7)/(scaling_params!$C$7-scaling_params!$B$7)))+MAX(0,MIN(1,(T1364-scaling_params!$B$11)/(scaling_params!$C$11-scaling_params!$B$11))))/3</f>
        <v>0.2687602737</v>
      </c>
      <c r="AA1364" s="15">
        <f>(MAX(0,MIN(1,1-(Q1364-scaling_params!$B$8)/(scaling_params!$C$8-scaling_params!$B$8)))+MAX(0,MIN(1,(R1364-scaling_params!$B$9)/(scaling_params!$C$9-scaling_params!$B$9)))+MAX(0,MIN(1,(S1364-scaling_params!$B$10)/(scaling_params!$C$10-scaling_params!$B$10))))/3</f>
        <v>0.3536885986</v>
      </c>
      <c r="AB1364" s="15">
        <f>(MAX(0,MIN(1,(U1364-scaling_params!$B$12)/(scaling_params!$C$12-scaling_params!$B$12)))+MAX(0,MIN(1,(V1364-scaling_params!$B$13)/(scaling_params!$C$13-scaling_params!$B$13))))/2</f>
        <v>0.2468181818</v>
      </c>
      <c r="AC1364" s="13">
        <f>(scaling_params!$G$2*X1364+scaling_params!$G$3*Y1364+scaling_params!$G$4*Z1364+scaling_params!$G$5*AA1364+scaling_params!$G$6*AB1364)*100</f>
        <v>37.94116048</v>
      </c>
      <c r="AD1364" s="11" t="s">
        <v>680</v>
      </c>
      <c r="AE1364" s="11">
        <f t="shared" si="2"/>
        <v>1</v>
      </c>
    </row>
    <row r="1365" ht="15.75" customHeight="1">
      <c r="A1365" s="11" t="s">
        <v>359</v>
      </c>
      <c r="B1365" s="11" t="s">
        <v>163</v>
      </c>
      <c r="C1365" s="11" t="s">
        <v>328</v>
      </c>
      <c r="D1365" s="11" t="s">
        <v>174</v>
      </c>
      <c r="E1365" s="12">
        <v>2025.0</v>
      </c>
      <c r="F1365" s="11" t="s">
        <v>171</v>
      </c>
      <c r="G1365" s="11" t="s">
        <v>175</v>
      </c>
      <c r="H1365" s="11">
        <v>4.0</v>
      </c>
      <c r="I1365" s="13">
        <v>8.6</v>
      </c>
      <c r="J1365" s="11">
        <v>0.0</v>
      </c>
      <c r="K1365" s="13">
        <v>3.2</v>
      </c>
      <c r="L1365" s="13">
        <v>6.1</v>
      </c>
      <c r="M1365" s="11">
        <v>-2.0</v>
      </c>
      <c r="N1365" s="14">
        <v>0.74</v>
      </c>
      <c r="O1365" s="13">
        <v>62.8</v>
      </c>
      <c r="P1365" s="13">
        <v>7.6</v>
      </c>
      <c r="Q1365" s="13">
        <v>16.6</v>
      </c>
      <c r="R1365" s="13">
        <v>15.2</v>
      </c>
      <c r="S1365" s="13">
        <v>3.7</v>
      </c>
      <c r="T1365" s="13">
        <v>3.0</v>
      </c>
      <c r="U1365" s="13">
        <v>1.7</v>
      </c>
      <c r="V1365" s="13">
        <v>65.5</v>
      </c>
      <c r="W1365" s="11" t="str">
        <f t="shared" si="1"/>
        <v>B-Average|BBVA|Digital|2025</v>
      </c>
      <c r="X1365" s="15">
        <f>(MAX(0,MIN(1,1-(K1365-scaling_params!$B$2)/(scaling_params!$C$2-scaling_params!$B$2)))+MAX(0,MIN(1,(L1365-scaling_params!$B$3)/(scaling_params!$C$3-scaling_params!$B$3))))/2</f>
        <v>0.3612745098</v>
      </c>
      <c r="Y1365" s="15">
        <f>(MAX(0,MIN(1,(M1365-scaling_params!$B$4)/(scaling_params!$C$4-scaling_params!$B$4)))+MAX(0,MIN(1,(N1365-scaling_params!$B$5)/(scaling_params!$C$5-scaling_params!$B$5))))/2</f>
        <v>0.4267857143</v>
      </c>
      <c r="Z1365" s="15">
        <f>(MAX(0,MIN(1,(O1365-scaling_params!$B$6)/(scaling_params!$C$6-scaling_params!$B$6)))+MAX(0,MIN(1,1-(P1365-scaling_params!$B$7)/(scaling_params!$C$7-scaling_params!$B$7)))+MAX(0,MIN(1,(T1365-scaling_params!$B$11)/(scaling_params!$C$11-scaling_params!$B$11))))/3</f>
        <v>0.389311518</v>
      </c>
      <c r="AA1365" s="15">
        <f>(MAX(0,MIN(1,1-(Q1365-scaling_params!$B$8)/(scaling_params!$C$8-scaling_params!$B$8)))+MAX(0,MIN(1,(R1365-scaling_params!$B$9)/(scaling_params!$C$9-scaling_params!$B$9)))+MAX(0,MIN(1,(S1365-scaling_params!$B$10)/(scaling_params!$C$10-scaling_params!$B$10))))/3</f>
        <v>0.5523533925</v>
      </c>
      <c r="AB1365" s="15">
        <f>(MAX(0,MIN(1,(U1365-scaling_params!$B$12)/(scaling_params!$C$12-scaling_params!$B$12)))+MAX(0,MIN(1,(V1365-scaling_params!$B$13)/(scaling_params!$C$13-scaling_params!$B$13))))/2</f>
        <v>0.3759090909</v>
      </c>
      <c r="AC1365" s="13">
        <f>(scaling_params!$G$2*X1365+scaling_params!$G$3*Y1365+scaling_params!$G$4*Z1365+scaling_params!$G$5*AA1365+scaling_params!$G$6*AB1365)*100</f>
        <v>41.82538292</v>
      </c>
      <c r="AD1365" s="11" t="s">
        <v>680</v>
      </c>
      <c r="AE1365" s="11">
        <f t="shared" si="2"/>
        <v>1</v>
      </c>
    </row>
    <row r="1366" ht="15.75" customHeight="1">
      <c r="A1366" s="11" t="s">
        <v>360</v>
      </c>
      <c r="B1366" s="11" t="s">
        <v>163</v>
      </c>
      <c r="C1366" s="11" t="s">
        <v>328</v>
      </c>
      <c r="D1366" s="11" t="s">
        <v>181</v>
      </c>
      <c r="E1366" s="12">
        <v>2024.0</v>
      </c>
      <c r="F1366" s="11" t="s">
        <v>166</v>
      </c>
      <c r="G1366" s="11" t="s">
        <v>175</v>
      </c>
      <c r="H1366" s="11">
        <v>5.0</v>
      </c>
      <c r="I1366" s="13">
        <v>8.9</v>
      </c>
      <c r="J1366" s="11">
        <v>0.0</v>
      </c>
      <c r="K1366" s="13">
        <v>3.1</v>
      </c>
      <c r="L1366" s="13">
        <v>7.4</v>
      </c>
      <c r="M1366" s="11">
        <v>2.0</v>
      </c>
      <c r="N1366" s="14">
        <v>0.82</v>
      </c>
      <c r="O1366" s="13">
        <v>71.5</v>
      </c>
      <c r="P1366" s="13">
        <v>8.4</v>
      </c>
      <c r="Q1366" s="13">
        <v>14.6</v>
      </c>
      <c r="R1366" s="13">
        <v>11.7</v>
      </c>
      <c r="S1366" s="13">
        <v>3.8</v>
      </c>
      <c r="T1366" s="13">
        <v>3.5</v>
      </c>
      <c r="U1366" s="13">
        <v>1.8</v>
      </c>
      <c r="V1366" s="13">
        <v>74.2</v>
      </c>
      <c r="W1366" s="11" t="str">
        <f t="shared" si="1"/>
        <v>B-Average|BBVA|Corporate|2024</v>
      </c>
      <c r="X1366" s="15">
        <f>(MAX(0,MIN(1,1-(K1366-scaling_params!$B$2)/(scaling_params!$C$2-scaling_params!$B$2)))+MAX(0,MIN(1,(L1366-scaling_params!$B$3)/(scaling_params!$C$3-scaling_params!$B$3))))/2</f>
        <v>0.4735294118</v>
      </c>
      <c r="Y1366" s="15">
        <f>(MAX(0,MIN(1,(M1366-scaling_params!$B$4)/(scaling_params!$C$4-scaling_params!$B$4)))+MAX(0,MIN(1,(N1366-scaling_params!$B$5)/(scaling_params!$C$5-scaling_params!$B$5))))/2</f>
        <v>0.5458333333</v>
      </c>
      <c r="Z1366" s="15">
        <f>(MAX(0,MIN(1,(O1366-scaling_params!$B$6)/(scaling_params!$C$6-scaling_params!$B$6)))+MAX(0,MIN(1,1-(P1366-scaling_params!$B$7)/(scaling_params!$C$7-scaling_params!$B$7)))+MAX(0,MIN(1,(T1366-scaling_params!$B$11)/(scaling_params!$C$11-scaling_params!$B$11))))/3</f>
        <v>0.50842285</v>
      </c>
      <c r="AA1366" s="15">
        <f>(MAX(0,MIN(1,1-(Q1366-scaling_params!$B$8)/(scaling_params!$C$8-scaling_params!$B$8)))+MAX(0,MIN(1,(R1366-scaling_params!$B$9)/(scaling_params!$C$9-scaling_params!$B$9)))+MAX(0,MIN(1,(S1366-scaling_params!$B$10)/(scaling_params!$C$10-scaling_params!$B$10))))/3</f>
        <v>0.4902355649</v>
      </c>
      <c r="AB1366" s="15">
        <f>(MAX(0,MIN(1,(U1366-scaling_params!$B$12)/(scaling_params!$C$12-scaling_params!$B$12)))+MAX(0,MIN(1,(V1366-scaling_params!$B$13)/(scaling_params!$C$13-scaling_params!$B$13))))/2</f>
        <v>0.48</v>
      </c>
      <c r="AC1366" s="13">
        <f>(scaling_params!$G$2*X1366+scaling_params!$G$3*Y1366+scaling_params!$G$4*Z1366+scaling_params!$G$5*AA1366+scaling_params!$G$6*AB1366)*100</f>
        <v>50.19510743</v>
      </c>
      <c r="AD1366" s="11" t="s">
        <v>680</v>
      </c>
      <c r="AE1366" s="11">
        <f t="shared" si="2"/>
        <v>1</v>
      </c>
    </row>
    <row r="1367" ht="15.75" customHeight="1">
      <c r="A1367" s="11" t="s">
        <v>360</v>
      </c>
      <c r="B1367" s="11" t="s">
        <v>163</v>
      </c>
      <c r="C1367" s="11" t="s">
        <v>328</v>
      </c>
      <c r="D1367" s="11" t="s">
        <v>181</v>
      </c>
      <c r="E1367" s="12">
        <v>2025.0</v>
      </c>
      <c r="F1367" s="11" t="s">
        <v>166</v>
      </c>
      <c r="G1367" s="11" t="s">
        <v>175</v>
      </c>
      <c r="H1367" s="11">
        <v>5.0</v>
      </c>
      <c r="I1367" s="13">
        <v>8.6</v>
      </c>
      <c r="J1367" s="11">
        <v>0.0</v>
      </c>
      <c r="K1367" s="13">
        <v>2.0</v>
      </c>
      <c r="L1367" s="13">
        <v>8.0</v>
      </c>
      <c r="M1367" s="11">
        <v>22.0</v>
      </c>
      <c r="N1367" s="14">
        <v>0.87</v>
      </c>
      <c r="O1367" s="13">
        <v>66.0</v>
      </c>
      <c r="P1367" s="13">
        <v>8.0</v>
      </c>
      <c r="Q1367" s="13">
        <v>14.3</v>
      </c>
      <c r="R1367" s="13">
        <v>13.5</v>
      </c>
      <c r="S1367" s="13">
        <v>4.1</v>
      </c>
      <c r="T1367" s="13">
        <v>4.0</v>
      </c>
      <c r="U1367" s="13">
        <v>1.4</v>
      </c>
      <c r="V1367" s="13">
        <v>89.4</v>
      </c>
      <c r="W1367" s="11" t="str">
        <f t="shared" si="1"/>
        <v>B-Average|BBVA|Corporate|2025</v>
      </c>
      <c r="X1367" s="15">
        <f>(MAX(0,MIN(1,1-(K1367-scaling_params!$B$2)/(scaling_params!$C$2-scaling_params!$B$2)))+MAX(0,MIN(1,(L1367-scaling_params!$B$3)/(scaling_params!$C$3-scaling_params!$B$3))))/2</f>
        <v>0.7009803922</v>
      </c>
      <c r="Y1367" s="15">
        <f>(MAX(0,MIN(1,(M1367-scaling_params!$B$4)/(scaling_params!$C$4-scaling_params!$B$4)))+MAX(0,MIN(1,(N1367-scaling_params!$B$5)/(scaling_params!$C$5-scaling_params!$B$5))))/2</f>
        <v>0.7035714286</v>
      </c>
      <c r="Z1367" s="15">
        <f>(MAX(0,MIN(1,(O1367-scaling_params!$B$6)/(scaling_params!$C$6-scaling_params!$B$6)))+MAX(0,MIN(1,1-(P1367-scaling_params!$B$7)/(scaling_params!$C$7-scaling_params!$B$7)))+MAX(0,MIN(1,(T1367-scaling_params!$B$11)/(scaling_params!$C$11-scaling_params!$B$11))))/3</f>
        <v>0.5013188578</v>
      </c>
      <c r="AA1367" s="15">
        <f>(MAX(0,MIN(1,1-(Q1367-scaling_params!$B$8)/(scaling_params!$C$8-scaling_params!$B$8)))+MAX(0,MIN(1,(R1367-scaling_params!$B$9)/(scaling_params!$C$9-scaling_params!$B$9)))+MAX(0,MIN(1,(S1367-scaling_params!$B$10)/(scaling_params!$C$10-scaling_params!$B$10))))/3</f>
        <v>0.606960333</v>
      </c>
      <c r="AB1367" s="15">
        <f>(MAX(0,MIN(1,(U1367-scaling_params!$B$12)/(scaling_params!$C$12-scaling_params!$B$12)))+MAX(0,MIN(1,(V1367-scaling_params!$B$13)/(scaling_params!$C$13-scaling_params!$B$13))))/2</f>
        <v>0.5181818182</v>
      </c>
      <c r="AC1367" s="13">
        <f>(scaling_params!$G$2*X1367+scaling_params!$G$3*Y1367+scaling_params!$G$4*Z1367+scaling_params!$G$5*AA1367+scaling_params!$G$6*AB1367)*100</f>
        <v>61.58500826</v>
      </c>
      <c r="AD1367" s="11" t="s">
        <v>680</v>
      </c>
      <c r="AE1367" s="11">
        <f t="shared" si="2"/>
        <v>1</v>
      </c>
    </row>
    <row r="1368" ht="15.75" customHeight="1">
      <c r="A1368" s="11" t="s">
        <v>361</v>
      </c>
      <c r="B1368" s="11" t="s">
        <v>163</v>
      </c>
      <c r="C1368" s="11" t="s">
        <v>328</v>
      </c>
      <c r="D1368" s="11" t="s">
        <v>174</v>
      </c>
      <c r="E1368" s="12">
        <v>2024.0</v>
      </c>
      <c r="F1368" s="11" t="s">
        <v>171</v>
      </c>
      <c r="G1368" s="11" t="s">
        <v>172</v>
      </c>
      <c r="H1368" s="11">
        <v>4.0</v>
      </c>
      <c r="I1368" s="13">
        <v>8.9</v>
      </c>
      <c r="J1368" s="11">
        <v>0.0</v>
      </c>
      <c r="K1368" s="13">
        <v>3.0</v>
      </c>
      <c r="L1368" s="13">
        <v>6.8</v>
      </c>
      <c r="M1368" s="11">
        <v>5.0</v>
      </c>
      <c r="N1368" s="14">
        <v>0.79</v>
      </c>
      <c r="O1368" s="13">
        <v>61.5</v>
      </c>
      <c r="P1368" s="13">
        <v>8.7</v>
      </c>
      <c r="Q1368" s="13">
        <v>18.1</v>
      </c>
      <c r="R1368" s="13">
        <v>13.0</v>
      </c>
      <c r="S1368" s="13">
        <v>3.3</v>
      </c>
      <c r="T1368" s="13">
        <v>3.4</v>
      </c>
      <c r="U1368" s="13">
        <v>1.3</v>
      </c>
      <c r="V1368" s="13">
        <v>76.0</v>
      </c>
      <c r="W1368" s="11" t="str">
        <f t="shared" si="1"/>
        <v>B-Average|BBVA|Digital|2024</v>
      </c>
      <c r="X1368" s="15">
        <f>(MAX(0,MIN(1,1-(K1368-scaling_params!$B$2)/(scaling_params!$C$2-scaling_params!$B$2)))+MAX(0,MIN(1,(L1368-scaling_params!$B$3)/(scaling_params!$C$3-scaling_params!$B$3))))/2</f>
        <v>0.4460784314</v>
      </c>
      <c r="Y1368" s="15">
        <f>(MAX(0,MIN(1,(M1368-scaling_params!$B$4)/(scaling_params!$C$4-scaling_params!$B$4)))+MAX(0,MIN(1,(N1368-scaling_params!$B$5)/(scaling_params!$C$5-scaling_params!$B$5))))/2</f>
        <v>0.5226190476</v>
      </c>
      <c r="Z1368" s="15">
        <f>(MAX(0,MIN(1,(O1368-scaling_params!$B$6)/(scaling_params!$C$6-scaling_params!$B$6)))+MAX(0,MIN(1,1-(P1368-scaling_params!$B$7)/(scaling_params!$C$7-scaling_params!$B$7)))+MAX(0,MIN(1,(T1368-scaling_params!$B$11)/(scaling_params!$C$11-scaling_params!$B$11))))/3</f>
        <v>0.3068555118</v>
      </c>
      <c r="AA1368" s="15">
        <f>(MAX(0,MIN(1,1-(Q1368-scaling_params!$B$8)/(scaling_params!$C$8-scaling_params!$B$8)))+MAX(0,MIN(1,(R1368-scaling_params!$B$9)/(scaling_params!$C$9-scaling_params!$B$9)))+MAX(0,MIN(1,(S1368-scaling_params!$B$10)/(scaling_params!$C$10-scaling_params!$B$10))))/3</f>
        <v>0.3634925201</v>
      </c>
      <c r="AB1368" s="15">
        <f>(MAX(0,MIN(1,(U1368-scaling_params!$B$12)/(scaling_params!$C$12-scaling_params!$B$12)))+MAX(0,MIN(1,(V1368-scaling_params!$B$13)/(scaling_params!$C$13-scaling_params!$B$13))))/2</f>
        <v>0.3713636364</v>
      </c>
      <c r="AC1368" s="13">
        <f>(scaling_params!$G$2*X1368+scaling_params!$G$3*Y1368+scaling_params!$G$4*Z1368+scaling_params!$G$5*AA1368+scaling_params!$G$6*AB1368)*100</f>
        <v>40.75505455</v>
      </c>
      <c r="AD1368" s="11" t="s">
        <v>680</v>
      </c>
      <c r="AE1368" s="11">
        <f t="shared" si="2"/>
        <v>1</v>
      </c>
    </row>
    <row r="1369" ht="15.75" customHeight="1">
      <c r="A1369" s="11" t="s">
        <v>361</v>
      </c>
      <c r="B1369" s="11" t="s">
        <v>163</v>
      </c>
      <c r="C1369" s="11" t="s">
        <v>328</v>
      </c>
      <c r="D1369" s="11" t="s">
        <v>174</v>
      </c>
      <c r="E1369" s="12">
        <v>2025.0</v>
      </c>
      <c r="F1369" s="11" t="s">
        <v>171</v>
      </c>
      <c r="G1369" s="11" t="s">
        <v>172</v>
      </c>
      <c r="H1369" s="11">
        <v>4.0</v>
      </c>
      <c r="I1369" s="13">
        <v>8.6</v>
      </c>
      <c r="J1369" s="11">
        <v>0.0</v>
      </c>
      <c r="K1369" s="13">
        <v>3.2</v>
      </c>
      <c r="L1369" s="13">
        <v>6.9</v>
      </c>
      <c r="M1369" s="11">
        <v>6.0</v>
      </c>
      <c r="N1369" s="14">
        <v>0.75</v>
      </c>
      <c r="O1369" s="13">
        <v>62.8</v>
      </c>
      <c r="P1369" s="13">
        <v>7.6</v>
      </c>
      <c r="Q1369" s="13">
        <v>16.6</v>
      </c>
      <c r="R1369" s="13">
        <v>15.2</v>
      </c>
      <c r="S1369" s="13">
        <v>3.1</v>
      </c>
      <c r="T1369" s="13">
        <v>2.5</v>
      </c>
      <c r="U1369" s="13">
        <v>1.7</v>
      </c>
      <c r="V1369" s="13">
        <v>60.4</v>
      </c>
      <c r="W1369" s="11" t="str">
        <f t="shared" si="1"/>
        <v>B-Average|BBVA|Digital|2025</v>
      </c>
      <c r="X1369" s="15">
        <f>(MAX(0,MIN(1,1-(K1369-scaling_params!$B$2)/(scaling_params!$C$2-scaling_params!$B$2)))+MAX(0,MIN(1,(L1369-scaling_params!$B$3)/(scaling_params!$C$3-scaling_params!$B$3))))/2</f>
        <v>0.4200980392</v>
      </c>
      <c r="Y1369" s="15">
        <f>(MAX(0,MIN(1,(M1369-scaling_params!$B$4)/(scaling_params!$C$4-scaling_params!$B$4)))+MAX(0,MIN(1,(N1369-scaling_params!$B$5)/(scaling_params!$C$5-scaling_params!$B$5))))/2</f>
        <v>0.4773809524</v>
      </c>
      <c r="Z1369" s="15">
        <f>(MAX(0,MIN(1,(O1369-scaling_params!$B$6)/(scaling_params!$C$6-scaling_params!$B$6)))+MAX(0,MIN(1,1-(P1369-scaling_params!$B$7)/(scaling_params!$C$7-scaling_params!$B$7)))+MAX(0,MIN(1,(T1369-scaling_params!$B$11)/(scaling_params!$C$11-scaling_params!$B$11))))/3</f>
        <v>0.3416924704</v>
      </c>
      <c r="AA1369" s="15">
        <f>(MAX(0,MIN(1,1-(Q1369-scaling_params!$B$8)/(scaling_params!$C$8-scaling_params!$B$8)))+MAX(0,MIN(1,(R1369-scaling_params!$B$9)/(scaling_params!$C$9-scaling_params!$B$9)))+MAX(0,MIN(1,(S1369-scaling_params!$B$10)/(scaling_params!$C$10-scaling_params!$B$10))))/3</f>
        <v>0.493529863</v>
      </c>
      <c r="AB1369" s="15">
        <f>(MAX(0,MIN(1,(U1369-scaling_params!$B$12)/(scaling_params!$C$12-scaling_params!$B$12)))+MAX(0,MIN(1,(V1369-scaling_params!$B$13)/(scaling_params!$C$13-scaling_params!$B$13))))/2</f>
        <v>0.3295454545</v>
      </c>
      <c r="AC1369" s="13">
        <f>(scaling_params!$G$2*X1369+scaling_params!$G$3*Y1369+scaling_params!$G$4*Z1369+scaling_params!$G$5*AA1369+scaling_params!$G$6*AB1369)*100</f>
        <v>41.69529131</v>
      </c>
      <c r="AD1369" s="11" t="s">
        <v>680</v>
      </c>
      <c r="AE1369" s="11">
        <f t="shared" si="2"/>
        <v>1</v>
      </c>
    </row>
    <row r="1370" ht="15.75" customHeight="1">
      <c r="A1370" s="11" t="s">
        <v>362</v>
      </c>
      <c r="B1370" s="11" t="s">
        <v>163</v>
      </c>
      <c r="C1370" s="11" t="s">
        <v>328</v>
      </c>
      <c r="D1370" s="11" t="s">
        <v>170</v>
      </c>
      <c r="E1370" s="12">
        <v>2024.0</v>
      </c>
      <c r="F1370" s="11" t="s">
        <v>166</v>
      </c>
      <c r="G1370" s="11" t="s">
        <v>184</v>
      </c>
      <c r="H1370" s="11">
        <v>4.0</v>
      </c>
      <c r="I1370" s="13">
        <v>8.9</v>
      </c>
      <c r="J1370" s="11">
        <v>0.0</v>
      </c>
      <c r="K1370" s="13">
        <v>2.4</v>
      </c>
      <c r="L1370" s="13">
        <v>7.2</v>
      </c>
      <c r="M1370" s="11">
        <v>15.0</v>
      </c>
      <c r="N1370" s="14">
        <v>0.81</v>
      </c>
      <c r="O1370" s="13">
        <v>70.5</v>
      </c>
      <c r="P1370" s="13">
        <v>8.3</v>
      </c>
      <c r="Q1370" s="13">
        <v>13.6</v>
      </c>
      <c r="R1370" s="13">
        <v>14.9</v>
      </c>
      <c r="S1370" s="13">
        <v>4.8</v>
      </c>
      <c r="T1370" s="13">
        <v>4.0</v>
      </c>
      <c r="U1370" s="13">
        <v>1.7</v>
      </c>
      <c r="V1370" s="13">
        <v>69.7</v>
      </c>
      <c r="W1370" s="11" t="str">
        <f t="shared" si="1"/>
        <v>B-Average|BBVA|Risk|2024</v>
      </c>
      <c r="X1370" s="15">
        <f>(MAX(0,MIN(1,1-(K1370-scaling_params!$B$2)/(scaling_params!$C$2-scaling_params!$B$2)))+MAX(0,MIN(1,(L1370-scaling_params!$B$3)/(scaling_params!$C$3-scaling_params!$B$3))))/2</f>
        <v>0.5754901961</v>
      </c>
      <c r="Y1370" s="15">
        <f>(MAX(0,MIN(1,(M1370-scaling_params!$B$4)/(scaling_params!$C$4-scaling_params!$B$4)))+MAX(0,MIN(1,(N1370-scaling_params!$B$5)/(scaling_params!$C$5-scaling_params!$B$5))))/2</f>
        <v>0.5952380952</v>
      </c>
      <c r="Z1370" s="15">
        <f>(MAX(0,MIN(1,(O1370-scaling_params!$B$6)/(scaling_params!$C$6-scaling_params!$B$6)))+MAX(0,MIN(1,1-(P1370-scaling_params!$B$7)/(scaling_params!$C$7-scaling_params!$B$7)))+MAX(0,MIN(1,(T1370-scaling_params!$B$11)/(scaling_params!$C$11-scaling_params!$B$11))))/3</f>
        <v>0.5485492565</v>
      </c>
      <c r="AA1370" s="15">
        <f>(MAX(0,MIN(1,1-(Q1370-scaling_params!$B$8)/(scaling_params!$C$8-scaling_params!$B$8)))+MAX(0,MIN(1,(R1370-scaling_params!$B$9)/(scaling_params!$C$9-scaling_params!$B$9)))+MAX(0,MIN(1,(S1370-scaling_params!$B$10)/(scaling_params!$C$10-scaling_params!$B$10))))/3</f>
        <v>0.7611746655</v>
      </c>
      <c r="AB1370" s="15">
        <f>(MAX(0,MIN(1,(U1370-scaling_params!$B$12)/(scaling_params!$C$12-scaling_params!$B$12)))+MAX(0,MIN(1,(V1370-scaling_params!$B$13)/(scaling_params!$C$13-scaling_params!$B$13))))/2</f>
        <v>0.4140909091</v>
      </c>
      <c r="AC1370" s="13">
        <f>(scaling_params!$G$2*X1370+scaling_params!$G$3*Y1370+scaling_params!$G$4*Z1370+scaling_params!$G$5*AA1370+scaling_params!$G$6*AB1370)*100</f>
        <v>58.68596921</v>
      </c>
      <c r="AD1370" s="11" t="s">
        <v>680</v>
      </c>
      <c r="AE1370" s="11">
        <f t="shared" si="2"/>
        <v>1</v>
      </c>
    </row>
    <row r="1371" ht="15.75" customHeight="1">
      <c r="A1371" s="11" t="s">
        <v>362</v>
      </c>
      <c r="B1371" s="11" t="s">
        <v>163</v>
      </c>
      <c r="C1371" s="11" t="s">
        <v>328</v>
      </c>
      <c r="D1371" s="11" t="s">
        <v>170</v>
      </c>
      <c r="E1371" s="12">
        <v>2025.0</v>
      </c>
      <c r="F1371" s="11" t="s">
        <v>166</v>
      </c>
      <c r="G1371" s="11" t="s">
        <v>184</v>
      </c>
      <c r="H1371" s="11">
        <v>4.0</v>
      </c>
      <c r="I1371" s="13">
        <v>8.6</v>
      </c>
      <c r="J1371" s="11">
        <v>0.0</v>
      </c>
      <c r="K1371" s="13">
        <v>2.5</v>
      </c>
      <c r="L1371" s="13">
        <v>8.3</v>
      </c>
      <c r="M1371" s="11">
        <v>22.0</v>
      </c>
      <c r="N1371" s="14">
        <v>0.84</v>
      </c>
      <c r="O1371" s="13">
        <v>68.8</v>
      </c>
      <c r="P1371" s="13">
        <v>7.0</v>
      </c>
      <c r="Q1371" s="13">
        <v>16.6</v>
      </c>
      <c r="R1371" s="13">
        <v>14.7</v>
      </c>
      <c r="S1371" s="13">
        <v>4.7</v>
      </c>
      <c r="T1371" s="13">
        <v>3.9</v>
      </c>
      <c r="U1371" s="13">
        <v>1.5</v>
      </c>
      <c r="V1371" s="13">
        <v>84.2</v>
      </c>
      <c r="W1371" s="11" t="str">
        <f t="shared" si="1"/>
        <v>B-Average|BBVA|Risk|2025</v>
      </c>
      <c r="X1371" s="15">
        <f>(MAX(0,MIN(1,1-(K1371-scaling_params!$B$2)/(scaling_params!$C$2-scaling_params!$B$2)))+MAX(0,MIN(1,(L1371-scaling_params!$B$3)/(scaling_params!$C$3-scaling_params!$B$3))))/2</f>
        <v>0.6397058824</v>
      </c>
      <c r="Y1371" s="15">
        <f>(MAX(0,MIN(1,(M1371-scaling_params!$B$4)/(scaling_params!$C$4-scaling_params!$B$4)))+MAX(0,MIN(1,(N1371-scaling_params!$B$5)/(scaling_params!$C$5-scaling_params!$B$5))))/2</f>
        <v>0.6660714286</v>
      </c>
      <c r="Z1371" s="15">
        <f>(MAX(0,MIN(1,(O1371-scaling_params!$B$6)/(scaling_params!$C$6-scaling_params!$B$6)))+MAX(0,MIN(1,1-(P1371-scaling_params!$B$7)/(scaling_params!$C$7-scaling_params!$B$7)))+MAX(0,MIN(1,(T1371-scaling_params!$B$11)/(scaling_params!$C$11-scaling_params!$B$11))))/3</f>
        <v>0.6280897588</v>
      </c>
      <c r="AA1371" s="15">
        <f>(MAX(0,MIN(1,1-(Q1371-scaling_params!$B$8)/(scaling_params!$C$8-scaling_params!$B$8)))+MAX(0,MIN(1,(R1371-scaling_params!$B$9)/(scaling_params!$C$9-scaling_params!$B$9)))+MAX(0,MIN(1,(S1371-scaling_params!$B$10)/(scaling_params!$C$10-scaling_params!$B$10))))/3</f>
        <v>0.6292955617</v>
      </c>
      <c r="AB1371" s="15">
        <f>(MAX(0,MIN(1,(U1371-scaling_params!$B$12)/(scaling_params!$C$12-scaling_params!$B$12)))+MAX(0,MIN(1,(V1371-scaling_params!$B$13)/(scaling_params!$C$13-scaling_params!$B$13))))/2</f>
        <v>0.4959090909</v>
      </c>
      <c r="AC1371" s="13">
        <f>(scaling_params!$G$2*X1371+scaling_params!$G$3*Y1371+scaling_params!$G$4*Z1371+scaling_params!$G$5*AA1371+scaling_params!$G$6*AB1371)*100</f>
        <v>62.3732053</v>
      </c>
      <c r="AD1371" s="11" t="s">
        <v>680</v>
      </c>
      <c r="AE1371" s="11">
        <f t="shared" si="2"/>
        <v>1</v>
      </c>
    </row>
    <row r="1372" ht="15.75" customHeight="1">
      <c r="A1372" s="11" t="s">
        <v>363</v>
      </c>
      <c r="B1372" s="11" t="s">
        <v>163</v>
      </c>
      <c r="C1372" s="11" t="s">
        <v>328</v>
      </c>
      <c r="D1372" s="11" t="s">
        <v>170</v>
      </c>
      <c r="E1372" s="12">
        <v>2024.0</v>
      </c>
      <c r="F1372" s="11" t="s">
        <v>166</v>
      </c>
      <c r="G1372" s="11" t="s">
        <v>184</v>
      </c>
      <c r="H1372" s="11">
        <v>3.0</v>
      </c>
      <c r="I1372" s="13">
        <v>8.9</v>
      </c>
      <c r="J1372" s="11">
        <v>0.0</v>
      </c>
      <c r="K1372" s="13">
        <v>2.4</v>
      </c>
      <c r="L1372" s="13">
        <v>6.1</v>
      </c>
      <c r="M1372" s="11">
        <v>1.0</v>
      </c>
      <c r="N1372" s="14">
        <v>0.66</v>
      </c>
      <c r="O1372" s="13">
        <v>70.5</v>
      </c>
      <c r="P1372" s="13">
        <v>8.3</v>
      </c>
      <c r="Q1372" s="13">
        <v>13.6</v>
      </c>
      <c r="R1372" s="13">
        <v>14.9</v>
      </c>
      <c r="S1372" s="13">
        <v>3.4</v>
      </c>
      <c r="T1372" s="13">
        <v>3.4</v>
      </c>
      <c r="U1372" s="13">
        <v>1.7</v>
      </c>
      <c r="V1372" s="13">
        <v>69.0</v>
      </c>
      <c r="W1372" s="11" t="str">
        <f t="shared" si="1"/>
        <v>B-Average|BBVA|Risk|2024</v>
      </c>
      <c r="X1372" s="15">
        <f>(MAX(0,MIN(1,1-(K1372-scaling_params!$B$2)/(scaling_params!$C$2-scaling_params!$B$2)))+MAX(0,MIN(1,(L1372-scaling_params!$B$3)/(scaling_params!$C$3-scaling_params!$B$3))))/2</f>
        <v>0.4946078431</v>
      </c>
      <c r="Y1372" s="15">
        <f>(MAX(0,MIN(1,(M1372-scaling_params!$B$4)/(scaling_params!$C$4-scaling_params!$B$4)))+MAX(0,MIN(1,(N1372-scaling_params!$B$5)/(scaling_params!$C$5-scaling_params!$B$5))))/2</f>
        <v>0.3410714286</v>
      </c>
      <c r="Z1372" s="15">
        <f>(MAX(0,MIN(1,(O1372-scaling_params!$B$6)/(scaling_params!$C$6-scaling_params!$B$6)))+MAX(0,MIN(1,1-(P1372-scaling_params!$B$7)/(scaling_params!$C$7-scaling_params!$B$7)))+MAX(0,MIN(1,(T1372-scaling_params!$B$11)/(scaling_params!$C$11-scaling_params!$B$11))))/3</f>
        <v>0.4914063993</v>
      </c>
      <c r="AA1372" s="15">
        <f>(MAX(0,MIN(1,1-(Q1372-scaling_params!$B$8)/(scaling_params!$C$8-scaling_params!$B$8)))+MAX(0,MIN(1,(R1372-scaling_params!$B$9)/(scaling_params!$C$9-scaling_params!$B$9)))+MAX(0,MIN(1,(S1372-scaling_params!$B$10)/(scaling_params!$C$10-scaling_params!$B$10))))/3</f>
        <v>0.6239197635</v>
      </c>
      <c r="AB1372" s="15">
        <f>(MAX(0,MIN(1,(U1372-scaling_params!$B$12)/(scaling_params!$C$12-scaling_params!$B$12)))+MAX(0,MIN(1,(V1372-scaling_params!$B$13)/(scaling_params!$C$13-scaling_params!$B$13))))/2</f>
        <v>0.4077272727</v>
      </c>
      <c r="AC1372" s="13">
        <f>(scaling_params!$G$2*X1372+scaling_params!$G$3*Y1372+scaling_params!$G$4*Z1372+scaling_params!$G$5*AA1372+scaling_params!$G$6*AB1372)*100</f>
        <v>46.97868293</v>
      </c>
      <c r="AD1372" s="11" t="s">
        <v>680</v>
      </c>
      <c r="AE1372" s="11">
        <f t="shared" si="2"/>
        <v>1</v>
      </c>
    </row>
    <row r="1373" ht="15.75" customHeight="1">
      <c r="A1373" s="11" t="s">
        <v>363</v>
      </c>
      <c r="B1373" s="11" t="s">
        <v>163</v>
      </c>
      <c r="C1373" s="11" t="s">
        <v>328</v>
      </c>
      <c r="D1373" s="11" t="s">
        <v>170</v>
      </c>
      <c r="E1373" s="12">
        <v>2025.0</v>
      </c>
      <c r="F1373" s="11" t="s">
        <v>166</v>
      </c>
      <c r="G1373" s="11" t="s">
        <v>184</v>
      </c>
      <c r="H1373" s="11">
        <v>3.0</v>
      </c>
      <c r="I1373" s="13">
        <v>8.6</v>
      </c>
      <c r="J1373" s="11">
        <v>0.0</v>
      </c>
      <c r="K1373" s="13">
        <v>2.5</v>
      </c>
      <c r="L1373" s="13">
        <v>7.7</v>
      </c>
      <c r="M1373" s="11">
        <v>18.0</v>
      </c>
      <c r="N1373" s="14">
        <v>0.83</v>
      </c>
      <c r="O1373" s="13">
        <v>68.8</v>
      </c>
      <c r="P1373" s="13">
        <v>7.0</v>
      </c>
      <c r="Q1373" s="13">
        <v>16.6</v>
      </c>
      <c r="R1373" s="13">
        <v>14.7</v>
      </c>
      <c r="S1373" s="13">
        <v>4.0</v>
      </c>
      <c r="T1373" s="13">
        <v>3.2</v>
      </c>
      <c r="U1373" s="13">
        <v>1.5</v>
      </c>
      <c r="V1373" s="13">
        <v>75.1</v>
      </c>
      <c r="W1373" s="11" t="str">
        <f t="shared" si="1"/>
        <v>B-Average|BBVA|Risk|2025</v>
      </c>
      <c r="X1373" s="15">
        <f>(MAX(0,MIN(1,1-(K1373-scaling_params!$B$2)/(scaling_params!$C$2-scaling_params!$B$2)))+MAX(0,MIN(1,(L1373-scaling_params!$B$3)/(scaling_params!$C$3-scaling_params!$B$3))))/2</f>
        <v>0.5955882353</v>
      </c>
      <c r="Y1373" s="15">
        <f>(MAX(0,MIN(1,(M1373-scaling_params!$B$4)/(scaling_params!$C$4-scaling_params!$B$4)))+MAX(0,MIN(1,(N1373-scaling_params!$B$5)/(scaling_params!$C$5-scaling_params!$B$5))))/2</f>
        <v>0.6345238095</v>
      </c>
      <c r="Z1373" s="15">
        <f>(MAX(0,MIN(1,(O1373-scaling_params!$B$6)/(scaling_params!$C$6-scaling_params!$B$6)))+MAX(0,MIN(1,1-(P1373-scaling_params!$B$7)/(scaling_params!$C$7-scaling_params!$B$7)))+MAX(0,MIN(1,(T1373-scaling_params!$B$11)/(scaling_params!$C$11-scaling_params!$B$11))))/3</f>
        <v>0.5614230921</v>
      </c>
      <c r="AA1373" s="15">
        <f>(MAX(0,MIN(1,1-(Q1373-scaling_params!$B$8)/(scaling_params!$C$8-scaling_params!$B$8)))+MAX(0,MIN(1,(R1373-scaling_params!$B$9)/(scaling_params!$C$9-scaling_params!$B$9)))+MAX(0,MIN(1,(S1373-scaling_params!$B$10)/(scaling_params!$C$10-scaling_params!$B$10))))/3</f>
        <v>0.5606681107</v>
      </c>
      <c r="AB1373" s="15">
        <f>(MAX(0,MIN(1,(U1373-scaling_params!$B$12)/(scaling_params!$C$12-scaling_params!$B$12)))+MAX(0,MIN(1,(V1373-scaling_params!$B$13)/(scaling_params!$C$13-scaling_params!$B$13))))/2</f>
        <v>0.4131818182</v>
      </c>
      <c r="AC1373" s="13">
        <f>(scaling_params!$G$2*X1373+scaling_params!$G$3*Y1373+scaling_params!$G$4*Z1373+scaling_params!$G$5*AA1373+scaling_params!$G$6*AB1373)*100</f>
        <v>56.84437992</v>
      </c>
      <c r="AD1373" s="11" t="s">
        <v>680</v>
      </c>
      <c r="AE1373" s="11">
        <f t="shared" si="2"/>
        <v>1</v>
      </c>
    </row>
    <row r="1374" ht="15.75" customHeight="1">
      <c r="A1374" s="11" t="s">
        <v>364</v>
      </c>
      <c r="B1374" s="11" t="s">
        <v>163</v>
      </c>
      <c r="C1374" s="11" t="s">
        <v>328</v>
      </c>
      <c r="D1374" s="11" t="s">
        <v>177</v>
      </c>
      <c r="E1374" s="12">
        <v>2024.0</v>
      </c>
      <c r="F1374" s="11" t="s">
        <v>166</v>
      </c>
      <c r="G1374" s="11" t="s">
        <v>167</v>
      </c>
      <c r="H1374" s="11">
        <v>1.0</v>
      </c>
      <c r="I1374" s="13">
        <v>8.9</v>
      </c>
      <c r="J1374" s="11">
        <v>0.0</v>
      </c>
      <c r="K1374" s="13">
        <v>2.9</v>
      </c>
      <c r="L1374" s="13">
        <v>7.7</v>
      </c>
      <c r="M1374" s="11">
        <v>26.0</v>
      </c>
      <c r="N1374" s="14">
        <v>0.78</v>
      </c>
      <c r="O1374" s="13">
        <v>68.1</v>
      </c>
      <c r="P1374" s="13">
        <v>8.1</v>
      </c>
      <c r="Q1374" s="13">
        <v>16.4</v>
      </c>
      <c r="R1374" s="13">
        <v>13.3</v>
      </c>
      <c r="S1374" s="13">
        <v>4.2</v>
      </c>
      <c r="T1374" s="13">
        <v>4.4</v>
      </c>
      <c r="U1374" s="13">
        <v>2.1</v>
      </c>
      <c r="V1374" s="13">
        <v>77.2</v>
      </c>
      <c r="W1374" s="11" t="str">
        <f t="shared" si="1"/>
        <v>B-Average|BBVA|Retail|2024</v>
      </c>
      <c r="X1374" s="15">
        <f>(MAX(0,MIN(1,1-(K1374-scaling_params!$B$2)/(scaling_params!$C$2-scaling_params!$B$2)))+MAX(0,MIN(1,(L1374-scaling_params!$B$3)/(scaling_params!$C$3-scaling_params!$B$3))))/2</f>
        <v>0.5289215686</v>
      </c>
      <c r="Y1374" s="15">
        <f>(MAX(0,MIN(1,(M1374-scaling_params!$B$4)/(scaling_params!$C$4-scaling_params!$B$4)))+MAX(0,MIN(1,(N1374-scaling_params!$B$5)/(scaling_params!$C$5-scaling_params!$B$5))))/2</f>
        <v>0.6101190476</v>
      </c>
      <c r="Z1374" s="15">
        <f>(MAX(0,MIN(1,(O1374-scaling_params!$B$6)/(scaling_params!$C$6-scaling_params!$B$6)))+MAX(0,MIN(1,1-(P1374-scaling_params!$B$7)/(scaling_params!$C$7-scaling_params!$B$7)))+MAX(0,MIN(1,(T1374-scaling_params!$B$11)/(scaling_params!$C$11-scaling_params!$B$11))))/3</f>
        <v>0.5650585522</v>
      </c>
      <c r="AA1374" s="15">
        <f>(MAX(0,MIN(1,1-(Q1374-scaling_params!$B$8)/(scaling_params!$C$8-scaling_params!$B$8)))+MAX(0,MIN(1,(R1374-scaling_params!$B$9)/(scaling_params!$C$9-scaling_params!$B$9)))+MAX(0,MIN(1,(S1374-scaling_params!$B$10)/(scaling_params!$C$10-scaling_params!$B$10))))/3</f>
        <v>0.5287799815</v>
      </c>
      <c r="AB1374" s="15">
        <f>(MAX(0,MIN(1,(U1374-scaling_params!$B$12)/(scaling_params!$C$12-scaling_params!$B$12)))+MAX(0,MIN(1,(V1374-scaling_params!$B$13)/(scaling_params!$C$13-scaling_params!$B$13))))/2</f>
        <v>0.5822727273</v>
      </c>
      <c r="AC1374" s="13">
        <f>(scaling_params!$G$2*X1374+scaling_params!$G$3*Y1374+scaling_params!$G$4*Z1374+scaling_params!$G$5*AA1374+scaling_params!$G$6*AB1374)*100</f>
        <v>56.22367631</v>
      </c>
      <c r="AD1374" s="11" t="s">
        <v>680</v>
      </c>
      <c r="AE1374" s="11">
        <f t="shared" si="2"/>
        <v>1</v>
      </c>
    </row>
    <row r="1375" ht="15.75" customHeight="1">
      <c r="A1375" s="11" t="s">
        <v>364</v>
      </c>
      <c r="B1375" s="11" t="s">
        <v>163</v>
      </c>
      <c r="C1375" s="11" t="s">
        <v>328</v>
      </c>
      <c r="D1375" s="11" t="s">
        <v>177</v>
      </c>
      <c r="E1375" s="12">
        <v>2025.0</v>
      </c>
      <c r="F1375" s="11" t="s">
        <v>166</v>
      </c>
      <c r="G1375" s="11" t="s">
        <v>167</v>
      </c>
      <c r="H1375" s="11">
        <v>1.0</v>
      </c>
      <c r="I1375" s="13">
        <v>8.6</v>
      </c>
      <c r="J1375" s="11">
        <v>0.0</v>
      </c>
      <c r="K1375" s="13">
        <v>2.8</v>
      </c>
      <c r="L1375" s="13">
        <v>7.8</v>
      </c>
      <c r="M1375" s="11">
        <v>40.0</v>
      </c>
      <c r="N1375" s="14">
        <v>0.78</v>
      </c>
      <c r="O1375" s="13">
        <v>69.9</v>
      </c>
      <c r="P1375" s="13">
        <v>6.2</v>
      </c>
      <c r="Q1375" s="13">
        <v>20.4</v>
      </c>
      <c r="R1375" s="13">
        <v>11.3</v>
      </c>
      <c r="S1375" s="13">
        <v>4.1</v>
      </c>
      <c r="T1375" s="13">
        <v>4.3</v>
      </c>
      <c r="U1375" s="13">
        <v>1.6</v>
      </c>
      <c r="V1375" s="13">
        <v>77.8</v>
      </c>
      <c r="W1375" s="11" t="str">
        <f t="shared" si="1"/>
        <v>B-Average|BBVA|Retail|2025</v>
      </c>
      <c r="X1375" s="15">
        <f>(MAX(0,MIN(1,1-(K1375-scaling_params!$B$2)/(scaling_params!$C$2-scaling_params!$B$2)))+MAX(0,MIN(1,(L1375-scaling_params!$B$3)/(scaling_params!$C$3-scaling_params!$B$3))))/2</f>
        <v>0.5529411765</v>
      </c>
      <c r="Y1375" s="15">
        <f>(MAX(0,MIN(1,(M1375-scaling_params!$B$4)/(scaling_params!$C$4-scaling_params!$B$4)))+MAX(0,MIN(1,(N1375-scaling_params!$B$5)/(scaling_params!$C$5-scaling_params!$B$5))))/2</f>
        <v>0.6767857143</v>
      </c>
      <c r="Z1375" s="15">
        <f>(MAX(0,MIN(1,(O1375-scaling_params!$B$6)/(scaling_params!$C$6-scaling_params!$B$6)))+MAX(0,MIN(1,1-(P1375-scaling_params!$B$7)/(scaling_params!$C$7-scaling_params!$B$7)))+MAX(0,MIN(1,(T1375-scaling_params!$B$11)/(scaling_params!$C$11-scaling_params!$B$11))))/3</f>
        <v>0.7564088841</v>
      </c>
      <c r="AA1375" s="15">
        <f>(MAX(0,MIN(1,1-(Q1375-scaling_params!$B$8)/(scaling_params!$C$8-scaling_params!$B$8)))+MAX(0,MIN(1,(R1375-scaling_params!$B$9)/(scaling_params!$C$9-scaling_params!$B$9)))+MAX(0,MIN(1,(S1375-scaling_params!$B$10)/(scaling_params!$C$10-scaling_params!$B$10))))/3</f>
        <v>0.2830727228</v>
      </c>
      <c r="AB1375" s="15">
        <f>(MAX(0,MIN(1,(U1375-scaling_params!$B$12)/(scaling_params!$C$12-scaling_params!$B$12)))+MAX(0,MIN(1,(V1375-scaling_params!$B$13)/(scaling_params!$C$13-scaling_params!$B$13))))/2</f>
        <v>0.4627272727</v>
      </c>
      <c r="AC1375" s="13">
        <f>(scaling_params!$G$2*X1375+scaling_params!$G$3*Y1375+scaling_params!$G$4*Z1375+scaling_params!$G$5*AA1375+scaling_params!$G$6*AB1375)*100</f>
        <v>57.11645245</v>
      </c>
      <c r="AD1375" s="11" t="s">
        <v>680</v>
      </c>
      <c r="AE1375" s="11">
        <f t="shared" si="2"/>
        <v>1</v>
      </c>
    </row>
    <row r="1376" ht="15.75" customHeight="1">
      <c r="A1376" s="11" t="s">
        <v>365</v>
      </c>
      <c r="B1376" s="11" t="s">
        <v>163</v>
      </c>
      <c r="C1376" s="11" t="s">
        <v>328</v>
      </c>
      <c r="D1376" s="11" t="s">
        <v>181</v>
      </c>
      <c r="E1376" s="12">
        <v>2024.0</v>
      </c>
      <c r="F1376" s="11" t="s">
        <v>166</v>
      </c>
      <c r="G1376" s="11" t="s">
        <v>184</v>
      </c>
      <c r="H1376" s="11">
        <v>4.0</v>
      </c>
      <c r="I1376" s="13">
        <v>8.9</v>
      </c>
      <c r="J1376" s="11">
        <v>0.0</v>
      </c>
      <c r="K1376" s="13">
        <v>3.1</v>
      </c>
      <c r="L1376" s="13">
        <v>5.8</v>
      </c>
      <c r="M1376" s="11">
        <v>-16.0</v>
      </c>
      <c r="N1376" s="14">
        <v>0.8</v>
      </c>
      <c r="O1376" s="13">
        <v>71.5</v>
      </c>
      <c r="P1376" s="13">
        <v>8.4</v>
      </c>
      <c r="Q1376" s="13">
        <v>14.6</v>
      </c>
      <c r="R1376" s="13">
        <v>11.7</v>
      </c>
      <c r="S1376" s="13">
        <v>3.3</v>
      </c>
      <c r="T1376" s="13">
        <v>2.7</v>
      </c>
      <c r="U1376" s="13">
        <v>1.8</v>
      </c>
      <c r="V1376" s="13">
        <v>61.5</v>
      </c>
      <c r="W1376" s="11" t="str">
        <f t="shared" si="1"/>
        <v>B-Average|BBVA|Corporate|2024</v>
      </c>
      <c r="X1376" s="15">
        <f>(MAX(0,MIN(1,1-(K1376-scaling_params!$B$2)/(scaling_params!$C$2-scaling_params!$B$2)))+MAX(0,MIN(1,(L1376-scaling_params!$B$3)/(scaling_params!$C$3-scaling_params!$B$3))))/2</f>
        <v>0.3558823529</v>
      </c>
      <c r="Y1376" s="15">
        <f>(MAX(0,MIN(1,(M1376-scaling_params!$B$4)/(scaling_params!$C$4-scaling_params!$B$4)))+MAX(0,MIN(1,(N1376-scaling_params!$B$5)/(scaling_params!$C$5-scaling_params!$B$5))))/2</f>
        <v>0.4351190476</v>
      </c>
      <c r="Z1376" s="15">
        <f>(MAX(0,MIN(1,(O1376-scaling_params!$B$6)/(scaling_params!$C$6-scaling_params!$B$6)))+MAX(0,MIN(1,1-(P1376-scaling_params!$B$7)/(scaling_params!$C$7-scaling_params!$B$7)))+MAX(0,MIN(1,(T1376-scaling_params!$B$11)/(scaling_params!$C$11-scaling_params!$B$11))))/3</f>
        <v>0.4322323738</v>
      </c>
      <c r="AA1376" s="15">
        <f>(MAX(0,MIN(1,1-(Q1376-scaling_params!$B$8)/(scaling_params!$C$8-scaling_params!$B$8)))+MAX(0,MIN(1,(R1376-scaling_params!$B$9)/(scaling_params!$C$9-scaling_params!$B$9)))+MAX(0,MIN(1,(S1376-scaling_params!$B$10)/(scaling_params!$C$10-scaling_params!$B$10))))/3</f>
        <v>0.441215957</v>
      </c>
      <c r="AB1376" s="15">
        <f>(MAX(0,MIN(1,(U1376-scaling_params!$B$12)/(scaling_params!$C$12-scaling_params!$B$12)))+MAX(0,MIN(1,(V1376-scaling_params!$B$13)/(scaling_params!$C$13-scaling_params!$B$13))))/2</f>
        <v>0.3645454545</v>
      </c>
      <c r="AC1376" s="13">
        <f>(scaling_params!$G$2*X1376+scaling_params!$G$3*Y1376+scaling_params!$G$4*Z1376+scaling_params!$G$5*AA1376+scaling_params!$G$6*AB1376)*100</f>
        <v>40.81303091</v>
      </c>
      <c r="AD1376" s="11" t="s">
        <v>680</v>
      </c>
      <c r="AE1376" s="11">
        <f t="shared" si="2"/>
        <v>1</v>
      </c>
    </row>
    <row r="1377" ht="15.75" customHeight="1">
      <c r="A1377" s="11" t="s">
        <v>365</v>
      </c>
      <c r="B1377" s="11" t="s">
        <v>163</v>
      </c>
      <c r="C1377" s="11" t="s">
        <v>328</v>
      </c>
      <c r="D1377" s="11" t="s">
        <v>181</v>
      </c>
      <c r="E1377" s="12">
        <v>2025.0</v>
      </c>
      <c r="F1377" s="11" t="s">
        <v>166</v>
      </c>
      <c r="G1377" s="11" t="s">
        <v>184</v>
      </c>
      <c r="H1377" s="11">
        <v>4.0</v>
      </c>
      <c r="I1377" s="13">
        <v>8.6</v>
      </c>
      <c r="J1377" s="11">
        <v>0.0</v>
      </c>
      <c r="K1377" s="13">
        <v>2.0</v>
      </c>
      <c r="L1377" s="13">
        <v>7.0</v>
      </c>
      <c r="M1377" s="11">
        <v>-6.0</v>
      </c>
      <c r="N1377" s="14">
        <v>0.82</v>
      </c>
      <c r="O1377" s="13">
        <v>66.0</v>
      </c>
      <c r="P1377" s="13">
        <v>8.0</v>
      </c>
      <c r="Q1377" s="13">
        <v>14.3</v>
      </c>
      <c r="R1377" s="13">
        <v>13.5</v>
      </c>
      <c r="S1377" s="13">
        <v>3.5</v>
      </c>
      <c r="T1377" s="13">
        <v>3.0</v>
      </c>
      <c r="U1377" s="13">
        <v>1.4</v>
      </c>
      <c r="V1377" s="13">
        <v>67.9</v>
      </c>
      <c r="W1377" s="11" t="str">
        <f t="shared" si="1"/>
        <v>B-Average|BBVA|Corporate|2025</v>
      </c>
      <c r="X1377" s="15">
        <f>(MAX(0,MIN(1,1-(K1377-scaling_params!$B$2)/(scaling_params!$C$2-scaling_params!$B$2)))+MAX(0,MIN(1,(L1377-scaling_params!$B$3)/(scaling_params!$C$3-scaling_params!$B$3))))/2</f>
        <v>0.6274509804</v>
      </c>
      <c r="Y1377" s="15">
        <f>(MAX(0,MIN(1,(M1377-scaling_params!$B$4)/(scaling_params!$C$4-scaling_params!$B$4)))+MAX(0,MIN(1,(N1377-scaling_params!$B$5)/(scaling_params!$C$5-scaling_params!$B$5))))/2</f>
        <v>0.5077380952</v>
      </c>
      <c r="Z1377" s="15">
        <f>(MAX(0,MIN(1,(O1377-scaling_params!$B$6)/(scaling_params!$C$6-scaling_params!$B$6)))+MAX(0,MIN(1,1-(P1377-scaling_params!$B$7)/(scaling_params!$C$7-scaling_params!$B$7)))+MAX(0,MIN(1,(T1377-scaling_params!$B$11)/(scaling_params!$C$11-scaling_params!$B$11))))/3</f>
        <v>0.4060807625</v>
      </c>
      <c r="AA1377" s="15">
        <f>(MAX(0,MIN(1,1-(Q1377-scaling_params!$B$8)/(scaling_params!$C$8-scaling_params!$B$8)))+MAX(0,MIN(1,(R1377-scaling_params!$B$9)/(scaling_params!$C$9-scaling_params!$B$9)))+MAX(0,MIN(1,(S1377-scaling_params!$B$10)/(scaling_params!$C$10-scaling_params!$B$10))))/3</f>
        <v>0.5481368036</v>
      </c>
      <c r="AB1377" s="15">
        <f>(MAX(0,MIN(1,(U1377-scaling_params!$B$12)/(scaling_params!$C$12-scaling_params!$B$12)))+MAX(0,MIN(1,(V1377-scaling_params!$B$13)/(scaling_params!$C$13-scaling_params!$B$13))))/2</f>
        <v>0.3227272727</v>
      </c>
      <c r="AC1377" s="13">
        <f>(scaling_params!$G$2*X1377+scaling_params!$G$3*Y1377+scaling_params!$G$4*Z1377+scaling_params!$G$5*AA1377+scaling_params!$G$6*AB1377)*100</f>
        <v>49.67523076</v>
      </c>
      <c r="AD1377" s="11" t="s">
        <v>680</v>
      </c>
      <c r="AE1377" s="11">
        <f t="shared" si="2"/>
        <v>1</v>
      </c>
    </row>
    <row r="1378" ht="15.75" customHeight="1">
      <c r="A1378" s="11" t="s">
        <v>366</v>
      </c>
      <c r="B1378" s="11" t="s">
        <v>163</v>
      </c>
      <c r="C1378" s="11" t="s">
        <v>328</v>
      </c>
      <c r="D1378" s="11" t="s">
        <v>170</v>
      </c>
      <c r="E1378" s="12">
        <v>2024.0</v>
      </c>
      <c r="F1378" s="11" t="s">
        <v>171</v>
      </c>
      <c r="G1378" s="11" t="s">
        <v>167</v>
      </c>
      <c r="H1378" s="11">
        <v>1.0</v>
      </c>
      <c r="I1378" s="13">
        <v>8.9</v>
      </c>
      <c r="J1378" s="11">
        <v>0.0</v>
      </c>
      <c r="K1378" s="13">
        <v>2.4</v>
      </c>
      <c r="L1378" s="13">
        <v>7.5</v>
      </c>
      <c r="M1378" s="11">
        <v>13.0</v>
      </c>
      <c r="N1378" s="14">
        <v>0.8</v>
      </c>
      <c r="O1378" s="13">
        <v>70.5</v>
      </c>
      <c r="P1378" s="13">
        <v>8.3</v>
      </c>
      <c r="Q1378" s="13">
        <v>13.6</v>
      </c>
      <c r="R1378" s="13">
        <v>14.9</v>
      </c>
      <c r="S1378" s="13">
        <v>3.6</v>
      </c>
      <c r="T1378" s="13">
        <v>3.4</v>
      </c>
      <c r="U1378" s="13">
        <v>1.7</v>
      </c>
      <c r="V1378" s="13">
        <v>68.7</v>
      </c>
      <c r="W1378" s="11" t="str">
        <f t="shared" si="1"/>
        <v>B-Average|BBVA|Risk|2024</v>
      </c>
      <c r="X1378" s="15">
        <f>(MAX(0,MIN(1,1-(K1378-scaling_params!$B$2)/(scaling_params!$C$2-scaling_params!$B$2)))+MAX(0,MIN(1,(L1378-scaling_params!$B$3)/(scaling_params!$C$3-scaling_params!$B$3))))/2</f>
        <v>0.5975490196</v>
      </c>
      <c r="Y1378" s="15">
        <f>(MAX(0,MIN(1,(M1378-scaling_params!$B$4)/(scaling_params!$C$4-scaling_params!$B$4)))+MAX(0,MIN(1,(N1378-scaling_params!$B$5)/(scaling_params!$C$5-scaling_params!$B$5))))/2</f>
        <v>0.5732142857</v>
      </c>
      <c r="Z1378" s="15">
        <f>(MAX(0,MIN(1,(O1378-scaling_params!$B$6)/(scaling_params!$C$6-scaling_params!$B$6)))+MAX(0,MIN(1,1-(P1378-scaling_params!$B$7)/(scaling_params!$C$7-scaling_params!$B$7)))+MAX(0,MIN(1,(T1378-scaling_params!$B$11)/(scaling_params!$C$11-scaling_params!$B$11))))/3</f>
        <v>0.4914063993</v>
      </c>
      <c r="AA1378" s="15">
        <f>(MAX(0,MIN(1,1-(Q1378-scaling_params!$B$8)/(scaling_params!$C$8-scaling_params!$B$8)))+MAX(0,MIN(1,(R1378-scaling_params!$B$9)/(scaling_params!$C$9-scaling_params!$B$9)))+MAX(0,MIN(1,(S1378-scaling_params!$B$10)/(scaling_params!$C$10-scaling_params!$B$10))))/3</f>
        <v>0.6435276067</v>
      </c>
      <c r="AB1378" s="15">
        <f>(MAX(0,MIN(1,(U1378-scaling_params!$B$12)/(scaling_params!$C$12-scaling_params!$B$12)))+MAX(0,MIN(1,(V1378-scaling_params!$B$13)/(scaling_params!$C$13-scaling_params!$B$13))))/2</f>
        <v>0.405</v>
      </c>
      <c r="AC1378" s="13">
        <f>(scaling_params!$G$2*X1378+scaling_params!$G$3*Y1378+scaling_params!$G$4*Z1378+scaling_params!$G$5*AA1378+scaling_params!$G$6*AB1378)*100</f>
        <v>55.16607394</v>
      </c>
      <c r="AD1378" s="11" t="s">
        <v>680</v>
      </c>
      <c r="AE1378" s="11">
        <f t="shared" si="2"/>
        <v>1</v>
      </c>
    </row>
    <row r="1379" ht="15.75" customHeight="1">
      <c r="A1379" s="11" t="s">
        <v>366</v>
      </c>
      <c r="B1379" s="11" t="s">
        <v>163</v>
      </c>
      <c r="C1379" s="11" t="s">
        <v>328</v>
      </c>
      <c r="D1379" s="11" t="s">
        <v>170</v>
      </c>
      <c r="E1379" s="12">
        <v>2025.0</v>
      </c>
      <c r="F1379" s="11" t="s">
        <v>171</v>
      </c>
      <c r="G1379" s="11" t="s">
        <v>167</v>
      </c>
      <c r="H1379" s="11">
        <v>1.0</v>
      </c>
      <c r="I1379" s="13">
        <v>8.6</v>
      </c>
      <c r="J1379" s="11">
        <v>0.0</v>
      </c>
      <c r="K1379" s="13">
        <v>2.5</v>
      </c>
      <c r="L1379" s="13">
        <v>6.4</v>
      </c>
      <c r="M1379" s="11">
        <v>25.0</v>
      </c>
      <c r="N1379" s="14">
        <v>0.78</v>
      </c>
      <c r="O1379" s="13">
        <v>68.8</v>
      </c>
      <c r="P1379" s="13">
        <v>7.0</v>
      </c>
      <c r="Q1379" s="13">
        <v>16.6</v>
      </c>
      <c r="R1379" s="13">
        <v>14.7</v>
      </c>
      <c r="S1379" s="13">
        <v>3.7</v>
      </c>
      <c r="T1379" s="13">
        <v>3.5</v>
      </c>
      <c r="U1379" s="13">
        <v>1.5</v>
      </c>
      <c r="V1379" s="13">
        <v>80.4</v>
      </c>
      <c r="W1379" s="11" t="str">
        <f t="shared" si="1"/>
        <v>B-Average|BBVA|Risk|2025</v>
      </c>
      <c r="X1379" s="15">
        <f>(MAX(0,MIN(1,1-(K1379-scaling_params!$B$2)/(scaling_params!$C$2-scaling_params!$B$2)))+MAX(0,MIN(1,(L1379-scaling_params!$B$3)/(scaling_params!$C$3-scaling_params!$B$3))))/2</f>
        <v>0.5</v>
      </c>
      <c r="Y1379" s="15">
        <f>(MAX(0,MIN(1,(M1379-scaling_params!$B$4)/(scaling_params!$C$4-scaling_params!$B$4)))+MAX(0,MIN(1,(N1379-scaling_params!$B$5)/(scaling_params!$C$5-scaling_params!$B$5))))/2</f>
        <v>0.6053571429</v>
      </c>
      <c r="Z1379" s="15">
        <f>(MAX(0,MIN(1,(O1379-scaling_params!$B$6)/(scaling_params!$C$6-scaling_params!$B$6)))+MAX(0,MIN(1,1-(P1379-scaling_params!$B$7)/(scaling_params!$C$7-scaling_params!$B$7)))+MAX(0,MIN(1,(T1379-scaling_params!$B$11)/(scaling_params!$C$11-scaling_params!$B$11))))/3</f>
        <v>0.5899945207</v>
      </c>
      <c r="AA1379" s="15">
        <f>(MAX(0,MIN(1,1-(Q1379-scaling_params!$B$8)/(scaling_params!$C$8-scaling_params!$B$8)))+MAX(0,MIN(1,(R1379-scaling_params!$B$9)/(scaling_params!$C$9-scaling_params!$B$9)))+MAX(0,MIN(1,(S1379-scaling_params!$B$10)/(scaling_params!$C$10-scaling_params!$B$10))))/3</f>
        <v>0.531256346</v>
      </c>
      <c r="AB1379" s="15">
        <f>(MAX(0,MIN(1,(U1379-scaling_params!$B$12)/(scaling_params!$C$12-scaling_params!$B$12)))+MAX(0,MIN(1,(V1379-scaling_params!$B$13)/(scaling_params!$C$13-scaling_params!$B$13))))/2</f>
        <v>0.4613636364</v>
      </c>
      <c r="AC1379" s="13">
        <f>(scaling_params!$G$2*X1379+scaling_params!$G$3*Y1379+scaling_params!$G$4*Z1379+scaling_params!$G$5*AA1379+scaling_params!$G$6*AB1379)*100</f>
        <v>54.63496669</v>
      </c>
      <c r="AD1379" s="11" t="s">
        <v>680</v>
      </c>
      <c r="AE1379" s="11">
        <f t="shared" si="2"/>
        <v>1</v>
      </c>
    </row>
    <row r="1380" ht="15.75" customHeight="1">
      <c r="A1380" s="11" t="s">
        <v>367</v>
      </c>
      <c r="B1380" s="11" t="s">
        <v>163</v>
      </c>
      <c r="C1380" s="11" t="s">
        <v>328</v>
      </c>
      <c r="D1380" s="11" t="s">
        <v>181</v>
      </c>
      <c r="E1380" s="12">
        <v>2024.0</v>
      </c>
      <c r="F1380" s="11" t="s">
        <v>166</v>
      </c>
      <c r="G1380" s="11" t="s">
        <v>172</v>
      </c>
      <c r="H1380" s="11">
        <v>3.0</v>
      </c>
      <c r="I1380" s="13">
        <v>8.9</v>
      </c>
      <c r="J1380" s="11">
        <v>0.0</v>
      </c>
      <c r="K1380" s="13">
        <v>3.1</v>
      </c>
      <c r="L1380" s="13">
        <v>5.9</v>
      </c>
      <c r="M1380" s="11">
        <v>-9.0</v>
      </c>
      <c r="N1380" s="14">
        <v>0.76</v>
      </c>
      <c r="O1380" s="13">
        <v>71.5</v>
      </c>
      <c r="P1380" s="13">
        <v>8.4</v>
      </c>
      <c r="Q1380" s="13">
        <v>14.6</v>
      </c>
      <c r="R1380" s="13">
        <v>11.7</v>
      </c>
      <c r="S1380" s="13">
        <v>3.9</v>
      </c>
      <c r="T1380" s="13">
        <v>2.8</v>
      </c>
      <c r="U1380" s="13">
        <v>1.8</v>
      </c>
      <c r="V1380" s="13">
        <v>71.7</v>
      </c>
      <c r="W1380" s="11" t="str">
        <f t="shared" si="1"/>
        <v>B-Average|BBVA|Corporate|2024</v>
      </c>
      <c r="X1380" s="15">
        <f>(MAX(0,MIN(1,1-(K1380-scaling_params!$B$2)/(scaling_params!$C$2-scaling_params!$B$2)))+MAX(0,MIN(1,(L1380-scaling_params!$B$3)/(scaling_params!$C$3-scaling_params!$B$3))))/2</f>
        <v>0.3632352941</v>
      </c>
      <c r="Y1380" s="15">
        <f>(MAX(0,MIN(1,(M1380-scaling_params!$B$4)/(scaling_params!$C$4-scaling_params!$B$4)))+MAX(0,MIN(1,(N1380-scaling_params!$B$5)/(scaling_params!$C$5-scaling_params!$B$5))))/2</f>
        <v>0.418452381</v>
      </c>
      <c r="Z1380" s="15">
        <f>(MAX(0,MIN(1,(O1380-scaling_params!$B$6)/(scaling_params!$C$6-scaling_params!$B$6)))+MAX(0,MIN(1,1-(P1380-scaling_params!$B$7)/(scaling_params!$C$7-scaling_params!$B$7)))+MAX(0,MIN(1,(T1380-scaling_params!$B$11)/(scaling_params!$C$11-scaling_params!$B$11))))/3</f>
        <v>0.4417561833</v>
      </c>
      <c r="AA1380" s="15">
        <f>(MAX(0,MIN(1,1-(Q1380-scaling_params!$B$8)/(scaling_params!$C$8-scaling_params!$B$8)))+MAX(0,MIN(1,(R1380-scaling_params!$B$9)/(scaling_params!$C$9-scaling_params!$B$9)))+MAX(0,MIN(1,(S1380-scaling_params!$B$10)/(scaling_params!$C$10-scaling_params!$B$10))))/3</f>
        <v>0.5000394865</v>
      </c>
      <c r="AB1380" s="15">
        <f>(MAX(0,MIN(1,(U1380-scaling_params!$B$12)/(scaling_params!$C$12-scaling_params!$B$12)))+MAX(0,MIN(1,(V1380-scaling_params!$B$13)/(scaling_params!$C$13-scaling_params!$B$13))))/2</f>
        <v>0.4572727273</v>
      </c>
      <c r="AC1380" s="13">
        <f>(scaling_params!$G$2*X1380+scaling_params!$G$3*Y1380+scaling_params!$G$4*Z1380+scaling_params!$G$5*AA1380+scaling_params!$G$6*AB1380)*100</f>
        <v>42.94744382</v>
      </c>
      <c r="AD1380" s="11" t="s">
        <v>680</v>
      </c>
      <c r="AE1380" s="11">
        <f t="shared" si="2"/>
        <v>1</v>
      </c>
    </row>
    <row r="1381" ht="15.75" customHeight="1">
      <c r="A1381" s="11" t="s">
        <v>367</v>
      </c>
      <c r="B1381" s="11" t="s">
        <v>163</v>
      </c>
      <c r="C1381" s="11" t="s">
        <v>328</v>
      </c>
      <c r="D1381" s="11" t="s">
        <v>181</v>
      </c>
      <c r="E1381" s="12">
        <v>2025.0</v>
      </c>
      <c r="F1381" s="11" t="s">
        <v>166</v>
      </c>
      <c r="G1381" s="11" t="s">
        <v>172</v>
      </c>
      <c r="H1381" s="11">
        <v>3.0</v>
      </c>
      <c r="I1381" s="13">
        <v>8.6</v>
      </c>
      <c r="J1381" s="11">
        <v>0.0</v>
      </c>
      <c r="K1381" s="13">
        <v>2.0</v>
      </c>
      <c r="L1381" s="13">
        <v>4.5</v>
      </c>
      <c r="M1381" s="11">
        <v>10.0</v>
      </c>
      <c r="N1381" s="14">
        <v>0.79</v>
      </c>
      <c r="O1381" s="13">
        <v>66.0</v>
      </c>
      <c r="P1381" s="13">
        <v>8.0</v>
      </c>
      <c r="Q1381" s="13">
        <v>14.3</v>
      </c>
      <c r="R1381" s="13">
        <v>13.5</v>
      </c>
      <c r="S1381" s="13">
        <v>3.3</v>
      </c>
      <c r="T1381" s="13">
        <v>3.0</v>
      </c>
      <c r="U1381" s="13">
        <v>1.4</v>
      </c>
      <c r="V1381" s="13">
        <v>65.7</v>
      </c>
      <c r="W1381" s="11" t="str">
        <f t="shared" si="1"/>
        <v>B-Average|BBVA|Corporate|2025</v>
      </c>
      <c r="X1381" s="15">
        <f>(MAX(0,MIN(1,1-(K1381-scaling_params!$B$2)/(scaling_params!$C$2-scaling_params!$B$2)))+MAX(0,MIN(1,(L1381-scaling_params!$B$3)/(scaling_params!$C$3-scaling_params!$B$3))))/2</f>
        <v>0.443627451</v>
      </c>
      <c r="Y1381" s="15">
        <f>(MAX(0,MIN(1,(M1381-scaling_params!$B$4)/(scaling_params!$C$4-scaling_params!$B$4)))+MAX(0,MIN(1,(N1381-scaling_params!$B$5)/(scaling_params!$C$5-scaling_params!$B$5))))/2</f>
        <v>0.5464285714</v>
      </c>
      <c r="Z1381" s="15">
        <f>(MAX(0,MIN(1,(O1381-scaling_params!$B$6)/(scaling_params!$C$6-scaling_params!$B$6)))+MAX(0,MIN(1,1-(P1381-scaling_params!$B$7)/(scaling_params!$C$7-scaling_params!$B$7)))+MAX(0,MIN(1,(T1381-scaling_params!$B$11)/(scaling_params!$C$11-scaling_params!$B$11))))/3</f>
        <v>0.4060807625</v>
      </c>
      <c r="AA1381" s="15">
        <f>(MAX(0,MIN(1,1-(Q1381-scaling_params!$B$8)/(scaling_params!$C$8-scaling_params!$B$8)))+MAX(0,MIN(1,(R1381-scaling_params!$B$9)/(scaling_params!$C$9-scaling_params!$B$9)))+MAX(0,MIN(1,(S1381-scaling_params!$B$10)/(scaling_params!$C$10-scaling_params!$B$10))))/3</f>
        <v>0.5285289605</v>
      </c>
      <c r="AB1381" s="15">
        <f>(MAX(0,MIN(1,(U1381-scaling_params!$B$12)/(scaling_params!$C$12-scaling_params!$B$12)))+MAX(0,MIN(1,(V1381-scaling_params!$B$13)/(scaling_params!$C$13-scaling_params!$B$13))))/2</f>
        <v>0.3027272727</v>
      </c>
      <c r="AC1381" s="13">
        <f>(scaling_params!$G$2*X1381+scaling_params!$G$3*Y1381+scaling_params!$G$4*Z1381+scaling_params!$G$5*AA1381+scaling_params!$G$6*AB1381)*100</f>
        <v>45.68350597</v>
      </c>
      <c r="AD1381" s="11" t="s">
        <v>680</v>
      </c>
      <c r="AE1381" s="11">
        <f t="shared" si="2"/>
        <v>1</v>
      </c>
    </row>
    <row r="1382" ht="15.75" customHeight="1">
      <c r="A1382" s="11" t="s">
        <v>368</v>
      </c>
      <c r="B1382" s="11" t="s">
        <v>163</v>
      </c>
      <c r="C1382" s="11" t="s">
        <v>328</v>
      </c>
      <c r="D1382" s="11" t="s">
        <v>174</v>
      </c>
      <c r="E1382" s="12">
        <v>2024.0</v>
      </c>
      <c r="F1382" s="11" t="s">
        <v>166</v>
      </c>
      <c r="G1382" s="11" t="s">
        <v>172</v>
      </c>
      <c r="H1382" s="11">
        <v>5.0</v>
      </c>
      <c r="I1382" s="13">
        <v>8.9</v>
      </c>
      <c r="J1382" s="11">
        <v>0.0</v>
      </c>
      <c r="K1382" s="13">
        <v>3.0</v>
      </c>
      <c r="L1382" s="13">
        <v>6.0</v>
      </c>
      <c r="M1382" s="11">
        <v>28.0</v>
      </c>
      <c r="N1382" s="14">
        <v>0.81</v>
      </c>
      <c r="O1382" s="13">
        <v>61.5</v>
      </c>
      <c r="P1382" s="13">
        <v>8.7</v>
      </c>
      <c r="Q1382" s="13">
        <v>18.1</v>
      </c>
      <c r="R1382" s="13">
        <v>13.0</v>
      </c>
      <c r="S1382" s="13">
        <v>3.4</v>
      </c>
      <c r="T1382" s="13">
        <v>3.2</v>
      </c>
      <c r="U1382" s="13">
        <v>1.3</v>
      </c>
      <c r="V1382" s="13">
        <v>69.7</v>
      </c>
      <c r="W1382" s="11" t="str">
        <f t="shared" si="1"/>
        <v>B-Average|BBVA|Digital|2024</v>
      </c>
      <c r="X1382" s="15">
        <f>(MAX(0,MIN(1,1-(K1382-scaling_params!$B$2)/(scaling_params!$C$2-scaling_params!$B$2)))+MAX(0,MIN(1,(L1382-scaling_params!$B$3)/(scaling_params!$C$3-scaling_params!$B$3))))/2</f>
        <v>0.387254902</v>
      </c>
      <c r="Y1382" s="15">
        <f>(MAX(0,MIN(1,(M1382-scaling_params!$B$4)/(scaling_params!$C$4-scaling_params!$B$4)))+MAX(0,MIN(1,(N1382-scaling_params!$B$5)/(scaling_params!$C$5-scaling_params!$B$5))))/2</f>
        <v>0.6571428571</v>
      </c>
      <c r="Z1382" s="15">
        <f>(MAX(0,MIN(1,(O1382-scaling_params!$B$6)/(scaling_params!$C$6-scaling_params!$B$6)))+MAX(0,MIN(1,1-(P1382-scaling_params!$B$7)/(scaling_params!$C$7-scaling_params!$B$7)))+MAX(0,MIN(1,(T1382-scaling_params!$B$11)/(scaling_params!$C$11-scaling_params!$B$11))))/3</f>
        <v>0.2878078928</v>
      </c>
      <c r="AA1382" s="15">
        <f>(MAX(0,MIN(1,1-(Q1382-scaling_params!$B$8)/(scaling_params!$C$8-scaling_params!$B$8)))+MAX(0,MIN(1,(R1382-scaling_params!$B$9)/(scaling_params!$C$9-scaling_params!$B$9)))+MAX(0,MIN(1,(S1382-scaling_params!$B$10)/(scaling_params!$C$10-scaling_params!$B$10))))/3</f>
        <v>0.3732964417</v>
      </c>
      <c r="AB1382" s="15">
        <f>(MAX(0,MIN(1,(U1382-scaling_params!$B$12)/(scaling_params!$C$12-scaling_params!$B$12)))+MAX(0,MIN(1,(V1382-scaling_params!$B$13)/(scaling_params!$C$13-scaling_params!$B$13))))/2</f>
        <v>0.3140909091</v>
      </c>
      <c r="AC1382" s="13">
        <f>(scaling_params!$G$2*X1382+scaling_params!$G$3*Y1382+scaling_params!$G$4*Z1382+scaling_params!$G$5*AA1382+scaling_params!$G$6*AB1382)*100</f>
        <v>41.58312292</v>
      </c>
      <c r="AD1382" s="11" t="s">
        <v>680</v>
      </c>
      <c r="AE1382" s="11">
        <f t="shared" si="2"/>
        <v>1</v>
      </c>
    </row>
    <row r="1383" ht="15.75" customHeight="1">
      <c r="A1383" s="11" t="s">
        <v>368</v>
      </c>
      <c r="B1383" s="11" t="s">
        <v>163</v>
      </c>
      <c r="C1383" s="11" t="s">
        <v>328</v>
      </c>
      <c r="D1383" s="11" t="s">
        <v>174</v>
      </c>
      <c r="E1383" s="12">
        <v>2025.0</v>
      </c>
      <c r="F1383" s="11" t="s">
        <v>166</v>
      </c>
      <c r="G1383" s="11" t="s">
        <v>172</v>
      </c>
      <c r="H1383" s="11">
        <v>5.0</v>
      </c>
      <c r="I1383" s="13">
        <v>8.6</v>
      </c>
      <c r="J1383" s="11">
        <v>1.0</v>
      </c>
      <c r="K1383" s="13">
        <v>3.2</v>
      </c>
      <c r="L1383" s="13">
        <v>7.4</v>
      </c>
      <c r="M1383" s="11">
        <v>21.0</v>
      </c>
      <c r="N1383" s="14">
        <v>0.78</v>
      </c>
      <c r="O1383" s="13">
        <v>62.8</v>
      </c>
      <c r="P1383" s="13">
        <v>7.6</v>
      </c>
      <c r="Q1383" s="13">
        <v>16.6</v>
      </c>
      <c r="R1383" s="13">
        <v>15.2</v>
      </c>
      <c r="S1383" s="13">
        <v>3.8</v>
      </c>
      <c r="T1383" s="13">
        <v>3.7</v>
      </c>
      <c r="U1383" s="13">
        <v>1.7</v>
      </c>
      <c r="V1383" s="13">
        <v>71.5</v>
      </c>
      <c r="W1383" s="11" t="str">
        <f t="shared" si="1"/>
        <v>B-Average|BBVA|Digital|2025</v>
      </c>
      <c r="X1383" s="15">
        <f>(MAX(0,MIN(1,1-(K1383-scaling_params!$B$2)/(scaling_params!$C$2-scaling_params!$B$2)))+MAX(0,MIN(1,(L1383-scaling_params!$B$3)/(scaling_params!$C$3-scaling_params!$B$3))))/2</f>
        <v>0.4568627451</v>
      </c>
      <c r="Y1383" s="15">
        <f>(MAX(0,MIN(1,(M1383-scaling_params!$B$4)/(scaling_params!$C$4-scaling_params!$B$4)))+MAX(0,MIN(1,(N1383-scaling_params!$B$5)/(scaling_params!$C$5-scaling_params!$B$5))))/2</f>
        <v>0.5863095238</v>
      </c>
      <c r="Z1383" s="15">
        <f>(MAX(0,MIN(1,(O1383-scaling_params!$B$6)/(scaling_params!$C$6-scaling_params!$B$6)))+MAX(0,MIN(1,1-(P1383-scaling_params!$B$7)/(scaling_params!$C$7-scaling_params!$B$7)))+MAX(0,MIN(1,(T1383-scaling_params!$B$11)/(scaling_params!$C$11-scaling_params!$B$11))))/3</f>
        <v>0.4559781847</v>
      </c>
      <c r="AA1383" s="15">
        <f>(MAX(0,MIN(1,1-(Q1383-scaling_params!$B$8)/(scaling_params!$C$8-scaling_params!$B$8)))+MAX(0,MIN(1,(R1383-scaling_params!$B$9)/(scaling_params!$C$9-scaling_params!$B$9)))+MAX(0,MIN(1,(S1383-scaling_params!$B$10)/(scaling_params!$C$10-scaling_params!$B$10))))/3</f>
        <v>0.562157314</v>
      </c>
      <c r="AB1383" s="15">
        <f>(MAX(0,MIN(1,(U1383-scaling_params!$B$12)/(scaling_params!$C$12-scaling_params!$B$12)))+MAX(0,MIN(1,(V1383-scaling_params!$B$13)/(scaling_params!$C$13-scaling_params!$B$13))))/2</f>
        <v>0.4304545455</v>
      </c>
      <c r="AC1383" s="13">
        <f>(scaling_params!$G$2*X1383+scaling_params!$G$3*Y1383+scaling_params!$G$4*Z1383+scaling_params!$G$5*AA1383+scaling_params!$G$6*AB1383)*100</f>
        <v>50.20336802</v>
      </c>
      <c r="AD1383" s="11" t="s">
        <v>680</v>
      </c>
      <c r="AE1383" s="11">
        <f t="shared" si="2"/>
        <v>1</v>
      </c>
    </row>
    <row r="1384" ht="15.75" customHeight="1">
      <c r="A1384" s="11" t="s">
        <v>369</v>
      </c>
      <c r="B1384" s="11" t="s">
        <v>163</v>
      </c>
      <c r="C1384" s="11" t="s">
        <v>328</v>
      </c>
      <c r="D1384" s="11" t="s">
        <v>165</v>
      </c>
      <c r="E1384" s="12">
        <v>2024.0</v>
      </c>
      <c r="F1384" s="11" t="s">
        <v>171</v>
      </c>
      <c r="G1384" s="11" t="s">
        <v>172</v>
      </c>
      <c r="H1384" s="11">
        <v>4.0</v>
      </c>
      <c r="I1384" s="13">
        <v>8.9</v>
      </c>
      <c r="J1384" s="11">
        <v>0.0</v>
      </c>
      <c r="K1384" s="13">
        <v>3.0</v>
      </c>
      <c r="L1384" s="13">
        <v>5.0</v>
      </c>
      <c r="M1384" s="11">
        <v>-18.0</v>
      </c>
      <c r="N1384" s="14">
        <v>0.68</v>
      </c>
      <c r="O1384" s="13">
        <v>69.1</v>
      </c>
      <c r="P1384" s="13">
        <v>7.0</v>
      </c>
      <c r="Q1384" s="13">
        <v>16.3</v>
      </c>
      <c r="R1384" s="13">
        <v>13.4</v>
      </c>
      <c r="S1384" s="13">
        <v>3.1</v>
      </c>
      <c r="T1384" s="13">
        <v>3.0</v>
      </c>
      <c r="U1384" s="13">
        <v>2.1</v>
      </c>
      <c r="V1384" s="13">
        <v>70.2</v>
      </c>
      <c r="W1384" s="11" t="str">
        <f t="shared" si="1"/>
        <v>B-Average|BBVA|Operations|2024</v>
      </c>
      <c r="X1384" s="15">
        <f>(MAX(0,MIN(1,1-(K1384-scaling_params!$B$2)/(scaling_params!$C$2-scaling_params!$B$2)))+MAX(0,MIN(1,(L1384-scaling_params!$B$3)/(scaling_params!$C$3-scaling_params!$B$3))))/2</f>
        <v>0.3137254902</v>
      </c>
      <c r="Y1384" s="15">
        <f>(MAX(0,MIN(1,(M1384-scaling_params!$B$4)/(scaling_params!$C$4-scaling_params!$B$4)))+MAX(0,MIN(1,(N1384-scaling_params!$B$5)/(scaling_params!$C$5-scaling_params!$B$5))))/2</f>
        <v>0.2755952381</v>
      </c>
      <c r="Z1384" s="15">
        <f>(MAX(0,MIN(1,(O1384-scaling_params!$B$6)/(scaling_params!$C$6-scaling_params!$B$6)))+MAX(0,MIN(1,1-(P1384-scaling_params!$B$7)/(scaling_params!$C$7-scaling_params!$B$7)))+MAX(0,MIN(1,(T1384-scaling_params!$B$11)/(scaling_params!$C$11-scaling_params!$B$11))))/3</f>
        <v>0.5473259681</v>
      </c>
      <c r="AA1384" s="15">
        <f>(MAX(0,MIN(1,1-(Q1384-scaling_params!$B$8)/(scaling_params!$C$8-scaling_params!$B$8)))+MAX(0,MIN(1,(R1384-scaling_params!$B$9)/(scaling_params!$C$9-scaling_params!$B$9)))+MAX(0,MIN(1,(S1384-scaling_params!$B$10)/(scaling_params!$C$10-scaling_params!$B$10))))/3</f>
        <v>0.4289441323</v>
      </c>
      <c r="AB1384" s="15">
        <f>(MAX(0,MIN(1,(U1384-scaling_params!$B$12)/(scaling_params!$C$12-scaling_params!$B$12)))+MAX(0,MIN(1,(V1384-scaling_params!$B$13)/(scaling_params!$C$13-scaling_params!$B$13))))/2</f>
        <v>0.5186363636</v>
      </c>
      <c r="AC1384" s="13">
        <f>(scaling_params!$G$2*X1384+scaling_params!$G$3*Y1384+scaling_params!$G$4*Z1384+scaling_params!$G$5*AA1384+scaling_params!$G$6*AB1384)*100</f>
        <v>40.38052319</v>
      </c>
      <c r="AD1384" s="11" t="s">
        <v>680</v>
      </c>
      <c r="AE1384" s="11">
        <f t="shared" si="2"/>
        <v>1</v>
      </c>
    </row>
    <row r="1385" ht="15.75" customHeight="1">
      <c r="A1385" s="11" t="s">
        <v>369</v>
      </c>
      <c r="B1385" s="11" t="s">
        <v>163</v>
      </c>
      <c r="C1385" s="11" t="s">
        <v>328</v>
      </c>
      <c r="D1385" s="11" t="s">
        <v>165</v>
      </c>
      <c r="E1385" s="12">
        <v>2025.0</v>
      </c>
      <c r="F1385" s="11" t="s">
        <v>171</v>
      </c>
      <c r="G1385" s="11" t="s">
        <v>172</v>
      </c>
      <c r="H1385" s="11">
        <v>4.0</v>
      </c>
      <c r="I1385" s="13">
        <v>8.6</v>
      </c>
      <c r="J1385" s="11">
        <v>1.0</v>
      </c>
      <c r="K1385" s="13">
        <v>2.9</v>
      </c>
      <c r="L1385" s="13">
        <v>6.4</v>
      </c>
      <c r="M1385" s="11">
        <v>1.0</v>
      </c>
      <c r="N1385" s="14">
        <v>0.74</v>
      </c>
      <c r="O1385" s="13">
        <v>65.0</v>
      </c>
      <c r="P1385" s="13">
        <v>7.5</v>
      </c>
      <c r="Q1385" s="13">
        <v>15.9</v>
      </c>
      <c r="R1385" s="13">
        <v>10.7</v>
      </c>
      <c r="S1385" s="13">
        <v>3.0</v>
      </c>
      <c r="T1385" s="13">
        <v>3.5</v>
      </c>
      <c r="U1385" s="13">
        <v>1.3</v>
      </c>
      <c r="V1385" s="13">
        <v>57.9</v>
      </c>
      <c r="W1385" s="11" t="str">
        <f t="shared" si="1"/>
        <v>B-Average|BBVA|Operations|2025</v>
      </c>
      <c r="X1385" s="15">
        <f>(MAX(0,MIN(1,1-(K1385-scaling_params!$B$2)/(scaling_params!$C$2-scaling_params!$B$2)))+MAX(0,MIN(1,(L1385-scaling_params!$B$3)/(scaling_params!$C$3-scaling_params!$B$3))))/2</f>
        <v>0.4333333333</v>
      </c>
      <c r="Y1385" s="15">
        <f>(MAX(0,MIN(1,(M1385-scaling_params!$B$4)/(scaling_params!$C$4-scaling_params!$B$4)))+MAX(0,MIN(1,(N1385-scaling_params!$B$5)/(scaling_params!$C$5-scaling_params!$B$5))))/2</f>
        <v>0.4410714286</v>
      </c>
      <c r="Z1385" s="15">
        <f>(MAX(0,MIN(1,(O1385-scaling_params!$B$6)/(scaling_params!$C$6-scaling_params!$B$6)))+MAX(0,MIN(1,1-(P1385-scaling_params!$B$7)/(scaling_params!$C$7-scaling_params!$B$7)))+MAX(0,MIN(1,(T1385-scaling_params!$B$11)/(scaling_params!$C$11-scaling_params!$B$11))))/3</f>
        <v>0.482243205</v>
      </c>
      <c r="AA1385" s="15">
        <f>(MAX(0,MIN(1,1-(Q1385-scaling_params!$B$8)/(scaling_params!$C$8-scaling_params!$B$8)))+MAX(0,MIN(1,(R1385-scaling_params!$B$9)/(scaling_params!$C$9-scaling_params!$B$9)))+MAX(0,MIN(1,(S1385-scaling_params!$B$10)/(scaling_params!$C$10-scaling_params!$B$10))))/3</f>
        <v>0.3203676753</v>
      </c>
      <c r="AB1385" s="15">
        <f>(MAX(0,MIN(1,(U1385-scaling_params!$B$12)/(scaling_params!$C$12-scaling_params!$B$12)))+MAX(0,MIN(1,(V1385-scaling_params!$B$13)/(scaling_params!$C$13-scaling_params!$B$13))))/2</f>
        <v>0.2068181818</v>
      </c>
      <c r="AC1385" s="13">
        <f>(scaling_params!$G$2*X1385+scaling_params!$G$3*Y1385+scaling_params!$G$4*Z1385+scaling_params!$G$5*AA1385+scaling_params!$G$6*AB1385)*100</f>
        <v>39.96015285</v>
      </c>
      <c r="AD1385" s="11" t="s">
        <v>680</v>
      </c>
      <c r="AE1385" s="11">
        <f t="shared" si="2"/>
        <v>1</v>
      </c>
    </row>
    <row r="1386" ht="15.75" customHeight="1">
      <c r="A1386" s="11" t="s">
        <v>370</v>
      </c>
      <c r="B1386" s="11" t="s">
        <v>163</v>
      </c>
      <c r="C1386" s="11" t="s">
        <v>328</v>
      </c>
      <c r="D1386" s="11" t="s">
        <v>165</v>
      </c>
      <c r="E1386" s="12">
        <v>2024.0</v>
      </c>
      <c r="F1386" s="11" t="s">
        <v>171</v>
      </c>
      <c r="G1386" s="11" t="s">
        <v>172</v>
      </c>
      <c r="H1386" s="11">
        <v>4.0</v>
      </c>
      <c r="I1386" s="13">
        <v>8.9</v>
      </c>
      <c r="J1386" s="11">
        <v>0.0</v>
      </c>
      <c r="K1386" s="13">
        <v>3.0</v>
      </c>
      <c r="L1386" s="13">
        <v>6.3</v>
      </c>
      <c r="M1386" s="11">
        <v>19.0</v>
      </c>
      <c r="N1386" s="14">
        <v>0.75</v>
      </c>
      <c r="O1386" s="13">
        <v>69.1</v>
      </c>
      <c r="P1386" s="13">
        <v>7.0</v>
      </c>
      <c r="Q1386" s="13">
        <v>16.3</v>
      </c>
      <c r="R1386" s="13">
        <v>13.4</v>
      </c>
      <c r="S1386" s="13">
        <v>2.8</v>
      </c>
      <c r="T1386" s="13">
        <v>3.0</v>
      </c>
      <c r="U1386" s="13">
        <v>2.1</v>
      </c>
      <c r="V1386" s="13">
        <v>74.1</v>
      </c>
      <c r="W1386" s="11" t="str">
        <f t="shared" si="1"/>
        <v>B-Average|BBVA|Operations|2024</v>
      </c>
      <c r="X1386" s="15">
        <f>(MAX(0,MIN(1,1-(K1386-scaling_params!$B$2)/(scaling_params!$C$2-scaling_params!$B$2)))+MAX(0,MIN(1,(L1386-scaling_params!$B$3)/(scaling_params!$C$3-scaling_params!$B$3))))/2</f>
        <v>0.4093137255</v>
      </c>
      <c r="Y1386" s="15">
        <f>(MAX(0,MIN(1,(M1386-scaling_params!$B$4)/(scaling_params!$C$4-scaling_params!$B$4)))+MAX(0,MIN(1,(N1386-scaling_params!$B$5)/(scaling_params!$C$5-scaling_params!$B$5))))/2</f>
        <v>0.5392857143</v>
      </c>
      <c r="Z1386" s="15">
        <f>(MAX(0,MIN(1,(O1386-scaling_params!$B$6)/(scaling_params!$C$6-scaling_params!$B$6)))+MAX(0,MIN(1,1-(P1386-scaling_params!$B$7)/(scaling_params!$C$7-scaling_params!$B$7)))+MAX(0,MIN(1,(T1386-scaling_params!$B$11)/(scaling_params!$C$11-scaling_params!$B$11))))/3</f>
        <v>0.5473259681</v>
      </c>
      <c r="AA1386" s="15">
        <f>(MAX(0,MIN(1,1-(Q1386-scaling_params!$B$8)/(scaling_params!$C$8-scaling_params!$B$8)))+MAX(0,MIN(1,(R1386-scaling_params!$B$9)/(scaling_params!$C$9-scaling_params!$B$9)))+MAX(0,MIN(1,(S1386-scaling_params!$B$10)/(scaling_params!$C$10-scaling_params!$B$10))))/3</f>
        <v>0.3995323676</v>
      </c>
      <c r="AB1386" s="15">
        <f>(MAX(0,MIN(1,(U1386-scaling_params!$B$12)/(scaling_params!$C$12-scaling_params!$B$12)))+MAX(0,MIN(1,(V1386-scaling_params!$B$13)/(scaling_params!$C$13-scaling_params!$B$13))))/2</f>
        <v>0.5540909091</v>
      </c>
      <c r="AC1386" s="13">
        <f>(scaling_params!$G$2*X1386+scaling_params!$G$3*Y1386+scaling_params!$G$4*Z1386+scaling_params!$G$5*AA1386+scaling_params!$G$6*AB1386)*100</f>
        <v>48.72428948</v>
      </c>
      <c r="AD1386" s="11" t="s">
        <v>680</v>
      </c>
      <c r="AE1386" s="11">
        <f t="shared" si="2"/>
        <v>1</v>
      </c>
    </row>
    <row r="1387" ht="15.75" customHeight="1">
      <c r="A1387" s="11" t="s">
        <v>370</v>
      </c>
      <c r="B1387" s="11" t="s">
        <v>163</v>
      </c>
      <c r="C1387" s="11" t="s">
        <v>328</v>
      </c>
      <c r="D1387" s="11" t="s">
        <v>165</v>
      </c>
      <c r="E1387" s="12">
        <v>2025.0</v>
      </c>
      <c r="F1387" s="11" t="s">
        <v>171</v>
      </c>
      <c r="G1387" s="11" t="s">
        <v>172</v>
      </c>
      <c r="H1387" s="11">
        <v>4.0</v>
      </c>
      <c r="I1387" s="13">
        <v>8.6</v>
      </c>
      <c r="J1387" s="11">
        <v>0.0</v>
      </c>
      <c r="K1387" s="13">
        <v>2.9</v>
      </c>
      <c r="L1387" s="13">
        <v>6.0</v>
      </c>
      <c r="M1387" s="11">
        <v>44.0</v>
      </c>
      <c r="N1387" s="14">
        <v>0.76</v>
      </c>
      <c r="O1387" s="13">
        <v>65.0</v>
      </c>
      <c r="P1387" s="13">
        <v>7.5</v>
      </c>
      <c r="Q1387" s="13">
        <v>15.9</v>
      </c>
      <c r="R1387" s="13">
        <v>10.7</v>
      </c>
      <c r="S1387" s="13">
        <v>3.8</v>
      </c>
      <c r="T1387" s="13">
        <v>3.4</v>
      </c>
      <c r="U1387" s="13">
        <v>1.3</v>
      </c>
      <c r="V1387" s="13">
        <v>70.0</v>
      </c>
      <c r="W1387" s="11" t="str">
        <f t="shared" si="1"/>
        <v>B-Average|BBVA|Operations|2025</v>
      </c>
      <c r="X1387" s="15">
        <f>(MAX(0,MIN(1,1-(K1387-scaling_params!$B$2)/(scaling_params!$C$2-scaling_params!$B$2)))+MAX(0,MIN(1,(L1387-scaling_params!$B$3)/(scaling_params!$C$3-scaling_params!$B$3))))/2</f>
        <v>0.4039215686</v>
      </c>
      <c r="Y1387" s="15">
        <f>(MAX(0,MIN(1,(M1387-scaling_params!$B$4)/(scaling_params!$C$4-scaling_params!$B$4)))+MAX(0,MIN(1,(N1387-scaling_params!$B$5)/(scaling_params!$C$5-scaling_params!$B$5))))/2</f>
        <v>0.6708333333</v>
      </c>
      <c r="Z1387" s="15">
        <f>(MAX(0,MIN(1,(O1387-scaling_params!$B$6)/(scaling_params!$C$6-scaling_params!$B$6)))+MAX(0,MIN(1,1-(P1387-scaling_params!$B$7)/(scaling_params!$C$7-scaling_params!$B$7)))+MAX(0,MIN(1,(T1387-scaling_params!$B$11)/(scaling_params!$C$11-scaling_params!$B$11))))/3</f>
        <v>0.4727193955</v>
      </c>
      <c r="AA1387" s="15">
        <f>(MAX(0,MIN(1,1-(Q1387-scaling_params!$B$8)/(scaling_params!$C$8-scaling_params!$B$8)))+MAX(0,MIN(1,(R1387-scaling_params!$B$9)/(scaling_params!$C$9-scaling_params!$B$9)))+MAX(0,MIN(1,(S1387-scaling_params!$B$10)/(scaling_params!$C$10-scaling_params!$B$10))))/3</f>
        <v>0.3987990478</v>
      </c>
      <c r="AB1387" s="15">
        <f>(MAX(0,MIN(1,(U1387-scaling_params!$B$12)/(scaling_params!$C$12-scaling_params!$B$12)))+MAX(0,MIN(1,(V1387-scaling_params!$B$13)/(scaling_params!$C$13-scaling_params!$B$13))))/2</f>
        <v>0.3168181818</v>
      </c>
      <c r="AC1387" s="13">
        <f>(scaling_params!$G$2*X1387+scaling_params!$G$3*Y1387+scaling_params!$G$4*Z1387+scaling_params!$G$5*AA1387+scaling_params!$G$6*AB1387)*100</f>
        <v>47.12296378</v>
      </c>
      <c r="AD1387" s="11" t="s">
        <v>680</v>
      </c>
      <c r="AE1387" s="11">
        <f t="shared" si="2"/>
        <v>1</v>
      </c>
    </row>
    <row r="1388" ht="15.75" customHeight="1">
      <c r="A1388" s="11" t="s">
        <v>371</v>
      </c>
      <c r="B1388" s="11" t="s">
        <v>163</v>
      </c>
      <c r="C1388" s="11" t="s">
        <v>328</v>
      </c>
      <c r="D1388" s="11" t="s">
        <v>170</v>
      </c>
      <c r="E1388" s="12">
        <v>2024.0</v>
      </c>
      <c r="F1388" s="11" t="s">
        <v>171</v>
      </c>
      <c r="G1388" s="11" t="s">
        <v>167</v>
      </c>
      <c r="H1388" s="11">
        <v>1.0</v>
      </c>
      <c r="I1388" s="13">
        <v>8.9</v>
      </c>
      <c r="J1388" s="11">
        <v>1.0</v>
      </c>
      <c r="K1388" s="13">
        <v>2.4</v>
      </c>
      <c r="L1388" s="13">
        <v>6.4</v>
      </c>
      <c r="M1388" s="11">
        <v>8.0</v>
      </c>
      <c r="N1388" s="14">
        <v>0.82</v>
      </c>
      <c r="O1388" s="13">
        <v>70.5</v>
      </c>
      <c r="P1388" s="13">
        <v>8.3</v>
      </c>
      <c r="Q1388" s="13">
        <v>13.6</v>
      </c>
      <c r="R1388" s="13">
        <v>14.9</v>
      </c>
      <c r="S1388" s="13">
        <v>3.6</v>
      </c>
      <c r="T1388" s="13">
        <v>3.4</v>
      </c>
      <c r="U1388" s="13">
        <v>1.7</v>
      </c>
      <c r="V1388" s="13">
        <v>62.5</v>
      </c>
      <c r="W1388" s="11" t="str">
        <f t="shared" si="1"/>
        <v>B-Average|BBVA|Risk|2024</v>
      </c>
      <c r="X1388" s="15">
        <f>(MAX(0,MIN(1,1-(K1388-scaling_params!$B$2)/(scaling_params!$C$2-scaling_params!$B$2)))+MAX(0,MIN(1,(L1388-scaling_params!$B$3)/(scaling_params!$C$3-scaling_params!$B$3))))/2</f>
        <v>0.5166666667</v>
      </c>
      <c r="Y1388" s="15">
        <f>(MAX(0,MIN(1,(M1388-scaling_params!$B$4)/(scaling_params!$C$4-scaling_params!$B$4)))+MAX(0,MIN(1,(N1388-scaling_params!$B$5)/(scaling_params!$C$5-scaling_params!$B$5))))/2</f>
        <v>0.5744047619</v>
      </c>
      <c r="Z1388" s="15">
        <f>(MAX(0,MIN(1,(O1388-scaling_params!$B$6)/(scaling_params!$C$6-scaling_params!$B$6)))+MAX(0,MIN(1,1-(P1388-scaling_params!$B$7)/(scaling_params!$C$7-scaling_params!$B$7)))+MAX(0,MIN(1,(T1388-scaling_params!$B$11)/(scaling_params!$C$11-scaling_params!$B$11))))/3</f>
        <v>0.4914063993</v>
      </c>
      <c r="AA1388" s="15">
        <f>(MAX(0,MIN(1,1-(Q1388-scaling_params!$B$8)/(scaling_params!$C$8-scaling_params!$B$8)))+MAX(0,MIN(1,(R1388-scaling_params!$B$9)/(scaling_params!$C$9-scaling_params!$B$9)))+MAX(0,MIN(1,(S1388-scaling_params!$B$10)/(scaling_params!$C$10-scaling_params!$B$10))))/3</f>
        <v>0.6435276067</v>
      </c>
      <c r="AB1388" s="15">
        <f>(MAX(0,MIN(1,(U1388-scaling_params!$B$12)/(scaling_params!$C$12-scaling_params!$B$12)))+MAX(0,MIN(1,(V1388-scaling_params!$B$13)/(scaling_params!$C$13-scaling_params!$B$13))))/2</f>
        <v>0.3486363636</v>
      </c>
      <c r="AC1388" s="13">
        <f>(scaling_params!$G$2*X1388+scaling_params!$G$3*Y1388+scaling_params!$G$4*Z1388+scaling_params!$G$5*AA1388+scaling_params!$G$6*AB1388)*100</f>
        <v>52.62822392</v>
      </c>
      <c r="AD1388" s="11" t="s">
        <v>680</v>
      </c>
      <c r="AE1388" s="11">
        <f t="shared" si="2"/>
        <v>1</v>
      </c>
    </row>
    <row r="1389" ht="15.75" customHeight="1">
      <c r="A1389" s="11" t="s">
        <v>371</v>
      </c>
      <c r="B1389" s="11" t="s">
        <v>163</v>
      </c>
      <c r="C1389" s="11" t="s">
        <v>328</v>
      </c>
      <c r="D1389" s="11" t="s">
        <v>170</v>
      </c>
      <c r="E1389" s="12">
        <v>2025.0</v>
      </c>
      <c r="F1389" s="11" t="s">
        <v>171</v>
      </c>
      <c r="G1389" s="11" t="s">
        <v>167</v>
      </c>
      <c r="H1389" s="11">
        <v>1.0</v>
      </c>
      <c r="I1389" s="13">
        <v>8.6</v>
      </c>
      <c r="J1389" s="11">
        <v>0.0</v>
      </c>
      <c r="K1389" s="13">
        <v>2.5</v>
      </c>
      <c r="L1389" s="13">
        <v>7.5</v>
      </c>
      <c r="M1389" s="11">
        <v>-12.0</v>
      </c>
      <c r="N1389" s="14">
        <v>0.85</v>
      </c>
      <c r="O1389" s="13">
        <v>68.8</v>
      </c>
      <c r="P1389" s="13">
        <v>7.0</v>
      </c>
      <c r="Q1389" s="13">
        <v>16.6</v>
      </c>
      <c r="R1389" s="13">
        <v>14.7</v>
      </c>
      <c r="S1389" s="13">
        <v>3.9</v>
      </c>
      <c r="T1389" s="13">
        <v>3.4</v>
      </c>
      <c r="U1389" s="13">
        <v>1.5</v>
      </c>
      <c r="V1389" s="13">
        <v>69.3</v>
      </c>
      <c r="W1389" s="11" t="str">
        <f t="shared" si="1"/>
        <v>B-Average|BBVA|Risk|2025</v>
      </c>
      <c r="X1389" s="15">
        <f>(MAX(0,MIN(1,1-(K1389-scaling_params!$B$2)/(scaling_params!$C$2-scaling_params!$B$2)))+MAX(0,MIN(1,(L1389-scaling_params!$B$3)/(scaling_params!$C$3-scaling_params!$B$3))))/2</f>
        <v>0.5808823529</v>
      </c>
      <c r="Y1389" s="15">
        <f>(MAX(0,MIN(1,(M1389-scaling_params!$B$4)/(scaling_params!$C$4-scaling_params!$B$4)))+MAX(0,MIN(1,(N1389-scaling_params!$B$5)/(scaling_params!$C$5-scaling_params!$B$5))))/2</f>
        <v>0.5166666667</v>
      </c>
      <c r="Z1389" s="15">
        <f>(MAX(0,MIN(1,(O1389-scaling_params!$B$6)/(scaling_params!$C$6-scaling_params!$B$6)))+MAX(0,MIN(1,1-(P1389-scaling_params!$B$7)/(scaling_params!$C$7-scaling_params!$B$7)))+MAX(0,MIN(1,(T1389-scaling_params!$B$11)/(scaling_params!$C$11-scaling_params!$B$11))))/3</f>
        <v>0.5804707112</v>
      </c>
      <c r="AA1389" s="15">
        <f>(MAX(0,MIN(1,1-(Q1389-scaling_params!$B$8)/(scaling_params!$C$8-scaling_params!$B$8)))+MAX(0,MIN(1,(R1389-scaling_params!$B$9)/(scaling_params!$C$9-scaling_params!$B$9)))+MAX(0,MIN(1,(S1389-scaling_params!$B$10)/(scaling_params!$C$10-scaling_params!$B$10))))/3</f>
        <v>0.5508641892</v>
      </c>
      <c r="AB1389" s="15">
        <f>(MAX(0,MIN(1,(U1389-scaling_params!$B$12)/(scaling_params!$C$12-scaling_params!$B$12)))+MAX(0,MIN(1,(V1389-scaling_params!$B$13)/(scaling_params!$C$13-scaling_params!$B$13))))/2</f>
        <v>0.3604545455</v>
      </c>
      <c r="AC1389" s="13">
        <f>(scaling_params!$G$2*X1389+scaling_params!$G$3*Y1389+scaling_params!$G$4*Z1389+scaling_params!$G$5*AA1389+scaling_params!$G$6*AB1389)*100</f>
        <v>53.38203704</v>
      </c>
      <c r="AD1389" s="11" t="s">
        <v>680</v>
      </c>
      <c r="AE1389" s="11">
        <f t="shared" si="2"/>
        <v>1</v>
      </c>
    </row>
    <row r="1390" ht="15.75" customHeight="1">
      <c r="A1390" s="11" t="s">
        <v>372</v>
      </c>
      <c r="B1390" s="11" t="s">
        <v>163</v>
      </c>
      <c r="C1390" s="11" t="s">
        <v>328</v>
      </c>
      <c r="D1390" s="11" t="s">
        <v>174</v>
      </c>
      <c r="E1390" s="12">
        <v>2024.0</v>
      </c>
      <c r="F1390" s="11" t="s">
        <v>171</v>
      </c>
      <c r="G1390" s="11" t="s">
        <v>172</v>
      </c>
      <c r="H1390" s="11">
        <v>2.0</v>
      </c>
      <c r="I1390" s="13">
        <v>8.9</v>
      </c>
      <c r="J1390" s="11">
        <v>0.0</v>
      </c>
      <c r="K1390" s="13">
        <v>3.0</v>
      </c>
      <c r="L1390" s="13">
        <v>6.0</v>
      </c>
      <c r="M1390" s="11">
        <v>-8.0</v>
      </c>
      <c r="N1390" s="14">
        <v>0.68</v>
      </c>
      <c r="O1390" s="13">
        <v>61.5</v>
      </c>
      <c r="P1390" s="13">
        <v>8.7</v>
      </c>
      <c r="Q1390" s="13">
        <v>18.1</v>
      </c>
      <c r="R1390" s="13">
        <v>13.0</v>
      </c>
      <c r="S1390" s="13">
        <v>2.6</v>
      </c>
      <c r="T1390" s="13">
        <v>2.3</v>
      </c>
      <c r="U1390" s="13">
        <v>1.3</v>
      </c>
      <c r="V1390" s="13">
        <v>67.1</v>
      </c>
      <c r="W1390" s="11" t="str">
        <f t="shared" si="1"/>
        <v>B-Average|BBVA|Digital|2024</v>
      </c>
      <c r="X1390" s="15">
        <f>(MAX(0,MIN(1,1-(K1390-scaling_params!$B$2)/(scaling_params!$C$2-scaling_params!$B$2)))+MAX(0,MIN(1,(L1390-scaling_params!$B$3)/(scaling_params!$C$3-scaling_params!$B$3))))/2</f>
        <v>0.387254902</v>
      </c>
      <c r="Y1390" s="15">
        <f>(MAX(0,MIN(1,(M1390-scaling_params!$B$4)/(scaling_params!$C$4-scaling_params!$B$4)))+MAX(0,MIN(1,(N1390-scaling_params!$B$5)/(scaling_params!$C$5-scaling_params!$B$5))))/2</f>
        <v>0.3232142857</v>
      </c>
      <c r="Z1390" s="15">
        <f>(MAX(0,MIN(1,(O1390-scaling_params!$B$6)/(scaling_params!$C$6-scaling_params!$B$6)))+MAX(0,MIN(1,1-(P1390-scaling_params!$B$7)/(scaling_params!$C$7-scaling_params!$B$7)))+MAX(0,MIN(1,(T1390-scaling_params!$B$11)/(scaling_params!$C$11-scaling_params!$B$11))))/3</f>
        <v>0.202093607</v>
      </c>
      <c r="AA1390" s="15">
        <f>(MAX(0,MIN(1,1-(Q1390-scaling_params!$B$8)/(scaling_params!$C$8-scaling_params!$B$8)))+MAX(0,MIN(1,(R1390-scaling_params!$B$9)/(scaling_params!$C$9-scaling_params!$B$9)))+MAX(0,MIN(1,(S1390-scaling_params!$B$10)/(scaling_params!$C$10-scaling_params!$B$10))))/3</f>
        <v>0.2948650692</v>
      </c>
      <c r="AB1390" s="15">
        <f>(MAX(0,MIN(1,(U1390-scaling_params!$B$12)/(scaling_params!$C$12-scaling_params!$B$12)))+MAX(0,MIN(1,(V1390-scaling_params!$B$13)/(scaling_params!$C$13-scaling_params!$B$13))))/2</f>
        <v>0.2904545455</v>
      </c>
      <c r="AC1390" s="13">
        <f>(scaling_params!$G$2*X1390+scaling_params!$G$3*Y1390+scaling_params!$G$4*Z1390+scaling_params!$G$5*AA1390+scaling_params!$G$6*AB1390)*100</f>
        <v>30.06221453</v>
      </c>
      <c r="AD1390" s="11" t="s">
        <v>680</v>
      </c>
      <c r="AE1390" s="11">
        <f t="shared" si="2"/>
        <v>1</v>
      </c>
    </row>
    <row r="1391" ht="15.75" customHeight="1">
      <c r="A1391" s="11" t="s">
        <v>372</v>
      </c>
      <c r="B1391" s="11" t="s">
        <v>163</v>
      </c>
      <c r="C1391" s="11" t="s">
        <v>328</v>
      </c>
      <c r="D1391" s="11" t="s">
        <v>174</v>
      </c>
      <c r="E1391" s="12">
        <v>2025.0</v>
      </c>
      <c r="F1391" s="11" t="s">
        <v>171</v>
      </c>
      <c r="G1391" s="11" t="s">
        <v>172</v>
      </c>
      <c r="H1391" s="11">
        <v>2.0</v>
      </c>
      <c r="I1391" s="13">
        <v>8.6</v>
      </c>
      <c r="J1391" s="11">
        <v>0.0</v>
      </c>
      <c r="K1391" s="13">
        <v>3.2</v>
      </c>
      <c r="L1391" s="13">
        <v>5.9</v>
      </c>
      <c r="M1391" s="11">
        <v>-6.0</v>
      </c>
      <c r="N1391" s="14">
        <v>0.7</v>
      </c>
      <c r="O1391" s="13">
        <v>62.8</v>
      </c>
      <c r="P1391" s="13">
        <v>7.6</v>
      </c>
      <c r="Q1391" s="13">
        <v>16.6</v>
      </c>
      <c r="R1391" s="13">
        <v>15.2</v>
      </c>
      <c r="S1391" s="13">
        <v>2.4</v>
      </c>
      <c r="T1391" s="13">
        <v>2.7</v>
      </c>
      <c r="U1391" s="13">
        <v>1.7</v>
      </c>
      <c r="V1391" s="13">
        <v>59.8</v>
      </c>
      <c r="W1391" s="11" t="str">
        <f t="shared" si="1"/>
        <v>B-Average|BBVA|Digital|2025</v>
      </c>
      <c r="X1391" s="15">
        <f>(MAX(0,MIN(1,1-(K1391-scaling_params!$B$2)/(scaling_params!$C$2-scaling_params!$B$2)))+MAX(0,MIN(1,(L1391-scaling_params!$B$3)/(scaling_params!$C$3-scaling_params!$B$3))))/2</f>
        <v>0.3465686275</v>
      </c>
      <c r="Y1391" s="15">
        <f>(MAX(0,MIN(1,(M1391-scaling_params!$B$4)/(scaling_params!$C$4-scaling_params!$B$4)))+MAX(0,MIN(1,(N1391-scaling_params!$B$5)/(scaling_params!$C$5-scaling_params!$B$5))))/2</f>
        <v>0.3577380952</v>
      </c>
      <c r="Z1391" s="15">
        <f>(MAX(0,MIN(1,(O1391-scaling_params!$B$6)/(scaling_params!$C$6-scaling_params!$B$6)))+MAX(0,MIN(1,1-(P1391-scaling_params!$B$7)/(scaling_params!$C$7-scaling_params!$B$7)))+MAX(0,MIN(1,(T1391-scaling_params!$B$11)/(scaling_params!$C$11-scaling_params!$B$11))))/3</f>
        <v>0.3607400895</v>
      </c>
      <c r="AA1391" s="15">
        <f>(MAX(0,MIN(1,1-(Q1391-scaling_params!$B$8)/(scaling_params!$C$8-scaling_params!$B$8)))+MAX(0,MIN(1,(R1391-scaling_params!$B$9)/(scaling_params!$C$9-scaling_params!$B$9)))+MAX(0,MIN(1,(S1391-scaling_params!$B$10)/(scaling_params!$C$10-scaling_params!$B$10))))/3</f>
        <v>0.4249024121</v>
      </c>
      <c r="AB1391" s="15">
        <f>(MAX(0,MIN(1,(U1391-scaling_params!$B$12)/(scaling_params!$C$12-scaling_params!$B$12)))+MAX(0,MIN(1,(V1391-scaling_params!$B$13)/(scaling_params!$C$13-scaling_params!$B$13))))/2</f>
        <v>0.3240909091</v>
      </c>
      <c r="AC1391" s="13">
        <f>(scaling_params!$G$2*X1391+scaling_params!$G$3*Y1391+scaling_params!$G$4*Z1391+scaling_params!$G$5*AA1391+scaling_params!$G$6*AB1391)*100</f>
        <v>36.33115526</v>
      </c>
      <c r="AD1391" s="11" t="s">
        <v>680</v>
      </c>
      <c r="AE1391" s="11">
        <f t="shared" si="2"/>
        <v>1</v>
      </c>
    </row>
    <row r="1392" ht="15.75" customHeight="1">
      <c r="A1392" s="11" t="s">
        <v>373</v>
      </c>
      <c r="B1392" s="11" t="s">
        <v>163</v>
      </c>
      <c r="C1392" s="11" t="s">
        <v>328</v>
      </c>
      <c r="D1392" s="11" t="s">
        <v>165</v>
      </c>
      <c r="E1392" s="12">
        <v>2024.0</v>
      </c>
      <c r="F1392" s="11" t="s">
        <v>166</v>
      </c>
      <c r="G1392" s="11" t="s">
        <v>172</v>
      </c>
      <c r="H1392" s="11">
        <v>4.0</v>
      </c>
      <c r="I1392" s="13">
        <v>8.9</v>
      </c>
      <c r="J1392" s="11">
        <v>0.0</v>
      </c>
      <c r="K1392" s="13">
        <v>3.0</v>
      </c>
      <c r="L1392" s="13">
        <v>5.0</v>
      </c>
      <c r="M1392" s="11">
        <v>7.0</v>
      </c>
      <c r="N1392" s="14">
        <v>0.69</v>
      </c>
      <c r="O1392" s="13">
        <v>69.1</v>
      </c>
      <c r="P1392" s="13">
        <v>7.0</v>
      </c>
      <c r="Q1392" s="13">
        <v>16.3</v>
      </c>
      <c r="R1392" s="13">
        <v>13.4</v>
      </c>
      <c r="S1392" s="13">
        <v>2.0</v>
      </c>
      <c r="T1392" s="13">
        <v>2.0</v>
      </c>
      <c r="U1392" s="13">
        <v>2.1</v>
      </c>
      <c r="V1392" s="13">
        <v>55.5</v>
      </c>
      <c r="W1392" s="11" t="str">
        <f t="shared" si="1"/>
        <v>B-Average|BBVA|Operations|2024</v>
      </c>
      <c r="X1392" s="15">
        <f>(MAX(0,MIN(1,1-(K1392-scaling_params!$B$2)/(scaling_params!$C$2-scaling_params!$B$2)))+MAX(0,MIN(1,(L1392-scaling_params!$B$3)/(scaling_params!$C$3-scaling_params!$B$3))))/2</f>
        <v>0.3137254902</v>
      </c>
      <c r="Y1392" s="15">
        <f>(MAX(0,MIN(1,(M1392-scaling_params!$B$4)/(scaling_params!$C$4-scaling_params!$B$4)))+MAX(0,MIN(1,(N1392-scaling_params!$B$5)/(scaling_params!$C$5-scaling_params!$B$5))))/2</f>
        <v>0.4071428571</v>
      </c>
      <c r="Z1392" s="15">
        <f>(MAX(0,MIN(1,(O1392-scaling_params!$B$6)/(scaling_params!$C$6-scaling_params!$B$6)))+MAX(0,MIN(1,1-(P1392-scaling_params!$B$7)/(scaling_params!$C$7-scaling_params!$B$7)))+MAX(0,MIN(1,(T1392-scaling_params!$B$11)/(scaling_params!$C$11-scaling_params!$B$11))))/3</f>
        <v>0.4520878729</v>
      </c>
      <c r="AA1392" s="15">
        <f>(MAX(0,MIN(1,1-(Q1392-scaling_params!$B$8)/(scaling_params!$C$8-scaling_params!$B$8)))+MAX(0,MIN(1,(R1392-scaling_params!$B$9)/(scaling_params!$C$9-scaling_params!$B$9)))+MAX(0,MIN(1,(S1392-scaling_params!$B$10)/(scaling_params!$C$10-scaling_params!$B$10))))/3</f>
        <v>0.3211009951</v>
      </c>
      <c r="AB1392" s="15">
        <f>(MAX(0,MIN(1,(U1392-scaling_params!$B$12)/(scaling_params!$C$12-scaling_params!$B$12)))+MAX(0,MIN(1,(V1392-scaling_params!$B$13)/(scaling_params!$C$13-scaling_params!$B$13))))/2</f>
        <v>0.385</v>
      </c>
      <c r="AC1392" s="13">
        <f>(scaling_params!$G$2*X1392+scaling_params!$G$3*Y1392+scaling_params!$G$4*Z1392+scaling_params!$G$5*AA1392+scaling_params!$G$6*AB1392)*100</f>
        <v>37.75884869</v>
      </c>
      <c r="AD1392" s="11" t="s">
        <v>680</v>
      </c>
      <c r="AE1392" s="11">
        <f t="shared" si="2"/>
        <v>1</v>
      </c>
    </row>
    <row r="1393" ht="15.75" customHeight="1">
      <c r="A1393" s="11" t="s">
        <v>373</v>
      </c>
      <c r="B1393" s="11" t="s">
        <v>163</v>
      </c>
      <c r="C1393" s="11" t="s">
        <v>328</v>
      </c>
      <c r="D1393" s="11" t="s">
        <v>165</v>
      </c>
      <c r="E1393" s="12">
        <v>2025.0</v>
      </c>
      <c r="F1393" s="11" t="s">
        <v>166</v>
      </c>
      <c r="G1393" s="11" t="s">
        <v>172</v>
      </c>
      <c r="H1393" s="11">
        <v>4.0</v>
      </c>
      <c r="I1393" s="13">
        <v>8.6</v>
      </c>
      <c r="J1393" s="11">
        <v>0.0</v>
      </c>
      <c r="K1393" s="13">
        <v>2.9</v>
      </c>
      <c r="L1393" s="13">
        <v>5.2</v>
      </c>
      <c r="M1393" s="11">
        <v>-6.0</v>
      </c>
      <c r="N1393" s="14">
        <v>0.77</v>
      </c>
      <c r="O1393" s="13">
        <v>65.0</v>
      </c>
      <c r="P1393" s="13">
        <v>7.5</v>
      </c>
      <c r="Q1393" s="13">
        <v>15.9</v>
      </c>
      <c r="R1393" s="13">
        <v>10.7</v>
      </c>
      <c r="S1393" s="13">
        <v>2.7</v>
      </c>
      <c r="T1393" s="13">
        <v>2.1</v>
      </c>
      <c r="U1393" s="13">
        <v>1.3</v>
      </c>
      <c r="V1393" s="13">
        <v>65.2</v>
      </c>
      <c r="W1393" s="11" t="str">
        <f t="shared" si="1"/>
        <v>B-Average|BBVA|Operations|2025</v>
      </c>
      <c r="X1393" s="15">
        <f>(MAX(0,MIN(1,1-(K1393-scaling_params!$B$2)/(scaling_params!$C$2-scaling_params!$B$2)))+MAX(0,MIN(1,(L1393-scaling_params!$B$3)/(scaling_params!$C$3-scaling_params!$B$3))))/2</f>
        <v>0.3450980392</v>
      </c>
      <c r="Y1393" s="15">
        <f>(MAX(0,MIN(1,(M1393-scaling_params!$B$4)/(scaling_params!$C$4-scaling_params!$B$4)))+MAX(0,MIN(1,(N1393-scaling_params!$B$5)/(scaling_params!$C$5-scaling_params!$B$5))))/2</f>
        <v>0.4452380952</v>
      </c>
      <c r="Z1393" s="15">
        <f>(MAX(0,MIN(1,(O1393-scaling_params!$B$6)/(scaling_params!$C$6-scaling_params!$B$6)))+MAX(0,MIN(1,1-(P1393-scaling_params!$B$7)/(scaling_params!$C$7-scaling_params!$B$7)))+MAX(0,MIN(1,(T1393-scaling_params!$B$11)/(scaling_params!$C$11-scaling_params!$B$11))))/3</f>
        <v>0.3489098717</v>
      </c>
      <c r="AA1393" s="15">
        <f>(MAX(0,MIN(1,1-(Q1393-scaling_params!$B$8)/(scaling_params!$C$8-scaling_params!$B$8)))+MAX(0,MIN(1,(R1393-scaling_params!$B$9)/(scaling_params!$C$9-scaling_params!$B$9)))+MAX(0,MIN(1,(S1393-scaling_params!$B$10)/(scaling_params!$C$10-scaling_params!$B$10))))/3</f>
        <v>0.2909559106</v>
      </c>
      <c r="AB1393" s="15">
        <f>(MAX(0,MIN(1,(U1393-scaling_params!$B$12)/(scaling_params!$C$12-scaling_params!$B$12)))+MAX(0,MIN(1,(V1393-scaling_params!$B$13)/(scaling_params!$C$13-scaling_params!$B$13))))/2</f>
        <v>0.2731818182</v>
      </c>
      <c r="AC1393" s="13">
        <f>(scaling_params!$G$2*X1393+scaling_params!$G$3*Y1393+scaling_params!$G$4*Z1393+scaling_params!$G$5*AA1393+scaling_params!$G$6*AB1393)*100</f>
        <v>35.11665062</v>
      </c>
      <c r="AD1393" s="11" t="s">
        <v>680</v>
      </c>
      <c r="AE1393" s="11">
        <f t="shared" si="2"/>
        <v>1</v>
      </c>
    </row>
    <row r="1394" ht="15.75" customHeight="1">
      <c r="A1394" s="11" t="s">
        <v>374</v>
      </c>
      <c r="B1394" s="11" t="s">
        <v>163</v>
      </c>
      <c r="C1394" s="11" t="s">
        <v>328</v>
      </c>
      <c r="D1394" s="11" t="s">
        <v>170</v>
      </c>
      <c r="E1394" s="12">
        <v>2024.0</v>
      </c>
      <c r="F1394" s="11" t="s">
        <v>171</v>
      </c>
      <c r="G1394" s="11" t="s">
        <v>172</v>
      </c>
      <c r="H1394" s="11">
        <v>2.0</v>
      </c>
      <c r="I1394" s="13">
        <v>8.9</v>
      </c>
      <c r="J1394" s="11">
        <v>0.0</v>
      </c>
      <c r="K1394" s="13">
        <v>2.4</v>
      </c>
      <c r="L1394" s="13">
        <v>6.6</v>
      </c>
      <c r="M1394" s="11">
        <v>26.0</v>
      </c>
      <c r="N1394" s="14">
        <v>0.8</v>
      </c>
      <c r="O1394" s="13">
        <v>70.5</v>
      </c>
      <c r="P1394" s="13">
        <v>8.3</v>
      </c>
      <c r="Q1394" s="13">
        <v>13.6</v>
      </c>
      <c r="R1394" s="13">
        <v>14.9</v>
      </c>
      <c r="S1394" s="13">
        <v>4.2</v>
      </c>
      <c r="T1394" s="13">
        <v>3.7</v>
      </c>
      <c r="U1394" s="13">
        <v>1.7</v>
      </c>
      <c r="V1394" s="13">
        <v>70.1</v>
      </c>
      <c r="W1394" s="11" t="str">
        <f t="shared" si="1"/>
        <v>B-Average|BBVA|Risk|2024</v>
      </c>
      <c r="X1394" s="15">
        <f>(MAX(0,MIN(1,1-(K1394-scaling_params!$B$2)/(scaling_params!$C$2-scaling_params!$B$2)))+MAX(0,MIN(1,(L1394-scaling_params!$B$3)/(scaling_params!$C$3-scaling_params!$B$3))))/2</f>
        <v>0.531372549</v>
      </c>
      <c r="Y1394" s="15">
        <f>(MAX(0,MIN(1,(M1394-scaling_params!$B$4)/(scaling_params!$C$4-scaling_params!$B$4)))+MAX(0,MIN(1,(N1394-scaling_params!$B$5)/(scaling_params!$C$5-scaling_params!$B$5))))/2</f>
        <v>0.6351190476</v>
      </c>
      <c r="Z1394" s="15">
        <f>(MAX(0,MIN(1,(O1394-scaling_params!$B$6)/(scaling_params!$C$6-scaling_params!$B$6)))+MAX(0,MIN(1,1-(P1394-scaling_params!$B$7)/(scaling_params!$C$7-scaling_params!$B$7)))+MAX(0,MIN(1,(T1394-scaling_params!$B$11)/(scaling_params!$C$11-scaling_params!$B$11))))/3</f>
        <v>0.5199778279</v>
      </c>
      <c r="AA1394" s="15">
        <f>(MAX(0,MIN(1,1-(Q1394-scaling_params!$B$8)/(scaling_params!$C$8-scaling_params!$B$8)))+MAX(0,MIN(1,(R1394-scaling_params!$B$9)/(scaling_params!$C$9-scaling_params!$B$9)))+MAX(0,MIN(1,(S1394-scaling_params!$B$10)/(scaling_params!$C$10-scaling_params!$B$10))))/3</f>
        <v>0.7023511361</v>
      </c>
      <c r="AB1394" s="15">
        <f>(MAX(0,MIN(1,(U1394-scaling_params!$B$12)/(scaling_params!$C$12-scaling_params!$B$12)))+MAX(0,MIN(1,(V1394-scaling_params!$B$13)/(scaling_params!$C$13-scaling_params!$B$13))))/2</f>
        <v>0.4177272727</v>
      </c>
      <c r="AC1394" s="13">
        <f>(scaling_params!$G$2*X1394+scaling_params!$G$3*Y1394+scaling_params!$G$4*Z1394+scaling_params!$G$5*AA1394+scaling_params!$G$6*AB1394)*100</f>
        <v>56.92259329</v>
      </c>
      <c r="AD1394" s="11" t="s">
        <v>680</v>
      </c>
      <c r="AE1394" s="11">
        <f t="shared" si="2"/>
        <v>1</v>
      </c>
    </row>
    <row r="1395" ht="15.75" customHeight="1">
      <c r="A1395" s="11" t="s">
        <v>374</v>
      </c>
      <c r="B1395" s="11" t="s">
        <v>163</v>
      </c>
      <c r="C1395" s="11" t="s">
        <v>328</v>
      </c>
      <c r="D1395" s="11" t="s">
        <v>170</v>
      </c>
      <c r="E1395" s="12">
        <v>2025.0</v>
      </c>
      <c r="F1395" s="11" t="s">
        <v>171</v>
      </c>
      <c r="G1395" s="11" t="s">
        <v>172</v>
      </c>
      <c r="H1395" s="11">
        <v>2.0</v>
      </c>
      <c r="I1395" s="13">
        <v>8.6</v>
      </c>
      <c r="J1395" s="11">
        <v>0.0</v>
      </c>
      <c r="K1395" s="13">
        <v>2.5</v>
      </c>
      <c r="L1395" s="13">
        <v>7.7</v>
      </c>
      <c r="M1395" s="11">
        <v>18.0</v>
      </c>
      <c r="N1395" s="14">
        <v>0.81</v>
      </c>
      <c r="O1395" s="13">
        <v>68.8</v>
      </c>
      <c r="P1395" s="13">
        <v>7.0</v>
      </c>
      <c r="Q1395" s="13">
        <v>16.6</v>
      </c>
      <c r="R1395" s="13">
        <v>14.7</v>
      </c>
      <c r="S1395" s="13">
        <v>4.6</v>
      </c>
      <c r="T1395" s="13">
        <v>4.3</v>
      </c>
      <c r="U1395" s="13">
        <v>1.5</v>
      </c>
      <c r="V1395" s="13">
        <v>84.6</v>
      </c>
      <c r="W1395" s="11" t="str">
        <f t="shared" si="1"/>
        <v>B-Average|BBVA|Risk|2025</v>
      </c>
      <c r="X1395" s="15">
        <f>(MAX(0,MIN(1,1-(K1395-scaling_params!$B$2)/(scaling_params!$C$2-scaling_params!$B$2)))+MAX(0,MIN(1,(L1395-scaling_params!$B$3)/(scaling_params!$C$3-scaling_params!$B$3))))/2</f>
        <v>0.5955882353</v>
      </c>
      <c r="Y1395" s="15">
        <f>(MAX(0,MIN(1,(M1395-scaling_params!$B$4)/(scaling_params!$C$4-scaling_params!$B$4)))+MAX(0,MIN(1,(N1395-scaling_params!$B$5)/(scaling_params!$C$5-scaling_params!$B$5))))/2</f>
        <v>0.6095238095</v>
      </c>
      <c r="Z1395" s="15">
        <f>(MAX(0,MIN(1,(O1395-scaling_params!$B$6)/(scaling_params!$C$6-scaling_params!$B$6)))+MAX(0,MIN(1,1-(P1395-scaling_params!$B$7)/(scaling_params!$C$7-scaling_params!$B$7)))+MAX(0,MIN(1,(T1395-scaling_params!$B$11)/(scaling_params!$C$11-scaling_params!$B$11))))/3</f>
        <v>0.6661849969</v>
      </c>
      <c r="AA1395" s="15">
        <f>(MAX(0,MIN(1,1-(Q1395-scaling_params!$B$8)/(scaling_params!$C$8-scaling_params!$B$8)))+MAX(0,MIN(1,(R1395-scaling_params!$B$9)/(scaling_params!$C$9-scaling_params!$B$9)))+MAX(0,MIN(1,(S1395-scaling_params!$B$10)/(scaling_params!$C$10-scaling_params!$B$10))))/3</f>
        <v>0.6194916402</v>
      </c>
      <c r="AB1395" s="15">
        <f>(MAX(0,MIN(1,(U1395-scaling_params!$B$12)/(scaling_params!$C$12-scaling_params!$B$12)))+MAX(0,MIN(1,(V1395-scaling_params!$B$13)/(scaling_params!$C$13-scaling_params!$B$13))))/2</f>
        <v>0.4995454545</v>
      </c>
      <c r="AC1395" s="13">
        <f>(scaling_params!$G$2*X1395+scaling_params!$G$3*Y1395+scaling_params!$G$4*Z1395+scaling_params!$G$5*AA1395+scaling_params!$G$6*AB1395)*100</f>
        <v>60.77316971</v>
      </c>
      <c r="AD1395" s="11" t="s">
        <v>680</v>
      </c>
      <c r="AE1395" s="11">
        <f t="shared" si="2"/>
        <v>1</v>
      </c>
    </row>
    <row r="1396" ht="15.75" customHeight="1">
      <c r="A1396" s="11" t="s">
        <v>375</v>
      </c>
      <c r="B1396" s="11" t="s">
        <v>163</v>
      </c>
      <c r="C1396" s="11" t="s">
        <v>328</v>
      </c>
      <c r="D1396" s="11" t="s">
        <v>165</v>
      </c>
      <c r="E1396" s="12">
        <v>2024.0</v>
      </c>
      <c r="F1396" s="11" t="s">
        <v>166</v>
      </c>
      <c r="G1396" s="11" t="s">
        <v>175</v>
      </c>
      <c r="H1396" s="11">
        <v>2.0</v>
      </c>
      <c r="I1396" s="13">
        <v>8.9</v>
      </c>
      <c r="J1396" s="11">
        <v>0.0</v>
      </c>
      <c r="K1396" s="13">
        <v>3.0</v>
      </c>
      <c r="L1396" s="13">
        <v>5.6</v>
      </c>
      <c r="M1396" s="11">
        <v>9.0</v>
      </c>
      <c r="N1396" s="14">
        <v>0.8</v>
      </c>
      <c r="O1396" s="13">
        <v>69.1</v>
      </c>
      <c r="P1396" s="13">
        <v>7.0</v>
      </c>
      <c r="Q1396" s="13">
        <v>16.3</v>
      </c>
      <c r="R1396" s="13">
        <v>13.4</v>
      </c>
      <c r="S1396" s="13">
        <v>3.8</v>
      </c>
      <c r="T1396" s="13">
        <v>3.9</v>
      </c>
      <c r="U1396" s="13">
        <v>2.1</v>
      </c>
      <c r="V1396" s="13">
        <v>76.5</v>
      </c>
      <c r="W1396" s="11" t="str">
        <f t="shared" si="1"/>
        <v>B-Average|BBVA|Operations|2024</v>
      </c>
      <c r="X1396" s="15">
        <f>(MAX(0,MIN(1,1-(K1396-scaling_params!$B$2)/(scaling_params!$C$2-scaling_params!$B$2)))+MAX(0,MIN(1,(L1396-scaling_params!$B$3)/(scaling_params!$C$3-scaling_params!$B$3))))/2</f>
        <v>0.3578431373</v>
      </c>
      <c r="Y1396" s="15">
        <f>(MAX(0,MIN(1,(M1396-scaling_params!$B$4)/(scaling_params!$C$4-scaling_params!$B$4)))+MAX(0,MIN(1,(N1396-scaling_params!$B$5)/(scaling_params!$C$5-scaling_params!$B$5))))/2</f>
        <v>0.5541666667</v>
      </c>
      <c r="Z1396" s="15">
        <f>(MAX(0,MIN(1,(O1396-scaling_params!$B$6)/(scaling_params!$C$6-scaling_params!$B$6)))+MAX(0,MIN(1,1-(P1396-scaling_params!$B$7)/(scaling_params!$C$7-scaling_params!$B$7)))+MAX(0,MIN(1,(T1396-scaling_params!$B$11)/(scaling_params!$C$11-scaling_params!$B$11))))/3</f>
        <v>0.6330402538</v>
      </c>
      <c r="AA1396" s="15">
        <f>(MAX(0,MIN(1,1-(Q1396-scaling_params!$B$8)/(scaling_params!$C$8-scaling_params!$B$8)))+MAX(0,MIN(1,(R1396-scaling_params!$B$9)/(scaling_params!$C$9-scaling_params!$B$9)))+MAX(0,MIN(1,(S1396-scaling_params!$B$10)/(scaling_params!$C$10-scaling_params!$B$10))))/3</f>
        <v>0.4975715833</v>
      </c>
      <c r="AB1396" s="15">
        <f>(MAX(0,MIN(1,(U1396-scaling_params!$B$12)/(scaling_params!$C$12-scaling_params!$B$12)))+MAX(0,MIN(1,(V1396-scaling_params!$B$13)/(scaling_params!$C$13-scaling_params!$B$13))))/2</f>
        <v>0.5759090909</v>
      </c>
      <c r="AC1396" s="13">
        <f>(scaling_params!$G$2*X1396+scaling_params!$G$3*Y1396+scaling_params!$G$4*Z1396+scaling_params!$G$5*AA1396+scaling_params!$G$6*AB1396)*100</f>
        <v>51.8616635</v>
      </c>
      <c r="AD1396" s="11" t="s">
        <v>680</v>
      </c>
      <c r="AE1396" s="11">
        <f t="shared" si="2"/>
        <v>1</v>
      </c>
    </row>
    <row r="1397" ht="15.75" customHeight="1">
      <c r="A1397" s="11" t="s">
        <v>375</v>
      </c>
      <c r="B1397" s="11" t="s">
        <v>163</v>
      </c>
      <c r="C1397" s="11" t="s">
        <v>328</v>
      </c>
      <c r="D1397" s="11" t="s">
        <v>165</v>
      </c>
      <c r="E1397" s="12">
        <v>2025.0</v>
      </c>
      <c r="F1397" s="11" t="s">
        <v>166</v>
      </c>
      <c r="G1397" s="11" t="s">
        <v>175</v>
      </c>
      <c r="H1397" s="11">
        <v>2.0</v>
      </c>
      <c r="I1397" s="13">
        <v>8.6</v>
      </c>
      <c r="J1397" s="11">
        <v>0.0</v>
      </c>
      <c r="K1397" s="13">
        <v>2.9</v>
      </c>
      <c r="L1397" s="13">
        <v>6.4</v>
      </c>
      <c r="M1397" s="11">
        <v>14.0</v>
      </c>
      <c r="N1397" s="14">
        <v>0.8</v>
      </c>
      <c r="O1397" s="13">
        <v>65.0</v>
      </c>
      <c r="P1397" s="13">
        <v>7.5</v>
      </c>
      <c r="Q1397" s="13">
        <v>15.9</v>
      </c>
      <c r="R1397" s="13">
        <v>10.7</v>
      </c>
      <c r="S1397" s="13">
        <v>4.0</v>
      </c>
      <c r="T1397" s="13">
        <v>4.1</v>
      </c>
      <c r="U1397" s="13">
        <v>1.3</v>
      </c>
      <c r="V1397" s="13">
        <v>79.2</v>
      </c>
      <c r="W1397" s="11" t="str">
        <f t="shared" si="1"/>
        <v>B-Average|BBVA|Operations|2025</v>
      </c>
      <c r="X1397" s="15">
        <f>(MAX(0,MIN(1,1-(K1397-scaling_params!$B$2)/(scaling_params!$C$2-scaling_params!$B$2)))+MAX(0,MIN(1,(L1397-scaling_params!$B$3)/(scaling_params!$C$3-scaling_params!$B$3))))/2</f>
        <v>0.4333333333</v>
      </c>
      <c r="Y1397" s="15">
        <f>(MAX(0,MIN(1,(M1397-scaling_params!$B$4)/(scaling_params!$C$4-scaling_params!$B$4)))+MAX(0,MIN(1,(N1397-scaling_params!$B$5)/(scaling_params!$C$5-scaling_params!$B$5))))/2</f>
        <v>0.5779761905</v>
      </c>
      <c r="Z1397" s="15">
        <f>(MAX(0,MIN(1,(O1397-scaling_params!$B$6)/(scaling_params!$C$6-scaling_params!$B$6)))+MAX(0,MIN(1,1-(P1397-scaling_params!$B$7)/(scaling_params!$C$7-scaling_params!$B$7)))+MAX(0,MIN(1,(T1397-scaling_params!$B$11)/(scaling_params!$C$11-scaling_params!$B$11))))/3</f>
        <v>0.5393860622</v>
      </c>
      <c r="AA1397" s="15">
        <f>(MAX(0,MIN(1,1-(Q1397-scaling_params!$B$8)/(scaling_params!$C$8-scaling_params!$B$8)))+MAX(0,MIN(1,(R1397-scaling_params!$B$9)/(scaling_params!$C$9-scaling_params!$B$9)))+MAX(0,MIN(1,(S1397-scaling_params!$B$10)/(scaling_params!$C$10-scaling_params!$B$10))))/3</f>
        <v>0.4184068909</v>
      </c>
      <c r="AB1397" s="15">
        <f>(MAX(0,MIN(1,(U1397-scaling_params!$B$12)/(scaling_params!$C$12-scaling_params!$B$12)))+MAX(0,MIN(1,(V1397-scaling_params!$B$13)/(scaling_params!$C$13-scaling_params!$B$13))))/2</f>
        <v>0.4004545455</v>
      </c>
      <c r="AC1397" s="13">
        <f>(scaling_params!$G$2*X1397+scaling_params!$G$3*Y1397+scaling_params!$G$4*Z1397+scaling_params!$G$5*AA1397+scaling_params!$G$6*AB1397)*100</f>
        <v>48.53067119</v>
      </c>
      <c r="AD1397" s="11" t="s">
        <v>680</v>
      </c>
      <c r="AE1397" s="11">
        <f t="shared" si="2"/>
        <v>1</v>
      </c>
    </row>
    <row r="1398" ht="15.75" customHeight="1">
      <c r="A1398" s="11" t="s">
        <v>376</v>
      </c>
      <c r="B1398" s="11" t="s">
        <v>163</v>
      </c>
      <c r="C1398" s="11" t="s">
        <v>328</v>
      </c>
      <c r="D1398" s="11" t="s">
        <v>177</v>
      </c>
      <c r="E1398" s="12">
        <v>2024.0</v>
      </c>
      <c r="F1398" s="11" t="s">
        <v>166</v>
      </c>
      <c r="G1398" s="11" t="s">
        <v>175</v>
      </c>
      <c r="H1398" s="11">
        <v>5.0</v>
      </c>
      <c r="I1398" s="13">
        <v>8.9</v>
      </c>
      <c r="J1398" s="11">
        <v>0.0</v>
      </c>
      <c r="K1398" s="13">
        <v>2.9</v>
      </c>
      <c r="L1398" s="13">
        <v>7.5</v>
      </c>
      <c r="M1398" s="11">
        <v>26.0</v>
      </c>
      <c r="N1398" s="14">
        <v>0.88</v>
      </c>
      <c r="O1398" s="13">
        <v>68.1</v>
      </c>
      <c r="P1398" s="13">
        <v>8.1</v>
      </c>
      <c r="Q1398" s="13">
        <v>16.4</v>
      </c>
      <c r="R1398" s="13">
        <v>13.3</v>
      </c>
      <c r="S1398" s="13">
        <v>4.4</v>
      </c>
      <c r="T1398" s="13">
        <v>4.6</v>
      </c>
      <c r="U1398" s="13">
        <v>2.1</v>
      </c>
      <c r="V1398" s="13">
        <v>86.0</v>
      </c>
      <c r="W1398" s="11" t="str">
        <f t="shared" si="1"/>
        <v>B-Average|BBVA|Retail|2024</v>
      </c>
      <c r="X1398" s="15">
        <f>(MAX(0,MIN(1,1-(K1398-scaling_params!$B$2)/(scaling_params!$C$2-scaling_params!$B$2)))+MAX(0,MIN(1,(L1398-scaling_params!$B$3)/(scaling_params!$C$3-scaling_params!$B$3))))/2</f>
        <v>0.5142156863</v>
      </c>
      <c r="Y1398" s="15">
        <f>(MAX(0,MIN(1,(M1398-scaling_params!$B$4)/(scaling_params!$C$4-scaling_params!$B$4)))+MAX(0,MIN(1,(N1398-scaling_params!$B$5)/(scaling_params!$C$5-scaling_params!$B$5))))/2</f>
        <v>0.7351190476</v>
      </c>
      <c r="Z1398" s="15">
        <f>(MAX(0,MIN(1,(O1398-scaling_params!$B$6)/(scaling_params!$C$6-scaling_params!$B$6)))+MAX(0,MIN(1,1-(P1398-scaling_params!$B$7)/(scaling_params!$C$7-scaling_params!$B$7)))+MAX(0,MIN(1,(T1398-scaling_params!$B$11)/(scaling_params!$C$11-scaling_params!$B$11))))/3</f>
        <v>0.5841061712</v>
      </c>
      <c r="AA1398" s="15">
        <f>(MAX(0,MIN(1,1-(Q1398-scaling_params!$B$8)/(scaling_params!$C$8-scaling_params!$B$8)))+MAX(0,MIN(1,(R1398-scaling_params!$B$9)/(scaling_params!$C$9-scaling_params!$B$9)))+MAX(0,MIN(1,(S1398-scaling_params!$B$10)/(scaling_params!$C$10-scaling_params!$B$10))))/3</f>
        <v>0.5483878246</v>
      </c>
      <c r="AB1398" s="15">
        <f>(MAX(0,MIN(1,(U1398-scaling_params!$B$12)/(scaling_params!$C$12-scaling_params!$B$12)))+MAX(0,MIN(1,(V1398-scaling_params!$B$13)/(scaling_params!$C$13-scaling_params!$B$13))))/2</f>
        <v>0.6622727273</v>
      </c>
      <c r="AC1398" s="13">
        <f>(scaling_params!$G$2*X1398+scaling_params!$G$3*Y1398+scaling_params!$G$4*Z1398+scaling_params!$G$5*AA1398+scaling_params!$G$6*AB1398)*100</f>
        <v>60.55230517</v>
      </c>
      <c r="AD1398" s="11" t="s">
        <v>680</v>
      </c>
      <c r="AE1398" s="11">
        <f t="shared" si="2"/>
        <v>1</v>
      </c>
    </row>
    <row r="1399" ht="15.75" customHeight="1">
      <c r="A1399" s="11" t="s">
        <v>376</v>
      </c>
      <c r="B1399" s="11" t="s">
        <v>163</v>
      </c>
      <c r="C1399" s="11" t="s">
        <v>328</v>
      </c>
      <c r="D1399" s="11" t="s">
        <v>177</v>
      </c>
      <c r="E1399" s="12">
        <v>2025.0</v>
      </c>
      <c r="F1399" s="11" t="s">
        <v>166</v>
      </c>
      <c r="G1399" s="11" t="s">
        <v>175</v>
      </c>
      <c r="H1399" s="11">
        <v>5.0</v>
      </c>
      <c r="I1399" s="13">
        <v>8.6</v>
      </c>
      <c r="J1399" s="11">
        <v>0.0</v>
      </c>
      <c r="K1399" s="13">
        <v>2.8</v>
      </c>
      <c r="L1399" s="13">
        <v>8.0</v>
      </c>
      <c r="M1399" s="11">
        <v>39.0</v>
      </c>
      <c r="N1399" s="14">
        <v>0.8</v>
      </c>
      <c r="O1399" s="13">
        <v>69.9</v>
      </c>
      <c r="P1399" s="13">
        <v>6.2</v>
      </c>
      <c r="Q1399" s="13">
        <v>20.4</v>
      </c>
      <c r="R1399" s="13">
        <v>11.3</v>
      </c>
      <c r="S1399" s="13">
        <v>5.0</v>
      </c>
      <c r="T1399" s="13">
        <v>4.0</v>
      </c>
      <c r="U1399" s="13">
        <v>1.6</v>
      </c>
      <c r="V1399" s="13">
        <v>79.4</v>
      </c>
      <c r="W1399" s="11" t="str">
        <f t="shared" si="1"/>
        <v>B-Average|BBVA|Retail|2025</v>
      </c>
      <c r="X1399" s="15">
        <f>(MAX(0,MIN(1,1-(K1399-scaling_params!$B$2)/(scaling_params!$C$2-scaling_params!$B$2)))+MAX(0,MIN(1,(L1399-scaling_params!$B$3)/(scaling_params!$C$3-scaling_params!$B$3))))/2</f>
        <v>0.5676470588</v>
      </c>
      <c r="Y1399" s="15">
        <f>(MAX(0,MIN(1,(M1399-scaling_params!$B$4)/(scaling_params!$C$4-scaling_params!$B$4)))+MAX(0,MIN(1,(N1399-scaling_params!$B$5)/(scaling_params!$C$5-scaling_params!$B$5))))/2</f>
        <v>0.6970238095</v>
      </c>
      <c r="Z1399" s="15">
        <f>(MAX(0,MIN(1,(O1399-scaling_params!$B$6)/(scaling_params!$C$6-scaling_params!$B$6)))+MAX(0,MIN(1,1-(P1399-scaling_params!$B$7)/(scaling_params!$C$7-scaling_params!$B$7)))+MAX(0,MIN(1,(T1399-scaling_params!$B$11)/(scaling_params!$C$11-scaling_params!$B$11))))/3</f>
        <v>0.7278374556</v>
      </c>
      <c r="AA1399" s="15">
        <f>(MAX(0,MIN(1,1-(Q1399-scaling_params!$B$8)/(scaling_params!$C$8-scaling_params!$B$8)))+MAX(0,MIN(1,(R1399-scaling_params!$B$9)/(scaling_params!$C$9-scaling_params!$B$9)))+MAX(0,MIN(1,(S1399-scaling_params!$B$10)/(scaling_params!$C$10-scaling_params!$B$10))))/3</f>
        <v>0.3713080169</v>
      </c>
      <c r="AB1399" s="15">
        <f>(MAX(0,MIN(1,(U1399-scaling_params!$B$12)/(scaling_params!$C$12-scaling_params!$B$12)))+MAX(0,MIN(1,(V1399-scaling_params!$B$13)/(scaling_params!$C$13-scaling_params!$B$13))))/2</f>
        <v>0.4772727273</v>
      </c>
      <c r="AC1399" s="13">
        <f>(scaling_params!$G$2*X1399+scaling_params!$G$3*Y1399+scaling_params!$G$4*Z1399+scaling_params!$G$5*AA1399+scaling_params!$G$6*AB1399)*100</f>
        <v>58.99078489</v>
      </c>
      <c r="AD1399" s="11" t="s">
        <v>680</v>
      </c>
      <c r="AE1399" s="11">
        <f t="shared" si="2"/>
        <v>1</v>
      </c>
    </row>
    <row r="1400" ht="15.75" customHeight="1">
      <c r="A1400" s="11" t="s">
        <v>377</v>
      </c>
      <c r="B1400" s="11" t="s">
        <v>163</v>
      </c>
      <c r="C1400" s="11" t="s">
        <v>328</v>
      </c>
      <c r="D1400" s="11" t="s">
        <v>170</v>
      </c>
      <c r="E1400" s="12">
        <v>2024.0</v>
      </c>
      <c r="F1400" s="11" t="s">
        <v>166</v>
      </c>
      <c r="G1400" s="11" t="s">
        <v>184</v>
      </c>
      <c r="H1400" s="11">
        <v>2.0</v>
      </c>
      <c r="I1400" s="13">
        <v>8.9</v>
      </c>
      <c r="J1400" s="11">
        <v>0.0</v>
      </c>
      <c r="K1400" s="13">
        <v>2.4</v>
      </c>
      <c r="L1400" s="13">
        <v>7.2</v>
      </c>
      <c r="M1400" s="11">
        <v>6.0</v>
      </c>
      <c r="N1400" s="14">
        <v>0.82</v>
      </c>
      <c r="O1400" s="13">
        <v>70.5</v>
      </c>
      <c r="P1400" s="13">
        <v>8.3</v>
      </c>
      <c r="Q1400" s="13">
        <v>13.6</v>
      </c>
      <c r="R1400" s="13">
        <v>14.9</v>
      </c>
      <c r="S1400" s="13">
        <v>4.9</v>
      </c>
      <c r="T1400" s="13">
        <v>4.2</v>
      </c>
      <c r="U1400" s="13">
        <v>1.7</v>
      </c>
      <c r="V1400" s="13">
        <v>91.5</v>
      </c>
      <c r="W1400" s="11" t="str">
        <f t="shared" si="1"/>
        <v>B-Average|BBVA|Risk|2024</v>
      </c>
      <c r="X1400" s="15">
        <f>(MAX(0,MIN(1,1-(K1400-scaling_params!$B$2)/(scaling_params!$C$2-scaling_params!$B$2)))+MAX(0,MIN(1,(L1400-scaling_params!$B$3)/(scaling_params!$C$3-scaling_params!$B$3))))/2</f>
        <v>0.5754901961</v>
      </c>
      <c r="Y1400" s="15">
        <f>(MAX(0,MIN(1,(M1400-scaling_params!$B$4)/(scaling_params!$C$4-scaling_params!$B$4)))+MAX(0,MIN(1,(N1400-scaling_params!$B$5)/(scaling_params!$C$5-scaling_params!$B$5))))/2</f>
        <v>0.5648809524</v>
      </c>
      <c r="Z1400" s="15">
        <f>(MAX(0,MIN(1,(O1400-scaling_params!$B$6)/(scaling_params!$C$6-scaling_params!$B$6)))+MAX(0,MIN(1,1-(P1400-scaling_params!$B$7)/(scaling_params!$C$7-scaling_params!$B$7)))+MAX(0,MIN(1,(T1400-scaling_params!$B$11)/(scaling_params!$C$11-scaling_params!$B$11))))/3</f>
        <v>0.5675968755</v>
      </c>
      <c r="AA1400" s="15">
        <f>(MAX(0,MIN(1,1-(Q1400-scaling_params!$B$8)/(scaling_params!$C$8-scaling_params!$B$8)))+MAX(0,MIN(1,(R1400-scaling_params!$B$9)/(scaling_params!$C$9-scaling_params!$B$9)))+MAX(0,MIN(1,(S1400-scaling_params!$B$10)/(scaling_params!$C$10-scaling_params!$B$10))))/3</f>
        <v>0.7709785871</v>
      </c>
      <c r="AB1400" s="15">
        <f>(MAX(0,MIN(1,(U1400-scaling_params!$B$12)/(scaling_params!$C$12-scaling_params!$B$12)))+MAX(0,MIN(1,(V1400-scaling_params!$B$13)/(scaling_params!$C$13-scaling_params!$B$13))))/2</f>
        <v>0.6122727273</v>
      </c>
      <c r="AC1400" s="13">
        <f>(scaling_params!$G$2*X1400+scaling_params!$G$3*Y1400+scaling_params!$G$4*Z1400+scaling_params!$G$5*AA1400+scaling_params!$G$6*AB1400)*100</f>
        <v>60.93128988</v>
      </c>
      <c r="AD1400" s="11" t="s">
        <v>680</v>
      </c>
      <c r="AE1400" s="11">
        <f t="shared" si="2"/>
        <v>1</v>
      </c>
    </row>
    <row r="1401" ht="15.75" customHeight="1">
      <c r="A1401" s="11" t="s">
        <v>377</v>
      </c>
      <c r="B1401" s="11" t="s">
        <v>163</v>
      </c>
      <c r="C1401" s="11" t="s">
        <v>328</v>
      </c>
      <c r="D1401" s="11" t="s">
        <v>170</v>
      </c>
      <c r="E1401" s="12">
        <v>2025.0</v>
      </c>
      <c r="F1401" s="11" t="s">
        <v>166</v>
      </c>
      <c r="G1401" s="11" t="s">
        <v>184</v>
      </c>
      <c r="H1401" s="11">
        <v>2.0</v>
      </c>
      <c r="I1401" s="13">
        <v>8.6</v>
      </c>
      <c r="J1401" s="11">
        <v>0.0</v>
      </c>
      <c r="K1401" s="13">
        <v>2.5</v>
      </c>
      <c r="L1401" s="13">
        <v>9.8</v>
      </c>
      <c r="M1401" s="11">
        <v>48.0</v>
      </c>
      <c r="N1401" s="14">
        <v>0.94</v>
      </c>
      <c r="O1401" s="13">
        <v>68.8</v>
      </c>
      <c r="P1401" s="13">
        <v>7.0</v>
      </c>
      <c r="Q1401" s="13">
        <v>16.6</v>
      </c>
      <c r="R1401" s="13">
        <v>14.7</v>
      </c>
      <c r="S1401" s="13">
        <v>4.4</v>
      </c>
      <c r="T1401" s="13">
        <v>4.3</v>
      </c>
      <c r="U1401" s="13">
        <v>1.5</v>
      </c>
      <c r="V1401" s="13">
        <v>82.5</v>
      </c>
      <c r="W1401" s="11" t="str">
        <f t="shared" si="1"/>
        <v>B-Average|BBVA|Risk|2025</v>
      </c>
      <c r="X1401" s="15">
        <f>(MAX(0,MIN(1,1-(K1401-scaling_params!$B$2)/(scaling_params!$C$2-scaling_params!$B$2)))+MAX(0,MIN(1,(L1401-scaling_params!$B$3)/(scaling_params!$C$3-scaling_params!$B$3))))/2</f>
        <v>0.75</v>
      </c>
      <c r="Y1401" s="15">
        <f>(MAX(0,MIN(1,(M1401-scaling_params!$B$4)/(scaling_params!$C$4-scaling_params!$B$4)))+MAX(0,MIN(1,(N1401-scaling_params!$B$5)/(scaling_params!$C$5-scaling_params!$B$5))))/2</f>
        <v>0.9148809524</v>
      </c>
      <c r="Z1401" s="15">
        <f>(MAX(0,MIN(1,(O1401-scaling_params!$B$6)/(scaling_params!$C$6-scaling_params!$B$6)))+MAX(0,MIN(1,1-(P1401-scaling_params!$B$7)/(scaling_params!$C$7-scaling_params!$B$7)))+MAX(0,MIN(1,(T1401-scaling_params!$B$11)/(scaling_params!$C$11-scaling_params!$B$11))))/3</f>
        <v>0.6661849969</v>
      </c>
      <c r="AA1401" s="15">
        <f>(MAX(0,MIN(1,1-(Q1401-scaling_params!$B$8)/(scaling_params!$C$8-scaling_params!$B$8)))+MAX(0,MIN(1,(R1401-scaling_params!$B$9)/(scaling_params!$C$9-scaling_params!$B$9)))+MAX(0,MIN(1,(S1401-scaling_params!$B$10)/(scaling_params!$C$10-scaling_params!$B$10))))/3</f>
        <v>0.599883797</v>
      </c>
      <c r="AB1401" s="15">
        <f>(MAX(0,MIN(1,(U1401-scaling_params!$B$12)/(scaling_params!$C$12-scaling_params!$B$12)))+MAX(0,MIN(1,(V1401-scaling_params!$B$13)/(scaling_params!$C$13-scaling_params!$B$13))))/2</f>
        <v>0.4804545455</v>
      </c>
      <c r="AC1401" s="13">
        <f>(scaling_params!$G$2*X1401+scaling_params!$G$3*Y1401+scaling_params!$G$4*Z1401+scaling_params!$G$5*AA1401+scaling_params!$G$6*AB1401)*100</f>
        <v>71.00736827</v>
      </c>
      <c r="AD1401" s="11" t="s">
        <v>680</v>
      </c>
      <c r="AE1401" s="11">
        <f t="shared" si="2"/>
        <v>1</v>
      </c>
    </row>
    <row r="1402" ht="15.75" customHeight="1">
      <c r="A1402" s="11" t="s">
        <v>378</v>
      </c>
      <c r="B1402" s="11" t="s">
        <v>163</v>
      </c>
      <c r="C1402" s="11" t="s">
        <v>328</v>
      </c>
      <c r="D1402" s="11" t="s">
        <v>165</v>
      </c>
      <c r="E1402" s="12">
        <v>2024.0</v>
      </c>
      <c r="F1402" s="11" t="s">
        <v>171</v>
      </c>
      <c r="G1402" s="11" t="s">
        <v>184</v>
      </c>
      <c r="H1402" s="11">
        <v>5.0</v>
      </c>
      <c r="I1402" s="13">
        <v>8.9</v>
      </c>
      <c r="J1402" s="11">
        <v>0.0</v>
      </c>
      <c r="K1402" s="13">
        <v>3.0</v>
      </c>
      <c r="L1402" s="13">
        <v>6.7</v>
      </c>
      <c r="M1402" s="11">
        <v>5.0</v>
      </c>
      <c r="N1402" s="14">
        <v>0.75</v>
      </c>
      <c r="O1402" s="13">
        <v>69.1</v>
      </c>
      <c r="P1402" s="13">
        <v>7.0</v>
      </c>
      <c r="Q1402" s="13">
        <v>16.3</v>
      </c>
      <c r="R1402" s="13">
        <v>13.4</v>
      </c>
      <c r="S1402" s="13">
        <v>3.5</v>
      </c>
      <c r="T1402" s="13">
        <v>4.1</v>
      </c>
      <c r="U1402" s="13">
        <v>2.1</v>
      </c>
      <c r="V1402" s="13">
        <v>77.0</v>
      </c>
      <c r="W1402" s="11" t="str">
        <f t="shared" si="1"/>
        <v>B-Average|BBVA|Operations|2024</v>
      </c>
      <c r="X1402" s="15">
        <f>(MAX(0,MIN(1,1-(K1402-scaling_params!$B$2)/(scaling_params!$C$2-scaling_params!$B$2)))+MAX(0,MIN(1,(L1402-scaling_params!$B$3)/(scaling_params!$C$3-scaling_params!$B$3))))/2</f>
        <v>0.4387254902</v>
      </c>
      <c r="Y1402" s="15">
        <f>(MAX(0,MIN(1,(M1402-scaling_params!$B$4)/(scaling_params!$C$4-scaling_params!$B$4)))+MAX(0,MIN(1,(N1402-scaling_params!$B$5)/(scaling_params!$C$5-scaling_params!$B$5))))/2</f>
        <v>0.4726190476</v>
      </c>
      <c r="Z1402" s="15">
        <f>(MAX(0,MIN(1,(O1402-scaling_params!$B$6)/(scaling_params!$C$6-scaling_params!$B$6)))+MAX(0,MIN(1,1-(P1402-scaling_params!$B$7)/(scaling_params!$C$7-scaling_params!$B$7)))+MAX(0,MIN(1,(T1402-scaling_params!$B$11)/(scaling_params!$C$11-scaling_params!$B$11))))/3</f>
        <v>0.6520878729</v>
      </c>
      <c r="AA1402" s="15">
        <f>(MAX(0,MIN(1,1-(Q1402-scaling_params!$B$8)/(scaling_params!$C$8-scaling_params!$B$8)))+MAX(0,MIN(1,(R1402-scaling_params!$B$9)/(scaling_params!$C$9-scaling_params!$B$9)))+MAX(0,MIN(1,(S1402-scaling_params!$B$10)/(scaling_params!$C$10-scaling_params!$B$10))))/3</f>
        <v>0.4681598186</v>
      </c>
      <c r="AB1402" s="15">
        <f>(MAX(0,MIN(1,(U1402-scaling_params!$B$12)/(scaling_params!$C$12-scaling_params!$B$12)))+MAX(0,MIN(1,(V1402-scaling_params!$B$13)/(scaling_params!$C$13-scaling_params!$B$13))))/2</f>
        <v>0.5804545455</v>
      </c>
      <c r="AC1402" s="13">
        <f>(scaling_params!$G$2*X1402+scaling_params!$G$3*Y1402+scaling_params!$G$4*Z1402+scaling_params!$G$5*AA1402+scaling_params!$G$6*AB1402)*100</f>
        <v>51.82963809</v>
      </c>
      <c r="AD1402" s="11" t="s">
        <v>680</v>
      </c>
      <c r="AE1402" s="11">
        <f t="shared" si="2"/>
        <v>1</v>
      </c>
    </row>
    <row r="1403" ht="15.75" customHeight="1">
      <c r="A1403" s="11" t="s">
        <v>378</v>
      </c>
      <c r="B1403" s="11" t="s">
        <v>163</v>
      </c>
      <c r="C1403" s="11" t="s">
        <v>328</v>
      </c>
      <c r="D1403" s="11" t="s">
        <v>165</v>
      </c>
      <c r="E1403" s="12">
        <v>2025.0</v>
      </c>
      <c r="F1403" s="11" t="s">
        <v>171</v>
      </c>
      <c r="G1403" s="11" t="s">
        <v>184</v>
      </c>
      <c r="H1403" s="11">
        <v>5.0</v>
      </c>
      <c r="I1403" s="13">
        <v>8.6</v>
      </c>
      <c r="J1403" s="11">
        <v>0.0</v>
      </c>
      <c r="K1403" s="13">
        <v>2.9</v>
      </c>
      <c r="L1403" s="13">
        <v>6.3</v>
      </c>
      <c r="M1403" s="11">
        <v>-3.0</v>
      </c>
      <c r="N1403" s="14">
        <v>0.84</v>
      </c>
      <c r="O1403" s="13">
        <v>65.0</v>
      </c>
      <c r="P1403" s="13">
        <v>7.5</v>
      </c>
      <c r="Q1403" s="13">
        <v>15.9</v>
      </c>
      <c r="R1403" s="13">
        <v>10.7</v>
      </c>
      <c r="S1403" s="13">
        <v>4.1</v>
      </c>
      <c r="T1403" s="13">
        <v>3.7</v>
      </c>
      <c r="U1403" s="13">
        <v>1.3</v>
      </c>
      <c r="V1403" s="13">
        <v>72.0</v>
      </c>
      <c r="W1403" s="11" t="str">
        <f t="shared" si="1"/>
        <v>B-Average|BBVA|Operations|2025</v>
      </c>
      <c r="X1403" s="15">
        <f>(MAX(0,MIN(1,1-(K1403-scaling_params!$B$2)/(scaling_params!$C$2-scaling_params!$B$2)))+MAX(0,MIN(1,(L1403-scaling_params!$B$3)/(scaling_params!$C$3-scaling_params!$B$3))))/2</f>
        <v>0.4259803922</v>
      </c>
      <c r="Y1403" s="15">
        <f>(MAX(0,MIN(1,(M1403-scaling_params!$B$4)/(scaling_params!$C$4-scaling_params!$B$4)))+MAX(0,MIN(1,(N1403-scaling_params!$B$5)/(scaling_params!$C$5-scaling_params!$B$5))))/2</f>
        <v>0.5470238095</v>
      </c>
      <c r="Z1403" s="15">
        <f>(MAX(0,MIN(1,(O1403-scaling_params!$B$6)/(scaling_params!$C$6-scaling_params!$B$6)))+MAX(0,MIN(1,1-(P1403-scaling_params!$B$7)/(scaling_params!$C$7-scaling_params!$B$7)))+MAX(0,MIN(1,(T1403-scaling_params!$B$11)/(scaling_params!$C$11-scaling_params!$B$11))))/3</f>
        <v>0.5012908241</v>
      </c>
      <c r="AA1403" s="15">
        <f>(MAX(0,MIN(1,1-(Q1403-scaling_params!$B$8)/(scaling_params!$C$8-scaling_params!$B$8)))+MAX(0,MIN(1,(R1403-scaling_params!$B$9)/(scaling_params!$C$9-scaling_params!$B$9)))+MAX(0,MIN(1,(S1403-scaling_params!$B$10)/(scaling_params!$C$10-scaling_params!$B$10))))/3</f>
        <v>0.4282108125</v>
      </c>
      <c r="AB1403" s="15">
        <f>(MAX(0,MIN(1,(U1403-scaling_params!$B$12)/(scaling_params!$C$12-scaling_params!$B$12)))+MAX(0,MIN(1,(V1403-scaling_params!$B$13)/(scaling_params!$C$13-scaling_params!$B$13))))/2</f>
        <v>0.335</v>
      </c>
      <c r="AC1403" s="13">
        <f>(scaling_params!$G$2*X1403+scaling_params!$G$3*Y1403+scaling_params!$G$4*Z1403+scaling_params!$G$5*AA1403+scaling_params!$G$6*AB1403)*100</f>
        <v>46.13544341</v>
      </c>
      <c r="AD1403" s="11" t="s">
        <v>680</v>
      </c>
      <c r="AE1403" s="11">
        <f t="shared" si="2"/>
        <v>1</v>
      </c>
    </row>
    <row r="1404" ht="15.75" customHeight="1">
      <c r="A1404" s="11" t="s">
        <v>379</v>
      </c>
      <c r="B1404" s="11" t="s">
        <v>163</v>
      </c>
      <c r="C1404" s="11" t="s">
        <v>328</v>
      </c>
      <c r="D1404" s="11" t="s">
        <v>181</v>
      </c>
      <c r="E1404" s="12">
        <v>2024.0</v>
      </c>
      <c r="F1404" s="11" t="s">
        <v>166</v>
      </c>
      <c r="G1404" s="11" t="s">
        <v>184</v>
      </c>
      <c r="H1404" s="11">
        <v>3.0</v>
      </c>
      <c r="I1404" s="13">
        <v>8.9</v>
      </c>
      <c r="J1404" s="11">
        <v>0.0</v>
      </c>
      <c r="K1404" s="13">
        <v>3.1</v>
      </c>
      <c r="L1404" s="13">
        <v>6.6</v>
      </c>
      <c r="M1404" s="11">
        <v>10.0</v>
      </c>
      <c r="N1404" s="14">
        <v>0.75</v>
      </c>
      <c r="O1404" s="13">
        <v>71.5</v>
      </c>
      <c r="P1404" s="13">
        <v>8.4</v>
      </c>
      <c r="Q1404" s="13">
        <v>14.6</v>
      </c>
      <c r="R1404" s="13">
        <v>11.7</v>
      </c>
      <c r="S1404" s="13">
        <v>3.8</v>
      </c>
      <c r="T1404" s="13">
        <v>4.2</v>
      </c>
      <c r="U1404" s="13">
        <v>1.8</v>
      </c>
      <c r="V1404" s="13">
        <v>70.4</v>
      </c>
      <c r="W1404" s="11" t="str">
        <f t="shared" si="1"/>
        <v>B-Average|BBVA|Corporate|2024</v>
      </c>
      <c r="X1404" s="15">
        <f>(MAX(0,MIN(1,1-(K1404-scaling_params!$B$2)/(scaling_params!$C$2-scaling_params!$B$2)))+MAX(0,MIN(1,(L1404-scaling_params!$B$3)/(scaling_params!$C$3-scaling_params!$B$3))))/2</f>
        <v>0.4147058824</v>
      </c>
      <c r="Y1404" s="15">
        <f>(MAX(0,MIN(1,(M1404-scaling_params!$B$4)/(scaling_params!$C$4-scaling_params!$B$4)))+MAX(0,MIN(1,(N1404-scaling_params!$B$5)/(scaling_params!$C$5-scaling_params!$B$5))))/2</f>
        <v>0.4964285714</v>
      </c>
      <c r="Z1404" s="15">
        <f>(MAX(0,MIN(1,(O1404-scaling_params!$B$6)/(scaling_params!$C$6-scaling_params!$B$6)))+MAX(0,MIN(1,1-(P1404-scaling_params!$B$7)/(scaling_params!$C$7-scaling_params!$B$7)))+MAX(0,MIN(1,(T1404-scaling_params!$B$11)/(scaling_params!$C$11-scaling_params!$B$11))))/3</f>
        <v>0.5750895167</v>
      </c>
      <c r="AA1404" s="15">
        <f>(MAX(0,MIN(1,1-(Q1404-scaling_params!$B$8)/(scaling_params!$C$8-scaling_params!$B$8)))+MAX(0,MIN(1,(R1404-scaling_params!$B$9)/(scaling_params!$C$9-scaling_params!$B$9)))+MAX(0,MIN(1,(S1404-scaling_params!$B$10)/(scaling_params!$C$10-scaling_params!$B$10))))/3</f>
        <v>0.4902355649</v>
      </c>
      <c r="AB1404" s="15">
        <f>(MAX(0,MIN(1,(U1404-scaling_params!$B$12)/(scaling_params!$C$12-scaling_params!$B$12)))+MAX(0,MIN(1,(V1404-scaling_params!$B$13)/(scaling_params!$C$13-scaling_params!$B$13))))/2</f>
        <v>0.4454545455</v>
      </c>
      <c r="AC1404" s="13">
        <f>(scaling_params!$G$2*X1404+scaling_params!$G$3*Y1404+scaling_params!$G$4*Z1404+scaling_params!$G$5*AA1404+scaling_params!$G$6*AB1404)*100</f>
        <v>48.81077288</v>
      </c>
      <c r="AD1404" s="11" t="s">
        <v>680</v>
      </c>
      <c r="AE1404" s="11">
        <f t="shared" si="2"/>
        <v>1</v>
      </c>
    </row>
    <row r="1405" ht="15.75" customHeight="1">
      <c r="A1405" s="11" t="s">
        <v>379</v>
      </c>
      <c r="B1405" s="11" t="s">
        <v>163</v>
      </c>
      <c r="C1405" s="11" t="s">
        <v>328</v>
      </c>
      <c r="D1405" s="11" t="s">
        <v>181</v>
      </c>
      <c r="E1405" s="12">
        <v>2025.0</v>
      </c>
      <c r="F1405" s="11" t="s">
        <v>166</v>
      </c>
      <c r="G1405" s="11" t="s">
        <v>184</v>
      </c>
      <c r="H1405" s="11">
        <v>3.0</v>
      </c>
      <c r="I1405" s="13">
        <v>8.6</v>
      </c>
      <c r="J1405" s="11">
        <v>0.0</v>
      </c>
      <c r="K1405" s="13">
        <v>2.0</v>
      </c>
      <c r="L1405" s="13">
        <v>6.2</v>
      </c>
      <c r="M1405" s="11">
        <v>35.0</v>
      </c>
      <c r="N1405" s="14">
        <v>0.75</v>
      </c>
      <c r="O1405" s="13">
        <v>66.0</v>
      </c>
      <c r="P1405" s="13">
        <v>8.0</v>
      </c>
      <c r="Q1405" s="13">
        <v>14.3</v>
      </c>
      <c r="R1405" s="13">
        <v>13.5</v>
      </c>
      <c r="S1405" s="13">
        <v>3.6</v>
      </c>
      <c r="T1405" s="13">
        <v>3.1</v>
      </c>
      <c r="U1405" s="13">
        <v>1.4</v>
      </c>
      <c r="V1405" s="13">
        <v>68.0</v>
      </c>
      <c r="W1405" s="11" t="str">
        <f t="shared" si="1"/>
        <v>B-Average|BBVA|Corporate|2025</v>
      </c>
      <c r="X1405" s="15">
        <f>(MAX(0,MIN(1,1-(K1405-scaling_params!$B$2)/(scaling_params!$C$2-scaling_params!$B$2)))+MAX(0,MIN(1,(L1405-scaling_params!$B$3)/(scaling_params!$C$3-scaling_params!$B$3))))/2</f>
        <v>0.568627451</v>
      </c>
      <c r="Y1405" s="15">
        <f>(MAX(0,MIN(1,(M1405-scaling_params!$B$4)/(scaling_params!$C$4-scaling_params!$B$4)))+MAX(0,MIN(1,(N1405-scaling_params!$B$5)/(scaling_params!$C$5-scaling_params!$B$5))))/2</f>
        <v>0.6154761905</v>
      </c>
      <c r="Z1405" s="15">
        <f>(MAX(0,MIN(1,(O1405-scaling_params!$B$6)/(scaling_params!$C$6-scaling_params!$B$6)))+MAX(0,MIN(1,1-(P1405-scaling_params!$B$7)/(scaling_params!$C$7-scaling_params!$B$7)))+MAX(0,MIN(1,(T1405-scaling_params!$B$11)/(scaling_params!$C$11-scaling_params!$B$11))))/3</f>
        <v>0.415604572</v>
      </c>
      <c r="AA1405" s="15">
        <f>(MAX(0,MIN(1,1-(Q1405-scaling_params!$B$8)/(scaling_params!$C$8-scaling_params!$B$8)))+MAX(0,MIN(1,(R1405-scaling_params!$B$9)/(scaling_params!$C$9-scaling_params!$B$9)))+MAX(0,MIN(1,(S1405-scaling_params!$B$10)/(scaling_params!$C$10-scaling_params!$B$10))))/3</f>
        <v>0.5579407252</v>
      </c>
      <c r="AB1405" s="15">
        <f>(MAX(0,MIN(1,(U1405-scaling_params!$B$12)/(scaling_params!$C$12-scaling_params!$B$12)))+MAX(0,MIN(1,(V1405-scaling_params!$B$13)/(scaling_params!$C$13-scaling_params!$B$13))))/2</f>
        <v>0.3236363636</v>
      </c>
      <c r="AC1405" s="13">
        <f>(scaling_params!$G$2*X1405+scaling_params!$G$3*Y1405+scaling_params!$G$4*Z1405+scaling_params!$G$5*AA1405+scaling_params!$G$6*AB1405)*100</f>
        <v>51.23180887</v>
      </c>
      <c r="AD1405" s="11" t="s">
        <v>680</v>
      </c>
      <c r="AE1405" s="11">
        <f t="shared" si="2"/>
        <v>1</v>
      </c>
    </row>
    <row r="1406" ht="15.75" customHeight="1">
      <c r="A1406" s="11" t="s">
        <v>380</v>
      </c>
      <c r="B1406" s="11" t="s">
        <v>163</v>
      </c>
      <c r="C1406" s="11" t="s">
        <v>328</v>
      </c>
      <c r="D1406" s="11" t="s">
        <v>181</v>
      </c>
      <c r="E1406" s="12">
        <v>2024.0</v>
      </c>
      <c r="F1406" s="11" t="s">
        <v>171</v>
      </c>
      <c r="G1406" s="11" t="s">
        <v>184</v>
      </c>
      <c r="H1406" s="11">
        <v>5.0</v>
      </c>
      <c r="I1406" s="13">
        <v>8.9</v>
      </c>
      <c r="J1406" s="11">
        <v>0.0</v>
      </c>
      <c r="K1406" s="13">
        <v>3.1</v>
      </c>
      <c r="L1406" s="13">
        <v>5.3</v>
      </c>
      <c r="M1406" s="11">
        <v>-8.0</v>
      </c>
      <c r="N1406" s="14">
        <v>0.75</v>
      </c>
      <c r="O1406" s="13">
        <v>71.5</v>
      </c>
      <c r="P1406" s="13">
        <v>8.4</v>
      </c>
      <c r="Q1406" s="13">
        <v>14.6</v>
      </c>
      <c r="R1406" s="13">
        <v>11.7</v>
      </c>
      <c r="S1406" s="13">
        <v>4.0</v>
      </c>
      <c r="T1406" s="13">
        <v>3.8</v>
      </c>
      <c r="U1406" s="13">
        <v>1.8</v>
      </c>
      <c r="V1406" s="13">
        <v>71.7</v>
      </c>
      <c r="W1406" s="11" t="str">
        <f t="shared" si="1"/>
        <v>B-Average|BBVA|Corporate|2024</v>
      </c>
      <c r="X1406" s="15">
        <f>(MAX(0,MIN(1,1-(K1406-scaling_params!$B$2)/(scaling_params!$C$2-scaling_params!$B$2)))+MAX(0,MIN(1,(L1406-scaling_params!$B$3)/(scaling_params!$C$3-scaling_params!$B$3))))/2</f>
        <v>0.3191176471</v>
      </c>
      <c r="Y1406" s="15">
        <f>(MAX(0,MIN(1,(M1406-scaling_params!$B$4)/(scaling_params!$C$4-scaling_params!$B$4)))+MAX(0,MIN(1,(N1406-scaling_params!$B$5)/(scaling_params!$C$5-scaling_params!$B$5))))/2</f>
        <v>0.4107142857</v>
      </c>
      <c r="Z1406" s="15">
        <f>(MAX(0,MIN(1,(O1406-scaling_params!$B$6)/(scaling_params!$C$6-scaling_params!$B$6)))+MAX(0,MIN(1,1-(P1406-scaling_params!$B$7)/(scaling_params!$C$7-scaling_params!$B$7)))+MAX(0,MIN(1,(T1406-scaling_params!$B$11)/(scaling_params!$C$11-scaling_params!$B$11))))/3</f>
        <v>0.5369942786</v>
      </c>
      <c r="AA1406" s="15">
        <f>(MAX(0,MIN(1,1-(Q1406-scaling_params!$B$8)/(scaling_params!$C$8-scaling_params!$B$8)))+MAX(0,MIN(1,(R1406-scaling_params!$B$9)/(scaling_params!$C$9-scaling_params!$B$9)))+MAX(0,MIN(1,(S1406-scaling_params!$B$10)/(scaling_params!$C$10-scaling_params!$B$10))))/3</f>
        <v>0.509843408</v>
      </c>
      <c r="AB1406" s="15">
        <f>(MAX(0,MIN(1,(U1406-scaling_params!$B$12)/(scaling_params!$C$12-scaling_params!$B$12)))+MAX(0,MIN(1,(V1406-scaling_params!$B$13)/(scaling_params!$C$13-scaling_params!$B$13))))/2</f>
        <v>0.4572727273</v>
      </c>
      <c r="AC1406" s="13">
        <f>(scaling_params!$G$2*X1406+scaling_params!$G$3*Y1406+scaling_params!$G$4*Z1406+scaling_params!$G$5*AA1406+scaling_params!$G$6*AB1406)*100</f>
        <v>44.13947813</v>
      </c>
      <c r="AD1406" s="11" t="s">
        <v>680</v>
      </c>
      <c r="AE1406" s="11">
        <f t="shared" si="2"/>
        <v>1</v>
      </c>
    </row>
    <row r="1407" ht="15.75" customHeight="1">
      <c r="A1407" s="11" t="s">
        <v>380</v>
      </c>
      <c r="B1407" s="11" t="s">
        <v>163</v>
      </c>
      <c r="C1407" s="11" t="s">
        <v>328</v>
      </c>
      <c r="D1407" s="11" t="s">
        <v>181</v>
      </c>
      <c r="E1407" s="12">
        <v>2025.0</v>
      </c>
      <c r="F1407" s="11" t="s">
        <v>171</v>
      </c>
      <c r="G1407" s="11" t="s">
        <v>184</v>
      </c>
      <c r="H1407" s="11">
        <v>5.0</v>
      </c>
      <c r="I1407" s="13">
        <v>8.6</v>
      </c>
      <c r="J1407" s="11">
        <v>0.0</v>
      </c>
      <c r="K1407" s="13">
        <v>2.0</v>
      </c>
      <c r="L1407" s="13">
        <v>6.6</v>
      </c>
      <c r="M1407" s="11">
        <v>16.0</v>
      </c>
      <c r="N1407" s="14">
        <v>0.85</v>
      </c>
      <c r="O1407" s="13">
        <v>66.0</v>
      </c>
      <c r="P1407" s="13">
        <v>8.0</v>
      </c>
      <c r="Q1407" s="13">
        <v>14.3</v>
      </c>
      <c r="R1407" s="13">
        <v>13.5</v>
      </c>
      <c r="S1407" s="13">
        <v>3.6</v>
      </c>
      <c r="T1407" s="13">
        <v>3.3</v>
      </c>
      <c r="U1407" s="13">
        <v>1.4</v>
      </c>
      <c r="V1407" s="13">
        <v>74.8</v>
      </c>
      <c r="W1407" s="11" t="str">
        <f t="shared" si="1"/>
        <v>B-Average|BBVA|Corporate|2025</v>
      </c>
      <c r="X1407" s="15">
        <f>(MAX(0,MIN(1,1-(K1407-scaling_params!$B$2)/(scaling_params!$C$2-scaling_params!$B$2)))+MAX(0,MIN(1,(L1407-scaling_params!$B$3)/(scaling_params!$C$3-scaling_params!$B$3))))/2</f>
        <v>0.5980392157</v>
      </c>
      <c r="Y1407" s="15">
        <f>(MAX(0,MIN(1,(M1407-scaling_params!$B$4)/(scaling_params!$C$4-scaling_params!$B$4)))+MAX(0,MIN(1,(N1407-scaling_params!$B$5)/(scaling_params!$C$5-scaling_params!$B$5))))/2</f>
        <v>0.65</v>
      </c>
      <c r="Z1407" s="15">
        <f>(MAX(0,MIN(1,(O1407-scaling_params!$B$6)/(scaling_params!$C$6-scaling_params!$B$6)))+MAX(0,MIN(1,1-(P1407-scaling_params!$B$7)/(scaling_params!$C$7-scaling_params!$B$7)))+MAX(0,MIN(1,(T1407-scaling_params!$B$11)/(scaling_params!$C$11-scaling_params!$B$11))))/3</f>
        <v>0.4346521911</v>
      </c>
      <c r="AA1407" s="15">
        <f>(MAX(0,MIN(1,1-(Q1407-scaling_params!$B$8)/(scaling_params!$C$8-scaling_params!$B$8)))+MAX(0,MIN(1,(R1407-scaling_params!$B$9)/(scaling_params!$C$9-scaling_params!$B$9)))+MAX(0,MIN(1,(S1407-scaling_params!$B$10)/(scaling_params!$C$10-scaling_params!$B$10))))/3</f>
        <v>0.5579407252</v>
      </c>
      <c r="AB1407" s="15">
        <f>(MAX(0,MIN(1,(U1407-scaling_params!$B$12)/(scaling_params!$C$12-scaling_params!$B$12)))+MAX(0,MIN(1,(V1407-scaling_params!$B$13)/(scaling_params!$C$13-scaling_params!$B$13))))/2</f>
        <v>0.3854545455</v>
      </c>
      <c r="AC1407" s="13">
        <f>(scaling_params!$G$2*X1407+scaling_params!$G$3*Y1407+scaling_params!$G$4*Z1407+scaling_params!$G$5*AA1407+scaling_params!$G$6*AB1407)*100</f>
        <v>53.91136846</v>
      </c>
      <c r="AD1407" s="11" t="s">
        <v>680</v>
      </c>
      <c r="AE1407" s="11">
        <f t="shared" si="2"/>
        <v>1</v>
      </c>
    </row>
    <row r="1408" ht="15.75" customHeight="1">
      <c r="A1408" s="11" t="s">
        <v>381</v>
      </c>
      <c r="B1408" s="11" t="s">
        <v>163</v>
      </c>
      <c r="C1408" s="11" t="s">
        <v>328</v>
      </c>
      <c r="D1408" s="11" t="s">
        <v>170</v>
      </c>
      <c r="E1408" s="12">
        <v>2024.0</v>
      </c>
      <c r="F1408" s="11" t="s">
        <v>166</v>
      </c>
      <c r="G1408" s="11" t="s">
        <v>175</v>
      </c>
      <c r="H1408" s="11">
        <v>1.0</v>
      </c>
      <c r="I1408" s="13">
        <v>8.9</v>
      </c>
      <c r="J1408" s="11">
        <v>1.0</v>
      </c>
      <c r="K1408" s="13">
        <v>2.4</v>
      </c>
      <c r="L1408" s="13">
        <v>6.5</v>
      </c>
      <c r="M1408" s="11">
        <v>5.0</v>
      </c>
      <c r="N1408" s="14">
        <v>0.82</v>
      </c>
      <c r="O1408" s="13">
        <v>70.5</v>
      </c>
      <c r="P1408" s="13">
        <v>8.3</v>
      </c>
      <c r="Q1408" s="13">
        <v>13.6</v>
      </c>
      <c r="R1408" s="13">
        <v>14.9</v>
      </c>
      <c r="S1408" s="13">
        <v>3.8</v>
      </c>
      <c r="T1408" s="13">
        <v>3.5</v>
      </c>
      <c r="U1408" s="13">
        <v>1.7</v>
      </c>
      <c r="V1408" s="13">
        <v>71.7</v>
      </c>
      <c r="W1408" s="11" t="str">
        <f t="shared" si="1"/>
        <v>B-Average|BBVA|Risk|2024</v>
      </c>
      <c r="X1408" s="15">
        <f>(MAX(0,MIN(1,1-(K1408-scaling_params!$B$2)/(scaling_params!$C$2-scaling_params!$B$2)))+MAX(0,MIN(1,(L1408-scaling_params!$B$3)/(scaling_params!$C$3-scaling_params!$B$3))))/2</f>
        <v>0.5240196078</v>
      </c>
      <c r="Y1408" s="15">
        <f>(MAX(0,MIN(1,(M1408-scaling_params!$B$4)/(scaling_params!$C$4-scaling_params!$B$4)))+MAX(0,MIN(1,(N1408-scaling_params!$B$5)/(scaling_params!$C$5-scaling_params!$B$5))))/2</f>
        <v>0.5601190476</v>
      </c>
      <c r="Z1408" s="15">
        <f>(MAX(0,MIN(1,(O1408-scaling_params!$B$6)/(scaling_params!$C$6-scaling_params!$B$6)))+MAX(0,MIN(1,1-(P1408-scaling_params!$B$7)/(scaling_params!$C$7-scaling_params!$B$7)))+MAX(0,MIN(1,(T1408-scaling_params!$B$11)/(scaling_params!$C$11-scaling_params!$B$11))))/3</f>
        <v>0.5009302089</v>
      </c>
      <c r="AA1408" s="15">
        <f>(MAX(0,MIN(1,1-(Q1408-scaling_params!$B$8)/(scaling_params!$C$8-scaling_params!$B$8)))+MAX(0,MIN(1,(R1408-scaling_params!$B$9)/(scaling_params!$C$9-scaling_params!$B$9)))+MAX(0,MIN(1,(S1408-scaling_params!$B$10)/(scaling_params!$C$10-scaling_params!$B$10))))/3</f>
        <v>0.6631354498</v>
      </c>
      <c r="AB1408" s="15">
        <f>(MAX(0,MIN(1,(U1408-scaling_params!$B$12)/(scaling_params!$C$12-scaling_params!$B$12)))+MAX(0,MIN(1,(V1408-scaling_params!$B$13)/(scaling_params!$C$13-scaling_params!$B$13))))/2</f>
        <v>0.4322727273</v>
      </c>
      <c r="AC1408" s="13">
        <f>(scaling_params!$G$2*X1408+scaling_params!$G$3*Y1408+scaling_params!$G$4*Z1408+scaling_params!$G$5*AA1408+scaling_params!$G$6*AB1408)*100</f>
        <v>54.02112041</v>
      </c>
      <c r="AD1408" s="11" t="s">
        <v>680</v>
      </c>
      <c r="AE1408" s="11">
        <f t="shared" si="2"/>
        <v>1</v>
      </c>
    </row>
    <row r="1409" ht="15.75" customHeight="1">
      <c r="A1409" s="11" t="s">
        <v>381</v>
      </c>
      <c r="B1409" s="11" t="s">
        <v>163</v>
      </c>
      <c r="C1409" s="11" t="s">
        <v>328</v>
      </c>
      <c r="D1409" s="11" t="s">
        <v>170</v>
      </c>
      <c r="E1409" s="12">
        <v>2025.0</v>
      </c>
      <c r="F1409" s="11" t="s">
        <v>166</v>
      </c>
      <c r="G1409" s="11" t="s">
        <v>175</v>
      </c>
      <c r="H1409" s="11">
        <v>1.0</v>
      </c>
      <c r="I1409" s="13">
        <v>8.6</v>
      </c>
      <c r="J1409" s="11">
        <v>0.0</v>
      </c>
      <c r="K1409" s="13">
        <v>2.5</v>
      </c>
      <c r="L1409" s="13">
        <v>7.1</v>
      </c>
      <c r="M1409" s="11">
        <v>35.0</v>
      </c>
      <c r="N1409" s="14">
        <v>0.84</v>
      </c>
      <c r="O1409" s="13">
        <v>68.8</v>
      </c>
      <c r="P1409" s="13">
        <v>7.0</v>
      </c>
      <c r="Q1409" s="13">
        <v>16.6</v>
      </c>
      <c r="R1409" s="13">
        <v>14.7</v>
      </c>
      <c r="S1409" s="13">
        <v>4.4</v>
      </c>
      <c r="T1409" s="13">
        <v>4.2</v>
      </c>
      <c r="U1409" s="13">
        <v>1.5</v>
      </c>
      <c r="V1409" s="13">
        <v>75.7</v>
      </c>
      <c r="W1409" s="11" t="str">
        <f t="shared" si="1"/>
        <v>B-Average|BBVA|Risk|2025</v>
      </c>
      <c r="X1409" s="15">
        <f>(MAX(0,MIN(1,1-(K1409-scaling_params!$B$2)/(scaling_params!$C$2-scaling_params!$B$2)))+MAX(0,MIN(1,(L1409-scaling_params!$B$3)/(scaling_params!$C$3-scaling_params!$B$3))))/2</f>
        <v>0.5514705882</v>
      </c>
      <c r="Y1409" s="15">
        <f>(MAX(0,MIN(1,(M1409-scaling_params!$B$4)/(scaling_params!$C$4-scaling_params!$B$4)))+MAX(0,MIN(1,(N1409-scaling_params!$B$5)/(scaling_params!$C$5-scaling_params!$B$5))))/2</f>
        <v>0.7279761905</v>
      </c>
      <c r="Z1409" s="15">
        <f>(MAX(0,MIN(1,(O1409-scaling_params!$B$6)/(scaling_params!$C$6-scaling_params!$B$6)))+MAX(0,MIN(1,1-(P1409-scaling_params!$B$7)/(scaling_params!$C$7-scaling_params!$B$7)))+MAX(0,MIN(1,(T1409-scaling_params!$B$11)/(scaling_params!$C$11-scaling_params!$B$11))))/3</f>
        <v>0.6566611874</v>
      </c>
      <c r="AA1409" s="15">
        <f>(MAX(0,MIN(1,1-(Q1409-scaling_params!$B$8)/(scaling_params!$C$8-scaling_params!$B$8)))+MAX(0,MIN(1,(R1409-scaling_params!$B$9)/(scaling_params!$C$9-scaling_params!$B$9)))+MAX(0,MIN(1,(S1409-scaling_params!$B$10)/(scaling_params!$C$10-scaling_params!$B$10))))/3</f>
        <v>0.599883797</v>
      </c>
      <c r="AB1409" s="15">
        <f>(MAX(0,MIN(1,(U1409-scaling_params!$B$12)/(scaling_params!$C$12-scaling_params!$B$12)))+MAX(0,MIN(1,(V1409-scaling_params!$B$13)/(scaling_params!$C$13-scaling_params!$B$13))))/2</f>
        <v>0.4186363636</v>
      </c>
      <c r="AC1409" s="13">
        <f>(scaling_params!$G$2*X1409+scaling_params!$G$3*Y1409+scaling_params!$G$4*Z1409+scaling_params!$G$5*AA1409+scaling_params!$G$6*AB1409)*100</f>
        <v>60.99640112</v>
      </c>
      <c r="AD1409" s="11" t="s">
        <v>680</v>
      </c>
      <c r="AE1409" s="11">
        <f t="shared" si="2"/>
        <v>1</v>
      </c>
    </row>
    <row r="1410" ht="15.75" customHeight="1">
      <c r="A1410" s="11" t="s">
        <v>382</v>
      </c>
      <c r="B1410" s="11" t="s">
        <v>163</v>
      </c>
      <c r="C1410" s="11" t="s">
        <v>328</v>
      </c>
      <c r="D1410" s="11" t="s">
        <v>174</v>
      </c>
      <c r="E1410" s="12">
        <v>2024.0</v>
      </c>
      <c r="F1410" s="11" t="s">
        <v>171</v>
      </c>
      <c r="G1410" s="11" t="s">
        <v>184</v>
      </c>
      <c r="H1410" s="11">
        <v>2.0</v>
      </c>
      <c r="I1410" s="13">
        <v>8.9</v>
      </c>
      <c r="J1410" s="11">
        <v>0.0</v>
      </c>
      <c r="K1410" s="13">
        <v>3.0</v>
      </c>
      <c r="L1410" s="13">
        <v>5.8</v>
      </c>
      <c r="M1410" s="11">
        <v>1.0</v>
      </c>
      <c r="N1410" s="14">
        <v>0.79</v>
      </c>
      <c r="O1410" s="13">
        <v>61.5</v>
      </c>
      <c r="P1410" s="13">
        <v>8.7</v>
      </c>
      <c r="Q1410" s="13">
        <v>18.1</v>
      </c>
      <c r="R1410" s="13">
        <v>13.0</v>
      </c>
      <c r="S1410" s="13">
        <v>3.1</v>
      </c>
      <c r="T1410" s="13">
        <v>3.1</v>
      </c>
      <c r="U1410" s="13">
        <v>1.3</v>
      </c>
      <c r="V1410" s="13">
        <v>60.1</v>
      </c>
      <c r="W1410" s="11" t="str">
        <f t="shared" si="1"/>
        <v>B-Average|BBVA|Digital|2024</v>
      </c>
      <c r="X1410" s="15">
        <f>(MAX(0,MIN(1,1-(K1410-scaling_params!$B$2)/(scaling_params!$C$2-scaling_params!$B$2)))+MAX(0,MIN(1,(L1410-scaling_params!$B$3)/(scaling_params!$C$3-scaling_params!$B$3))))/2</f>
        <v>0.3725490196</v>
      </c>
      <c r="Y1410" s="15">
        <f>(MAX(0,MIN(1,(M1410-scaling_params!$B$4)/(scaling_params!$C$4-scaling_params!$B$4)))+MAX(0,MIN(1,(N1410-scaling_params!$B$5)/(scaling_params!$C$5-scaling_params!$B$5))))/2</f>
        <v>0.5035714286</v>
      </c>
      <c r="Z1410" s="15">
        <f>(MAX(0,MIN(1,(O1410-scaling_params!$B$6)/(scaling_params!$C$6-scaling_params!$B$6)))+MAX(0,MIN(1,1-(P1410-scaling_params!$B$7)/(scaling_params!$C$7-scaling_params!$B$7)))+MAX(0,MIN(1,(T1410-scaling_params!$B$11)/(scaling_params!$C$11-scaling_params!$B$11))))/3</f>
        <v>0.2782840832</v>
      </c>
      <c r="AA1410" s="15">
        <f>(MAX(0,MIN(1,1-(Q1410-scaling_params!$B$8)/(scaling_params!$C$8-scaling_params!$B$8)))+MAX(0,MIN(1,(R1410-scaling_params!$B$9)/(scaling_params!$C$9-scaling_params!$B$9)))+MAX(0,MIN(1,(S1410-scaling_params!$B$10)/(scaling_params!$C$10-scaling_params!$B$10))))/3</f>
        <v>0.343884677</v>
      </c>
      <c r="AB1410" s="15">
        <f>(MAX(0,MIN(1,(U1410-scaling_params!$B$12)/(scaling_params!$C$12-scaling_params!$B$12)))+MAX(0,MIN(1,(V1410-scaling_params!$B$13)/(scaling_params!$C$13-scaling_params!$B$13))))/2</f>
        <v>0.2268181818</v>
      </c>
      <c r="AC1410" s="13">
        <f>(scaling_params!$G$2*X1410+scaling_params!$G$3*Y1410+scaling_params!$G$4*Z1410+scaling_params!$G$5*AA1410+scaling_params!$G$6*AB1410)*100</f>
        <v>35.85733135</v>
      </c>
      <c r="AD1410" s="11" t="s">
        <v>680</v>
      </c>
      <c r="AE1410" s="11">
        <f t="shared" si="2"/>
        <v>1</v>
      </c>
    </row>
    <row r="1411" ht="15.75" customHeight="1">
      <c r="A1411" s="11" t="s">
        <v>382</v>
      </c>
      <c r="B1411" s="11" t="s">
        <v>163</v>
      </c>
      <c r="C1411" s="11" t="s">
        <v>328</v>
      </c>
      <c r="D1411" s="11" t="s">
        <v>174</v>
      </c>
      <c r="E1411" s="12">
        <v>2025.0</v>
      </c>
      <c r="F1411" s="11" t="s">
        <v>171</v>
      </c>
      <c r="G1411" s="11" t="s">
        <v>184</v>
      </c>
      <c r="H1411" s="11">
        <v>2.0</v>
      </c>
      <c r="I1411" s="13">
        <v>8.6</v>
      </c>
      <c r="J1411" s="11">
        <v>0.0</v>
      </c>
      <c r="K1411" s="13">
        <v>3.2</v>
      </c>
      <c r="L1411" s="13">
        <v>6.4</v>
      </c>
      <c r="M1411" s="11">
        <v>16.0</v>
      </c>
      <c r="N1411" s="14">
        <v>0.72</v>
      </c>
      <c r="O1411" s="13">
        <v>62.8</v>
      </c>
      <c r="P1411" s="13">
        <v>7.6</v>
      </c>
      <c r="Q1411" s="13">
        <v>16.6</v>
      </c>
      <c r="R1411" s="13">
        <v>15.2</v>
      </c>
      <c r="S1411" s="13">
        <v>3.4</v>
      </c>
      <c r="T1411" s="13">
        <v>2.8</v>
      </c>
      <c r="U1411" s="13">
        <v>1.7</v>
      </c>
      <c r="V1411" s="13">
        <v>67.9</v>
      </c>
      <c r="W1411" s="11" t="str">
        <f t="shared" si="1"/>
        <v>B-Average|BBVA|Digital|2025</v>
      </c>
      <c r="X1411" s="15">
        <f>(MAX(0,MIN(1,1-(K1411-scaling_params!$B$2)/(scaling_params!$C$2-scaling_params!$B$2)))+MAX(0,MIN(1,(L1411-scaling_params!$B$3)/(scaling_params!$C$3-scaling_params!$B$3))))/2</f>
        <v>0.3833333333</v>
      </c>
      <c r="Y1411" s="15">
        <f>(MAX(0,MIN(1,(M1411-scaling_params!$B$4)/(scaling_params!$C$4-scaling_params!$B$4)))+MAX(0,MIN(1,(N1411-scaling_params!$B$5)/(scaling_params!$C$5-scaling_params!$B$5))))/2</f>
        <v>0.4875</v>
      </c>
      <c r="Z1411" s="15">
        <f>(MAX(0,MIN(1,(O1411-scaling_params!$B$6)/(scaling_params!$C$6-scaling_params!$B$6)))+MAX(0,MIN(1,1-(P1411-scaling_params!$B$7)/(scaling_params!$C$7-scaling_params!$B$7)))+MAX(0,MIN(1,(T1411-scaling_params!$B$11)/(scaling_params!$C$11-scaling_params!$B$11))))/3</f>
        <v>0.370263899</v>
      </c>
      <c r="AA1411" s="15">
        <f>(MAX(0,MIN(1,1-(Q1411-scaling_params!$B$8)/(scaling_params!$C$8-scaling_params!$B$8)))+MAX(0,MIN(1,(R1411-scaling_params!$B$9)/(scaling_params!$C$9-scaling_params!$B$9)))+MAX(0,MIN(1,(S1411-scaling_params!$B$10)/(scaling_params!$C$10-scaling_params!$B$10))))/3</f>
        <v>0.5229416277</v>
      </c>
      <c r="AB1411" s="15">
        <f>(MAX(0,MIN(1,(U1411-scaling_params!$B$12)/(scaling_params!$C$12-scaling_params!$B$12)))+MAX(0,MIN(1,(V1411-scaling_params!$B$13)/(scaling_params!$C$13-scaling_params!$B$13))))/2</f>
        <v>0.3977272727</v>
      </c>
      <c r="AC1411" s="13">
        <f>(scaling_params!$G$2*X1411+scaling_params!$G$3*Y1411+scaling_params!$G$4*Z1411+scaling_params!$G$5*AA1411+scaling_params!$G$6*AB1411)*100</f>
        <v>43.06273943</v>
      </c>
      <c r="AD1411" s="11" t="s">
        <v>680</v>
      </c>
      <c r="AE1411" s="11">
        <f t="shared" si="2"/>
        <v>1</v>
      </c>
    </row>
    <row r="1412" ht="15.75" customHeight="1">
      <c r="A1412" s="11" t="s">
        <v>383</v>
      </c>
      <c r="B1412" s="11" t="s">
        <v>163</v>
      </c>
      <c r="C1412" s="11" t="s">
        <v>328</v>
      </c>
      <c r="D1412" s="11" t="s">
        <v>165</v>
      </c>
      <c r="E1412" s="12">
        <v>2024.0</v>
      </c>
      <c r="F1412" s="11" t="s">
        <v>171</v>
      </c>
      <c r="G1412" s="11" t="s">
        <v>167</v>
      </c>
      <c r="H1412" s="11">
        <v>3.0</v>
      </c>
      <c r="I1412" s="13">
        <v>8.9</v>
      </c>
      <c r="J1412" s="11">
        <v>0.0</v>
      </c>
      <c r="K1412" s="13">
        <v>3.0</v>
      </c>
      <c r="L1412" s="13">
        <v>7.2</v>
      </c>
      <c r="M1412" s="11">
        <v>-4.0</v>
      </c>
      <c r="N1412" s="14">
        <v>0.78</v>
      </c>
      <c r="O1412" s="13">
        <v>69.1</v>
      </c>
      <c r="P1412" s="13">
        <v>7.0</v>
      </c>
      <c r="Q1412" s="13">
        <v>16.3</v>
      </c>
      <c r="R1412" s="13">
        <v>13.4</v>
      </c>
      <c r="S1412" s="13">
        <v>3.3</v>
      </c>
      <c r="T1412" s="13">
        <v>4.0</v>
      </c>
      <c r="U1412" s="13">
        <v>2.1</v>
      </c>
      <c r="V1412" s="13">
        <v>70.5</v>
      </c>
      <c r="W1412" s="11" t="str">
        <f t="shared" si="1"/>
        <v>B-Average|BBVA|Operations|2024</v>
      </c>
      <c r="X1412" s="15">
        <f>(MAX(0,MIN(1,1-(K1412-scaling_params!$B$2)/(scaling_params!$C$2-scaling_params!$B$2)))+MAX(0,MIN(1,(L1412-scaling_params!$B$3)/(scaling_params!$C$3-scaling_params!$B$3))))/2</f>
        <v>0.4754901961</v>
      </c>
      <c r="Y1412" s="15">
        <f>(MAX(0,MIN(1,(M1412-scaling_params!$B$4)/(scaling_params!$C$4-scaling_params!$B$4)))+MAX(0,MIN(1,(N1412-scaling_params!$B$5)/(scaling_params!$C$5-scaling_params!$B$5))))/2</f>
        <v>0.4672619048</v>
      </c>
      <c r="Z1412" s="15">
        <f>(MAX(0,MIN(1,(O1412-scaling_params!$B$6)/(scaling_params!$C$6-scaling_params!$B$6)))+MAX(0,MIN(1,1-(P1412-scaling_params!$B$7)/(scaling_params!$C$7-scaling_params!$B$7)))+MAX(0,MIN(1,(T1412-scaling_params!$B$11)/(scaling_params!$C$11-scaling_params!$B$11))))/3</f>
        <v>0.6425640634</v>
      </c>
      <c r="AA1412" s="15">
        <f>(MAX(0,MIN(1,1-(Q1412-scaling_params!$B$8)/(scaling_params!$C$8-scaling_params!$B$8)))+MAX(0,MIN(1,(R1412-scaling_params!$B$9)/(scaling_params!$C$9-scaling_params!$B$9)))+MAX(0,MIN(1,(S1412-scaling_params!$B$10)/(scaling_params!$C$10-scaling_params!$B$10))))/3</f>
        <v>0.4485519755</v>
      </c>
      <c r="AB1412" s="15">
        <f>(MAX(0,MIN(1,(U1412-scaling_params!$B$12)/(scaling_params!$C$12-scaling_params!$B$12)))+MAX(0,MIN(1,(V1412-scaling_params!$B$13)/(scaling_params!$C$13-scaling_params!$B$13))))/2</f>
        <v>0.5213636364</v>
      </c>
      <c r="AC1412" s="13">
        <f>(scaling_params!$G$2*X1412+scaling_params!$G$3*Y1412+scaling_params!$G$4*Z1412+scaling_params!$G$5*AA1412+scaling_params!$G$6*AB1412)*100</f>
        <v>51.30153554</v>
      </c>
      <c r="AD1412" s="11" t="s">
        <v>680</v>
      </c>
      <c r="AE1412" s="11">
        <f t="shared" si="2"/>
        <v>1</v>
      </c>
    </row>
    <row r="1413" ht="15.75" customHeight="1">
      <c r="A1413" s="11" t="s">
        <v>383</v>
      </c>
      <c r="B1413" s="11" t="s">
        <v>163</v>
      </c>
      <c r="C1413" s="11" t="s">
        <v>328</v>
      </c>
      <c r="D1413" s="11" t="s">
        <v>165</v>
      </c>
      <c r="E1413" s="12">
        <v>2025.0</v>
      </c>
      <c r="F1413" s="11" t="s">
        <v>171</v>
      </c>
      <c r="G1413" s="11" t="s">
        <v>167</v>
      </c>
      <c r="H1413" s="11">
        <v>3.0</v>
      </c>
      <c r="I1413" s="13">
        <v>8.6</v>
      </c>
      <c r="J1413" s="11">
        <v>0.0</v>
      </c>
      <c r="K1413" s="13">
        <v>2.9</v>
      </c>
      <c r="L1413" s="13">
        <v>6.5</v>
      </c>
      <c r="M1413" s="11">
        <v>13.0</v>
      </c>
      <c r="N1413" s="14">
        <v>0.8</v>
      </c>
      <c r="O1413" s="13">
        <v>65.0</v>
      </c>
      <c r="P1413" s="13">
        <v>7.5</v>
      </c>
      <c r="Q1413" s="13">
        <v>15.9</v>
      </c>
      <c r="R1413" s="13">
        <v>10.7</v>
      </c>
      <c r="S1413" s="13">
        <v>3.8</v>
      </c>
      <c r="T1413" s="13">
        <v>3.5</v>
      </c>
      <c r="U1413" s="13">
        <v>1.3</v>
      </c>
      <c r="V1413" s="13">
        <v>65.7</v>
      </c>
      <c r="W1413" s="11" t="str">
        <f t="shared" si="1"/>
        <v>B-Average|BBVA|Operations|2025</v>
      </c>
      <c r="X1413" s="15">
        <f>(MAX(0,MIN(1,1-(K1413-scaling_params!$B$2)/(scaling_params!$C$2-scaling_params!$B$2)))+MAX(0,MIN(1,(L1413-scaling_params!$B$3)/(scaling_params!$C$3-scaling_params!$B$3))))/2</f>
        <v>0.4406862745</v>
      </c>
      <c r="Y1413" s="15">
        <f>(MAX(0,MIN(1,(M1413-scaling_params!$B$4)/(scaling_params!$C$4-scaling_params!$B$4)))+MAX(0,MIN(1,(N1413-scaling_params!$B$5)/(scaling_params!$C$5-scaling_params!$B$5))))/2</f>
        <v>0.5732142857</v>
      </c>
      <c r="Z1413" s="15">
        <f>(MAX(0,MIN(1,(O1413-scaling_params!$B$6)/(scaling_params!$C$6-scaling_params!$B$6)))+MAX(0,MIN(1,1-(P1413-scaling_params!$B$7)/(scaling_params!$C$7-scaling_params!$B$7)))+MAX(0,MIN(1,(T1413-scaling_params!$B$11)/(scaling_params!$C$11-scaling_params!$B$11))))/3</f>
        <v>0.482243205</v>
      </c>
      <c r="AA1413" s="15">
        <f>(MAX(0,MIN(1,1-(Q1413-scaling_params!$B$8)/(scaling_params!$C$8-scaling_params!$B$8)))+MAX(0,MIN(1,(R1413-scaling_params!$B$9)/(scaling_params!$C$9-scaling_params!$B$9)))+MAX(0,MIN(1,(S1413-scaling_params!$B$10)/(scaling_params!$C$10-scaling_params!$B$10))))/3</f>
        <v>0.3987990478</v>
      </c>
      <c r="AB1413" s="15">
        <f>(MAX(0,MIN(1,(U1413-scaling_params!$B$12)/(scaling_params!$C$12-scaling_params!$B$12)))+MAX(0,MIN(1,(V1413-scaling_params!$B$13)/(scaling_params!$C$13-scaling_params!$B$13))))/2</f>
        <v>0.2777272727</v>
      </c>
      <c r="AC1413" s="13">
        <f>(scaling_params!$G$2*X1413+scaling_params!$G$3*Y1413+scaling_params!$G$4*Z1413+scaling_params!$G$5*AA1413+scaling_params!$G$6*AB1413)*100</f>
        <v>45.45542354</v>
      </c>
      <c r="AD1413" s="11" t="s">
        <v>680</v>
      </c>
      <c r="AE1413" s="11">
        <f t="shared" si="2"/>
        <v>1</v>
      </c>
    </row>
    <row r="1414" ht="15.75" customHeight="1">
      <c r="A1414" s="11" t="s">
        <v>384</v>
      </c>
      <c r="B1414" s="11" t="s">
        <v>163</v>
      </c>
      <c r="C1414" s="11" t="s">
        <v>328</v>
      </c>
      <c r="D1414" s="11" t="s">
        <v>174</v>
      </c>
      <c r="E1414" s="12">
        <v>2024.0</v>
      </c>
      <c r="F1414" s="11" t="s">
        <v>166</v>
      </c>
      <c r="G1414" s="11" t="s">
        <v>184</v>
      </c>
      <c r="H1414" s="11">
        <v>4.0</v>
      </c>
      <c r="I1414" s="13">
        <v>8.9</v>
      </c>
      <c r="J1414" s="11">
        <v>0.0</v>
      </c>
      <c r="K1414" s="13">
        <v>3.0</v>
      </c>
      <c r="L1414" s="13">
        <v>5.0</v>
      </c>
      <c r="M1414" s="11">
        <v>11.0</v>
      </c>
      <c r="N1414" s="14">
        <v>0.75</v>
      </c>
      <c r="O1414" s="13">
        <v>61.5</v>
      </c>
      <c r="P1414" s="13">
        <v>8.7</v>
      </c>
      <c r="Q1414" s="13">
        <v>18.1</v>
      </c>
      <c r="R1414" s="13">
        <v>13.0</v>
      </c>
      <c r="S1414" s="13">
        <v>3.4</v>
      </c>
      <c r="T1414" s="13">
        <v>3.3</v>
      </c>
      <c r="U1414" s="13">
        <v>1.3</v>
      </c>
      <c r="V1414" s="13">
        <v>74.6</v>
      </c>
      <c r="W1414" s="11" t="str">
        <f t="shared" si="1"/>
        <v>B-Average|BBVA|Digital|2024</v>
      </c>
      <c r="X1414" s="15">
        <f>(MAX(0,MIN(1,1-(K1414-scaling_params!$B$2)/(scaling_params!$C$2-scaling_params!$B$2)))+MAX(0,MIN(1,(L1414-scaling_params!$B$3)/(scaling_params!$C$3-scaling_params!$B$3))))/2</f>
        <v>0.3137254902</v>
      </c>
      <c r="Y1414" s="15">
        <f>(MAX(0,MIN(1,(M1414-scaling_params!$B$4)/(scaling_params!$C$4-scaling_params!$B$4)))+MAX(0,MIN(1,(N1414-scaling_params!$B$5)/(scaling_params!$C$5-scaling_params!$B$5))))/2</f>
        <v>0.5011904762</v>
      </c>
      <c r="Z1414" s="15">
        <f>(MAX(0,MIN(1,(O1414-scaling_params!$B$6)/(scaling_params!$C$6-scaling_params!$B$6)))+MAX(0,MIN(1,1-(P1414-scaling_params!$B$7)/(scaling_params!$C$7-scaling_params!$B$7)))+MAX(0,MIN(1,(T1414-scaling_params!$B$11)/(scaling_params!$C$11-scaling_params!$B$11))))/3</f>
        <v>0.2973317023</v>
      </c>
      <c r="AA1414" s="15">
        <f>(MAX(0,MIN(1,1-(Q1414-scaling_params!$B$8)/(scaling_params!$C$8-scaling_params!$B$8)))+MAX(0,MIN(1,(R1414-scaling_params!$B$9)/(scaling_params!$C$9-scaling_params!$B$9)))+MAX(0,MIN(1,(S1414-scaling_params!$B$10)/(scaling_params!$C$10-scaling_params!$B$10))))/3</f>
        <v>0.3732964417</v>
      </c>
      <c r="AB1414" s="15">
        <f>(MAX(0,MIN(1,(U1414-scaling_params!$B$12)/(scaling_params!$C$12-scaling_params!$B$12)))+MAX(0,MIN(1,(V1414-scaling_params!$B$13)/(scaling_params!$C$13-scaling_params!$B$13))))/2</f>
        <v>0.3586363636</v>
      </c>
      <c r="AC1414" s="13">
        <f>(scaling_params!$G$2*X1414+scaling_params!$G$3*Y1414+scaling_params!$G$4*Z1414+scaling_params!$G$5*AA1414+scaling_params!$G$6*AB1414)*100</f>
        <v>36.93974668</v>
      </c>
      <c r="AD1414" s="11" t="s">
        <v>680</v>
      </c>
      <c r="AE1414" s="11">
        <f t="shared" si="2"/>
        <v>1</v>
      </c>
    </row>
    <row r="1415" ht="15.75" customHeight="1">
      <c r="A1415" s="11" t="s">
        <v>384</v>
      </c>
      <c r="B1415" s="11" t="s">
        <v>163</v>
      </c>
      <c r="C1415" s="11" t="s">
        <v>328</v>
      </c>
      <c r="D1415" s="11" t="s">
        <v>174</v>
      </c>
      <c r="E1415" s="12">
        <v>2025.0</v>
      </c>
      <c r="F1415" s="11" t="s">
        <v>166</v>
      </c>
      <c r="G1415" s="11" t="s">
        <v>184</v>
      </c>
      <c r="H1415" s="11">
        <v>4.0</v>
      </c>
      <c r="I1415" s="13">
        <v>8.6</v>
      </c>
      <c r="J1415" s="11">
        <v>0.0</v>
      </c>
      <c r="K1415" s="13">
        <v>3.2</v>
      </c>
      <c r="L1415" s="13">
        <v>5.7</v>
      </c>
      <c r="M1415" s="11">
        <v>4.0</v>
      </c>
      <c r="N1415" s="14">
        <v>0.74</v>
      </c>
      <c r="O1415" s="13">
        <v>62.8</v>
      </c>
      <c r="P1415" s="13">
        <v>7.6</v>
      </c>
      <c r="Q1415" s="13">
        <v>16.6</v>
      </c>
      <c r="R1415" s="13">
        <v>15.2</v>
      </c>
      <c r="S1415" s="13">
        <v>2.9</v>
      </c>
      <c r="T1415" s="13">
        <v>3.2</v>
      </c>
      <c r="U1415" s="13">
        <v>1.7</v>
      </c>
      <c r="V1415" s="13">
        <v>77.9</v>
      </c>
      <c r="W1415" s="11" t="str">
        <f t="shared" si="1"/>
        <v>B-Average|BBVA|Digital|2025</v>
      </c>
      <c r="X1415" s="15">
        <f>(MAX(0,MIN(1,1-(K1415-scaling_params!$B$2)/(scaling_params!$C$2-scaling_params!$B$2)))+MAX(0,MIN(1,(L1415-scaling_params!$B$3)/(scaling_params!$C$3-scaling_params!$B$3))))/2</f>
        <v>0.3318627451</v>
      </c>
      <c r="Y1415" s="15">
        <f>(MAX(0,MIN(1,(M1415-scaling_params!$B$4)/(scaling_params!$C$4-scaling_params!$B$4)))+MAX(0,MIN(1,(N1415-scaling_params!$B$5)/(scaling_params!$C$5-scaling_params!$B$5))))/2</f>
        <v>0.4553571429</v>
      </c>
      <c r="Z1415" s="15">
        <f>(MAX(0,MIN(1,(O1415-scaling_params!$B$6)/(scaling_params!$C$6-scaling_params!$B$6)))+MAX(0,MIN(1,1-(P1415-scaling_params!$B$7)/(scaling_params!$C$7-scaling_params!$B$7)))+MAX(0,MIN(1,(T1415-scaling_params!$B$11)/(scaling_params!$C$11-scaling_params!$B$11))))/3</f>
        <v>0.4083591371</v>
      </c>
      <c r="AA1415" s="15">
        <f>(MAX(0,MIN(1,1-(Q1415-scaling_params!$B$8)/(scaling_params!$C$8-scaling_params!$B$8)))+MAX(0,MIN(1,(R1415-scaling_params!$B$9)/(scaling_params!$C$9-scaling_params!$B$9)))+MAX(0,MIN(1,(S1415-scaling_params!$B$10)/(scaling_params!$C$10-scaling_params!$B$10))))/3</f>
        <v>0.4739220199</v>
      </c>
      <c r="AB1415" s="15">
        <f>(MAX(0,MIN(1,(U1415-scaling_params!$B$12)/(scaling_params!$C$12-scaling_params!$B$12)))+MAX(0,MIN(1,(V1415-scaling_params!$B$13)/(scaling_params!$C$13-scaling_params!$B$13))))/2</f>
        <v>0.4886363636</v>
      </c>
      <c r="AC1415" s="13">
        <f>(scaling_params!$G$2*X1415+scaling_params!$G$3*Y1415+scaling_params!$G$4*Z1415+scaling_params!$G$5*AA1415+scaling_params!$G$6*AB1415)*100</f>
        <v>42.20304373</v>
      </c>
      <c r="AD1415" s="11" t="s">
        <v>680</v>
      </c>
      <c r="AE1415" s="11">
        <f t="shared" si="2"/>
        <v>1</v>
      </c>
    </row>
    <row r="1416" ht="15.75" customHeight="1">
      <c r="A1416" s="11" t="s">
        <v>385</v>
      </c>
      <c r="B1416" s="11" t="s">
        <v>163</v>
      </c>
      <c r="C1416" s="11" t="s">
        <v>328</v>
      </c>
      <c r="D1416" s="11" t="s">
        <v>181</v>
      </c>
      <c r="E1416" s="12">
        <v>2024.0</v>
      </c>
      <c r="F1416" s="11" t="s">
        <v>171</v>
      </c>
      <c r="G1416" s="11" t="s">
        <v>167</v>
      </c>
      <c r="H1416" s="11">
        <v>4.0</v>
      </c>
      <c r="I1416" s="13">
        <v>8.9</v>
      </c>
      <c r="J1416" s="11">
        <v>0.0</v>
      </c>
      <c r="K1416" s="13">
        <v>3.1</v>
      </c>
      <c r="L1416" s="13">
        <v>7.6</v>
      </c>
      <c r="M1416" s="11">
        <v>48.0</v>
      </c>
      <c r="N1416" s="14">
        <v>0.81</v>
      </c>
      <c r="O1416" s="13">
        <v>71.5</v>
      </c>
      <c r="P1416" s="13">
        <v>8.4</v>
      </c>
      <c r="Q1416" s="13">
        <v>14.6</v>
      </c>
      <c r="R1416" s="13">
        <v>11.7</v>
      </c>
      <c r="S1416" s="13">
        <v>4.5</v>
      </c>
      <c r="T1416" s="13">
        <v>4.3</v>
      </c>
      <c r="U1416" s="13">
        <v>1.8</v>
      </c>
      <c r="V1416" s="13">
        <v>78.5</v>
      </c>
      <c r="W1416" s="11" t="str">
        <f t="shared" si="1"/>
        <v>B-Average|BBVA|Corporate|2024</v>
      </c>
      <c r="X1416" s="15">
        <f>(MAX(0,MIN(1,1-(K1416-scaling_params!$B$2)/(scaling_params!$C$2-scaling_params!$B$2)))+MAX(0,MIN(1,(L1416-scaling_params!$B$3)/(scaling_params!$C$3-scaling_params!$B$3))))/2</f>
        <v>0.4882352941</v>
      </c>
      <c r="Y1416" s="15">
        <f>(MAX(0,MIN(1,(M1416-scaling_params!$B$4)/(scaling_params!$C$4-scaling_params!$B$4)))+MAX(0,MIN(1,(N1416-scaling_params!$B$5)/(scaling_params!$C$5-scaling_params!$B$5))))/2</f>
        <v>0.7523809524</v>
      </c>
      <c r="Z1416" s="15">
        <f>(MAX(0,MIN(1,(O1416-scaling_params!$B$6)/(scaling_params!$C$6-scaling_params!$B$6)))+MAX(0,MIN(1,1-(P1416-scaling_params!$B$7)/(scaling_params!$C$7-scaling_params!$B$7)))+MAX(0,MIN(1,(T1416-scaling_params!$B$11)/(scaling_params!$C$11-scaling_params!$B$11))))/3</f>
        <v>0.5846133262</v>
      </c>
      <c r="AA1416" s="15">
        <f>(MAX(0,MIN(1,1-(Q1416-scaling_params!$B$8)/(scaling_params!$C$8-scaling_params!$B$8)))+MAX(0,MIN(1,(R1416-scaling_params!$B$9)/(scaling_params!$C$9-scaling_params!$B$9)))+MAX(0,MIN(1,(S1416-scaling_params!$B$10)/(scaling_params!$C$10-scaling_params!$B$10))))/3</f>
        <v>0.5588630159</v>
      </c>
      <c r="AB1416" s="15">
        <f>(MAX(0,MIN(1,(U1416-scaling_params!$B$12)/(scaling_params!$C$12-scaling_params!$B$12)))+MAX(0,MIN(1,(V1416-scaling_params!$B$13)/(scaling_params!$C$13-scaling_params!$B$13))))/2</f>
        <v>0.5190909091</v>
      </c>
      <c r="AC1416" s="13">
        <f>(scaling_params!$G$2*X1416+scaling_params!$G$3*Y1416+scaling_params!$G$4*Z1416+scaling_params!$G$5*AA1416+scaling_params!$G$6*AB1416)*100</f>
        <v>58.85415676</v>
      </c>
      <c r="AD1416" s="11" t="s">
        <v>680</v>
      </c>
      <c r="AE1416" s="11">
        <f t="shared" si="2"/>
        <v>1</v>
      </c>
    </row>
    <row r="1417" ht="15.75" customHeight="1">
      <c r="A1417" s="11" t="s">
        <v>385</v>
      </c>
      <c r="B1417" s="11" t="s">
        <v>163</v>
      </c>
      <c r="C1417" s="11" t="s">
        <v>328</v>
      </c>
      <c r="D1417" s="11" t="s">
        <v>181</v>
      </c>
      <c r="E1417" s="12">
        <v>2025.0</v>
      </c>
      <c r="F1417" s="11" t="s">
        <v>171</v>
      </c>
      <c r="G1417" s="11" t="s">
        <v>167</v>
      </c>
      <c r="H1417" s="11">
        <v>4.0</v>
      </c>
      <c r="I1417" s="13">
        <v>8.6</v>
      </c>
      <c r="J1417" s="11">
        <v>0.0</v>
      </c>
      <c r="K1417" s="13">
        <v>2.0</v>
      </c>
      <c r="L1417" s="13">
        <v>8.9</v>
      </c>
      <c r="M1417" s="11">
        <v>32.0</v>
      </c>
      <c r="N1417" s="14">
        <v>0.88</v>
      </c>
      <c r="O1417" s="13">
        <v>66.0</v>
      </c>
      <c r="P1417" s="13">
        <v>8.0</v>
      </c>
      <c r="Q1417" s="13">
        <v>14.3</v>
      </c>
      <c r="R1417" s="13">
        <v>13.5</v>
      </c>
      <c r="S1417" s="13">
        <v>4.8</v>
      </c>
      <c r="T1417" s="13">
        <v>4.1</v>
      </c>
      <c r="U1417" s="13">
        <v>1.4</v>
      </c>
      <c r="V1417" s="13">
        <v>75.9</v>
      </c>
      <c r="W1417" s="11" t="str">
        <f t="shared" si="1"/>
        <v>B-Average|BBVA|Corporate|2025</v>
      </c>
      <c r="X1417" s="15">
        <f>(MAX(0,MIN(1,1-(K1417-scaling_params!$B$2)/(scaling_params!$C$2-scaling_params!$B$2)))+MAX(0,MIN(1,(L1417-scaling_params!$B$3)/(scaling_params!$C$3-scaling_params!$B$3))))/2</f>
        <v>0.7671568627</v>
      </c>
      <c r="Y1417" s="15">
        <f>(MAX(0,MIN(1,(M1417-scaling_params!$B$4)/(scaling_params!$C$4-scaling_params!$B$4)))+MAX(0,MIN(1,(N1417-scaling_params!$B$5)/(scaling_params!$C$5-scaling_params!$B$5))))/2</f>
        <v>0.7636904762</v>
      </c>
      <c r="Z1417" s="15">
        <f>(MAX(0,MIN(1,(O1417-scaling_params!$B$6)/(scaling_params!$C$6-scaling_params!$B$6)))+MAX(0,MIN(1,1-(P1417-scaling_params!$B$7)/(scaling_params!$C$7-scaling_params!$B$7)))+MAX(0,MIN(1,(T1417-scaling_params!$B$11)/(scaling_params!$C$11-scaling_params!$B$11))))/3</f>
        <v>0.5108426673</v>
      </c>
      <c r="AA1417" s="15">
        <f>(MAX(0,MIN(1,1-(Q1417-scaling_params!$B$8)/(scaling_params!$C$8-scaling_params!$B$8)))+MAX(0,MIN(1,(R1417-scaling_params!$B$9)/(scaling_params!$C$9-scaling_params!$B$9)))+MAX(0,MIN(1,(S1417-scaling_params!$B$10)/(scaling_params!$C$10-scaling_params!$B$10))))/3</f>
        <v>0.675587784</v>
      </c>
      <c r="AB1417" s="15">
        <f>(MAX(0,MIN(1,(U1417-scaling_params!$B$12)/(scaling_params!$C$12-scaling_params!$B$12)))+MAX(0,MIN(1,(V1417-scaling_params!$B$13)/(scaling_params!$C$13-scaling_params!$B$13))))/2</f>
        <v>0.3954545455</v>
      </c>
      <c r="AC1417" s="13">
        <f>(scaling_params!$G$2*X1417+scaling_params!$G$3*Y1417+scaling_params!$G$4*Z1417+scaling_params!$G$5*AA1417+scaling_params!$G$6*AB1417)*100</f>
        <v>64.53642378</v>
      </c>
      <c r="AD1417" s="11" t="s">
        <v>680</v>
      </c>
      <c r="AE1417" s="11">
        <f t="shared" si="2"/>
        <v>1</v>
      </c>
    </row>
    <row r="1418" ht="15.75" customHeight="1">
      <c r="A1418" s="11" t="s">
        <v>386</v>
      </c>
      <c r="B1418" s="11" t="s">
        <v>163</v>
      </c>
      <c r="C1418" s="11" t="s">
        <v>328</v>
      </c>
      <c r="D1418" s="11" t="s">
        <v>174</v>
      </c>
      <c r="E1418" s="12">
        <v>2024.0</v>
      </c>
      <c r="F1418" s="11" t="s">
        <v>166</v>
      </c>
      <c r="G1418" s="11" t="s">
        <v>184</v>
      </c>
      <c r="H1418" s="11">
        <v>5.0</v>
      </c>
      <c r="I1418" s="13">
        <v>8.9</v>
      </c>
      <c r="J1418" s="11">
        <v>0.0</v>
      </c>
      <c r="K1418" s="13">
        <v>3.0</v>
      </c>
      <c r="L1418" s="13">
        <v>5.6</v>
      </c>
      <c r="M1418" s="11">
        <v>-4.0</v>
      </c>
      <c r="N1418" s="14">
        <v>0.78</v>
      </c>
      <c r="O1418" s="13">
        <v>61.5</v>
      </c>
      <c r="P1418" s="13">
        <v>8.7</v>
      </c>
      <c r="Q1418" s="13">
        <v>18.1</v>
      </c>
      <c r="R1418" s="13">
        <v>13.0</v>
      </c>
      <c r="S1418" s="13">
        <v>2.8</v>
      </c>
      <c r="T1418" s="13">
        <v>2.2</v>
      </c>
      <c r="U1418" s="13">
        <v>1.3</v>
      </c>
      <c r="V1418" s="13">
        <v>60.6</v>
      </c>
      <c r="W1418" s="11" t="str">
        <f t="shared" si="1"/>
        <v>B-Average|BBVA|Digital|2024</v>
      </c>
      <c r="X1418" s="15">
        <f>(MAX(0,MIN(1,1-(K1418-scaling_params!$B$2)/(scaling_params!$C$2-scaling_params!$B$2)))+MAX(0,MIN(1,(L1418-scaling_params!$B$3)/(scaling_params!$C$3-scaling_params!$B$3))))/2</f>
        <v>0.3578431373</v>
      </c>
      <c r="Y1418" s="15">
        <f>(MAX(0,MIN(1,(M1418-scaling_params!$B$4)/(scaling_params!$C$4-scaling_params!$B$4)))+MAX(0,MIN(1,(N1418-scaling_params!$B$5)/(scaling_params!$C$5-scaling_params!$B$5))))/2</f>
        <v>0.4672619048</v>
      </c>
      <c r="Z1418" s="15">
        <f>(MAX(0,MIN(1,(O1418-scaling_params!$B$6)/(scaling_params!$C$6-scaling_params!$B$6)))+MAX(0,MIN(1,1-(P1418-scaling_params!$B$7)/(scaling_params!$C$7-scaling_params!$B$7)))+MAX(0,MIN(1,(T1418-scaling_params!$B$11)/(scaling_params!$C$11-scaling_params!$B$11))))/3</f>
        <v>0.1925697975</v>
      </c>
      <c r="AA1418" s="15">
        <f>(MAX(0,MIN(1,1-(Q1418-scaling_params!$B$8)/(scaling_params!$C$8-scaling_params!$B$8)))+MAX(0,MIN(1,(R1418-scaling_params!$B$9)/(scaling_params!$C$9-scaling_params!$B$9)))+MAX(0,MIN(1,(S1418-scaling_params!$B$10)/(scaling_params!$C$10-scaling_params!$B$10))))/3</f>
        <v>0.3144729123</v>
      </c>
      <c r="AB1418" s="15">
        <f>(MAX(0,MIN(1,(U1418-scaling_params!$B$12)/(scaling_params!$C$12-scaling_params!$B$12)))+MAX(0,MIN(1,(V1418-scaling_params!$B$13)/(scaling_params!$C$13-scaling_params!$B$13))))/2</f>
        <v>0.2313636364</v>
      </c>
      <c r="AC1418" s="13">
        <f>(scaling_params!$G$2*X1418+scaling_params!$G$3*Y1418+scaling_params!$G$4*Z1418+scaling_params!$G$5*AA1418+scaling_params!$G$6*AB1418)*100</f>
        <v>32.18017289</v>
      </c>
      <c r="AD1418" s="11" t="s">
        <v>680</v>
      </c>
      <c r="AE1418" s="11">
        <f t="shared" si="2"/>
        <v>1</v>
      </c>
    </row>
    <row r="1419" ht="15.75" customHeight="1">
      <c r="A1419" s="11" t="s">
        <v>386</v>
      </c>
      <c r="B1419" s="11" t="s">
        <v>163</v>
      </c>
      <c r="C1419" s="11" t="s">
        <v>328</v>
      </c>
      <c r="D1419" s="11" t="s">
        <v>174</v>
      </c>
      <c r="E1419" s="12">
        <v>2025.0</v>
      </c>
      <c r="F1419" s="11" t="s">
        <v>166</v>
      </c>
      <c r="G1419" s="11" t="s">
        <v>184</v>
      </c>
      <c r="H1419" s="11">
        <v>5.0</v>
      </c>
      <c r="I1419" s="13">
        <v>8.6</v>
      </c>
      <c r="J1419" s="11">
        <v>1.0</v>
      </c>
      <c r="K1419" s="13">
        <v>3.2</v>
      </c>
      <c r="L1419" s="13">
        <v>6.0</v>
      </c>
      <c r="M1419" s="11">
        <v>-14.0</v>
      </c>
      <c r="N1419" s="14">
        <v>0.8</v>
      </c>
      <c r="O1419" s="13">
        <v>62.8</v>
      </c>
      <c r="P1419" s="13">
        <v>7.6</v>
      </c>
      <c r="Q1419" s="13">
        <v>16.6</v>
      </c>
      <c r="R1419" s="13">
        <v>15.2</v>
      </c>
      <c r="S1419" s="13">
        <v>3.4</v>
      </c>
      <c r="T1419" s="13">
        <v>3.3</v>
      </c>
      <c r="U1419" s="13">
        <v>1.7</v>
      </c>
      <c r="V1419" s="13">
        <v>70.2</v>
      </c>
      <c r="W1419" s="11" t="str">
        <f t="shared" si="1"/>
        <v>B-Average|BBVA|Digital|2025</v>
      </c>
      <c r="X1419" s="15">
        <f>(MAX(0,MIN(1,1-(K1419-scaling_params!$B$2)/(scaling_params!$C$2-scaling_params!$B$2)))+MAX(0,MIN(1,(L1419-scaling_params!$B$3)/(scaling_params!$C$3-scaling_params!$B$3))))/2</f>
        <v>0.3539215686</v>
      </c>
      <c r="Y1419" s="15">
        <f>(MAX(0,MIN(1,(M1419-scaling_params!$B$4)/(scaling_params!$C$4-scaling_params!$B$4)))+MAX(0,MIN(1,(N1419-scaling_params!$B$5)/(scaling_params!$C$5-scaling_params!$B$5))))/2</f>
        <v>0.4446428571</v>
      </c>
      <c r="Z1419" s="15">
        <f>(MAX(0,MIN(1,(O1419-scaling_params!$B$6)/(scaling_params!$C$6-scaling_params!$B$6)))+MAX(0,MIN(1,1-(P1419-scaling_params!$B$7)/(scaling_params!$C$7-scaling_params!$B$7)))+MAX(0,MIN(1,(T1419-scaling_params!$B$11)/(scaling_params!$C$11-scaling_params!$B$11))))/3</f>
        <v>0.4178829466</v>
      </c>
      <c r="AA1419" s="15">
        <f>(MAX(0,MIN(1,1-(Q1419-scaling_params!$B$8)/(scaling_params!$C$8-scaling_params!$B$8)))+MAX(0,MIN(1,(R1419-scaling_params!$B$9)/(scaling_params!$C$9-scaling_params!$B$9)))+MAX(0,MIN(1,(S1419-scaling_params!$B$10)/(scaling_params!$C$10-scaling_params!$B$10))))/3</f>
        <v>0.5229416277</v>
      </c>
      <c r="AB1419" s="15">
        <f>(MAX(0,MIN(1,(U1419-scaling_params!$B$12)/(scaling_params!$C$12-scaling_params!$B$12)))+MAX(0,MIN(1,(V1419-scaling_params!$B$13)/(scaling_params!$C$13-scaling_params!$B$13))))/2</f>
        <v>0.4186363636</v>
      </c>
      <c r="AC1419" s="13">
        <f>(scaling_params!$G$2*X1419+scaling_params!$G$3*Y1419+scaling_params!$G$4*Z1419+scaling_params!$G$5*AA1419+scaling_params!$G$6*AB1419)*100</f>
        <v>42.73019499</v>
      </c>
      <c r="AD1419" s="11" t="s">
        <v>680</v>
      </c>
      <c r="AE1419" s="11">
        <f t="shared" si="2"/>
        <v>1</v>
      </c>
    </row>
    <row r="1420" ht="15.75" customHeight="1">
      <c r="A1420" s="11" t="s">
        <v>387</v>
      </c>
      <c r="B1420" s="11" t="s">
        <v>163</v>
      </c>
      <c r="C1420" s="11" t="s">
        <v>328</v>
      </c>
      <c r="D1420" s="11" t="s">
        <v>170</v>
      </c>
      <c r="E1420" s="12">
        <v>2024.0</v>
      </c>
      <c r="F1420" s="11" t="s">
        <v>171</v>
      </c>
      <c r="G1420" s="11" t="s">
        <v>172</v>
      </c>
      <c r="H1420" s="11">
        <v>3.0</v>
      </c>
      <c r="I1420" s="13">
        <v>8.9</v>
      </c>
      <c r="J1420" s="11">
        <v>0.0</v>
      </c>
      <c r="K1420" s="13">
        <v>2.4</v>
      </c>
      <c r="L1420" s="13">
        <v>6.5</v>
      </c>
      <c r="M1420" s="11">
        <v>-3.0</v>
      </c>
      <c r="N1420" s="14">
        <v>0.81</v>
      </c>
      <c r="O1420" s="13">
        <v>70.5</v>
      </c>
      <c r="P1420" s="13">
        <v>8.3</v>
      </c>
      <c r="Q1420" s="13">
        <v>13.6</v>
      </c>
      <c r="R1420" s="13">
        <v>14.9</v>
      </c>
      <c r="S1420" s="13">
        <v>4.3</v>
      </c>
      <c r="T1420" s="13">
        <v>3.7</v>
      </c>
      <c r="U1420" s="13">
        <v>1.7</v>
      </c>
      <c r="V1420" s="13">
        <v>62.7</v>
      </c>
      <c r="W1420" s="11" t="str">
        <f t="shared" si="1"/>
        <v>B-Average|BBVA|Risk|2024</v>
      </c>
      <c r="X1420" s="15">
        <f>(MAX(0,MIN(1,1-(K1420-scaling_params!$B$2)/(scaling_params!$C$2-scaling_params!$B$2)))+MAX(0,MIN(1,(L1420-scaling_params!$B$3)/(scaling_params!$C$3-scaling_params!$B$3))))/2</f>
        <v>0.5240196078</v>
      </c>
      <c r="Y1420" s="15">
        <f>(MAX(0,MIN(1,(M1420-scaling_params!$B$4)/(scaling_params!$C$4-scaling_params!$B$4)))+MAX(0,MIN(1,(N1420-scaling_params!$B$5)/(scaling_params!$C$5-scaling_params!$B$5))))/2</f>
        <v>0.5095238095</v>
      </c>
      <c r="Z1420" s="15">
        <f>(MAX(0,MIN(1,(O1420-scaling_params!$B$6)/(scaling_params!$C$6-scaling_params!$B$6)))+MAX(0,MIN(1,1-(P1420-scaling_params!$B$7)/(scaling_params!$C$7-scaling_params!$B$7)))+MAX(0,MIN(1,(T1420-scaling_params!$B$11)/(scaling_params!$C$11-scaling_params!$B$11))))/3</f>
        <v>0.5199778279</v>
      </c>
      <c r="AA1420" s="15">
        <f>(MAX(0,MIN(1,1-(Q1420-scaling_params!$B$8)/(scaling_params!$C$8-scaling_params!$B$8)))+MAX(0,MIN(1,(R1420-scaling_params!$B$9)/(scaling_params!$C$9-scaling_params!$B$9)))+MAX(0,MIN(1,(S1420-scaling_params!$B$10)/(scaling_params!$C$10-scaling_params!$B$10))))/3</f>
        <v>0.7121550577</v>
      </c>
      <c r="AB1420" s="15">
        <f>(MAX(0,MIN(1,(U1420-scaling_params!$B$12)/(scaling_params!$C$12-scaling_params!$B$12)))+MAX(0,MIN(1,(V1420-scaling_params!$B$13)/(scaling_params!$C$13-scaling_params!$B$13))))/2</f>
        <v>0.3504545455</v>
      </c>
      <c r="AC1420" s="13">
        <f>(scaling_params!$G$2*X1420+scaling_params!$G$3*Y1420+scaling_params!$G$4*Z1420+scaling_params!$G$5*AA1420+scaling_params!$G$6*AB1420)*100</f>
        <v>53.17704191</v>
      </c>
      <c r="AD1420" s="11" t="s">
        <v>680</v>
      </c>
      <c r="AE1420" s="11">
        <f t="shared" si="2"/>
        <v>1</v>
      </c>
    </row>
    <row r="1421" ht="15.75" customHeight="1">
      <c r="A1421" s="11" t="s">
        <v>387</v>
      </c>
      <c r="B1421" s="11" t="s">
        <v>163</v>
      </c>
      <c r="C1421" s="11" t="s">
        <v>328</v>
      </c>
      <c r="D1421" s="11" t="s">
        <v>170</v>
      </c>
      <c r="E1421" s="12">
        <v>2025.0</v>
      </c>
      <c r="F1421" s="11" t="s">
        <v>171</v>
      </c>
      <c r="G1421" s="11" t="s">
        <v>172</v>
      </c>
      <c r="H1421" s="11">
        <v>3.0</v>
      </c>
      <c r="I1421" s="13">
        <v>8.6</v>
      </c>
      <c r="J1421" s="11">
        <v>0.0</v>
      </c>
      <c r="K1421" s="13">
        <v>2.5</v>
      </c>
      <c r="L1421" s="13">
        <v>6.7</v>
      </c>
      <c r="M1421" s="11">
        <v>1.0</v>
      </c>
      <c r="N1421" s="14">
        <v>0.81</v>
      </c>
      <c r="O1421" s="13">
        <v>68.8</v>
      </c>
      <c r="P1421" s="13">
        <v>7.0</v>
      </c>
      <c r="Q1421" s="13">
        <v>16.6</v>
      </c>
      <c r="R1421" s="13">
        <v>14.7</v>
      </c>
      <c r="S1421" s="13">
        <v>4.1</v>
      </c>
      <c r="T1421" s="13">
        <v>3.4</v>
      </c>
      <c r="U1421" s="13">
        <v>1.5</v>
      </c>
      <c r="V1421" s="13">
        <v>66.1</v>
      </c>
      <c r="W1421" s="11" t="str">
        <f t="shared" si="1"/>
        <v>B-Average|BBVA|Risk|2025</v>
      </c>
      <c r="X1421" s="15">
        <f>(MAX(0,MIN(1,1-(K1421-scaling_params!$B$2)/(scaling_params!$C$2-scaling_params!$B$2)))+MAX(0,MIN(1,(L1421-scaling_params!$B$3)/(scaling_params!$C$3-scaling_params!$B$3))))/2</f>
        <v>0.5220588235</v>
      </c>
      <c r="Y1421" s="15">
        <f>(MAX(0,MIN(1,(M1421-scaling_params!$B$4)/(scaling_params!$C$4-scaling_params!$B$4)))+MAX(0,MIN(1,(N1421-scaling_params!$B$5)/(scaling_params!$C$5-scaling_params!$B$5))))/2</f>
        <v>0.5285714286</v>
      </c>
      <c r="Z1421" s="15">
        <f>(MAX(0,MIN(1,(O1421-scaling_params!$B$6)/(scaling_params!$C$6-scaling_params!$B$6)))+MAX(0,MIN(1,1-(P1421-scaling_params!$B$7)/(scaling_params!$C$7-scaling_params!$B$7)))+MAX(0,MIN(1,(T1421-scaling_params!$B$11)/(scaling_params!$C$11-scaling_params!$B$11))))/3</f>
        <v>0.5804707112</v>
      </c>
      <c r="AA1421" s="15">
        <f>(MAX(0,MIN(1,1-(Q1421-scaling_params!$B$8)/(scaling_params!$C$8-scaling_params!$B$8)))+MAX(0,MIN(1,(R1421-scaling_params!$B$9)/(scaling_params!$C$9-scaling_params!$B$9)))+MAX(0,MIN(1,(S1421-scaling_params!$B$10)/(scaling_params!$C$10-scaling_params!$B$10))))/3</f>
        <v>0.5704720323</v>
      </c>
      <c r="AB1421" s="15">
        <f>(MAX(0,MIN(1,(U1421-scaling_params!$B$12)/(scaling_params!$C$12-scaling_params!$B$12)))+MAX(0,MIN(1,(V1421-scaling_params!$B$13)/(scaling_params!$C$13-scaling_params!$B$13))))/2</f>
        <v>0.3313636364</v>
      </c>
      <c r="AC1421" s="13">
        <f>(scaling_params!$G$2*X1421+scaling_params!$G$3*Y1421+scaling_params!$G$4*Z1421+scaling_params!$G$5*AA1421+scaling_params!$G$6*AB1421)*100</f>
        <v>52.28127131</v>
      </c>
      <c r="AD1421" s="11" t="s">
        <v>680</v>
      </c>
      <c r="AE1421" s="11">
        <f t="shared" si="2"/>
        <v>1</v>
      </c>
    </row>
    <row r="1422" ht="15.75" customHeight="1">
      <c r="A1422" s="11" t="s">
        <v>388</v>
      </c>
      <c r="B1422" s="11" t="s">
        <v>163</v>
      </c>
      <c r="C1422" s="11" t="s">
        <v>328</v>
      </c>
      <c r="D1422" s="11" t="s">
        <v>181</v>
      </c>
      <c r="E1422" s="12">
        <v>2024.0</v>
      </c>
      <c r="F1422" s="11" t="s">
        <v>171</v>
      </c>
      <c r="G1422" s="11" t="s">
        <v>167</v>
      </c>
      <c r="H1422" s="11">
        <v>4.0</v>
      </c>
      <c r="I1422" s="13">
        <v>8.9</v>
      </c>
      <c r="J1422" s="11">
        <v>0.0</v>
      </c>
      <c r="K1422" s="13">
        <v>3.1</v>
      </c>
      <c r="L1422" s="13">
        <v>6.1</v>
      </c>
      <c r="M1422" s="11">
        <v>29.0</v>
      </c>
      <c r="N1422" s="14">
        <v>0.81</v>
      </c>
      <c r="O1422" s="13">
        <v>71.5</v>
      </c>
      <c r="P1422" s="13">
        <v>8.4</v>
      </c>
      <c r="Q1422" s="13">
        <v>14.6</v>
      </c>
      <c r="R1422" s="13">
        <v>11.7</v>
      </c>
      <c r="S1422" s="13">
        <v>3.4</v>
      </c>
      <c r="T1422" s="13">
        <v>3.2</v>
      </c>
      <c r="U1422" s="13">
        <v>1.8</v>
      </c>
      <c r="V1422" s="13">
        <v>69.6</v>
      </c>
      <c r="W1422" s="11" t="str">
        <f t="shared" si="1"/>
        <v>B-Average|BBVA|Corporate|2024</v>
      </c>
      <c r="X1422" s="15">
        <f>(MAX(0,MIN(1,1-(K1422-scaling_params!$B$2)/(scaling_params!$C$2-scaling_params!$B$2)))+MAX(0,MIN(1,(L1422-scaling_params!$B$3)/(scaling_params!$C$3-scaling_params!$B$3))))/2</f>
        <v>0.3779411765</v>
      </c>
      <c r="Y1422" s="15">
        <f>(MAX(0,MIN(1,(M1422-scaling_params!$B$4)/(scaling_params!$C$4-scaling_params!$B$4)))+MAX(0,MIN(1,(N1422-scaling_params!$B$5)/(scaling_params!$C$5-scaling_params!$B$5))))/2</f>
        <v>0.6619047619</v>
      </c>
      <c r="Z1422" s="15">
        <f>(MAX(0,MIN(1,(O1422-scaling_params!$B$6)/(scaling_params!$C$6-scaling_params!$B$6)))+MAX(0,MIN(1,1-(P1422-scaling_params!$B$7)/(scaling_params!$C$7-scaling_params!$B$7)))+MAX(0,MIN(1,(T1422-scaling_params!$B$11)/(scaling_params!$C$11-scaling_params!$B$11))))/3</f>
        <v>0.4798514214</v>
      </c>
      <c r="AA1422" s="15">
        <f>(MAX(0,MIN(1,1-(Q1422-scaling_params!$B$8)/(scaling_params!$C$8-scaling_params!$B$8)))+MAX(0,MIN(1,(R1422-scaling_params!$B$9)/(scaling_params!$C$9-scaling_params!$B$9)))+MAX(0,MIN(1,(S1422-scaling_params!$B$10)/(scaling_params!$C$10-scaling_params!$B$10))))/3</f>
        <v>0.4510198786</v>
      </c>
      <c r="AB1422" s="15">
        <f>(MAX(0,MIN(1,(U1422-scaling_params!$B$12)/(scaling_params!$C$12-scaling_params!$B$12)))+MAX(0,MIN(1,(V1422-scaling_params!$B$13)/(scaling_params!$C$13-scaling_params!$B$13))))/2</f>
        <v>0.4381818182</v>
      </c>
      <c r="AC1422" s="13">
        <f>(scaling_params!$G$2*X1422+scaling_params!$G$3*Y1422+scaling_params!$G$4*Z1422+scaling_params!$G$5*AA1422+scaling_params!$G$6*AB1422)*100</f>
        <v>48.82138327</v>
      </c>
      <c r="AD1422" s="11" t="s">
        <v>680</v>
      </c>
      <c r="AE1422" s="11">
        <f t="shared" si="2"/>
        <v>1</v>
      </c>
    </row>
    <row r="1423" ht="15.75" customHeight="1">
      <c r="A1423" s="11" t="s">
        <v>388</v>
      </c>
      <c r="B1423" s="11" t="s">
        <v>163</v>
      </c>
      <c r="C1423" s="11" t="s">
        <v>328</v>
      </c>
      <c r="D1423" s="11" t="s">
        <v>181</v>
      </c>
      <c r="E1423" s="12">
        <v>2025.0</v>
      </c>
      <c r="F1423" s="11" t="s">
        <v>171</v>
      </c>
      <c r="G1423" s="11" t="s">
        <v>167</v>
      </c>
      <c r="H1423" s="11">
        <v>4.0</v>
      </c>
      <c r="I1423" s="13">
        <v>8.6</v>
      </c>
      <c r="J1423" s="11">
        <v>0.0</v>
      </c>
      <c r="K1423" s="13">
        <v>2.0</v>
      </c>
      <c r="L1423" s="13">
        <v>5.8</v>
      </c>
      <c r="M1423" s="11">
        <v>-6.0</v>
      </c>
      <c r="N1423" s="14">
        <v>0.8</v>
      </c>
      <c r="O1423" s="13">
        <v>66.0</v>
      </c>
      <c r="P1423" s="13">
        <v>8.0</v>
      </c>
      <c r="Q1423" s="13">
        <v>14.3</v>
      </c>
      <c r="R1423" s="13">
        <v>13.5</v>
      </c>
      <c r="S1423" s="13">
        <v>3.3</v>
      </c>
      <c r="T1423" s="13">
        <v>3.5</v>
      </c>
      <c r="U1423" s="13">
        <v>1.4</v>
      </c>
      <c r="V1423" s="13">
        <v>76.1</v>
      </c>
      <c r="W1423" s="11" t="str">
        <f t="shared" si="1"/>
        <v>B-Average|BBVA|Corporate|2025</v>
      </c>
      <c r="X1423" s="15">
        <f>(MAX(0,MIN(1,1-(K1423-scaling_params!$B$2)/(scaling_params!$C$2-scaling_params!$B$2)))+MAX(0,MIN(1,(L1423-scaling_params!$B$3)/(scaling_params!$C$3-scaling_params!$B$3))))/2</f>
        <v>0.5392156863</v>
      </c>
      <c r="Y1423" s="15">
        <f>(MAX(0,MIN(1,(M1423-scaling_params!$B$4)/(scaling_params!$C$4-scaling_params!$B$4)))+MAX(0,MIN(1,(N1423-scaling_params!$B$5)/(scaling_params!$C$5-scaling_params!$B$5))))/2</f>
        <v>0.4827380952</v>
      </c>
      <c r="Z1423" s="15">
        <f>(MAX(0,MIN(1,(O1423-scaling_params!$B$6)/(scaling_params!$C$6-scaling_params!$B$6)))+MAX(0,MIN(1,1-(P1423-scaling_params!$B$7)/(scaling_params!$C$7-scaling_params!$B$7)))+MAX(0,MIN(1,(T1423-scaling_params!$B$11)/(scaling_params!$C$11-scaling_params!$B$11))))/3</f>
        <v>0.4536998101</v>
      </c>
      <c r="AA1423" s="15">
        <f>(MAX(0,MIN(1,1-(Q1423-scaling_params!$B$8)/(scaling_params!$C$8-scaling_params!$B$8)))+MAX(0,MIN(1,(R1423-scaling_params!$B$9)/(scaling_params!$C$9-scaling_params!$B$9)))+MAX(0,MIN(1,(S1423-scaling_params!$B$10)/(scaling_params!$C$10-scaling_params!$B$10))))/3</f>
        <v>0.5285289605</v>
      </c>
      <c r="AB1423" s="15">
        <f>(MAX(0,MIN(1,(U1423-scaling_params!$B$12)/(scaling_params!$C$12-scaling_params!$B$12)))+MAX(0,MIN(1,(V1423-scaling_params!$B$13)/(scaling_params!$C$13-scaling_params!$B$13))))/2</f>
        <v>0.3972727273</v>
      </c>
      <c r="AC1423" s="13">
        <f>(scaling_params!$G$2*X1423+scaling_params!$G$3*Y1423+scaling_params!$G$4*Z1423+scaling_params!$G$5*AA1423+scaling_params!$G$6*AB1423)*100</f>
        <v>48.66778729</v>
      </c>
      <c r="AD1423" s="11" t="s">
        <v>680</v>
      </c>
      <c r="AE1423" s="11">
        <f t="shared" si="2"/>
        <v>1</v>
      </c>
    </row>
    <row r="1424" ht="15.75" customHeight="1">
      <c r="A1424" s="11" t="s">
        <v>389</v>
      </c>
      <c r="B1424" s="11" t="s">
        <v>163</v>
      </c>
      <c r="C1424" s="11" t="s">
        <v>328</v>
      </c>
      <c r="D1424" s="11" t="s">
        <v>181</v>
      </c>
      <c r="E1424" s="12">
        <v>2024.0</v>
      </c>
      <c r="F1424" s="11" t="s">
        <v>171</v>
      </c>
      <c r="G1424" s="11" t="s">
        <v>172</v>
      </c>
      <c r="H1424" s="11">
        <v>4.0</v>
      </c>
      <c r="I1424" s="13">
        <v>8.9</v>
      </c>
      <c r="J1424" s="11">
        <v>1.0</v>
      </c>
      <c r="K1424" s="13">
        <v>3.1</v>
      </c>
      <c r="L1424" s="13">
        <v>6.5</v>
      </c>
      <c r="M1424" s="11">
        <v>-5.0</v>
      </c>
      <c r="N1424" s="14">
        <v>0.8</v>
      </c>
      <c r="O1424" s="13">
        <v>71.5</v>
      </c>
      <c r="P1424" s="13">
        <v>8.4</v>
      </c>
      <c r="Q1424" s="13">
        <v>14.6</v>
      </c>
      <c r="R1424" s="13">
        <v>11.7</v>
      </c>
      <c r="S1424" s="13">
        <v>2.9</v>
      </c>
      <c r="T1424" s="13">
        <v>3.1</v>
      </c>
      <c r="U1424" s="13">
        <v>1.8</v>
      </c>
      <c r="V1424" s="13">
        <v>66.5</v>
      </c>
      <c r="W1424" s="11" t="str">
        <f t="shared" si="1"/>
        <v>B-Average|BBVA|Corporate|2024</v>
      </c>
      <c r="X1424" s="15">
        <f>(MAX(0,MIN(1,1-(K1424-scaling_params!$B$2)/(scaling_params!$C$2-scaling_params!$B$2)))+MAX(0,MIN(1,(L1424-scaling_params!$B$3)/(scaling_params!$C$3-scaling_params!$B$3))))/2</f>
        <v>0.4073529412</v>
      </c>
      <c r="Y1424" s="15">
        <f>(MAX(0,MIN(1,(M1424-scaling_params!$B$4)/(scaling_params!$C$4-scaling_params!$B$4)))+MAX(0,MIN(1,(N1424-scaling_params!$B$5)/(scaling_params!$C$5-scaling_params!$B$5))))/2</f>
        <v>0.4875</v>
      </c>
      <c r="Z1424" s="15">
        <f>(MAX(0,MIN(1,(O1424-scaling_params!$B$6)/(scaling_params!$C$6-scaling_params!$B$6)))+MAX(0,MIN(1,1-(P1424-scaling_params!$B$7)/(scaling_params!$C$7-scaling_params!$B$7)))+MAX(0,MIN(1,(T1424-scaling_params!$B$11)/(scaling_params!$C$11-scaling_params!$B$11))))/3</f>
        <v>0.4703276119</v>
      </c>
      <c r="AA1424" s="15">
        <f>(MAX(0,MIN(1,1-(Q1424-scaling_params!$B$8)/(scaling_params!$C$8-scaling_params!$B$8)))+MAX(0,MIN(1,(R1424-scaling_params!$B$9)/(scaling_params!$C$9-scaling_params!$B$9)))+MAX(0,MIN(1,(S1424-scaling_params!$B$10)/(scaling_params!$C$10-scaling_params!$B$10))))/3</f>
        <v>0.4020002708</v>
      </c>
      <c r="AB1424" s="15">
        <f>(MAX(0,MIN(1,(U1424-scaling_params!$B$12)/(scaling_params!$C$12-scaling_params!$B$12)))+MAX(0,MIN(1,(V1424-scaling_params!$B$13)/(scaling_params!$C$13-scaling_params!$B$13))))/2</f>
        <v>0.41</v>
      </c>
      <c r="AC1424" s="13">
        <f>(scaling_params!$G$2*X1424+scaling_params!$G$3*Y1424+scaling_params!$G$4*Z1424+scaling_params!$G$5*AA1424+scaling_params!$G$6*AB1424)*100</f>
        <v>43.99494776</v>
      </c>
      <c r="AD1424" s="11" t="s">
        <v>680</v>
      </c>
      <c r="AE1424" s="11">
        <f t="shared" si="2"/>
        <v>1</v>
      </c>
    </row>
    <row r="1425" ht="15.75" customHeight="1">
      <c r="A1425" s="11" t="s">
        <v>389</v>
      </c>
      <c r="B1425" s="11" t="s">
        <v>163</v>
      </c>
      <c r="C1425" s="11" t="s">
        <v>328</v>
      </c>
      <c r="D1425" s="11" t="s">
        <v>181</v>
      </c>
      <c r="E1425" s="12">
        <v>2025.0</v>
      </c>
      <c r="F1425" s="11" t="s">
        <v>171</v>
      </c>
      <c r="G1425" s="11" t="s">
        <v>172</v>
      </c>
      <c r="H1425" s="11">
        <v>4.0</v>
      </c>
      <c r="I1425" s="13">
        <v>8.6</v>
      </c>
      <c r="J1425" s="11">
        <v>0.0</v>
      </c>
      <c r="K1425" s="13">
        <v>2.0</v>
      </c>
      <c r="L1425" s="13">
        <v>6.2</v>
      </c>
      <c r="M1425" s="11">
        <v>18.0</v>
      </c>
      <c r="N1425" s="14">
        <v>0.8</v>
      </c>
      <c r="O1425" s="13">
        <v>66.0</v>
      </c>
      <c r="P1425" s="13">
        <v>8.0</v>
      </c>
      <c r="Q1425" s="13">
        <v>14.3</v>
      </c>
      <c r="R1425" s="13">
        <v>13.5</v>
      </c>
      <c r="S1425" s="13">
        <v>3.5</v>
      </c>
      <c r="T1425" s="13">
        <v>2.5</v>
      </c>
      <c r="U1425" s="13">
        <v>1.4</v>
      </c>
      <c r="V1425" s="13">
        <v>60.5</v>
      </c>
      <c r="W1425" s="11" t="str">
        <f t="shared" si="1"/>
        <v>B-Average|BBVA|Corporate|2025</v>
      </c>
      <c r="X1425" s="15">
        <f>(MAX(0,MIN(1,1-(K1425-scaling_params!$B$2)/(scaling_params!$C$2-scaling_params!$B$2)))+MAX(0,MIN(1,(L1425-scaling_params!$B$3)/(scaling_params!$C$3-scaling_params!$B$3))))/2</f>
        <v>0.568627451</v>
      </c>
      <c r="Y1425" s="15">
        <f>(MAX(0,MIN(1,(M1425-scaling_params!$B$4)/(scaling_params!$C$4-scaling_params!$B$4)))+MAX(0,MIN(1,(N1425-scaling_params!$B$5)/(scaling_params!$C$5-scaling_params!$B$5))))/2</f>
        <v>0.5970238095</v>
      </c>
      <c r="Z1425" s="15">
        <f>(MAX(0,MIN(1,(O1425-scaling_params!$B$6)/(scaling_params!$C$6-scaling_params!$B$6)))+MAX(0,MIN(1,1-(P1425-scaling_params!$B$7)/(scaling_params!$C$7-scaling_params!$B$7)))+MAX(0,MIN(1,(T1425-scaling_params!$B$11)/(scaling_params!$C$11-scaling_params!$B$11))))/3</f>
        <v>0.3584617149</v>
      </c>
      <c r="AA1425" s="15">
        <f>(MAX(0,MIN(1,1-(Q1425-scaling_params!$B$8)/(scaling_params!$C$8-scaling_params!$B$8)))+MAX(0,MIN(1,(R1425-scaling_params!$B$9)/(scaling_params!$C$9-scaling_params!$B$9)))+MAX(0,MIN(1,(S1425-scaling_params!$B$10)/(scaling_params!$C$10-scaling_params!$B$10))))/3</f>
        <v>0.5481368036</v>
      </c>
      <c r="AB1425" s="15">
        <f>(MAX(0,MIN(1,(U1425-scaling_params!$B$12)/(scaling_params!$C$12-scaling_params!$B$12)))+MAX(0,MIN(1,(V1425-scaling_params!$B$13)/(scaling_params!$C$13-scaling_params!$B$13))))/2</f>
        <v>0.2554545455</v>
      </c>
      <c r="AC1425" s="13">
        <f>(scaling_params!$G$2*X1425+scaling_params!$G$3*Y1425+scaling_params!$G$4*Z1425+scaling_params!$G$5*AA1425+scaling_params!$G$6*AB1425)*100</f>
        <v>48.4782263</v>
      </c>
      <c r="AD1425" s="11" t="s">
        <v>680</v>
      </c>
      <c r="AE1425" s="11">
        <f t="shared" si="2"/>
        <v>1</v>
      </c>
    </row>
    <row r="1426" ht="15.75" customHeight="1">
      <c r="A1426" s="11" t="s">
        <v>390</v>
      </c>
      <c r="B1426" s="11" t="s">
        <v>163</v>
      </c>
      <c r="C1426" s="11" t="s">
        <v>328</v>
      </c>
      <c r="D1426" s="11" t="s">
        <v>177</v>
      </c>
      <c r="E1426" s="12">
        <v>2024.0</v>
      </c>
      <c r="F1426" s="11" t="s">
        <v>171</v>
      </c>
      <c r="G1426" s="11" t="s">
        <v>184</v>
      </c>
      <c r="H1426" s="11">
        <v>4.0</v>
      </c>
      <c r="I1426" s="13">
        <v>8.9</v>
      </c>
      <c r="J1426" s="11">
        <v>0.0</v>
      </c>
      <c r="K1426" s="13">
        <v>2.9</v>
      </c>
      <c r="L1426" s="13">
        <v>5.4</v>
      </c>
      <c r="M1426" s="11">
        <v>-5.0</v>
      </c>
      <c r="N1426" s="14">
        <v>0.77</v>
      </c>
      <c r="O1426" s="13">
        <v>68.1</v>
      </c>
      <c r="P1426" s="13">
        <v>8.1</v>
      </c>
      <c r="Q1426" s="13">
        <v>16.4</v>
      </c>
      <c r="R1426" s="13">
        <v>13.3</v>
      </c>
      <c r="S1426" s="13">
        <v>2.6</v>
      </c>
      <c r="T1426" s="13">
        <v>2.7</v>
      </c>
      <c r="U1426" s="13">
        <v>2.1</v>
      </c>
      <c r="V1426" s="13">
        <v>67.8</v>
      </c>
      <c r="W1426" s="11" t="str">
        <f t="shared" si="1"/>
        <v>B-Average|BBVA|Retail|2024</v>
      </c>
      <c r="X1426" s="15">
        <f>(MAX(0,MIN(1,1-(K1426-scaling_params!$B$2)/(scaling_params!$C$2-scaling_params!$B$2)))+MAX(0,MIN(1,(L1426-scaling_params!$B$3)/(scaling_params!$C$3-scaling_params!$B$3))))/2</f>
        <v>0.3598039216</v>
      </c>
      <c r="Y1426" s="15">
        <f>(MAX(0,MIN(1,(M1426-scaling_params!$B$4)/(scaling_params!$C$4-scaling_params!$B$4)))+MAX(0,MIN(1,(N1426-scaling_params!$B$5)/(scaling_params!$C$5-scaling_params!$B$5))))/2</f>
        <v>0.45</v>
      </c>
      <c r="Z1426" s="15">
        <f>(MAX(0,MIN(1,(O1426-scaling_params!$B$6)/(scaling_params!$C$6-scaling_params!$B$6)))+MAX(0,MIN(1,1-(P1426-scaling_params!$B$7)/(scaling_params!$C$7-scaling_params!$B$7)))+MAX(0,MIN(1,(T1426-scaling_params!$B$11)/(scaling_params!$C$11-scaling_params!$B$11))))/3</f>
        <v>0.4031537903</v>
      </c>
      <c r="AA1426" s="15">
        <f>(MAX(0,MIN(1,1-(Q1426-scaling_params!$B$8)/(scaling_params!$C$8-scaling_params!$B$8)))+MAX(0,MIN(1,(R1426-scaling_params!$B$9)/(scaling_params!$C$9-scaling_params!$B$9)))+MAX(0,MIN(1,(S1426-scaling_params!$B$10)/(scaling_params!$C$10-scaling_params!$B$10))))/3</f>
        <v>0.3719172364</v>
      </c>
      <c r="AB1426" s="15">
        <f>(MAX(0,MIN(1,(U1426-scaling_params!$B$12)/(scaling_params!$C$12-scaling_params!$B$12)))+MAX(0,MIN(1,(V1426-scaling_params!$B$13)/(scaling_params!$C$13-scaling_params!$B$13))))/2</f>
        <v>0.4968181818</v>
      </c>
      <c r="AC1426" s="13">
        <f>(scaling_params!$G$2*X1426+scaling_params!$G$3*Y1426+scaling_params!$G$4*Z1426+scaling_params!$G$5*AA1426+scaling_params!$G$6*AB1426)*100</f>
        <v>40.91270413</v>
      </c>
      <c r="AD1426" s="11" t="s">
        <v>680</v>
      </c>
      <c r="AE1426" s="11">
        <f t="shared" si="2"/>
        <v>1</v>
      </c>
    </row>
    <row r="1427" ht="15.75" customHeight="1">
      <c r="A1427" s="11" t="s">
        <v>390</v>
      </c>
      <c r="B1427" s="11" t="s">
        <v>163</v>
      </c>
      <c r="C1427" s="11" t="s">
        <v>328</v>
      </c>
      <c r="D1427" s="11" t="s">
        <v>177</v>
      </c>
      <c r="E1427" s="12">
        <v>2025.0</v>
      </c>
      <c r="F1427" s="11" t="s">
        <v>171</v>
      </c>
      <c r="G1427" s="11" t="s">
        <v>184</v>
      </c>
      <c r="H1427" s="11">
        <v>4.0</v>
      </c>
      <c r="I1427" s="13">
        <v>8.6</v>
      </c>
      <c r="J1427" s="11">
        <v>0.0</v>
      </c>
      <c r="K1427" s="13">
        <v>2.8</v>
      </c>
      <c r="L1427" s="13">
        <v>5.0</v>
      </c>
      <c r="M1427" s="11">
        <v>-28.0</v>
      </c>
      <c r="N1427" s="14">
        <v>0.62</v>
      </c>
      <c r="O1427" s="13">
        <v>69.9</v>
      </c>
      <c r="P1427" s="13">
        <v>6.2</v>
      </c>
      <c r="Q1427" s="13">
        <v>20.4</v>
      </c>
      <c r="R1427" s="13">
        <v>11.3</v>
      </c>
      <c r="S1427" s="13">
        <v>3.4</v>
      </c>
      <c r="T1427" s="13">
        <v>2.7</v>
      </c>
      <c r="U1427" s="13">
        <v>1.6</v>
      </c>
      <c r="V1427" s="13">
        <v>58.0</v>
      </c>
      <c r="W1427" s="11" t="str">
        <f t="shared" si="1"/>
        <v>B-Average|BBVA|Retail|2025</v>
      </c>
      <c r="X1427" s="15">
        <f>(MAX(0,MIN(1,1-(K1427-scaling_params!$B$2)/(scaling_params!$C$2-scaling_params!$B$2)))+MAX(0,MIN(1,(L1427-scaling_params!$B$3)/(scaling_params!$C$3-scaling_params!$B$3))))/2</f>
        <v>0.3470588235</v>
      </c>
      <c r="Y1427" s="15">
        <f>(MAX(0,MIN(1,(M1427-scaling_params!$B$4)/(scaling_params!$C$4-scaling_params!$B$4)))+MAX(0,MIN(1,(N1427-scaling_params!$B$5)/(scaling_params!$C$5-scaling_params!$B$5))))/2</f>
        <v>0.1529761905</v>
      </c>
      <c r="Z1427" s="15">
        <f>(MAX(0,MIN(1,(O1427-scaling_params!$B$6)/(scaling_params!$C$6-scaling_params!$B$6)))+MAX(0,MIN(1,1-(P1427-scaling_params!$B$7)/(scaling_params!$C$7-scaling_params!$B$7)))+MAX(0,MIN(1,(T1427-scaling_params!$B$11)/(scaling_params!$C$11-scaling_params!$B$11))))/3</f>
        <v>0.6040279318</v>
      </c>
      <c r="AA1427" s="15">
        <f>(MAX(0,MIN(1,1-(Q1427-scaling_params!$B$8)/(scaling_params!$C$8-scaling_params!$B$8)))+MAX(0,MIN(1,(R1427-scaling_params!$B$9)/(scaling_params!$C$9-scaling_params!$B$9)))+MAX(0,MIN(1,(S1427-scaling_params!$B$10)/(scaling_params!$C$10-scaling_params!$B$10))))/3</f>
        <v>0.2144452718</v>
      </c>
      <c r="AB1427" s="15">
        <f>(MAX(0,MIN(1,(U1427-scaling_params!$B$12)/(scaling_params!$C$12-scaling_params!$B$12)))+MAX(0,MIN(1,(V1427-scaling_params!$B$13)/(scaling_params!$C$13-scaling_params!$B$13))))/2</f>
        <v>0.2827272727</v>
      </c>
      <c r="AC1427" s="13">
        <f>(scaling_params!$G$2*X1427+scaling_params!$G$3*Y1427+scaling_params!$G$4*Z1427+scaling_params!$G$5*AA1427+scaling_params!$G$6*AB1427)*100</f>
        <v>33.05589783</v>
      </c>
      <c r="AD1427" s="11" t="s">
        <v>680</v>
      </c>
      <c r="AE1427" s="11">
        <f t="shared" si="2"/>
        <v>1</v>
      </c>
    </row>
    <row r="1428" ht="15.75" customHeight="1">
      <c r="A1428" s="11" t="s">
        <v>391</v>
      </c>
      <c r="B1428" s="11" t="s">
        <v>163</v>
      </c>
      <c r="C1428" s="11" t="s">
        <v>328</v>
      </c>
      <c r="D1428" s="11" t="s">
        <v>165</v>
      </c>
      <c r="E1428" s="12">
        <v>2024.0</v>
      </c>
      <c r="F1428" s="11" t="s">
        <v>166</v>
      </c>
      <c r="G1428" s="11" t="s">
        <v>184</v>
      </c>
      <c r="H1428" s="11">
        <v>5.0</v>
      </c>
      <c r="I1428" s="13">
        <v>8.9</v>
      </c>
      <c r="J1428" s="11">
        <v>0.0</v>
      </c>
      <c r="K1428" s="13">
        <v>3.0</v>
      </c>
      <c r="L1428" s="13">
        <v>5.2</v>
      </c>
      <c r="M1428" s="11">
        <v>7.0</v>
      </c>
      <c r="N1428" s="14">
        <v>0.82</v>
      </c>
      <c r="O1428" s="13">
        <v>69.1</v>
      </c>
      <c r="P1428" s="13">
        <v>7.0</v>
      </c>
      <c r="Q1428" s="13">
        <v>16.3</v>
      </c>
      <c r="R1428" s="13">
        <v>13.4</v>
      </c>
      <c r="S1428" s="13">
        <v>3.4</v>
      </c>
      <c r="T1428" s="13">
        <v>3.4</v>
      </c>
      <c r="U1428" s="13">
        <v>2.1</v>
      </c>
      <c r="V1428" s="13">
        <v>74.9</v>
      </c>
      <c r="W1428" s="11" t="str">
        <f t="shared" si="1"/>
        <v>B-Average|BBVA|Operations|2024</v>
      </c>
      <c r="X1428" s="15">
        <f>(MAX(0,MIN(1,1-(K1428-scaling_params!$B$2)/(scaling_params!$C$2-scaling_params!$B$2)))+MAX(0,MIN(1,(L1428-scaling_params!$B$3)/(scaling_params!$C$3-scaling_params!$B$3))))/2</f>
        <v>0.3284313725</v>
      </c>
      <c r="Y1428" s="15">
        <f>(MAX(0,MIN(1,(M1428-scaling_params!$B$4)/(scaling_params!$C$4-scaling_params!$B$4)))+MAX(0,MIN(1,(N1428-scaling_params!$B$5)/(scaling_params!$C$5-scaling_params!$B$5))))/2</f>
        <v>0.5696428571</v>
      </c>
      <c r="Z1428" s="15">
        <f>(MAX(0,MIN(1,(O1428-scaling_params!$B$6)/(scaling_params!$C$6-scaling_params!$B$6)))+MAX(0,MIN(1,1-(P1428-scaling_params!$B$7)/(scaling_params!$C$7-scaling_params!$B$7)))+MAX(0,MIN(1,(T1428-scaling_params!$B$11)/(scaling_params!$C$11-scaling_params!$B$11))))/3</f>
        <v>0.5854212062</v>
      </c>
      <c r="AA1428" s="15">
        <f>(MAX(0,MIN(1,1-(Q1428-scaling_params!$B$8)/(scaling_params!$C$8-scaling_params!$B$8)))+MAX(0,MIN(1,(R1428-scaling_params!$B$9)/(scaling_params!$C$9-scaling_params!$B$9)))+MAX(0,MIN(1,(S1428-scaling_params!$B$10)/(scaling_params!$C$10-scaling_params!$B$10))))/3</f>
        <v>0.458355897</v>
      </c>
      <c r="AB1428" s="15">
        <f>(MAX(0,MIN(1,(U1428-scaling_params!$B$12)/(scaling_params!$C$12-scaling_params!$B$12)))+MAX(0,MIN(1,(V1428-scaling_params!$B$13)/(scaling_params!$C$13-scaling_params!$B$13))))/2</f>
        <v>0.5613636364</v>
      </c>
      <c r="AC1428" s="13">
        <f>(scaling_params!$G$2*X1428+scaling_params!$G$3*Y1428+scaling_params!$G$4*Z1428+scaling_params!$G$5*AA1428+scaling_params!$G$6*AB1428)*100</f>
        <v>49.55329744</v>
      </c>
      <c r="AD1428" s="11" t="s">
        <v>680</v>
      </c>
      <c r="AE1428" s="11">
        <f t="shared" si="2"/>
        <v>1</v>
      </c>
    </row>
    <row r="1429" ht="15.75" customHeight="1">
      <c r="A1429" s="11" t="s">
        <v>391</v>
      </c>
      <c r="B1429" s="11" t="s">
        <v>163</v>
      </c>
      <c r="C1429" s="11" t="s">
        <v>328</v>
      </c>
      <c r="D1429" s="11" t="s">
        <v>165</v>
      </c>
      <c r="E1429" s="12">
        <v>2025.0</v>
      </c>
      <c r="F1429" s="11" t="s">
        <v>166</v>
      </c>
      <c r="G1429" s="11" t="s">
        <v>184</v>
      </c>
      <c r="H1429" s="11">
        <v>5.0</v>
      </c>
      <c r="I1429" s="13">
        <v>8.6</v>
      </c>
      <c r="J1429" s="11">
        <v>0.0</v>
      </c>
      <c r="K1429" s="13">
        <v>2.9</v>
      </c>
      <c r="L1429" s="13">
        <v>5.5</v>
      </c>
      <c r="M1429" s="11">
        <v>-9.0</v>
      </c>
      <c r="N1429" s="14">
        <v>0.73</v>
      </c>
      <c r="O1429" s="13">
        <v>65.0</v>
      </c>
      <c r="P1429" s="13">
        <v>7.5</v>
      </c>
      <c r="Q1429" s="13">
        <v>15.9</v>
      </c>
      <c r="R1429" s="13">
        <v>10.7</v>
      </c>
      <c r="S1429" s="13">
        <v>3.0</v>
      </c>
      <c r="T1429" s="13">
        <v>2.8</v>
      </c>
      <c r="U1429" s="13">
        <v>1.3</v>
      </c>
      <c r="V1429" s="13">
        <v>65.1</v>
      </c>
      <c r="W1429" s="11" t="str">
        <f t="shared" si="1"/>
        <v>B-Average|BBVA|Operations|2025</v>
      </c>
      <c r="X1429" s="15">
        <f>(MAX(0,MIN(1,1-(K1429-scaling_params!$B$2)/(scaling_params!$C$2-scaling_params!$B$2)))+MAX(0,MIN(1,(L1429-scaling_params!$B$3)/(scaling_params!$C$3-scaling_params!$B$3))))/2</f>
        <v>0.3671568627</v>
      </c>
      <c r="Y1429" s="15">
        <f>(MAX(0,MIN(1,(M1429-scaling_params!$B$4)/(scaling_params!$C$4-scaling_params!$B$4)))+MAX(0,MIN(1,(N1429-scaling_params!$B$5)/(scaling_params!$C$5-scaling_params!$B$5))))/2</f>
        <v>0.380952381</v>
      </c>
      <c r="Z1429" s="15">
        <f>(MAX(0,MIN(1,(O1429-scaling_params!$B$6)/(scaling_params!$C$6-scaling_params!$B$6)))+MAX(0,MIN(1,1-(P1429-scaling_params!$B$7)/(scaling_params!$C$7-scaling_params!$B$7)))+MAX(0,MIN(1,(T1429-scaling_params!$B$11)/(scaling_params!$C$11-scaling_params!$B$11))))/3</f>
        <v>0.4155765383</v>
      </c>
      <c r="AA1429" s="15">
        <f>(MAX(0,MIN(1,1-(Q1429-scaling_params!$B$8)/(scaling_params!$C$8-scaling_params!$B$8)))+MAX(0,MIN(1,(R1429-scaling_params!$B$9)/(scaling_params!$C$9-scaling_params!$B$9)))+MAX(0,MIN(1,(S1429-scaling_params!$B$10)/(scaling_params!$C$10-scaling_params!$B$10))))/3</f>
        <v>0.3203676753</v>
      </c>
      <c r="AB1429" s="15">
        <f>(MAX(0,MIN(1,(U1429-scaling_params!$B$12)/(scaling_params!$C$12-scaling_params!$B$12)))+MAX(0,MIN(1,(V1429-scaling_params!$B$13)/(scaling_params!$C$13-scaling_params!$B$13))))/2</f>
        <v>0.2722727273</v>
      </c>
      <c r="AC1429" s="13">
        <f>(scaling_params!$G$2*X1429+scaling_params!$G$3*Y1429+scaling_params!$G$4*Z1429+scaling_params!$G$5*AA1429+scaling_params!$G$6*AB1429)*100</f>
        <v>36.19790514</v>
      </c>
      <c r="AD1429" s="11" t="s">
        <v>680</v>
      </c>
      <c r="AE1429" s="11">
        <f t="shared" si="2"/>
        <v>1</v>
      </c>
    </row>
    <row r="1430" ht="15.75" customHeight="1">
      <c r="A1430" s="11" t="s">
        <v>392</v>
      </c>
      <c r="B1430" s="11" t="s">
        <v>163</v>
      </c>
      <c r="C1430" s="11" t="s">
        <v>328</v>
      </c>
      <c r="D1430" s="11" t="s">
        <v>174</v>
      </c>
      <c r="E1430" s="12">
        <v>2024.0</v>
      </c>
      <c r="F1430" s="11" t="s">
        <v>171</v>
      </c>
      <c r="G1430" s="11" t="s">
        <v>175</v>
      </c>
      <c r="H1430" s="11">
        <v>2.0</v>
      </c>
      <c r="I1430" s="13">
        <v>8.9</v>
      </c>
      <c r="J1430" s="11">
        <v>0.0</v>
      </c>
      <c r="K1430" s="13">
        <v>3.0</v>
      </c>
      <c r="L1430" s="13">
        <v>6.2</v>
      </c>
      <c r="M1430" s="11">
        <v>10.0</v>
      </c>
      <c r="N1430" s="14">
        <v>0.8</v>
      </c>
      <c r="O1430" s="13">
        <v>61.5</v>
      </c>
      <c r="P1430" s="13">
        <v>8.7</v>
      </c>
      <c r="Q1430" s="13">
        <v>18.1</v>
      </c>
      <c r="R1430" s="13">
        <v>13.0</v>
      </c>
      <c r="S1430" s="13">
        <v>3.7</v>
      </c>
      <c r="T1430" s="13">
        <v>3.6</v>
      </c>
      <c r="U1430" s="13">
        <v>1.3</v>
      </c>
      <c r="V1430" s="13">
        <v>71.1</v>
      </c>
      <c r="W1430" s="11" t="str">
        <f t="shared" si="1"/>
        <v>B-Average|BBVA|Digital|2024</v>
      </c>
      <c r="X1430" s="15">
        <f>(MAX(0,MIN(1,1-(K1430-scaling_params!$B$2)/(scaling_params!$C$2-scaling_params!$B$2)))+MAX(0,MIN(1,(L1430-scaling_params!$B$3)/(scaling_params!$C$3-scaling_params!$B$3))))/2</f>
        <v>0.4019607843</v>
      </c>
      <c r="Y1430" s="15">
        <f>(MAX(0,MIN(1,(M1430-scaling_params!$B$4)/(scaling_params!$C$4-scaling_params!$B$4)))+MAX(0,MIN(1,(N1430-scaling_params!$B$5)/(scaling_params!$C$5-scaling_params!$B$5))))/2</f>
        <v>0.5589285714</v>
      </c>
      <c r="Z1430" s="15">
        <f>(MAX(0,MIN(1,(O1430-scaling_params!$B$6)/(scaling_params!$C$6-scaling_params!$B$6)))+MAX(0,MIN(1,1-(P1430-scaling_params!$B$7)/(scaling_params!$C$7-scaling_params!$B$7)))+MAX(0,MIN(1,(T1430-scaling_params!$B$11)/(scaling_params!$C$11-scaling_params!$B$11))))/3</f>
        <v>0.3259031309</v>
      </c>
      <c r="AA1430" s="15">
        <f>(MAX(0,MIN(1,1-(Q1430-scaling_params!$B$8)/(scaling_params!$C$8-scaling_params!$B$8)))+MAX(0,MIN(1,(R1430-scaling_params!$B$9)/(scaling_params!$C$9-scaling_params!$B$9)))+MAX(0,MIN(1,(S1430-scaling_params!$B$10)/(scaling_params!$C$10-scaling_params!$B$10))))/3</f>
        <v>0.4027082064</v>
      </c>
      <c r="AB1430" s="15">
        <f>(MAX(0,MIN(1,(U1430-scaling_params!$B$12)/(scaling_params!$C$12-scaling_params!$B$12)))+MAX(0,MIN(1,(V1430-scaling_params!$B$13)/(scaling_params!$C$13-scaling_params!$B$13))))/2</f>
        <v>0.3268181818</v>
      </c>
      <c r="AC1430" s="13">
        <f>(scaling_params!$G$2*X1430+scaling_params!$G$3*Y1430+scaling_params!$G$4*Z1430+scaling_params!$G$5*AA1430+scaling_params!$G$6*AB1430)*100</f>
        <v>41.18374241</v>
      </c>
      <c r="AD1430" s="11" t="s">
        <v>680</v>
      </c>
      <c r="AE1430" s="11">
        <f t="shared" si="2"/>
        <v>1</v>
      </c>
    </row>
    <row r="1431" ht="15.75" customHeight="1">
      <c r="A1431" s="11" t="s">
        <v>392</v>
      </c>
      <c r="B1431" s="11" t="s">
        <v>163</v>
      </c>
      <c r="C1431" s="11" t="s">
        <v>328</v>
      </c>
      <c r="D1431" s="11" t="s">
        <v>174</v>
      </c>
      <c r="E1431" s="12">
        <v>2025.0</v>
      </c>
      <c r="F1431" s="11" t="s">
        <v>171</v>
      </c>
      <c r="G1431" s="11" t="s">
        <v>175</v>
      </c>
      <c r="H1431" s="11">
        <v>2.0</v>
      </c>
      <c r="I1431" s="13">
        <v>8.6</v>
      </c>
      <c r="J1431" s="11">
        <v>0.0</v>
      </c>
      <c r="K1431" s="13">
        <v>3.2</v>
      </c>
      <c r="L1431" s="13">
        <v>6.6</v>
      </c>
      <c r="M1431" s="11">
        <v>47.0</v>
      </c>
      <c r="N1431" s="14">
        <v>0.84</v>
      </c>
      <c r="O1431" s="13">
        <v>62.8</v>
      </c>
      <c r="P1431" s="13">
        <v>7.6</v>
      </c>
      <c r="Q1431" s="13">
        <v>16.6</v>
      </c>
      <c r="R1431" s="13">
        <v>15.2</v>
      </c>
      <c r="S1431" s="13">
        <v>3.6</v>
      </c>
      <c r="T1431" s="13">
        <v>3.9</v>
      </c>
      <c r="U1431" s="13">
        <v>1.7</v>
      </c>
      <c r="V1431" s="13">
        <v>79.8</v>
      </c>
      <c r="W1431" s="11" t="str">
        <f t="shared" si="1"/>
        <v>B-Average|BBVA|Digital|2025</v>
      </c>
      <c r="X1431" s="15">
        <f>(MAX(0,MIN(1,1-(K1431-scaling_params!$B$2)/(scaling_params!$C$2-scaling_params!$B$2)))+MAX(0,MIN(1,(L1431-scaling_params!$B$3)/(scaling_params!$C$3-scaling_params!$B$3))))/2</f>
        <v>0.3980392157</v>
      </c>
      <c r="Y1431" s="15">
        <f>(MAX(0,MIN(1,(M1431-scaling_params!$B$4)/(scaling_params!$C$4-scaling_params!$B$4)))+MAX(0,MIN(1,(N1431-scaling_params!$B$5)/(scaling_params!$C$5-scaling_params!$B$5))))/2</f>
        <v>0.7851190476</v>
      </c>
      <c r="Z1431" s="15">
        <f>(MAX(0,MIN(1,(O1431-scaling_params!$B$6)/(scaling_params!$C$6-scaling_params!$B$6)))+MAX(0,MIN(1,1-(P1431-scaling_params!$B$7)/(scaling_params!$C$7-scaling_params!$B$7)))+MAX(0,MIN(1,(T1431-scaling_params!$B$11)/(scaling_params!$C$11-scaling_params!$B$11))))/3</f>
        <v>0.4750258037</v>
      </c>
      <c r="AA1431" s="15">
        <f>(MAX(0,MIN(1,1-(Q1431-scaling_params!$B$8)/(scaling_params!$C$8-scaling_params!$B$8)))+MAX(0,MIN(1,(R1431-scaling_params!$B$9)/(scaling_params!$C$9-scaling_params!$B$9)))+MAX(0,MIN(1,(S1431-scaling_params!$B$10)/(scaling_params!$C$10-scaling_params!$B$10))))/3</f>
        <v>0.5425494709</v>
      </c>
      <c r="AB1431" s="15">
        <f>(MAX(0,MIN(1,(U1431-scaling_params!$B$12)/(scaling_params!$C$12-scaling_params!$B$12)))+MAX(0,MIN(1,(V1431-scaling_params!$B$13)/(scaling_params!$C$13-scaling_params!$B$13))))/2</f>
        <v>0.5059090909</v>
      </c>
      <c r="AC1431" s="13">
        <f>(scaling_params!$G$2*X1431+scaling_params!$G$3*Y1431+scaling_params!$G$4*Z1431+scaling_params!$G$5*AA1431+scaling_params!$G$6*AB1431)*100</f>
        <v>54.48592354</v>
      </c>
      <c r="AD1431" s="11" t="s">
        <v>680</v>
      </c>
      <c r="AE1431" s="11">
        <f t="shared" si="2"/>
        <v>1</v>
      </c>
    </row>
    <row r="1432" ht="15.75" customHeight="1">
      <c r="A1432" s="11" t="s">
        <v>393</v>
      </c>
      <c r="B1432" s="11" t="s">
        <v>163</v>
      </c>
      <c r="C1432" s="11" t="s">
        <v>328</v>
      </c>
      <c r="D1432" s="11" t="s">
        <v>177</v>
      </c>
      <c r="E1432" s="12">
        <v>2024.0</v>
      </c>
      <c r="F1432" s="11" t="s">
        <v>171</v>
      </c>
      <c r="G1432" s="11" t="s">
        <v>172</v>
      </c>
      <c r="H1432" s="11">
        <v>5.0</v>
      </c>
      <c r="I1432" s="13">
        <v>8.9</v>
      </c>
      <c r="J1432" s="11">
        <v>0.0</v>
      </c>
      <c r="K1432" s="13">
        <v>2.9</v>
      </c>
      <c r="L1432" s="13">
        <v>5.3</v>
      </c>
      <c r="M1432" s="11">
        <v>10.0</v>
      </c>
      <c r="N1432" s="14">
        <v>0.77</v>
      </c>
      <c r="O1432" s="13">
        <v>68.1</v>
      </c>
      <c r="P1432" s="13">
        <v>8.1</v>
      </c>
      <c r="Q1432" s="13">
        <v>16.4</v>
      </c>
      <c r="R1432" s="13">
        <v>13.3</v>
      </c>
      <c r="S1432" s="13">
        <v>3.2</v>
      </c>
      <c r="T1432" s="13">
        <v>3.3</v>
      </c>
      <c r="U1432" s="13">
        <v>2.1</v>
      </c>
      <c r="V1432" s="13">
        <v>68.5</v>
      </c>
      <c r="W1432" s="11" t="str">
        <f t="shared" si="1"/>
        <v>B-Average|BBVA|Retail|2024</v>
      </c>
      <c r="X1432" s="15">
        <f>(MAX(0,MIN(1,1-(K1432-scaling_params!$B$2)/(scaling_params!$C$2-scaling_params!$B$2)))+MAX(0,MIN(1,(L1432-scaling_params!$B$3)/(scaling_params!$C$3-scaling_params!$B$3))))/2</f>
        <v>0.3524509804</v>
      </c>
      <c r="Y1432" s="15">
        <f>(MAX(0,MIN(1,(M1432-scaling_params!$B$4)/(scaling_params!$C$4-scaling_params!$B$4)))+MAX(0,MIN(1,(N1432-scaling_params!$B$5)/(scaling_params!$C$5-scaling_params!$B$5))))/2</f>
        <v>0.5214285714</v>
      </c>
      <c r="Z1432" s="15">
        <f>(MAX(0,MIN(1,(O1432-scaling_params!$B$6)/(scaling_params!$C$6-scaling_params!$B$6)))+MAX(0,MIN(1,1-(P1432-scaling_params!$B$7)/(scaling_params!$C$7-scaling_params!$B$7)))+MAX(0,MIN(1,(T1432-scaling_params!$B$11)/(scaling_params!$C$11-scaling_params!$B$11))))/3</f>
        <v>0.4602966474</v>
      </c>
      <c r="AA1432" s="15">
        <f>(MAX(0,MIN(1,1-(Q1432-scaling_params!$B$8)/(scaling_params!$C$8-scaling_params!$B$8)))+MAX(0,MIN(1,(R1432-scaling_params!$B$9)/(scaling_params!$C$9-scaling_params!$B$9)))+MAX(0,MIN(1,(S1432-scaling_params!$B$10)/(scaling_params!$C$10-scaling_params!$B$10))))/3</f>
        <v>0.4307407658</v>
      </c>
      <c r="AB1432" s="15">
        <f>(MAX(0,MIN(1,(U1432-scaling_params!$B$12)/(scaling_params!$C$12-scaling_params!$B$12)))+MAX(0,MIN(1,(V1432-scaling_params!$B$13)/(scaling_params!$C$13-scaling_params!$B$13))))/2</f>
        <v>0.5031818182</v>
      </c>
      <c r="AC1432" s="13">
        <f>(scaling_params!$G$2*X1432+scaling_params!$G$3*Y1432+scaling_params!$G$4*Z1432+scaling_params!$G$5*AA1432+scaling_params!$G$6*AB1432)*100</f>
        <v>44.87172362</v>
      </c>
      <c r="AD1432" s="11" t="s">
        <v>680</v>
      </c>
      <c r="AE1432" s="11">
        <f t="shared" si="2"/>
        <v>1</v>
      </c>
    </row>
    <row r="1433" ht="15.75" customHeight="1">
      <c r="A1433" s="11" t="s">
        <v>393</v>
      </c>
      <c r="B1433" s="11" t="s">
        <v>163</v>
      </c>
      <c r="C1433" s="11" t="s">
        <v>328</v>
      </c>
      <c r="D1433" s="11" t="s">
        <v>177</v>
      </c>
      <c r="E1433" s="12">
        <v>2025.0</v>
      </c>
      <c r="F1433" s="11" t="s">
        <v>171</v>
      </c>
      <c r="G1433" s="11" t="s">
        <v>172</v>
      </c>
      <c r="H1433" s="11">
        <v>5.0</v>
      </c>
      <c r="I1433" s="13">
        <v>8.6</v>
      </c>
      <c r="J1433" s="11">
        <v>1.0</v>
      </c>
      <c r="K1433" s="13">
        <v>2.8</v>
      </c>
      <c r="L1433" s="13">
        <v>5.6</v>
      </c>
      <c r="M1433" s="11">
        <v>17.0</v>
      </c>
      <c r="N1433" s="14">
        <v>0.82</v>
      </c>
      <c r="O1433" s="13">
        <v>69.9</v>
      </c>
      <c r="P1433" s="13">
        <v>6.2</v>
      </c>
      <c r="Q1433" s="13">
        <v>20.4</v>
      </c>
      <c r="R1433" s="13">
        <v>11.3</v>
      </c>
      <c r="S1433" s="13">
        <v>3.7</v>
      </c>
      <c r="T1433" s="13">
        <v>3.7</v>
      </c>
      <c r="U1433" s="13">
        <v>1.6</v>
      </c>
      <c r="V1433" s="13">
        <v>70.9</v>
      </c>
      <c r="W1433" s="11" t="str">
        <f t="shared" si="1"/>
        <v>B-Average|BBVA|Retail|2025</v>
      </c>
      <c r="X1433" s="15">
        <f>(MAX(0,MIN(1,1-(K1433-scaling_params!$B$2)/(scaling_params!$C$2-scaling_params!$B$2)))+MAX(0,MIN(1,(L1433-scaling_params!$B$3)/(scaling_params!$C$3-scaling_params!$B$3))))/2</f>
        <v>0.3911764706</v>
      </c>
      <c r="Y1433" s="15">
        <f>(MAX(0,MIN(1,(M1433-scaling_params!$B$4)/(scaling_params!$C$4-scaling_params!$B$4)))+MAX(0,MIN(1,(N1433-scaling_params!$B$5)/(scaling_params!$C$5-scaling_params!$B$5))))/2</f>
        <v>0.6172619048</v>
      </c>
      <c r="Z1433" s="15">
        <f>(MAX(0,MIN(1,(O1433-scaling_params!$B$6)/(scaling_params!$C$6-scaling_params!$B$6)))+MAX(0,MIN(1,1-(P1433-scaling_params!$B$7)/(scaling_params!$C$7-scaling_params!$B$7)))+MAX(0,MIN(1,(T1433-scaling_params!$B$11)/(scaling_params!$C$11-scaling_params!$B$11))))/3</f>
        <v>0.699266027</v>
      </c>
      <c r="AA1433" s="15">
        <f>(MAX(0,MIN(1,1-(Q1433-scaling_params!$B$8)/(scaling_params!$C$8-scaling_params!$B$8)))+MAX(0,MIN(1,(R1433-scaling_params!$B$9)/(scaling_params!$C$9-scaling_params!$B$9)))+MAX(0,MIN(1,(S1433-scaling_params!$B$10)/(scaling_params!$C$10-scaling_params!$B$10))))/3</f>
        <v>0.2438570365</v>
      </c>
      <c r="AB1433" s="15">
        <f>(MAX(0,MIN(1,(U1433-scaling_params!$B$12)/(scaling_params!$C$12-scaling_params!$B$12)))+MAX(0,MIN(1,(V1433-scaling_params!$B$13)/(scaling_params!$C$13-scaling_params!$B$13))))/2</f>
        <v>0.4</v>
      </c>
      <c r="AC1433" s="13">
        <f>(scaling_params!$G$2*X1433+scaling_params!$G$3*Y1433+scaling_params!$G$4*Z1433+scaling_params!$G$5*AA1433+scaling_params!$G$6*AB1433)*100</f>
        <v>49.1429373</v>
      </c>
      <c r="AD1433" s="11" t="s">
        <v>680</v>
      </c>
      <c r="AE1433" s="11">
        <f t="shared" si="2"/>
        <v>1</v>
      </c>
    </row>
    <row r="1434" ht="15.75" customHeight="1">
      <c r="A1434" s="11" t="s">
        <v>394</v>
      </c>
      <c r="B1434" s="11" t="s">
        <v>163</v>
      </c>
      <c r="C1434" s="11" t="s">
        <v>328</v>
      </c>
      <c r="D1434" s="11" t="s">
        <v>170</v>
      </c>
      <c r="E1434" s="12">
        <v>2024.0</v>
      </c>
      <c r="F1434" s="11" t="s">
        <v>171</v>
      </c>
      <c r="G1434" s="11" t="s">
        <v>184</v>
      </c>
      <c r="H1434" s="11">
        <v>3.0</v>
      </c>
      <c r="I1434" s="13">
        <v>8.9</v>
      </c>
      <c r="J1434" s="11">
        <v>0.0</v>
      </c>
      <c r="K1434" s="13">
        <v>2.4</v>
      </c>
      <c r="L1434" s="13">
        <v>5.8</v>
      </c>
      <c r="M1434" s="11">
        <v>4.0</v>
      </c>
      <c r="N1434" s="14">
        <v>0.75</v>
      </c>
      <c r="O1434" s="13">
        <v>70.5</v>
      </c>
      <c r="P1434" s="13">
        <v>8.3</v>
      </c>
      <c r="Q1434" s="13">
        <v>13.6</v>
      </c>
      <c r="R1434" s="13">
        <v>14.9</v>
      </c>
      <c r="S1434" s="13">
        <v>2.6</v>
      </c>
      <c r="T1434" s="13">
        <v>2.5</v>
      </c>
      <c r="U1434" s="13">
        <v>1.7</v>
      </c>
      <c r="V1434" s="13">
        <v>46.7</v>
      </c>
      <c r="W1434" s="11" t="str">
        <f t="shared" si="1"/>
        <v>B-Average|BBVA|Risk|2024</v>
      </c>
      <c r="X1434" s="15">
        <f>(MAX(0,MIN(1,1-(K1434-scaling_params!$B$2)/(scaling_params!$C$2-scaling_params!$B$2)))+MAX(0,MIN(1,(L1434-scaling_params!$B$3)/(scaling_params!$C$3-scaling_params!$B$3))))/2</f>
        <v>0.4725490196</v>
      </c>
      <c r="Y1434" s="15">
        <f>(MAX(0,MIN(1,(M1434-scaling_params!$B$4)/(scaling_params!$C$4-scaling_params!$B$4)))+MAX(0,MIN(1,(N1434-scaling_params!$B$5)/(scaling_params!$C$5-scaling_params!$B$5))))/2</f>
        <v>0.4678571429</v>
      </c>
      <c r="Z1434" s="15">
        <f>(MAX(0,MIN(1,(O1434-scaling_params!$B$6)/(scaling_params!$C$6-scaling_params!$B$6)))+MAX(0,MIN(1,1-(P1434-scaling_params!$B$7)/(scaling_params!$C$7-scaling_params!$B$7)))+MAX(0,MIN(1,(T1434-scaling_params!$B$11)/(scaling_params!$C$11-scaling_params!$B$11))))/3</f>
        <v>0.4056921136</v>
      </c>
      <c r="AA1434" s="15">
        <f>(MAX(0,MIN(1,1-(Q1434-scaling_params!$B$8)/(scaling_params!$C$8-scaling_params!$B$8)))+MAX(0,MIN(1,(R1434-scaling_params!$B$9)/(scaling_params!$C$9-scaling_params!$B$9)))+MAX(0,MIN(1,(S1434-scaling_params!$B$10)/(scaling_params!$C$10-scaling_params!$B$10))))/3</f>
        <v>0.545488391</v>
      </c>
      <c r="AB1434" s="15">
        <f>(MAX(0,MIN(1,(U1434-scaling_params!$B$12)/(scaling_params!$C$12-scaling_params!$B$12)))+MAX(0,MIN(1,(V1434-scaling_params!$B$13)/(scaling_params!$C$13-scaling_params!$B$13))))/2</f>
        <v>0.205</v>
      </c>
      <c r="AC1434" s="13">
        <f>(scaling_params!$G$2*X1434+scaling_params!$G$3*Y1434+scaling_params!$G$4*Z1434+scaling_params!$G$5*AA1434+scaling_params!$G$6*AB1434)*100</f>
        <v>43.65290517</v>
      </c>
      <c r="AD1434" s="11" t="s">
        <v>680</v>
      </c>
      <c r="AE1434" s="11">
        <f t="shared" si="2"/>
        <v>1</v>
      </c>
    </row>
    <row r="1435" ht="15.75" customHeight="1">
      <c r="A1435" s="11" t="s">
        <v>394</v>
      </c>
      <c r="B1435" s="11" t="s">
        <v>163</v>
      </c>
      <c r="C1435" s="11" t="s">
        <v>328</v>
      </c>
      <c r="D1435" s="11" t="s">
        <v>170</v>
      </c>
      <c r="E1435" s="12">
        <v>2025.0</v>
      </c>
      <c r="F1435" s="11" t="s">
        <v>171</v>
      </c>
      <c r="G1435" s="11" t="s">
        <v>184</v>
      </c>
      <c r="H1435" s="11">
        <v>3.0</v>
      </c>
      <c r="I1435" s="13">
        <v>8.6</v>
      </c>
      <c r="J1435" s="11">
        <v>0.0</v>
      </c>
      <c r="K1435" s="13">
        <v>2.5</v>
      </c>
      <c r="L1435" s="13">
        <v>6.1</v>
      </c>
      <c r="M1435" s="11">
        <v>4.0</v>
      </c>
      <c r="N1435" s="14">
        <v>0.71</v>
      </c>
      <c r="O1435" s="13">
        <v>68.8</v>
      </c>
      <c r="P1435" s="13">
        <v>7.0</v>
      </c>
      <c r="Q1435" s="13">
        <v>16.6</v>
      </c>
      <c r="R1435" s="13">
        <v>14.7</v>
      </c>
      <c r="S1435" s="13">
        <v>3.3</v>
      </c>
      <c r="T1435" s="13">
        <v>2.5</v>
      </c>
      <c r="U1435" s="13">
        <v>1.5</v>
      </c>
      <c r="V1435" s="13">
        <v>58.0</v>
      </c>
      <c r="W1435" s="11" t="str">
        <f t="shared" si="1"/>
        <v>B-Average|BBVA|Risk|2025</v>
      </c>
      <c r="X1435" s="15">
        <f>(MAX(0,MIN(1,1-(K1435-scaling_params!$B$2)/(scaling_params!$C$2-scaling_params!$B$2)))+MAX(0,MIN(1,(L1435-scaling_params!$B$3)/(scaling_params!$C$3-scaling_params!$B$3))))/2</f>
        <v>0.4779411765</v>
      </c>
      <c r="Y1435" s="15">
        <f>(MAX(0,MIN(1,(M1435-scaling_params!$B$4)/(scaling_params!$C$4-scaling_params!$B$4)))+MAX(0,MIN(1,(N1435-scaling_params!$B$5)/(scaling_params!$C$5-scaling_params!$B$5))))/2</f>
        <v>0.4178571429</v>
      </c>
      <c r="Z1435" s="15">
        <f>(MAX(0,MIN(1,(O1435-scaling_params!$B$6)/(scaling_params!$C$6-scaling_params!$B$6)))+MAX(0,MIN(1,1-(P1435-scaling_params!$B$7)/(scaling_params!$C$7-scaling_params!$B$7)))+MAX(0,MIN(1,(T1435-scaling_params!$B$11)/(scaling_params!$C$11-scaling_params!$B$11))))/3</f>
        <v>0.4947564254</v>
      </c>
      <c r="AA1435" s="15">
        <f>(MAX(0,MIN(1,1-(Q1435-scaling_params!$B$8)/(scaling_params!$C$8-scaling_params!$B$8)))+MAX(0,MIN(1,(R1435-scaling_params!$B$9)/(scaling_params!$C$9-scaling_params!$B$9)))+MAX(0,MIN(1,(S1435-scaling_params!$B$10)/(scaling_params!$C$10-scaling_params!$B$10))))/3</f>
        <v>0.4920406598</v>
      </c>
      <c r="AB1435" s="15">
        <f>(MAX(0,MIN(1,(U1435-scaling_params!$B$12)/(scaling_params!$C$12-scaling_params!$B$12)))+MAX(0,MIN(1,(V1435-scaling_params!$B$13)/(scaling_params!$C$13-scaling_params!$B$13))))/2</f>
        <v>0.2577272727</v>
      </c>
      <c r="AC1435" s="13">
        <f>(scaling_params!$G$2*X1435+scaling_params!$G$3*Y1435+scaling_params!$G$4*Z1435+scaling_params!$G$5*AA1435+scaling_params!$G$6*AB1435)*100</f>
        <v>44.37913393</v>
      </c>
      <c r="AD1435" s="11" t="s">
        <v>680</v>
      </c>
      <c r="AE1435" s="11">
        <f t="shared" si="2"/>
        <v>1</v>
      </c>
    </row>
    <row r="1436" ht="15.75" customHeight="1">
      <c r="A1436" s="11" t="s">
        <v>395</v>
      </c>
      <c r="B1436" s="11" t="s">
        <v>163</v>
      </c>
      <c r="C1436" s="11" t="s">
        <v>328</v>
      </c>
      <c r="D1436" s="11" t="s">
        <v>177</v>
      </c>
      <c r="E1436" s="12">
        <v>2024.0</v>
      </c>
      <c r="F1436" s="11" t="s">
        <v>166</v>
      </c>
      <c r="G1436" s="11" t="s">
        <v>172</v>
      </c>
      <c r="H1436" s="11">
        <v>2.0</v>
      </c>
      <c r="I1436" s="13">
        <v>8.9</v>
      </c>
      <c r="J1436" s="11">
        <v>0.0</v>
      </c>
      <c r="K1436" s="13">
        <v>2.9</v>
      </c>
      <c r="L1436" s="13">
        <v>5.9</v>
      </c>
      <c r="M1436" s="11">
        <v>-16.0</v>
      </c>
      <c r="N1436" s="14">
        <v>0.73</v>
      </c>
      <c r="O1436" s="13">
        <v>68.1</v>
      </c>
      <c r="P1436" s="13">
        <v>8.1</v>
      </c>
      <c r="Q1436" s="13">
        <v>16.4</v>
      </c>
      <c r="R1436" s="13">
        <v>13.3</v>
      </c>
      <c r="S1436" s="13">
        <v>3.6</v>
      </c>
      <c r="T1436" s="13">
        <v>2.6</v>
      </c>
      <c r="U1436" s="13">
        <v>2.1</v>
      </c>
      <c r="V1436" s="13">
        <v>65.1</v>
      </c>
      <c r="W1436" s="11" t="str">
        <f t="shared" si="1"/>
        <v>B-Average|BBVA|Retail|2024</v>
      </c>
      <c r="X1436" s="15">
        <f>(MAX(0,MIN(1,1-(K1436-scaling_params!$B$2)/(scaling_params!$C$2-scaling_params!$B$2)))+MAX(0,MIN(1,(L1436-scaling_params!$B$3)/(scaling_params!$C$3-scaling_params!$B$3))))/2</f>
        <v>0.3965686275</v>
      </c>
      <c r="Y1436" s="15">
        <f>(MAX(0,MIN(1,(M1436-scaling_params!$B$4)/(scaling_params!$C$4-scaling_params!$B$4)))+MAX(0,MIN(1,(N1436-scaling_params!$B$5)/(scaling_params!$C$5-scaling_params!$B$5))))/2</f>
        <v>0.3476190476</v>
      </c>
      <c r="Z1436" s="15">
        <f>(MAX(0,MIN(1,(O1436-scaling_params!$B$6)/(scaling_params!$C$6-scaling_params!$B$6)))+MAX(0,MIN(1,1-(P1436-scaling_params!$B$7)/(scaling_params!$C$7-scaling_params!$B$7)))+MAX(0,MIN(1,(T1436-scaling_params!$B$11)/(scaling_params!$C$11-scaling_params!$B$11))))/3</f>
        <v>0.3936299808</v>
      </c>
      <c r="AA1436" s="15">
        <f>(MAX(0,MIN(1,1-(Q1436-scaling_params!$B$8)/(scaling_params!$C$8-scaling_params!$B$8)))+MAX(0,MIN(1,(R1436-scaling_params!$B$9)/(scaling_params!$C$9-scaling_params!$B$9)))+MAX(0,MIN(1,(S1436-scaling_params!$B$10)/(scaling_params!$C$10-scaling_params!$B$10))))/3</f>
        <v>0.4699564521</v>
      </c>
      <c r="AB1436" s="15">
        <f>(MAX(0,MIN(1,(U1436-scaling_params!$B$12)/(scaling_params!$C$12-scaling_params!$B$12)))+MAX(0,MIN(1,(V1436-scaling_params!$B$13)/(scaling_params!$C$13-scaling_params!$B$13))))/2</f>
        <v>0.4722727273</v>
      </c>
      <c r="AC1436" s="13">
        <f>(scaling_params!$G$2*X1436+scaling_params!$G$3*Y1436+scaling_params!$G$4*Z1436+scaling_params!$G$5*AA1436+scaling_params!$G$6*AB1436)*100</f>
        <v>40.58276665</v>
      </c>
      <c r="AD1436" s="11" t="s">
        <v>680</v>
      </c>
      <c r="AE1436" s="11">
        <f t="shared" si="2"/>
        <v>1</v>
      </c>
    </row>
    <row r="1437" ht="15.75" customHeight="1">
      <c r="A1437" s="11" t="s">
        <v>395</v>
      </c>
      <c r="B1437" s="11" t="s">
        <v>163</v>
      </c>
      <c r="C1437" s="11" t="s">
        <v>328</v>
      </c>
      <c r="D1437" s="11" t="s">
        <v>177</v>
      </c>
      <c r="E1437" s="12">
        <v>2025.0</v>
      </c>
      <c r="F1437" s="11" t="s">
        <v>166</v>
      </c>
      <c r="G1437" s="11" t="s">
        <v>172</v>
      </c>
      <c r="H1437" s="11">
        <v>2.0</v>
      </c>
      <c r="I1437" s="13">
        <v>8.6</v>
      </c>
      <c r="J1437" s="11">
        <v>0.0</v>
      </c>
      <c r="K1437" s="13">
        <v>2.8</v>
      </c>
      <c r="L1437" s="13">
        <v>7.1</v>
      </c>
      <c r="M1437" s="11">
        <v>-8.0</v>
      </c>
      <c r="N1437" s="14">
        <v>0.71</v>
      </c>
      <c r="O1437" s="13">
        <v>69.9</v>
      </c>
      <c r="P1437" s="13">
        <v>6.2</v>
      </c>
      <c r="Q1437" s="13">
        <v>20.4</v>
      </c>
      <c r="R1437" s="13">
        <v>11.3</v>
      </c>
      <c r="S1437" s="13">
        <v>2.7</v>
      </c>
      <c r="T1437" s="13">
        <v>2.9</v>
      </c>
      <c r="U1437" s="13">
        <v>1.6</v>
      </c>
      <c r="V1437" s="13">
        <v>65.8</v>
      </c>
      <c r="W1437" s="11" t="str">
        <f t="shared" si="1"/>
        <v>B-Average|BBVA|Retail|2025</v>
      </c>
      <c r="X1437" s="15">
        <f>(MAX(0,MIN(1,1-(K1437-scaling_params!$B$2)/(scaling_params!$C$2-scaling_params!$B$2)))+MAX(0,MIN(1,(L1437-scaling_params!$B$3)/(scaling_params!$C$3-scaling_params!$B$3))))/2</f>
        <v>0.5014705882</v>
      </c>
      <c r="Y1437" s="15">
        <f>(MAX(0,MIN(1,(M1437-scaling_params!$B$4)/(scaling_params!$C$4-scaling_params!$B$4)))+MAX(0,MIN(1,(N1437-scaling_params!$B$5)/(scaling_params!$C$5-scaling_params!$B$5))))/2</f>
        <v>0.3607142857</v>
      </c>
      <c r="Z1437" s="15">
        <f>(MAX(0,MIN(1,(O1437-scaling_params!$B$6)/(scaling_params!$C$6-scaling_params!$B$6)))+MAX(0,MIN(1,1-(P1437-scaling_params!$B$7)/(scaling_params!$C$7-scaling_params!$B$7)))+MAX(0,MIN(1,(T1437-scaling_params!$B$11)/(scaling_params!$C$11-scaling_params!$B$11))))/3</f>
        <v>0.6230755508</v>
      </c>
      <c r="AA1437" s="15">
        <f>(MAX(0,MIN(1,1-(Q1437-scaling_params!$B$8)/(scaling_params!$C$8-scaling_params!$B$8)))+MAX(0,MIN(1,(R1437-scaling_params!$B$9)/(scaling_params!$C$9-scaling_params!$B$9)))+MAX(0,MIN(1,(S1437-scaling_params!$B$10)/(scaling_params!$C$10-scaling_params!$B$10))))/3</f>
        <v>0.1458178208</v>
      </c>
      <c r="AB1437" s="15">
        <f>(MAX(0,MIN(1,(U1437-scaling_params!$B$12)/(scaling_params!$C$12-scaling_params!$B$12)))+MAX(0,MIN(1,(V1437-scaling_params!$B$13)/(scaling_params!$C$13-scaling_params!$B$13))))/2</f>
        <v>0.3536363636</v>
      </c>
      <c r="AC1437" s="13">
        <f>(scaling_params!$G$2*X1437+scaling_params!$G$3*Y1437+scaling_params!$G$4*Z1437+scaling_params!$G$5*AA1437+scaling_params!$G$6*AB1437)*100</f>
        <v>41.64292272</v>
      </c>
      <c r="AD1437" s="11" t="s">
        <v>680</v>
      </c>
      <c r="AE1437" s="11">
        <f t="shared" si="2"/>
        <v>1</v>
      </c>
    </row>
    <row r="1438" ht="15.75" customHeight="1">
      <c r="A1438" s="11" t="s">
        <v>396</v>
      </c>
      <c r="B1438" s="11" t="s">
        <v>163</v>
      </c>
      <c r="C1438" s="11" t="s">
        <v>328</v>
      </c>
      <c r="D1438" s="11" t="s">
        <v>174</v>
      </c>
      <c r="E1438" s="12">
        <v>2024.0</v>
      </c>
      <c r="F1438" s="11" t="s">
        <v>171</v>
      </c>
      <c r="G1438" s="11" t="s">
        <v>172</v>
      </c>
      <c r="H1438" s="11">
        <v>4.0</v>
      </c>
      <c r="I1438" s="13">
        <v>8.9</v>
      </c>
      <c r="J1438" s="11">
        <v>0.0</v>
      </c>
      <c r="K1438" s="13">
        <v>3.0</v>
      </c>
      <c r="L1438" s="13">
        <v>4.8</v>
      </c>
      <c r="M1438" s="11">
        <v>-15.0</v>
      </c>
      <c r="N1438" s="14">
        <v>0.76</v>
      </c>
      <c r="O1438" s="13">
        <v>61.5</v>
      </c>
      <c r="P1438" s="13">
        <v>8.7</v>
      </c>
      <c r="Q1438" s="13">
        <v>18.1</v>
      </c>
      <c r="R1438" s="13">
        <v>13.0</v>
      </c>
      <c r="S1438" s="13">
        <v>3.3</v>
      </c>
      <c r="T1438" s="13">
        <v>3.4</v>
      </c>
      <c r="U1438" s="13">
        <v>1.3</v>
      </c>
      <c r="V1438" s="13">
        <v>55.2</v>
      </c>
      <c r="W1438" s="11" t="str">
        <f t="shared" si="1"/>
        <v>B-Average|BBVA|Digital|2024</v>
      </c>
      <c r="X1438" s="15">
        <f>(MAX(0,MIN(1,1-(K1438-scaling_params!$B$2)/(scaling_params!$C$2-scaling_params!$B$2)))+MAX(0,MIN(1,(L1438-scaling_params!$B$3)/(scaling_params!$C$3-scaling_params!$B$3))))/2</f>
        <v>0.2990196078</v>
      </c>
      <c r="Y1438" s="15">
        <f>(MAX(0,MIN(1,(M1438-scaling_params!$B$4)/(scaling_params!$C$4-scaling_params!$B$4)))+MAX(0,MIN(1,(N1438-scaling_params!$B$5)/(scaling_params!$C$5-scaling_params!$B$5))))/2</f>
        <v>0.3898809524</v>
      </c>
      <c r="Z1438" s="15">
        <f>(MAX(0,MIN(1,(O1438-scaling_params!$B$6)/(scaling_params!$C$6-scaling_params!$B$6)))+MAX(0,MIN(1,1-(P1438-scaling_params!$B$7)/(scaling_params!$C$7-scaling_params!$B$7)))+MAX(0,MIN(1,(T1438-scaling_params!$B$11)/(scaling_params!$C$11-scaling_params!$B$11))))/3</f>
        <v>0.3068555118</v>
      </c>
      <c r="AA1438" s="15">
        <f>(MAX(0,MIN(1,1-(Q1438-scaling_params!$B$8)/(scaling_params!$C$8-scaling_params!$B$8)))+MAX(0,MIN(1,(R1438-scaling_params!$B$9)/(scaling_params!$C$9-scaling_params!$B$9)))+MAX(0,MIN(1,(S1438-scaling_params!$B$10)/(scaling_params!$C$10-scaling_params!$B$10))))/3</f>
        <v>0.3634925201</v>
      </c>
      <c r="AB1438" s="15">
        <f>(MAX(0,MIN(1,(U1438-scaling_params!$B$12)/(scaling_params!$C$12-scaling_params!$B$12)))+MAX(0,MIN(1,(V1438-scaling_params!$B$13)/(scaling_params!$C$13-scaling_params!$B$13))))/2</f>
        <v>0.1822727273</v>
      </c>
      <c r="AC1438" s="13">
        <f>(scaling_params!$G$2*X1438+scaling_params!$G$3*Y1438+scaling_params!$G$4*Z1438+scaling_params!$G$5*AA1438+scaling_params!$G$6*AB1438)*100</f>
        <v>31.94855423</v>
      </c>
      <c r="AD1438" s="11" t="s">
        <v>680</v>
      </c>
      <c r="AE1438" s="11">
        <f t="shared" si="2"/>
        <v>1</v>
      </c>
    </row>
    <row r="1439" ht="15.75" customHeight="1">
      <c r="A1439" s="11" t="s">
        <v>396</v>
      </c>
      <c r="B1439" s="11" t="s">
        <v>163</v>
      </c>
      <c r="C1439" s="11" t="s">
        <v>328</v>
      </c>
      <c r="D1439" s="11" t="s">
        <v>174</v>
      </c>
      <c r="E1439" s="12">
        <v>2025.0</v>
      </c>
      <c r="F1439" s="11" t="s">
        <v>171</v>
      </c>
      <c r="G1439" s="11" t="s">
        <v>172</v>
      </c>
      <c r="H1439" s="11">
        <v>4.0</v>
      </c>
      <c r="I1439" s="13">
        <v>8.6</v>
      </c>
      <c r="J1439" s="11">
        <v>0.0</v>
      </c>
      <c r="K1439" s="13">
        <v>3.2</v>
      </c>
      <c r="L1439" s="13">
        <v>5.0</v>
      </c>
      <c r="M1439" s="11">
        <v>18.0</v>
      </c>
      <c r="N1439" s="14">
        <v>0.77</v>
      </c>
      <c r="O1439" s="13">
        <v>62.8</v>
      </c>
      <c r="P1439" s="13">
        <v>7.6</v>
      </c>
      <c r="Q1439" s="13">
        <v>16.6</v>
      </c>
      <c r="R1439" s="13">
        <v>15.2</v>
      </c>
      <c r="S1439" s="13">
        <v>3.3</v>
      </c>
      <c r="T1439" s="13">
        <v>3.2</v>
      </c>
      <c r="U1439" s="13">
        <v>1.7</v>
      </c>
      <c r="V1439" s="13">
        <v>67.0</v>
      </c>
      <c r="W1439" s="11" t="str">
        <f t="shared" si="1"/>
        <v>B-Average|BBVA|Digital|2025</v>
      </c>
      <c r="X1439" s="15">
        <f>(MAX(0,MIN(1,1-(K1439-scaling_params!$B$2)/(scaling_params!$C$2-scaling_params!$B$2)))+MAX(0,MIN(1,(L1439-scaling_params!$B$3)/(scaling_params!$C$3-scaling_params!$B$3))))/2</f>
        <v>0.2803921569</v>
      </c>
      <c r="Y1439" s="15">
        <f>(MAX(0,MIN(1,(M1439-scaling_params!$B$4)/(scaling_params!$C$4-scaling_params!$B$4)))+MAX(0,MIN(1,(N1439-scaling_params!$B$5)/(scaling_params!$C$5-scaling_params!$B$5))))/2</f>
        <v>0.5595238095</v>
      </c>
      <c r="Z1439" s="15">
        <f>(MAX(0,MIN(1,(O1439-scaling_params!$B$6)/(scaling_params!$C$6-scaling_params!$B$6)))+MAX(0,MIN(1,1-(P1439-scaling_params!$B$7)/(scaling_params!$C$7-scaling_params!$B$7)))+MAX(0,MIN(1,(T1439-scaling_params!$B$11)/(scaling_params!$C$11-scaling_params!$B$11))))/3</f>
        <v>0.4083591371</v>
      </c>
      <c r="AA1439" s="15">
        <f>(MAX(0,MIN(1,1-(Q1439-scaling_params!$B$8)/(scaling_params!$C$8-scaling_params!$B$8)))+MAX(0,MIN(1,(R1439-scaling_params!$B$9)/(scaling_params!$C$9-scaling_params!$B$9)))+MAX(0,MIN(1,(S1439-scaling_params!$B$10)/(scaling_params!$C$10-scaling_params!$B$10))))/3</f>
        <v>0.5131377062</v>
      </c>
      <c r="AB1439" s="15">
        <f>(MAX(0,MIN(1,(U1439-scaling_params!$B$12)/(scaling_params!$C$12-scaling_params!$B$12)))+MAX(0,MIN(1,(V1439-scaling_params!$B$13)/(scaling_params!$C$13-scaling_params!$B$13))))/2</f>
        <v>0.3895454545</v>
      </c>
      <c r="AC1439" s="13">
        <f>(scaling_params!$G$2*X1439+scaling_params!$G$3*Y1439+scaling_params!$G$4*Z1439+scaling_params!$G$5*AA1439+scaling_params!$G$6*AB1439)*100</f>
        <v>42.96232492</v>
      </c>
      <c r="AD1439" s="11" t="s">
        <v>680</v>
      </c>
      <c r="AE1439" s="11">
        <f t="shared" si="2"/>
        <v>1</v>
      </c>
    </row>
    <row r="1440" ht="15.75" customHeight="1">
      <c r="A1440" s="11" t="s">
        <v>397</v>
      </c>
      <c r="B1440" s="11" t="s">
        <v>163</v>
      </c>
      <c r="C1440" s="11" t="s">
        <v>328</v>
      </c>
      <c r="D1440" s="11" t="s">
        <v>165</v>
      </c>
      <c r="E1440" s="12">
        <v>2024.0</v>
      </c>
      <c r="F1440" s="11" t="s">
        <v>166</v>
      </c>
      <c r="G1440" s="11" t="s">
        <v>184</v>
      </c>
      <c r="H1440" s="11">
        <v>4.0</v>
      </c>
      <c r="I1440" s="13">
        <v>8.9</v>
      </c>
      <c r="J1440" s="11">
        <v>0.0</v>
      </c>
      <c r="K1440" s="13">
        <v>3.0</v>
      </c>
      <c r="L1440" s="13">
        <v>6.0</v>
      </c>
      <c r="M1440" s="11">
        <v>20.0</v>
      </c>
      <c r="N1440" s="14">
        <v>0.82</v>
      </c>
      <c r="O1440" s="13">
        <v>69.1</v>
      </c>
      <c r="P1440" s="13">
        <v>7.0</v>
      </c>
      <c r="Q1440" s="13">
        <v>16.3</v>
      </c>
      <c r="R1440" s="13">
        <v>13.4</v>
      </c>
      <c r="S1440" s="13">
        <v>3.5</v>
      </c>
      <c r="T1440" s="13">
        <v>3.3</v>
      </c>
      <c r="U1440" s="13">
        <v>2.1</v>
      </c>
      <c r="V1440" s="13">
        <v>74.8</v>
      </c>
      <c r="W1440" s="11" t="str">
        <f t="shared" si="1"/>
        <v>B-Average|BBVA|Operations|2024</v>
      </c>
      <c r="X1440" s="15">
        <f>(MAX(0,MIN(1,1-(K1440-scaling_params!$B$2)/(scaling_params!$C$2-scaling_params!$B$2)))+MAX(0,MIN(1,(L1440-scaling_params!$B$3)/(scaling_params!$C$3-scaling_params!$B$3))))/2</f>
        <v>0.387254902</v>
      </c>
      <c r="Y1440" s="15">
        <f>(MAX(0,MIN(1,(M1440-scaling_params!$B$4)/(scaling_params!$C$4-scaling_params!$B$4)))+MAX(0,MIN(1,(N1440-scaling_params!$B$5)/(scaling_params!$C$5-scaling_params!$B$5))))/2</f>
        <v>0.631547619</v>
      </c>
      <c r="Z1440" s="15">
        <f>(MAX(0,MIN(1,(O1440-scaling_params!$B$6)/(scaling_params!$C$6-scaling_params!$B$6)))+MAX(0,MIN(1,1-(P1440-scaling_params!$B$7)/(scaling_params!$C$7-scaling_params!$B$7)))+MAX(0,MIN(1,(T1440-scaling_params!$B$11)/(scaling_params!$C$11-scaling_params!$B$11))))/3</f>
        <v>0.5758973967</v>
      </c>
      <c r="AA1440" s="15">
        <f>(MAX(0,MIN(1,1-(Q1440-scaling_params!$B$8)/(scaling_params!$C$8-scaling_params!$B$8)))+MAX(0,MIN(1,(R1440-scaling_params!$B$9)/(scaling_params!$C$9-scaling_params!$B$9)))+MAX(0,MIN(1,(S1440-scaling_params!$B$10)/(scaling_params!$C$10-scaling_params!$B$10))))/3</f>
        <v>0.4681598186</v>
      </c>
      <c r="AB1440" s="15">
        <f>(MAX(0,MIN(1,(U1440-scaling_params!$B$12)/(scaling_params!$C$12-scaling_params!$B$12)))+MAX(0,MIN(1,(V1440-scaling_params!$B$13)/(scaling_params!$C$13-scaling_params!$B$13))))/2</f>
        <v>0.5604545455</v>
      </c>
      <c r="AC1440" s="13">
        <f>(scaling_params!$G$2*X1440+scaling_params!$G$3*Y1440+scaling_params!$G$4*Z1440+scaling_params!$G$5*AA1440+scaling_params!$G$6*AB1440)*100</f>
        <v>52.32842451</v>
      </c>
      <c r="AD1440" s="11" t="s">
        <v>680</v>
      </c>
      <c r="AE1440" s="11">
        <f t="shared" si="2"/>
        <v>1</v>
      </c>
    </row>
    <row r="1441" ht="15.75" customHeight="1">
      <c r="A1441" s="11" t="s">
        <v>397</v>
      </c>
      <c r="B1441" s="11" t="s">
        <v>163</v>
      </c>
      <c r="C1441" s="11" t="s">
        <v>328</v>
      </c>
      <c r="D1441" s="11" t="s">
        <v>165</v>
      </c>
      <c r="E1441" s="12">
        <v>2025.0</v>
      </c>
      <c r="F1441" s="11" t="s">
        <v>166</v>
      </c>
      <c r="G1441" s="11" t="s">
        <v>184</v>
      </c>
      <c r="H1441" s="11">
        <v>4.0</v>
      </c>
      <c r="I1441" s="13">
        <v>8.6</v>
      </c>
      <c r="J1441" s="11">
        <v>0.0</v>
      </c>
      <c r="K1441" s="13">
        <v>2.9</v>
      </c>
      <c r="L1441" s="13">
        <v>6.9</v>
      </c>
      <c r="M1441" s="11">
        <v>30.0</v>
      </c>
      <c r="N1441" s="14">
        <v>0.79</v>
      </c>
      <c r="O1441" s="13">
        <v>65.0</v>
      </c>
      <c r="P1441" s="13">
        <v>7.5</v>
      </c>
      <c r="Q1441" s="13">
        <v>15.9</v>
      </c>
      <c r="R1441" s="13">
        <v>10.7</v>
      </c>
      <c r="S1441" s="13">
        <v>3.4</v>
      </c>
      <c r="T1441" s="13">
        <v>3.7</v>
      </c>
      <c r="U1441" s="13">
        <v>1.3</v>
      </c>
      <c r="V1441" s="13">
        <v>72.3</v>
      </c>
      <c r="W1441" s="11" t="str">
        <f t="shared" si="1"/>
        <v>B-Average|BBVA|Operations|2025</v>
      </c>
      <c r="X1441" s="15">
        <f>(MAX(0,MIN(1,1-(K1441-scaling_params!$B$2)/(scaling_params!$C$2-scaling_params!$B$2)))+MAX(0,MIN(1,(L1441-scaling_params!$B$3)/(scaling_params!$C$3-scaling_params!$B$3))))/2</f>
        <v>0.4700980392</v>
      </c>
      <c r="Y1441" s="15">
        <f>(MAX(0,MIN(1,(M1441-scaling_params!$B$4)/(scaling_params!$C$4-scaling_params!$B$4)))+MAX(0,MIN(1,(N1441-scaling_params!$B$5)/(scaling_params!$C$5-scaling_params!$B$5))))/2</f>
        <v>0.6416666667</v>
      </c>
      <c r="Z1441" s="15">
        <f>(MAX(0,MIN(1,(O1441-scaling_params!$B$6)/(scaling_params!$C$6-scaling_params!$B$6)))+MAX(0,MIN(1,1-(P1441-scaling_params!$B$7)/(scaling_params!$C$7-scaling_params!$B$7)))+MAX(0,MIN(1,(T1441-scaling_params!$B$11)/(scaling_params!$C$11-scaling_params!$B$11))))/3</f>
        <v>0.5012908241</v>
      </c>
      <c r="AA1441" s="15">
        <f>(MAX(0,MIN(1,1-(Q1441-scaling_params!$B$8)/(scaling_params!$C$8-scaling_params!$B$8)))+MAX(0,MIN(1,(R1441-scaling_params!$B$9)/(scaling_params!$C$9-scaling_params!$B$9)))+MAX(0,MIN(1,(S1441-scaling_params!$B$10)/(scaling_params!$C$10-scaling_params!$B$10))))/3</f>
        <v>0.3595833615</v>
      </c>
      <c r="AB1441" s="15">
        <f>(MAX(0,MIN(1,(U1441-scaling_params!$B$12)/(scaling_params!$C$12-scaling_params!$B$12)))+MAX(0,MIN(1,(V1441-scaling_params!$B$13)/(scaling_params!$C$13-scaling_params!$B$13))))/2</f>
        <v>0.3377272727</v>
      </c>
      <c r="AC1441" s="13">
        <f>(scaling_params!$G$2*X1441+scaling_params!$G$3*Y1441+scaling_params!$G$4*Z1441+scaling_params!$G$5*AA1441+scaling_params!$G$6*AB1441)*100</f>
        <v>48.22065393</v>
      </c>
      <c r="AD1441" s="11" t="s">
        <v>680</v>
      </c>
      <c r="AE1441" s="11">
        <f t="shared" si="2"/>
        <v>1</v>
      </c>
    </row>
    <row r="1442" ht="15.75" customHeight="1">
      <c r="A1442" s="11" t="s">
        <v>398</v>
      </c>
      <c r="B1442" s="11" t="s">
        <v>163</v>
      </c>
      <c r="C1442" s="11" t="s">
        <v>328</v>
      </c>
      <c r="D1442" s="11" t="s">
        <v>165</v>
      </c>
      <c r="E1442" s="12">
        <v>2024.0</v>
      </c>
      <c r="F1442" s="11" t="s">
        <v>166</v>
      </c>
      <c r="G1442" s="11" t="s">
        <v>184</v>
      </c>
      <c r="H1442" s="11">
        <v>2.0</v>
      </c>
      <c r="I1442" s="13">
        <v>8.9</v>
      </c>
      <c r="J1442" s="11">
        <v>0.0</v>
      </c>
      <c r="K1442" s="13">
        <v>3.0</v>
      </c>
      <c r="L1442" s="13">
        <v>8.3</v>
      </c>
      <c r="M1442" s="11">
        <v>28.0</v>
      </c>
      <c r="N1442" s="14">
        <v>0.83</v>
      </c>
      <c r="O1442" s="13">
        <v>69.1</v>
      </c>
      <c r="P1442" s="13">
        <v>7.0</v>
      </c>
      <c r="Q1442" s="13">
        <v>16.3</v>
      </c>
      <c r="R1442" s="13">
        <v>13.4</v>
      </c>
      <c r="S1442" s="13">
        <v>4.3</v>
      </c>
      <c r="T1442" s="13">
        <v>3.7</v>
      </c>
      <c r="U1442" s="13">
        <v>2.1</v>
      </c>
      <c r="V1442" s="13">
        <v>88.3</v>
      </c>
      <c r="W1442" s="11" t="str">
        <f t="shared" si="1"/>
        <v>B-Average|BBVA|Operations|2024</v>
      </c>
      <c r="X1442" s="15">
        <f>(MAX(0,MIN(1,1-(K1442-scaling_params!$B$2)/(scaling_params!$C$2-scaling_params!$B$2)))+MAX(0,MIN(1,(L1442-scaling_params!$B$3)/(scaling_params!$C$3-scaling_params!$B$3))))/2</f>
        <v>0.556372549</v>
      </c>
      <c r="Y1442" s="15">
        <f>(MAX(0,MIN(1,(M1442-scaling_params!$B$4)/(scaling_params!$C$4-scaling_params!$B$4)))+MAX(0,MIN(1,(N1442-scaling_params!$B$5)/(scaling_params!$C$5-scaling_params!$B$5))))/2</f>
        <v>0.6821428571</v>
      </c>
      <c r="Z1442" s="15">
        <f>(MAX(0,MIN(1,(O1442-scaling_params!$B$6)/(scaling_params!$C$6-scaling_params!$B$6)))+MAX(0,MIN(1,1-(P1442-scaling_params!$B$7)/(scaling_params!$C$7-scaling_params!$B$7)))+MAX(0,MIN(1,(T1442-scaling_params!$B$11)/(scaling_params!$C$11-scaling_params!$B$11))))/3</f>
        <v>0.6139926348</v>
      </c>
      <c r="AA1442" s="15">
        <f>(MAX(0,MIN(1,1-(Q1442-scaling_params!$B$8)/(scaling_params!$C$8-scaling_params!$B$8)))+MAX(0,MIN(1,(R1442-scaling_params!$B$9)/(scaling_params!$C$9-scaling_params!$B$9)))+MAX(0,MIN(1,(S1442-scaling_params!$B$10)/(scaling_params!$C$10-scaling_params!$B$10))))/3</f>
        <v>0.5465911911</v>
      </c>
      <c r="AB1442" s="15">
        <f>(MAX(0,MIN(1,(U1442-scaling_params!$B$12)/(scaling_params!$C$12-scaling_params!$B$12)))+MAX(0,MIN(1,(V1442-scaling_params!$B$13)/(scaling_params!$C$13-scaling_params!$B$13))))/2</f>
        <v>0.6831818182</v>
      </c>
      <c r="AC1442" s="13">
        <f>(scaling_params!$G$2*X1442+scaling_params!$G$3*Y1442+scaling_params!$G$4*Z1442+scaling_params!$G$5*AA1442+scaling_params!$G$6*AB1442)*100</f>
        <v>61.21548938</v>
      </c>
      <c r="AD1442" s="11" t="s">
        <v>680</v>
      </c>
      <c r="AE1442" s="11">
        <f t="shared" si="2"/>
        <v>1</v>
      </c>
    </row>
    <row r="1443" ht="15.75" customHeight="1">
      <c r="A1443" s="11" t="s">
        <v>398</v>
      </c>
      <c r="B1443" s="11" t="s">
        <v>163</v>
      </c>
      <c r="C1443" s="11" t="s">
        <v>328</v>
      </c>
      <c r="D1443" s="11" t="s">
        <v>165</v>
      </c>
      <c r="E1443" s="12">
        <v>2025.0</v>
      </c>
      <c r="F1443" s="11" t="s">
        <v>166</v>
      </c>
      <c r="G1443" s="11" t="s">
        <v>184</v>
      </c>
      <c r="H1443" s="11">
        <v>2.0</v>
      </c>
      <c r="I1443" s="13">
        <v>8.6</v>
      </c>
      <c r="J1443" s="11">
        <v>0.0</v>
      </c>
      <c r="K1443" s="13">
        <v>2.9</v>
      </c>
      <c r="L1443" s="13">
        <v>7.2</v>
      </c>
      <c r="M1443" s="11">
        <v>14.0</v>
      </c>
      <c r="N1443" s="14">
        <v>0.8</v>
      </c>
      <c r="O1443" s="13">
        <v>65.0</v>
      </c>
      <c r="P1443" s="13">
        <v>7.5</v>
      </c>
      <c r="Q1443" s="13">
        <v>15.9</v>
      </c>
      <c r="R1443" s="13">
        <v>10.7</v>
      </c>
      <c r="S1443" s="13">
        <v>3.8</v>
      </c>
      <c r="T1443" s="13">
        <v>3.5</v>
      </c>
      <c r="U1443" s="13">
        <v>1.3</v>
      </c>
      <c r="V1443" s="13">
        <v>81.9</v>
      </c>
      <c r="W1443" s="11" t="str">
        <f t="shared" si="1"/>
        <v>B-Average|BBVA|Operations|2025</v>
      </c>
      <c r="X1443" s="15">
        <f>(MAX(0,MIN(1,1-(K1443-scaling_params!$B$2)/(scaling_params!$C$2-scaling_params!$B$2)))+MAX(0,MIN(1,(L1443-scaling_params!$B$3)/(scaling_params!$C$3-scaling_params!$B$3))))/2</f>
        <v>0.4921568627</v>
      </c>
      <c r="Y1443" s="15">
        <f>(MAX(0,MIN(1,(M1443-scaling_params!$B$4)/(scaling_params!$C$4-scaling_params!$B$4)))+MAX(0,MIN(1,(N1443-scaling_params!$B$5)/(scaling_params!$C$5-scaling_params!$B$5))))/2</f>
        <v>0.5779761905</v>
      </c>
      <c r="Z1443" s="15">
        <f>(MAX(0,MIN(1,(O1443-scaling_params!$B$6)/(scaling_params!$C$6-scaling_params!$B$6)))+MAX(0,MIN(1,1-(P1443-scaling_params!$B$7)/(scaling_params!$C$7-scaling_params!$B$7)))+MAX(0,MIN(1,(T1443-scaling_params!$B$11)/(scaling_params!$C$11-scaling_params!$B$11))))/3</f>
        <v>0.482243205</v>
      </c>
      <c r="AA1443" s="15">
        <f>(MAX(0,MIN(1,1-(Q1443-scaling_params!$B$8)/(scaling_params!$C$8-scaling_params!$B$8)))+MAX(0,MIN(1,(R1443-scaling_params!$B$9)/(scaling_params!$C$9-scaling_params!$B$9)))+MAX(0,MIN(1,(S1443-scaling_params!$B$10)/(scaling_params!$C$10-scaling_params!$B$10))))/3</f>
        <v>0.3987990478</v>
      </c>
      <c r="AB1443" s="15">
        <f>(MAX(0,MIN(1,(U1443-scaling_params!$B$12)/(scaling_params!$C$12-scaling_params!$B$12)))+MAX(0,MIN(1,(V1443-scaling_params!$B$13)/(scaling_params!$C$13-scaling_params!$B$13))))/2</f>
        <v>0.425</v>
      </c>
      <c r="AC1443" s="13">
        <f>(scaling_params!$G$2*X1443+scaling_params!$G$3*Y1443+scaling_params!$G$4*Z1443+scaling_params!$G$5*AA1443+scaling_params!$G$6*AB1443)*100</f>
        <v>48.51470531</v>
      </c>
      <c r="AD1443" s="11" t="s">
        <v>680</v>
      </c>
      <c r="AE1443" s="11">
        <f t="shared" si="2"/>
        <v>1</v>
      </c>
    </row>
    <row r="1444" ht="15.75" customHeight="1">
      <c r="A1444" s="11" t="s">
        <v>399</v>
      </c>
      <c r="B1444" s="11" t="s">
        <v>163</v>
      </c>
      <c r="C1444" s="11" t="s">
        <v>328</v>
      </c>
      <c r="D1444" s="11" t="s">
        <v>177</v>
      </c>
      <c r="E1444" s="12">
        <v>2024.0</v>
      </c>
      <c r="F1444" s="11" t="s">
        <v>166</v>
      </c>
      <c r="G1444" s="11" t="s">
        <v>175</v>
      </c>
      <c r="H1444" s="11">
        <v>1.0</v>
      </c>
      <c r="I1444" s="13">
        <v>8.9</v>
      </c>
      <c r="J1444" s="11">
        <v>0.0</v>
      </c>
      <c r="K1444" s="13">
        <v>2.9</v>
      </c>
      <c r="L1444" s="13">
        <v>5.3</v>
      </c>
      <c r="M1444" s="11">
        <v>-6.0</v>
      </c>
      <c r="N1444" s="14">
        <v>0.75</v>
      </c>
      <c r="O1444" s="13">
        <v>68.1</v>
      </c>
      <c r="P1444" s="13">
        <v>8.1</v>
      </c>
      <c r="Q1444" s="13">
        <v>16.4</v>
      </c>
      <c r="R1444" s="13">
        <v>13.3</v>
      </c>
      <c r="S1444" s="13">
        <v>2.5</v>
      </c>
      <c r="T1444" s="13">
        <v>2.4</v>
      </c>
      <c r="U1444" s="13">
        <v>2.1</v>
      </c>
      <c r="V1444" s="13">
        <v>57.3</v>
      </c>
      <c r="W1444" s="11" t="str">
        <f t="shared" si="1"/>
        <v>B-Average|BBVA|Retail|2024</v>
      </c>
      <c r="X1444" s="15">
        <f>(MAX(0,MIN(1,1-(K1444-scaling_params!$B$2)/(scaling_params!$C$2-scaling_params!$B$2)))+MAX(0,MIN(1,(L1444-scaling_params!$B$3)/(scaling_params!$C$3-scaling_params!$B$3))))/2</f>
        <v>0.3524509804</v>
      </c>
      <c r="Y1444" s="15">
        <f>(MAX(0,MIN(1,(M1444-scaling_params!$B$4)/(scaling_params!$C$4-scaling_params!$B$4)))+MAX(0,MIN(1,(N1444-scaling_params!$B$5)/(scaling_params!$C$5-scaling_params!$B$5))))/2</f>
        <v>0.4202380952</v>
      </c>
      <c r="Z1444" s="15">
        <f>(MAX(0,MIN(1,(O1444-scaling_params!$B$6)/(scaling_params!$C$6-scaling_params!$B$6)))+MAX(0,MIN(1,1-(P1444-scaling_params!$B$7)/(scaling_params!$C$7-scaling_params!$B$7)))+MAX(0,MIN(1,(T1444-scaling_params!$B$11)/(scaling_params!$C$11-scaling_params!$B$11))))/3</f>
        <v>0.3745823617</v>
      </c>
      <c r="AA1444" s="15">
        <f>(MAX(0,MIN(1,1-(Q1444-scaling_params!$B$8)/(scaling_params!$C$8-scaling_params!$B$8)))+MAX(0,MIN(1,(R1444-scaling_params!$B$9)/(scaling_params!$C$9-scaling_params!$B$9)))+MAX(0,MIN(1,(S1444-scaling_params!$B$10)/(scaling_params!$C$10-scaling_params!$B$10))))/3</f>
        <v>0.3621133148</v>
      </c>
      <c r="AB1444" s="15">
        <f>(MAX(0,MIN(1,(U1444-scaling_params!$B$12)/(scaling_params!$C$12-scaling_params!$B$12)))+MAX(0,MIN(1,(V1444-scaling_params!$B$13)/(scaling_params!$C$13-scaling_params!$B$13))))/2</f>
        <v>0.4013636364</v>
      </c>
      <c r="AC1444" s="13">
        <f>(scaling_params!$G$2*X1444+scaling_params!$G$3*Y1444+scaling_params!$G$4*Z1444+scaling_params!$G$5*AA1444+scaling_params!$G$6*AB1444)*100</f>
        <v>38.07016403</v>
      </c>
      <c r="AD1444" s="11" t="s">
        <v>680</v>
      </c>
      <c r="AE1444" s="11">
        <f t="shared" si="2"/>
        <v>1</v>
      </c>
    </row>
    <row r="1445" ht="15.75" customHeight="1">
      <c r="A1445" s="11" t="s">
        <v>399</v>
      </c>
      <c r="B1445" s="11" t="s">
        <v>163</v>
      </c>
      <c r="C1445" s="11" t="s">
        <v>328</v>
      </c>
      <c r="D1445" s="11" t="s">
        <v>177</v>
      </c>
      <c r="E1445" s="12">
        <v>2025.0</v>
      </c>
      <c r="F1445" s="11" t="s">
        <v>166</v>
      </c>
      <c r="G1445" s="11" t="s">
        <v>175</v>
      </c>
      <c r="H1445" s="11">
        <v>1.0</v>
      </c>
      <c r="I1445" s="13">
        <v>8.6</v>
      </c>
      <c r="J1445" s="11">
        <v>1.0</v>
      </c>
      <c r="K1445" s="13">
        <v>2.8</v>
      </c>
      <c r="L1445" s="13">
        <v>6.4</v>
      </c>
      <c r="M1445" s="11">
        <v>-25.0</v>
      </c>
      <c r="N1445" s="14">
        <v>0.67</v>
      </c>
      <c r="O1445" s="13">
        <v>69.9</v>
      </c>
      <c r="P1445" s="13">
        <v>6.2</v>
      </c>
      <c r="Q1445" s="13">
        <v>20.4</v>
      </c>
      <c r="R1445" s="13">
        <v>11.3</v>
      </c>
      <c r="S1445" s="13">
        <v>2.5</v>
      </c>
      <c r="T1445" s="13">
        <v>3.2</v>
      </c>
      <c r="U1445" s="13">
        <v>1.6</v>
      </c>
      <c r="V1445" s="13">
        <v>59.3</v>
      </c>
      <c r="W1445" s="11" t="str">
        <f t="shared" si="1"/>
        <v>B-Average|BBVA|Retail|2025</v>
      </c>
      <c r="X1445" s="15">
        <f>(MAX(0,MIN(1,1-(K1445-scaling_params!$B$2)/(scaling_params!$C$2-scaling_params!$B$2)))+MAX(0,MIN(1,(L1445-scaling_params!$B$3)/(scaling_params!$C$3-scaling_params!$B$3))))/2</f>
        <v>0.45</v>
      </c>
      <c r="Y1445" s="15">
        <f>(MAX(0,MIN(1,(M1445-scaling_params!$B$4)/(scaling_params!$C$4-scaling_params!$B$4)))+MAX(0,MIN(1,(N1445-scaling_params!$B$5)/(scaling_params!$C$5-scaling_params!$B$5))))/2</f>
        <v>0.2297619048</v>
      </c>
      <c r="Z1445" s="15">
        <f>(MAX(0,MIN(1,(O1445-scaling_params!$B$6)/(scaling_params!$C$6-scaling_params!$B$6)))+MAX(0,MIN(1,1-(P1445-scaling_params!$B$7)/(scaling_params!$C$7-scaling_params!$B$7)))+MAX(0,MIN(1,(T1445-scaling_params!$B$11)/(scaling_params!$C$11-scaling_params!$B$11))))/3</f>
        <v>0.6516469794</v>
      </c>
      <c r="AA1445" s="15">
        <f>(MAX(0,MIN(1,1-(Q1445-scaling_params!$B$8)/(scaling_params!$C$8-scaling_params!$B$8)))+MAX(0,MIN(1,(R1445-scaling_params!$B$9)/(scaling_params!$C$9-scaling_params!$B$9)))+MAX(0,MIN(1,(S1445-scaling_params!$B$10)/(scaling_params!$C$10-scaling_params!$B$10))))/3</f>
        <v>0.1262099777</v>
      </c>
      <c r="AB1445" s="15">
        <f>(MAX(0,MIN(1,(U1445-scaling_params!$B$12)/(scaling_params!$C$12-scaling_params!$B$12)))+MAX(0,MIN(1,(V1445-scaling_params!$B$13)/(scaling_params!$C$13-scaling_params!$B$13))))/2</f>
        <v>0.2945454545</v>
      </c>
      <c r="AC1445" s="13">
        <f>(scaling_params!$G$2*X1445+scaling_params!$G$3*Y1445+scaling_params!$G$4*Z1445+scaling_params!$G$5*AA1445+scaling_params!$G$6*AB1445)*100</f>
        <v>36.98504075</v>
      </c>
      <c r="AD1445" s="11" t="s">
        <v>680</v>
      </c>
      <c r="AE1445" s="11">
        <f t="shared" si="2"/>
        <v>1</v>
      </c>
    </row>
    <row r="1446" ht="15.75" customHeight="1">
      <c r="A1446" s="11" t="s">
        <v>400</v>
      </c>
      <c r="B1446" s="11" t="s">
        <v>163</v>
      </c>
      <c r="C1446" s="11" t="s">
        <v>328</v>
      </c>
      <c r="D1446" s="11" t="s">
        <v>177</v>
      </c>
      <c r="E1446" s="12">
        <v>2024.0</v>
      </c>
      <c r="F1446" s="11" t="s">
        <v>166</v>
      </c>
      <c r="G1446" s="11" t="s">
        <v>167</v>
      </c>
      <c r="H1446" s="11">
        <v>2.0</v>
      </c>
      <c r="I1446" s="13">
        <v>8.9</v>
      </c>
      <c r="J1446" s="11">
        <v>1.0</v>
      </c>
      <c r="K1446" s="13">
        <v>2.9</v>
      </c>
      <c r="L1446" s="13">
        <v>6.3</v>
      </c>
      <c r="M1446" s="11">
        <v>-5.0</v>
      </c>
      <c r="N1446" s="14">
        <v>0.74</v>
      </c>
      <c r="O1446" s="13">
        <v>68.1</v>
      </c>
      <c r="P1446" s="13">
        <v>8.1</v>
      </c>
      <c r="Q1446" s="13">
        <v>16.4</v>
      </c>
      <c r="R1446" s="13">
        <v>13.3</v>
      </c>
      <c r="S1446" s="13">
        <v>3.3</v>
      </c>
      <c r="T1446" s="13">
        <v>3.1</v>
      </c>
      <c r="U1446" s="13">
        <v>2.1</v>
      </c>
      <c r="V1446" s="13">
        <v>69.0</v>
      </c>
      <c r="W1446" s="11" t="str">
        <f t="shared" si="1"/>
        <v>B-Average|BBVA|Retail|2024</v>
      </c>
      <c r="X1446" s="15">
        <f>(MAX(0,MIN(1,1-(K1446-scaling_params!$B$2)/(scaling_params!$C$2-scaling_params!$B$2)))+MAX(0,MIN(1,(L1446-scaling_params!$B$3)/(scaling_params!$C$3-scaling_params!$B$3))))/2</f>
        <v>0.4259803922</v>
      </c>
      <c r="Y1446" s="15">
        <f>(MAX(0,MIN(1,(M1446-scaling_params!$B$4)/(scaling_params!$C$4-scaling_params!$B$4)))+MAX(0,MIN(1,(N1446-scaling_params!$B$5)/(scaling_params!$C$5-scaling_params!$B$5))))/2</f>
        <v>0.4125</v>
      </c>
      <c r="Z1446" s="15">
        <f>(MAX(0,MIN(1,(O1446-scaling_params!$B$6)/(scaling_params!$C$6-scaling_params!$B$6)))+MAX(0,MIN(1,1-(P1446-scaling_params!$B$7)/(scaling_params!$C$7-scaling_params!$B$7)))+MAX(0,MIN(1,(T1446-scaling_params!$B$11)/(scaling_params!$C$11-scaling_params!$B$11))))/3</f>
        <v>0.4412490284</v>
      </c>
      <c r="AA1446" s="15">
        <f>(MAX(0,MIN(1,1-(Q1446-scaling_params!$B$8)/(scaling_params!$C$8-scaling_params!$B$8)))+MAX(0,MIN(1,(R1446-scaling_params!$B$9)/(scaling_params!$C$9-scaling_params!$B$9)))+MAX(0,MIN(1,(S1446-scaling_params!$B$10)/(scaling_params!$C$10-scaling_params!$B$10))))/3</f>
        <v>0.4405446874</v>
      </c>
      <c r="AB1446" s="15">
        <f>(MAX(0,MIN(1,(U1446-scaling_params!$B$12)/(scaling_params!$C$12-scaling_params!$B$12)))+MAX(0,MIN(1,(V1446-scaling_params!$B$13)/(scaling_params!$C$13-scaling_params!$B$13))))/2</f>
        <v>0.5077272727</v>
      </c>
      <c r="AC1446" s="13">
        <f>(scaling_params!$G$2*X1446+scaling_params!$G$3*Y1446+scaling_params!$G$4*Z1446+scaling_params!$G$5*AA1446+scaling_params!$G$6*AB1446)*100</f>
        <v>43.8184097</v>
      </c>
      <c r="AD1446" s="11" t="s">
        <v>680</v>
      </c>
      <c r="AE1446" s="11">
        <f t="shared" si="2"/>
        <v>1</v>
      </c>
    </row>
    <row r="1447" ht="15.75" customHeight="1">
      <c r="A1447" s="11" t="s">
        <v>400</v>
      </c>
      <c r="B1447" s="11" t="s">
        <v>163</v>
      </c>
      <c r="C1447" s="11" t="s">
        <v>328</v>
      </c>
      <c r="D1447" s="11" t="s">
        <v>177</v>
      </c>
      <c r="E1447" s="12">
        <v>2025.0</v>
      </c>
      <c r="F1447" s="11" t="s">
        <v>166</v>
      </c>
      <c r="G1447" s="11" t="s">
        <v>167</v>
      </c>
      <c r="H1447" s="11">
        <v>2.0</v>
      </c>
      <c r="I1447" s="13">
        <v>8.6</v>
      </c>
      <c r="J1447" s="11">
        <v>0.0</v>
      </c>
      <c r="K1447" s="13">
        <v>2.8</v>
      </c>
      <c r="L1447" s="13">
        <v>5.1</v>
      </c>
      <c r="M1447" s="11">
        <v>-22.0</v>
      </c>
      <c r="N1447" s="14">
        <v>0.74</v>
      </c>
      <c r="O1447" s="13">
        <v>69.9</v>
      </c>
      <c r="P1447" s="13">
        <v>6.2</v>
      </c>
      <c r="Q1447" s="13">
        <v>20.4</v>
      </c>
      <c r="R1447" s="13">
        <v>11.3</v>
      </c>
      <c r="S1447" s="13">
        <v>3.5</v>
      </c>
      <c r="T1447" s="13">
        <v>3.0</v>
      </c>
      <c r="U1447" s="13">
        <v>1.6</v>
      </c>
      <c r="V1447" s="13">
        <v>74.1</v>
      </c>
      <c r="W1447" s="11" t="str">
        <f t="shared" si="1"/>
        <v>B-Average|BBVA|Retail|2025</v>
      </c>
      <c r="X1447" s="15">
        <f>(MAX(0,MIN(1,1-(K1447-scaling_params!$B$2)/(scaling_params!$C$2-scaling_params!$B$2)))+MAX(0,MIN(1,(L1447-scaling_params!$B$3)/(scaling_params!$C$3-scaling_params!$B$3))))/2</f>
        <v>0.3544117647</v>
      </c>
      <c r="Y1447" s="15">
        <f>(MAX(0,MIN(1,(M1447-scaling_params!$B$4)/(scaling_params!$C$4-scaling_params!$B$4)))+MAX(0,MIN(1,(N1447-scaling_params!$B$5)/(scaling_params!$C$5-scaling_params!$B$5))))/2</f>
        <v>0.331547619</v>
      </c>
      <c r="Z1447" s="15">
        <f>(MAX(0,MIN(1,(O1447-scaling_params!$B$6)/(scaling_params!$C$6-scaling_params!$B$6)))+MAX(0,MIN(1,1-(P1447-scaling_params!$B$7)/(scaling_params!$C$7-scaling_params!$B$7)))+MAX(0,MIN(1,(T1447-scaling_params!$B$11)/(scaling_params!$C$11-scaling_params!$B$11))))/3</f>
        <v>0.6325993603</v>
      </c>
      <c r="AA1447" s="15">
        <f>(MAX(0,MIN(1,1-(Q1447-scaling_params!$B$8)/(scaling_params!$C$8-scaling_params!$B$8)))+MAX(0,MIN(1,(R1447-scaling_params!$B$9)/(scaling_params!$C$9-scaling_params!$B$9)))+MAX(0,MIN(1,(S1447-scaling_params!$B$10)/(scaling_params!$C$10-scaling_params!$B$10))))/3</f>
        <v>0.2242491933</v>
      </c>
      <c r="AB1447" s="15">
        <f>(MAX(0,MIN(1,(U1447-scaling_params!$B$12)/(scaling_params!$C$12-scaling_params!$B$12)))+MAX(0,MIN(1,(V1447-scaling_params!$B$13)/(scaling_params!$C$13-scaling_params!$B$13))))/2</f>
        <v>0.4290909091</v>
      </c>
      <c r="AC1447" s="13">
        <f>(scaling_params!$G$2*X1447+scaling_params!$G$3*Y1447+scaling_params!$G$4*Z1447+scaling_params!$G$5*AA1447+scaling_params!$G$6*AB1447)*100</f>
        <v>39.99618902</v>
      </c>
      <c r="AD1447" s="11" t="s">
        <v>680</v>
      </c>
      <c r="AE1447" s="11">
        <f t="shared" si="2"/>
        <v>1</v>
      </c>
    </row>
    <row r="1448" ht="15.75" customHeight="1">
      <c r="A1448" s="11" t="s">
        <v>401</v>
      </c>
      <c r="B1448" s="11" t="s">
        <v>163</v>
      </c>
      <c r="C1448" s="11" t="s">
        <v>328</v>
      </c>
      <c r="D1448" s="11" t="s">
        <v>170</v>
      </c>
      <c r="E1448" s="12">
        <v>2024.0</v>
      </c>
      <c r="F1448" s="11" t="s">
        <v>171</v>
      </c>
      <c r="G1448" s="11" t="s">
        <v>184</v>
      </c>
      <c r="H1448" s="11">
        <v>1.0</v>
      </c>
      <c r="I1448" s="13">
        <v>8.9</v>
      </c>
      <c r="J1448" s="11">
        <v>0.0</v>
      </c>
      <c r="K1448" s="13">
        <v>2.4</v>
      </c>
      <c r="L1448" s="13">
        <v>7.9</v>
      </c>
      <c r="M1448" s="11">
        <v>33.0</v>
      </c>
      <c r="N1448" s="14">
        <v>0.81</v>
      </c>
      <c r="O1448" s="13">
        <v>70.5</v>
      </c>
      <c r="P1448" s="13">
        <v>8.3</v>
      </c>
      <c r="Q1448" s="13">
        <v>13.6</v>
      </c>
      <c r="R1448" s="13">
        <v>14.9</v>
      </c>
      <c r="S1448" s="13">
        <v>4.6</v>
      </c>
      <c r="T1448" s="13">
        <v>4.1</v>
      </c>
      <c r="U1448" s="13">
        <v>1.7</v>
      </c>
      <c r="V1448" s="13">
        <v>77.6</v>
      </c>
      <c r="W1448" s="11" t="str">
        <f t="shared" si="1"/>
        <v>B-Average|BBVA|Risk|2024</v>
      </c>
      <c r="X1448" s="15">
        <f>(MAX(0,MIN(1,1-(K1448-scaling_params!$B$2)/(scaling_params!$C$2-scaling_params!$B$2)))+MAX(0,MIN(1,(L1448-scaling_params!$B$3)/(scaling_params!$C$3-scaling_params!$B$3))))/2</f>
        <v>0.6269607843</v>
      </c>
      <c r="Y1448" s="15">
        <f>(MAX(0,MIN(1,(M1448-scaling_params!$B$4)/(scaling_params!$C$4-scaling_params!$B$4)))+MAX(0,MIN(1,(N1448-scaling_params!$B$5)/(scaling_params!$C$5-scaling_params!$B$5))))/2</f>
        <v>0.680952381</v>
      </c>
      <c r="Z1448" s="15">
        <f>(MAX(0,MIN(1,(O1448-scaling_params!$B$6)/(scaling_params!$C$6-scaling_params!$B$6)))+MAX(0,MIN(1,1-(P1448-scaling_params!$B$7)/(scaling_params!$C$7-scaling_params!$B$7)))+MAX(0,MIN(1,(T1448-scaling_params!$B$11)/(scaling_params!$C$11-scaling_params!$B$11))))/3</f>
        <v>0.558073066</v>
      </c>
      <c r="AA1448" s="15">
        <f>(MAX(0,MIN(1,1-(Q1448-scaling_params!$B$8)/(scaling_params!$C$8-scaling_params!$B$8)))+MAX(0,MIN(1,(R1448-scaling_params!$B$9)/(scaling_params!$C$9-scaling_params!$B$9)))+MAX(0,MIN(1,(S1448-scaling_params!$B$10)/(scaling_params!$C$10-scaling_params!$B$10))))/3</f>
        <v>0.7415668224</v>
      </c>
      <c r="AB1448" s="15">
        <f>(MAX(0,MIN(1,(U1448-scaling_params!$B$12)/(scaling_params!$C$12-scaling_params!$B$12)))+MAX(0,MIN(1,(V1448-scaling_params!$B$13)/(scaling_params!$C$13-scaling_params!$B$13))))/2</f>
        <v>0.4859090909</v>
      </c>
      <c r="AC1448" s="13">
        <f>(scaling_params!$G$2*X1448+scaling_params!$G$3*Y1448+scaling_params!$G$4*Z1448+scaling_params!$G$5*AA1448+scaling_params!$G$6*AB1448)*100</f>
        <v>62.63597978</v>
      </c>
      <c r="AD1448" s="11" t="s">
        <v>680</v>
      </c>
      <c r="AE1448" s="11">
        <f t="shared" si="2"/>
        <v>1</v>
      </c>
    </row>
    <row r="1449" ht="15.75" customHeight="1">
      <c r="A1449" s="11" t="s">
        <v>401</v>
      </c>
      <c r="B1449" s="11" t="s">
        <v>163</v>
      </c>
      <c r="C1449" s="11" t="s">
        <v>328</v>
      </c>
      <c r="D1449" s="11" t="s">
        <v>170</v>
      </c>
      <c r="E1449" s="12">
        <v>2025.0</v>
      </c>
      <c r="F1449" s="11" t="s">
        <v>171</v>
      </c>
      <c r="G1449" s="11" t="s">
        <v>184</v>
      </c>
      <c r="H1449" s="11">
        <v>1.0</v>
      </c>
      <c r="I1449" s="13">
        <v>8.6</v>
      </c>
      <c r="J1449" s="11">
        <v>0.0</v>
      </c>
      <c r="K1449" s="13">
        <v>2.5</v>
      </c>
      <c r="L1449" s="13">
        <v>7.0</v>
      </c>
      <c r="M1449" s="11">
        <v>36.0</v>
      </c>
      <c r="N1449" s="14">
        <v>0.77</v>
      </c>
      <c r="O1449" s="13">
        <v>68.8</v>
      </c>
      <c r="P1449" s="13">
        <v>7.0</v>
      </c>
      <c r="Q1449" s="13">
        <v>16.6</v>
      </c>
      <c r="R1449" s="13">
        <v>14.7</v>
      </c>
      <c r="S1449" s="13">
        <v>4.4</v>
      </c>
      <c r="T1449" s="13">
        <v>4.2</v>
      </c>
      <c r="U1449" s="13">
        <v>1.5</v>
      </c>
      <c r="V1449" s="13">
        <v>78.5</v>
      </c>
      <c r="W1449" s="11" t="str">
        <f t="shared" si="1"/>
        <v>B-Average|BBVA|Risk|2025</v>
      </c>
      <c r="X1449" s="15">
        <f>(MAX(0,MIN(1,1-(K1449-scaling_params!$B$2)/(scaling_params!$C$2-scaling_params!$B$2)))+MAX(0,MIN(1,(L1449-scaling_params!$B$3)/(scaling_params!$C$3-scaling_params!$B$3))))/2</f>
        <v>0.5441176471</v>
      </c>
      <c r="Y1449" s="15">
        <f>(MAX(0,MIN(1,(M1449-scaling_params!$B$4)/(scaling_params!$C$4-scaling_params!$B$4)))+MAX(0,MIN(1,(N1449-scaling_params!$B$5)/(scaling_params!$C$5-scaling_params!$B$5))))/2</f>
        <v>0.6452380952</v>
      </c>
      <c r="Z1449" s="15">
        <f>(MAX(0,MIN(1,(O1449-scaling_params!$B$6)/(scaling_params!$C$6-scaling_params!$B$6)))+MAX(0,MIN(1,1-(P1449-scaling_params!$B$7)/(scaling_params!$C$7-scaling_params!$B$7)))+MAX(0,MIN(1,(T1449-scaling_params!$B$11)/(scaling_params!$C$11-scaling_params!$B$11))))/3</f>
        <v>0.6566611874</v>
      </c>
      <c r="AA1449" s="15">
        <f>(MAX(0,MIN(1,1-(Q1449-scaling_params!$B$8)/(scaling_params!$C$8-scaling_params!$B$8)))+MAX(0,MIN(1,(R1449-scaling_params!$B$9)/(scaling_params!$C$9-scaling_params!$B$9)))+MAX(0,MIN(1,(S1449-scaling_params!$B$10)/(scaling_params!$C$10-scaling_params!$B$10))))/3</f>
        <v>0.599883797</v>
      </c>
      <c r="AB1449" s="15">
        <f>(MAX(0,MIN(1,(U1449-scaling_params!$B$12)/(scaling_params!$C$12-scaling_params!$B$12)))+MAX(0,MIN(1,(V1449-scaling_params!$B$13)/(scaling_params!$C$13-scaling_params!$B$13))))/2</f>
        <v>0.4440909091</v>
      </c>
      <c r="AC1449" s="13">
        <f>(scaling_params!$G$2*X1449+scaling_params!$G$3*Y1449+scaling_params!$G$4*Z1449+scaling_params!$G$5*AA1449+scaling_params!$G$6*AB1449)*100</f>
        <v>59.1796254</v>
      </c>
      <c r="AD1449" s="11" t="s">
        <v>680</v>
      </c>
      <c r="AE1449" s="11">
        <f t="shared" si="2"/>
        <v>1</v>
      </c>
    </row>
    <row r="1450" ht="15.75" customHeight="1">
      <c r="A1450" s="11" t="s">
        <v>402</v>
      </c>
      <c r="B1450" s="11" t="s">
        <v>163</v>
      </c>
      <c r="C1450" s="11" t="s">
        <v>328</v>
      </c>
      <c r="D1450" s="11" t="s">
        <v>177</v>
      </c>
      <c r="E1450" s="12">
        <v>2024.0</v>
      </c>
      <c r="F1450" s="11" t="s">
        <v>171</v>
      </c>
      <c r="G1450" s="11" t="s">
        <v>184</v>
      </c>
      <c r="H1450" s="11">
        <v>5.0</v>
      </c>
      <c r="I1450" s="13">
        <v>8.9</v>
      </c>
      <c r="J1450" s="11">
        <v>0.0</v>
      </c>
      <c r="K1450" s="13">
        <v>2.9</v>
      </c>
      <c r="L1450" s="13">
        <v>6.3</v>
      </c>
      <c r="M1450" s="11">
        <v>15.0</v>
      </c>
      <c r="N1450" s="14">
        <v>0.81</v>
      </c>
      <c r="O1450" s="13">
        <v>68.1</v>
      </c>
      <c r="P1450" s="13">
        <v>8.1</v>
      </c>
      <c r="Q1450" s="13">
        <v>16.4</v>
      </c>
      <c r="R1450" s="13">
        <v>13.3</v>
      </c>
      <c r="S1450" s="13">
        <v>3.7</v>
      </c>
      <c r="T1450" s="13">
        <v>3.5</v>
      </c>
      <c r="U1450" s="13">
        <v>2.1</v>
      </c>
      <c r="V1450" s="13">
        <v>70.5</v>
      </c>
      <c r="W1450" s="11" t="str">
        <f t="shared" si="1"/>
        <v>B-Average|BBVA|Retail|2024</v>
      </c>
      <c r="X1450" s="15">
        <f>(MAX(0,MIN(1,1-(K1450-scaling_params!$B$2)/(scaling_params!$C$2-scaling_params!$B$2)))+MAX(0,MIN(1,(L1450-scaling_params!$B$3)/(scaling_params!$C$3-scaling_params!$B$3))))/2</f>
        <v>0.4259803922</v>
      </c>
      <c r="Y1450" s="15">
        <f>(MAX(0,MIN(1,(M1450-scaling_params!$B$4)/(scaling_params!$C$4-scaling_params!$B$4)))+MAX(0,MIN(1,(N1450-scaling_params!$B$5)/(scaling_params!$C$5-scaling_params!$B$5))))/2</f>
        <v>0.5952380952</v>
      </c>
      <c r="Z1450" s="15">
        <f>(MAX(0,MIN(1,(O1450-scaling_params!$B$6)/(scaling_params!$C$6-scaling_params!$B$6)))+MAX(0,MIN(1,1-(P1450-scaling_params!$B$7)/(scaling_params!$C$7-scaling_params!$B$7)))+MAX(0,MIN(1,(T1450-scaling_params!$B$11)/(scaling_params!$C$11-scaling_params!$B$11))))/3</f>
        <v>0.4793442665</v>
      </c>
      <c r="AA1450" s="15">
        <f>(MAX(0,MIN(1,1-(Q1450-scaling_params!$B$8)/(scaling_params!$C$8-scaling_params!$B$8)))+MAX(0,MIN(1,(R1450-scaling_params!$B$9)/(scaling_params!$C$9-scaling_params!$B$9)))+MAX(0,MIN(1,(S1450-scaling_params!$B$10)/(scaling_params!$C$10-scaling_params!$B$10))))/3</f>
        <v>0.4797603737</v>
      </c>
      <c r="AB1450" s="15">
        <f>(MAX(0,MIN(1,(U1450-scaling_params!$B$12)/(scaling_params!$C$12-scaling_params!$B$12)))+MAX(0,MIN(1,(V1450-scaling_params!$B$13)/(scaling_params!$C$13-scaling_params!$B$13))))/2</f>
        <v>0.5213636364</v>
      </c>
      <c r="AC1450" s="13">
        <f>(scaling_params!$G$2*X1450+scaling_params!$G$3*Y1450+scaling_params!$G$4*Z1450+scaling_params!$G$5*AA1450+scaling_params!$G$6*AB1450)*100</f>
        <v>49.8590982</v>
      </c>
      <c r="AD1450" s="11" t="s">
        <v>680</v>
      </c>
      <c r="AE1450" s="11">
        <f t="shared" si="2"/>
        <v>1</v>
      </c>
    </row>
    <row r="1451" ht="15.75" customHeight="1">
      <c r="A1451" s="11" t="s">
        <v>402</v>
      </c>
      <c r="B1451" s="11" t="s">
        <v>163</v>
      </c>
      <c r="C1451" s="11" t="s">
        <v>328</v>
      </c>
      <c r="D1451" s="11" t="s">
        <v>177</v>
      </c>
      <c r="E1451" s="12">
        <v>2025.0</v>
      </c>
      <c r="F1451" s="11" t="s">
        <v>171</v>
      </c>
      <c r="G1451" s="11" t="s">
        <v>184</v>
      </c>
      <c r="H1451" s="11">
        <v>5.0</v>
      </c>
      <c r="I1451" s="13">
        <v>8.6</v>
      </c>
      <c r="J1451" s="11">
        <v>0.0</v>
      </c>
      <c r="K1451" s="13">
        <v>2.8</v>
      </c>
      <c r="L1451" s="13">
        <v>7.1</v>
      </c>
      <c r="M1451" s="11">
        <v>-6.0</v>
      </c>
      <c r="N1451" s="14">
        <v>0.8</v>
      </c>
      <c r="O1451" s="13">
        <v>69.9</v>
      </c>
      <c r="P1451" s="13">
        <v>6.2</v>
      </c>
      <c r="Q1451" s="13">
        <v>20.4</v>
      </c>
      <c r="R1451" s="13">
        <v>11.3</v>
      </c>
      <c r="S1451" s="13">
        <v>3.8</v>
      </c>
      <c r="T1451" s="13">
        <v>3.0</v>
      </c>
      <c r="U1451" s="13">
        <v>1.6</v>
      </c>
      <c r="V1451" s="13">
        <v>68.1</v>
      </c>
      <c r="W1451" s="11" t="str">
        <f t="shared" si="1"/>
        <v>B-Average|BBVA|Retail|2025</v>
      </c>
      <c r="X1451" s="15">
        <f>(MAX(0,MIN(1,1-(K1451-scaling_params!$B$2)/(scaling_params!$C$2-scaling_params!$B$2)))+MAX(0,MIN(1,(L1451-scaling_params!$B$3)/(scaling_params!$C$3-scaling_params!$B$3))))/2</f>
        <v>0.5014705882</v>
      </c>
      <c r="Y1451" s="15">
        <f>(MAX(0,MIN(1,(M1451-scaling_params!$B$4)/(scaling_params!$C$4-scaling_params!$B$4)))+MAX(0,MIN(1,(N1451-scaling_params!$B$5)/(scaling_params!$C$5-scaling_params!$B$5))))/2</f>
        <v>0.4827380952</v>
      </c>
      <c r="Z1451" s="15">
        <f>(MAX(0,MIN(1,(O1451-scaling_params!$B$6)/(scaling_params!$C$6-scaling_params!$B$6)))+MAX(0,MIN(1,1-(P1451-scaling_params!$B$7)/(scaling_params!$C$7-scaling_params!$B$7)))+MAX(0,MIN(1,(T1451-scaling_params!$B$11)/(scaling_params!$C$11-scaling_params!$B$11))))/3</f>
        <v>0.6325993603</v>
      </c>
      <c r="AA1451" s="15">
        <f>(MAX(0,MIN(1,1-(Q1451-scaling_params!$B$8)/(scaling_params!$C$8-scaling_params!$B$8)))+MAX(0,MIN(1,(R1451-scaling_params!$B$9)/(scaling_params!$C$9-scaling_params!$B$9)))+MAX(0,MIN(1,(S1451-scaling_params!$B$10)/(scaling_params!$C$10-scaling_params!$B$10))))/3</f>
        <v>0.2536609581</v>
      </c>
      <c r="AB1451" s="15">
        <f>(MAX(0,MIN(1,(U1451-scaling_params!$B$12)/(scaling_params!$C$12-scaling_params!$B$12)))+MAX(0,MIN(1,(V1451-scaling_params!$B$13)/(scaling_params!$C$13-scaling_params!$B$13))))/2</f>
        <v>0.3745454545</v>
      </c>
      <c r="AC1451" s="13">
        <f>(scaling_params!$G$2*X1451+scaling_params!$G$3*Y1451+scaling_params!$G$4*Z1451+scaling_params!$G$5*AA1451+scaling_params!$G$6*AB1451)*100</f>
        <v>46.87905825</v>
      </c>
      <c r="AD1451" s="11" t="s">
        <v>680</v>
      </c>
      <c r="AE1451" s="11">
        <f t="shared" si="2"/>
        <v>1</v>
      </c>
    </row>
    <row r="1452" ht="15.75" customHeight="1">
      <c r="A1452" s="11" t="s">
        <v>403</v>
      </c>
      <c r="B1452" s="11" t="s">
        <v>163</v>
      </c>
      <c r="C1452" s="11" t="s">
        <v>328</v>
      </c>
      <c r="D1452" s="11" t="s">
        <v>181</v>
      </c>
      <c r="E1452" s="12">
        <v>2024.0</v>
      </c>
      <c r="F1452" s="11" t="s">
        <v>166</v>
      </c>
      <c r="G1452" s="11" t="s">
        <v>167</v>
      </c>
      <c r="H1452" s="11">
        <v>2.0</v>
      </c>
      <c r="I1452" s="13">
        <v>8.9</v>
      </c>
      <c r="J1452" s="11">
        <v>0.0</v>
      </c>
      <c r="K1452" s="13">
        <v>3.1</v>
      </c>
      <c r="L1452" s="13">
        <v>5.8</v>
      </c>
      <c r="M1452" s="11">
        <v>10.0</v>
      </c>
      <c r="N1452" s="14">
        <v>0.83</v>
      </c>
      <c r="O1452" s="13">
        <v>71.5</v>
      </c>
      <c r="P1452" s="13">
        <v>8.4</v>
      </c>
      <c r="Q1452" s="13">
        <v>14.6</v>
      </c>
      <c r="R1452" s="13">
        <v>11.7</v>
      </c>
      <c r="S1452" s="13">
        <v>4.1</v>
      </c>
      <c r="T1452" s="13">
        <v>3.7</v>
      </c>
      <c r="U1452" s="13">
        <v>1.8</v>
      </c>
      <c r="V1452" s="13">
        <v>69.8</v>
      </c>
      <c r="W1452" s="11" t="str">
        <f t="shared" si="1"/>
        <v>B-Average|BBVA|Corporate|2024</v>
      </c>
      <c r="X1452" s="15">
        <f>(MAX(0,MIN(1,1-(K1452-scaling_params!$B$2)/(scaling_params!$C$2-scaling_params!$B$2)))+MAX(0,MIN(1,(L1452-scaling_params!$B$3)/(scaling_params!$C$3-scaling_params!$B$3))))/2</f>
        <v>0.3558823529</v>
      </c>
      <c r="Y1452" s="15">
        <f>(MAX(0,MIN(1,(M1452-scaling_params!$B$4)/(scaling_params!$C$4-scaling_params!$B$4)))+MAX(0,MIN(1,(N1452-scaling_params!$B$5)/(scaling_params!$C$5-scaling_params!$B$5))))/2</f>
        <v>0.5964285714</v>
      </c>
      <c r="Z1452" s="15">
        <f>(MAX(0,MIN(1,(O1452-scaling_params!$B$6)/(scaling_params!$C$6-scaling_params!$B$6)))+MAX(0,MIN(1,1-(P1452-scaling_params!$B$7)/(scaling_params!$C$7-scaling_params!$B$7)))+MAX(0,MIN(1,(T1452-scaling_params!$B$11)/(scaling_params!$C$11-scaling_params!$B$11))))/3</f>
        <v>0.5274704691</v>
      </c>
      <c r="AA1452" s="15">
        <f>(MAX(0,MIN(1,1-(Q1452-scaling_params!$B$8)/(scaling_params!$C$8-scaling_params!$B$8)))+MAX(0,MIN(1,(R1452-scaling_params!$B$9)/(scaling_params!$C$9-scaling_params!$B$9)))+MAX(0,MIN(1,(S1452-scaling_params!$B$10)/(scaling_params!$C$10-scaling_params!$B$10))))/3</f>
        <v>0.5196473296</v>
      </c>
      <c r="AB1452" s="15">
        <f>(MAX(0,MIN(1,(U1452-scaling_params!$B$12)/(scaling_params!$C$12-scaling_params!$B$12)))+MAX(0,MIN(1,(V1452-scaling_params!$B$13)/(scaling_params!$C$13-scaling_params!$B$13))))/2</f>
        <v>0.44</v>
      </c>
      <c r="AC1452" s="13">
        <f>(scaling_params!$G$2*X1452+scaling_params!$G$3*Y1452+scaling_params!$G$4*Z1452+scaling_params!$G$5*AA1452+scaling_params!$G$6*AB1452)*100</f>
        <v>49.11265575</v>
      </c>
      <c r="AD1452" s="11" t="s">
        <v>680</v>
      </c>
      <c r="AE1452" s="11">
        <f t="shared" si="2"/>
        <v>1</v>
      </c>
    </row>
    <row r="1453" ht="15.75" customHeight="1">
      <c r="A1453" s="11" t="s">
        <v>403</v>
      </c>
      <c r="B1453" s="11" t="s">
        <v>163</v>
      </c>
      <c r="C1453" s="11" t="s">
        <v>328</v>
      </c>
      <c r="D1453" s="11" t="s">
        <v>181</v>
      </c>
      <c r="E1453" s="12">
        <v>2025.0</v>
      </c>
      <c r="F1453" s="11" t="s">
        <v>166</v>
      </c>
      <c r="G1453" s="11" t="s">
        <v>167</v>
      </c>
      <c r="H1453" s="11">
        <v>2.0</v>
      </c>
      <c r="I1453" s="13">
        <v>8.6</v>
      </c>
      <c r="J1453" s="11">
        <v>0.0</v>
      </c>
      <c r="K1453" s="13">
        <v>2.0</v>
      </c>
      <c r="L1453" s="13">
        <v>7.3</v>
      </c>
      <c r="M1453" s="11">
        <v>-17.0</v>
      </c>
      <c r="N1453" s="14">
        <v>0.83</v>
      </c>
      <c r="O1453" s="13">
        <v>66.0</v>
      </c>
      <c r="P1453" s="13">
        <v>8.0</v>
      </c>
      <c r="Q1453" s="13">
        <v>14.3</v>
      </c>
      <c r="R1453" s="13">
        <v>13.5</v>
      </c>
      <c r="S1453" s="13">
        <v>3.3</v>
      </c>
      <c r="T1453" s="13">
        <v>3.1</v>
      </c>
      <c r="U1453" s="13">
        <v>1.4</v>
      </c>
      <c r="V1453" s="13">
        <v>68.0</v>
      </c>
      <c r="W1453" s="11" t="str">
        <f t="shared" si="1"/>
        <v>B-Average|BBVA|Corporate|2025</v>
      </c>
      <c r="X1453" s="15">
        <f>(MAX(0,MIN(1,1-(K1453-scaling_params!$B$2)/(scaling_params!$C$2-scaling_params!$B$2)))+MAX(0,MIN(1,(L1453-scaling_params!$B$3)/(scaling_params!$C$3-scaling_params!$B$3))))/2</f>
        <v>0.6495098039</v>
      </c>
      <c r="Y1453" s="15">
        <f>(MAX(0,MIN(1,(M1453-scaling_params!$B$4)/(scaling_params!$C$4-scaling_params!$B$4)))+MAX(0,MIN(1,(N1453-scaling_params!$B$5)/(scaling_params!$C$5-scaling_params!$B$5))))/2</f>
        <v>0.4678571429</v>
      </c>
      <c r="Z1453" s="15">
        <f>(MAX(0,MIN(1,(O1453-scaling_params!$B$6)/(scaling_params!$C$6-scaling_params!$B$6)))+MAX(0,MIN(1,1-(P1453-scaling_params!$B$7)/(scaling_params!$C$7-scaling_params!$B$7)))+MAX(0,MIN(1,(T1453-scaling_params!$B$11)/(scaling_params!$C$11-scaling_params!$B$11))))/3</f>
        <v>0.415604572</v>
      </c>
      <c r="AA1453" s="15">
        <f>(MAX(0,MIN(1,1-(Q1453-scaling_params!$B$8)/(scaling_params!$C$8-scaling_params!$B$8)))+MAX(0,MIN(1,(R1453-scaling_params!$B$9)/(scaling_params!$C$9-scaling_params!$B$9)))+MAX(0,MIN(1,(S1453-scaling_params!$B$10)/(scaling_params!$C$10-scaling_params!$B$10))))/3</f>
        <v>0.5285289605</v>
      </c>
      <c r="AB1453" s="15">
        <f>(MAX(0,MIN(1,(U1453-scaling_params!$B$12)/(scaling_params!$C$12-scaling_params!$B$12)))+MAX(0,MIN(1,(V1453-scaling_params!$B$13)/(scaling_params!$C$13-scaling_params!$B$13))))/2</f>
        <v>0.3236363636</v>
      </c>
      <c r="AC1453" s="13">
        <f>(scaling_params!$G$2*X1453+scaling_params!$G$3*Y1453+scaling_params!$G$4*Z1453+scaling_params!$G$5*AA1453+scaling_params!$G$6*AB1453)*100</f>
        <v>49.14584949</v>
      </c>
      <c r="AD1453" s="11" t="s">
        <v>680</v>
      </c>
      <c r="AE1453" s="11">
        <f t="shared" si="2"/>
        <v>1</v>
      </c>
    </row>
    <row r="1454" ht="15.75" customHeight="1">
      <c r="A1454" s="11" t="s">
        <v>404</v>
      </c>
      <c r="B1454" s="11" t="s">
        <v>163</v>
      </c>
      <c r="C1454" s="11" t="s">
        <v>328</v>
      </c>
      <c r="D1454" s="11" t="s">
        <v>165</v>
      </c>
      <c r="E1454" s="12">
        <v>2024.0</v>
      </c>
      <c r="F1454" s="11" t="s">
        <v>166</v>
      </c>
      <c r="G1454" s="11" t="s">
        <v>175</v>
      </c>
      <c r="H1454" s="11">
        <v>3.0</v>
      </c>
      <c r="I1454" s="13">
        <v>8.9</v>
      </c>
      <c r="J1454" s="11">
        <v>0.0</v>
      </c>
      <c r="K1454" s="13">
        <v>3.0</v>
      </c>
      <c r="L1454" s="13">
        <v>7.9</v>
      </c>
      <c r="M1454" s="11">
        <v>31.0</v>
      </c>
      <c r="N1454" s="14">
        <v>0.78</v>
      </c>
      <c r="O1454" s="13">
        <v>69.1</v>
      </c>
      <c r="P1454" s="13">
        <v>7.0</v>
      </c>
      <c r="Q1454" s="13">
        <v>16.3</v>
      </c>
      <c r="R1454" s="13">
        <v>13.4</v>
      </c>
      <c r="S1454" s="13">
        <v>4.3</v>
      </c>
      <c r="T1454" s="13">
        <v>4.1</v>
      </c>
      <c r="U1454" s="13">
        <v>2.1</v>
      </c>
      <c r="V1454" s="13">
        <v>71.2</v>
      </c>
      <c r="W1454" s="11" t="str">
        <f t="shared" si="1"/>
        <v>B-Average|BBVA|Operations|2024</v>
      </c>
      <c r="X1454" s="15">
        <f>(MAX(0,MIN(1,1-(K1454-scaling_params!$B$2)/(scaling_params!$C$2-scaling_params!$B$2)))+MAX(0,MIN(1,(L1454-scaling_params!$B$3)/(scaling_params!$C$3-scaling_params!$B$3))))/2</f>
        <v>0.5269607843</v>
      </c>
      <c r="Y1454" s="15">
        <f>(MAX(0,MIN(1,(M1454-scaling_params!$B$4)/(scaling_params!$C$4-scaling_params!$B$4)))+MAX(0,MIN(1,(N1454-scaling_params!$B$5)/(scaling_params!$C$5-scaling_params!$B$5))))/2</f>
        <v>0.6339285714</v>
      </c>
      <c r="Z1454" s="15">
        <f>(MAX(0,MIN(1,(O1454-scaling_params!$B$6)/(scaling_params!$C$6-scaling_params!$B$6)))+MAX(0,MIN(1,1-(P1454-scaling_params!$B$7)/(scaling_params!$C$7-scaling_params!$B$7)))+MAX(0,MIN(1,(T1454-scaling_params!$B$11)/(scaling_params!$C$11-scaling_params!$B$11))))/3</f>
        <v>0.6520878729</v>
      </c>
      <c r="AA1454" s="15">
        <f>(MAX(0,MIN(1,1-(Q1454-scaling_params!$B$8)/(scaling_params!$C$8-scaling_params!$B$8)))+MAX(0,MIN(1,(R1454-scaling_params!$B$9)/(scaling_params!$C$9-scaling_params!$B$9)))+MAX(0,MIN(1,(S1454-scaling_params!$B$10)/(scaling_params!$C$10-scaling_params!$B$10))))/3</f>
        <v>0.5465911911</v>
      </c>
      <c r="AB1454" s="15">
        <f>(MAX(0,MIN(1,(U1454-scaling_params!$B$12)/(scaling_params!$C$12-scaling_params!$B$12)))+MAX(0,MIN(1,(V1454-scaling_params!$B$13)/(scaling_params!$C$13-scaling_params!$B$13))))/2</f>
        <v>0.5277272727</v>
      </c>
      <c r="AC1454" s="13">
        <f>(scaling_params!$G$2*X1454+scaling_params!$G$3*Y1454+scaling_params!$G$4*Z1454+scaling_params!$G$5*AA1454+scaling_params!$G$6*AB1454)*100</f>
        <v>58.45215165</v>
      </c>
      <c r="AD1454" s="11" t="s">
        <v>680</v>
      </c>
      <c r="AE1454" s="11">
        <f t="shared" si="2"/>
        <v>1</v>
      </c>
    </row>
    <row r="1455" ht="15.75" customHeight="1">
      <c r="A1455" s="11" t="s">
        <v>404</v>
      </c>
      <c r="B1455" s="11" t="s">
        <v>163</v>
      </c>
      <c r="C1455" s="11" t="s">
        <v>328</v>
      </c>
      <c r="D1455" s="11" t="s">
        <v>165</v>
      </c>
      <c r="E1455" s="12">
        <v>2025.0</v>
      </c>
      <c r="F1455" s="11" t="s">
        <v>166</v>
      </c>
      <c r="G1455" s="11" t="s">
        <v>175</v>
      </c>
      <c r="H1455" s="11">
        <v>3.0</v>
      </c>
      <c r="I1455" s="13">
        <v>8.6</v>
      </c>
      <c r="J1455" s="11">
        <v>0.0</v>
      </c>
      <c r="K1455" s="13">
        <v>2.9</v>
      </c>
      <c r="L1455" s="13">
        <v>7.3</v>
      </c>
      <c r="M1455" s="11">
        <v>19.0</v>
      </c>
      <c r="N1455" s="14">
        <v>0.74</v>
      </c>
      <c r="O1455" s="13">
        <v>65.0</v>
      </c>
      <c r="P1455" s="13">
        <v>7.5</v>
      </c>
      <c r="Q1455" s="13">
        <v>15.9</v>
      </c>
      <c r="R1455" s="13">
        <v>10.7</v>
      </c>
      <c r="S1455" s="13">
        <v>4.0</v>
      </c>
      <c r="T1455" s="13">
        <v>4.0</v>
      </c>
      <c r="U1455" s="13">
        <v>1.3</v>
      </c>
      <c r="V1455" s="13">
        <v>84.0</v>
      </c>
      <c r="W1455" s="11" t="str">
        <f t="shared" si="1"/>
        <v>B-Average|BBVA|Operations|2025</v>
      </c>
      <c r="X1455" s="15">
        <f>(MAX(0,MIN(1,1-(K1455-scaling_params!$B$2)/(scaling_params!$C$2-scaling_params!$B$2)))+MAX(0,MIN(1,(L1455-scaling_params!$B$3)/(scaling_params!$C$3-scaling_params!$B$3))))/2</f>
        <v>0.4995098039</v>
      </c>
      <c r="Y1455" s="15">
        <f>(MAX(0,MIN(1,(M1455-scaling_params!$B$4)/(scaling_params!$C$4-scaling_params!$B$4)))+MAX(0,MIN(1,(N1455-scaling_params!$B$5)/(scaling_params!$C$5-scaling_params!$B$5))))/2</f>
        <v>0.5267857143</v>
      </c>
      <c r="Z1455" s="15">
        <f>(MAX(0,MIN(1,(O1455-scaling_params!$B$6)/(scaling_params!$C$6-scaling_params!$B$6)))+MAX(0,MIN(1,1-(P1455-scaling_params!$B$7)/(scaling_params!$C$7-scaling_params!$B$7)))+MAX(0,MIN(1,(T1455-scaling_params!$B$11)/(scaling_params!$C$11-scaling_params!$B$11))))/3</f>
        <v>0.5298622526</v>
      </c>
      <c r="AA1455" s="15">
        <f>(MAX(0,MIN(1,1-(Q1455-scaling_params!$B$8)/(scaling_params!$C$8-scaling_params!$B$8)))+MAX(0,MIN(1,(R1455-scaling_params!$B$9)/(scaling_params!$C$9-scaling_params!$B$9)))+MAX(0,MIN(1,(S1455-scaling_params!$B$10)/(scaling_params!$C$10-scaling_params!$B$10))))/3</f>
        <v>0.4184068909</v>
      </c>
      <c r="AB1455" s="15">
        <f>(MAX(0,MIN(1,(U1455-scaling_params!$B$12)/(scaling_params!$C$12-scaling_params!$B$12)))+MAX(0,MIN(1,(V1455-scaling_params!$B$13)/(scaling_params!$C$13-scaling_params!$B$13))))/2</f>
        <v>0.4440909091</v>
      </c>
      <c r="AC1455" s="13">
        <f>(scaling_params!$G$2*X1455+scaling_params!$G$3*Y1455+scaling_params!$G$4*Z1455+scaling_params!$G$5*AA1455+scaling_params!$G$6*AB1455)*100</f>
        <v>49.17394162</v>
      </c>
      <c r="AD1455" s="11" t="s">
        <v>680</v>
      </c>
      <c r="AE1455" s="11">
        <f t="shared" si="2"/>
        <v>1</v>
      </c>
    </row>
    <row r="1456" ht="15.75" customHeight="1">
      <c r="A1456" s="11" t="s">
        <v>405</v>
      </c>
      <c r="B1456" s="11" t="s">
        <v>163</v>
      </c>
      <c r="C1456" s="11" t="s">
        <v>328</v>
      </c>
      <c r="D1456" s="11" t="s">
        <v>165</v>
      </c>
      <c r="E1456" s="12">
        <v>2024.0</v>
      </c>
      <c r="F1456" s="11" t="s">
        <v>171</v>
      </c>
      <c r="G1456" s="11" t="s">
        <v>172</v>
      </c>
      <c r="H1456" s="11">
        <v>5.0</v>
      </c>
      <c r="I1456" s="13">
        <v>8.9</v>
      </c>
      <c r="J1456" s="11">
        <v>0.0</v>
      </c>
      <c r="K1456" s="13">
        <v>3.0</v>
      </c>
      <c r="L1456" s="13">
        <v>5.2</v>
      </c>
      <c r="M1456" s="11">
        <v>-16.0</v>
      </c>
      <c r="N1456" s="14">
        <v>0.68</v>
      </c>
      <c r="O1456" s="13">
        <v>69.1</v>
      </c>
      <c r="P1456" s="13">
        <v>7.0</v>
      </c>
      <c r="Q1456" s="13">
        <v>16.3</v>
      </c>
      <c r="R1456" s="13">
        <v>13.4</v>
      </c>
      <c r="S1456" s="13">
        <v>2.7</v>
      </c>
      <c r="T1456" s="13">
        <v>2.9</v>
      </c>
      <c r="U1456" s="13">
        <v>2.1</v>
      </c>
      <c r="V1456" s="13">
        <v>67.8</v>
      </c>
      <c r="W1456" s="11" t="str">
        <f t="shared" si="1"/>
        <v>B-Average|BBVA|Operations|2024</v>
      </c>
      <c r="X1456" s="15">
        <f>(MAX(0,MIN(1,1-(K1456-scaling_params!$B$2)/(scaling_params!$C$2-scaling_params!$B$2)))+MAX(0,MIN(1,(L1456-scaling_params!$B$3)/(scaling_params!$C$3-scaling_params!$B$3))))/2</f>
        <v>0.3284313725</v>
      </c>
      <c r="Y1456" s="15">
        <f>(MAX(0,MIN(1,(M1456-scaling_params!$B$4)/(scaling_params!$C$4-scaling_params!$B$4)))+MAX(0,MIN(1,(N1456-scaling_params!$B$5)/(scaling_params!$C$5-scaling_params!$B$5))))/2</f>
        <v>0.2851190476</v>
      </c>
      <c r="Z1456" s="15">
        <f>(MAX(0,MIN(1,(O1456-scaling_params!$B$6)/(scaling_params!$C$6-scaling_params!$B$6)))+MAX(0,MIN(1,1-(P1456-scaling_params!$B$7)/(scaling_params!$C$7-scaling_params!$B$7)))+MAX(0,MIN(1,(T1456-scaling_params!$B$11)/(scaling_params!$C$11-scaling_params!$B$11))))/3</f>
        <v>0.5378021586</v>
      </c>
      <c r="AA1456" s="15">
        <f>(MAX(0,MIN(1,1-(Q1456-scaling_params!$B$8)/(scaling_params!$C$8-scaling_params!$B$8)))+MAX(0,MIN(1,(R1456-scaling_params!$B$9)/(scaling_params!$C$9-scaling_params!$B$9)))+MAX(0,MIN(1,(S1456-scaling_params!$B$10)/(scaling_params!$C$10-scaling_params!$B$10))))/3</f>
        <v>0.389728446</v>
      </c>
      <c r="AB1456" s="15">
        <f>(MAX(0,MIN(1,(U1456-scaling_params!$B$12)/(scaling_params!$C$12-scaling_params!$B$12)))+MAX(0,MIN(1,(V1456-scaling_params!$B$13)/(scaling_params!$C$13-scaling_params!$B$13))))/2</f>
        <v>0.4968181818</v>
      </c>
      <c r="AC1456" s="13">
        <f>(scaling_params!$G$2*X1456+scaling_params!$G$3*Y1456+scaling_params!$G$4*Z1456+scaling_params!$G$5*AA1456+scaling_params!$G$6*AB1456)*100</f>
        <v>39.7784608</v>
      </c>
      <c r="AD1456" s="11" t="s">
        <v>680</v>
      </c>
      <c r="AE1456" s="11">
        <f t="shared" si="2"/>
        <v>1</v>
      </c>
    </row>
    <row r="1457" ht="15.75" customHeight="1">
      <c r="A1457" s="11" t="s">
        <v>405</v>
      </c>
      <c r="B1457" s="11" t="s">
        <v>163</v>
      </c>
      <c r="C1457" s="11" t="s">
        <v>328</v>
      </c>
      <c r="D1457" s="11" t="s">
        <v>165</v>
      </c>
      <c r="E1457" s="12">
        <v>2025.0</v>
      </c>
      <c r="F1457" s="11" t="s">
        <v>171</v>
      </c>
      <c r="G1457" s="11" t="s">
        <v>172</v>
      </c>
      <c r="H1457" s="11">
        <v>5.0</v>
      </c>
      <c r="I1457" s="13">
        <v>8.6</v>
      </c>
      <c r="J1457" s="11">
        <v>1.0</v>
      </c>
      <c r="K1457" s="13">
        <v>2.9</v>
      </c>
      <c r="L1457" s="13">
        <v>5.5</v>
      </c>
      <c r="M1457" s="11">
        <v>-9.0</v>
      </c>
      <c r="N1457" s="14">
        <v>0.73</v>
      </c>
      <c r="O1457" s="13">
        <v>65.0</v>
      </c>
      <c r="P1457" s="13">
        <v>7.5</v>
      </c>
      <c r="Q1457" s="13">
        <v>15.9</v>
      </c>
      <c r="R1457" s="13">
        <v>10.7</v>
      </c>
      <c r="S1457" s="13">
        <v>2.9</v>
      </c>
      <c r="T1457" s="13">
        <v>3.1</v>
      </c>
      <c r="U1457" s="13">
        <v>1.3</v>
      </c>
      <c r="V1457" s="13">
        <v>51.8</v>
      </c>
      <c r="W1457" s="11" t="str">
        <f t="shared" si="1"/>
        <v>B-Average|BBVA|Operations|2025</v>
      </c>
      <c r="X1457" s="15">
        <f>(MAX(0,MIN(1,1-(K1457-scaling_params!$B$2)/(scaling_params!$C$2-scaling_params!$B$2)))+MAX(0,MIN(1,(L1457-scaling_params!$B$3)/(scaling_params!$C$3-scaling_params!$B$3))))/2</f>
        <v>0.3671568627</v>
      </c>
      <c r="Y1457" s="15">
        <f>(MAX(0,MIN(1,(M1457-scaling_params!$B$4)/(scaling_params!$C$4-scaling_params!$B$4)))+MAX(0,MIN(1,(N1457-scaling_params!$B$5)/(scaling_params!$C$5-scaling_params!$B$5))))/2</f>
        <v>0.380952381</v>
      </c>
      <c r="Z1457" s="15">
        <f>(MAX(0,MIN(1,(O1457-scaling_params!$B$6)/(scaling_params!$C$6-scaling_params!$B$6)))+MAX(0,MIN(1,1-(P1457-scaling_params!$B$7)/(scaling_params!$C$7-scaling_params!$B$7)))+MAX(0,MIN(1,(T1457-scaling_params!$B$11)/(scaling_params!$C$11-scaling_params!$B$11))))/3</f>
        <v>0.4441479669</v>
      </c>
      <c r="AA1457" s="15">
        <f>(MAX(0,MIN(1,1-(Q1457-scaling_params!$B$8)/(scaling_params!$C$8-scaling_params!$B$8)))+MAX(0,MIN(1,(R1457-scaling_params!$B$9)/(scaling_params!$C$9-scaling_params!$B$9)))+MAX(0,MIN(1,(S1457-scaling_params!$B$10)/(scaling_params!$C$10-scaling_params!$B$10))))/3</f>
        <v>0.3105637537</v>
      </c>
      <c r="AB1457" s="15">
        <f>(MAX(0,MIN(1,(U1457-scaling_params!$B$12)/(scaling_params!$C$12-scaling_params!$B$12)))+MAX(0,MIN(1,(V1457-scaling_params!$B$13)/(scaling_params!$C$13-scaling_params!$B$13))))/2</f>
        <v>0.1513636364</v>
      </c>
      <c r="AC1457" s="13">
        <f>(scaling_params!$G$2*X1457+scaling_params!$G$3*Y1457+scaling_params!$G$4*Z1457+scaling_params!$G$5*AA1457+scaling_params!$G$6*AB1457)*100</f>
        <v>35.27005742</v>
      </c>
      <c r="AD1457" s="11" t="s">
        <v>680</v>
      </c>
      <c r="AE1457" s="11">
        <f t="shared" si="2"/>
        <v>1</v>
      </c>
    </row>
    <row r="1458" ht="15.75" customHeight="1">
      <c r="A1458" s="11" t="s">
        <v>406</v>
      </c>
      <c r="B1458" s="11" t="s">
        <v>163</v>
      </c>
      <c r="C1458" s="11" t="s">
        <v>328</v>
      </c>
      <c r="D1458" s="11" t="s">
        <v>174</v>
      </c>
      <c r="E1458" s="12">
        <v>2024.0</v>
      </c>
      <c r="F1458" s="11" t="s">
        <v>166</v>
      </c>
      <c r="G1458" s="11" t="s">
        <v>175</v>
      </c>
      <c r="H1458" s="11">
        <v>2.0</v>
      </c>
      <c r="I1458" s="13">
        <v>8.9</v>
      </c>
      <c r="J1458" s="11">
        <v>0.0</v>
      </c>
      <c r="K1458" s="13">
        <v>3.0</v>
      </c>
      <c r="L1458" s="13">
        <v>5.3</v>
      </c>
      <c r="M1458" s="11">
        <v>6.0</v>
      </c>
      <c r="N1458" s="14">
        <v>0.76</v>
      </c>
      <c r="O1458" s="13">
        <v>61.5</v>
      </c>
      <c r="P1458" s="13">
        <v>8.7</v>
      </c>
      <c r="Q1458" s="13">
        <v>18.1</v>
      </c>
      <c r="R1458" s="13">
        <v>13.0</v>
      </c>
      <c r="S1458" s="13">
        <v>2.6</v>
      </c>
      <c r="T1458" s="13">
        <v>3.4</v>
      </c>
      <c r="U1458" s="13">
        <v>1.3</v>
      </c>
      <c r="V1458" s="13">
        <v>62.7</v>
      </c>
      <c r="W1458" s="11" t="str">
        <f t="shared" si="1"/>
        <v>B-Average|BBVA|Digital|2024</v>
      </c>
      <c r="X1458" s="15">
        <f>(MAX(0,MIN(1,1-(K1458-scaling_params!$B$2)/(scaling_params!$C$2-scaling_params!$B$2)))+MAX(0,MIN(1,(L1458-scaling_params!$B$3)/(scaling_params!$C$3-scaling_params!$B$3))))/2</f>
        <v>0.3357843137</v>
      </c>
      <c r="Y1458" s="15">
        <f>(MAX(0,MIN(1,(M1458-scaling_params!$B$4)/(scaling_params!$C$4-scaling_params!$B$4)))+MAX(0,MIN(1,(N1458-scaling_params!$B$5)/(scaling_params!$C$5-scaling_params!$B$5))))/2</f>
        <v>0.4898809524</v>
      </c>
      <c r="Z1458" s="15">
        <f>(MAX(0,MIN(1,(O1458-scaling_params!$B$6)/(scaling_params!$C$6-scaling_params!$B$6)))+MAX(0,MIN(1,1-(P1458-scaling_params!$B$7)/(scaling_params!$C$7-scaling_params!$B$7)))+MAX(0,MIN(1,(T1458-scaling_params!$B$11)/(scaling_params!$C$11-scaling_params!$B$11))))/3</f>
        <v>0.3068555118</v>
      </c>
      <c r="AA1458" s="15">
        <f>(MAX(0,MIN(1,1-(Q1458-scaling_params!$B$8)/(scaling_params!$C$8-scaling_params!$B$8)))+MAX(0,MIN(1,(R1458-scaling_params!$B$9)/(scaling_params!$C$9-scaling_params!$B$9)))+MAX(0,MIN(1,(S1458-scaling_params!$B$10)/(scaling_params!$C$10-scaling_params!$B$10))))/3</f>
        <v>0.2948650692</v>
      </c>
      <c r="AB1458" s="15">
        <f>(MAX(0,MIN(1,(U1458-scaling_params!$B$12)/(scaling_params!$C$12-scaling_params!$B$12)))+MAX(0,MIN(1,(V1458-scaling_params!$B$13)/(scaling_params!$C$13-scaling_params!$B$13))))/2</f>
        <v>0.2504545455</v>
      </c>
      <c r="AC1458" s="13">
        <f>(scaling_params!$G$2*X1458+scaling_params!$G$3*Y1458+scaling_params!$G$4*Z1458+scaling_params!$G$5*AA1458+scaling_params!$G$6*AB1458)*100</f>
        <v>34.75922713</v>
      </c>
      <c r="AD1458" s="11" t="s">
        <v>680</v>
      </c>
      <c r="AE1458" s="11">
        <f t="shared" si="2"/>
        <v>1</v>
      </c>
    </row>
    <row r="1459" ht="15.75" customHeight="1">
      <c r="A1459" s="11" t="s">
        <v>406</v>
      </c>
      <c r="B1459" s="11" t="s">
        <v>163</v>
      </c>
      <c r="C1459" s="11" t="s">
        <v>328</v>
      </c>
      <c r="D1459" s="11" t="s">
        <v>174</v>
      </c>
      <c r="E1459" s="12">
        <v>2025.0</v>
      </c>
      <c r="F1459" s="11" t="s">
        <v>166</v>
      </c>
      <c r="G1459" s="11" t="s">
        <v>175</v>
      </c>
      <c r="H1459" s="11">
        <v>2.0</v>
      </c>
      <c r="I1459" s="13">
        <v>8.6</v>
      </c>
      <c r="J1459" s="11">
        <v>0.0</v>
      </c>
      <c r="K1459" s="13">
        <v>3.2</v>
      </c>
      <c r="L1459" s="13">
        <v>4.9</v>
      </c>
      <c r="M1459" s="11">
        <v>-4.0</v>
      </c>
      <c r="N1459" s="14">
        <v>0.8</v>
      </c>
      <c r="O1459" s="13">
        <v>62.8</v>
      </c>
      <c r="P1459" s="13">
        <v>7.6</v>
      </c>
      <c r="Q1459" s="13">
        <v>16.6</v>
      </c>
      <c r="R1459" s="13">
        <v>15.2</v>
      </c>
      <c r="S1459" s="13">
        <v>3.3</v>
      </c>
      <c r="T1459" s="13">
        <v>3.2</v>
      </c>
      <c r="U1459" s="13">
        <v>1.7</v>
      </c>
      <c r="V1459" s="13">
        <v>68.8</v>
      </c>
      <c r="W1459" s="11" t="str">
        <f t="shared" si="1"/>
        <v>B-Average|BBVA|Digital|2025</v>
      </c>
      <c r="X1459" s="15">
        <f>(MAX(0,MIN(1,1-(K1459-scaling_params!$B$2)/(scaling_params!$C$2-scaling_params!$B$2)))+MAX(0,MIN(1,(L1459-scaling_params!$B$3)/(scaling_params!$C$3-scaling_params!$B$3))))/2</f>
        <v>0.2730392157</v>
      </c>
      <c r="Y1459" s="15">
        <f>(MAX(0,MIN(1,(M1459-scaling_params!$B$4)/(scaling_params!$C$4-scaling_params!$B$4)))+MAX(0,MIN(1,(N1459-scaling_params!$B$5)/(scaling_params!$C$5-scaling_params!$B$5))))/2</f>
        <v>0.4922619048</v>
      </c>
      <c r="Z1459" s="15">
        <f>(MAX(0,MIN(1,(O1459-scaling_params!$B$6)/(scaling_params!$C$6-scaling_params!$B$6)))+MAX(0,MIN(1,1-(P1459-scaling_params!$B$7)/(scaling_params!$C$7-scaling_params!$B$7)))+MAX(0,MIN(1,(T1459-scaling_params!$B$11)/(scaling_params!$C$11-scaling_params!$B$11))))/3</f>
        <v>0.4083591371</v>
      </c>
      <c r="AA1459" s="15">
        <f>(MAX(0,MIN(1,1-(Q1459-scaling_params!$B$8)/(scaling_params!$C$8-scaling_params!$B$8)))+MAX(0,MIN(1,(R1459-scaling_params!$B$9)/(scaling_params!$C$9-scaling_params!$B$9)))+MAX(0,MIN(1,(S1459-scaling_params!$B$10)/(scaling_params!$C$10-scaling_params!$B$10))))/3</f>
        <v>0.5131377062</v>
      </c>
      <c r="AB1459" s="15">
        <f>(MAX(0,MIN(1,(U1459-scaling_params!$B$12)/(scaling_params!$C$12-scaling_params!$B$12)))+MAX(0,MIN(1,(V1459-scaling_params!$B$13)/(scaling_params!$C$13-scaling_params!$B$13))))/2</f>
        <v>0.4059090909</v>
      </c>
      <c r="AC1459" s="13">
        <f>(scaling_params!$G$2*X1459+scaling_params!$G$3*Y1459+scaling_params!$G$4*Z1459+scaling_params!$G$5*AA1459+scaling_params!$G$6*AB1459)*100</f>
        <v>41.40196695</v>
      </c>
      <c r="AD1459" s="11" t="s">
        <v>680</v>
      </c>
      <c r="AE1459" s="11">
        <f t="shared" si="2"/>
        <v>1</v>
      </c>
    </row>
    <row r="1460" ht="15.75" customHeight="1">
      <c r="A1460" s="11" t="s">
        <v>407</v>
      </c>
      <c r="B1460" s="11" t="s">
        <v>163</v>
      </c>
      <c r="C1460" s="11" t="s">
        <v>328</v>
      </c>
      <c r="D1460" s="11" t="s">
        <v>174</v>
      </c>
      <c r="E1460" s="12">
        <v>2024.0</v>
      </c>
      <c r="F1460" s="11" t="s">
        <v>166</v>
      </c>
      <c r="G1460" s="11" t="s">
        <v>184</v>
      </c>
      <c r="H1460" s="11">
        <v>3.0</v>
      </c>
      <c r="I1460" s="13">
        <v>8.9</v>
      </c>
      <c r="J1460" s="11">
        <v>0.0</v>
      </c>
      <c r="K1460" s="13">
        <v>3.0</v>
      </c>
      <c r="L1460" s="13">
        <v>5.7</v>
      </c>
      <c r="M1460" s="11">
        <v>7.0</v>
      </c>
      <c r="N1460" s="14">
        <v>0.8</v>
      </c>
      <c r="O1460" s="13">
        <v>61.5</v>
      </c>
      <c r="P1460" s="13">
        <v>8.7</v>
      </c>
      <c r="Q1460" s="13">
        <v>18.1</v>
      </c>
      <c r="R1460" s="13">
        <v>13.0</v>
      </c>
      <c r="S1460" s="13">
        <v>3.2</v>
      </c>
      <c r="T1460" s="13">
        <v>3.6</v>
      </c>
      <c r="U1460" s="13">
        <v>1.3</v>
      </c>
      <c r="V1460" s="13">
        <v>68.7</v>
      </c>
      <c r="W1460" s="11" t="str">
        <f t="shared" si="1"/>
        <v>B-Average|BBVA|Digital|2024</v>
      </c>
      <c r="X1460" s="15">
        <f>(MAX(0,MIN(1,1-(K1460-scaling_params!$B$2)/(scaling_params!$C$2-scaling_params!$B$2)))+MAX(0,MIN(1,(L1460-scaling_params!$B$3)/(scaling_params!$C$3-scaling_params!$B$3))))/2</f>
        <v>0.3651960784</v>
      </c>
      <c r="Y1460" s="15">
        <f>(MAX(0,MIN(1,(M1460-scaling_params!$B$4)/(scaling_params!$C$4-scaling_params!$B$4)))+MAX(0,MIN(1,(N1460-scaling_params!$B$5)/(scaling_params!$C$5-scaling_params!$B$5))))/2</f>
        <v>0.5446428571</v>
      </c>
      <c r="Z1460" s="15">
        <f>(MAX(0,MIN(1,(O1460-scaling_params!$B$6)/(scaling_params!$C$6-scaling_params!$B$6)))+MAX(0,MIN(1,1-(P1460-scaling_params!$B$7)/(scaling_params!$C$7-scaling_params!$B$7)))+MAX(0,MIN(1,(T1460-scaling_params!$B$11)/(scaling_params!$C$11-scaling_params!$B$11))))/3</f>
        <v>0.3259031309</v>
      </c>
      <c r="AA1460" s="15">
        <f>(MAX(0,MIN(1,1-(Q1460-scaling_params!$B$8)/(scaling_params!$C$8-scaling_params!$B$8)))+MAX(0,MIN(1,(R1460-scaling_params!$B$9)/(scaling_params!$C$9-scaling_params!$B$9)))+MAX(0,MIN(1,(S1460-scaling_params!$B$10)/(scaling_params!$C$10-scaling_params!$B$10))))/3</f>
        <v>0.3536885986</v>
      </c>
      <c r="AB1460" s="15">
        <f>(MAX(0,MIN(1,(U1460-scaling_params!$B$12)/(scaling_params!$C$12-scaling_params!$B$12)))+MAX(0,MIN(1,(V1460-scaling_params!$B$13)/(scaling_params!$C$13-scaling_params!$B$13))))/2</f>
        <v>0.305</v>
      </c>
      <c r="AC1460" s="13">
        <f>(scaling_params!$G$2*X1460+scaling_params!$G$3*Y1460+scaling_params!$G$4*Z1460+scaling_params!$G$5*AA1460+scaling_params!$G$6*AB1460)*100</f>
        <v>38.8638579</v>
      </c>
      <c r="AD1460" s="11" t="s">
        <v>680</v>
      </c>
      <c r="AE1460" s="11">
        <f t="shared" si="2"/>
        <v>1</v>
      </c>
    </row>
    <row r="1461" ht="15.75" customHeight="1">
      <c r="A1461" s="11" t="s">
        <v>407</v>
      </c>
      <c r="B1461" s="11" t="s">
        <v>163</v>
      </c>
      <c r="C1461" s="11" t="s">
        <v>328</v>
      </c>
      <c r="D1461" s="11" t="s">
        <v>174</v>
      </c>
      <c r="E1461" s="12">
        <v>2025.0</v>
      </c>
      <c r="F1461" s="11" t="s">
        <v>166</v>
      </c>
      <c r="G1461" s="11" t="s">
        <v>184</v>
      </c>
      <c r="H1461" s="11">
        <v>3.0</v>
      </c>
      <c r="I1461" s="13">
        <v>8.6</v>
      </c>
      <c r="J1461" s="11">
        <v>0.0</v>
      </c>
      <c r="K1461" s="13">
        <v>3.2</v>
      </c>
      <c r="L1461" s="13">
        <v>8.2</v>
      </c>
      <c r="M1461" s="11">
        <v>30.0</v>
      </c>
      <c r="N1461" s="14">
        <v>0.85</v>
      </c>
      <c r="O1461" s="13">
        <v>62.8</v>
      </c>
      <c r="P1461" s="13">
        <v>7.6</v>
      </c>
      <c r="Q1461" s="13">
        <v>16.6</v>
      </c>
      <c r="R1461" s="13">
        <v>15.2</v>
      </c>
      <c r="S1461" s="13">
        <v>3.4</v>
      </c>
      <c r="T1461" s="13">
        <v>4.2</v>
      </c>
      <c r="U1461" s="13">
        <v>1.7</v>
      </c>
      <c r="V1461" s="13">
        <v>71.2</v>
      </c>
      <c r="W1461" s="11" t="str">
        <f t="shared" si="1"/>
        <v>B-Average|BBVA|Digital|2025</v>
      </c>
      <c r="X1461" s="15">
        <f>(MAX(0,MIN(1,1-(K1461-scaling_params!$B$2)/(scaling_params!$C$2-scaling_params!$B$2)))+MAX(0,MIN(1,(L1461-scaling_params!$B$3)/(scaling_params!$C$3-scaling_params!$B$3))))/2</f>
        <v>0.5156862745</v>
      </c>
      <c r="Y1461" s="15">
        <f>(MAX(0,MIN(1,(M1461-scaling_params!$B$4)/(scaling_params!$C$4-scaling_params!$B$4)))+MAX(0,MIN(1,(N1461-scaling_params!$B$5)/(scaling_params!$C$5-scaling_params!$B$5))))/2</f>
        <v>0.7166666667</v>
      </c>
      <c r="Z1461" s="15">
        <f>(MAX(0,MIN(1,(O1461-scaling_params!$B$6)/(scaling_params!$C$6-scaling_params!$B$6)))+MAX(0,MIN(1,1-(P1461-scaling_params!$B$7)/(scaling_params!$C$7-scaling_params!$B$7)))+MAX(0,MIN(1,(T1461-scaling_params!$B$11)/(scaling_params!$C$11-scaling_params!$B$11))))/3</f>
        <v>0.5035972323</v>
      </c>
      <c r="AA1461" s="15">
        <f>(MAX(0,MIN(1,1-(Q1461-scaling_params!$B$8)/(scaling_params!$C$8-scaling_params!$B$8)))+MAX(0,MIN(1,(R1461-scaling_params!$B$9)/(scaling_params!$C$9-scaling_params!$B$9)))+MAX(0,MIN(1,(S1461-scaling_params!$B$10)/(scaling_params!$C$10-scaling_params!$B$10))))/3</f>
        <v>0.5229416277</v>
      </c>
      <c r="AB1461" s="15">
        <f>(MAX(0,MIN(1,(U1461-scaling_params!$B$12)/(scaling_params!$C$12-scaling_params!$B$12)))+MAX(0,MIN(1,(V1461-scaling_params!$B$13)/(scaling_params!$C$13-scaling_params!$B$13))))/2</f>
        <v>0.4277272727</v>
      </c>
      <c r="AC1461" s="13">
        <f>(scaling_params!$G$2*X1461+scaling_params!$G$3*Y1461+scaling_params!$G$4*Z1461+scaling_params!$G$5*AA1461+scaling_params!$G$6*AB1461)*100</f>
        <v>55.04578354</v>
      </c>
      <c r="AD1461" s="11" t="s">
        <v>680</v>
      </c>
      <c r="AE1461" s="11">
        <f t="shared" si="2"/>
        <v>1</v>
      </c>
    </row>
    <row r="1462" ht="15.75" customHeight="1">
      <c r="A1462" s="11" t="s">
        <v>408</v>
      </c>
      <c r="B1462" s="11" t="s">
        <v>163</v>
      </c>
      <c r="C1462" s="11" t="s">
        <v>328</v>
      </c>
      <c r="D1462" s="11" t="s">
        <v>170</v>
      </c>
      <c r="E1462" s="12">
        <v>2024.0</v>
      </c>
      <c r="F1462" s="11" t="s">
        <v>166</v>
      </c>
      <c r="G1462" s="11" t="s">
        <v>175</v>
      </c>
      <c r="H1462" s="11">
        <v>3.0</v>
      </c>
      <c r="I1462" s="13">
        <v>8.9</v>
      </c>
      <c r="J1462" s="11">
        <v>0.0</v>
      </c>
      <c r="K1462" s="13">
        <v>2.4</v>
      </c>
      <c r="L1462" s="13">
        <v>6.8</v>
      </c>
      <c r="M1462" s="11">
        <v>12.0</v>
      </c>
      <c r="N1462" s="14">
        <v>0.81</v>
      </c>
      <c r="O1462" s="13">
        <v>70.5</v>
      </c>
      <c r="P1462" s="13">
        <v>8.3</v>
      </c>
      <c r="Q1462" s="13">
        <v>13.6</v>
      </c>
      <c r="R1462" s="13">
        <v>14.9</v>
      </c>
      <c r="S1462" s="13">
        <v>3.4</v>
      </c>
      <c r="T1462" s="13">
        <v>2.8</v>
      </c>
      <c r="U1462" s="13">
        <v>1.7</v>
      </c>
      <c r="V1462" s="13">
        <v>58.2</v>
      </c>
      <c r="W1462" s="11" t="str">
        <f t="shared" si="1"/>
        <v>B-Average|BBVA|Risk|2024</v>
      </c>
      <c r="X1462" s="15">
        <f>(MAX(0,MIN(1,1-(K1462-scaling_params!$B$2)/(scaling_params!$C$2-scaling_params!$B$2)))+MAX(0,MIN(1,(L1462-scaling_params!$B$3)/(scaling_params!$C$3-scaling_params!$B$3))))/2</f>
        <v>0.5460784314</v>
      </c>
      <c r="Y1462" s="15">
        <f>(MAX(0,MIN(1,(M1462-scaling_params!$B$4)/(scaling_params!$C$4-scaling_params!$B$4)))+MAX(0,MIN(1,(N1462-scaling_params!$B$5)/(scaling_params!$C$5-scaling_params!$B$5))))/2</f>
        <v>0.580952381</v>
      </c>
      <c r="Z1462" s="15">
        <f>(MAX(0,MIN(1,(O1462-scaling_params!$B$6)/(scaling_params!$C$6-scaling_params!$B$6)))+MAX(0,MIN(1,1-(P1462-scaling_params!$B$7)/(scaling_params!$C$7-scaling_params!$B$7)))+MAX(0,MIN(1,(T1462-scaling_params!$B$11)/(scaling_params!$C$11-scaling_params!$B$11))))/3</f>
        <v>0.4342635422</v>
      </c>
      <c r="AA1462" s="15">
        <f>(MAX(0,MIN(1,1-(Q1462-scaling_params!$B$8)/(scaling_params!$C$8-scaling_params!$B$8)))+MAX(0,MIN(1,(R1462-scaling_params!$B$9)/(scaling_params!$C$9-scaling_params!$B$9)))+MAX(0,MIN(1,(S1462-scaling_params!$B$10)/(scaling_params!$C$10-scaling_params!$B$10))))/3</f>
        <v>0.6239197635</v>
      </c>
      <c r="AB1462" s="15">
        <f>(MAX(0,MIN(1,(U1462-scaling_params!$B$12)/(scaling_params!$C$12-scaling_params!$B$12)))+MAX(0,MIN(1,(V1462-scaling_params!$B$13)/(scaling_params!$C$13-scaling_params!$B$13))))/2</f>
        <v>0.3095454545</v>
      </c>
      <c r="AC1462" s="13">
        <f>(scaling_params!$G$2*X1462+scaling_params!$G$3*Y1462+scaling_params!$G$4*Z1462+scaling_params!$G$5*AA1462+scaling_params!$G$6*AB1462)*100</f>
        <v>51.32404153</v>
      </c>
      <c r="AD1462" s="11" t="s">
        <v>680</v>
      </c>
      <c r="AE1462" s="11">
        <f t="shared" si="2"/>
        <v>1</v>
      </c>
    </row>
    <row r="1463" ht="15.75" customHeight="1">
      <c r="A1463" s="11" t="s">
        <v>408</v>
      </c>
      <c r="B1463" s="11" t="s">
        <v>163</v>
      </c>
      <c r="C1463" s="11" t="s">
        <v>328</v>
      </c>
      <c r="D1463" s="11" t="s">
        <v>170</v>
      </c>
      <c r="E1463" s="12">
        <v>2025.0</v>
      </c>
      <c r="F1463" s="11" t="s">
        <v>166</v>
      </c>
      <c r="G1463" s="11" t="s">
        <v>175</v>
      </c>
      <c r="H1463" s="11">
        <v>3.0</v>
      </c>
      <c r="I1463" s="13">
        <v>8.6</v>
      </c>
      <c r="J1463" s="11">
        <v>1.0</v>
      </c>
      <c r="K1463" s="13">
        <v>2.5</v>
      </c>
      <c r="L1463" s="13">
        <v>7.7</v>
      </c>
      <c r="M1463" s="11">
        <v>22.0</v>
      </c>
      <c r="N1463" s="14">
        <v>0.83</v>
      </c>
      <c r="O1463" s="13">
        <v>68.8</v>
      </c>
      <c r="P1463" s="13">
        <v>7.0</v>
      </c>
      <c r="Q1463" s="13">
        <v>16.6</v>
      </c>
      <c r="R1463" s="13">
        <v>14.7</v>
      </c>
      <c r="S1463" s="13">
        <v>3.6</v>
      </c>
      <c r="T1463" s="13">
        <v>3.7</v>
      </c>
      <c r="U1463" s="13">
        <v>1.5</v>
      </c>
      <c r="V1463" s="13">
        <v>86.4</v>
      </c>
      <c r="W1463" s="11" t="str">
        <f t="shared" si="1"/>
        <v>B-Average|BBVA|Risk|2025</v>
      </c>
      <c r="X1463" s="15">
        <f>(MAX(0,MIN(1,1-(K1463-scaling_params!$B$2)/(scaling_params!$C$2-scaling_params!$B$2)))+MAX(0,MIN(1,(L1463-scaling_params!$B$3)/(scaling_params!$C$3-scaling_params!$B$3))))/2</f>
        <v>0.5955882353</v>
      </c>
      <c r="Y1463" s="15">
        <f>(MAX(0,MIN(1,(M1463-scaling_params!$B$4)/(scaling_params!$C$4-scaling_params!$B$4)))+MAX(0,MIN(1,(N1463-scaling_params!$B$5)/(scaling_params!$C$5-scaling_params!$B$5))))/2</f>
        <v>0.6535714286</v>
      </c>
      <c r="Z1463" s="15">
        <f>(MAX(0,MIN(1,(O1463-scaling_params!$B$6)/(scaling_params!$C$6-scaling_params!$B$6)))+MAX(0,MIN(1,1-(P1463-scaling_params!$B$7)/(scaling_params!$C$7-scaling_params!$B$7)))+MAX(0,MIN(1,(T1463-scaling_params!$B$11)/(scaling_params!$C$11-scaling_params!$B$11))))/3</f>
        <v>0.6090421397</v>
      </c>
      <c r="AA1463" s="15">
        <f>(MAX(0,MIN(1,1-(Q1463-scaling_params!$B$8)/(scaling_params!$C$8-scaling_params!$B$8)))+MAX(0,MIN(1,(R1463-scaling_params!$B$9)/(scaling_params!$C$9-scaling_params!$B$9)))+MAX(0,MIN(1,(S1463-scaling_params!$B$10)/(scaling_params!$C$10-scaling_params!$B$10))))/3</f>
        <v>0.5214524245</v>
      </c>
      <c r="AB1463" s="15">
        <f>(MAX(0,MIN(1,(U1463-scaling_params!$B$12)/(scaling_params!$C$12-scaling_params!$B$12)))+MAX(0,MIN(1,(V1463-scaling_params!$B$13)/(scaling_params!$C$13-scaling_params!$B$13))))/2</f>
        <v>0.5159090909</v>
      </c>
      <c r="AC1463" s="13">
        <f>(scaling_params!$G$2*X1463+scaling_params!$G$3*Y1463+scaling_params!$G$4*Z1463+scaling_params!$G$5*AA1463+scaling_params!$G$6*AB1463)*100</f>
        <v>58.93303233</v>
      </c>
      <c r="AD1463" s="11" t="s">
        <v>680</v>
      </c>
      <c r="AE1463" s="11">
        <f t="shared" si="2"/>
        <v>1</v>
      </c>
    </row>
    <row r="1464" ht="15.75" customHeight="1">
      <c r="A1464" s="11" t="s">
        <v>409</v>
      </c>
      <c r="B1464" s="11" t="s">
        <v>163</v>
      </c>
      <c r="C1464" s="11" t="s">
        <v>328</v>
      </c>
      <c r="D1464" s="11" t="s">
        <v>174</v>
      </c>
      <c r="E1464" s="12">
        <v>2024.0</v>
      </c>
      <c r="F1464" s="11" t="s">
        <v>166</v>
      </c>
      <c r="G1464" s="11" t="s">
        <v>175</v>
      </c>
      <c r="H1464" s="11">
        <v>2.0</v>
      </c>
      <c r="I1464" s="13">
        <v>8.9</v>
      </c>
      <c r="J1464" s="11">
        <v>0.0</v>
      </c>
      <c r="K1464" s="13">
        <v>3.0</v>
      </c>
      <c r="L1464" s="13">
        <v>6.0</v>
      </c>
      <c r="M1464" s="11">
        <v>5.0</v>
      </c>
      <c r="N1464" s="14">
        <v>0.72</v>
      </c>
      <c r="O1464" s="13">
        <v>61.5</v>
      </c>
      <c r="P1464" s="13">
        <v>8.7</v>
      </c>
      <c r="Q1464" s="13">
        <v>18.1</v>
      </c>
      <c r="R1464" s="13">
        <v>13.0</v>
      </c>
      <c r="S1464" s="13">
        <v>2.8</v>
      </c>
      <c r="T1464" s="13">
        <v>2.4</v>
      </c>
      <c r="U1464" s="13">
        <v>1.3</v>
      </c>
      <c r="V1464" s="13">
        <v>56.4</v>
      </c>
      <c r="W1464" s="11" t="str">
        <f t="shared" si="1"/>
        <v>B-Average|BBVA|Digital|2024</v>
      </c>
      <c r="X1464" s="15">
        <f>(MAX(0,MIN(1,1-(K1464-scaling_params!$B$2)/(scaling_params!$C$2-scaling_params!$B$2)))+MAX(0,MIN(1,(L1464-scaling_params!$B$3)/(scaling_params!$C$3-scaling_params!$B$3))))/2</f>
        <v>0.387254902</v>
      </c>
      <c r="Y1464" s="15">
        <f>(MAX(0,MIN(1,(M1464-scaling_params!$B$4)/(scaling_params!$C$4-scaling_params!$B$4)))+MAX(0,MIN(1,(N1464-scaling_params!$B$5)/(scaling_params!$C$5-scaling_params!$B$5))))/2</f>
        <v>0.4351190476</v>
      </c>
      <c r="Z1464" s="15">
        <f>(MAX(0,MIN(1,(O1464-scaling_params!$B$6)/(scaling_params!$C$6-scaling_params!$B$6)))+MAX(0,MIN(1,1-(P1464-scaling_params!$B$7)/(scaling_params!$C$7-scaling_params!$B$7)))+MAX(0,MIN(1,(T1464-scaling_params!$B$11)/(scaling_params!$C$11-scaling_params!$B$11))))/3</f>
        <v>0.2116174166</v>
      </c>
      <c r="AA1464" s="15">
        <f>(MAX(0,MIN(1,1-(Q1464-scaling_params!$B$8)/(scaling_params!$C$8-scaling_params!$B$8)))+MAX(0,MIN(1,(R1464-scaling_params!$B$9)/(scaling_params!$C$9-scaling_params!$B$9)))+MAX(0,MIN(1,(S1464-scaling_params!$B$10)/(scaling_params!$C$10-scaling_params!$B$10))))/3</f>
        <v>0.3144729123</v>
      </c>
      <c r="AB1464" s="15">
        <f>(MAX(0,MIN(1,(U1464-scaling_params!$B$12)/(scaling_params!$C$12-scaling_params!$B$12)))+MAX(0,MIN(1,(V1464-scaling_params!$B$13)/(scaling_params!$C$13-scaling_params!$B$13))))/2</f>
        <v>0.1931818182</v>
      </c>
      <c r="AC1464" s="13">
        <f>(scaling_params!$G$2*X1464+scaling_params!$G$3*Y1464+scaling_params!$G$4*Z1464+scaling_params!$G$5*AA1464+scaling_params!$G$6*AB1464)*100</f>
        <v>32.11306582</v>
      </c>
      <c r="AD1464" s="11" t="s">
        <v>680</v>
      </c>
      <c r="AE1464" s="11">
        <f t="shared" si="2"/>
        <v>1</v>
      </c>
    </row>
    <row r="1465" ht="15.75" customHeight="1">
      <c r="A1465" s="11" t="s">
        <v>409</v>
      </c>
      <c r="B1465" s="11" t="s">
        <v>163</v>
      </c>
      <c r="C1465" s="11" t="s">
        <v>328</v>
      </c>
      <c r="D1465" s="11" t="s">
        <v>174</v>
      </c>
      <c r="E1465" s="12">
        <v>2025.0</v>
      </c>
      <c r="F1465" s="11" t="s">
        <v>166</v>
      </c>
      <c r="G1465" s="11" t="s">
        <v>175</v>
      </c>
      <c r="H1465" s="11">
        <v>2.0</v>
      </c>
      <c r="I1465" s="13">
        <v>8.6</v>
      </c>
      <c r="J1465" s="11">
        <v>0.0</v>
      </c>
      <c r="K1465" s="13">
        <v>3.2</v>
      </c>
      <c r="L1465" s="13">
        <v>4.1</v>
      </c>
      <c r="M1465" s="11">
        <v>11.0</v>
      </c>
      <c r="N1465" s="14">
        <v>0.69</v>
      </c>
      <c r="O1465" s="13">
        <v>62.8</v>
      </c>
      <c r="P1465" s="13">
        <v>7.6</v>
      </c>
      <c r="Q1465" s="13">
        <v>16.6</v>
      </c>
      <c r="R1465" s="13">
        <v>15.2</v>
      </c>
      <c r="S1465" s="13">
        <v>3.3</v>
      </c>
      <c r="T1465" s="13">
        <v>2.1</v>
      </c>
      <c r="U1465" s="13">
        <v>1.7</v>
      </c>
      <c r="V1465" s="13">
        <v>62.5</v>
      </c>
      <c r="W1465" s="11" t="str">
        <f t="shared" si="1"/>
        <v>B-Average|BBVA|Digital|2025</v>
      </c>
      <c r="X1465" s="15">
        <f>(MAX(0,MIN(1,1-(K1465-scaling_params!$B$2)/(scaling_params!$C$2-scaling_params!$B$2)))+MAX(0,MIN(1,(L1465-scaling_params!$B$3)/(scaling_params!$C$3-scaling_params!$B$3))))/2</f>
        <v>0.2142156863</v>
      </c>
      <c r="Y1465" s="15">
        <f>(MAX(0,MIN(1,(M1465-scaling_params!$B$4)/(scaling_params!$C$4-scaling_params!$B$4)))+MAX(0,MIN(1,(N1465-scaling_params!$B$5)/(scaling_params!$C$5-scaling_params!$B$5))))/2</f>
        <v>0.4261904762</v>
      </c>
      <c r="Z1465" s="15">
        <f>(MAX(0,MIN(1,(O1465-scaling_params!$B$6)/(scaling_params!$C$6-scaling_params!$B$6)))+MAX(0,MIN(1,1-(P1465-scaling_params!$B$7)/(scaling_params!$C$7-scaling_params!$B$7)))+MAX(0,MIN(1,(T1465-scaling_params!$B$11)/(scaling_params!$C$11-scaling_params!$B$11))))/3</f>
        <v>0.3035972323</v>
      </c>
      <c r="AA1465" s="15">
        <f>(MAX(0,MIN(1,1-(Q1465-scaling_params!$B$8)/(scaling_params!$C$8-scaling_params!$B$8)))+MAX(0,MIN(1,(R1465-scaling_params!$B$9)/(scaling_params!$C$9-scaling_params!$B$9)))+MAX(0,MIN(1,(S1465-scaling_params!$B$10)/(scaling_params!$C$10-scaling_params!$B$10))))/3</f>
        <v>0.5131377062</v>
      </c>
      <c r="AB1465" s="15">
        <f>(MAX(0,MIN(1,(U1465-scaling_params!$B$12)/(scaling_params!$C$12-scaling_params!$B$12)))+MAX(0,MIN(1,(V1465-scaling_params!$B$13)/(scaling_params!$C$13-scaling_params!$B$13))))/2</f>
        <v>0.3486363636</v>
      </c>
      <c r="AC1465" s="13">
        <f>(scaling_params!$G$2*X1465+scaling_params!$G$3*Y1465+scaling_params!$G$4*Z1465+scaling_params!$G$5*AA1465+scaling_params!$G$6*AB1465)*100</f>
        <v>35.3292125</v>
      </c>
      <c r="AD1465" s="11" t="s">
        <v>680</v>
      </c>
      <c r="AE1465" s="11">
        <f t="shared" si="2"/>
        <v>1</v>
      </c>
    </row>
    <row r="1466" ht="15.75" customHeight="1">
      <c r="A1466" s="11" t="s">
        <v>410</v>
      </c>
      <c r="B1466" s="11" t="s">
        <v>163</v>
      </c>
      <c r="C1466" s="11" t="s">
        <v>328</v>
      </c>
      <c r="D1466" s="11" t="s">
        <v>170</v>
      </c>
      <c r="E1466" s="12">
        <v>2024.0</v>
      </c>
      <c r="F1466" s="11" t="s">
        <v>166</v>
      </c>
      <c r="G1466" s="11" t="s">
        <v>184</v>
      </c>
      <c r="H1466" s="11">
        <v>1.0</v>
      </c>
      <c r="I1466" s="13">
        <v>8.9</v>
      </c>
      <c r="J1466" s="11">
        <v>0.0</v>
      </c>
      <c r="K1466" s="13">
        <v>2.4</v>
      </c>
      <c r="L1466" s="13">
        <v>6.2</v>
      </c>
      <c r="M1466" s="11">
        <v>0.0</v>
      </c>
      <c r="N1466" s="14">
        <v>0.71</v>
      </c>
      <c r="O1466" s="13">
        <v>70.5</v>
      </c>
      <c r="P1466" s="13">
        <v>8.3</v>
      </c>
      <c r="Q1466" s="13">
        <v>13.6</v>
      </c>
      <c r="R1466" s="13">
        <v>14.9</v>
      </c>
      <c r="S1466" s="13">
        <v>3.5</v>
      </c>
      <c r="T1466" s="13">
        <v>3.1</v>
      </c>
      <c r="U1466" s="13">
        <v>1.7</v>
      </c>
      <c r="V1466" s="13">
        <v>65.0</v>
      </c>
      <c r="W1466" s="11" t="str">
        <f t="shared" si="1"/>
        <v>B-Average|BBVA|Risk|2024</v>
      </c>
      <c r="X1466" s="15">
        <f>(MAX(0,MIN(1,1-(K1466-scaling_params!$B$2)/(scaling_params!$C$2-scaling_params!$B$2)))+MAX(0,MIN(1,(L1466-scaling_params!$B$3)/(scaling_params!$C$3-scaling_params!$B$3))))/2</f>
        <v>0.5019607843</v>
      </c>
      <c r="Y1466" s="15">
        <f>(MAX(0,MIN(1,(M1466-scaling_params!$B$4)/(scaling_params!$C$4-scaling_params!$B$4)))+MAX(0,MIN(1,(N1466-scaling_params!$B$5)/(scaling_params!$C$5-scaling_params!$B$5))))/2</f>
        <v>0.3988095238</v>
      </c>
      <c r="Z1466" s="15">
        <f>(MAX(0,MIN(1,(O1466-scaling_params!$B$6)/(scaling_params!$C$6-scaling_params!$B$6)))+MAX(0,MIN(1,1-(P1466-scaling_params!$B$7)/(scaling_params!$C$7-scaling_params!$B$7)))+MAX(0,MIN(1,(T1466-scaling_params!$B$11)/(scaling_params!$C$11-scaling_params!$B$11))))/3</f>
        <v>0.4628349708</v>
      </c>
      <c r="AA1466" s="15">
        <f>(MAX(0,MIN(1,1-(Q1466-scaling_params!$B$8)/(scaling_params!$C$8-scaling_params!$B$8)))+MAX(0,MIN(1,(R1466-scaling_params!$B$9)/(scaling_params!$C$9-scaling_params!$B$9)))+MAX(0,MIN(1,(S1466-scaling_params!$B$10)/(scaling_params!$C$10-scaling_params!$B$10))))/3</f>
        <v>0.6337236851</v>
      </c>
      <c r="AB1466" s="15">
        <f>(MAX(0,MIN(1,(U1466-scaling_params!$B$12)/(scaling_params!$C$12-scaling_params!$B$12)))+MAX(0,MIN(1,(V1466-scaling_params!$B$13)/(scaling_params!$C$13-scaling_params!$B$13))))/2</f>
        <v>0.3713636364</v>
      </c>
      <c r="AC1466" s="13">
        <f>(scaling_params!$G$2*X1466+scaling_params!$G$3*Y1466+scaling_params!$G$4*Z1466+scaling_params!$G$5*AA1466+scaling_params!$G$6*AB1466)*100</f>
        <v>47.58035182</v>
      </c>
      <c r="AD1466" s="11" t="s">
        <v>680</v>
      </c>
      <c r="AE1466" s="11">
        <f t="shared" si="2"/>
        <v>1</v>
      </c>
    </row>
    <row r="1467" ht="15.75" customHeight="1">
      <c r="A1467" s="11" t="s">
        <v>410</v>
      </c>
      <c r="B1467" s="11" t="s">
        <v>163</v>
      </c>
      <c r="C1467" s="11" t="s">
        <v>328</v>
      </c>
      <c r="D1467" s="11" t="s">
        <v>170</v>
      </c>
      <c r="E1467" s="12">
        <v>2025.0</v>
      </c>
      <c r="F1467" s="11" t="s">
        <v>166</v>
      </c>
      <c r="G1467" s="11" t="s">
        <v>184</v>
      </c>
      <c r="H1467" s="11">
        <v>1.0</v>
      </c>
      <c r="I1467" s="13">
        <v>8.6</v>
      </c>
      <c r="J1467" s="11">
        <v>0.0</v>
      </c>
      <c r="K1467" s="13">
        <v>2.5</v>
      </c>
      <c r="L1467" s="13">
        <v>5.7</v>
      </c>
      <c r="M1467" s="11">
        <v>-1.0</v>
      </c>
      <c r="N1467" s="14">
        <v>0.74</v>
      </c>
      <c r="O1467" s="13">
        <v>68.8</v>
      </c>
      <c r="P1467" s="13">
        <v>7.0</v>
      </c>
      <c r="Q1467" s="13">
        <v>16.6</v>
      </c>
      <c r="R1467" s="13">
        <v>14.7</v>
      </c>
      <c r="S1467" s="13">
        <v>3.3</v>
      </c>
      <c r="T1467" s="13">
        <v>3.5</v>
      </c>
      <c r="U1467" s="13">
        <v>1.5</v>
      </c>
      <c r="V1467" s="13">
        <v>70.6</v>
      </c>
      <c r="W1467" s="11" t="str">
        <f t="shared" si="1"/>
        <v>B-Average|BBVA|Risk|2025</v>
      </c>
      <c r="X1467" s="15">
        <f>(MAX(0,MIN(1,1-(K1467-scaling_params!$B$2)/(scaling_params!$C$2-scaling_params!$B$2)))+MAX(0,MIN(1,(L1467-scaling_params!$B$3)/(scaling_params!$C$3-scaling_params!$B$3))))/2</f>
        <v>0.4485294118</v>
      </c>
      <c r="Y1467" s="15">
        <f>(MAX(0,MIN(1,(M1467-scaling_params!$B$4)/(scaling_params!$C$4-scaling_params!$B$4)))+MAX(0,MIN(1,(N1467-scaling_params!$B$5)/(scaling_params!$C$5-scaling_params!$B$5))))/2</f>
        <v>0.431547619</v>
      </c>
      <c r="Z1467" s="15">
        <f>(MAX(0,MIN(1,(O1467-scaling_params!$B$6)/(scaling_params!$C$6-scaling_params!$B$6)))+MAX(0,MIN(1,1-(P1467-scaling_params!$B$7)/(scaling_params!$C$7-scaling_params!$B$7)))+MAX(0,MIN(1,(T1467-scaling_params!$B$11)/(scaling_params!$C$11-scaling_params!$B$11))))/3</f>
        <v>0.5899945207</v>
      </c>
      <c r="AA1467" s="15">
        <f>(MAX(0,MIN(1,1-(Q1467-scaling_params!$B$8)/(scaling_params!$C$8-scaling_params!$B$8)))+MAX(0,MIN(1,(R1467-scaling_params!$B$9)/(scaling_params!$C$9-scaling_params!$B$9)))+MAX(0,MIN(1,(S1467-scaling_params!$B$10)/(scaling_params!$C$10-scaling_params!$B$10))))/3</f>
        <v>0.4920406598</v>
      </c>
      <c r="AB1467" s="15">
        <f>(MAX(0,MIN(1,(U1467-scaling_params!$B$12)/(scaling_params!$C$12-scaling_params!$B$12)))+MAX(0,MIN(1,(V1467-scaling_params!$B$13)/(scaling_params!$C$13-scaling_params!$B$13))))/2</f>
        <v>0.3722727273</v>
      </c>
      <c r="AC1467" s="13">
        <f>(scaling_params!$G$2*X1467+scaling_params!$G$3*Y1467+scaling_params!$G$4*Z1467+scaling_params!$G$5*AA1467+scaling_params!$G$6*AB1467)*100</f>
        <v>47.59941525</v>
      </c>
      <c r="AD1467" s="11" t="s">
        <v>680</v>
      </c>
      <c r="AE1467" s="11">
        <f t="shared" si="2"/>
        <v>1</v>
      </c>
    </row>
    <row r="1468" ht="15.75" customHeight="1">
      <c r="A1468" s="11" t="s">
        <v>411</v>
      </c>
      <c r="B1468" s="11" t="s">
        <v>163</v>
      </c>
      <c r="C1468" s="11" t="s">
        <v>328</v>
      </c>
      <c r="D1468" s="11" t="s">
        <v>174</v>
      </c>
      <c r="E1468" s="12">
        <v>2024.0</v>
      </c>
      <c r="F1468" s="11" t="s">
        <v>166</v>
      </c>
      <c r="G1468" s="11" t="s">
        <v>175</v>
      </c>
      <c r="H1468" s="11">
        <v>1.0</v>
      </c>
      <c r="I1468" s="13">
        <v>8.9</v>
      </c>
      <c r="J1468" s="11">
        <v>0.0</v>
      </c>
      <c r="K1468" s="13">
        <v>3.0</v>
      </c>
      <c r="L1468" s="13">
        <v>5.3</v>
      </c>
      <c r="M1468" s="11">
        <v>-11.0</v>
      </c>
      <c r="N1468" s="14">
        <v>0.81</v>
      </c>
      <c r="O1468" s="13">
        <v>61.5</v>
      </c>
      <c r="P1468" s="13">
        <v>8.7</v>
      </c>
      <c r="Q1468" s="13">
        <v>18.1</v>
      </c>
      <c r="R1468" s="13">
        <v>13.0</v>
      </c>
      <c r="S1468" s="13">
        <v>2.3</v>
      </c>
      <c r="T1468" s="13">
        <v>2.8</v>
      </c>
      <c r="U1468" s="13">
        <v>1.3</v>
      </c>
      <c r="V1468" s="13">
        <v>55.0</v>
      </c>
      <c r="W1468" s="11" t="str">
        <f t="shared" si="1"/>
        <v>B-Average|BBVA|Digital|2024</v>
      </c>
      <c r="X1468" s="15">
        <f>(MAX(0,MIN(1,1-(K1468-scaling_params!$B$2)/(scaling_params!$C$2-scaling_params!$B$2)))+MAX(0,MIN(1,(L1468-scaling_params!$B$3)/(scaling_params!$C$3-scaling_params!$B$3))))/2</f>
        <v>0.3357843137</v>
      </c>
      <c r="Y1468" s="15">
        <f>(MAX(0,MIN(1,(M1468-scaling_params!$B$4)/(scaling_params!$C$4-scaling_params!$B$4)))+MAX(0,MIN(1,(N1468-scaling_params!$B$5)/(scaling_params!$C$5-scaling_params!$B$5))))/2</f>
        <v>0.4714285714</v>
      </c>
      <c r="Z1468" s="15">
        <f>(MAX(0,MIN(1,(O1468-scaling_params!$B$6)/(scaling_params!$C$6-scaling_params!$B$6)))+MAX(0,MIN(1,1-(P1468-scaling_params!$B$7)/(scaling_params!$C$7-scaling_params!$B$7)))+MAX(0,MIN(1,(T1468-scaling_params!$B$11)/(scaling_params!$C$11-scaling_params!$B$11))))/3</f>
        <v>0.2497126547</v>
      </c>
      <c r="AA1468" s="15">
        <f>(MAX(0,MIN(1,1-(Q1468-scaling_params!$B$8)/(scaling_params!$C$8-scaling_params!$B$8)))+MAX(0,MIN(1,(R1468-scaling_params!$B$9)/(scaling_params!$C$9-scaling_params!$B$9)))+MAX(0,MIN(1,(S1468-scaling_params!$B$10)/(scaling_params!$C$10-scaling_params!$B$10))))/3</f>
        <v>0.2654533045</v>
      </c>
      <c r="AB1468" s="15">
        <f>(MAX(0,MIN(1,(U1468-scaling_params!$B$12)/(scaling_params!$C$12-scaling_params!$B$12)))+MAX(0,MIN(1,(V1468-scaling_params!$B$13)/(scaling_params!$C$13-scaling_params!$B$13))))/2</f>
        <v>0.1804545455</v>
      </c>
      <c r="AC1468" s="13">
        <f>(scaling_params!$G$2*X1468+scaling_params!$G$3*Y1468+scaling_params!$G$4*Z1468+scaling_params!$G$5*AA1468+scaling_params!$G$6*AB1468)*100</f>
        <v>31.63909198</v>
      </c>
      <c r="AD1468" s="11" t="s">
        <v>680</v>
      </c>
      <c r="AE1468" s="11">
        <f t="shared" si="2"/>
        <v>1</v>
      </c>
    </row>
    <row r="1469" ht="15.75" customHeight="1">
      <c r="A1469" s="11" t="s">
        <v>411</v>
      </c>
      <c r="B1469" s="11" t="s">
        <v>163</v>
      </c>
      <c r="C1469" s="11" t="s">
        <v>328</v>
      </c>
      <c r="D1469" s="11" t="s">
        <v>174</v>
      </c>
      <c r="E1469" s="12">
        <v>2025.0</v>
      </c>
      <c r="F1469" s="11" t="s">
        <v>166</v>
      </c>
      <c r="G1469" s="11" t="s">
        <v>175</v>
      </c>
      <c r="H1469" s="11">
        <v>1.0</v>
      </c>
      <c r="I1469" s="13">
        <v>8.6</v>
      </c>
      <c r="J1469" s="11">
        <v>0.0</v>
      </c>
      <c r="K1469" s="13">
        <v>3.2</v>
      </c>
      <c r="L1469" s="13">
        <v>5.6</v>
      </c>
      <c r="M1469" s="11">
        <v>6.0</v>
      </c>
      <c r="N1469" s="14">
        <v>0.71</v>
      </c>
      <c r="O1469" s="13">
        <v>62.8</v>
      </c>
      <c r="P1469" s="13">
        <v>7.6</v>
      </c>
      <c r="Q1469" s="13">
        <v>16.6</v>
      </c>
      <c r="R1469" s="13">
        <v>15.2</v>
      </c>
      <c r="S1469" s="13">
        <v>2.8</v>
      </c>
      <c r="T1469" s="13">
        <v>2.7</v>
      </c>
      <c r="U1469" s="13">
        <v>1.7</v>
      </c>
      <c r="V1469" s="13">
        <v>57.3</v>
      </c>
      <c r="W1469" s="11" t="str">
        <f t="shared" si="1"/>
        <v>B-Average|BBVA|Digital|2025</v>
      </c>
      <c r="X1469" s="15">
        <f>(MAX(0,MIN(1,1-(K1469-scaling_params!$B$2)/(scaling_params!$C$2-scaling_params!$B$2)))+MAX(0,MIN(1,(L1469-scaling_params!$B$3)/(scaling_params!$C$3-scaling_params!$B$3))))/2</f>
        <v>0.3245098039</v>
      </c>
      <c r="Y1469" s="15">
        <f>(MAX(0,MIN(1,(M1469-scaling_params!$B$4)/(scaling_params!$C$4-scaling_params!$B$4)))+MAX(0,MIN(1,(N1469-scaling_params!$B$5)/(scaling_params!$C$5-scaling_params!$B$5))))/2</f>
        <v>0.4273809524</v>
      </c>
      <c r="Z1469" s="15">
        <f>(MAX(0,MIN(1,(O1469-scaling_params!$B$6)/(scaling_params!$C$6-scaling_params!$B$6)))+MAX(0,MIN(1,1-(P1469-scaling_params!$B$7)/(scaling_params!$C$7-scaling_params!$B$7)))+MAX(0,MIN(1,(T1469-scaling_params!$B$11)/(scaling_params!$C$11-scaling_params!$B$11))))/3</f>
        <v>0.3607400895</v>
      </c>
      <c r="AA1469" s="15">
        <f>(MAX(0,MIN(1,1-(Q1469-scaling_params!$B$8)/(scaling_params!$C$8-scaling_params!$B$8)))+MAX(0,MIN(1,(R1469-scaling_params!$B$9)/(scaling_params!$C$9-scaling_params!$B$9)))+MAX(0,MIN(1,(S1469-scaling_params!$B$10)/(scaling_params!$C$10-scaling_params!$B$10))))/3</f>
        <v>0.4641180983</v>
      </c>
      <c r="AB1469" s="15">
        <f>(MAX(0,MIN(1,(U1469-scaling_params!$B$12)/(scaling_params!$C$12-scaling_params!$B$12)))+MAX(0,MIN(1,(V1469-scaling_params!$B$13)/(scaling_params!$C$13-scaling_params!$B$13))))/2</f>
        <v>0.3013636364</v>
      </c>
      <c r="AC1469" s="13">
        <f>(scaling_params!$G$2*X1469+scaling_params!$G$3*Y1469+scaling_params!$G$4*Z1469+scaling_params!$G$5*AA1469+scaling_params!$G$6*AB1469)*100</f>
        <v>37.87139431</v>
      </c>
      <c r="AD1469" s="11" t="s">
        <v>680</v>
      </c>
      <c r="AE1469" s="11">
        <f t="shared" si="2"/>
        <v>1</v>
      </c>
    </row>
    <row r="1470" ht="15.75" customHeight="1">
      <c r="A1470" s="11" t="s">
        <v>412</v>
      </c>
      <c r="B1470" s="11" t="s">
        <v>163</v>
      </c>
      <c r="C1470" s="11" t="s">
        <v>328</v>
      </c>
      <c r="D1470" s="11" t="s">
        <v>181</v>
      </c>
      <c r="E1470" s="12">
        <v>2024.0</v>
      </c>
      <c r="F1470" s="11" t="s">
        <v>171</v>
      </c>
      <c r="G1470" s="11" t="s">
        <v>184</v>
      </c>
      <c r="H1470" s="11">
        <v>1.0</v>
      </c>
      <c r="I1470" s="13">
        <v>8.9</v>
      </c>
      <c r="J1470" s="11">
        <v>0.0</v>
      </c>
      <c r="K1470" s="13">
        <v>3.1</v>
      </c>
      <c r="L1470" s="13">
        <v>3.1</v>
      </c>
      <c r="M1470" s="11">
        <v>-15.0</v>
      </c>
      <c r="N1470" s="14">
        <v>0.69</v>
      </c>
      <c r="O1470" s="13">
        <v>71.5</v>
      </c>
      <c r="P1470" s="13">
        <v>8.4</v>
      </c>
      <c r="Q1470" s="13">
        <v>14.6</v>
      </c>
      <c r="R1470" s="13">
        <v>11.7</v>
      </c>
      <c r="S1470" s="13">
        <v>2.4</v>
      </c>
      <c r="T1470" s="13">
        <v>2.4</v>
      </c>
      <c r="U1470" s="13">
        <v>1.8</v>
      </c>
      <c r="V1470" s="13">
        <v>48.4</v>
      </c>
      <c r="W1470" s="11" t="str">
        <f t="shared" si="1"/>
        <v>B-Average|BBVA|Corporate|2024</v>
      </c>
      <c r="X1470" s="15">
        <f>(MAX(0,MIN(1,1-(K1470-scaling_params!$B$2)/(scaling_params!$C$2-scaling_params!$B$2)))+MAX(0,MIN(1,(L1470-scaling_params!$B$3)/(scaling_params!$C$3-scaling_params!$B$3))))/2</f>
        <v>0.1573529412</v>
      </c>
      <c r="Y1470" s="15">
        <f>(MAX(0,MIN(1,(M1470-scaling_params!$B$4)/(scaling_params!$C$4-scaling_params!$B$4)))+MAX(0,MIN(1,(N1470-scaling_params!$B$5)/(scaling_params!$C$5-scaling_params!$B$5))))/2</f>
        <v>0.3023809524</v>
      </c>
      <c r="Z1470" s="15">
        <f>(MAX(0,MIN(1,(O1470-scaling_params!$B$6)/(scaling_params!$C$6-scaling_params!$B$6)))+MAX(0,MIN(1,1-(P1470-scaling_params!$B$7)/(scaling_params!$C$7-scaling_params!$B$7)))+MAX(0,MIN(1,(T1470-scaling_params!$B$11)/(scaling_params!$C$11-scaling_params!$B$11))))/3</f>
        <v>0.4036609452</v>
      </c>
      <c r="AA1470" s="15">
        <f>(MAX(0,MIN(1,1-(Q1470-scaling_params!$B$8)/(scaling_params!$C$8-scaling_params!$B$8)))+MAX(0,MIN(1,(R1470-scaling_params!$B$9)/(scaling_params!$C$9-scaling_params!$B$9)))+MAX(0,MIN(1,(S1470-scaling_params!$B$10)/(scaling_params!$C$10-scaling_params!$B$10))))/3</f>
        <v>0.3529806629</v>
      </c>
      <c r="AB1470" s="15">
        <f>(MAX(0,MIN(1,(U1470-scaling_params!$B$12)/(scaling_params!$C$12-scaling_params!$B$12)))+MAX(0,MIN(1,(V1470-scaling_params!$B$13)/(scaling_params!$C$13-scaling_params!$B$13))))/2</f>
        <v>0.2454545455</v>
      </c>
      <c r="AC1470" s="13">
        <f>(scaling_params!$G$2*X1470+scaling_params!$G$3*Y1470+scaling_params!$G$4*Z1470+scaling_params!$G$5*AA1470+scaling_params!$G$6*AB1470)*100</f>
        <v>29.39860202</v>
      </c>
      <c r="AD1470" s="11" t="s">
        <v>680</v>
      </c>
      <c r="AE1470" s="11">
        <f t="shared" si="2"/>
        <v>1</v>
      </c>
    </row>
    <row r="1471" ht="15.75" customHeight="1">
      <c r="A1471" s="11" t="s">
        <v>412</v>
      </c>
      <c r="B1471" s="11" t="s">
        <v>163</v>
      </c>
      <c r="C1471" s="11" t="s">
        <v>328</v>
      </c>
      <c r="D1471" s="11" t="s">
        <v>181</v>
      </c>
      <c r="E1471" s="12">
        <v>2025.0</v>
      </c>
      <c r="F1471" s="11" t="s">
        <v>171</v>
      </c>
      <c r="G1471" s="11" t="s">
        <v>184</v>
      </c>
      <c r="H1471" s="11">
        <v>1.0</v>
      </c>
      <c r="I1471" s="13">
        <v>8.6</v>
      </c>
      <c r="J1471" s="11">
        <v>0.0</v>
      </c>
      <c r="K1471" s="13">
        <v>2.0</v>
      </c>
      <c r="L1471" s="13">
        <v>4.4</v>
      </c>
      <c r="M1471" s="11">
        <v>-6.0</v>
      </c>
      <c r="N1471" s="14">
        <v>0.57</v>
      </c>
      <c r="O1471" s="13">
        <v>66.0</v>
      </c>
      <c r="P1471" s="13">
        <v>8.0</v>
      </c>
      <c r="Q1471" s="13">
        <v>14.3</v>
      </c>
      <c r="R1471" s="13">
        <v>13.5</v>
      </c>
      <c r="S1471" s="13">
        <v>2.4</v>
      </c>
      <c r="T1471" s="13">
        <v>1.8</v>
      </c>
      <c r="U1471" s="13">
        <v>1.4</v>
      </c>
      <c r="V1471" s="13">
        <v>58.4</v>
      </c>
      <c r="W1471" s="11" t="str">
        <f t="shared" si="1"/>
        <v>B-Average|BBVA|Corporate|2025</v>
      </c>
      <c r="X1471" s="15">
        <f>(MAX(0,MIN(1,1-(K1471-scaling_params!$B$2)/(scaling_params!$C$2-scaling_params!$B$2)))+MAX(0,MIN(1,(L1471-scaling_params!$B$3)/(scaling_params!$C$3-scaling_params!$B$3))))/2</f>
        <v>0.4362745098</v>
      </c>
      <c r="Y1471" s="15">
        <f>(MAX(0,MIN(1,(M1471-scaling_params!$B$4)/(scaling_params!$C$4-scaling_params!$B$4)))+MAX(0,MIN(1,(N1471-scaling_params!$B$5)/(scaling_params!$C$5-scaling_params!$B$5))))/2</f>
        <v>0.1952380952</v>
      </c>
      <c r="Z1471" s="15">
        <f>(MAX(0,MIN(1,(O1471-scaling_params!$B$6)/(scaling_params!$C$6-scaling_params!$B$6)))+MAX(0,MIN(1,1-(P1471-scaling_params!$B$7)/(scaling_params!$C$7-scaling_params!$B$7)))+MAX(0,MIN(1,(T1471-scaling_params!$B$11)/(scaling_params!$C$11-scaling_params!$B$11))))/3</f>
        <v>0.2917950482</v>
      </c>
      <c r="AA1471" s="15">
        <f>(MAX(0,MIN(1,1-(Q1471-scaling_params!$B$8)/(scaling_params!$C$8-scaling_params!$B$8)))+MAX(0,MIN(1,(R1471-scaling_params!$B$9)/(scaling_params!$C$9-scaling_params!$B$9)))+MAX(0,MIN(1,(S1471-scaling_params!$B$10)/(scaling_params!$C$10-scaling_params!$B$10))))/3</f>
        <v>0.4402936664</v>
      </c>
      <c r="AB1471" s="15">
        <f>(MAX(0,MIN(1,(U1471-scaling_params!$B$12)/(scaling_params!$C$12-scaling_params!$B$12)))+MAX(0,MIN(1,(V1471-scaling_params!$B$13)/(scaling_params!$C$13-scaling_params!$B$13))))/2</f>
        <v>0.2363636364</v>
      </c>
      <c r="AC1471" s="13">
        <f>(scaling_params!$G$2*X1471+scaling_params!$G$3*Y1471+scaling_params!$G$4*Z1471+scaling_params!$G$5*AA1471+scaling_params!$G$6*AB1471)*100</f>
        <v>32.23598929</v>
      </c>
      <c r="AD1471" s="11" t="s">
        <v>680</v>
      </c>
      <c r="AE1471" s="11">
        <f t="shared" si="2"/>
        <v>1</v>
      </c>
    </row>
    <row r="1472" ht="15.75" customHeight="1">
      <c r="A1472" s="11" t="s">
        <v>413</v>
      </c>
      <c r="B1472" s="11" t="s">
        <v>163</v>
      </c>
      <c r="C1472" s="11" t="s">
        <v>328</v>
      </c>
      <c r="D1472" s="11" t="s">
        <v>170</v>
      </c>
      <c r="E1472" s="12">
        <v>2024.0</v>
      </c>
      <c r="F1472" s="11" t="s">
        <v>166</v>
      </c>
      <c r="G1472" s="11" t="s">
        <v>175</v>
      </c>
      <c r="H1472" s="11">
        <v>3.0</v>
      </c>
      <c r="I1472" s="13">
        <v>8.9</v>
      </c>
      <c r="J1472" s="11">
        <v>0.0</v>
      </c>
      <c r="K1472" s="13">
        <v>2.4</v>
      </c>
      <c r="L1472" s="13">
        <v>6.4</v>
      </c>
      <c r="M1472" s="11">
        <v>5.0</v>
      </c>
      <c r="N1472" s="14">
        <v>0.77</v>
      </c>
      <c r="O1472" s="13">
        <v>70.5</v>
      </c>
      <c r="P1472" s="13">
        <v>8.3</v>
      </c>
      <c r="Q1472" s="13">
        <v>13.6</v>
      </c>
      <c r="R1472" s="13">
        <v>14.9</v>
      </c>
      <c r="S1472" s="13">
        <v>2.6</v>
      </c>
      <c r="T1472" s="13">
        <v>2.8</v>
      </c>
      <c r="U1472" s="13">
        <v>1.7</v>
      </c>
      <c r="V1472" s="13">
        <v>69.4</v>
      </c>
      <c r="W1472" s="11" t="str">
        <f t="shared" si="1"/>
        <v>B-Average|BBVA|Risk|2024</v>
      </c>
      <c r="X1472" s="15">
        <f>(MAX(0,MIN(1,1-(K1472-scaling_params!$B$2)/(scaling_params!$C$2-scaling_params!$B$2)))+MAX(0,MIN(1,(L1472-scaling_params!$B$3)/(scaling_params!$C$3-scaling_params!$B$3))))/2</f>
        <v>0.5166666667</v>
      </c>
      <c r="Y1472" s="15">
        <f>(MAX(0,MIN(1,(M1472-scaling_params!$B$4)/(scaling_params!$C$4-scaling_params!$B$4)))+MAX(0,MIN(1,(N1472-scaling_params!$B$5)/(scaling_params!$C$5-scaling_params!$B$5))))/2</f>
        <v>0.4976190476</v>
      </c>
      <c r="Z1472" s="15">
        <f>(MAX(0,MIN(1,(O1472-scaling_params!$B$6)/(scaling_params!$C$6-scaling_params!$B$6)))+MAX(0,MIN(1,1-(P1472-scaling_params!$B$7)/(scaling_params!$C$7-scaling_params!$B$7)))+MAX(0,MIN(1,(T1472-scaling_params!$B$11)/(scaling_params!$C$11-scaling_params!$B$11))))/3</f>
        <v>0.4342635422</v>
      </c>
      <c r="AA1472" s="15">
        <f>(MAX(0,MIN(1,1-(Q1472-scaling_params!$B$8)/(scaling_params!$C$8-scaling_params!$B$8)))+MAX(0,MIN(1,(R1472-scaling_params!$B$9)/(scaling_params!$C$9-scaling_params!$B$9)))+MAX(0,MIN(1,(S1472-scaling_params!$B$10)/(scaling_params!$C$10-scaling_params!$B$10))))/3</f>
        <v>0.545488391</v>
      </c>
      <c r="AB1472" s="15">
        <f>(MAX(0,MIN(1,(U1472-scaling_params!$B$12)/(scaling_params!$C$12-scaling_params!$B$12)))+MAX(0,MIN(1,(V1472-scaling_params!$B$13)/(scaling_params!$C$13-scaling_params!$B$13))))/2</f>
        <v>0.4113636364</v>
      </c>
      <c r="AC1472" s="13">
        <f>(scaling_params!$G$2*X1472+scaling_params!$G$3*Y1472+scaling_params!$G$4*Z1472+scaling_params!$G$5*AA1472+scaling_params!$G$6*AB1472)*100</f>
        <v>48.49559412</v>
      </c>
      <c r="AD1472" s="11" t="s">
        <v>680</v>
      </c>
      <c r="AE1472" s="11">
        <f t="shared" si="2"/>
        <v>1</v>
      </c>
    </row>
    <row r="1473" ht="15.75" customHeight="1">
      <c r="A1473" s="11" t="s">
        <v>413</v>
      </c>
      <c r="B1473" s="11" t="s">
        <v>163</v>
      </c>
      <c r="C1473" s="11" t="s">
        <v>328</v>
      </c>
      <c r="D1473" s="11" t="s">
        <v>170</v>
      </c>
      <c r="E1473" s="12">
        <v>2025.0</v>
      </c>
      <c r="F1473" s="11" t="s">
        <v>166</v>
      </c>
      <c r="G1473" s="11" t="s">
        <v>175</v>
      </c>
      <c r="H1473" s="11">
        <v>3.0</v>
      </c>
      <c r="I1473" s="13">
        <v>8.6</v>
      </c>
      <c r="J1473" s="11">
        <v>0.0</v>
      </c>
      <c r="K1473" s="13">
        <v>2.5</v>
      </c>
      <c r="L1473" s="13">
        <v>6.6</v>
      </c>
      <c r="M1473" s="11">
        <v>-9.0</v>
      </c>
      <c r="N1473" s="14">
        <v>0.77</v>
      </c>
      <c r="O1473" s="13">
        <v>68.8</v>
      </c>
      <c r="P1473" s="13">
        <v>7.0</v>
      </c>
      <c r="Q1473" s="13">
        <v>16.6</v>
      </c>
      <c r="R1473" s="13">
        <v>14.7</v>
      </c>
      <c r="S1473" s="13">
        <v>4.0</v>
      </c>
      <c r="T1473" s="13">
        <v>3.6</v>
      </c>
      <c r="U1473" s="13">
        <v>1.5</v>
      </c>
      <c r="V1473" s="13">
        <v>60.8</v>
      </c>
      <c r="W1473" s="11" t="str">
        <f t="shared" si="1"/>
        <v>B-Average|BBVA|Risk|2025</v>
      </c>
      <c r="X1473" s="15">
        <f>(MAX(0,MIN(1,1-(K1473-scaling_params!$B$2)/(scaling_params!$C$2-scaling_params!$B$2)))+MAX(0,MIN(1,(L1473-scaling_params!$B$3)/(scaling_params!$C$3-scaling_params!$B$3))))/2</f>
        <v>0.5147058824</v>
      </c>
      <c r="Y1473" s="15">
        <f>(MAX(0,MIN(1,(M1473-scaling_params!$B$4)/(scaling_params!$C$4-scaling_params!$B$4)))+MAX(0,MIN(1,(N1473-scaling_params!$B$5)/(scaling_params!$C$5-scaling_params!$B$5))))/2</f>
        <v>0.430952381</v>
      </c>
      <c r="Z1473" s="15">
        <f>(MAX(0,MIN(1,(O1473-scaling_params!$B$6)/(scaling_params!$C$6-scaling_params!$B$6)))+MAX(0,MIN(1,1-(P1473-scaling_params!$B$7)/(scaling_params!$C$7-scaling_params!$B$7)))+MAX(0,MIN(1,(T1473-scaling_params!$B$11)/(scaling_params!$C$11-scaling_params!$B$11))))/3</f>
        <v>0.5995183302</v>
      </c>
      <c r="AA1473" s="15">
        <f>(MAX(0,MIN(1,1-(Q1473-scaling_params!$B$8)/(scaling_params!$C$8-scaling_params!$B$8)))+MAX(0,MIN(1,(R1473-scaling_params!$B$9)/(scaling_params!$C$9-scaling_params!$B$9)))+MAX(0,MIN(1,(S1473-scaling_params!$B$10)/(scaling_params!$C$10-scaling_params!$B$10))))/3</f>
        <v>0.5606681107</v>
      </c>
      <c r="AB1473" s="15">
        <f>(MAX(0,MIN(1,(U1473-scaling_params!$B$12)/(scaling_params!$C$12-scaling_params!$B$12)))+MAX(0,MIN(1,(V1473-scaling_params!$B$13)/(scaling_params!$C$13-scaling_params!$B$13))))/2</f>
        <v>0.2831818182</v>
      </c>
      <c r="AC1473" s="13">
        <f>(scaling_params!$G$2*X1473+scaling_params!$G$3*Y1473+scaling_params!$G$4*Z1473+scaling_params!$G$5*AA1473+scaling_params!$G$6*AB1473)*100</f>
        <v>49.52095415</v>
      </c>
      <c r="AD1473" s="11" t="s">
        <v>680</v>
      </c>
      <c r="AE1473" s="11">
        <f t="shared" si="2"/>
        <v>1</v>
      </c>
    </row>
    <row r="1474" ht="15.75" customHeight="1">
      <c r="A1474" s="11" t="s">
        <v>414</v>
      </c>
      <c r="B1474" s="11" t="s">
        <v>163</v>
      </c>
      <c r="C1474" s="11" t="s">
        <v>328</v>
      </c>
      <c r="D1474" s="11" t="s">
        <v>170</v>
      </c>
      <c r="E1474" s="12">
        <v>2024.0</v>
      </c>
      <c r="F1474" s="11" t="s">
        <v>171</v>
      </c>
      <c r="G1474" s="11" t="s">
        <v>184</v>
      </c>
      <c r="H1474" s="11">
        <v>2.0</v>
      </c>
      <c r="I1474" s="13">
        <v>8.9</v>
      </c>
      <c r="J1474" s="11">
        <v>0.0</v>
      </c>
      <c r="K1474" s="13">
        <v>2.4</v>
      </c>
      <c r="L1474" s="13">
        <v>6.4</v>
      </c>
      <c r="M1474" s="11">
        <v>16.0</v>
      </c>
      <c r="N1474" s="14">
        <v>0.9</v>
      </c>
      <c r="O1474" s="13">
        <v>70.5</v>
      </c>
      <c r="P1474" s="13">
        <v>8.3</v>
      </c>
      <c r="Q1474" s="13">
        <v>13.6</v>
      </c>
      <c r="R1474" s="13">
        <v>14.9</v>
      </c>
      <c r="S1474" s="13">
        <v>4.1</v>
      </c>
      <c r="T1474" s="13">
        <v>4.3</v>
      </c>
      <c r="U1474" s="13">
        <v>1.7</v>
      </c>
      <c r="V1474" s="13">
        <v>72.1</v>
      </c>
      <c r="W1474" s="11" t="str">
        <f t="shared" si="1"/>
        <v>B-Average|BBVA|Risk|2024</v>
      </c>
      <c r="X1474" s="15">
        <f>(MAX(0,MIN(1,1-(K1474-scaling_params!$B$2)/(scaling_params!$C$2-scaling_params!$B$2)))+MAX(0,MIN(1,(L1474-scaling_params!$B$3)/(scaling_params!$C$3-scaling_params!$B$3))))/2</f>
        <v>0.5166666667</v>
      </c>
      <c r="Y1474" s="15">
        <f>(MAX(0,MIN(1,(M1474-scaling_params!$B$4)/(scaling_params!$C$4-scaling_params!$B$4)))+MAX(0,MIN(1,(N1474-scaling_params!$B$5)/(scaling_params!$C$5-scaling_params!$B$5))))/2</f>
        <v>0.7125</v>
      </c>
      <c r="Z1474" s="15">
        <f>(MAX(0,MIN(1,(O1474-scaling_params!$B$6)/(scaling_params!$C$6-scaling_params!$B$6)))+MAX(0,MIN(1,1-(P1474-scaling_params!$B$7)/(scaling_params!$C$7-scaling_params!$B$7)))+MAX(0,MIN(1,(T1474-scaling_params!$B$11)/(scaling_params!$C$11-scaling_params!$B$11))))/3</f>
        <v>0.577120685</v>
      </c>
      <c r="AA1474" s="15">
        <f>(MAX(0,MIN(1,1-(Q1474-scaling_params!$B$8)/(scaling_params!$C$8-scaling_params!$B$8)))+MAX(0,MIN(1,(R1474-scaling_params!$B$9)/(scaling_params!$C$9-scaling_params!$B$9)))+MAX(0,MIN(1,(S1474-scaling_params!$B$10)/(scaling_params!$C$10-scaling_params!$B$10))))/3</f>
        <v>0.6925472145</v>
      </c>
      <c r="AB1474" s="15">
        <f>(MAX(0,MIN(1,(U1474-scaling_params!$B$12)/(scaling_params!$C$12-scaling_params!$B$12)))+MAX(0,MIN(1,(V1474-scaling_params!$B$13)/(scaling_params!$C$13-scaling_params!$B$13))))/2</f>
        <v>0.4359090909</v>
      </c>
      <c r="AC1474" s="13">
        <f>(scaling_params!$G$2*X1474+scaling_params!$G$3*Y1474+scaling_params!$G$4*Z1474+scaling_params!$G$5*AA1474+scaling_params!$G$6*AB1474)*100</f>
        <v>59.78031101</v>
      </c>
      <c r="AD1474" s="11" t="s">
        <v>680</v>
      </c>
      <c r="AE1474" s="11">
        <f t="shared" si="2"/>
        <v>1</v>
      </c>
    </row>
    <row r="1475" ht="15.75" customHeight="1">
      <c r="A1475" s="11" t="s">
        <v>414</v>
      </c>
      <c r="B1475" s="11" t="s">
        <v>163</v>
      </c>
      <c r="C1475" s="11" t="s">
        <v>328</v>
      </c>
      <c r="D1475" s="11" t="s">
        <v>170</v>
      </c>
      <c r="E1475" s="12">
        <v>2025.0</v>
      </c>
      <c r="F1475" s="11" t="s">
        <v>171</v>
      </c>
      <c r="G1475" s="11" t="s">
        <v>184</v>
      </c>
      <c r="H1475" s="11">
        <v>2.0</v>
      </c>
      <c r="I1475" s="13">
        <v>8.6</v>
      </c>
      <c r="J1475" s="11">
        <v>0.0</v>
      </c>
      <c r="K1475" s="13">
        <v>2.5</v>
      </c>
      <c r="L1475" s="13">
        <v>6.9</v>
      </c>
      <c r="M1475" s="11">
        <v>19.0</v>
      </c>
      <c r="N1475" s="14">
        <v>0.88</v>
      </c>
      <c r="O1475" s="13">
        <v>68.8</v>
      </c>
      <c r="P1475" s="13">
        <v>7.0</v>
      </c>
      <c r="Q1475" s="13">
        <v>16.6</v>
      </c>
      <c r="R1475" s="13">
        <v>14.7</v>
      </c>
      <c r="S1475" s="13">
        <v>3.7</v>
      </c>
      <c r="T1475" s="13">
        <v>3.7</v>
      </c>
      <c r="U1475" s="13">
        <v>1.5</v>
      </c>
      <c r="V1475" s="13">
        <v>69.6</v>
      </c>
      <c r="W1475" s="11" t="str">
        <f t="shared" si="1"/>
        <v>B-Average|BBVA|Risk|2025</v>
      </c>
      <c r="X1475" s="15">
        <f>(MAX(0,MIN(1,1-(K1475-scaling_params!$B$2)/(scaling_params!$C$2-scaling_params!$B$2)))+MAX(0,MIN(1,(L1475-scaling_params!$B$3)/(scaling_params!$C$3-scaling_params!$B$3))))/2</f>
        <v>0.5367647059</v>
      </c>
      <c r="Y1475" s="15">
        <f>(MAX(0,MIN(1,(M1475-scaling_params!$B$4)/(scaling_params!$C$4-scaling_params!$B$4)))+MAX(0,MIN(1,(N1475-scaling_params!$B$5)/(scaling_params!$C$5-scaling_params!$B$5))))/2</f>
        <v>0.7017857143</v>
      </c>
      <c r="Z1475" s="15">
        <f>(MAX(0,MIN(1,(O1475-scaling_params!$B$6)/(scaling_params!$C$6-scaling_params!$B$6)))+MAX(0,MIN(1,1-(P1475-scaling_params!$B$7)/(scaling_params!$C$7-scaling_params!$B$7)))+MAX(0,MIN(1,(T1475-scaling_params!$B$11)/(scaling_params!$C$11-scaling_params!$B$11))))/3</f>
        <v>0.6090421397</v>
      </c>
      <c r="AA1475" s="15">
        <f>(MAX(0,MIN(1,1-(Q1475-scaling_params!$B$8)/(scaling_params!$C$8-scaling_params!$B$8)))+MAX(0,MIN(1,(R1475-scaling_params!$B$9)/(scaling_params!$C$9-scaling_params!$B$9)))+MAX(0,MIN(1,(S1475-scaling_params!$B$10)/(scaling_params!$C$10-scaling_params!$B$10))))/3</f>
        <v>0.531256346</v>
      </c>
      <c r="AB1475" s="15">
        <f>(MAX(0,MIN(1,(U1475-scaling_params!$B$12)/(scaling_params!$C$12-scaling_params!$B$12)))+MAX(0,MIN(1,(V1475-scaling_params!$B$13)/(scaling_params!$C$13-scaling_params!$B$13))))/2</f>
        <v>0.3631818182</v>
      </c>
      <c r="AC1475" s="13">
        <f>(scaling_params!$G$2*X1475+scaling_params!$G$3*Y1475+scaling_params!$G$4*Z1475+scaling_params!$G$5*AA1475+scaling_params!$G$6*AB1475)*100</f>
        <v>57.0540823</v>
      </c>
      <c r="AD1475" s="11" t="s">
        <v>680</v>
      </c>
      <c r="AE1475" s="11">
        <f t="shared" si="2"/>
        <v>1</v>
      </c>
    </row>
    <row r="1476" ht="15.75" customHeight="1">
      <c r="A1476" s="11" t="s">
        <v>415</v>
      </c>
      <c r="B1476" s="11" t="s">
        <v>163</v>
      </c>
      <c r="C1476" s="11" t="s">
        <v>328</v>
      </c>
      <c r="D1476" s="11" t="s">
        <v>170</v>
      </c>
      <c r="E1476" s="12">
        <v>2024.0</v>
      </c>
      <c r="F1476" s="11" t="s">
        <v>166</v>
      </c>
      <c r="G1476" s="11" t="s">
        <v>175</v>
      </c>
      <c r="H1476" s="11">
        <v>4.0</v>
      </c>
      <c r="I1476" s="13">
        <v>8.9</v>
      </c>
      <c r="J1476" s="11">
        <v>0.0</v>
      </c>
      <c r="K1476" s="13">
        <v>2.4</v>
      </c>
      <c r="L1476" s="13">
        <v>8.3</v>
      </c>
      <c r="M1476" s="11">
        <v>11.0</v>
      </c>
      <c r="N1476" s="14">
        <v>0.77</v>
      </c>
      <c r="O1476" s="13">
        <v>70.5</v>
      </c>
      <c r="P1476" s="13">
        <v>8.3</v>
      </c>
      <c r="Q1476" s="13">
        <v>13.6</v>
      </c>
      <c r="R1476" s="13">
        <v>14.9</v>
      </c>
      <c r="S1476" s="13">
        <v>4.3</v>
      </c>
      <c r="T1476" s="13">
        <v>4.4</v>
      </c>
      <c r="U1476" s="13">
        <v>1.7</v>
      </c>
      <c r="V1476" s="13">
        <v>85.3</v>
      </c>
      <c r="W1476" s="11" t="str">
        <f t="shared" si="1"/>
        <v>B-Average|BBVA|Risk|2024</v>
      </c>
      <c r="X1476" s="15">
        <f>(MAX(0,MIN(1,1-(K1476-scaling_params!$B$2)/(scaling_params!$C$2-scaling_params!$B$2)))+MAX(0,MIN(1,(L1476-scaling_params!$B$3)/(scaling_params!$C$3-scaling_params!$B$3))))/2</f>
        <v>0.656372549</v>
      </c>
      <c r="Y1476" s="15">
        <f>(MAX(0,MIN(1,(M1476-scaling_params!$B$4)/(scaling_params!$C$4-scaling_params!$B$4)))+MAX(0,MIN(1,(N1476-scaling_params!$B$5)/(scaling_params!$C$5-scaling_params!$B$5))))/2</f>
        <v>0.5261904762</v>
      </c>
      <c r="Z1476" s="15">
        <f>(MAX(0,MIN(1,(O1476-scaling_params!$B$6)/(scaling_params!$C$6-scaling_params!$B$6)))+MAX(0,MIN(1,1-(P1476-scaling_params!$B$7)/(scaling_params!$C$7-scaling_params!$B$7)))+MAX(0,MIN(1,(T1476-scaling_params!$B$11)/(scaling_params!$C$11-scaling_params!$B$11))))/3</f>
        <v>0.5866444946</v>
      </c>
      <c r="AA1476" s="15">
        <f>(MAX(0,MIN(1,1-(Q1476-scaling_params!$B$8)/(scaling_params!$C$8-scaling_params!$B$8)))+MAX(0,MIN(1,(R1476-scaling_params!$B$9)/(scaling_params!$C$9-scaling_params!$B$9)))+MAX(0,MIN(1,(S1476-scaling_params!$B$10)/(scaling_params!$C$10-scaling_params!$B$10))))/3</f>
        <v>0.7121550577</v>
      </c>
      <c r="AB1476" s="15">
        <f>(MAX(0,MIN(1,(U1476-scaling_params!$B$12)/(scaling_params!$C$12-scaling_params!$B$12)))+MAX(0,MIN(1,(V1476-scaling_params!$B$13)/(scaling_params!$C$13-scaling_params!$B$13))))/2</f>
        <v>0.5559090909</v>
      </c>
      <c r="AC1476" s="13">
        <f>(scaling_params!$G$2*X1476+scaling_params!$G$3*Y1476+scaling_params!$G$4*Z1476+scaling_params!$G$5*AA1476+scaling_params!$G$6*AB1476)*100</f>
        <v>60.670033</v>
      </c>
      <c r="AD1476" s="11" t="s">
        <v>680</v>
      </c>
      <c r="AE1476" s="11">
        <f t="shared" si="2"/>
        <v>1</v>
      </c>
    </row>
    <row r="1477" ht="15.75" customHeight="1">
      <c r="A1477" s="11" t="s">
        <v>415</v>
      </c>
      <c r="B1477" s="11" t="s">
        <v>163</v>
      </c>
      <c r="C1477" s="11" t="s">
        <v>328</v>
      </c>
      <c r="D1477" s="11" t="s">
        <v>170</v>
      </c>
      <c r="E1477" s="12">
        <v>2025.0</v>
      </c>
      <c r="F1477" s="11" t="s">
        <v>166</v>
      </c>
      <c r="G1477" s="11" t="s">
        <v>175</v>
      </c>
      <c r="H1477" s="11">
        <v>4.0</v>
      </c>
      <c r="I1477" s="13">
        <v>8.6</v>
      </c>
      <c r="J1477" s="11">
        <v>1.0</v>
      </c>
      <c r="K1477" s="13">
        <v>2.5</v>
      </c>
      <c r="L1477" s="13">
        <v>5.5</v>
      </c>
      <c r="M1477" s="11">
        <v>19.0</v>
      </c>
      <c r="N1477" s="14">
        <v>0.82</v>
      </c>
      <c r="O1477" s="13">
        <v>68.8</v>
      </c>
      <c r="P1477" s="13">
        <v>7.0</v>
      </c>
      <c r="Q1477" s="13">
        <v>16.6</v>
      </c>
      <c r="R1477" s="13">
        <v>14.7</v>
      </c>
      <c r="S1477" s="13">
        <v>4.2</v>
      </c>
      <c r="T1477" s="13">
        <v>4.2</v>
      </c>
      <c r="U1477" s="13">
        <v>1.5</v>
      </c>
      <c r="V1477" s="13">
        <v>78.7</v>
      </c>
      <c r="W1477" s="11" t="str">
        <f t="shared" si="1"/>
        <v>B-Average|BBVA|Risk|2025</v>
      </c>
      <c r="X1477" s="15">
        <f>(MAX(0,MIN(1,1-(K1477-scaling_params!$B$2)/(scaling_params!$C$2-scaling_params!$B$2)))+MAX(0,MIN(1,(L1477-scaling_params!$B$3)/(scaling_params!$C$3-scaling_params!$B$3))))/2</f>
        <v>0.4338235294</v>
      </c>
      <c r="Y1477" s="15">
        <f>(MAX(0,MIN(1,(M1477-scaling_params!$B$4)/(scaling_params!$C$4-scaling_params!$B$4)))+MAX(0,MIN(1,(N1477-scaling_params!$B$5)/(scaling_params!$C$5-scaling_params!$B$5))))/2</f>
        <v>0.6267857143</v>
      </c>
      <c r="Z1477" s="15">
        <f>(MAX(0,MIN(1,(O1477-scaling_params!$B$6)/(scaling_params!$C$6-scaling_params!$B$6)))+MAX(0,MIN(1,1-(P1477-scaling_params!$B$7)/(scaling_params!$C$7-scaling_params!$B$7)))+MAX(0,MIN(1,(T1477-scaling_params!$B$11)/(scaling_params!$C$11-scaling_params!$B$11))))/3</f>
        <v>0.6566611874</v>
      </c>
      <c r="AA1477" s="15">
        <f>(MAX(0,MIN(1,1-(Q1477-scaling_params!$B$8)/(scaling_params!$C$8-scaling_params!$B$8)))+MAX(0,MIN(1,(R1477-scaling_params!$B$9)/(scaling_params!$C$9-scaling_params!$B$9)))+MAX(0,MIN(1,(S1477-scaling_params!$B$10)/(scaling_params!$C$10-scaling_params!$B$10))))/3</f>
        <v>0.5802759539</v>
      </c>
      <c r="AB1477" s="15">
        <f>(MAX(0,MIN(1,(U1477-scaling_params!$B$12)/(scaling_params!$C$12-scaling_params!$B$12)))+MAX(0,MIN(1,(V1477-scaling_params!$B$13)/(scaling_params!$C$13-scaling_params!$B$13))))/2</f>
        <v>0.4459090909</v>
      </c>
      <c r="AC1477" s="13">
        <f>(scaling_params!$G$2*X1477+scaling_params!$G$3*Y1477+scaling_params!$G$4*Z1477+scaling_params!$G$5*AA1477+scaling_params!$G$6*AB1477)*100</f>
        <v>55.83043919</v>
      </c>
      <c r="AD1477" s="11" t="s">
        <v>680</v>
      </c>
      <c r="AE1477" s="11">
        <f t="shared" si="2"/>
        <v>1</v>
      </c>
    </row>
    <row r="1478" ht="15.75" customHeight="1">
      <c r="A1478" s="11" t="s">
        <v>416</v>
      </c>
      <c r="B1478" s="11" t="s">
        <v>163</v>
      </c>
      <c r="C1478" s="11" t="s">
        <v>328</v>
      </c>
      <c r="D1478" s="11" t="s">
        <v>165</v>
      </c>
      <c r="E1478" s="12">
        <v>2024.0</v>
      </c>
      <c r="F1478" s="11" t="s">
        <v>171</v>
      </c>
      <c r="G1478" s="11" t="s">
        <v>172</v>
      </c>
      <c r="H1478" s="11">
        <v>2.0</v>
      </c>
      <c r="I1478" s="13">
        <v>8.9</v>
      </c>
      <c r="J1478" s="11">
        <v>0.0</v>
      </c>
      <c r="K1478" s="13">
        <v>3.0</v>
      </c>
      <c r="L1478" s="13">
        <v>7.2</v>
      </c>
      <c r="M1478" s="11">
        <v>9.0</v>
      </c>
      <c r="N1478" s="14">
        <v>0.78</v>
      </c>
      <c r="O1478" s="13">
        <v>69.1</v>
      </c>
      <c r="P1478" s="13">
        <v>7.0</v>
      </c>
      <c r="Q1478" s="13">
        <v>16.3</v>
      </c>
      <c r="R1478" s="13">
        <v>13.4</v>
      </c>
      <c r="S1478" s="13">
        <v>3.0</v>
      </c>
      <c r="T1478" s="13">
        <v>2.6</v>
      </c>
      <c r="U1478" s="13">
        <v>2.1</v>
      </c>
      <c r="V1478" s="13">
        <v>63.5</v>
      </c>
      <c r="W1478" s="11" t="str">
        <f t="shared" si="1"/>
        <v>B-Average|BBVA|Operations|2024</v>
      </c>
      <c r="X1478" s="15">
        <f>(MAX(0,MIN(1,1-(K1478-scaling_params!$B$2)/(scaling_params!$C$2-scaling_params!$B$2)))+MAX(0,MIN(1,(L1478-scaling_params!$B$3)/(scaling_params!$C$3-scaling_params!$B$3))))/2</f>
        <v>0.4754901961</v>
      </c>
      <c r="Y1478" s="15">
        <f>(MAX(0,MIN(1,(M1478-scaling_params!$B$4)/(scaling_params!$C$4-scaling_params!$B$4)))+MAX(0,MIN(1,(N1478-scaling_params!$B$5)/(scaling_params!$C$5-scaling_params!$B$5))))/2</f>
        <v>0.5291666667</v>
      </c>
      <c r="Z1478" s="15">
        <f>(MAX(0,MIN(1,(O1478-scaling_params!$B$6)/(scaling_params!$C$6-scaling_params!$B$6)))+MAX(0,MIN(1,1-(P1478-scaling_params!$B$7)/(scaling_params!$C$7-scaling_params!$B$7)))+MAX(0,MIN(1,(T1478-scaling_params!$B$11)/(scaling_params!$C$11-scaling_params!$B$11))))/3</f>
        <v>0.50923073</v>
      </c>
      <c r="AA1478" s="15">
        <f>(MAX(0,MIN(1,1-(Q1478-scaling_params!$B$8)/(scaling_params!$C$8-scaling_params!$B$8)))+MAX(0,MIN(1,(R1478-scaling_params!$B$9)/(scaling_params!$C$9-scaling_params!$B$9)))+MAX(0,MIN(1,(S1478-scaling_params!$B$10)/(scaling_params!$C$10-scaling_params!$B$10))))/3</f>
        <v>0.4191402107</v>
      </c>
      <c r="AB1478" s="15">
        <f>(MAX(0,MIN(1,(U1478-scaling_params!$B$12)/(scaling_params!$C$12-scaling_params!$B$12)))+MAX(0,MIN(1,(V1478-scaling_params!$B$13)/(scaling_params!$C$13-scaling_params!$B$13))))/2</f>
        <v>0.4577272727</v>
      </c>
      <c r="AC1478" s="13">
        <f>(scaling_params!$G$2*X1478+scaling_params!$G$3*Y1478+scaling_params!$G$4*Z1478+scaling_params!$G$5*AA1478+scaling_params!$G$6*AB1478)*100</f>
        <v>48.35440796</v>
      </c>
      <c r="AD1478" s="11" t="s">
        <v>680</v>
      </c>
      <c r="AE1478" s="11">
        <f t="shared" si="2"/>
        <v>1</v>
      </c>
    </row>
    <row r="1479" ht="15.75" customHeight="1">
      <c r="A1479" s="11" t="s">
        <v>416</v>
      </c>
      <c r="B1479" s="11" t="s">
        <v>163</v>
      </c>
      <c r="C1479" s="11" t="s">
        <v>328</v>
      </c>
      <c r="D1479" s="11" t="s">
        <v>165</v>
      </c>
      <c r="E1479" s="12">
        <v>2025.0</v>
      </c>
      <c r="F1479" s="11" t="s">
        <v>171</v>
      </c>
      <c r="G1479" s="11" t="s">
        <v>172</v>
      </c>
      <c r="H1479" s="11">
        <v>2.0</v>
      </c>
      <c r="I1479" s="13">
        <v>8.6</v>
      </c>
      <c r="J1479" s="11">
        <v>0.0</v>
      </c>
      <c r="K1479" s="13">
        <v>2.9</v>
      </c>
      <c r="L1479" s="13">
        <v>5.0</v>
      </c>
      <c r="M1479" s="11">
        <v>-18.0</v>
      </c>
      <c r="N1479" s="14">
        <v>0.73</v>
      </c>
      <c r="O1479" s="13">
        <v>65.0</v>
      </c>
      <c r="P1479" s="13">
        <v>7.5</v>
      </c>
      <c r="Q1479" s="13">
        <v>15.9</v>
      </c>
      <c r="R1479" s="13">
        <v>10.7</v>
      </c>
      <c r="S1479" s="13">
        <v>2.6</v>
      </c>
      <c r="T1479" s="13">
        <v>2.2</v>
      </c>
      <c r="U1479" s="13">
        <v>1.3</v>
      </c>
      <c r="V1479" s="13">
        <v>56.3</v>
      </c>
      <c r="W1479" s="11" t="str">
        <f t="shared" si="1"/>
        <v>B-Average|BBVA|Operations|2025</v>
      </c>
      <c r="X1479" s="15">
        <f>(MAX(0,MIN(1,1-(K1479-scaling_params!$B$2)/(scaling_params!$C$2-scaling_params!$B$2)))+MAX(0,MIN(1,(L1479-scaling_params!$B$3)/(scaling_params!$C$3-scaling_params!$B$3))))/2</f>
        <v>0.3303921569</v>
      </c>
      <c r="Y1479" s="15">
        <f>(MAX(0,MIN(1,(M1479-scaling_params!$B$4)/(scaling_params!$C$4-scaling_params!$B$4)))+MAX(0,MIN(1,(N1479-scaling_params!$B$5)/(scaling_params!$C$5-scaling_params!$B$5))))/2</f>
        <v>0.3380952381</v>
      </c>
      <c r="Z1479" s="15">
        <f>(MAX(0,MIN(1,(O1479-scaling_params!$B$6)/(scaling_params!$C$6-scaling_params!$B$6)))+MAX(0,MIN(1,1-(P1479-scaling_params!$B$7)/(scaling_params!$C$7-scaling_params!$B$7)))+MAX(0,MIN(1,(T1479-scaling_params!$B$11)/(scaling_params!$C$11-scaling_params!$B$11))))/3</f>
        <v>0.3584336812</v>
      </c>
      <c r="AA1479" s="15">
        <f>(MAX(0,MIN(1,1-(Q1479-scaling_params!$B$8)/(scaling_params!$C$8-scaling_params!$B$8)))+MAX(0,MIN(1,(R1479-scaling_params!$B$9)/(scaling_params!$C$9-scaling_params!$B$9)))+MAX(0,MIN(1,(S1479-scaling_params!$B$10)/(scaling_params!$C$10-scaling_params!$B$10))))/3</f>
        <v>0.281151989</v>
      </c>
      <c r="AB1479" s="15">
        <f>(MAX(0,MIN(1,(U1479-scaling_params!$B$12)/(scaling_params!$C$12-scaling_params!$B$12)))+MAX(0,MIN(1,(V1479-scaling_params!$B$13)/(scaling_params!$C$13-scaling_params!$B$13))))/2</f>
        <v>0.1922727273</v>
      </c>
      <c r="AC1479" s="13">
        <f>(scaling_params!$G$2*X1479+scaling_params!$G$3*Y1479+scaling_params!$G$4*Z1479+scaling_params!$G$5*AA1479+scaling_params!$G$6*AB1479)*100</f>
        <v>31.34973848</v>
      </c>
      <c r="AD1479" s="11" t="s">
        <v>680</v>
      </c>
      <c r="AE1479" s="11">
        <f t="shared" si="2"/>
        <v>1</v>
      </c>
    </row>
    <row r="1480" ht="15.75" customHeight="1">
      <c r="A1480" s="11" t="s">
        <v>417</v>
      </c>
      <c r="B1480" s="11" t="s">
        <v>163</v>
      </c>
      <c r="C1480" s="11" t="s">
        <v>328</v>
      </c>
      <c r="D1480" s="11" t="s">
        <v>165</v>
      </c>
      <c r="E1480" s="12">
        <v>2024.0</v>
      </c>
      <c r="F1480" s="11" t="s">
        <v>166</v>
      </c>
      <c r="G1480" s="11" t="s">
        <v>167</v>
      </c>
      <c r="H1480" s="11">
        <v>4.0</v>
      </c>
      <c r="I1480" s="13">
        <v>8.9</v>
      </c>
      <c r="J1480" s="11">
        <v>0.0</v>
      </c>
      <c r="K1480" s="13">
        <v>3.0</v>
      </c>
      <c r="L1480" s="13">
        <v>5.4</v>
      </c>
      <c r="M1480" s="11">
        <v>-12.0</v>
      </c>
      <c r="N1480" s="14">
        <v>0.75</v>
      </c>
      <c r="O1480" s="13">
        <v>69.1</v>
      </c>
      <c r="P1480" s="13">
        <v>7.0</v>
      </c>
      <c r="Q1480" s="13">
        <v>16.3</v>
      </c>
      <c r="R1480" s="13">
        <v>13.4</v>
      </c>
      <c r="S1480" s="13">
        <v>3.3</v>
      </c>
      <c r="T1480" s="13">
        <v>2.5</v>
      </c>
      <c r="U1480" s="13">
        <v>2.1</v>
      </c>
      <c r="V1480" s="13">
        <v>67.2</v>
      </c>
      <c r="W1480" s="11" t="str">
        <f t="shared" si="1"/>
        <v>B-Average|BBVA|Operations|2024</v>
      </c>
      <c r="X1480" s="15">
        <f>(MAX(0,MIN(1,1-(K1480-scaling_params!$B$2)/(scaling_params!$C$2-scaling_params!$B$2)))+MAX(0,MIN(1,(L1480-scaling_params!$B$3)/(scaling_params!$C$3-scaling_params!$B$3))))/2</f>
        <v>0.3431372549</v>
      </c>
      <c r="Y1480" s="15">
        <f>(MAX(0,MIN(1,(M1480-scaling_params!$B$4)/(scaling_params!$C$4-scaling_params!$B$4)))+MAX(0,MIN(1,(N1480-scaling_params!$B$5)/(scaling_params!$C$5-scaling_params!$B$5))))/2</f>
        <v>0.3916666667</v>
      </c>
      <c r="Z1480" s="15">
        <f>(MAX(0,MIN(1,(O1480-scaling_params!$B$6)/(scaling_params!$C$6-scaling_params!$B$6)))+MAX(0,MIN(1,1-(P1480-scaling_params!$B$7)/(scaling_params!$C$7-scaling_params!$B$7)))+MAX(0,MIN(1,(T1480-scaling_params!$B$11)/(scaling_params!$C$11-scaling_params!$B$11))))/3</f>
        <v>0.4997069205</v>
      </c>
      <c r="AA1480" s="15">
        <f>(MAX(0,MIN(1,1-(Q1480-scaling_params!$B$8)/(scaling_params!$C$8-scaling_params!$B$8)))+MAX(0,MIN(1,(R1480-scaling_params!$B$9)/(scaling_params!$C$9-scaling_params!$B$9)))+MAX(0,MIN(1,(S1480-scaling_params!$B$10)/(scaling_params!$C$10-scaling_params!$B$10))))/3</f>
        <v>0.4485519755</v>
      </c>
      <c r="AB1480" s="15">
        <f>(MAX(0,MIN(1,(U1480-scaling_params!$B$12)/(scaling_params!$C$12-scaling_params!$B$12)))+MAX(0,MIN(1,(V1480-scaling_params!$B$13)/(scaling_params!$C$13-scaling_params!$B$13))))/2</f>
        <v>0.4913636364</v>
      </c>
      <c r="AC1480" s="13">
        <f>(scaling_params!$G$2*X1480+scaling_params!$G$3*Y1480+scaling_params!$G$4*Z1480+scaling_params!$G$5*AA1480+scaling_params!$G$6*AB1480)*100</f>
        <v>42.70361047</v>
      </c>
      <c r="AD1480" s="11" t="s">
        <v>680</v>
      </c>
      <c r="AE1480" s="11">
        <f t="shared" si="2"/>
        <v>1</v>
      </c>
    </row>
    <row r="1481" ht="15.75" customHeight="1">
      <c r="A1481" s="11" t="s">
        <v>417</v>
      </c>
      <c r="B1481" s="11" t="s">
        <v>163</v>
      </c>
      <c r="C1481" s="11" t="s">
        <v>328</v>
      </c>
      <c r="D1481" s="11" t="s">
        <v>165</v>
      </c>
      <c r="E1481" s="12">
        <v>2025.0</v>
      </c>
      <c r="F1481" s="11" t="s">
        <v>166</v>
      </c>
      <c r="G1481" s="11" t="s">
        <v>167</v>
      </c>
      <c r="H1481" s="11">
        <v>4.0</v>
      </c>
      <c r="I1481" s="13">
        <v>8.6</v>
      </c>
      <c r="J1481" s="11">
        <v>0.0</v>
      </c>
      <c r="K1481" s="13">
        <v>2.9</v>
      </c>
      <c r="L1481" s="13">
        <v>6.4</v>
      </c>
      <c r="M1481" s="11">
        <v>24.0</v>
      </c>
      <c r="N1481" s="14">
        <v>0.79</v>
      </c>
      <c r="O1481" s="13">
        <v>65.0</v>
      </c>
      <c r="P1481" s="13">
        <v>7.5</v>
      </c>
      <c r="Q1481" s="13">
        <v>15.9</v>
      </c>
      <c r="R1481" s="13">
        <v>10.7</v>
      </c>
      <c r="S1481" s="13">
        <v>3.6</v>
      </c>
      <c r="T1481" s="13">
        <v>3.2</v>
      </c>
      <c r="U1481" s="13">
        <v>1.3</v>
      </c>
      <c r="V1481" s="13">
        <v>71.0</v>
      </c>
      <c r="W1481" s="11" t="str">
        <f t="shared" si="1"/>
        <v>B-Average|BBVA|Operations|2025</v>
      </c>
      <c r="X1481" s="15">
        <f>(MAX(0,MIN(1,1-(K1481-scaling_params!$B$2)/(scaling_params!$C$2-scaling_params!$B$2)))+MAX(0,MIN(1,(L1481-scaling_params!$B$3)/(scaling_params!$C$3-scaling_params!$B$3))))/2</f>
        <v>0.4333333333</v>
      </c>
      <c r="Y1481" s="15">
        <f>(MAX(0,MIN(1,(M1481-scaling_params!$B$4)/(scaling_params!$C$4-scaling_params!$B$4)))+MAX(0,MIN(1,(N1481-scaling_params!$B$5)/(scaling_params!$C$5-scaling_params!$B$5))))/2</f>
        <v>0.6130952381</v>
      </c>
      <c r="Z1481" s="15">
        <f>(MAX(0,MIN(1,(O1481-scaling_params!$B$6)/(scaling_params!$C$6-scaling_params!$B$6)))+MAX(0,MIN(1,1-(P1481-scaling_params!$B$7)/(scaling_params!$C$7-scaling_params!$B$7)))+MAX(0,MIN(1,(T1481-scaling_params!$B$11)/(scaling_params!$C$11-scaling_params!$B$11))))/3</f>
        <v>0.4536717764</v>
      </c>
      <c r="AA1481" s="15">
        <f>(MAX(0,MIN(1,1-(Q1481-scaling_params!$B$8)/(scaling_params!$C$8-scaling_params!$B$8)))+MAX(0,MIN(1,(R1481-scaling_params!$B$9)/(scaling_params!$C$9-scaling_params!$B$9)))+MAX(0,MIN(1,(S1481-scaling_params!$B$10)/(scaling_params!$C$10-scaling_params!$B$10))))/3</f>
        <v>0.3791912047</v>
      </c>
      <c r="AB1481" s="15">
        <f>(MAX(0,MIN(1,(U1481-scaling_params!$B$12)/(scaling_params!$C$12-scaling_params!$B$12)))+MAX(0,MIN(1,(V1481-scaling_params!$B$13)/(scaling_params!$C$13-scaling_params!$B$13))))/2</f>
        <v>0.3259090909</v>
      </c>
      <c r="AC1481" s="13">
        <f>(scaling_params!$G$2*X1481+scaling_params!$G$3*Y1481+scaling_params!$G$4*Z1481+scaling_params!$G$5*AA1481+scaling_params!$G$6*AB1481)*100</f>
        <v>45.77185065</v>
      </c>
      <c r="AD1481" s="11" t="s">
        <v>680</v>
      </c>
      <c r="AE1481" s="11">
        <f t="shared" si="2"/>
        <v>1</v>
      </c>
    </row>
    <row r="1482" ht="15.75" customHeight="1">
      <c r="A1482" s="11" t="s">
        <v>418</v>
      </c>
      <c r="B1482" s="11" t="s">
        <v>163</v>
      </c>
      <c r="C1482" s="11" t="s">
        <v>328</v>
      </c>
      <c r="D1482" s="11" t="s">
        <v>181</v>
      </c>
      <c r="E1482" s="12">
        <v>2024.0</v>
      </c>
      <c r="F1482" s="11" t="s">
        <v>166</v>
      </c>
      <c r="G1482" s="11" t="s">
        <v>167</v>
      </c>
      <c r="H1482" s="11">
        <v>3.0</v>
      </c>
      <c r="I1482" s="13">
        <v>8.9</v>
      </c>
      <c r="J1482" s="11">
        <v>1.0</v>
      </c>
      <c r="K1482" s="13">
        <v>3.1</v>
      </c>
      <c r="L1482" s="13">
        <v>7.2</v>
      </c>
      <c r="M1482" s="11">
        <v>10.0</v>
      </c>
      <c r="N1482" s="14">
        <v>0.79</v>
      </c>
      <c r="O1482" s="13">
        <v>71.5</v>
      </c>
      <c r="P1482" s="13">
        <v>8.4</v>
      </c>
      <c r="Q1482" s="13">
        <v>14.6</v>
      </c>
      <c r="R1482" s="13">
        <v>11.7</v>
      </c>
      <c r="S1482" s="13">
        <v>4.1</v>
      </c>
      <c r="T1482" s="13">
        <v>4.1</v>
      </c>
      <c r="U1482" s="13">
        <v>1.8</v>
      </c>
      <c r="V1482" s="13">
        <v>70.8</v>
      </c>
      <c r="W1482" s="11" t="str">
        <f t="shared" si="1"/>
        <v>B-Average|BBVA|Corporate|2024</v>
      </c>
      <c r="X1482" s="15">
        <f>(MAX(0,MIN(1,1-(K1482-scaling_params!$B$2)/(scaling_params!$C$2-scaling_params!$B$2)))+MAX(0,MIN(1,(L1482-scaling_params!$B$3)/(scaling_params!$C$3-scaling_params!$B$3))))/2</f>
        <v>0.4588235294</v>
      </c>
      <c r="Y1482" s="15">
        <f>(MAX(0,MIN(1,(M1482-scaling_params!$B$4)/(scaling_params!$C$4-scaling_params!$B$4)))+MAX(0,MIN(1,(N1482-scaling_params!$B$5)/(scaling_params!$C$5-scaling_params!$B$5))))/2</f>
        <v>0.5464285714</v>
      </c>
      <c r="Z1482" s="15">
        <f>(MAX(0,MIN(1,(O1482-scaling_params!$B$6)/(scaling_params!$C$6-scaling_params!$B$6)))+MAX(0,MIN(1,1-(P1482-scaling_params!$B$7)/(scaling_params!$C$7-scaling_params!$B$7)))+MAX(0,MIN(1,(T1482-scaling_params!$B$11)/(scaling_params!$C$11-scaling_params!$B$11))))/3</f>
        <v>0.5655657071</v>
      </c>
      <c r="AA1482" s="15">
        <f>(MAX(0,MIN(1,1-(Q1482-scaling_params!$B$8)/(scaling_params!$C$8-scaling_params!$B$8)))+MAX(0,MIN(1,(R1482-scaling_params!$B$9)/(scaling_params!$C$9-scaling_params!$B$9)))+MAX(0,MIN(1,(S1482-scaling_params!$B$10)/(scaling_params!$C$10-scaling_params!$B$10))))/3</f>
        <v>0.5196473296</v>
      </c>
      <c r="AB1482" s="15">
        <f>(MAX(0,MIN(1,(U1482-scaling_params!$B$12)/(scaling_params!$C$12-scaling_params!$B$12)))+MAX(0,MIN(1,(V1482-scaling_params!$B$13)/(scaling_params!$C$13-scaling_params!$B$13))))/2</f>
        <v>0.4490909091</v>
      </c>
      <c r="AC1482" s="13">
        <f>(scaling_params!$G$2*X1482+scaling_params!$G$3*Y1482+scaling_params!$G$4*Z1482+scaling_params!$G$5*AA1482+scaling_params!$G$6*AB1482)*100</f>
        <v>51.35928422</v>
      </c>
      <c r="AD1482" s="11" t="s">
        <v>680</v>
      </c>
      <c r="AE1482" s="11">
        <f t="shared" si="2"/>
        <v>1</v>
      </c>
    </row>
    <row r="1483" ht="15.75" customHeight="1">
      <c r="A1483" s="11" t="s">
        <v>418</v>
      </c>
      <c r="B1483" s="11" t="s">
        <v>163</v>
      </c>
      <c r="C1483" s="11" t="s">
        <v>328</v>
      </c>
      <c r="D1483" s="11" t="s">
        <v>181</v>
      </c>
      <c r="E1483" s="12">
        <v>2025.0</v>
      </c>
      <c r="F1483" s="11" t="s">
        <v>166</v>
      </c>
      <c r="G1483" s="11" t="s">
        <v>167</v>
      </c>
      <c r="H1483" s="11">
        <v>3.0</v>
      </c>
      <c r="I1483" s="13">
        <v>8.6</v>
      </c>
      <c r="J1483" s="11">
        <v>0.0</v>
      </c>
      <c r="K1483" s="13">
        <v>2.0</v>
      </c>
      <c r="L1483" s="13">
        <v>6.2</v>
      </c>
      <c r="M1483" s="11">
        <v>24.0</v>
      </c>
      <c r="N1483" s="14">
        <v>0.76</v>
      </c>
      <c r="O1483" s="13">
        <v>66.0</v>
      </c>
      <c r="P1483" s="13">
        <v>8.0</v>
      </c>
      <c r="Q1483" s="13">
        <v>14.3</v>
      </c>
      <c r="R1483" s="13">
        <v>13.5</v>
      </c>
      <c r="S1483" s="13">
        <v>4.0</v>
      </c>
      <c r="T1483" s="13">
        <v>3.8</v>
      </c>
      <c r="U1483" s="13">
        <v>1.4</v>
      </c>
      <c r="V1483" s="13">
        <v>71.0</v>
      </c>
      <c r="W1483" s="11" t="str">
        <f t="shared" si="1"/>
        <v>B-Average|BBVA|Corporate|2025</v>
      </c>
      <c r="X1483" s="15">
        <f>(MAX(0,MIN(1,1-(K1483-scaling_params!$B$2)/(scaling_params!$C$2-scaling_params!$B$2)))+MAX(0,MIN(1,(L1483-scaling_params!$B$3)/(scaling_params!$C$3-scaling_params!$B$3))))/2</f>
        <v>0.568627451</v>
      </c>
      <c r="Y1483" s="15">
        <f>(MAX(0,MIN(1,(M1483-scaling_params!$B$4)/(scaling_params!$C$4-scaling_params!$B$4)))+MAX(0,MIN(1,(N1483-scaling_params!$B$5)/(scaling_params!$C$5-scaling_params!$B$5))))/2</f>
        <v>0.5755952381</v>
      </c>
      <c r="Z1483" s="15">
        <f>(MAX(0,MIN(1,(O1483-scaling_params!$B$6)/(scaling_params!$C$6-scaling_params!$B$6)))+MAX(0,MIN(1,1-(P1483-scaling_params!$B$7)/(scaling_params!$C$7-scaling_params!$B$7)))+MAX(0,MIN(1,(T1483-scaling_params!$B$11)/(scaling_params!$C$11-scaling_params!$B$11))))/3</f>
        <v>0.4822712387</v>
      </c>
      <c r="AA1483" s="15">
        <f>(MAX(0,MIN(1,1-(Q1483-scaling_params!$B$8)/(scaling_params!$C$8-scaling_params!$B$8)))+MAX(0,MIN(1,(R1483-scaling_params!$B$9)/(scaling_params!$C$9-scaling_params!$B$9)))+MAX(0,MIN(1,(S1483-scaling_params!$B$10)/(scaling_params!$C$10-scaling_params!$B$10))))/3</f>
        <v>0.5971564115</v>
      </c>
      <c r="AB1483" s="15">
        <f>(MAX(0,MIN(1,(U1483-scaling_params!$B$12)/(scaling_params!$C$12-scaling_params!$B$12)))+MAX(0,MIN(1,(V1483-scaling_params!$B$13)/(scaling_params!$C$13-scaling_params!$B$13))))/2</f>
        <v>0.3509090909</v>
      </c>
      <c r="AC1483" s="13">
        <f>(scaling_params!$G$2*X1483+scaling_params!$G$3*Y1483+scaling_params!$G$4*Z1483+scaling_params!$G$5*AA1483+scaling_params!$G$6*AB1483)*100</f>
        <v>52.87328742</v>
      </c>
      <c r="AD1483" s="11" t="s">
        <v>680</v>
      </c>
      <c r="AE1483" s="11">
        <f t="shared" si="2"/>
        <v>1</v>
      </c>
    </row>
    <row r="1484" ht="15.75" customHeight="1">
      <c r="A1484" s="11" t="s">
        <v>419</v>
      </c>
      <c r="B1484" s="11" t="s">
        <v>163</v>
      </c>
      <c r="C1484" s="11" t="s">
        <v>328</v>
      </c>
      <c r="D1484" s="11" t="s">
        <v>170</v>
      </c>
      <c r="E1484" s="12">
        <v>2024.0</v>
      </c>
      <c r="F1484" s="11" t="s">
        <v>171</v>
      </c>
      <c r="G1484" s="11" t="s">
        <v>175</v>
      </c>
      <c r="H1484" s="11">
        <v>2.0</v>
      </c>
      <c r="I1484" s="13">
        <v>8.9</v>
      </c>
      <c r="J1484" s="11">
        <v>1.0</v>
      </c>
      <c r="K1484" s="13">
        <v>2.4</v>
      </c>
      <c r="L1484" s="13">
        <v>6.8</v>
      </c>
      <c r="M1484" s="11">
        <v>-12.0</v>
      </c>
      <c r="N1484" s="14">
        <v>0.69</v>
      </c>
      <c r="O1484" s="13">
        <v>70.5</v>
      </c>
      <c r="P1484" s="13">
        <v>8.3</v>
      </c>
      <c r="Q1484" s="13">
        <v>13.6</v>
      </c>
      <c r="R1484" s="13">
        <v>14.9</v>
      </c>
      <c r="S1484" s="13">
        <v>3.1</v>
      </c>
      <c r="T1484" s="13">
        <v>4.1</v>
      </c>
      <c r="U1484" s="13">
        <v>1.7</v>
      </c>
      <c r="V1484" s="13">
        <v>65.7</v>
      </c>
      <c r="W1484" s="11" t="str">
        <f t="shared" si="1"/>
        <v>B-Average|BBVA|Risk|2024</v>
      </c>
      <c r="X1484" s="15">
        <f>(MAX(0,MIN(1,1-(K1484-scaling_params!$B$2)/(scaling_params!$C$2-scaling_params!$B$2)))+MAX(0,MIN(1,(L1484-scaling_params!$B$3)/(scaling_params!$C$3-scaling_params!$B$3))))/2</f>
        <v>0.5460784314</v>
      </c>
      <c r="Y1484" s="15">
        <f>(MAX(0,MIN(1,(M1484-scaling_params!$B$4)/(scaling_params!$C$4-scaling_params!$B$4)))+MAX(0,MIN(1,(N1484-scaling_params!$B$5)/(scaling_params!$C$5-scaling_params!$B$5))))/2</f>
        <v>0.3166666667</v>
      </c>
      <c r="Z1484" s="15">
        <f>(MAX(0,MIN(1,(O1484-scaling_params!$B$6)/(scaling_params!$C$6-scaling_params!$B$6)))+MAX(0,MIN(1,1-(P1484-scaling_params!$B$7)/(scaling_params!$C$7-scaling_params!$B$7)))+MAX(0,MIN(1,(T1484-scaling_params!$B$11)/(scaling_params!$C$11-scaling_params!$B$11))))/3</f>
        <v>0.558073066</v>
      </c>
      <c r="AA1484" s="15">
        <f>(MAX(0,MIN(1,1-(Q1484-scaling_params!$B$8)/(scaling_params!$C$8-scaling_params!$B$8)))+MAX(0,MIN(1,(R1484-scaling_params!$B$9)/(scaling_params!$C$9-scaling_params!$B$9)))+MAX(0,MIN(1,(S1484-scaling_params!$B$10)/(scaling_params!$C$10-scaling_params!$B$10))))/3</f>
        <v>0.5945079988</v>
      </c>
      <c r="AB1484" s="15">
        <f>(MAX(0,MIN(1,(U1484-scaling_params!$B$12)/(scaling_params!$C$12-scaling_params!$B$12)))+MAX(0,MIN(1,(V1484-scaling_params!$B$13)/(scaling_params!$C$13-scaling_params!$B$13))))/2</f>
        <v>0.3777272727</v>
      </c>
      <c r="AC1484" s="13">
        <f>(scaling_params!$G$2*X1484+scaling_params!$G$3*Y1484+scaling_params!$G$4*Z1484+scaling_params!$G$5*AA1484+scaling_params!$G$6*AB1484)*100</f>
        <v>48.30974945</v>
      </c>
      <c r="AD1484" s="11" t="s">
        <v>680</v>
      </c>
      <c r="AE1484" s="11">
        <f t="shared" si="2"/>
        <v>1</v>
      </c>
    </row>
    <row r="1485" ht="15.75" customHeight="1">
      <c r="A1485" s="11" t="s">
        <v>419</v>
      </c>
      <c r="B1485" s="11" t="s">
        <v>163</v>
      </c>
      <c r="C1485" s="11" t="s">
        <v>328</v>
      </c>
      <c r="D1485" s="11" t="s">
        <v>170</v>
      </c>
      <c r="E1485" s="12">
        <v>2025.0</v>
      </c>
      <c r="F1485" s="11" t="s">
        <v>171</v>
      </c>
      <c r="G1485" s="11" t="s">
        <v>175</v>
      </c>
      <c r="H1485" s="11">
        <v>2.0</v>
      </c>
      <c r="I1485" s="13">
        <v>8.6</v>
      </c>
      <c r="J1485" s="11">
        <v>0.0</v>
      </c>
      <c r="K1485" s="13">
        <v>2.5</v>
      </c>
      <c r="L1485" s="13">
        <v>6.2</v>
      </c>
      <c r="M1485" s="11">
        <v>8.0</v>
      </c>
      <c r="N1485" s="14">
        <v>0.79</v>
      </c>
      <c r="O1485" s="13">
        <v>68.8</v>
      </c>
      <c r="P1485" s="13">
        <v>7.0</v>
      </c>
      <c r="Q1485" s="13">
        <v>16.6</v>
      </c>
      <c r="R1485" s="13">
        <v>14.7</v>
      </c>
      <c r="S1485" s="13">
        <v>4.2</v>
      </c>
      <c r="T1485" s="13">
        <v>3.7</v>
      </c>
      <c r="U1485" s="13">
        <v>1.5</v>
      </c>
      <c r="V1485" s="13">
        <v>74.3</v>
      </c>
      <c r="W1485" s="11" t="str">
        <f t="shared" si="1"/>
        <v>B-Average|BBVA|Risk|2025</v>
      </c>
      <c r="X1485" s="15">
        <f>(MAX(0,MIN(1,1-(K1485-scaling_params!$B$2)/(scaling_params!$C$2-scaling_params!$B$2)))+MAX(0,MIN(1,(L1485-scaling_params!$B$3)/(scaling_params!$C$3-scaling_params!$B$3))))/2</f>
        <v>0.4852941176</v>
      </c>
      <c r="Y1485" s="15">
        <f>(MAX(0,MIN(1,(M1485-scaling_params!$B$4)/(scaling_params!$C$4-scaling_params!$B$4)))+MAX(0,MIN(1,(N1485-scaling_params!$B$5)/(scaling_params!$C$5-scaling_params!$B$5))))/2</f>
        <v>0.5369047619</v>
      </c>
      <c r="Z1485" s="15">
        <f>(MAX(0,MIN(1,(O1485-scaling_params!$B$6)/(scaling_params!$C$6-scaling_params!$B$6)))+MAX(0,MIN(1,1-(P1485-scaling_params!$B$7)/(scaling_params!$C$7-scaling_params!$B$7)))+MAX(0,MIN(1,(T1485-scaling_params!$B$11)/(scaling_params!$C$11-scaling_params!$B$11))))/3</f>
        <v>0.6090421397</v>
      </c>
      <c r="AA1485" s="15">
        <f>(MAX(0,MIN(1,1-(Q1485-scaling_params!$B$8)/(scaling_params!$C$8-scaling_params!$B$8)))+MAX(0,MIN(1,(R1485-scaling_params!$B$9)/(scaling_params!$C$9-scaling_params!$B$9)))+MAX(0,MIN(1,(S1485-scaling_params!$B$10)/(scaling_params!$C$10-scaling_params!$B$10))))/3</f>
        <v>0.5802759539</v>
      </c>
      <c r="AB1485" s="15">
        <f>(MAX(0,MIN(1,(U1485-scaling_params!$B$12)/(scaling_params!$C$12-scaling_params!$B$12)))+MAX(0,MIN(1,(V1485-scaling_params!$B$13)/(scaling_params!$C$13-scaling_params!$B$13))))/2</f>
        <v>0.4059090909</v>
      </c>
      <c r="AC1485" s="13">
        <f>(scaling_params!$G$2*X1485+scaling_params!$G$3*Y1485+scaling_params!$G$4*Z1485+scaling_params!$G$5*AA1485+scaling_params!$G$6*AB1485)*100</f>
        <v>53.33674801</v>
      </c>
      <c r="AD1485" s="11" t="s">
        <v>680</v>
      </c>
      <c r="AE1485" s="11">
        <f t="shared" si="2"/>
        <v>1</v>
      </c>
    </row>
    <row r="1486" ht="15.75" customHeight="1">
      <c r="A1486" s="11" t="s">
        <v>420</v>
      </c>
      <c r="B1486" s="11" t="s">
        <v>163</v>
      </c>
      <c r="C1486" s="11" t="s">
        <v>328</v>
      </c>
      <c r="D1486" s="11" t="s">
        <v>177</v>
      </c>
      <c r="E1486" s="12">
        <v>2024.0</v>
      </c>
      <c r="F1486" s="11" t="s">
        <v>171</v>
      </c>
      <c r="G1486" s="11" t="s">
        <v>184</v>
      </c>
      <c r="H1486" s="11">
        <v>2.0</v>
      </c>
      <c r="I1486" s="13">
        <v>8.9</v>
      </c>
      <c r="J1486" s="11">
        <v>0.0</v>
      </c>
      <c r="K1486" s="13">
        <v>2.9</v>
      </c>
      <c r="L1486" s="13">
        <v>5.4</v>
      </c>
      <c r="M1486" s="11">
        <v>-15.0</v>
      </c>
      <c r="N1486" s="14">
        <v>0.7</v>
      </c>
      <c r="O1486" s="13">
        <v>68.1</v>
      </c>
      <c r="P1486" s="13">
        <v>8.1</v>
      </c>
      <c r="Q1486" s="13">
        <v>16.4</v>
      </c>
      <c r="R1486" s="13">
        <v>13.3</v>
      </c>
      <c r="S1486" s="13">
        <v>2.8</v>
      </c>
      <c r="T1486" s="13">
        <v>2.6</v>
      </c>
      <c r="U1486" s="13">
        <v>2.1</v>
      </c>
      <c r="V1486" s="13">
        <v>58.5</v>
      </c>
      <c r="W1486" s="11" t="str">
        <f t="shared" si="1"/>
        <v>B-Average|BBVA|Retail|2024</v>
      </c>
      <c r="X1486" s="15">
        <f>(MAX(0,MIN(1,1-(K1486-scaling_params!$B$2)/(scaling_params!$C$2-scaling_params!$B$2)))+MAX(0,MIN(1,(L1486-scaling_params!$B$3)/(scaling_params!$C$3-scaling_params!$B$3))))/2</f>
        <v>0.3598039216</v>
      </c>
      <c r="Y1486" s="15">
        <f>(MAX(0,MIN(1,(M1486-scaling_params!$B$4)/(scaling_params!$C$4-scaling_params!$B$4)))+MAX(0,MIN(1,(N1486-scaling_params!$B$5)/(scaling_params!$C$5-scaling_params!$B$5))))/2</f>
        <v>0.3148809524</v>
      </c>
      <c r="Z1486" s="15">
        <f>(MAX(0,MIN(1,(O1486-scaling_params!$B$6)/(scaling_params!$C$6-scaling_params!$B$6)))+MAX(0,MIN(1,1-(P1486-scaling_params!$B$7)/(scaling_params!$C$7-scaling_params!$B$7)))+MAX(0,MIN(1,(T1486-scaling_params!$B$11)/(scaling_params!$C$11-scaling_params!$B$11))))/3</f>
        <v>0.3936299808</v>
      </c>
      <c r="AA1486" s="15">
        <f>(MAX(0,MIN(1,1-(Q1486-scaling_params!$B$8)/(scaling_params!$C$8-scaling_params!$B$8)))+MAX(0,MIN(1,(R1486-scaling_params!$B$9)/(scaling_params!$C$9-scaling_params!$B$9)))+MAX(0,MIN(1,(S1486-scaling_params!$B$10)/(scaling_params!$C$10-scaling_params!$B$10))))/3</f>
        <v>0.3915250795</v>
      </c>
      <c r="AB1486" s="15">
        <f>(MAX(0,MIN(1,(U1486-scaling_params!$B$12)/(scaling_params!$C$12-scaling_params!$B$12)))+MAX(0,MIN(1,(V1486-scaling_params!$B$13)/(scaling_params!$C$13-scaling_params!$B$13))))/2</f>
        <v>0.4122727273</v>
      </c>
      <c r="AC1486" s="13">
        <f>(scaling_params!$G$2*X1486+scaling_params!$G$3*Y1486+scaling_params!$G$4*Z1486+scaling_params!$G$5*AA1486+scaling_params!$G$6*AB1486)*100</f>
        <v>36.86105867</v>
      </c>
      <c r="AD1486" s="11" t="s">
        <v>680</v>
      </c>
      <c r="AE1486" s="11">
        <f t="shared" si="2"/>
        <v>1</v>
      </c>
    </row>
    <row r="1487" ht="15.75" customHeight="1">
      <c r="A1487" s="11" t="s">
        <v>420</v>
      </c>
      <c r="B1487" s="11" t="s">
        <v>163</v>
      </c>
      <c r="C1487" s="11" t="s">
        <v>328</v>
      </c>
      <c r="D1487" s="11" t="s">
        <v>177</v>
      </c>
      <c r="E1487" s="12">
        <v>2025.0</v>
      </c>
      <c r="F1487" s="11" t="s">
        <v>171</v>
      </c>
      <c r="G1487" s="11" t="s">
        <v>184</v>
      </c>
      <c r="H1487" s="11">
        <v>2.0</v>
      </c>
      <c r="I1487" s="13">
        <v>8.6</v>
      </c>
      <c r="J1487" s="11">
        <v>0.0</v>
      </c>
      <c r="K1487" s="13">
        <v>2.8</v>
      </c>
      <c r="L1487" s="13">
        <v>7.0</v>
      </c>
      <c r="M1487" s="11">
        <v>11.0</v>
      </c>
      <c r="N1487" s="14">
        <v>0.73</v>
      </c>
      <c r="O1487" s="13">
        <v>69.9</v>
      </c>
      <c r="P1487" s="13">
        <v>6.2</v>
      </c>
      <c r="Q1487" s="13">
        <v>20.4</v>
      </c>
      <c r="R1487" s="13">
        <v>11.3</v>
      </c>
      <c r="S1487" s="13">
        <v>3.4</v>
      </c>
      <c r="T1487" s="13">
        <v>3.1</v>
      </c>
      <c r="U1487" s="13">
        <v>1.6</v>
      </c>
      <c r="V1487" s="13">
        <v>65.2</v>
      </c>
      <c r="W1487" s="11" t="str">
        <f t="shared" si="1"/>
        <v>B-Average|BBVA|Retail|2025</v>
      </c>
      <c r="X1487" s="15">
        <f>(MAX(0,MIN(1,1-(K1487-scaling_params!$B$2)/(scaling_params!$C$2-scaling_params!$B$2)))+MAX(0,MIN(1,(L1487-scaling_params!$B$3)/(scaling_params!$C$3-scaling_params!$B$3))))/2</f>
        <v>0.4941176471</v>
      </c>
      <c r="Y1487" s="15">
        <f>(MAX(0,MIN(1,(M1487-scaling_params!$B$4)/(scaling_params!$C$4-scaling_params!$B$4)))+MAX(0,MIN(1,(N1487-scaling_params!$B$5)/(scaling_params!$C$5-scaling_params!$B$5))))/2</f>
        <v>0.4761904762</v>
      </c>
      <c r="Z1487" s="15">
        <f>(MAX(0,MIN(1,(O1487-scaling_params!$B$6)/(scaling_params!$C$6-scaling_params!$B$6)))+MAX(0,MIN(1,1-(P1487-scaling_params!$B$7)/(scaling_params!$C$7-scaling_params!$B$7)))+MAX(0,MIN(1,(T1487-scaling_params!$B$11)/(scaling_params!$C$11-scaling_params!$B$11))))/3</f>
        <v>0.6421231698</v>
      </c>
      <c r="AA1487" s="15">
        <f>(MAX(0,MIN(1,1-(Q1487-scaling_params!$B$8)/(scaling_params!$C$8-scaling_params!$B$8)))+MAX(0,MIN(1,(R1487-scaling_params!$B$9)/(scaling_params!$C$9-scaling_params!$B$9)))+MAX(0,MIN(1,(S1487-scaling_params!$B$10)/(scaling_params!$C$10-scaling_params!$B$10))))/3</f>
        <v>0.2144452718</v>
      </c>
      <c r="AB1487" s="15">
        <f>(MAX(0,MIN(1,(U1487-scaling_params!$B$12)/(scaling_params!$C$12-scaling_params!$B$12)))+MAX(0,MIN(1,(V1487-scaling_params!$B$13)/(scaling_params!$C$13-scaling_params!$B$13))))/2</f>
        <v>0.3481818182</v>
      </c>
      <c r="AC1487" s="13">
        <f>(scaling_params!$G$2*X1487+scaling_params!$G$3*Y1487+scaling_params!$G$4*Z1487+scaling_params!$G$5*AA1487+scaling_params!$G$6*AB1487)*100</f>
        <v>45.77491763</v>
      </c>
      <c r="AD1487" s="11" t="s">
        <v>680</v>
      </c>
      <c r="AE1487" s="11">
        <f t="shared" si="2"/>
        <v>1</v>
      </c>
    </row>
    <row r="1488" ht="15.75" customHeight="1">
      <c r="A1488" s="11" t="s">
        <v>421</v>
      </c>
      <c r="B1488" s="11" t="s">
        <v>163</v>
      </c>
      <c r="C1488" s="11" t="s">
        <v>328</v>
      </c>
      <c r="D1488" s="11" t="s">
        <v>165</v>
      </c>
      <c r="E1488" s="12">
        <v>2024.0</v>
      </c>
      <c r="F1488" s="11" t="s">
        <v>166</v>
      </c>
      <c r="G1488" s="11" t="s">
        <v>167</v>
      </c>
      <c r="H1488" s="11">
        <v>3.0</v>
      </c>
      <c r="I1488" s="13">
        <v>8.9</v>
      </c>
      <c r="J1488" s="11">
        <v>0.0</v>
      </c>
      <c r="K1488" s="13">
        <v>3.0</v>
      </c>
      <c r="L1488" s="13">
        <v>7.0</v>
      </c>
      <c r="M1488" s="11">
        <v>6.0</v>
      </c>
      <c r="N1488" s="14">
        <v>0.78</v>
      </c>
      <c r="O1488" s="13">
        <v>69.1</v>
      </c>
      <c r="P1488" s="13">
        <v>7.0</v>
      </c>
      <c r="Q1488" s="13">
        <v>16.3</v>
      </c>
      <c r="R1488" s="13">
        <v>13.4</v>
      </c>
      <c r="S1488" s="13">
        <v>4.1</v>
      </c>
      <c r="T1488" s="13">
        <v>3.1</v>
      </c>
      <c r="U1488" s="13">
        <v>2.1</v>
      </c>
      <c r="V1488" s="13">
        <v>73.8</v>
      </c>
      <c r="W1488" s="11" t="str">
        <f t="shared" si="1"/>
        <v>B-Average|BBVA|Operations|2024</v>
      </c>
      <c r="X1488" s="15">
        <f>(MAX(0,MIN(1,1-(K1488-scaling_params!$B$2)/(scaling_params!$C$2-scaling_params!$B$2)))+MAX(0,MIN(1,(L1488-scaling_params!$B$3)/(scaling_params!$C$3-scaling_params!$B$3))))/2</f>
        <v>0.4607843137</v>
      </c>
      <c r="Y1488" s="15">
        <f>(MAX(0,MIN(1,(M1488-scaling_params!$B$4)/(scaling_params!$C$4-scaling_params!$B$4)))+MAX(0,MIN(1,(N1488-scaling_params!$B$5)/(scaling_params!$C$5-scaling_params!$B$5))))/2</f>
        <v>0.5148809524</v>
      </c>
      <c r="Z1488" s="15">
        <f>(MAX(0,MIN(1,(O1488-scaling_params!$B$6)/(scaling_params!$C$6-scaling_params!$B$6)))+MAX(0,MIN(1,1-(P1488-scaling_params!$B$7)/(scaling_params!$C$7-scaling_params!$B$7)))+MAX(0,MIN(1,(T1488-scaling_params!$B$11)/(scaling_params!$C$11-scaling_params!$B$11))))/3</f>
        <v>0.5568497776</v>
      </c>
      <c r="AA1488" s="15">
        <f>(MAX(0,MIN(1,1-(Q1488-scaling_params!$B$8)/(scaling_params!$C$8-scaling_params!$B$8)))+MAX(0,MIN(1,(R1488-scaling_params!$B$9)/(scaling_params!$C$9-scaling_params!$B$9)))+MAX(0,MIN(1,(S1488-scaling_params!$B$10)/(scaling_params!$C$10-scaling_params!$B$10))))/3</f>
        <v>0.526983348</v>
      </c>
      <c r="AB1488" s="15">
        <f>(MAX(0,MIN(1,(U1488-scaling_params!$B$12)/(scaling_params!$C$12-scaling_params!$B$12)))+MAX(0,MIN(1,(V1488-scaling_params!$B$13)/(scaling_params!$C$13-scaling_params!$B$13))))/2</f>
        <v>0.5513636364</v>
      </c>
      <c r="AC1488" s="13">
        <f>(scaling_params!$G$2*X1488+scaling_params!$G$3*Y1488+scaling_params!$G$4*Z1488+scaling_params!$G$5*AA1488+scaling_params!$G$6*AB1488)*100</f>
        <v>51.79510136</v>
      </c>
      <c r="AD1488" s="11" t="s">
        <v>680</v>
      </c>
      <c r="AE1488" s="11">
        <f t="shared" si="2"/>
        <v>1</v>
      </c>
    </row>
    <row r="1489" ht="15.75" customHeight="1">
      <c r="A1489" s="11" t="s">
        <v>421</v>
      </c>
      <c r="B1489" s="11" t="s">
        <v>163</v>
      </c>
      <c r="C1489" s="11" t="s">
        <v>328</v>
      </c>
      <c r="D1489" s="11" t="s">
        <v>165</v>
      </c>
      <c r="E1489" s="12">
        <v>2025.0</v>
      </c>
      <c r="F1489" s="11" t="s">
        <v>166</v>
      </c>
      <c r="G1489" s="11" t="s">
        <v>167</v>
      </c>
      <c r="H1489" s="11">
        <v>3.0</v>
      </c>
      <c r="I1489" s="13">
        <v>8.6</v>
      </c>
      <c r="J1489" s="11">
        <v>0.0</v>
      </c>
      <c r="K1489" s="13">
        <v>2.9</v>
      </c>
      <c r="L1489" s="13">
        <v>6.5</v>
      </c>
      <c r="M1489" s="11">
        <v>-12.0</v>
      </c>
      <c r="N1489" s="14">
        <v>0.83</v>
      </c>
      <c r="O1489" s="13">
        <v>65.0</v>
      </c>
      <c r="P1489" s="13">
        <v>7.5</v>
      </c>
      <c r="Q1489" s="13">
        <v>15.9</v>
      </c>
      <c r="R1489" s="13">
        <v>10.7</v>
      </c>
      <c r="S1489" s="13">
        <v>3.4</v>
      </c>
      <c r="T1489" s="13">
        <v>3.2</v>
      </c>
      <c r="U1489" s="13">
        <v>1.3</v>
      </c>
      <c r="V1489" s="13">
        <v>68.6</v>
      </c>
      <c r="W1489" s="11" t="str">
        <f t="shared" si="1"/>
        <v>B-Average|BBVA|Operations|2025</v>
      </c>
      <c r="X1489" s="15">
        <f>(MAX(0,MIN(1,1-(K1489-scaling_params!$B$2)/(scaling_params!$C$2-scaling_params!$B$2)))+MAX(0,MIN(1,(L1489-scaling_params!$B$3)/(scaling_params!$C$3-scaling_params!$B$3))))/2</f>
        <v>0.4406862745</v>
      </c>
      <c r="Y1489" s="15">
        <f>(MAX(0,MIN(1,(M1489-scaling_params!$B$4)/(scaling_params!$C$4-scaling_params!$B$4)))+MAX(0,MIN(1,(N1489-scaling_params!$B$5)/(scaling_params!$C$5-scaling_params!$B$5))))/2</f>
        <v>0.4916666667</v>
      </c>
      <c r="Z1489" s="15">
        <f>(MAX(0,MIN(1,(O1489-scaling_params!$B$6)/(scaling_params!$C$6-scaling_params!$B$6)))+MAX(0,MIN(1,1-(P1489-scaling_params!$B$7)/(scaling_params!$C$7-scaling_params!$B$7)))+MAX(0,MIN(1,(T1489-scaling_params!$B$11)/(scaling_params!$C$11-scaling_params!$B$11))))/3</f>
        <v>0.4536717764</v>
      </c>
      <c r="AA1489" s="15">
        <f>(MAX(0,MIN(1,1-(Q1489-scaling_params!$B$8)/(scaling_params!$C$8-scaling_params!$B$8)))+MAX(0,MIN(1,(R1489-scaling_params!$B$9)/(scaling_params!$C$9-scaling_params!$B$9)))+MAX(0,MIN(1,(S1489-scaling_params!$B$10)/(scaling_params!$C$10-scaling_params!$B$10))))/3</f>
        <v>0.3595833615</v>
      </c>
      <c r="AB1489" s="15">
        <f>(MAX(0,MIN(1,(U1489-scaling_params!$B$12)/(scaling_params!$C$12-scaling_params!$B$12)))+MAX(0,MIN(1,(V1489-scaling_params!$B$13)/(scaling_params!$C$13-scaling_params!$B$13))))/2</f>
        <v>0.3040909091</v>
      </c>
      <c r="AC1489" s="13">
        <f>(scaling_params!$G$2*X1489+scaling_params!$G$3*Y1489+scaling_params!$G$4*Z1489+scaling_params!$G$5*AA1489+scaling_params!$G$6*AB1489)*100</f>
        <v>42.48852075</v>
      </c>
      <c r="AD1489" s="11" t="s">
        <v>680</v>
      </c>
      <c r="AE1489" s="11">
        <f t="shared" si="2"/>
        <v>1</v>
      </c>
    </row>
    <row r="1490" ht="15.75" customHeight="1">
      <c r="A1490" s="11" t="s">
        <v>422</v>
      </c>
      <c r="B1490" s="11" t="s">
        <v>163</v>
      </c>
      <c r="C1490" s="11" t="s">
        <v>328</v>
      </c>
      <c r="D1490" s="11" t="s">
        <v>170</v>
      </c>
      <c r="E1490" s="12">
        <v>2024.0</v>
      </c>
      <c r="F1490" s="11" t="s">
        <v>171</v>
      </c>
      <c r="G1490" s="11" t="s">
        <v>172</v>
      </c>
      <c r="H1490" s="11">
        <v>4.0</v>
      </c>
      <c r="I1490" s="13">
        <v>8.9</v>
      </c>
      <c r="J1490" s="11">
        <v>0.0</v>
      </c>
      <c r="K1490" s="13">
        <v>2.4</v>
      </c>
      <c r="L1490" s="13">
        <v>7.3</v>
      </c>
      <c r="M1490" s="11">
        <v>18.0</v>
      </c>
      <c r="N1490" s="14">
        <v>0.85</v>
      </c>
      <c r="O1490" s="13">
        <v>70.5</v>
      </c>
      <c r="P1490" s="13">
        <v>8.3</v>
      </c>
      <c r="Q1490" s="13">
        <v>13.6</v>
      </c>
      <c r="R1490" s="13">
        <v>14.9</v>
      </c>
      <c r="S1490" s="13">
        <v>3.9</v>
      </c>
      <c r="T1490" s="13">
        <v>4.0</v>
      </c>
      <c r="U1490" s="13">
        <v>1.7</v>
      </c>
      <c r="V1490" s="13">
        <v>74.2</v>
      </c>
      <c r="W1490" s="11" t="str">
        <f t="shared" si="1"/>
        <v>B-Average|BBVA|Risk|2024</v>
      </c>
      <c r="X1490" s="15">
        <f>(MAX(0,MIN(1,1-(K1490-scaling_params!$B$2)/(scaling_params!$C$2-scaling_params!$B$2)))+MAX(0,MIN(1,(L1490-scaling_params!$B$3)/(scaling_params!$C$3-scaling_params!$B$3))))/2</f>
        <v>0.5828431373</v>
      </c>
      <c r="Y1490" s="15">
        <f>(MAX(0,MIN(1,(M1490-scaling_params!$B$4)/(scaling_params!$C$4-scaling_params!$B$4)))+MAX(0,MIN(1,(N1490-scaling_params!$B$5)/(scaling_params!$C$5-scaling_params!$B$5))))/2</f>
        <v>0.6595238095</v>
      </c>
      <c r="Z1490" s="15">
        <f>(MAX(0,MIN(1,(O1490-scaling_params!$B$6)/(scaling_params!$C$6-scaling_params!$B$6)))+MAX(0,MIN(1,1-(P1490-scaling_params!$B$7)/(scaling_params!$C$7-scaling_params!$B$7)))+MAX(0,MIN(1,(T1490-scaling_params!$B$11)/(scaling_params!$C$11-scaling_params!$B$11))))/3</f>
        <v>0.5485492565</v>
      </c>
      <c r="AA1490" s="15">
        <f>(MAX(0,MIN(1,1-(Q1490-scaling_params!$B$8)/(scaling_params!$C$8-scaling_params!$B$8)))+MAX(0,MIN(1,(R1490-scaling_params!$B$9)/(scaling_params!$C$9-scaling_params!$B$9)))+MAX(0,MIN(1,(S1490-scaling_params!$B$10)/(scaling_params!$C$10-scaling_params!$B$10))))/3</f>
        <v>0.6729393714</v>
      </c>
      <c r="AB1490" s="15">
        <f>(MAX(0,MIN(1,(U1490-scaling_params!$B$12)/(scaling_params!$C$12-scaling_params!$B$12)))+MAX(0,MIN(1,(V1490-scaling_params!$B$13)/(scaling_params!$C$13-scaling_params!$B$13))))/2</f>
        <v>0.455</v>
      </c>
      <c r="AC1490" s="13">
        <f>(scaling_params!$G$2*X1490+scaling_params!$G$3*Y1490+scaling_params!$G$4*Z1490+scaling_params!$G$5*AA1490+scaling_params!$G$6*AB1490)*100</f>
        <v>59.29926371</v>
      </c>
      <c r="AD1490" s="11" t="s">
        <v>680</v>
      </c>
      <c r="AE1490" s="11">
        <f t="shared" si="2"/>
        <v>1</v>
      </c>
    </row>
    <row r="1491" ht="15.75" customHeight="1">
      <c r="A1491" s="11" t="s">
        <v>422</v>
      </c>
      <c r="B1491" s="11" t="s">
        <v>163</v>
      </c>
      <c r="C1491" s="11" t="s">
        <v>328</v>
      </c>
      <c r="D1491" s="11" t="s">
        <v>170</v>
      </c>
      <c r="E1491" s="12">
        <v>2025.0</v>
      </c>
      <c r="F1491" s="11" t="s">
        <v>171</v>
      </c>
      <c r="G1491" s="11" t="s">
        <v>172</v>
      </c>
      <c r="H1491" s="11">
        <v>4.0</v>
      </c>
      <c r="I1491" s="13">
        <v>8.6</v>
      </c>
      <c r="J1491" s="11">
        <v>0.0</v>
      </c>
      <c r="K1491" s="13">
        <v>2.5</v>
      </c>
      <c r="L1491" s="13">
        <v>7.2</v>
      </c>
      <c r="M1491" s="11">
        <v>6.0</v>
      </c>
      <c r="N1491" s="14">
        <v>0.84</v>
      </c>
      <c r="O1491" s="13">
        <v>68.8</v>
      </c>
      <c r="P1491" s="13">
        <v>7.0</v>
      </c>
      <c r="Q1491" s="13">
        <v>16.6</v>
      </c>
      <c r="R1491" s="13">
        <v>14.7</v>
      </c>
      <c r="S1491" s="13">
        <v>4.1</v>
      </c>
      <c r="T1491" s="13">
        <v>3.5</v>
      </c>
      <c r="U1491" s="13">
        <v>1.5</v>
      </c>
      <c r="V1491" s="13">
        <v>77.0</v>
      </c>
      <c r="W1491" s="11" t="str">
        <f t="shared" si="1"/>
        <v>B-Average|BBVA|Risk|2025</v>
      </c>
      <c r="X1491" s="15">
        <f>(MAX(0,MIN(1,1-(K1491-scaling_params!$B$2)/(scaling_params!$C$2-scaling_params!$B$2)))+MAX(0,MIN(1,(L1491-scaling_params!$B$3)/(scaling_params!$C$3-scaling_params!$B$3))))/2</f>
        <v>0.5588235294</v>
      </c>
      <c r="Y1491" s="15">
        <f>(MAX(0,MIN(1,(M1491-scaling_params!$B$4)/(scaling_params!$C$4-scaling_params!$B$4)))+MAX(0,MIN(1,(N1491-scaling_params!$B$5)/(scaling_params!$C$5-scaling_params!$B$5))))/2</f>
        <v>0.5898809524</v>
      </c>
      <c r="Z1491" s="15">
        <f>(MAX(0,MIN(1,(O1491-scaling_params!$B$6)/(scaling_params!$C$6-scaling_params!$B$6)))+MAX(0,MIN(1,1-(P1491-scaling_params!$B$7)/(scaling_params!$C$7-scaling_params!$B$7)))+MAX(0,MIN(1,(T1491-scaling_params!$B$11)/(scaling_params!$C$11-scaling_params!$B$11))))/3</f>
        <v>0.5899945207</v>
      </c>
      <c r="AA1491" s="15">
        <f>(MAX(0,MIN(1,1-(Q1491-scaling_params!$B$8)/(scaling_params!$C$8-scaling_params!$B$8)))+MAX(0,MIN(1,(R1491-scaling_params!$B$9)/(scaling_params!$C$9-scaling_params!$B$9)))+MAX(0,MIN(1,(S1491-scaling_params!$B$10)/(scaling_params!$C$10-scaling_params!$B$10))))/3</f>
        <v>0.5704720323</v>
      </c>
      <c r="AB1491" s="15">
        <f>(MAX(0,MIN(1,(U1491-scaling_params!$B$12)/(scaling_params!$C$12-scaling_params!$B$12)))+MAX(0,MIN(1,(V1491-scaling_params!$B$13)/(scaling_params!$C$13-scaling_params!$B$13))))/2</f>
        <v>0.4304545455</v>
      </c>
      <c r="AC1491" s="13">
        <f>(scaling_params!$G$2*X1491+scaling_params!$G$3*Y1491+scaling_params!$G$4*Z1491+scaling_params!$G$5*AA1491+scaling_params!$G$6*AB1491)*100</f>
        <v>55.97909796</v>
      </c>
      <c r="AD1491" s="11" t="s">
        <v>680</v>
      </c>
      <c r="AE1491" s="11">
        <f t="shared" si="2"/>
        <v>1</v>
      </c>
    </row>
    <row r="1492" ht="15.75" customHeight="1">
      <c r="A1492" s="11" t="s">
        <v>423</v>
      </c>
      <c r="B1492" s="11" t="s">
        <v>163</v>
      </c>
      <c r="C1492" s="11" t="s">
        <v>328</v>
      </c>
      <c r="D1492" s="11" t="s">
        <v>181</v>
      </c>
      <c r="E1492" s="12">
        <v>2024.0</v>
      </c>
      <c r="F1492" s="11" t="s">
        <v>171</v>
      </c>
      <c r="G1492" s="11" t="s">
        <v>167</v>
      </c>
      <c r="H1492" s="11">
        <v>1.0</v>
      </c>
      <c r="I1492" s="13">
        <v>8.9</v>
      </c>
      <c r="J1492" s="11">
        <v>1.0</v>
      </c>
      <c r="K1492" s="13">
        <v>3.1</v>
      </c>
      <c r="L1492" s="13">
        <v>5.0</v>
      </c>
      <c r="M1492" s="11">
        <v>-11.0</v>
      </c>
      <c r="N1492" s="14">
        <v>0.78</v>
      </c>
      <c r="O1492" s="13">
        <v>71.5</v>
      </c>
      <c r="P1492" s="13">
        <v>8.4</v>
      </c>
      <c r="Q1492" s="13">
        <v>14.6</v>
      </c>
      <c r="R1492" s="13">
        <v>11.7</v>
      </c>
      <c r="S1492" s="13">
        <v>3.1</v>
      </c>
      <c r="T1492" s="13">
        <v>3.2</v>
      </c>
      <c r="U1492" s="13">
        <v>1.8</v>
      </c>
      <c r="V1492" s="13">
        <v>65.9</v>
      </c>
      <c r="W1492" s="11" t="str">
        <f t="shared" si="1"/>
        <v>B-Average|BBVA|Corporate|2024</v>
      </c>
      <c r="X1492" s="15">
        <f>(MAX(0,MIN(1,1-(K1492-scaling_params!$B$2)/(scaling_params!$C$2-scaling_params!$B$2)))+MAX(0,MIN(1,(L1492-scaling_params!$B$3)/(scaling_params!$C$3-scaling_params!$B$3))))/2</f>
        <v>0.2970588235</v>
      </c>
      <c r="Y1492" s="15">
        <f>(MAX(0,MIN(1,(M1492-scaling_params!$B$4)/(scaling_params!$C$4-scaling_params!$B$4)))+MAX(0,MIN(1,(N1492-scaling_params!$B$5)/(scaling_params!$C$5-scaling_params!$B$5))))/2</f>
        <v>0.4339285714</v>
      </c>
      <c r="Z1492" s="15">
        <f>(MAX(0,MIN(1,(O1492-scaling_params!$B$6)/(scaling_params!$C$6-scaling_params!$B$6)))+MAX(0,MIN(1,1-(P1492-scaling_params!$B$7)/(scaling_params!$C$7-scaling_params!$B$7)))+MAX(0,MIN(1,(T1492-scaling_params!$B$11)/(scaling_params!$C$11-scaling_params!$B$11))))/3</f>
        <v>0.4798514214</v>
      </c>
      <c r="AA1492" s="15">
        <f>(MAX(0,MIN(1,1-(Q1492-scaling_params!$B$8)/(scaling_params!$C$8-scaling_params!$B$8)))+MAX(0,MIN(1,(R1492-scaling_params!$B$9)/(scaling_params!$C$9-scaling_params!$B$9)))+MAX(0,MIN(1,(S1492-scaling_params!$B$10)/(scaling_params!$C$10-scaling_params!$B$10))))/3</f>
        <v>0.4216081139</v>
      </c>
      <c r="AB1492" s="15">
        <f>(MAX(0,MIN(1,(U1492-scaling_params!$B$12)/(scaling_params!$C$12-scaling_params!$B$12)))+MAX(0,MIN(1,(V1492-scaling_params!$B$13)/(scaling_params!$C$13-scaling_params!$B$13))))/2</f>
        <v>0.4045454545</v>
      </c>
      <c r="AC1492" s="13">
        <f>(scaling_params!$G$2*X1492+scaling_params!$G$3*Y1492+scaling_params!$G$4*Z1492+scaling_params!$G$5*AA1492+scaling_params!$G$6*AB1492)*100</f>
        <v>40.64865135</v>
      </c>
      <c r="AD1492" s="11" t="s">
        <v>680</v>
      </c>
      <c r="AE1492" s="11">
        <f t="shared" si="2"/>
        <v>1</v>
      </c>
    </row>
    <row r="1493" ht="15.75" customHeight="1">
      <c r="A1493" s="11" t="s">
        <v>423</v>
      </c>
      <c r="B1493" s="11" t="s">
        <v>163</v>
      </c>
      <c r="C1493" s="11" t="s">
        <v>328</v>
      </c>
      <c r="D1493" s="11" t="s">
        <v>181</v>
      </c>
      <c r="E1493" s="12">
        <v>2025.0</v>
      </c>
      <c r="F1493" s="11" t="s">
        <v>171</v>
      </c>
      <c r="G1493" s="11" t="s">
        <v>167</v>
      </c>
      <c r="H1493" s="11">
        <v>1.0</v>
      </c>
      <c r="I1493" s="13">
        <v>8.6</v>
      </c>
      <c r="J1493" s="11">
        <v>0.0</v>
      </c>
      <c r="K1493" s="13">
        <v>2.0</v>
      </c>
      <c r="L1493" s="13">
        <v>5.8</v>
      </c>
      <c r="M1493" s="11">
        <v>5.0</v>
      </c>
      <c r="N1493" s="14">
        <v>0.78</v>
      </c>
      <c r="O1493" s="13">
        <v>66.0</v>
      </c>
      <c r="P1493" s="13">
        <v>8.0</v>
      </c>
      <c r="Q1493" s="13">
        <v>14.3</v>
      </c>
      <c r="R1493" s="13">
        <v>13.5</v>
      </c>
      <c r="S1493" s="13">
        <v>3.7</v>
      </c>
      <c r="T1493" s="13">
        <v>3.0</v>
      </c>
      <c r="U1493" s="13">
        <v>1.4</v>
      </c>
      <c r="V1493" s="13">
        <v>65.1</v>
      </c>
      <c r="W1493" s="11" t="str">
        <f t="shared" si="1"/>
        <v>B-Average|BBVA|Corporate|2025</v>
      </c>
      <c r="X1493" s="15">
        <f>(MAX(0,MIN(1,1-(K1493-scaling_params!$B$2)/(scaling_params!$C$2-scaling_params!$B$2)))+MAX(0,MIN(1,(L1493-scaling_params!$B$3)/(scaling_params!$C$3-scaling_params!$B$3))))/2</f>
        <v>0.5392156863</v>
      </c>
      <c r="Y1493" s="15">
        <f>(MAX(0,MIN(1,(M1493-scaling_params!$B$4)/(scaling_params!$C$4-scaling_params!$B$4)))+MAX(0,MIN(1,(N1493-scaling_params!$B$5)/(scaling_params!$C$5-scaling_params!$B$5))))/2</f>
        <v>0.5101190476</v>
      </c>
      <c r="Z1493" s="15">
        <f>(MAX(0,MIN(1,(O1493-scaling_params!$B$6)/(scaling_params!$C$6-scaling_params!$B$6)))+MAX(0,MIN(1,1-(P1493-scaling_params!$B$7)/(scaling_params!$C$7-scaling_params!$B$7)))+MAX(0,MIN(1,(T1493-scaling_params!$B$11)/(scaling_params!$C$11-scaling_params!$B$11))))/3</f>
        <v>0.4060807625</v>
      </c>
      <c r="AA1493" s="15">
        <f>(MAX(0,MIN(1,1-(Q1493-scaling_params!$B$8)/(scaling_params!$C$8-scaling_params!$B$8)))+MAX(0,MIN(1,(R1493-scaling_params!$B$9)/(scaling_params!$C$9-scaling_params!$B$9)))+MAX(0,MIN(1,(S1493-scaling_params!$B$10)/(scaling_params!$C$10-scaling_params!$B$10))))/3</f>
        <v>0.5677446468</v>
      </c>
      <c r="AB1493" s="15">
        <f>(MAX(0,MIN(1,(U1493-scaling_params!$B$12)/(scaling_params!$C$12-scaling_params!$B$12)))+MAX(0,MIN(1,(V1493-scaling_params!$B$13)/(scaling_params!$C$13-scaling_params!$B$13))))/2</f>
        <v>0.2972727273</v>
      </c>
      <c r="AC1493" s="13">
        <f>(scaling_params!$G$2*X1493+scaling_params!$G$3*Y1493+scaling_params!$G$4*Z1493+scaling_params!$G$5*AA1493+scaling_params!$G$6*AB1493)*100</f>
        <v>47.70238813</v>
      </c>
      <c r="AD1493" s="11" t="s">
        <v>680</v>
      </c>
      <c r="AE1493" s="11">
        <f t="shared" si="2"/>
        <v>1</v>
      </c>
    </row>
    <row r="1494" ht="15.75" customHeight="1">
      <c r="A1494" s="11" t="s">
        <v>424</v>
      </c>
      <c r="B1494" s="11" t="s">
        <v>163</v>
      </c>
      <c r="C1494" s="11" t="s">
        <v>328</v>
      </c>
      <c r="D1494" s="11" t="s">
        <v>170</v>
      </c>
      <c r="E1494" s="12">
        <v>2024.0</v>
      </c>
      <c r="F1494" s="11" t="s">
        <v>171</v>
      </c>
      <c r="G1494" s="11" t="s">
        <v>175</v>
      </c>
      <c r="H1494" s="11">
        <v>5.0</v>
      </c>
      <c r="I1494" s="13">
        <v>8.9</v>
      </c>
      <c r="J1494" s="11">
        <v>1.0</v>
      </c>
      <c r="K1494" s="13">
        <v>2.4</v>
      </c>
      <c r="L1494" s="13">
        <v>7.0</v>
      </c>
      <c r="M1494" s="11">
        <v>-12.0</v>
      </c>
      <c r="N1494" s="14">
        <v>0.75</v>
      </c>
      <c r="O1494" s="13">
        <v>70.5</v>
      </c>
      <c r="P1494" s="13">
        <v>8.3</v>
      </c>
      <c r="Q1494" s="13">
        <v>13.6</v>
      </c>
      <c r="R1494" s="13">
        <v>14.9</v>
      </c>
      <c r="S1494" s="13">
        <v>3.0</v>
      </c>
      <c r="T1494" s="13">
        <v>2.8</v>
      </c>
      <c r="U1494" s="13">
        <v>1.7</v>
      </c>
      <c r="V1494" s="13">
        <v>69.2</v>
      </c>
      <c r="W1494" s="11" t="str">
        <f t="shared" si="1"/>
        <v>B-Average|BBVA|Risk|2024</v>
      </c>
      <c r="X1494" s="15">
        <f>(MAX(0,MIN(1,1-(K1494-scaling_params!$B$2)/(scaling_params!$C$2-scaling_params!$B$2)))+MAX(0,MIN(1,(L1494-scaling_params!$B$3)/(scaling_params!$C$3-scaling_params!$B$3))))/2</f>
        <v>0.5607843137</v>
      </c>
      <c r="Y1494" s="15">
        <f>(MAX(0,MIN(1,(M1494-scaling_params!$B$4)/(scaling_params!$C$4-scaling_params!$B$4)))+MAX(0,MIN(1,(N1494-scaling_params!$B$5)/(scaling_params!$C$5-scaling_params!$B$5))))/2</f>
        <v>0.3916666667</v>
      </c>
      <c r="Z1494" s="15">
        <f>(MAX(0,MIN(1,(O1494-scaling_params!$B$6)/(scaling_params!$C$6-scaling_params!$B$6)))+MAX(0,MIN(1,1-(P1494-scaling_params!$B$7)/(scaling_params!$C$7-scaling_params!$B$7)))+MAX(0,MIN(1,(T1494-scaling_params!$B$11)/(scaling_params!$C$11-scaling_params!$B$11))))/3</f>
        <v>0.4342635422</v>
      </c>
      <c r="AA1494" s="15">
        <f>(MAX(0,MIN(1,1-(Q1494-scaling_params!$B$8)/(scaling_params!$C$8-scaling_params!$B$8)))+MAX(0,MIN(1,(R1494-scaling_params!$B$9)/(scaling_params!$C$9-scaling_params!$B$9)))+MAX(0,MIN(1,(S1494-scaling_params!$B$10)/(scaling_params!$C$10-scaling_params!$B$10))))/3</f>
        <v>0.5847040773</v>
      </c>
      <c r="AB1494" s="15">
        <f>(MAX(0,MIN(1,(U1494-scaling_params!$B$12)/(scaling_params!$C$12-scaling_params!$B$12)))+MAX(0,MIN(1,(V1494-scaling_params!$B$13)/(scaling_params!$C$13-scaling_params!$B$13))))/2</f>
        <v>0.4095454545</v>
      </c>
      <c r="AC1494" s="13">
        <f>(scaling_params!$G$2*X1494+scaling_params!$G$3*Y1494+scaling_params!$G$4*Z1494+scaling_params!$G$5*AA1494+scaling_params!$G$6*AB1494)*100</f>
        <v>47.7112194</v>
      </c>
      <c r="AD1494" s="11" t="s">
        <v>680</v>
      </c>
      <c r="AE1494" s="11">
        <f t="shared" si="2"/>
        <v>1</v>
      </c>
    </row>
    <row r="1495" ht="15.75" customHeight="1">
      <c r="A1495" s="11" t="s">
        <v>424</v>
      </c>
      <c r="B1495" s="11" t="s">
        <v>163</v>
      </c>
      <c r="C1495" s="11" t="s">
        <v>328</v>
      </c>
      <c r="D1495" s="11" t="s">
        <v>170</v>
      </c>
      <c r="E1495" s="12">
        <v>2025.0</v>
      </c>
      <c r="F1495" s="11" t="s">
        <v>171</v>
      </c>
      <c r="G1495" s="11" t="s">
        <v>175</v>
      </c>
      <c r="H1495" s="11">
        <v>5.0</v>
      </c>
      <c r="I1495" s="13">
        <v>8.6</v>
      </c>
      <c r="J1495" s="11">
        <v>0.0</v>
      </c>
      <c r="K1495" s="13">
        <v>2.5</v>
      </c>
      <c r="L1495" s="13">
        <v>6.3</v>
      </c>
      <c r="M1495" s="11">
        <v>-8.0</v>
      </c>
      <c r="N1495" s="14">
        <v>0.74</v>
      </c>
      <c r="O1495" s="13">
        <v>68.8</v>
      </c>
      <c r="P1495" s="13">
        <v>7.0</v>
      </c>
      <c r="Q1495" s="13">
        <v>16.6</v>
      </c>
      <c r="R1495" s="13">
        <v>14.7</v>
      </c>
      <c r="S1495" s="13">
        <v>3.0</v>
      </c>
      <c r="T1495" s="13">
        <v>3.0</v>
      </c>
      <c r="U1495" s="13">
        <v>1.5</v>
      </c>
      <c r="V1495" s="13">
        <v>65.9</v>
      </c>
      <c r="W1495" s="11" t="str">
        <f t="shared" si="1"/>
        <v>B-Average|BBVA|Risk|2025</v>
      </c>
      <c r="X1495" s="15">
        <f>(MAX(0,MIN(1,1-(K1495-scaling_params!$B$2)/(scaling_params!$C$2-scaling_params!$B$2)))+MAX(0,MIN(1,(L1495-scaling_params!$B$3)/(scaling_params!$C$3-scaling_params!$B$3))))/2</f>
        <v>0.4926470588</v>
      </c>
      <c r="Y1495" s="15">
        <f>(MAX(0,MIN(1,(M1495-scaling_params!$B$4)/(scaling_params!$C$4-scaling_params!$B$4)))+MAX(0,MIN(1,(N1495-scaling_params!$B$5)/(scaling_params!$C$5-scaling_params!$B$5))))/2</f>
        <v>0.3982142857</v>
      </c>
      <c r="Z1495" s="15">
        <f>(MAX(0,MIN(1,(O1495-scaling_params!$B$6)/(scaling_params!$C$6-scaling_params!$B$6)))+MAX(0,MIN(1,1-(P1495-scaling_params!$B$7)/(scaling_params!$C$7-scaling_params!$B$7)))+MAX(0,MIN(1,(T1495-scaling_params!$B$11)/(scaling_params!$C$11-scaling_params!$B$11))))/3</f>
        <v>0.5423754731</v>
      </c>
      <c r="AA1495" s="15">
        <f>(MAX(0,MIN(1,1-(Q1495-scaling_params!$B$8)/(scaling_params!$C$8-scaling_params!$B$8)))+MAX(0,MIN(1,(R1495-scaling_params!$B$9)/(scaling_params!$C$9-scaling_params!$B$9)))+MAX(0,MIN(1,(S1495-scaling_params!$B$10)/(scaling_params!$C$10-scaling_params!$B$10))))/3</f>
        <v>0.4626288951</v>
      </c>
      <c r="AB1495" s="15">
        <f>(MAX(0,MIN(1,(U1495-scaling_params!$B$12)/(scaling_params!$C$12-scaling_params!$B$12)))+MAX(0,MIN(1,(V1495-scaling_params!$B$13)/(scaling_params!$C$13-scaling_params!$B$13))))/2</f>
        <v>0.3295454545</v>
      </c>
      <c r="AC1495" s="13">
        <f>(scaling_params!$G$2*X1495+scaling_params!$G$3*Y1495+scaling_params!$G$4*Z1495+scaling_params!$G$5*AA1495+scaling_params!$G$6*AB1495)*100</f>
        <v>45.71197013</v>
      </c>
      <c r="AD1495" s="11" t="s">
        <v>680</v>
      </c>
      <c r="AE1495" s="11">
        <f t="shared" si="2"/>
        <v>1</v>
      </c>
    </row>
    <row r="1496" ht="15.75" customHeight="1">
      <c r="A1496" s="11" t="s">
        <v>425</v>
      </c>
      <c r="B1496" s="11" t="s">
        <v>163</v>
      </c>
      <c r="C1496" s="11" t="s">
        <v>328</v>
      </c>
      <c r="D1496" s="11" t="s">
        <v>170</v>
      </c>
      <c r="E1496" s="12">
        <v>2024.0</v>
      </c>
      <c r="F1496" s="11" t="s">
        <v>166</v>
      </c>
      <c r="G1496" s="11" t="s">
        <v>172</v>
      </c>
      <c r="H1496" s="11">
        <v>5.0</v>
      </c>
      <c r="I1496" s="13">
        <v>8.9</v>
      </c>
      <c r="J1496" s="11">
        <v>1.0</v>
      </c>
      <c r="K1496" s="13">
        <v>2.4</v>
      </c>
      <c r="L1496" s="13">
        <v>6.9</v>
      </c>
      <c r="M1496" s="11">
        <v>37.0</v>
      </c>
      <c r="N1496" s="14">
        <v>0.89</v>
      </c>
      <c r="O1496" s="13">
        <v>70.5</v>
      </c>
      <c r="P1496" s="13">
        <v>8.3</v>
      </c>
      <c r="Q1496" s="13">
        <v>13.6</v>
      </c>
      <c r="R1496" s="13">
        <v>14.9</v>
      </c>
      <c r="S1496" s="13">
        <v>4.6</v>
      </c>
      <c r="T1496" s="13">
        <v>3.9</v>
      </c>
      <c r="U1496" s="13">
        <v>1.7</v>
      </c>
      <c r="V1496" s="13">
        <v>72.0</v>
      </c>
      <c r="W1496" s="11" t="str">
        <f t="shared" si="1"/>
        <v>B-Average|BBVA|Risk|2024</v>
      </c>
      <c r="X1496" s="15">
        <f>(MAX(0,MIN(1,1-(K1496-scaling_params!$B$2)/(scaling_params!$C$2-scaling_params!$B$2)))+MAX(0,MIN(1,(L1496-scaling_params!$B$3)/(scaling_params!$C$3-scaling_params!$B$3))))/2</f>
        <v>0.5534313725</v>
      </c>
      <c r="Y1496" s="15">
        <f>(MAX(0,MIN(1,(M1496-scaling_params!$B$4)/(scaling_params!$C$4-scaling_params!$B$4)))+MAX(0,MIN(1,(N1496-scaling_params!$B$5)/(scaling_params!$C$5-scaling_params!$B$5))))/2</f>
        <v>0.8</v>
      </c>
      <c r="Z1496" s="15">
        <f>(MAX(0,MIN(1,(O1496-scaling_params!$B$6)/(scaling_params!$C$6-scaling_params!$B$6)))+MAX(0,MIN(1,1-(P1496-scaling_params!$B$7)/(scaling_params!$C$7-scaling_params!$B$7)))+MAX(0,MIN(1,(T1496-scaling_params!$B$11)/(scaling_params!$C$11-scaling_params!$B$11))))/3</f>
        <v>0.5390254469</v>
      </c>
      <c r="AA1496" s="15">
        <f>(MAX(0,MIN(1,1-(Q1496-scaling_params!$B$8)/(scaling_params!$C$8-scaling_params!$B$8)))+MAX(0,MIN(1,(R1496-scaling_params!$B$9)/(scaling_params!$C$9-scaling_params!$B$9)))+MAX(0,MIN(1,(S1496-scaling_params!$B$10)/(scaling_params!$C$10-scaling_params!$B$10))))/3</f>
        <v>0.7415668224</v>
      </c>
      <c r="AB1496" s="15">
        <f>(MAX(0,MIN(1,(U1496-scaling_params!$B$12)/(scaling_params!$C$12-scaling_params!$B$12)))+MAX(0,MIN(1,(V1496-scaling_params!$B$13)/(scaling_params!$C$13-scaling_params!$B$13))))/2</f>
        <v>0.435</v>
      </c>
      <c r="AC1496" s="13">
        <f>(scaling_params!$G$2*X1496+scaling_params!$G$3*Y1496+scaling_params!$G$4*Z1496+scaling_params!$G$5*AA1496+scaling_params!$G$6*AB1496)*100</f>
        <v>62.65731133</v>
      </c>
      <c r="AD1496" s="11" t="s">
        <v>680</v>
      </c>
      <c r="AE1496" s="11">
        <f t="shared" si="2"/>
        <v>1</v>
      </c>
    </row>
    <row r="1497" ht="15.75" customHeight="1">
      <c r="A1497" s="11" t="s">
        <v>425</v>
      </c>
      <c r="B1497" s="11" t="s">
        <v>163</v>
      </c>
      <c r="C1497" s="11" t="s">
        <v>328</v>
      </c>
      <c r="D1497" s="11" t="s">
        <v>170</v>
      </c>
      <c r="E1497" s="12">
        <v>2025.0</v>
      </c>
      <c r="F1497" s="11" t="s">
        <v>166</v>
      </c>
      <c r="G1497" s="11" t="s">
        <v>172</v>
      </c>
      <c r="H1497" s="11">
        <v>5.0</v>
      </c>
      <c r="I1497" s="13">
        <v>8.6</v>
      </c>
      <c r="J1497" s="11">
        <v>0.0</v>
      </c>
      <c r="K1497" s="13">
        <v>2.5</v>
      </c>
      <c r="L1497" s="13">
        <v>7.5</v>
      </c>
      <c r="M1497" s="11">
        <v>42.0</v>
      </c>
      <c r="N1497" s="14">
        <v>0.85</v>
      </c>
      <c r="O1497" s="13">
        <v>68.8</v>
      </c>
      <c r="P1497" s="13">
        <v>7.0</v>
      </c>
      <c r="Q1497" s="13">
        <v>16.6</v>
      </c>
      <c r="R1497" s="13">
        <v>14.7</v>
      </c>
      <c r="S1497" s="13">
        <v>4.2</v>
      </c>
      <c r="T1497" s="13">
        <v>4.1</v>
      </c>
      <c r="U1497" s="13">
        <v>1.5</v>
      </c>
      <c r="V1497" s="13">
        <v>81.7</v>
      </c>
      <c r="W1497" s="11" t="str">
        <f t="shared" si="1"/>
        <v>B-Average|BBVA|Risk|2025</v>
      </c>
      <c r="X1497" s="15">
        <f>(MAX(0,MIN(1,1-(K1497-scaling_params!$B$2)/(scaling_params!$C$2-scaling_params!$B$2)))+MAX(0,MIN(1,(L1497-scaling_params!$B$3)/(scaling_params!$C$3-scaling_params!$B$3))))/2</f>
        <v>0.5808823529</v>
      </c>
      <c r="Y1497" s="15">
        <f>(MAX(0,MIN(1,(M1497-scaling_params!$B$4)/(scaling_params!$C$4-scaling_params!$B$4)))+MAX(0,MIN(1,(N1497-scaling_params!$B$5)/(scaling_params!$C$5-scaling_params!$B$5))))/2</f>
        <v>0.7738095238</v>
      </c>
      <c r="Z1497" s="15">
        <f>(MAX(0,MIN(1,(O1497-scaling_params!$B$6)/(scaling_params!$C$6-scaling_params!$B$6)))+MAX(0,MIN(1,1-(P1497-scaling_params!$B$7)/(scaling_params!$C$7-scaling_params!$B$7)))+MAX(0,MIN(1,(T1497-scaling_params!$B$11)/(scaling_params!$C$11-scaling_params!$B$11))))/3</f>
        <v>0.6471373778</v>
      </c>
      <c r="AA1497" s="15">
        <f>(MAX(0,MIN(1,1-(Q1497-scaling_params!$B$8)/(scaling_params!$C$8-scaling_params!$B$8)))+MAX(0,MIN(1,(R1497-scaling_params!$B$9)/(scaling_params!$C$9-scaling_params!$B$9)))+MAX(0,MIN(1,(S1497-scaling_params!$B$10)/(scaling_params!$C$10-scaling_params!$B$10))))/3</f>
        <v>0.5802759539</v>
      </c>
      <c r="AB1497" s="15">
        <f>(MAX(0,MIN(1,(U1497-scaling_params!$B$12)/(scaling_params!$C$12-scaling_params!$B$12)))+MAX(0,MIN(1,(V1497-scaling_params!$B$13)/(scaling_params!$C$13-scaling_params!$B$13))))/2</f>
        <v>0.4731818182</v>
      </c>
      <c r="AC1497" s="13">
        <f>(scaling_params!$G$2*X1497+scaling_params!$G$3*Y1497+scaling_params!$G$4*Z1497+scaling_params!$G$5*AA1497+scaling_params!$G$6*AB1497)*100</f>
        <v>62.83938973</v>
      </c>
      <c r="AD1497" s="11" t="s">
        <v>680</v>
      </c>
      <c r="AE1497" s="11">
        <f t="shared" si="2"/>
        <v>1</v>
      </c>
    </row>
    <row r="1498" ht="15.75" customHeight="1">
      <c r="A1498" s="11" t="s">
        <v>426</v>
      </c>
      <c r="B1498" s="11" t="s">
        <v>163</v>
      </c>
      <c r="C1498" s="11" t="s">
        <v>328</v>
      </c>
      <c r="D1498" s="11" t="s">
        <v>181</v>
      </c>
      <c r="E1498" s="12">
        <v>2024.0</v>
      </c>
      <c r="F1498" s="11" t="s">
        <v>171</v>
      </c>
      <c r="G1498" s="11" t="s">
        <v>167</v>
      </c>
      <c r="H1498" s="11">
        <v>1.0</v>
      </c>
      <c r="I1498" s="13">
        <v>8.9</v>
      </c>
      <c r="J1498" s="11">
        <v>0.0</v>
      </c>
      <c r="K1498" s="13">
        <v>3.1</v>
      </c>
      <c r="L1498" s="13">
        <v>7.2</v>
      </c>
      <c r="M1498" s="11">
        <v>32.0</v>
      </c>
      <c r="N1498" s="14">
        <v>0.81</v>
      </c>
      <c r="O1498" s="13">
        <v>71.5</v>
      </c>
      <c r="P1498" s="13">
        <v>8.4</v>
      </c>
      <c r="Q1498" s="13">
        <v>14.6</v>
      </c>
      <c r="R1498" s="13">
        <v>11.7</v>
      </c>
      <c r="S1498" s="13">
        <v>3.4</v>
      </c>
      <c r="T1498" s="13">
        <v>3.6</v>
      </c>
      <c r="U1498" s="13">
        <v>1.8</v>
      </c>
      <c r="V1498" s="13">
        <v>76.9</v>
      </c>
      <c r="W1498" s="11" t="str">
        <f t="shared" si="1"/>
        <v>B-Average|BBVA|Corporate|2024</v>
      </c>
      <c r="X1498" s="15">
        <f>(MAX(0,MIN(1,1-(K1498-scaling_params!$B$2)/(scaling_params!$C$2-scaling_params!$B$2)))+MAX(0,MIN(1,(L1498-scaling_params!$B$3)/(scaling_params!$C$3-scaling_params!$B$3))))/2</f>
        <v>0.4588235294</v>
      </c>
      <c r="Y1498" s="15">
        <f>(MAX(0,MIN(1,(M1498-scaling_params!$B$4)/(scaling_params!$C$4-scaling_params!$B$4)))+MAX(0,MIN(1,(N1498-scaling_params!$B$5)/(scaling_params!$C$5-scaling_params!$B$5))))/2</f>
        <v>0.6761904762</v>
      </c>
      <c r="Z1498" s="15">
        <f>(MAX(0,MIN(1,(O1498-scaling_params!$B$6)/(scaling_params!$C$6-scaling_params!$B$6)))+MAX(0,MIN(1,1-(P1498-scaling_params!$B$7)/(scaling_params!$C$7-scaling_params!$B$7)))+MAX(0,MIN(1,(T1498-scaling_params!$B$11)/(scaling_params!$C$11-scaling_params!$B$11))))/3</f>
        <v>0.5179466595</v>
      </c>
      <c r="AA1498" s="15">
        <f>(MAX(0,MIN(1,1-(Q1498-scaling_params!$B$8)/(scaling_params!$C$8-scaling_params!$B$8)))+MAX(0,MIN(1,(R1498-scaling_params!$B$9)/(scaling_params!$C$9-scaling_params!$B$9)))+MAX(0,MIN(1,(S1498-scaling_params!$B$10)/(scaling_params!$C$10-scaling_params!$B$10))))/3</f>
        <v>0.4510198786</v>
      </c>
      <c r="AB1498" s="15">
        <f>(MAX(0,MIN(1,(U1498-scaling_params!$B$12)/(scaling_params!$C$12-scaling_params!$B$12)))+MAX(0,MIN(1,(V1498-scaling_params!$B$13)/(scaling_params!$C$13-scaling_params!$B$13))))/2</f>
        <v>0.5045454545</v>
      </c>
      <c r="AC1498" s="13">
        <f>(scaling_params!$G$2*X1498+scaling_params!$G$3*Y1498+scaling_params!$G$4*Z1498+scaling_params!$G$5*AA1498+scaling_params!$G$6*AB1498)*100</f>
        <v>52.73616186</v>
      </c>
      <c r="AD1498" s="11" t="s">
        <v>680</v>
      </c>
      <c r="AE1498" s="11">
        <f t="shared" si="2"/>
        <v>1</v>
      </c>
    </row>
    <row r="1499" ht="15.75" customHeight="1">
      <c r="A1499" s="11" t="s">
        <v>426</v>
      </c>
      <c r="B1499" s="11" t="s">
        <v>163</v>
      </c>
      <c r="C1499" s="11" t="s">
        <v>328</v>
      </c>
      <c r="D1499" s="11" t="s">
        <v>181</v>
      </c>
      <c r="E1499" s="12">
        <v>2025.0</v>
      </c>
      <c r="F1499" s="11" t="s">
        <v>171</v>
      </c>
      <c r="G1499" s="11" t="s">
        <v>167</v>
      </c>
      <c r="H1499" s="11">
        <v>1.0</v>
      </c>
      <c r="I1499" s="13">
        <v>8.6</v>
      </c>
      <c r="J1499" s="11">
        <v>0.0</v>
      </c>
      <c r="K1499" s="13">
        <v>2.0</v>
      </c>
      <c r="L1499" s="13">
        <v>7.2</v>
      </c>
      <c r="M1499" s="11">
        <v>12.0</v>
      </c>
      <c r="N1499" s="14">
        <v>0.77</v>
      </c>
      <c r="O1499" s="13">
        <v>66.0</v>
      </c>
      <c r="P1499" s="13">
        <v>8.0</v>
      </c>
      <c r="Q1499" s="13">
        <v>14.3</v>
      </c>
      <c r="R1499" s="13">
        <v>13.5</v>
      </c>
      <c r="S1499" s="13">
        <v>3.4</v>
      </c>
      <c r="T1499" s="13">
        <v>3.5</v>
      </c>
      <c r="U1499" s="13">
        <v>1.4</v>
      </c>
      <c r="V1499" s="13">
        <v>74.5</v>
      </c>
      <c r="W1499" s="11" t="str">
        <f t="shared" si="1"/>
        <v>B-Average|BBVA|Corporate|2025</v>
      </c>
      <c r="X1499" s="15">
        <f>(MAX(0,MIN(1,1-(K1499-scaling_params!$B$2)/(scaling_params!$C$2-scaling_params!$B$2)))+MAX(0,MIN(1,(L1499-scaling_params!$B$3)/(scaling_params!$C$3-scaling_params!$B$3))))/2</f>
        <v>0.6421568627</v>
      </c>
      <c r="Y1499" s="15">
        <f>(MAX(0,MIN(1,(M1499-scaling_params!$B$4)/(scaling_params!$C$4-scaling_params!$B$4)))+MAX(0,MIN(1,(N1499-scaling_params!$B$5)/(scaling_params!$C$5-scaling_params!$B$5))))/2</f>
        <v>0.530952381</v>
      </c>
      <c r="Z1499" s="15">
        <f>(MAX(0,MIN(1,(O1499-scaling_params!$B$6)/(scaling_params!$C$6-scaling_params!$B$6)))+MAX(0,MIN(1,1-(P1499-scaling_params!$B$7)/(scaling_params!$C$7-scaling_params!$B$7)))+MAX(0,MIN(1,(T1499-scaling_params!$B$11)/(scaling_params!$C$11-scaling_params!$B$11))))/3</f>
        <v>0.4536998101</v>
      </c>
      <c r="AA1499" s="15">
        <f>(MAX(0,MIN(1,1-(Q1499-scaling_params!$B$8)/(scaling_params!$C$8-scaling_params!$B$8)))+MAX(0,MIN(1,(R1499-scaling_params!$B$9)/(scaling_params!$C$9-scaling_params!$B$9)))+MAX(0,MIN(1,(S1499-scaling_params!$B$10)/(scaling_params!$C$10-scaling_params!$B$10))))/3</f>
        <v>0.5383328821</v>
      </c>
      <c r="AB1499" s="15">
        <f>(MAX(0,MIN(1,(U1499-scaling_params!$B$12)/(scaling_params!$C$12-scaling_params!$B$12)))+MAX(0,MIN(1,(V1499-scaling_params!$B$13)/(scaling_params!$C$13-scaling_params!$B$13))))/2</f>
        <v>0.3827272727</v>
      </c>
      <c r="AC1499" s="13">
        <f>(scaling_params!$G$2*X1499+scaling_params!$G$3*Y1499+scaling_params!$G$4*Z1499+scaling_params!$G$5*AA1499+scaling_params!$G$6*AB1499)*100</f>
        <v>52.22085331</v>
      </c>
      <c r="AD1499" s="11" t="s">
        <v>680</v>
      </c>
      <c r="AE1499" s="11">
        <f t="shared" si="2"/>
        <v>1</v>
      </c>
    </row>
    <row r="1500" ht="15.75" customHeight="1">
      <c r="A1500" s="11" t="s">
        <v>427</v>
      </c>
      <c r="B1500" s="11" t="s">
        <v>163</v>
      </c>
      <c r="C1500" s="11" t="s">
        <v>328</v>
      </c>
      <c r="D1500" s="11" t="s">
        <v>174</v>
      </c>
      <c r="E1500" s="12">
        <v>2024.0</v>
      </c>
      <c r="F1500" s="11" t="s">
        <v>166</v>
      </c>
      <c r="G1500" s="11" t="s">
        <v>167</v>
      </c>
      <c r="H1500" s="11">
        <v>1.0</v>
      </c>
      <c r="I1500" s="13">
        <v>8.9</v>
      </c>
      <c r="J1500" s="11">
        <v>0.0</v>
      </c>
      <c r="K1500" s="13">
        <v>3.0</v>
      </c>
      <c r="L1500" s="13">
        <v>5.6</v>
      </c>
      <c r="M1500" s="11">
        <v>2.0</v>
      </c>
      <c r="N1500" s="14">
        <v>0.78</v>
      </c>
      <c r="O1500" s="13">
        <v>61.5</v>
      </c>
      <c r="P1500" s="13">
        <v>8.7</v>
      </c>
      <c r="Q1500" s="13">
        <v>18.1</v>
      </c>
      <c r="R1500" s="13">
        <v>13.0</v>
      </c>
      <c r="S1500" s="13">
        <v>3.3</v>
      </c>
      <c r="T1500" s="13">
        <v>3.5</v>
      </c>
      <c r="U1500" s="13">
        <v>1.3</v>
      </c>
      <c r="V1500" s="13">
        <v>71.7</v>
      </c>
      <c r="W1500" s="11" t="str">
        <f t="shared" si="1"/>
        <v>B-Average|BBVA|Digital|2024</v>
      </c>
      <c r="X1500" s="15">
        <f>(MAX(0,MIN(1,1-(K1500-scaling_params!$B$2)/(scaling_params!$C$2-scaling_params!$B$2)))+MAX(0,MIN(1,(L1500-scaling_params!$B$3)/(scaling_params!$C$3-scaling_params!$B$3))))/2</f>
        <v>0.3578431373</v>
      </c>
      <c r="Y1500" s="15">
        <f>(MAX(0,MIN(1,(M1500-scaling_params!$B$4)/(scaling_params!$C$4-scaling_params!$B$4)))+MAX(0,MIN(1,(N1500-scaling_params!$B$5)/(scaling_params!$C$5-scaling_params!$B$5))))/2</f>
        <v>0.4958333333</v>
      </c>
      <c r="Z1500" s="15">
        <f>(MAX(0,MIN(1,(O1500-scaling_params!$B$6)/(scaling_params!$C$6-scaling_params!$B$6)))+MAX(0,MIN(1,1-(P1500-scaling_params!$B$7)/(scaling_params!$C$7-scaling_params!$B$7)))+MAX(0,MIN(1,(T1500-scaling_params!$B$11)/(scaling_params!$C$11-scaling_params!$B$11))))/3</f>
        <v>0.3163793213</v>
      </c>
      <c r="AA1500" s="15">
        <f>(MAX(0,MIN(1,1-(Q1500-scaling_params!$B$8)/(scaling_params!$C$8-scaling_params!$B$8)))+MAX(0,MIN(1,(R1500-scaling_params!$B$9)/(scaling_params!$C$9-scaling_params!$B$9)))+MAX(0,MIN(1,(S1500-scaling_params!$B$10)/(scaling_params!$C$10-scaling_params!$B$10))))/3</f>
        <v>0.3634925201</v>
      </c>
      <c r="AB1500" s="15">
        <f>(MAX(0,MIN(1,(U1500-scaling_params!$B$12)/(scaling_params!$C$12-scaling_params!$B$12)))+MAX(0,MIN(1,(V1500-scaling_params!$B$13)/(scaling_params!$C$13-scaling_params!$B$13))))/2</f>
        <v>0.3322727273</v>
      </c>
      <c r="AC1500" s="13">
        <f>(scaling_params!$G$2*X1500+scaling_params!$G$3*Y1500+scaling_params!$G$4*Z1500+scaling_params!$G$5*AA1500+scaling_params!$G$6*AB1500)*100</f>
        <v>37.81459765</v>
      </c>
      <c r="AD1500" s="11" t="s">
        <v>680</v>
      </c>
      <c r="AE1500" s="11">
        <f t="shared" si="2"/>
        <v>1</v>
      </c>
    </row>
    <row r="1501" ht="15.75" customHeight="1">
      <c r="A1501" s="11" t="s">
        <v>427</v>
      </c>
      <c r="B1501" s="11" t="s">
        <v>163</v>
      </c>
      <c r="C1501" s="11" t="s">
        <v>328</v>
      </c>
      <c r="D1501" s="11" t="s">
        <v>174</v>
      </c>
      <c r="E1501" s="12">
        <v>2025.0</v>
      </c>
      <c r="F1501" s="11" t="s">
        <v>166</v>
      </c>
      <c r="G1501" s="11" t="s">
        <v>167</v>
      </c>
      <c r="H1501" s="11">
        <v>1.0</v>
      </c>
      <c r="I1501" s="13">
        <v>8.6</v>
      </c>
      <c r="J1501" s="11">
        <v>1.0</v>
      </c>
      <c r="K1501" s="13">
        <v>3.2</v>
      </c>
      <c r="L1501" s="13">
        <v>6.4</v>
      </c>
      <c r="M1501" s="11">
        <v>14.0</v>
      </c>
      <c r="N1501" s="14">
        <v>0.67</v>
      </c>
      <c r="O1501" s="13">
        <v>62.8</v>
      </c>
      <c r="P1501" s="13">
        <v>7.6</v>
      </c>
      <c r="Q1501" s="13">
        <v>16.6</v>
      </c>
      <c r="R1501" s="13">
        <v>15.2</v>
      </c>
      <c r="S1501" s="13">
        <v>3.1</v>
      </c>
      <c r="T1501" s="13">
        <v>3.2</v>
      </c>
      <c r="U1501" s="13">
        <v>1.7</v>
      </c>
      <c r="V1501" s="13">
        <v>69.6</v>
      </c>
      <c r="W1501" s="11" t="str">
        <f t="shared" si="1"/>
        <v>B-Average|BBVA|Digital|2025</v>
      </c>
      <c r="X1501" s="15">
        <f>(MAX(0,MIN(1,1-(K1501-scaling_params!$B$2)/(scaling_params!$C$2-scaling_params!$B$2)))+MAX(0,MIN(1,(L1501-scaling_params!$B$3)/(scaling_params!$C$3-scaling_params!$B$3))))/2</f>
        <v>0.3833333333</v>
      </c>
      <c r="Y1501" s="15">
        <f>(MAX(0,MIN(1,(M1501-scaling_params!$B$4)/(scaling_params!$C$4-scaling_params!$B$4)))+MAX(0,MIN(1,(N1501-scaling_params!$B$5)/(scaling_params!$C$5-scaling_params!$B$5))))/2</f>
        <v>0.4154761905</v>
      </c>
      <c r="Z1501" s="15">
        <f>(MAX(0,MIN(1,(O1501-scaling_params!$B$6)/(scaling_params!$C$6-scaling_params!$B$6)))+MAX(0,MIN(1,1-(P1501-scaling_params!$B$7)/(scaling_params!$C$7-scaling_params!$B$7)))+MAX(0,MIN(1,(T1501-scaling_params!$B$11)/(scaling_params!$C$11-scaling_params!$B$11))))/3</f>
        <v>0.4083591371</v>
      </c>
      <c r="AA1501" s="15">
        <f>(MAX(0,MIN(1,1-(Q1501-scaling_params!$B$8)/(scaling_params!$C$8-scaling_params!$B$8)))+MAX(0,MIN(1,(R1501-scaling_params!$B$9)/(scaling_params!$C$9-scaling_params!$B$9)))+MAX(0,MIN(1,(S1501-scaling_params!$B$10)/(scaling_params!$C$10-scaling_params!$B$10))))/3</f>
        <v>0.493529863</v>
      </c>
      <c r="AB1501" s="15">
        <f>(MAX(0,MIN(1,(U1501-scaling_params!$B$12)/(scaling_params!$C$12-scaling_params!$B$12)))+MAX(0,MIN(1,(V1501-scaling_params!$B$13)/(scaling_params!$C$13-scaling_params!$B$13))))/2</f>
        <v>0.4131818182</v>
      </c>
      <c r="AC1501" s="13">
        <f>(scaling_params!$G$2*X1501+scaling_params!$G$3*Y1501+scaling_params!$G$4*Z1501+scaling_params!$G$5*AA1501+scaling_params!$G$6*AB1501)*100</f>
        <v>41.93013457</v>
      </c>
      <c r="AD1501" s="11" t="s">
        <v>680</v>
      </c>
      <c r="AE1501" s="11">
        <f t="shared" si="2"/>
        <v>1</v>
      </c>
    </row>
    <row r="1502" ht="15.75" customHeight="1">
      <c r="A1502" s="11" t="s">
        <v>428</v>
      </c>
      <c r="B1502" s="11" t="s">
        <v>163</v>
      </c>
      <c r="C1502" s="11" t="s">
        <v>328</v>
      </c>
      <c r="D1502" s="11" t="s">
        <v>174</v>
      </c>
      <c r="E1502" s="12">
        <v>2024.0</v>
      </c>
      <c r="F1502" s="11" t="s">
        <v>166</v>
      </c>
      <c r="G1502" s="11" t="s">
        <v>184</v>
      </c>
      <c r="H1502" s="11">
        <v>5.0</v>
      </c>
      <c r="I1502" s="13">
        <v>8.9</v>
      </c>
      <c r="J1502" s="11">
        <v>0.0</v>
      </c>
      <c r="K1502" s="13">
        <v>3.0</v>
      </c>
      <c r="L1502" s="13">
        <v>6.3</v>
      </c>
      <c r="M1502" s="11">
        <v>17.0</v>
      </c>
      <c r="N1502" s="14">
        <v>0.77</v>
      </c>
      <c r="O1502" s="13">
        <v>61.5</v>
      </c>
      <c r="P1502" s="13">
        <v>8.7</v>
      </c>
      <c r="Q1502" s="13">
        <v>18.1</v>
      </c>
      <c r="R1502" s="13">
        <v>13.0</v>
      </c>
      <c r="S1502" s="13">
        <v>3.5</v>
      </c>
      <c r="T1502" s="13">
        <v>3.3</v>
      </c>
      <c r="U1502" s="13">
        <v>1.3</v>
      </c>
      <c r="V1502" s="13">
        <v>70.4</v>
      </c>
      <c r="W1502" s="11" t="str">
        <f t="shared" si="1"/>
        <v>B-Average|BBVA|Digital|2024</v>
      </c>
      <c r="X1502" s="15">
        <f>(MAX(0,MIN(1,1-(K1502-scaling_params!$B$2)/(scaling_params!$C$2-scaling_params!$B$2)))+MAX(0,MIN(1,(L1502-scaling_params!$B$3)/(scaling_params!$C$3-scaling_params!$B$3))))/2</f>
        <v>0.4093137255</v>
      </c>
      <c r="Y1502" s="15">
        <f>(MAX(0,MIN(1,(M1502-scaling_params!$B$4)/(scaling_params!$C$4-scaling_params!$B$4)))+MAX(0,MIN(1,(N1502-scaling_params!$B$5)/(scaling_params!$C$5-scaling_params!$B$5))))/2</f>
        <v>0.5547619048</v>
      </c>
      <c r="Z1502" s="15">
        <f>(MAX(0,MIN(1,(O1502-scaling_params!$B$6)/(scaling_params!$C$6-scaling_params!$B$6)))+MAX(0,MIN(1,1-(P1502-scaling_params!$B$7)/(scaling_params!$C$7-scaling_params!$B$7)))+MAX(0,MIN(1,(T1502-scaling_params!$B$11)/(scaling_params!$C$11-scaling_params!$B$11))))/3</f>
        <v>0.2973317023</v>
      </c>
      <c r="AA1502" s="15">
        <f>(MAX(0,MIN(1,1-(Q1502-scaling_params!$B$8)/(scaling_params!$C$8-scaling_params!$B$8)))+MAX(0,MIN(1,(R1502-scaling_params!$B$9)/(scaling_params!$C$9-scaling_params!$B$9)))+MAX(0,MIN(1,(S1502-scaling_params!$B$10)/(scaling_params!$C$10-scaling_params!$B$10))))/3</f>
        <v>0.3831003633</v>
      </c>
      <c r="AB1502" s="15">
        <f>(MAX(0,MIN(1,(U1502-scaling_params!$B$12)/(scaling_params!$C$12-scaling_params!$B$12)))+MAX(0,MIN(1,(V1502-scaling_params!$B$13)/(scaling_params!$C$13-scaling_params!$B$13))))/2</f>
        <v>0.3204545455</v>
      </c>
      <c r="AC1502" s="13">
        <f>(scaling_params!$G$2*X1502+scaling_params!$G$3*Y1502+scaling_params!$G$4*Z1502+scaling_params!$G$5*AA1502+scaling_params!$G$6*AB1502)*100</f>
        <v>40.16700234</v>
      </c>
      <c r="AD1502" s="11" t="s">
        <v>680</v>
      </c>
      <c r="AE1502" s="11">
        <f t="shared" si="2"/>
        <v>1</v>
      </c>
    </row>
    <row r="1503" ht="15.75" customHeight="1">
      <c r="A1503" s="11" t="s">
        <v>428</v>
      </c>
      <c r="B1503" s="11" t="s">
        <v>163</v>
      </c>
      <c r="C1503" s="11" t="s">
        <v>328</v>
      </c>
      <c r="D1503" s="11" t="s">
        <v>174</v>
      </c>
      <c r="E1503" s="12">
        <v>2025.0</v>
      </c>
      <c r="F1503" s="11" t="s">
        <v>166</v>
      </c>
      <c r="G1503" s="11" t="s">
        <v>184</v>
      </c>
      <c r="H1503" s="11">
        <v>5.0</v>
      </c>
      <c r="I1503" s="13">
        <v>8.6</v>
      </c>
      <c r="J1503" s="11">
        <v>0.0</v>
      </c>
      <c r="K1503" s="13">
        <v>3.2</v>
      </c>
      <c r="L1503" s="13">
        <v>5.0</v>
      </c>
      <c r="M1503" s="11">
        <v>31.0</v>
      </c>
      <c r="N1503" s="14">
        <v>0.75</v>
      </c>
      <c r="O1503" s="13">
        <v>62.8</v>
      </c>
      <c r="P1503" s="13">
        <v>7.6</v>
      </c>
      <c r="Q1503" s="13">
        <v>16.6</v>
      </c>
      <c r="R1503" s="13">
        <v>15.2</v>
      </c>
      <c r="S1503" s="13">
        <v>3.6</v>
      </c>
      <c r="T1503" s="13">
        <v>2.9</v>
      </c>
      <c r="U1503" s="13">
        <v>1.7</v>
      </c>
      <c r="V1503" s="13">
        <v>71.2</v>
      </c>
      <c r="W1503" s="11" t="str">
        <f t="shared" si="1"/>
        <v>B-Average|BBVA|Digital|2025</v>
      </c>
      <c r="X1503" s="15">
        <f>(MAX(0,MIN(1,1-(K1503-scaling_params!$B$2)/(scaling_params!$C$2-scaling_params!$B$2)))+MAX(0,MIN(1,(L1503-scaling_params!$B$3)/(scaling_params!$C$3-scaling_params!$B$3))))/2</f>
        <v>0.2803921569</v>
      </c>
      <c r="Y1503" s="15">
        <f>(MAX(0,MIN(1,(M1503-scaling_params!$B$4)/(scaling_params!$C$4-scaling_params!$B$4)))+MAX(0,MIN(1,(N1503-scaling_params!$B$5)/(scaling_params!$C$5-scaling_params!$B$5))))/2</f>
        <v>0.5964285714</v>
      </c>
      <c r="Z1503" s="15">
        <f>(MAX(0,MIN(1,(O1503-scaling_params!$B$6)/(scaling_params!$C$6-scaling_params!$B$6)))+MAX(0,MIN(1,1-(P1503-scaling_params!$B$7)/(scaling_params!$C$7-scaling_params!$B$7)))+MAX(0,MIN(1,(T1503-scaling_params!$B$11)/(scaling_params!$C$11-scaling_params!$B$11))))/3</f>
        <v>0.3797877085</v>
      </c>
      <c r="AA1503" s="15">
        <f>(MAX(0,MIN(1,1-(Q1503-scaling_params!$B$8)/(scaling_params!$C$8-scaling_params!$B$8)))+MAX(0,MIN(1,(R1503-scaling_params!$B$9)/(scaling_params!$C$9-scaling_params!$B$9)))+MAX(0,MIN(1,(S1503-scaling_params!$B$10)/(scaling_params!$C$10-scaling_params!$B$10))))/3</f>
        <v>0.5425494709</v>
      </c>
      <c r="AB1503" s="15">
        <f>(MAX(0,MIN(1,(U1503-scaling_params!$B$12)/(scaling_params!$C$12-scaling_params!$B$12)))+MAX(0,MIN(1,(V1503-scaling_params!$B$13)/(scaling_params!$C$13-scaling_params!$B$13))))/2</f>
        <v>0.4277272727</v>
      </c>
      <c r="AC1503" s="13">
        <f>(scaling_params!$G$2*X1503+scaling_params!$G$3*Y1503+scaling_params!$G$4*Z1503+scaling_params!$G$5*AA1503+scaling_params!$G$6*AB1503)*100</f>
        <v>44.12635077</v>
      </c>
      <c r="AD1503" s="11" t="s">
        <v>680</v>
      </c>
      <c r="AE1503" s="11">
        <f t="shared" si="2"/>
        <v>1</v>
      </c>
    </row>
    <row r="1504" ht="15.75" customHeight="1">
      <c r="A1504" s="11" t="s">
        <v>429</v>
      </c>
      <c r="B1504" s="11" t="s">
        <v>163</v>
      </c>
      <c r="C1504" s="11" t="s">
        <v>328</v>
      </c>
      <c r="D1504" s="11" t="s">
        <v>174</v>
      </c>
      <c r="E1504" s="12">
        <v>2024.0</v>
      </c>
      <c r="F1504" s="11" t="s">
        <v>171</v>
      </c>
      <c r="G1504" s="11" t="s">
        <v>175</v>
      </c>
      <c r="H1504" s="11">
        <v>2.0</v>
      </c>
      <c r="I1504" s="13">
        <v>8.9</v>
      </c>
      <c r="J1504" s="11">
        <v>0.0</v>
      </c>
      <c r="K1504" s="13">
        <v>3.0</v>
      </c>
      <c r="L1504" s="13">
        <v>5.0</v>
      </c>
      <c r="M1504" s="11">
        <v>-2.0</v>
      </c>
      <c r="N1504" s="14">
        <v>0.83</v>
      </c>
      <c r="O1504" s="13">
        <v>61.5</v>
      </c>
      <c r="P1504" s="13">
        <v>8.7</v>
      </c>
      <c r="Q1504" s="13">
        <v>18.1</v>
      </c>
      <c r="R1504" s="13">
        <v>13.0</v>
      </c>
      <c r="S1504" s="13">
        <v>2.8</v>
      </c>
      <c r="T1504" s="13">
        <v>2.9</v>
      </c>
      <c r="U1504" s="13">
        <v>1.3</v>
      </c>
      <c r="V1504" s="13">
        <v>66.1</v>
      </c>
      <c r="W1504" s="11" t="str">
        <f t="shared" si="1"/>
        <v>B-Average|BBVA|Digital|2024</v>
      </c>
      <c r="X1504" s="15">
        <f>(MAX(0,MIN(1,1-(K1504-scaling_params!$B$2)/(scaling_params!$C$2-scaling_params!$B$2)))+MAX(0,MIN(1,(L1504-scaling_params!$B$3)/(scaling_params!$C$3-scaling_params!$B$3))))/2</f>
        <v>0.3137254902</v>
      </c>
      <c r="Y1504" s="15">
        <f>(MAX(0,MIN(1,(M1504-scaling_params!$B$4)/(scaling_params!$C$4-scaling_params!$B$4)))+MAX(0,MIN(1,(N1504-scaling_params!$B$5)/(scaling_params!$C$5-scaling_params!$B$5))))/2</f>
        <v>0.5392857143</v>
      </c>
      <c r="Z1504" s="15">
        <f>(MAX(0,MIN(1,(O1504-scaling_params!$B$6)/(scaling_params!$C$6-scaling_params!$B$6)))+MAX(0,MIN(1,1-(P1504-scaling_params!$B$7)/(scaling_params!$C$7-scaling_params!$B$7)))+MAX(0,MIN(1,(T1504-scaling_params!$B$11)/(scaling_params!$C$11-scaling_params!$B$11))))/3</f>
        <v>0.2592364642</v>
      </c>
      <c r="AA1504" s="15">
        <f>(MAX(0,MIN(1,1-(Q1504-scaling_params!$B$8)/(scaling_params!$C$8-scaling_params!$B$8)))+MAX(0,MIN(1,(R1504-scaling_params!$B$9)/(scaling_params!$C$9-scaling_params!$B$9)))+MAX(0,MIN(1,(S1504-scaling_params!$B$10)/(scaling_params!$C$10-scaling_params!$B$10))))/3</f>
        <v>0.3144729123</v>
      </c>
      <c r="AB1504" s="15">
        <f>(MAX(0,MIN(1,(U1504-scaling_params!$B$12)/(scaling_params!$C$12-scaling_params!$B$12)))+MAX(0,MIN(1,(V1504-scaling_params!$B$13)/(scaling_params!$C$13-scaling_params!$B$13))))/2</f>
        <v>0.2813636364</v>
      </c>
      <c r="AC1504" s="13">
        <f>(scaling_params!$G$2*X1504+scaling_params!$G$3*Y1504+scaling_params!$G$4*Z1504+scaling_params!$G$5*AA1504+scaling_params!$G$6*AB1504)*100</f>
        <v>34.99263438</v>
      </c>
      <c r="AD1504" s="11" t="s">
        <v>680</v>
      </c>
      <c r="AE1504" s="11">
        <f t="shared" si="2"/>
        <v>1</v>
      </c>
    </row>
    <row r="1505" ht="15.75" customHeight="1">
      <c r="A1505" s="11" t="s">
        <v>429</v>
      </c>
      <c r="B1505" s="11" t="s">
        <v>163</v>
      </c>
      <c r="C1505" s="11" t="s">
        <v>328</v>
      </c>
      <c r="D1505" s="11" t="s">
        <v>174</v>
      </c>
      <c r="E1505" s="12">
        <v>2025.0</v>
      </c>
      <c r="F1505" s="11" t="s">
        <v>171</v>
      </c>
      <c r="G1505" s="11" t="s">
        <v>175</v>
      </c>
      <c r="H1505" s="11">
        <v>2.0</v>
      </c>
      <c r="I1505" s="13">
        <v>8.6</v>
      </c>
      <c r="J1505" s="11">
        <v>0.0</v>
      </c>
      <c r="K1505" s="13">
        <v>3.2</v>
      </c>
      <c r="L1505" s="13">
        <v>5.2</v>
      </c>
      <c r="M1505" s="11">
        <v>10.0</v>
      </c>
      <c r="N1505" s="14">
        <v>0.74</v>
      </c>
      <c r="O1505" s="13">
        <v>62.8</v>
      </c>
      <c r="P1505" s="13">
        <v>7.6</v>
      </c>
      <c r="Q1505" s="13">
        <v>16.6</v>
      </c>
      <c r="R1505" s="13">
        <v>15.2</v>
      </c>
      <c r="S1505" s="13">
        <v>3.2</v>
      </c>
      <c r="T1505" s="13">
        <v>3.0</v>
      </c>
      <c r="U1505" s="13">
        <v>1.7</v>
      </c>
      <c r="V1505" s="13">
        <v>67.6</v>
      </c>
      <c r="W1505" s="11" t="str">
        <f t="shared" si="1"/>
        <v>B-Average|BBVA|Digital|2025</v>
      </c>
      <c r="X1505" s="15">
        <f>(MAX(0,MIN(1,1-(K1505-scaling_params!$B$2)/(scaling_params!$C$2-scaling_params!$B$2)))+MAX(0,MIN(1,(L1505-scaling_params!$B$3)/(scaling_params!$C$3-scaling_params!$B$3))))/2</f>
        <v>0.2950980392</v>
      </c>
      <c r="Y1505" s="15">
        <f>(MAX(0,MIN(1,(M1505-scaling_params!$B$4)/(scaling_params!$C$4-scaling_params!$B$4)))+MAX(0,MIN(1,(N1505-scaling_params!$B$5)/(scaling_params!$C$5-scaling_params!$B$5))))/2</f>
        <v>0.4839285714</v>
      </c>
      <c r="Z1505" s="15">
        <f>(MAX(0,MIN(1,(O1505-scaling_params!$B$6)/(scaling_params!$C$6-scaling_params!$B$6)))+MAX(0,MIN(1,1-(P1505-scaling_params!$B$7)/(scaling_params!$C$7-scaling_params!$B$7)))+MAX(0,MIN(1,(T1505-scaling_params!$B$11)/(scaling_params!$C$11-scaling_params!$B$11))))/3</f>
        <v>0.389311518</v>
      </c>
      <c r="AA1505" s="15">
        <f>(MAX(0,MIN(1,1-(Q1505-scaling_params!$B$8)/(scaling_params!$C$8-scaling_params!$B$8)))+MAX(0,MIN(1,(R1505-scaling_params!$B$9)/(scaling_params!$C$9-scaling_params!$B$9)))+MAX(0,MIN(1,(S1505-scaling_params!$B$10)/(scaling_params!$C$10-scaling_params!$B$10))))/3</f>
        <v>0.5033337846</v>
      </c>
      <c r="AB1505" s="15">
        <f>(MAX(0,MIN(1,(U1505-scaling_params!$B$12)/(scaling_params!$C$12-scaling_params!$B$12)))+MAX(0,MIN(1,(V1505-scaling_params!$B$13)/(scaling_params!$C$13-scaling_params!$B$13))))/2</f>
        <v>0.395</v>
      </c>
      <c r="AC1505" s="13">
        <f>(scaling_params!$G$2*X1505+scaling_params!$G$3*Y1505+scaling_params!$G$4*Z1505+scaling_params!$G$5*AA1505+scaling_params!$G$6*AB1505)*100</f>
        <v>40.97562063</v>
      </c>
      <c r="AD1505" s="11" t="s">
        <v>680</v>
      </c>
      <c r="AE1505" s="11">
        <f t="shared" si="2"/>
        <v>1</v>
      </c>
    </row>
    <row r="1506" ht="15.75" customHeight="1">
      <c r="A1506" s="11" t="s">
        <v>430</v>
      </c>
      <c r="B1506" s="11" t="s">
        <v>163</v>
      </c>
      <c r="C1506" s="11" t="s">
        <v>328</v>
      </c>
      <c r="D1506" s="11" t="s">
        <v>174</v>
      </c>
      <c r="E1506" s="12">
        <v>2024.0</v>
      </c>
      <c r="F1506" s="11" t="s">
        <v>166</v>
      </c>
      <c r="G1506" s="11" t="s">
        <v>167</v>
      </c>
      <c r="H1506" s="11">
        <v>2.0</v>
      </c>
      <c r="I1506" s="13">
        <v>8.9</v>
      </c>
      <c r="J1506" s="11">
        <v>0.0</v>
      </c>
      <c r="K1506" s="13">
        <v>3.0</v>
      </c>
      <c r="L1506" s="13">
        <v>5.0</v>
      </c>
      <c r="M1506" s="11">
        <v>-31.0</v>
      </c>
      <c r="N1506" s="14">
        <v>0.67</v>
      </c>
      <c r="O1506" s="13">
        <v>61.5</v>
      </c>
      <c r="P1506" s="13">
        <v>8.7</v>
      </c>
      <c r="Q1506" s="13">
        <v>18.1</v>
      </c>
      <c r="R1506" s="13">
        <v>13.0</v>
      </c>
      <c r="S1506" s="13">
        <v>2.7</v>
      </c>
      <c r="T1506" s="13">
        <v>2.4</v>
      </c>
      <c r="U1506" s="13">
        <v>1.3</v>
      </c>
      <c r="V1506" s="13">
        <v>46.5</v>
      </c>
      <c r="W1506" s="11" t="str">
        <f t="shared" si="1"/>
        <v>B-Average|BBVA|Digital|2024</v>
      </c>
      <c r="X1506" s="15">
        <f>(MAX(0,MIN(1,1-(K1506-scaling_params!$B$2)/(scaling_params!$C$2-scaling_params!$B$2)))+MAX(0,MIN(1,(L1506-scaling_params!$B$3)/(scaling_params!$C$3-scaling_params!$B$3))))/2</f>
        <v>0.3137254902</v>
      </c>
      <c r="Y1506" s="15">
        <f>(MAX(0,MIN(1,(M1506-scaling_params!$B$4)/(scaling_params!$C$4-scaling_params!$B$4)))+MAX(0,MIN(1,(N1506-scaling_params!$B$5)/(scaling_params!$C$5-scaling_params!$B$5))))/2</f>
        <v>0.2011904762</v>
      </c>
      <c r="Z1506" s="15">
        <f>(MAX(0,MIN(1,(O1506-scaling_params!$B$6)/(scaling_params!$C$6-scaling_params!$B$6)))+MAX(0,MIN(1,1-(P1506-scaling_params!$B$7)/(scaling_params!$C$7-scaling_params!$B$7)))+MAX(0,MIN(1,(T1506-scaling_params!$B$11)/(scaling_params!$C$11-scaling_params!$B$11))))/3</f>
        <v>0.2116174166</v>
      </c>
      <c r="AA1506" s="15">
        <f>(MAX(0,MIN(1,1-(Q1506-scaling_params!$B$8)/(scaling_params!$C$8-scaling_params!$B$8)))+MAX(0,MIN(1,(R1506-scaling_params!$B$9)/(scaling_params!$C$9-scaling_params!$B$9)))+MAX(0,MIN(1,(S1506-scaling_params!$B$10)/(scaling_params!$C$10-scaling_params!$B$10))))/3</f>
        <v>0.3046689907</v>
      </c>
      <c r="AB1506" s="15">
        <f>(MAX(0,MIN(1,(U1506-scaling_params!$B$12)/(scaling_params!$C$12-scaling_params!$B$12)))+MAX(0,MIN(1,(V1506-scaling_params!$B$13)/(scaling_params!$C$13-scaling_params!$B$13))))/2</f>
        <v>0.1031818182</v>
      </c>
      <c r="AC1506" s="13">
        <f>(scaling_params!$G$2*X1506+scaling_params!$G$3*Y1506+scaling_params!$G$4*Z1506+scaling_params!$G$5*AA1506+scaling_params!$G$6*AB1506)*100</f>
        <v>23.65325419</v>
      </c>
      <c r="AD1506" s="11" t="s">
        <v>680</v>
      </c>
      <c r="AE1506" s="11">
        <f t="shared" si="2"/>
        <v>1</v>
      </c>
    </row>
    <row r="1507" ht="15.75" customHeight="1">
      <c r="A1507" s="11" t="s">
        <v>430</v>
      </c>
      <c r="B1507" s="11" t="s">
        <v>163</v>
      </c>
      <c r="C1507" s="11" t="s">
        <v>328</v>
      </c>
      <c r="D1507" s="11" t="s">
        <v>174</v>
      </c>
      <c r="E1507" s="12">
        <v>2025.0</v>
      </c>
      <c r="F1507" s="11" t="s">
        <v>166</v>
      </c>
      <c r="G1507" s="11" t="s">
        <v>167</v>
      </c>
      <c r="H1507" s="11">
        <v>2.0</v>
      </c>
      <c r="I1507" s="13">
        <v>8.6</v>
      </c>
      <c r="J1507" s="11">
        <v>1.0</v>
      </c>
      <c r="K1507" s="13">
        <v>3.2</v>
      </c>
      <c r="L1507" s="13">
        <v>5.9</v>
      </c>
      <c r="M1507" s="11">
        <v>-1.0</v>
      </c>
      <c r="N1507" s="14">
        <v>0.75</v>
      </c>
      <c r="O1507" s="13">
        <v>62.8</v>
      </c>
      <c r="P1507" s="13">
        <v>7.6</v>
      </c>
      <c r="Q1507" s="13">
        <v>16.6</v>
      </c>
      <c r="R1507" s="13">
        <v>15.2</v>
      </c>
      <c r="S1507" s="13">
        <v>2.4</v>
      </c>
      <c r="T1507" s="13">
        <v>3.0</v>
      </c>
      <c r="U1507" s="13">
        <v>1.7</v>
      </c>
      <c r="V1507" s="13">
        <v>60.3</v>
      </c>
      <c r="W1507" s="11" t="str">
        <f t="shared" si="1"/>
        <v>B-Average|BBVA|Digital|2025</v>
      </c>
      <c r="X1507" s="15">
        <f>(MAX(0,MIN(1,1-(K1507-scaling_params!$B$2)/(scaling_params!$C$2-scaling_params!$B$2)))+MAX(0,MIN(1,(L1507-scaling_params!$B$3)/(scaling_params!$C$3-scaling_params!$B$3))))/2</f>
        <v>0.3465686275</v>
      </c>
      <c r="Y1507" s="15">
        <f>(MAX(0,MIN(1,(M1507-scaling_params!$B$4)/(scaling_params!$C$4-scaling_params!$B$4)))+MAX(0,MIN(1,(N1507-scaling_params!$B$5)/(scaling_params!$C$5-scaling_params!$B$5))))/2</f>
        <v>0.444047619</v>
      </c>
      <c r="Z1507" s="15">
        <f>(MAX(0,MIN(1,(O1507-scaling_params!$B$6)/(scaling_params!$C$6-scaling_params!$B$6)))+MAX(0,MIN(1,1-(P1507-scaling_params!$B$7)/(scaling_params!$C$7-scaling_params!$B$7)))+MAX(0,MIN(1,(T1507-scaling_params!$B$11)/(scaling_params!$C$11-scaling_params!$B$11))))/3</f>
        <v>0.389311518</v>
      </c>
      <c r="AA1507" s="15">
        <f>(MAX(0,MIN(1,1-(Q1507-scaling_params!$B$8)/(scaling_params!$C$8-scaling_params!$B$8)))+MAX(0,MIN(1,(R1507-scaling_params!$B$9)/(scaling_params!$C$9-scaling_params!$B$9)))+MAX(0,MIN(1,(S1507-scaling_params!$B$10)/(scaling_params!$C$10-scaling_params!$B$10))))/3</f>
        <v>0.4249024121</v>
      </c>
      <c r="AB1507" s="15">
        <f>(MAX(0,MIN(1,(U1507-scaling_params!$B$12)/(scaling_params!$C$12-scaling_params!$B$12)))+MAX(0,MIN(1,(V1507-scaling_params!$B$13)/(scaling_params!$C$13-scaling_params!$B$13))))/2</f>
        <v>0.3286363636</v>
      </c>
      <c r="AC1507" s="13">
        <f>(scaling_params!$G$2*X1507+scaling_params!$G$3*Y1507+scaling_params!$G$4*Z1507+scaling_params!$G$5*AA1507+scaling_params!$G$6*AB1507)*100</f>
        <v>39.08449401</v>
      </c>
      <c r="AD1507" s="11" t="s">
        <v>680</v>
      </c>
      <c r="AE1507" s="11">
        <f t="shared" si="2"/>
        <v>1</v>
      </c>
    </row>
    <row r="1508" ht="15.75" customHeight="1">
      <c r="A1508" s="11" t="s">
        <v>431</v>
      </c>
      <c r="B1508" s="11" t="s">
        <v>163</v>
      </c>
      <c r="C1508" s="11" t="s">
        <v>328</v>
      </c>
      <c r="D1508" s="11" t="s">
        <v>177</v>
      </c>
      <c r="E1508" s="12">
        <v>2024.0</v>
      </c>
      <c r="F1508" s="11" t="s">
        <v>166</v>
      </c>
      <c r="G1508" s="11" t="s">
        <v>167</v>
      </c>
      <c r="H1508" s="11">
        <v>1.0</v>
      </c>
      <c r="I1508" s="13">
        <v>8.9</v>
      </c>
      <c r="J1508" s="11">
        <v>0.0</v>
      </c>
      <c r="K1508" s="13">
        <v>2.9</v>
      </c>
      <c r="L1508" s="13">
        <v>6.8</v>
      </c>
      <c r="M1508" s="11">
        <v>7.0</v>
      </c>
      <c r="N1508" s="14">
        <v>0.8</v>
      </c>
      <c r="O1508" s="13">
        <v>68.1</v>
      </c>
      <c r="P1508" s="13">
        <v>8.1</v>
      </c>
      <c r="Q1508" s="13">
        <v>16.4</v>
      </c>
      <c r="R1508" s="13">
        <v>13.3</v>
      </c>
      <c r="S1508" s="13">
        <v>4.0</v>
      </c>
      <c r="T1508" s="13">
        <v>4.0</v>
      </c>
      <c r="U1508" s="13">
        <v>2.1</v>
      </c>
      <c r="V1508" s="13">
        <v>80.5</v>
      </c>
      <c r="W1508" s="11" t="str">
        <f t="shared" si="1"/>
        <v>B-Average|BBVA|Retail|2024</v>
      </c>
      <c r="X1508" s="15">
        <f>(MAX(0,MIN(1,1-(K1508-scaling_params!$B$2)/(scaling_params!$C$2-scaling_params!$B$2)))+MAX(0,MIN(1,(L1508-scaling_params!$B$3)/(scaling_params!$C$3-scaling_params!$B$3))))/2</f>
        <v>0.462745098</v>
      </c>
      <c r="Y1508" s="15">
        <f>(MAX(0,MIN(1,(M1508-scaling_params!$B$4)/(scaling_params!$C$4-scaling_params!$B$4)))+MAX(0,MIN(1,(N1508-scaling_params!$B$5)/(scaling_params!$C$5-scaling_params!$B$5))))/2</f>
        <v>0.5446428571</v>
      </c>
      <c r="Z1508" s="15">
        <f>(MAX(0,MIN(1,(O1508-scaling_params!$B$6)/(scaling_params!$C$6-scaling_params!$B$6)))+MAX(0,MIN(1,1-(P1508-scaling_params!$B$7)/(scaling_params!$C$7-scaling_params!$B$7)))+MAX(0,MIN(1,(T1508-scaling_params!$B$11)/(scaling_params!$C$11-scaling_params!$B$11))))/3</f>
        <v>0.5269633141</v>
      </c>
      <c r="AA1508" s="15">
        <f>(MAX(0,MIN(1,1-(Q1508-scaling_params!$B$8)/(scaling_params!$C$8-scaling_params!$B$8)))+MAX(0,MIN(1,(R1508-scaling_params!$B$9)/(scaling_params!$C$9-scaling_params!$B$9)))+MAX(0,MIN(1,(S1508-scaling_params!$B$10)/(scaling_params!$C$10-scaling_params!$B$10))))/3</f>
        <v>0.5091721384</v>
      </c>
      <c r="AB1508" s="15">
        <f>(MAX(0,MIN(1,(U1508-scaling_params!$B$12)/(scaling_params!$C$12-scaling_params!$B$12)))+MAX(0,MIN(1,(V1508-scaling_params!$B$13)/(scaling_params!$C$13-scaling_params!$B$13))))/2</f>
        <v>0.6122727273</v>
      </c>
      <c r="AC1508" s="13">
        <f>(scaling_params!$G$2*X1508+scaling_params!$G$3*Y1508+scaling_params!$G$4*Z1508+scaling_params!$G$5*AA1508+scaling_params!$G$6*AB1508)*100</f>
        <v>52.24350264</v>
      </c>
      <c r="AD1508" s="11" t="s">
        <v>680</v>
      </c>
      <c r="AE1508" s="11">
        <f t="shared" si="2"/>
        <v>1</v>
      </c>
    </row>
    <row r="1509" ht="15.75" customHeight="1">
      <c r="A1509" s="11" t="s">
        <v>431</v>
      </c>
      <c r="B1509" s="11" t="s">
        <v>163</v>
      </c>
      <c r="C1509" s="11" t="s">
        <v>328</v>
      </c>
      <c r="D1509" s="11" t="s">
        <v>177</v>
      </c>
      <c r="E1509" s="12">
        <v>2025.0</v>
      </c>
      <c r="F1509" s="11" t="s">
        <v>166</v>
      </c>
      <c r="G1509" s="11" t="s">
        <v>167</v>
      </c>
      <c r="H1509" s="11">
        <v>1.0</v>
      </c>
      <c r="I1509" s="13">
        <v>8.6</v>
      </c>
      <c r="J1509" s="11">
        <v>0.0</v>
      </c>
      <c r="K1509" s="13">
        <v>2.8</v>
      </c>
      <c r="L1509" s="13">
        <v>6.5</v>
      </c>
      <c r="M1509" s="11">
        <v>17.0</v>
      </c>
      <c r="N1509" s="14">
        <v>0.83</v>
      </c>
      <c r="O1509" s="13">
        <v>69.9</v>
      </c>
      <c r="P1509" s="13">
        <v>6.2</v>
      </c>
      <c r="Q1509" s="13">
        <v>20.4</v>
      </c>
      <c r="R1509" s="13">
        <v>11.3</v>
      </c>
      <c r="S1509" s="13">
        <v>4.0</v>
      </c>
      <c r="T1509" s="13">
        <v>3.8</v>
      </c>
      <c r="U1509" s="13">
        <v>1.6</v>
      </c>
      <c r="V1509" s="13">
        <v>76.5</v>
      </c>
      <c r="W1509" s="11" t="str">
        <f t="shared" si="1"/>
        <v>B-Average|BBVA|Retail|2025</v>
      </c>
      <c r="X1509" s="15">
        <f>(MAX(0,MIN(1,1-(K1509-scaling_params!$B$2)/(scaling_params!$C$2-scaling_params!$B$2)))+MAX(0,MIN(1,(L1509-scaling_params!$B$3)/(scaling_params!$C$3-scaling_params!$B$3))))/2</f>
        <v>0.4573529412</v>
      </c>
      <c r="Y1509" s="15">
        <f>(MAX(0,MIN(1,(M1509-scaling_params!$B$4)/(scaling_params!$C$4-scaling_params!$B$4)))+MAX(0,MIN(1,(N1509-scaling_params!$B$5)/(scaling_params!$C$5-scaling_params!$B$5))))/2</f>
        <v>0.6297619048</v>
      </c>
      <c r="Z1509" s="15">
        <f>(MAX(0,MIN(1,(O1509-scaling_params!$B$6)/(scaling_params!$C$6-scaling_params!$B$6)))+MAX(0,MIN(1,1-(P1509-scaling_params!$B$7)/(scaling_params!$C$7-scaling_params!$B$7)))+MAX(0,MIN(1,(T1509-scaling_params!$B$11)/(scaling_params!$C$11-scaling_params!$B$11))))/3</f>
        <v>0.7087898365</v>
      </c>
      <c r="AA1509" s="15">
        <f>(MAX(0,MIN(1,1-(Q1509-scaling_params!$B$8)/(scaling_params!$C$8-scaling_params!$B$8)))+MAX(0,MIN(1,(R1509-scaling_params!$B$9)/(scaling_params!$C$9-scaling_params!$B$9)))+MAX(0,MIN(1,(S1509-scaling_params!$B$10)/(scaling_params!$C$10-scaling_params!$B$10))))/3</f>
        <v>0.2732688012</v>
      </c>
      <c r="AB1509" s="15">
        <f>(MAX(0,MIN(1,(U1509-scaling_params!$B$12)/(scaling_params!$C$12-scaling_params!$B$12)))+MAX(0,MIN(1,(V1509-scaling_params!$B$13)/(scaling_params!$C$13-scaling_params!$B$13))))/2</f>
        <v>0.4509090909</v>
      </c>
      <c r="AC1509" s="13">
        <f>(scaling_params!$G$2*X1509+scaling_params!$G$3*Y1509+scaling_params!$G$4*Z1509+scaling_params!$G$5*AA1509+scaling_params!$G$6*AB1509)*100</f>
        <v>52.33401821</v>
      </c>
      <c r="AD1509" s="11" t="s">
        <v>680</v>
      </c>
      <c r="AE1509" s="11">
        <f t="shared" si="2"/>
        <v>1</v>
      </c>
    </row>
    <row r="1510" ht="15.75" customHeight="1">
      <c r="A1510" s="11" t="s">
        <v>432</v>
      </c>
      <c r="B1510" s="11" t="s">
        <v>163</v>
      </c>
      <c r="C1510" s="11" t="s">
        <v>328</v>
      </c>
      <c r="D1510" s="11" t="s">
        <v>174</v>
      </c>
      <c r="E1510" s="12">
        <v>2024.0</v>
      </c>
      <c r="F1510" s="11" t="s">
        <v>166</v>
      </c>
      <c r="G1510" s="11" t="s">
        <v>175</v>
      </c>
      <c r="H1510" s="11">
        <v>2.0</v>
      </c>
      <c r="I1510" s="13">
        <v>8.9</v>
      </c>
      <c r="J1510" s="11">
        <v>0.0</v>
      </c>
      <c r="K1510" s="13">
        <v>3.0</v>
      </c>
      <c r="L1510" s="13">
        <v>4.9</v>
      </c>
      <c r="M1510" s="11">
        <v>7.0</v>
      </c>
      <c r="N1510" s="14">
        <v>0.75</v>
      </c>
      <c r="O1510" s="13">
        <v>61.5</v>
      </c>
      <c r="P1510" s="13">
        <v>8.7</v>
      </c>
      <c r="Q1510" s="13">
        <v>18.1</v>
      </c>
      <c r="R1510" s="13">
        <v>13.0</v>
      </c>
      <c r="S1510" s="13">
        <v>2.6</v>
      </c>
      <c r="T1510" s="13">
        <v>2.5</v>
      </c>
      <c r="U1510" s="13">
        <v>1.3</v>
      </c>
      <c r="V1510" s="13">
        <v>56.3</v>
      </c>
      <c r="W1510" s="11" t="str">
        <f t="shared" si="1"/>
        <v>B-Average|BBVA|Digital|2024</v>
      </c>
      <c r="X1510" s="15">
        <f>(MAX(0,MIN(1,1-(K1510-scaling_params!$B$2)/(scaling_params!$C$2-scaling_params!$B$2)))+MAX(0,MIN(1,(L1510-scaling_params!$B$3)/(scaling_params!$C$3-scaling_params!$B$3))))/2</f>
        <v>0.306372549</v>
      </c>
      <c r="Y1510" s="15">
        <f>(MAX(0,MIN(1,(M1510-scaling_params!$B$4)/(scaling_params!$C$4-scaling_params!$B$4)))+MAX(0,MIN(1,(N1510-scaling_params!$B$5)/(scaling_params!$C$5-scaling_params!$B$5))))/2</f>
        <v>0.4821428571</v>
      </c>
      <c r="Z1510" s="15">
        <f>(MAX(0,MIN(1,(O1510-scaling_params!$B$6)/(scaling_params!$C$6-scaling_params!$B$6)))+MAX(0,MIN(1,1-(P1510-scaling_params!$B$7)/(scaling_params!$C$7-scaling_params!$B$7)))+MAX(0,MIN(1,(T1510-scaling_params!$B$11)/(scaling_params!$C$11-scaling_params!$B$11))))/3</f>
        <v>0.2211412261</v>
      </c>
      <c r="AA1510" s="15">
        <f>(MAX(0,MIN(1,1-(Q1510-scaling_params!$B$8)/(scaling_params!$C$8-scaling_params!$B$8)))+MAX(0,MIN(1,(R1510-scaling_params!$B$9)/(scaling_params!$C$9-scaling_params!$B$9)))+MAX(0,MIN(1,(S1510-scaling_params!$B$10)/(scaling_params!$C$10-scaling_params!$B$10))))/3</f>
        <v>0.2948650692</v>
      </c>
      <c r="AB1510" s="15">
        <f>(MAX(0,MIN(1,(U1510-scaling_params!$B$12)/(scaling_params!$C$12-scaling_params!$B$12)))+MAX(0,MIN(1,(V1510-scaling_params!$B$13)/(scaling_params!$C$13-scaling_params!$B$13))))/2</f>
        <v>0.1922727273</v>
      </c>
      <c r="AC1510" s="13">
        <f>(scaling_params!$G$2*X1510+scaling_params!$G$3*Y1510+scaling_params!$G$4*Z1510+scaling_params!$G$5*AA1510+scaling_params!$G$6*AB1510)*100</f>
        <v>31.18537426</v>
      </c>
      <c r="AD1510" s="11" t="s">
        <v>680</v>
      </c>
      <c r="AE1510" s="11">
        <f t="shared" si="2"/>
        <v>1</v>
      </c>
    </row>
    <row r="1511" ht="15.75" customHeight="1">
      <c r="A1511" s="11" t="s">
        <v>432</v>
      </c>
      <c r="B1511" s="11" t="s">
        <v>163</v>
      </c>
      <c r="C1511" s="11" t="s">
        <v>328</v>
      </c>
      <c r="D1511" s="11" t="s">
        <v>174</v>
      </c>
      <c r="E1511" s="12">
        <v>2025.0</v>
      </c>
      <c r="F1511" s="11" t="s">
        <v>166</v>
      </c>
      <c r="G1511" s="11" t="s">
        <v>175</v>
      </c>
      <c r="H1511" s="11">
        <v>2.0</v>
      </c>
      <c r="I1511" s="13">
        <v>8.6</v>
      </c>
      <c r="J1511" s="11">
        <v>0.0</v>
      </c>
      <c r="K1511" s="13">
        <v>3.2</v>
      </c>
      <c r="L1511" s="13">
        <v>5.0</v>
      </c>
      <c r="M1511" s="11">
        <v>-16.0</v>
      </c>
      <c r="N1511" s="14">
        <v>0.73</v>
      </c>
      <c r="O1511" s="13">
        <v>62.8</v>
      </c>
      <c r="P1511" s="13">
        <v>7.6</v>
      </c>
      <c r="Q1511" s="13">
        <v>16.6</v>
      </c>
      <c r="R1511" s="13">
        <v>15.2</v>
      </c>
      <c r="S1511" s="13">
        <v>2.6</v>
      </c>
      <c r="T1511" s="13">
        <v>2.5</v>
      </c>
      <c r="U1511" s="13">
        <v>1.7</v>
      </c>
      <c r="V1511" s="13">
        <v>62.0</v>
      </c>
      <c r="W1511" s="11" t="str">
        <f t="shared" si="1"/>
        <v>B-Average|BBVA|Digital|2025</v>
      </c>
      <c r="X1511" s="15">
        <f>(MAX(0,MIN(1,1-(K1511-scaling_params!$B$2)/(scaling_params!$C$2-scaling_params!$B$2)))+MAX(0,MIN(1,(L1511-scaling_params!$B$3)/(scaling_params!$C$3-scaling_params!$B$3))))/2</f>
        <v>0.2803921569</v>
      </c>
      <c r="Y1511" s="15">
        <f>(MAX(0,MIN(1,(M1511-scaling_params!$B$4)/(scaling_params!$C$4-scaling_params!$B$4)))+MAX(0,MIN(1,(N1511-scaling_params!$B$5)/(scaling_params!$C$5-scaling_params!$B$5))))/2</f>
        <v>0.3476190476</v>
      </c>
      <c r="Z1511" s="15">
        <f>(MAX(0,MIN(1,(O1511-scaling_params!$B$6)/(scaling_params!$C$6-scaling_params!$B$6)))+MAX(0,MIN(1,1-(P1511-scaling_params!$B$7)/(scaling_params!$C$7-scaling_params!$B$7)))+MAX(0,MIN(1,(T1511-scaling_params!$B$11)/(scaling_params!$C$11-scaling_params!$B$11))))/3</f>
        <v>0.3416924704</v>
      </c>
      <c r="AA1511" s="15">
        <f>(MAX(0,MIN(1,1-(Q1511-scaling_params!$B$8)/(scaling_params!$C$8-scaling_params!$B$8)))+MAX(0,MIN(1,(R1511-scaling_params!$B$9)/(scaling_params!$C$9-scaling_params!$B$9)))+MAX(0,MIN(1,(S1511-scaling_params!$B$10)/(scaling_params!$C$10-scaling_params!$B$10))))/3</f>
        <v>0.4445102552</v>
      </c>
      <c r="AB1511" s="15">
        <f>(MAX(0,MIN(1,(U1511-scaling_params!$B$12)/(scaling_params!$C$12-scaling_params!$B$12)))+MAX(0,MIN(1,(V1511-scaling_params!$B$13)/(scaling_params!$C$13-scaling_params!$B$13))))/2</f>
        <v>0.3440909091</v>
      </c>
      <c r="AC1511" s="13">
        <f>(scaling_params!$G$2*X1511+scaling_params!$G$3*Y1511+scaling_params!$G$4*Z1511+scaling_params!$G$5*AA1511+scaling_params!$G$6*AB1511)*100</f>
        <v>34.67168958</v>
      </c>
      <c r="AD1511" s="11" t="s">
        <v>680</v>
      </c>
      <c r="AE1511" s="11">
        <f t="shared" si="2"/>
        <v>1</v>
      </c>
    </row>
    <row r="1512" ht="15.75" customHeight="1">
      <c r="A1512" s="11" t="s">
        <v>433</v>
      </c>
      <c r="B1512" s="11" t="s">
        <v>163</v>
      </c>
      <c r="C1512" s="11" t="s">
        <v>328</v>
      </c>
      <c r="D1512" s="11" t="s">
        <v>165</v>
      </c>
      <c r="E1512" s="12">
        <v>2024.0</v>
      </c>
      <c r="F1512" s="11" t="s">
        <v>171</v>
      </c>
      <c r="G1512" s="11" t="s">
        <v>184</v>
      </c>
      <c r="H1512" s="11">
        <v>5.0</v>
      </c>
      <c r="I1512" s="13">
        <v>8.9</v>
      </c>
      <c r="J1512" s="11">
        <v>0.0</v>
      </c>
      <c r="K1512" s="13">
        <v>3.0</v>
      </c>
      <c r="L1512" s="13">
        <v>5.7</v>
      </c>
      <c r="M1512" s="11">
        <v>-9.0</v>
      </c>
      <c r="N1512" s="14">
        <v>0.75</v>
      </c>
      <c r="O1512" s="13">
        <v>69.1</v>
      </c>
      <c r="P1512" s="13">
        <v>7.0</v>
      </c>
      <c r="Q1512" s="13">
        <v>16.3</v>
      </c>
      <c r="R1512" s="13">
        <v>13.4</v>
      </c>
      <c r="S1512" s="13">
        <v>2.4</v>
      </c>
      <c r="T1512" s="13">
        <v>2.3</v>
      </c>
      <c r="U1512" s="13">
        <v>2.1</v>
      </c>
      <c r="V1512" s="13">
        <v>54.3</v>
      </c>
      <c r="W1512" s="11" t="str">
        <f t="shared" si="1"/>
        <v>B-Average|BBVA|Operations|2024</v>
      </c>
      <c r="X1512" s="15">
        <f>(MAX(0,MIN(1,1-(K1512-scaling_params!$B$2)/(scaling_params!$C$2-scaling_params!$B$2)))+MAX(0,MIN(1,(L1512-scaling_params!$B$3)/(scaling_params!$C$3-scaling_params!$B$3))))/2</f>
        <v>0.3651960784</v>
      </c>
      <c r="Y1512" s="15">
        <f>(MAX(0,MIN(1,(M1512-scaling_params!$B$4)/(scaling_params!$C$4-scaling_params!$B$4)))+MAX(0,MIN(1,(N1512-scaling_params!$B$5)/(scaling_params!$C$5-scaling_params!$B$5))))/2</f>
        <v>0.405952381</v>
      </c>
      <c r="Z1512" s="15">
        <f>(MAX(0,MIN(1,(O1512-scaling_params!$B$6)/(scaling_params!$C$6-scaling_params!$B$6)))+MAX(0,MIN(1,1-(P1512-scaling_params!$B$7)/(scaling_params!$C$7-scaling_params!$B$7)))+MAX(0,MIN(1,(T1512-scaling_params!$B$11)/(scaling_params!$C$11-scaling_params!$B$11))))/3</f>
        <v>0.4806593015</v>
      </c>
      <c r="AA1512" s="15">
        <f>(MAX(0,MIN(1,1-(Q1512-scaling_params!$B$8)/(scaling_params!$C$8-scaling_params!$B$8)))+MAX(0,MIN(1,(R1512-scaling_params!$B$9)/(scaling_params!$C$9-scaling_params!$B$9)))+MAX(0,MIN(1,(S1512-scaling_params!$B$10)/(scaling_params!$C$10-scaling_params!$B$10))))/3</f>
        <v>0.3603166813</v>
      </c>
      <c r="AB1512" s="15">
        <f>(MAX(0,MIN(1,(U1512-scaling_params!$B$12)/(scaling_params!$C$12-scaling_params!$B$12)))+MAX(0,MIN(1,(V1512-scaling_params!$B$13)/(scaling_params!$C$13-scaling_params!$B$13))))/2</f>
        <v>0.3740909091</v>
      </c>
      <c r="AC1512" s="13">
        <f>(scaling_params!$G$2*X1512+scaling_params!$G$3*Y1512+scaling_params!$G$4*Z1512+scaling_params!$G$5*AA1512+scaling_params!$G$6*AB1512)*100</f>
        <v>40.1733287</v>
      </c>
      <c r="AD1512" s="11" t="s">
        <v>680</v>
      </c>
      <c r="AE1512" s="11">
        <f t="shared" si="2"/>
        <v>1</v>
      </c>
    </row>
    <row r="1513" ht="15.75" customHeight="1">
      <c r="A1513" s="11" t="s">
        <v>433</v>
      </c>
      <c r="B1513" s="11" t="s">
        <v>163</v>
      </c>
      <c r="C1513" s="11" t="s">
        <v>328</v>
      </c>
      <c r="D1513" s="11" t="s">
        <v>165</v>
      </c>
      <c r="E1513" s="12">
        <v>2025.0</v>
      </c>
      <c r="F1513" s="11" t="s">
        <v>171</v>
      </c>
      <c r="G1513" s="11" t="s">
        <v>184</v>
      </c>
      <c r="H1513" s="11">
        <v>5.0</v>
      </c>
      <c r="I1513" s="13">
        <v>8.6</v>
      </c>
      <c r="J1513" s="11">
        <v>1.0</v>
      </c>
      <c r="K1513" s="13">
        <v>2.9</v>
      </c>
      <c r="L1513" s="13">
        <v>4.2</v>
      </c>
      <c r="M1513" s="11">
        <v>-16.0</v>
      </c>
      <c r="N1513" s="14">
        <v>0.66</v>
      </c>
      <c r="O1513" s="13">
        <v>65.0</v>
      </c>
      <c r="P1513" s="13">
        <v>7.5</v>
      </c>
      <c r="Q1513" s="13">
        <v>15.9</v>
      </c>
      <c r="R1513" s="13">
        <v>10.7</v>
      </c>
      <c r="S1513" s="13">
        <v>3.2</v>
      </c>
      <c r="T1513" s="13">
        <v>2.3</v>
      </c>
      <c r="U1513" s="13">
        <v>1.3</v>
      </c>
      <c r="V1513" s="13">
        <v>54.4</v>
      </c>
      <c r="W1513" s="11" t="str">
        <f t="shared" si="1"/>
        <v>B-Average|BBVA|Operations|2025</v>
      </c>
      <c r="X1513" s="15">
        <f>(MAX(0,MIN(1,1-(K1513-scaling_params!$B$2)/(scaling_params!$C$2-scaling_params!$B$2)))+MAX(0,MIN(1,(L1513-scaling_params!$B$3)/(scaling_params!$C$3-scaling_params!$B$3))))/2</f>
        <v>0.2715686275</v>
      </c>
      <c r="Y1513" s="15">
        <f>(MAX(0,MIN(1,(M1513-scaling_params!$B$4)/(scaling_params!$C$4-scaling_params!$B$4)))+MAX(0,MIN(1,(N1513-scaling_params!$B$5)/(scaling_params!$C$5-scaling_params!$B$5))))/2</f>
        <v>0.2601190476</v>
      </c>
      <c r="Z1513" s="15">
        <f>(MAX(0,MIN(1,(O1513-scaling_params!$B$6)/(scaling_params!$C$6-scaling_params!$B$6)))+MAX(0,MIN(1,1-(P1513-scaling_params!$B$7)/(scaling_params!$C$7-scaling_params!$B$7)))+MAX(0,MIN(1,(T1513-scaling_params!$B$11)/(scaling_params!$C$11-scaling_params!$B$11))))/3</f>
        <v>0.3679574907</v>
      </c>
      <c r="AA1513" s="15">
        <f>(MAX(0,MIN(1,1-(Q1513-scaling_params!$B$8)/(scaling_params!$C$8-scaling_params!$B$8)))+MAX(0,MIN(1,(R1513-scaling_params!$B$9)/(scaling_params!$C$9-scaling_params!$B$9)))+MAX(0,MIN(1,(S1513-scaling_params!$B$10)/(scaling_params!$C$10-scaling_params!$B$10))))/3</f>
        <v>0.3399755184</v>
      </c>
      <c r="AB1513" s="15">
        <f>(MAX(0,MIN(1,(U1513-scaling_params!$B$12)/(scaling_params!$C$12-scaling_params!$B$12)))+MAX(0,MIN(1,(V1513-scaling_params!$B$13)/(scaling_params!$C$13-scaling_params!$B$13))))/2</f>
        <v>0.175</v>
      </c>
      <c r="AC1513" s="13">
        <f>(scaling_params!$G$2*X1513+scaling_params!$G$3*Y1513+scaling_params!$G$4*Z1513+scaling_params!$G$5*AA1513+scaling_params!$G$6*AB1513)*100</f>
        <v>29.19023052</v>
      </c>
      <c r="AD1513" s="11" t="s">
        <v>680</v>
      </c>
      <c r="AE1513" s="11">
        <f t="shared" si="2"/>
        <v>1</v>
      </c>
    </row>
    <row r="1514" ht="15.75" customHeight="1">
      <c r="A1514" s="11" t="s">
        <v>434</v>
      </c>
      <c r="B1514" s="11" t="s">
        <v>163</v>
      </c>
      <c r="C1514" s="11" t="s">
        <v>328</v>
      </c>
      <c r="D1514" s="11" t="s">
        <v>177</v>
      </c>
      <c r="E1514" s="12">
        <v>2024.0</v>
      </c>
      <c r="F1514" s="11" t="s">
        <v>171</v>
      </c>
      <c r="G1514" s="11" t="s">
        <v>172</v>
      </c>
      <c r="H1514" s="11">
        <v>3.0</v>
      </c>
      <c r="I1514" s="13">
        <v>8.9</v>
      </c>
      <c r="J1514" s="11">
        <v>0.0</v>
      </c>
      <c r="K1514" s="13">
        <v>2.9</v>
      </c>
      <c r="L1514" s="13">
        <v>6.9</v>
      </c>
      <c r="M1514" s="11">
        <v>19.0</v>
      </c>
      <c r="N1514" s="14">
        <v>0.82</v>
      </c>
      <c r="O1514" s="13">
        <v>68.1</v>
      </c>
      <c r="P1514" s="13">
        <v>8.1</v>
      </c>
      <c r="Q1514" s="13">
        <v>16.4</v>
      </c>
      <c r="R1514" s="13">
        <v>13.3</v>
      </c>
      <c r="S1514" s="13">
        <v>4.0</v>
      </c>
      <c r="T1514" s="13">
        <v>3.3</v>
      </c>
      <c r="U1514" s="13">
        <v>2.1</v>
      </c>
      <c r="V1514" s="13">
        <v>84.8</v>
      </c>
      <c r="W1514" s="11" t="str">
        <f t="shared" si="1"/>
        <v>B-Average|BBVA|Retail|2024</v>
      </c>
      <c r="X1514" s="15">
        <f>(MAX(0,MIN(1,1-(K1514-scaling_params!$B$2)/(scaling_params!$C$2-scaling_params!$B$2)))+MAX(0,MIN(1,(L1514-scaling_params!$B$3)/(scaling_params!$C$3-scaling_params!$B$3))))/2</f>
        <v>0.4700980392</v>
      </c>
      <c r="Y1514" s="15">
        <f>(MAX(0,MIN(1,(M1514-scaling_params!$B$4)/(scaling_params!$C$4-scaling_params!$B$4)))+MAX(0,MIN(1,(N1514-scaling_params!$B$5)/(scaling_params!$C$5-scaling_params!$B$5))))/2</f>
        <v>0.6267857143</v>
      </c>
      <c r="Z1514" s="15">
        <f>(MAX(0,MIN(1,(O1514-scaling_params!$B$6)/(scaling_params!$C$6-scaling_params!$B$6)))+MAX(0,MIN(1,1-(P1514-scaling_params!$B$7)/(scaling_params!$C$7-scaling_params!$B$7)))+MAX(0,MIN(1,(T1514-scaling_params!$B$11)/(scaling_params!$C$11-scaling_params!$B$11))))/3</f>
        <v>0.4602966474</v>
      </c>
      <c r="AA1514" s="15">
        <f>(MAX(0,MIN(1,1-(Q1514-scaling_params!$B$8)/(scaling_params!$C$8-scaling_params!$B$8)))+MAX(0,MIN(1,(R1514-scaling_params!$B$9)/(scaling_params!$C$9-scaling_params!$B$9)))+MAX(0,MIN(1,(S1514-scaling_params!$B$10)/(scaling_params!$C$10-scaling_params!$B$10))))/3</f>
        <v>0.5091721384</v>
      </c>
      <c r="AB1514" s="15">
        <f>(MAX(0,MIN(1,(U1514-scaling_params!$B$12)/(scaling_params!$C$12-scaling_params!$B$12)))+MAX(0,MIN(1,(V1514-scaling_params!$B$13)/(scaling_params!$C$13-scaling_params!$B$13))))/2</f>
        <v>0.6513636364</v>
      </c>
      <c r="AC1514" s="13">
        <f>(scaling_params!$G$2*X1514+scaling_params!$G$3*Y1514+scaling_params!$G$4*Z1514+scaling_params!$G$5*AA1514+scaling_params!$G$6*AB1514)*100</f>
        <v>53.24125997</v>
      </c>
      <c r="AD1514" s="11" t="s">
        <v>680</v>
      </c>
      <c r="AE1514" s="11">
        <f t="shared" si="2"/>
        <v>1</v>
      </c>
    </row>
    <row r="1515" ht="15.75" customHeight="1">
      <c r="A1515" s="11" t="s">
        <v>434</v>
      </c>
      <c r="B1515" s="11" t="s">
        <v>163</v>
      </c>
      <c r="C1515" s="11" t="s">
        <v>328</v>
      </c>
      <c r="D1515" s="11" t="s">
        <v>177</v>
      </c>
      <c r="E1515" s="12">
        <v>2025.0</v>
      </c>
      <c r="F1515" s="11" t="s">
        <v>171</v>
      </c>
      <c r="G1515" s="11" t="s">
        <v>172</v>
      </c>
      <c r="H1515" s="11">
        <v>3.0</v>
      </c>
      <c r="I1515" s="13">
        <v>8.6</v>
      </c>
      <c r="J1515" s="11">
        <v>0.0</v>
      </c>
      <c r="K1515" s="13">
        <v>2.8</v>
      </c>
      <c r="L1515" s="13">
        <v>7.8</v>
      </c>
      <c r="M1515" s="11">
        <v>8.0</v>
      </c>
      <c r="N1515" s="14">
        <v>0.87</v>
      </c>
      <c r="O1515" s="13">
        <v>69.9</v>
      </c>
      <c r="P1515" s="13">
        <v>6.2</v>
      </c>
      <c r="Q1515" s="13">
        <v>20.4</v>
      </c>
      <c r="R1515" s="13">
        <v>11.3</v>
      </c>
      <c r="S1515" s="13">
        <v>4.1</v>
      </c>
      <c r="T1515" s="13">
        <v>3.8</v>
      </c>
      <c r="U1515" s="13">
        <v>1.6</v>
      </c>
      <c r="V1515" s="13">
        <v>81.7</v>
      </c>
      <c r="W1515" s="11" t="str">
        <f t="shared" si="1"/>
        <v>B-Average|BBVA|Retail|2025</v>
      </c>
      <c r="X1515" s="15">
        <f>(MAX(0,MIN(1,1-(K1515-scaling_params!$B$2)/(scaling_params!$C$2-scaling_params!$B$2)))+MAX(0,MIN(1,(L1515-scaling_params!$B$3)/(scaling_params!$C$3-scaling_params!$B$3))))/2</f>
        <v>0.5529411765</v>
      </c>
      <c r="Y1515" s="15">
        <f>(MAX(0,MIN(1,(M1515-scaling_params!$B$4)/(scaling_params!$C$4-scaling_params!$B$4)))+MAX(0,MIN(1,(N1515-scaling_params!$B$5)/(scaling_params!$C$5-scaling_params!$B$5))))/2</f>
        <v>0.6369047619</v>
      </c>
      <c r="Z1515" s="15">
        <f>(MAX(0,MIN(1,(O1515-scaling_params!$B$6)/(scaling_params!$C$6-scaling_params!$B$6)))+MAX(0,MIN(1,1-(P1515-scaling_params!$B$7)/(scaling_params!$C$7-scaling_params!$B$7)))+MAX(0,MIN(1,(T1515-scaling_params!$B$11)/(scaling_params!$C$11-scaling_params!$B$11))))/3</f>
        <v>0.7087898365</v>
      </c>
      <c r="AA1515" s="15">
        <f>(MAX(0,MIN(1,1-(Q1515-scaling_params!$B$8)/(scaling_params!$C$8-scaling_params!$B$8)))+MAX(0,MIN(1,(R1515-scaling_params!$B$9)/(scaling_params!$C$9-scaling_params!$B$9)))+MAX(0,MIN(1,(S1515-scaling_params!$B$10)/(scaling_params!$C$10-scaling_params!$B$10))))/3</f>
        <v>0.2830727228</v>
      </c>
      <c r="AB1515" s="15">
        <f>(MAX(0,MIN(1,(U1515-scaling_params!$B$12)/(scaling_params!$C$12-scaling_params!$B$12)))+MAX(0,MIN(1,(V1515-scaling_params!$B$13)/(scaling_params!$C$13-scaling_params!$B$13))))/2</f>
        <v>0.4981818182</v>
      </c>
      <c r="AC1515" s="13">
        <f>(scaling_params!$G$2*X1515+scaling_params!$G$3*Y1515+scaling_params!$G$4*Z1515+scaling_params!$G$5*AA1515+scaling_params!$G$6*AB1515)*100</f>
        <v>55.47856608</v>
      </c>
      <c r="AD1515" s="11" t="s">
        <v>680</v>
      </c>
      <c r="AE1515" s="11">
        <f t="shared" si="2"/>
        <v>1</v>
      </c>
    </row>
    <row r="1516" ht="15.75" customHeight="1">
      <c r="A1516" s="11" t="s">
        <v>435</v>
      </c>
      <c r="B1516" s="11" t="s">
        <v>163</v>
      </c>
      <c r="C1516" s="11" t="s">
        <v>328</v>
      </c>
      <c r="D1516" s="11" t="s">
        <v>177</v>
      </c>
      <c r="E1516" s="12">
        <v>2024.0</v>
      </c>
      <c r="F1516" s="11" t="s">
        <v>171</v>
      </c>
      <c r="G1516" s="11" t="s">
        <v>175</v>
      </c>
      <c r="H1516" s="11">
        <v>2.0</v>
      </c>
      <c r="I1516" s="13">
        <v>8.9</v>
      </c>
      <c r="J1516" s="11">
        <v>0.0</v>
      </c>
      <c r="K1516" s="13">
        <v>2.9</v>
      </c>
      <c r="L1516" s="13">
        <v>8.6</v>
      </c>
      <c r="M1516" s="11">
        <v>15.0</v>
      </c>
      <c r="N1516" s="14">
        <v>0.84</v>
      </c>
      <c r="O1516" s="13">
        <v>68.1</v>
      </c>
      <c r="P1516" s="13">
        <v>8.1</v>
      </c>
      <c r="Q1516" s="13">
        <v>16.4</v>
      </c>
      <c r="R1516" s="13">
        <v>13.3</v>
      </c>
      <c r="S1516" s="13">
        <v>3.8</v>
      </c>
      <c r="T1516" s="13">
        <v>4.2</v>
      </c>
      <c r="U1516" s="13">
        <v>2.1</v>
      </c>
      <c r="V1516" s="13">
        <v>80.2</v>
      </c>
      <c r="W1516" s="11" t="str">
        <f t="shared" si="1"/>
        <v>B-Average|BBVA|Retail|2024</v>
      </c>
      <c r="X1516" s="15">
        <f>(MAX(0,MIN(1,1-(K1516-scaling_params!$B$2)/(scaling_params!$C$2-scaling_params!$B$2)))+MAX(0,MIN(1,(L1516-scaling_params!$B$3)/(scaling_params!$C$3-scaling_params!$B$3))))/2</f>
        <v>0.5950980392</v>
      </c>
      <c r="Y1516" s="15">
        <f>(MAX(0,MIN(1,(M1516-scaling_params!$B$4)/(scaling_params!$C$4-scaling_params!$B$4)))+MAX(0,MIN(1,(N1516-scaling_params!$B$5)/(scaling_params!$C$5-scaling_params!$B$5))))/2</f>
        <v>0.6327380952</v>
      </c>
      <c r="Z1516" s="15">
        <f>(MAX(0,MIN(1,(O1516-scaling_params!$B$6)/(scaling_params!$C$6-scaling_params!$B$6)))+MAX(0,MIN(1,1-(P1516-scaling_params!$B$7)/(scaling_params!$C$7-scaling_params!$B$7)))+MAX(0,MIN(1,(T1516-scaling_params!$B$11)/(scaling_params!$C$11-scaling_params!$B$11))))/3</f>
        <v>0.5460109331</v>
      </c>
      <c r="AA1516" s="15">
        <f>(MAX(0,MIN(1,1-(Q1516-scaling_params!$B$8)/(scaling_params!$C$8-scaling_params!$B$8)))+MAX(0,MIN(1,(R1516-scaling_params!$B$9)/(scaling_params!$C$9-scaling_params!$B$9)))+MAX(0,MIN(1,(S1516-scaling_params!$B$10)/(scaling_params!$C$10-scaling_params!$B$10))))/3</f>
        <v>0.4895642952</v>
      </c>
      <c r="AB1516" s="15">
        <f>(MAX(0,MIN(1,(U1516-scaling_params!$B$12)/(scaling_params!$C$12-scaling_params!$B$12)))+MAX(0,MIN(1,(V1516-scaling_params!$B$13)/(scaling_params!$C$13-scaling_params!$B$13))))/2</f>
        <v>0.6095454545</v>
      </c>
      <c r="AC1516" s="13">
        <f>(scaling_params!$G$2*X1516+scaling_params!$G$3*Y1516+scaling_params!$G$4*Z1516+scaling_params!$G$5*AA1516+scaling_params!$G$6*AB1516)*100</f>
        <v>57.49437405</v>
      </c>
      <c r="AD1516" s="11" t="s">
        <v>680</v>
      </c>
      <c r="AE1516" s="11">
        <f t="shared" si="2"/>
        <v>1</v>
      </c>
    </row>
    <row r="1517" ht="15.75" customHeight="1">
      <c r="A1517" s="11" t="s">
        <v>435</v>
      </c>
      <c r="B1517" s="11" t="s">
        <v>163</v>
      </c>
      <c r="C1517" s="11" t="s">
        <v>328</v>
      </c>
      <c r="D1517" s="11" t="s">
        <v>177</v>
      </c>
      <c r="E1517" s="12">
        <v>2025.0</v>
      </c>
      <c r="F1517" s="11" t="s">
        <v>171</v>
      </c>
      <c r="G1517" s="11" t="s">
        <v>175</v>
      </c>
      <c r="H1517" s="11">
        <v>2.0</v>
      </c>
      <c r="I1517" s="13">
        <v>8.6</v>
      </c>
      <c r="J1517" s="11">
        <v>0.0</v>
      </c>
      <c r="K1517" s="13">
        <v>2.8</v>
      </c>
      <c r="L1517" s="13">
        <v>6.2</v>
      </c>
      <c r="M1517" s="11">
        <v>5.0</v>
      </c>
      <c r="N1517" s="14">
        <v>0.87</v>
      </c>
      <c r="O1517" s="13">
        <v>69.9</v>
      </c>
      <c r="P1517" s="13">
        <v>6.2</v>
      </c>
      <c r="Q1517" s="13">
        <v>20.4</v>
      </c>
      <c r="R1517" s="13">
        <v>11.3</v>
      </c>
      <c r="S1517" s="13">
        <v>3.6</v>
      </c>
      <c r="T1517" s="13">
        <v>3.9</v>
      </c>
      <c r="U1517" s="13">
        <v>1.6</v>
      </c>
      <c r="V1517" s="13">
        <v>69.5</v>
      </c>
      <c r="W1517" s="11" t="str">
        <f t="shared" si="1"/>
        <v>B-Average|BBVA|Retail|2025</v>
      </c>
      <c r="X1517" s="15">
        <f>(MAX(0,MIN(1,1-(K1517-scaling_params!$B$2)/(scaling_params!$C$2-scaling_params!$B$2)))+MAX(0,MIN(1,(L1517-scaling_params!$B$3)/(scaling_params!$C$3-scaling_params!$B$3))))/2</f>
        <v>0.4352941176</v>
      </c>
      <c r="Y1517" s="15">
        <f>(MAX(0,MIN(1,(M1517-scaling_params!$B$4)/(scaling_params!$C$4-scaling_params!$B$4)))+MAX(0,MIN(1,(N1517-scaling_params!$B$5)/(scaling_params!$C$5-scaling_params!$B$5))))/2</f>
        <v>0.6226190476</v>
      </c>
      <c r="Z1517" s="15">
        <f>(MAX(0,MIN(1,(O1517-scaling_params!$B$6)/(scaling_params!$C$6-scaling_params!$B$6)))+MAX(0,MIN(1,1-(P1517-scaling_params!$B$7)/(scaling_params!$C$7-scaling_params!$B$7)))+MAX(0,MIN(1,(T1517-scaling_params!$B$11)/(scaling_params!$C$11-scaling_params!$B$11))))/3</f>
        <v>0.718313646</v>
      </c>
      <c r="AA1517" s="15">
        <f>(MAX(0,MIN(1,1-(Q1517-scaling_params!$B$8)/(scaling_params!$C$8-scaling_params!$B$8)))+MAX(0,MIN(1,(R1517-scaling_params!$B$9)/(scaling_params!$C$9-scaling_params!$B$9)))+MAX(0,MIN(1,(S1517-scaling_params!$B$10)/(scaling_params!$C$10-scaling_params!$B$10))))/3</f>
        <v>0.2340531149</v>
      </c>
      <c r="AB1517" s="15">
        <f>(MAX(0,MIN(1,(U1517-scaling_params!$B$12)/(scaling_params!$C$12-scaling_params!$B$12)))+MAX(0,MIN(1,(V1517-scaling_params!$B$13)/(scaling_params!$C$13-scaling_params!$B$13))))/2</f>
        <v>0.3872727273</v>
      </c>
      <c r="AC1517" s="13">
        <f>(scaling_params!$G$2*X1517+scaling_params!$G$3*Y1517+scaling_params!$G$4*Z1517+scaling_params!$G$5*AA1517+scaling_params!$G$6*AB1517)*100</f>
        <v>50.43048307</v>
      </c>
      <c r="AD1517" s="11" t="s">
        <v>680</v>
      </c>
      <c r="AE1517" s="11">
        <f t="shared" si="2"/>
        <v>1</v>
      </c>
    </row>
    <row r="1518" ht="15.75" customHeight="1">
      <c r="A1518" s="11" t="s">
        <v>436</v>
      </c>
      <c r="B1518" s="11" t="s">
        <v>163</v>
      </c>
      <c r="C1518" s="11" t="s">
        <v>328</v>
      </c>
      <c r="D1518" s="11" t="s">
        <v>174</v>
      </c>
      <c r="E1518" s="12">
        <v>2024.0</v>
      </c>
      <c r="F1518" s="11" t="s">
        <v>166</v>
      </c>
      <c r="G1518" s="11" t="s">
        <v>167</v>
      </c>
      <c r="H1518" s="11">
        <v>1.0</v>
      </c>
      <c r="I1518" s="13">
        <v>8.9</v>
      </c>
      <c r="J1518" s="11">
        <v>0.0</v>
      </c>
      <c r="K1518" s="13">
        <v>3.0</v>
      </c>
      <c r="L1518" s="13">
        <v>6.0</v>
      </c>
      <c r="M1518" s="11">
        <v>16.0</v>
      </c>
      <c r="N1518" s="14">
        <v>0.76</v>
      </c>
      <c r="O1518" s="13">
        <v>61.5</v>
      </c>
      <c r="P1518" s="13">
        <v>8.7</v>
      </c>
      <c r="Q1518" s="13">
        <v>18.1</v>
      </c>
      <c r="R1518" s="13">
        <v>13.0</v>
      </c>
      <c r="S1518" s="13">
        <v>3.9</v>
      </c>
      <c r="T1518" s="13">
        <v>4.4</v>
      </c>
      <c r="U1518" s="13">
        <v>1.3</v>
      </c>
      <c r="V1518" s="13">
        <v>81.8</v>
      </c>
      <c r="W1518" s="11" t="str">
        <f t="shared" si="1"/>
        <v>B-Average|BBVA|Digital|2024</v>
      </c>
      <c r="X1518" s="15">
        <f>(MAX(0,MIN(1,1-(K1518-scaling_params!$B$2)/(scaling_params!$C$2-scaling_params!$B$2)))+MAX(0,MIN(1,(L1518-scaling_params!$B$3)/(scaling_params!$C$3-scaling_params!$B$3))))/2</f>
        <v>0.387254902</v>
      </c>
      <c r="Y1518" s="15">
        <f>(MAX(0,MIN(1,(M1518-scaling_params!$B$4)/(scaling_params!$C$4-scaling_params!$B$4)))+MAX(0,MIN(1,(N1518-scaling_params!$B$5)/(scaling_params!$C$5-scaling_params!$B$5))))/2</f>
        <v>0.5375</v>
      </c>
      <c r="Z1518" s="15">
        <f>(MAX(0,MIN(1,(O1518-scaling_params!$B$6)/(scaling_params!$C$6-scaling_params!$B$6)))+MAX(0,MIN(1,1-(P1518-scaling_params!$B$7)/(scaling_params!$C$7-scaling_params!$B$7)))+MAX(0,MIN(1,(T1518-scaling_params!$B$11)/(scaling_params!$C$11-scaling_params!$B$11))))/3</f>
        <v>0.402093607</v>
      </c>
      <c r="AA1518" s="15">
        <f>(MAX(0,MIN(1,1-(Q1518-scaling_params!$B$8)/(scaling_params!$C$8-scaling_params!$B$8)))+MAX(0,MIN(1,(R1518-scaling_params!$B$9)/(scaling_params!$C$9-scaling_params!$B$9)))+MAX(0,MIN(1,(S1518-scaling_params!$B$10)/(scaling_params!$C$10-scaling_params!$B$10))))/3</f>
        <v>0.4223160495</v>
      </c>
      <c r="AB1518" s="15">
        <f>(MAX(0,MIN(1,(U1518-scaling_params!$B$12)/(scaling_params!$C$12-scaling_params!$B$12)))+MAX(0,MIN(1,(V1518-scaling_params!$B$13)/(scaling_params!$C$13-scaling_params!$B$13))))/2</f>
        <v>0.4240909091</v>
      </c>
      <c r="AC1518" s="13">
        <f>(scaling_params!$G$2*X1518+scaling_params!$G$3*Y1518+scaling_params!$G$4*Z1518+scaling_params!$G$5*AA1518+scaling_params!$G$6*AB1518)*100</f>
        <v>43.61797516</v>
      </c>
      <c r="AD1518" s="11" t="s">
        <v>680</v>
      </c>
      <c r="AE1518" s="11">
        <f t="shared" si="2"/>
        <v>1</v>
      </c>
    </row>
    <row r="1519" ht="15.75" customHeight="1">
      <c r="A1519" s="11" t="s">
        <v>436</v>
      </c>
      <c r="B1519" s="11" t="s">
        <v>163</v>
      </c>
      <c r="C1519" s="11" t="s">
        <v>328</v>
      </c>
      <c r="D1519" s="11" t="s">
        <v>174</v>
      </c>
      <c r="E1519" s="12">
        <v>2025.0</v>
      </c>
      <c r="F1519" s="11" t="s">
        <v>166</v>
      </c>
      <c r="G1519" s="11" t="s">
        <v>167</v>
      </c>
      <c r="H1519" s="11">
        <v>1.0</v>
      </c>
      <c r="I1519" s="13">
        <v>8.6</v>
      </c>
      <c r="J1519" s="11">
        <v>0.0</v>
      </c>
      <c r="K1519" s="13">
        <v>3.2</v>
      </c>
      <c r="L1519" s="13">
        <v>6.9</v>
      </c>
      <c r="M1519" s="11">
        <v>4.0</v>
      </c>
      <c r="N1519" s="14">
        <v>0.81</v>
      </c>
      <c r="O1519" s="13">
        <v>62.8</v>
      </c>
      <c r="P1519" s="13">
        <v>7.6</v>
      </c>
      <c r="Q1519" s="13">
        <v>16.6</v>
      </c>
      <c r="R1519" s="13">
        <v>15.2</v>
      </c>
      <c r="S1519" s="13">
        <v>4.2</v>
      </c>
      <c r="T1519" s="13">
        <v>3.9</v>
      </c>
      <c r="U1519" s="13">
        <v>1.7</v>
      </c>
      <c r="V1519" s="13">
        <v>67.4</v>
      </c>
      <c r="W1519" s="11" t="str">
        <f t="shared" si="1"/>
        <v>B-Average|BBVA|Digital|2025</v>
      </c>
      <c r="X1519" s="15">
        <f>(MAX(0,MIN(1,1-(K1519-scaling_params!$B$2)/(scaling_params!$C$2-scaling_params!$B$2)))+MAX(0,MIN(1,(L1519-scaling_params!$B$3)/(scaling_params!$C$3-scaling_params!$B$3))))/2</f>
        <v>0.4200980392</v>
      </c>
      <c r="Y1519" s="15">
        <f>(MAX(0,MIN(1,(M1519-scaling_params!$B$4)/(scaling_params!$C$4-scaling_params!$B$4)))+MAX(0,MIN(1,(N1519-scaling_params!$B$5)/(scaling_params!$C$5-scaling_params!$B$5))))/2</f>
        <v>0.5428571429</v>
      </c>
      <c r="Z1519" s="15">
        <f>(MAX(0,MIN(1,(O1519-scaling_params!$B$6)/(scaling_params!$C$6-scaling_params!$B$6)))+MAX(0,MIN(1,1-(P1519-scaling_params!$B$7)/(scaling_params!$C$7-scaling_params!$B$7)))+MAX(0,MIN(1,(T1519-scaling_params!$B$11)/(scaling_params!$C$11-scaling_params!$B$11))))/3</f>
        <v>0.4750258037</v>
      </c>
      <c r="AA1519" s="15">
        <f>(MAX(0,MIN(1,1-(Q1519-scaling_params!$B$8)/(scaling_params!$C$8-scaling_params!$B$8)))+MAX(0,MIN(1,(R1519-scaling_params!$B$9)/(scaling_params!$C$9-scaling_params!$B$9)))+MAX(0,MIN(1,(S1519-scaling_params!$B$10)/(scaling_params!$C$10-scaling_params!$B$10))))/3</f>
        <v>0.6013730003</v>
      </c>
      <c r="AB1519" s="15">
        <f>(MAX(0,MIN(1,(U1519-scaling_params!$B$12)/(scaling_params!$C$12-scaling_params!$B$12)))+MAX(0,MIN(1,(V1519-scaling_params!$B$13)/(scaling_params!$C$13-scaling_params!$B$13))))/2</f>
        <v>0.3931818182</v>
      </c>
      <c r="AC1519" s="13">
        <f>(scaling_params!$G$2*X1519+scaling_params!$G$3*Y1519+scaling_params!$G$4*Z1519+scaling_params!$G$5*AA1519+scaling_params!$G$6*AB1519)*100</f>
        <v>49.01626343</v>
      </c>
      <c r="AD1519" s="11" t="s">
        <v>680</v>
      </c>
      <c r="AE1519" s="11">
        <f t="shared" si="2"/>
        <v>1</v>
      </c>
    </row>
    <row r="1520" ht="15.75" customHeight="1">
      <c r="A1520" s="11" t="s">
        <v>437</v>
      </c>
      <c r="B1520" s="11" t="s">
        <v>163</v>
      </c>
      <c r="C1520" s="11" t="s">
        <v>328</v>
      </c>
      <c r="D1520" s="11" t="s">
        <v>177</v>
      </c>
      <c r="E1520" s="12">
        <v>2024.0</v>
      </c>
      <c r="F1520" s="11" t="s">
        <v>171</v>
      </c>
      <c r="G1520" s="11" t="s">
        <v>167</v>
      </c>
      <c r="H1520" s="11">
        <v>2.0</v>
      </c>
      <c r="I1520" s="13">
        <v>8.9</v>
      </c>
      <c r="J1520" s="11">
        <v>0.0</v>
      </c>
      <c r="K1520" s="13">
        <v>2.9</v>
      </c>
      <c r="L1520" s="13">
        <v>5.7</v>
      </c>
      <c r="M1520" s="11">
        <v>4.0</v>
      </c>
      <c r="N1520" s="14">
        <v>0.77</v>
      </c>
      <c r="O1520" s="13">
        <v>68.1</v>
      </c>
      <c r="P1520" s="13">
        <v>8.1</v>
      </c>
      <c r="Q1520" s="13">
        <v>16.4</v>
      </c>
      <c r="R1520" s="13">
        <v>13.3</v>
      </c>
      <c r="S1520" s="13">
        <v>3.3</v>
      </c>
      <c r="T1520" s="13">
        <v>3.4</v>
      </c>
      <c r="U1520" s="13">
        <v>2.1</v>
      </c>
      <c r="V1520" s="13">
        <v>76.6</v>
      </c>
      <c r="W1520" s="11" t="str">
        <f t="shared" si="1"/>
        <v>B-Average|BBVA|Retail|2024</v>
      </c>
      <c r="X1520" s="15">
        <f>(MAX(0,MIN(1,1-(K1520-scaling_params!$B$2)/(scaling_params!$C$2-scaling_params!$B$2)))+MAX(0,MIN(1,(L1520-scaling_params!$B$3)/(scaling_params!$C$3-scaling_params!$B$3))))/2</f>
        <v>0.3818627451</v>
      </c>
      <c r="Y1520" s="15">
        <f>(MAX(0,MIN(1,(M1520-scaling_params!$B$4)/(scaling_params!$C$4-scaling_params!$B$4)))+MAX(0,MIN(1,(N1520-scaling_params!$B$5)/(scaling_params!$C$5-scaling_params!$B$5))))/2</f>
        <v>0.4928571429</v>
      </c>
      <c r="Z1520" s="15">
        <f>(MAX(0,MIN(1,(O1520-scaling_params!$B$6)/(scaling_params!$C$6-scaling_params!$B$6)))+MAX(0,MIN(1,1-(P1520-scaling_params!$B$7)/(scaling_params!$C$7-scaling_params!$B$7)))+MAX(0,MIN(1,(T1520-scaling_params!$B$11)/(scaling_params!$C$11-scaling_params!$B$11))))/3</f>
        <v>0.4698204569</v>
      </c>
      <c r="AA1520" s="15">
        <f>(MAX(0,MIN(1,1-(Q1520-scaling_params!$B$8)/(scaling_params!$C$8-scaling_params!$B$8)))+MAX(0,MIN(1,(R1520-scaling_params!$B$9)/(scaling_params!$C$9-scaling_params!$B$9)))+MAX(0,MIN(1,(S1520-scaling_params!$B$10)/(scaling_params!$C$10-scaling_params!$B$10))))/3</f>
        <v>0.4405446874</v>
      </c>
      <c r="AB1520" s="15">
        <f>(MAX(0,MIN(1,(U1520-scaling_params!$B$12)/(scaling_params!$C$12-scaling_params!$B$12)))+MAX(0,MIN(1,(V1520-scaling_params!$B$13)/(scaling_params!$C$13-scaling_params!$B$13))))/2</f>
        <v>0.5768181818</v>
      </c>
      <c r="AC1520" s="13">
        <f>(scaling_params!$G$2*X1520+scaling_params!$G$3*Y1520+scaling_params!$G$4*Z1520+scaling_params!$G$5*AA1520+scaling_params!$G$6*AB1520)*100</f>
        <v>46.15673915</v>
      </c>
      <c r="AD1520" s="11" t="s">
        <v>680</v>
      </c>
      <c r="AE1520" s="11">
        <f t="shared" si="2"/>
        <v>1</v>
      </c>
    </row>
    <row r="1521" ht="15.75" customHeight="1">
      <c r="A1521" s="11" t="s">
        <v>437</v>
      </c>
      <c r="B1521" s="11" t="s">
        <v>163</v>
      </c>
      <c r="C1521" s="11" t="s">
        <v>328</v>
      </c>
      <c r="D1521" s="11" t="s">
        <v>177</v>
      </c>
      <c r="E1521" s="12">
        <v>2025.0</v>
      </c>
      <c r="F1521" s="11" t="s">
        <v>171</v>
      </c>
      <c r="G1521" s="11" t="s">
        <v>167</v>
      </c>
      <c r="H1521" s="11">
        <v>2.0</v>
      </c>
      <c r="I1521" s="13">
        <v>8.6</v>
      </c>
      <c r="J1521" s="11">
        <v>0.0</v>
      </c>
      <c r="K1521" s="13">
        <v>2.8</v>
      </c>
      <c r="L1521" s="13">
        <v>5.4</v>
      </c>
      <c r="M1521" s="11">
        <v>5.0</v>
      </c>
      <c r="N1521" s="14">
        <v>0.76</v>
      </c>
      <c r="O1521" s="13">
        <v>69.9</v>
      </c>
      <c r="P1521" s="13">
        <v>6.2</v>
      </c>
      <c r="Q1521" s="13">
        <v>20.4</v>
      </c>
      <c r="R1521" s="13">
        <v>11.3</v>
      </c>
      <c r="S1521" s="13">
        <v>3.3</v>
      </c>
      <c r="T1521" s="13">
        <v>3.5</v>
      </c>
      <c r="U1521" s="13">
        <v>1.6</v>
      </c>
      <c r="V1521" s="13">
        <v>56.6</v>
      </c>
      <c r="W1521" s="11" t="str">
        <f t="shared" si="1"/>
        <v>B-Average|BBVA|Retail|2025</v>
      </c>
      <c r="X1521" s="15">
        <f>(MAX(0,MIN(1,1-(K1521-scaling_params!$B$2)/(scaling_params!$C$2-scaling_params!$B$2)))+MAX(0,MIN(1,(L1521-scaling_params!$B$3)/(scaling_params!$C$3-scaling_params!$B$3))))/2</f>
        <v>0.3764705882</v>
      </c>
      <c r="Y1521" s="15">
        <f>(MAX(0,MIN(1,(M1521-scaling_params!$B$4)/(scaling_params!$C$4-scaling_params!$B$4)))+MAX(0,MIN(1,(N1521-scaling_params!$B$5)/(scaling_params!$C$5-scaling_params!$B$5))))/2</f>
        <v>0.4851190476</v>
      </c>
      <c r="Z1521" s="15">
        <f>(MAX(0,MIN(1,(O1521-scaling_params!$B$6)/(scaling_params!$C$6-scaling_params!$B$6)))+MAX(0,MIN(1,1-(P1521-scaling_params!$B$7)/(scaling_params!$C$7-scaling_params!$B$7)))+MAX(0,MIN(1,(T1521-scaling_params!$B$11)/(scaling_params!$C$11-scaling_params!$B$11))))/3</f>
        <v>0.6802184079</v>
      </c>
      <c r="AA1521" s="15">
        <f>(MAX(0,MIN(1,1-(Q1521-scaling_params!$B$8)/(scaling_params!$C$8-scaling_params!$B$8)))+MAX(0,MIN(1,(R1521-scaling_params!$B$9)/(scaling_params!$C$9-scaling_params!$B$9)))+MAX(0,MIN(1,(S1521-scaling_params!$B$10)/(scaling_params!$C$10-scaling_params!$B$10))))/3</f>
        <v>0.2046413502</v>
      </c>
      <c r="AB1521" s="15">
        <f>(MAX(0,MIN(1,(U1521-scaling_params!$B$12)/(scaling_params!$C$12-scaling_params!$B$12)))+MAX(0,MIN(1,(V1521-scaling_params!$B$13)/(scaling_params!$C$13-scaling_params!$B$13))))/2</f>
        <v>0.27</v>
      </c>
      <c r="AC1521" s="13">
        <f>(scaling_params!$G$2*X1521+scaling_params!$G$3*Y1521+scaling_params!$G$4*Z1521+scaling_params!$G$5*AA1521+scaling_params!$G$6*AB1521)*100</f>
        <v>43.02017679</v>
      </c>
      <c r="AD1521" s="11" t="s">
        <v>680</v>
      </c>
      <c r="AE1521" s="11">
        <f t="shared" si="2"/>
        <v>1</v>
      </c>
    </row>
    <row r="1522" ht="15.75" customHeight="1">
      <c r="A1522" s="11" t="s">
        <v>438</v>
      </c>
      <c r="B1522" s="11" t="s">
        <v>163</v>
      </c>
      <c r="C1522" s="11" t="s">
        <v>328</v>
      </c>
      <c r="D1522" s="11" t="s">
        <v>177</v>
      </c>
      <c r="E1522" s="12">
        <v>2024.0</v>
      </c>
      <c r="F1522" s="11" t="s">
        <v>171</v>
      </c>
      <c r="G1522" s="11" t="s">
        <v>167</v>
      </c>
      <c r="H1522" s="11">
        <v>1.0</v>
      </c>
      <c r="I1522" s="13">
        <v>8.9</v>
      </c>
      <c r="J1522" s="11">
        <v>0.0</v>
      </c>
      <c r="K1522" s="13">
        <v>2.9</v>
      </c>
      <c r="L1522" s="13">
        <v>6.4</v>
      </c>
      <c r="M1522" s="11">
        <v>0.0</v>
      </c>
      <c r="N1522" s="14">
        <v>0.86</v>
      </c>
      <c r="O1522" s="13">
        <v>68.1</v>
      </c>
      <c r="P1522" s="13">
        <v>8.1</v>
      </c>
      <c r="Q1522" s="13">
        <v>16.4</v>
      </c>
      <c r="R1522" s="13">
        <v>13.3</v>
      </c>
      <c r="S1522" s="13">
        <v>4.3</v>
      </c>
      <c r="T1522" s="13">
        <v>3.3</v>
      </c>
      <c r="U1522" s="13">
        <v>2.1</v>
      </c>
      <c r="V1522" s="13">
        <v>68.6</v>
      </c>
      <c r="W1522" s="11" t="str">
        <f t="shared" si="1"/>
        <v>B-Average|BBVA|Retail|2024</v>
      </c>
      <c r="X1522" s="15">
        <f>(MAX(0,MIN(1,1-(K1522-scaling_params!$B$2)/(scaling_params!$C$2-scaling_params!$B$2)))+MAX(0,MIN(1,(L1522-scaling_params!$B$3)/(scaling_params!$C$3-scaling_params!$B$3))))/2</f>
        <v>0.4333333333</v>
      </c>
      <c r="Y1522" s="15">
        <f>(MAX(0,MIN(1,(M1522-scaling_params!$B$4)/(scaling_params!$C$4-scaling_params!$B$4)))+MAX(0,MIN(1,(N1522-scaling_params!$B$5)/(scaling_params!$C$5-scaling_params!$B$5))))/2</f>
        <v>0.5863095238</v>
      </c>
      <c r="Z1522" s="15">
        <f>(MAX(0,MIN(1,(O1522-scaling_params!$B$6)/(scaling_params!$C$6-scaling_params!$B$6)))+MAX(0,MIN(1,1-(P1522-scaling_params!$B$7)/(scaling_params!$C$7-scaling_params!$B$7)))+MAX(0,MIN(1,(T1522-scaling_params!$B$11)/(scaling_params!$C$11-scaling_params!$B$11))))/3</f>
        <v>0.4602966474</v>
      </c>
      <c r="AA1522" s="15">
        <f>(MAX(0,MIN(1,1-(Q1522-scaling_params!$B$8)/(scaling_params!$C$8-scaling_params!$B$8)))+MAX(0,MIN(1,(R1522-scaling_params!$B$9)/(scaling_params!$C$9-scaling_params!$B$9)))+MAX(0,MIN(1,(S1522-scaling_params!$B$10)/(scaling_params!$C$10-scaling_params!$B$10))))/3</f>
        <v>0.5385839031</v>
      </c>
      <c r="AB1522" s="15">
        <f>(MAX(0,MIN(1,(U1522-scaling_params!$B$12)/(scaling_params!$C$12-scaling_params!$B$12)))+MAX(0,MIN(1,(V1522-scaling_params!$B$13)/(scaling_params!$C$13-scaling_params!$B$13))))/2</f>
        <v>0.5040909091</v>
      </c>
      <c r="AC1522" s="13">
        <f>(scaling_params!$G$2*X1522+scaling_params!$G$3*Y1522+scaling_params!$G$4*Z1522+scaling_params!$G$5*AA1522+scaling_params!$G$6*AB1522)*100</f>
        <v>50.20592778</v>
      </c>
      <c r="AD1522" s="11" t="s">
        <v>680</v>
      </c>
      <c r="AE1522" s="11">
        <f t="shared" si="2"/>
        <v>1</v>
      </c>
    </row>
    <row r="1523" ht="15.75" customHeight="1">
      <c r="A1523" s="11" t="s">
        <v>438</v>
      </c>
      <c r="B1523" s="11" t="s">
        <v>163</v>
      </c>
      <c r="C1523" s="11" t="s">
        <v>328</v>
      </c>
      <c r="D1523" s="11" t="s">
        <v>177</v>
      </c>
      <c r="E1523" s="12">
        <v>2025.0</v>
      </c>
      <c r="F1523" s="11" t="s">
        <v>171</v>
      </c>
      <c r="G1523" s="11" t="s">
        <v>167</v>
      </c>
      <c r="H1523" s="11">
        <v>1.0</v>
      </c>
      <c r="I1523" s="13">
        <v>8.6</v>
      </c>
      <c r="J1523" s="11">
        <v>0.0</v>
      </c>
      <c r="K1523" s="13">
        <v>2.8</v>
      </c>
      <c r="L1523" s="13">
        <v>7.1</v>
      </c>
      <c r="M1523" s="11">
        <v>12.0</v>
      </c>
      <c r="N1523" s="14">
        <v>0.82</v>
      </c>
      <c r="O1523" s="13">
        <v>69.9</v>
      </c>
      <c r="P1523" s="13">
        <v>6.2</v>
      </c>
      <c r="Q1523" s="13">
        <v>20.4</v>
      </c>
      <c r="R1523" s="13">
        <v>11.3</v>
      </c>
      <c r="S1523" s="13">
        <v>3.8</v>
      </c>
      <c r="T1523" s="13">
        <v>3.6</v>
      </c>
      <c r="U1523" s="13">
        <v>1.6</v>
      </c>
      <c r="V1523" s="13">
        <v>86.0</v>
      </c>
      <c r="W1523" s="11" t="str">
        <f t="shared" si="1"/>
        <v>B-Average|BBVA|Retail|2025</v>
      </c>
      <c r="X1523" s="15">
        <f>(MAX(0,MIN(1,1-(K1523-scaling_params!$B$2)/(scaling_params!$C$2-scaling_params!$B$2)))+MAX(0,MIN(1,(L1523-scaling_params!$B$3)/(scaling_params!$C$3-scaling_params!$B$3))))/2</f>
        <v>0.5014705882</v>
      </c>
      <c r="Y1523" s="15">
        <f>(MAX(0,MIN(1,(M1523-scaling_params!$B$4)/(scaling_params!$C$4-scaling_params!$B$4)))+MAX(0,MIN(1,(N1523-scaling_params!$B$5)/(scaling_params!$C$5-scaling_params!$B$5))))/2</f>
        <v>0.593452381</v>
      </c>
      <c r="Z1523" s="15">
        <f>(MAX(0,MIN(1,(O1523-scaling_params!$B$6)/(scaling_params!$C$6-scaling_params!$B$6)))+MAX(0,MIN(1,1-(P1523-scaling_params!$B$7)/(scaling_params!$C$7-scaling_params!$B$7)))+MAX(0,MIN(1,(T1523-scaling_params!$B$11)/(scaling_params!$C$11-scaling_params!$B$11))))/3</f>
        <v>0.6897422175</v>
      </c>
      <c r="AA1523" s="15">
        <f>(MAX(0,MIN(1,1-(Q1523-scaling_params!$B$8)/(scaling_params!$C$8-scaling_params!$B$8)))+MAX(0,MIN(1,(R1523-scaling_params!$B$9)/(scaling_params!$C$9-scaling_params!$B$9)))+MAX(0,MIN(1,(S1523-scaling_params!$B$10)/(scaling_params!$C$10-scaling_params!$B$10))))/3</f>
        <v>0.2536609581</v>
      </c>
      <c r="AB1523" s="15">
        <f>(MAX(0,MIN(1,(U1523-scaling_params!$B$12)/(scaling_params!$C$12-scaling_params!$B$12)))+MAX(0,MIN(1,(V1523-scaling_params!$B$13)/(scaling_params!$C$13-scaling_params!$B$13))))/2</f>
        <v>0.5372727273</v>
      </c>
      <c r="AC1523" s="13">
        <f>(scaling_params!$G$2*X1523+scaling_params!$G$3*Y1523+scaling_params!$G$4*Z1523+scaling_params!$G$5*AA1523+scaling_params!$G$6*AB1523)*100</f>
        <v>52.74388293</v>
      </c>
      <c r="AD1523" s="11" t="s">
        <v>680</v>
      </c>
      <c r="AE1523" s="11">
        <f t="shared" si="2"/>
        <v>1</v>
      </c>
    </row>
    <row r="1524" ht="15.75" customHeight="1">
      <c r="A1524" s="11" t="s">
        <v>439</v>
      </c>
      <c r="B1524" s="11" t="s">
        <v>163</v>
      </c>
      <c r="C1524" s="11" t="s">
        <v>328</v>
      </c>
      <c r="D1524" s="11" t="s">
        <v>181</v>
      </c>
      <c r="E1524" s="12">
        <v>2024.0</v>
      </c>
      <c r="F1524" s="11" t="s">
        <v>171</v>
      </c>
      <c r="G1524" s="11" t="s">
        <v>172</v>
      </c>
      <c r="H1524" s="11">
        <v>4.0</v>
      </c>
      <c r="I1524" s="13">
        <v>8.9</v>
      </c>
      <c r="J1524" s="11">
        <v>0.0</v>
      </c>
      <c r="K1524" s="13">
        <v>3.1</v>
      </c>
      <c r="L1524" s="13">
        <v>6.7</v>
      </c>
      <c r="M1524" s="11">
        <v>7.0</v>
      </c>
      <c r="N1524" s="14">
        <v>0.8</v>
      </c>
      <c r="O1524" s="13">
        <v>71.5</v>
      </c>
      <c r="P1524" s="13">
        <v>8.4</v>
      </c>
      <c r="Q1524" s="13">
        <v>14.6</v>
      </c>
      <c r="R1524" s="13">
        <v>11.7</v>
      </c>
      <c r="S1524" s="13">
        <v>4.2</v>
      </c>
      <c r="T1524" s="13">
        <v>3.3</v>
      </c>
      <c r="U1524" s="13">
        <v>1.8</v>
      </c>
      <c r="V1524" s="13">
        <v>75.3</v>
      </c>
      <c r="W1524" s="11" t="str">
        <f t="shared" si="1"/>
        <v>B-Average|BBVA|Corporate|2024</v>
      </c>
      <c r="X1524" s="15">
        <f>(MAX(0,MIN(1,1-(K1524-scaling_params!$B$2)/(scaling_params!$C$2-scaling_params!$B$2)))+MAX(0,MIN(1,(L1524-scaling_params!$B$3)/(scaling_params!$C$3-scaling_params!$B$3))))/2</f>
        <v>0.4220588235</v>
      </c>
      <c r="Y1524" s="15">
        <f>(MAX(0,MIN(1,(M1524-scaling_params!$B$4)/(scaling_params!$C$4-scaling_params!$B$4)))+MAX(0,MIN(1,(N1524-scaling_params!$B$5)/(scaling_params!$C$5-scaling_params!$B$5))))/2</f>
        <v>0.5446428571</v>
      </c>
      <c r="Z1524" s="15">
        <f>(MAX(0,MIN(1,(O1524-scaling_params!$B$6)/(scaling_params!$C$6-scaling_params!$B$6)))+MAX(0,MIN(1,1-(P1524-scaling_params!$B$7)/(scaling_params!$C$7-scaling_params!$B$7)))+MAX(0,MIN(1,(T1524-scaling_params!$B$11)/(scaling_params!$C$11-scaling_params!$B$11))))/3</f>
        <v>0.489375231</v>
      </c>
      <c r="AA1524" s="15">
        <f>(MAX(0,MIN(1,1-(Q1524-scaling_params!$B$8)/(scaling_params!$C$8-scaling_params!$B$8)))+MAX(0,MIN(1,(R1524-scaling_params!$B$9)/(scaling_params!$C$9-scaling_params!$B$9)))+MAX(0,MIN(1,(S1524-scaling_params!$B$10)/(scaling_params!$C$10-scaling_params!$B$10))))/3</f>
        <v>0.5294512512</v>
      </c>
      <c r="AB1524" s="15">
        <f>(MAX(0,MIN(1,(U1524-scaling_params!$B$12)/(scaling_params!$C$12-scaling_params!$B$12)))+MAX(0,MIN(1,(V1524-scaling_params!$B$13)/(scaling_params!$C$13-scaling_params!$B$13))))/2</f>
        <v>0.49</v>
      </c>
      <c r="AC1524" s="13">
        <f>(scaling_params!$G$2*X1524+scaling_params!$G$3*Y1524+scaling_params!$G$4*Z1524+scaling_params!$G$5*AA1524+scaling_params!$G$6*AB1524)*100</f>
        <v>49.31814944</v>
      </c>
      <c r="AD1524" s="11" t="s">
        <v>680</v>
      </c>
      <c r="AE1524" s="11">
        <f t="shared" si="2"/>
        <v>1</v>
      </c>
    </row>
    <row r="1525" ht="15.75" customHeight="1">
      <c r="A1525" s="11" t="s">
        <v>439</v>
      </c>
      <c r="B1525" s="11" t="s">
        <v>163</v>
      </c>
      <c r="C1525" s="11" t="s">
        <v>328</v>
      </c>
      <c r="D1525" s="11" t="s">
        <v>181</v>
      </c>
      <c r="E1525" s="12">
        <v>2025.0</v>
      </c>
      <c r="F1525" s="11" t="s">
        <v>171</v>
      </c>
      <c r="G1525" s="11" t="s">
        <v>172</v>
      </c>
      <c r="H1525" s="11">
        <v>4.0</v>
      </c>
      <c r="I1525" s="13">
        <v>8.6</v>
      </c>
      <c r="J1525" s="11">
        <v>0.0</v>
      </c>
      <c r="K1525" s="13">
        <v>2.0</v>
      </c>
      <c r="L1525" s="13">
        <v>5.5</v>
      </c>
      <c r="M1525" s="11">
        <v>18.0</v>
      </c>
      <c r="N1525" s="14">
        <v>0.82</v>
      </c>
      <c r="O1525" s="13">
        <v>66.0</v>
      </c>
      <c r="P1525" s="13">
        <v>8.0</v>
      </c>
      <c r="Q1525" s="13">
        <v>14.3</v>
      </c>
      <c r="R1525" s="13">
        <v>13.5</v>
      </c>
      <c r="S1525" s="13">
        <v>3.8</v>
      </c>
      <c r="T1525" s="13">
        <v>3.2</v>
      </c>
      <c r="U1525" s="13">
        <v>1.4</v>
      </c>
      <c r="V1525" s="13">
        <v>76.3</v>
      </c>
      <c r="W1525" s="11" t="str">
        <f t="shared" si="1"/>
        <v>B-Average|BBVA|Corporate|2025</v>
      </c>
      <c r="X1525" s="15">
        <f>(MAX(0,MIN(1,1-(K1525-scaling_params!$B$2)/(scaling_params!$C$2-scaling_params!$B$2)))+MAX(0,MIN(1,(L1525-scaling_params!$B$3)/(scaling_params!$C$3-scaling_params!$B$3))))/2</f>
        <v>0.5171568627</v>
      </c>
      <c r="Y1525" s="15">
        <f>(MAX(0,MIN(1,(M1525-scaling_params!$B$4)/(scaling_params!$C$4-scaling_params!$B$4)))+MAX(0,MIN(1,(N1525-scaling_params!$B$5)/(scaling_params!$C$5-scaling_params!$B$5))))/2</f>
        <v>0.6220238095</v>
      </c>
      <c r="Z1525" s="15">
        <f>(MAX(0,MIN(1,(O1525-scaling_params!$B$6)/(scaling_params!$C$6-scaling_params!$B$6)))+MAX(0,MIN(1,1-(P1525-scaling_params!$B$7)/(scaling_params!$C$7-scaling_params!$B$7)))+MAX(0,MIN(1,(T1525-scaling_params!$B$11)/(scaling_params!$C$11-scaling_params!$B$11))))/3</f>
        <v>0.4251283816</v>
      </c>
      <c r="AA1525" s="15">
        <f>(MAX(0,MIN(1,1-(Q1525-scaling_params!$B$8)/(scaling_params!$C$8-scaling_params!$B$8)))+MAX(0,MIN(1,(R1525-scaling_params!$B$9)/(scaling_params!$C$9-scaling_params!$B$9)))+MAX(0,MIN(1,(S1525-scaling_params!$B$10)/(scaling_params!$C$10-scaling_params!$B$10))))/3</f>
        <v>0.5775485683</v>
      </c>
      <c r="AB1525" s="15">
        <f>(MAX(0,MIN(1,(U1525-scaling_params!$B$12)/(scaling_params!$C$12-scaling_params!$B$12)))+MAX(0,MIN(1,(V1525-scaling_params!$B$13)/(scaling_params!$C$13-scaling_params!$B$13))))/2</f>
        <v>0.3990909091</v>
      </c>
      <c r="AC1525" s="13">
        <f>(scaling_params!$G$2*X1525+scaling_params!$G$3*Y1525+scaling_params!$G$4*Z1525+scaling_params!$G$5*AA1525+scaling_params!$G$6*AB1525)*100</f>
        <v>51.6353903</v>
      </c>
      <c r="AD1525" s="11" t="s">
        <v>680</v>
      </c>
      <c r="AE1525" s="11">
        <f t="shared" si="2"/>
        <v>1</v>
      </c>
    </row>
    <row r="1526" ht="15.75" customHeight="1">
      <c r="A1526" s="11" t="s">
        <v>440</v>
      </c>
      <c r="B1526" s="11" t="s">
        <v>163</v>
      </c>
      <c r="C1526" s="11" t="s">
        <v>328</v>
      </c>
      <c r="D1526" s="11" t="s">
        <v>174</v>
      </c>
      <c r="E1526" s="12">
        <v>2024.0</v>
      </c>
      <c r="F1526" s="11" t="s">
        <v>171</v>
      </c>
      <c r="G1526" s="11" t="s">
        <v>167</v>
      </c>
      <c r="H1526" s="11">
        <v>3.0</v>
      </c>
      <c r="I1526" s="13">
        <v>8.9</v>
      </c>
      <c r="J1526" s="11">
        <v>0.0</v>
      </c>
      <c r="K1526" s="13">
        <v>3.0</v>
      </c>
      <c r="L1526" s="13">
        <v>6.1</v>
      </c>
      <c r="M1526" s="11">
        <v>6.0</v>
      </c>
      <c r="N1526" s="14">
        <v>0.75</v>
      </c>
      <c r="O1526" s="13">
        <v>61.5</v>
      </c>
      <c r="P1526" s="13">
        <v>8.7</v>
      </c>
      <c r="Q1526" s="13">
        <v>18.1</v>
      </c>
      <c r="R1526" s="13">
        <v>13.0</v>
      </c>
      <c r="S1526" s="13">
        <v>3.1</v>
      </c>
      <c r="T1526" s="13">
        <v>3.3</v>
      </c>
      <c r="U1526" s="13">
        <v>1.3</v>
      </c>
      <c r="V1526" s="13">
        <v>66.7</v>
      </c>
      <c r="W1526" s="11" t="str">
        <f t="shared" si="1"/>
        <v>B-Average|BBVA|Digital|2024</v>
      </c>
      <c r="X1526" s="15">
        <f>(MAX(0,MIN(1,1-(K1526-scaling_params!$B$2)/(scaling_params!$C$2-scaling_params!$B$2)))+MAX(0,MIN(1,(L1526-scaling_params!$B$3)/(scaling_params!$C$3-scaling_params!$B$3))))/2</f>
        <v>0.3946078431</v>
      </c>
      <c r="Y1526" s="15">
        <f>(MAX(0,MIN(1,(M1526-scaling_params!$B$4)/(scaling_params!$C$4-scaling_params!$B$4)))+MAX(0,MIN(1,(N1526-scaling_params!$B$5)/(scaling_params!$C$5-scaling_params!$B$5))))/2</f>
        <v>0.4773809524</v>
      </c>
      <c r="Z1526" s="15">
        <f>(MAX(0,MIN(1,(O1526-scaling_params!$B$6)/(scaling_params!$C$6-scaling_params!$B$6)))+MAX(0,MIN(1,1-(P1526-scaling_params!$B$7)/(scaling_params!$C$7-scaling_params!$B$7)))+MAX(0,MIN(1,(T1526-scaling_params!$B$11)/(scaling_params!$C$11-scaling_params!$B$11))))/3</f>
        <v>0.2973317023</v>
      </c>
      <c r="AA1526" s="15">
        <f>(MAX(0,MIN(1,1-(Q1526-scaling_params!$B$8)/(scaling_params!$C$8-scaling_params!$B$8)))+MAX(0,MIN(1,(R1526-scaling_params!$B$9)/(scaling_params!$C$9-scaling_params!$B$9)))+MAX(0,MIN(1,(S1526-scaling_params!$B$10)/(scaling_params!$C$10-scaling_params!$B$10))))/3</f>
        <v>0.343884677</v>
      </c>
      <c r="AB1526" s="15">
        <f>(MAX(0,MIN(1,(U1526-scaling_params!$B$12)/(scaling_params!$C$12-scaling_params!$B$12)))+MAX(0,MIN(1,(V1526-scaling_params!$B$13)/(scaling_params!$C$13-scaling_params!$B$13))))/2</f>
        <v>0.2868181818</v>
      </c>
      <c r="AC1526" s="13">
        <f>(scaling_params!$G$2*X1526+scaling_params!$G$3*Y1526+scaling_params!$G$4*Z1526+scaling_params!$G$5*AA1526+scaling_params!$G$6*AB1526)*100</f>
        <v>36.91585656</v>
      </c>
      <c r="AD1526" s="11" t="s">
        <v>680</v>
      </c>
      <c r="AE1526" s="11">
        <f t="shared" si="2"/>
        <v>1</v>
      </c>
    </row>
    <row r="1527" ht="15.75" customHeight="1">
      <c r="A1527" s="11" t="s">
        <v>440</v>
      </c>
      <c r="B1527" s="11" t="s">
        <v>163</v>
      </c>
      <c r="C1527" s="11" t="s">
        <v>328</v>
      </c>
      <c r="D1527" s="11" t="s">
        <v>174</v>
      </c>
      <c r="E1527" s="12">
        <v>2025.0</v>
      </c>
      <c r="F1527" s="11" t="s">
        <v>171</v>
      </c>
      <c r="G1527" s="11" t="s">
        <v>167</v>
      </c>
      <c r="H1527" s="11">
        <v>3.0</v>
      </c>
      <c r="I1527" s="13">
        <v>8.6</v>
      </c>
      <c r="J1527" s="11">
        <v>0.0</v>
      </c>
      <c r="K1527" s="13">
        <v>3.2</v>
      </c>
      <c r="L1527" s="13">
        <v>7.0</v>
      </c>
      <c r="M1527" s="11">
        <v>1.0</v>
      </c>
      <c r="N1527" s="14">
        <v>0.79</v>
      </c>
      <c r="O1527" s="13">
        <v>62.8</v>
      </c>
      <c r="P1527" s="13">
        <v>7.6</v>
      </c>
      <c r="Q1527" s="13">
        <v>16.6</v>
      </c>
      <c r="R1527" s="13">
        <v>15.2</v>
      </c>
      <c r="S1527" s="13">
        <v>3.6</v>
      </c>
      <c r="T1527" s="13">
        <v>3.5</v>
      </c>
      <c r="U1527" s="13">
        <v>1.7</v>
      </c>
      <c r="V1527" s="13">
        <v>70.2</v>
      </c>
      <c r="W1527" s="11" t="str">
        <f t="shared" si="1"/>
        <v>B-Average|BBVA|Digital|2025</v>
      </c>
      <c r="X1527" s="15">
        <f>(MAX(0,MIN(1,1-(K1527-scaling_params!$B$2)/(scaling_params!$C$2-scaling_params!$B$2)))+MAX(0,MIN(1,(L1527-scaling_params!$B$3)/(scaling_params!$C$3-scaling_params!$B$3))))/2</f>
        <v>0.4274509804</v>
      </c>
      <c r="Y1527" s="15">
        <f>(MAX(0,MIN(1,(M1527-scaling_params!$B$4)/(scaling_params!$C$4-scaling_params!$B$4)))+MAX(0,MIN(1,(N1527-scaling_params!$B$5)/(scaling_params!$C$5-scaling_params!$B$5))))/2</f>
        <v>0.5035714286</v>
      </c>
      <c r="Z1527" s="15">
        <f>(MAX(0,MIN(1,(O1527-scaling_params!$B$6)/(scaling_params!$C$6-scaling_params!$B$6)))+MAX(0,MIN(1,1-(P1527-scaling_params!$B$7)/(scaling_params!$C$7-scaling_params!$B$7)))+MAX(0,MIN(1,(T1527-scaling_params!$B$11)/(scaling_params!$C$11-scaling_params!$B$11))))/3</f>
        <v>0.4369305656</v>
      </c>
      <c r="AA1527" s="15">
        <f>(MAX(0,MIN(1,1-(Q1527-scaling_params!$B$8)/(scaling_params!$C$8-scaling_params!$B$8)))+MAX(0,MIN(1,(R1527-scaling_params!$B$9)/(scaling_params!$C$9-scaling_params!$B$9)))+MAX(0,MIN(1,(S1527-scaling_params!$B$10)/(scaling_params!$C$10-scaling_params!$B$10))))/3</f>
        <v>0.5425494709</v>
      </c>
      <c r="AB1527" s="15">
        <f>(MAX(0,MIN(1,(U1527-scaling_params!$B$12)/(scaling_params!$C$12-scaling_params!$B$12)))+MAX(0,MIN(1,(V1527-scaling_params!$B$13)/(scaling_params!$C$13-scaling_params!$B$13))))/2</f>
        <v>0.4186363636</v>
      </c>
      <c r="AC1527" s="13">
        <f>(scaling_params!$G$2*X1527+scaling_params!$G$3*Y1527+scaling_params!$G$4*Z1527+scaling_params!$G$5*AA1527+scaling_params!$G$6*AB1527)*100</f>
        <v>46.63567468</v>
      </c>
      <c r="AD1527" s="11" t="s">
        <v>680</v>
      </c>
      <c r="AE1527" s="11">
        <f t="shared" si="2"/>
        <v>1</v>
      </c>
    </row>
    <row r="1528" ht="15.75" customHeight="1">
      <c r="A1528" s="11" t="s">
        <v>441</v>
      </c>
      <c r="B1528" s="11" t="s">
        <v>163</v>
      </c>
      <c r="C1528" s="11" t="s">
        <v>328</v>
      </c>
      <c r="D1528" s="11" t="s">
        <v>181</v>
      </c>
      <c r="E1528" s="12">
        <v>2024.0</v>
      </c>
      <c r="F1528" s="11" t="s">
        <v>166</v>
      </c>
      <c r="G1528" s="11" t="s">
        <v>175</v>
      </c>
      <c r="H1528" s="11">
        <v>3.0</v>
      </c>
      <c r="I1528" s="13">
        <v>8.9</v>
      </c>
      <c r="J1528" s="11">
        <v>0.0</v>
      </c>
      <c r="K1528" s="13">
        <v>3.1</v>
      </c>
      <c r="L1528" s="13">
        <v>5.6</v>
      </c>
      <c r="M1528" s="11">
        <v>8.0</v>
      </c>
      <c r="N1528" s="14">
        <v>0.73</v>
      </c>
      <c r="O1528" s="13">
        <v>71.5</v>
      </c>
      <c r="P1528" s="13">
        <v>8.4</v>
      </c>
      <c r="Q1528" s="13">
        <v>14.6</v>
      </c>
      <c r="R1528" s="13">
        <v>11.7</v>
      </c>
      <c r="S1528" s="13">
        <v>3.0</v>
      </c>
      <c r="T1528" s="13">
        <v>3.9</v>
      </c>
      <c r="U1528" s="13">
        <v>1.8</v>
      </c>
      <c r="V1528" s="13">
        <v>62.4</v>
      </c>
      <c r="W1528" s="11" t="str">
        <f t="shared" si="1"/>
        <v>B-Average|BBVA|Corporate|2024</v>
      </c>
      <c r="X1528" s="15">
        <f>(MAX(0,MIN(1,1-(K1528-scaling_params!$B$2)/(scaling_params!$C$2-scaling_params!$B$2)))+MAX(0,MIN(1,(L1528-scaling_params!$B$3)/(scaling_params!$C$3-scaling_params!$B$3))))/2</f>
        <v>0.3411764706</v>
      </c>
      <c r="Y1528" s="15">
        <f>(MAX(0,MIN(1,(M1528-scaling_params!$B$4)/(scaling_params!$C$4-scaling_params!$B$4)))+MAX(0,MIN(1,(N1528-scaling_params!$B$5)/(scaling_params!$C$5-scaling_params!$B$5))))/2</f>
        <v>0.4619047619</v>
      </c>
      <c r="Z1528" s="15">
        <f>(MAX(0,MIN(1,(O1528-scaling_params!$B$6)/(scaling_params!$C$6-scaling_params!$B$6)))+MAX(0,MIN(1,1-(P1528-scaling_params!$B$7)/(scaling_params!$C$7-scaling_params!$B$7)))+MAX(0,MIN(1,(T1528-scaling_params!$B$11)/(scaling_params!$C$11-scaling_params!$B$11))))/3</f>
        <v>0.5465180881</v>
      </c>
      <c r="AA1528" s="15">
        <f>(MAX(0,MIN(1,1-(Q1528-scaling_params!$B$8)/(scaling_params!$C$8-scaling_params!$B$8)))+MAX(0,MIN(1,(R1528-scaling_params!$B$9)/(scaling_params!$C$9-scaling_params!$B$9)))+MAX(0,MIN(1,(S1528-scaling_params!$B$10)/(scaling_params!$C$10-scaling_params!$B$10))))/3</f>
        <v>0.4118041923</v>
      </c>
      <c r="AB1528" s="15">
        <f>(MAX(0,MIN(1,(U1528-scaling_params!$B$12)/(scaling_params!$C$12-scaling_params!$B$12)))+MAX(0,MIN(1,(V1528-scaling_params!$B$13)/(scaling_params!$C$13-scaling_params!$B$13))))/2</f>
        <v>0.3727272727</v>
      </c>
      <c r="AC1528" s="13">
        <f>(scaling_params!$G$2*X1528+scaling_params!$G$3*Y1528+scaling_params!$G$4*Z1528+scaling_params!$G$5*AA1528+scaling_params!$G$6*AB1528)*100</f>
        <v>43.36151964</v>
      </c>
      <c r="AD1528" s="11" t="s">
        <v>680</v>
      </c>
      <c r="AE1528" s="11">
        <f t="shared" si="2"/>
        <v>1</v>
      </c>
    </row>
    <row r="1529" ht="15.75" customHeight="1">
      <c r="A1529" s="11" t="s">
        <v>441</v>
      </c>
      <c r="B1529" s="11" t="s">
        <v>163</v>
      </c>
      <c r="C1529" s="11" t="s">
        <v>328</v>
      </c>
      <c r="D1529" s="11" t="s">
        <v>181</v>
      </c>
      <c r="E1529" s="12">
        <v>2025.0</v>
      </c>
      <c r="F1529" s="11" t="s">
        <v>166</v>
      </c>
      <c r="G1529" s="11" t="s">
        <v>175</v>
      </c>
      <c r="H1529" s="11">
        <v>3.0</v>
      </c>
      <c r="I1529" s="13">
        <v>8.6</v>
      </c>
      <c r="J1529" s="11">
        <v>0.0</v>
      </c>
      <c r="K1529" s="13">
        <v>2.0</v>
      </c>
      <c r="L1529" s="13">
        <v>6.6</v>
      </c>
      <c r="M1529" s="11">
        <v>11.0</v>
      </c>
      <c r="N1529" s="14">
        <v>0.8</v>
      </c>
      <c r="O1529" s="13">
        <v>66.0</v>
      </c>
      <c r="P1529" s="13">
        <v>8.0</v>
      </c>
      <c r="Q1529" s="13">
        <v>14.3</v>
      </c>
      <c r="R1529" s="13">
        <v>13.5</v>
      </c>
      <c r="S1529" s="13">
        <v>4.1</v>
      </c>
      <c r="T1529" s="13">
        <v>3.1</v>
      </c>
      <c r="U1529" s="13">
        <v>1.4</v>
      </c>
      <c r="V1529" s="13">
        <v>67.5</v>
      </c>
      <c r="W1529" s="11" t="str">
        <f t="shared" si="1"/>
        <v>B-Average|BBVA|Corporate|2025</v>
      </c>
      <c r="X1529" s="15">
        <f>(MAX(0,MIN(1,1-(K1529-scaling_params!$B$2)/(scaling_params!$C$2-scaling_params!$B$2)))+MAX(0,MIN(1,(L1529-scaling_params!$B$3)/(scaling_params!$C$3-scaling_params!$B$3))))/2</f>
        <v>0.5980392157</v>
      </c>
      <c r="Y1529" s="15">
        <f>(MAX(0,MIN(1,(M1529-scaling_params!$B$4)/(scaling_params!$C$4-scaling_params!$B$4)))+MAX(0,MIN(1,(N1529-scaling_params!$B$5)/(scaling_params!$C$5-scaling_params!$B$5))))/2</f>
        <v>0.5636904762</v>
      </c>
      <c r="Z1529" s="15">
        <f>(MAX(0,MIN(1,(O1529-scaling_params!$B$6)/(scaling_params!$C$6-scaling_params!$B$6)))+MAX(0,MIN(1,1-(P1529-scaling_params!$B$7)/(scaling_params!$C$7-scaling_params!$B$7)))+MAX(0,MIN(1,(T1529-scaling_params!$B$11)/(scaling_params!$C$11-scaling_params!$B$11))))/3</f>
        <v>0.415604572</v>
      </c>
      <c r="AA1529" s="15">
        <f>(MAX(0,MIN(1,1-(Q1529-scaling_params!$B$8)/(scaling_params!$C$8-scaling_params!$B$8)))+MAX(0,MIN(1,(R1529-scaling_params!$B$9)/(scaling_params!$C$9-scaling_params!$B$9)))+MAX(0,MIN(1,(S1529-scaling_params!$B$10)/(scaling_params!$C$10-scaling_params!$B$10))))/3</f>
        <v>0.606960333</v>
      </c>
      <c r="AB1529" s="15">
        <f>(MAX(0,MIN(1,(U1529-scaling_params!$B$12)/(scaling_params!$C$12-scaling_params!$B$12)))+MAX(0,MIN(1,(V1529-scaling_params!$B$13)/(scaling_params!$C$13-scaling_params!$B$13))))/2</f>
        <v>0.3190909091</v>
      </c>
      <c r="AC1529" s="13">
        <f>(scaling_params!$G$2*X1529+scaling_params!$G$3*Y1529+scaling_params!$G$4*Z1529+scaling_params!$G$5*AA1529+scaling_params!$G$6*AB1529)*100</f>
        <v>51.51512979</v>
      </c>
      <c r="AD1529" s="11" t="s">
        <v>680</v>
      </c>
      <c r="AE1529" s="11">
        <f t="shared" si="2"/>
        <v>1</v>
      </c>
    </row>
    <row r="1530" ht="15.75" customHeight="1">
      <c r="A1530" s="11" t="s">
        <v>442</v>
      </c>
      <c r="B1530" s="11" t="s">
        <v>163</v>
      </c>
      <c r="C1530" s="11" t="s">
        <v>328</v>
      </c>
      <c r="D1530" s="11" t="s">
        <v>165</v>
      </c>
      <c r="E1530" s="12">
        <v>2024.0</v>
      </c>
      <c r="F1530" s="11" t="s">
        <v>166</v>
      </c>
      <c r="G1530" s="11" t="s">
        <v>172</v>
      </c>
      <c r="H1530" s="11">
        <v>3.0</v>
      </c>
      <c r="I1530" s="13">
        <v>8.9</v>
      </c>
      <c r="J1530" s="11">
        <v>0.0</v>
      </c>
      <c r="K1530" s="13">
        <v>3.0</v>
      </c>
      <c r="L1530" s="13">
        <v>6.2</v>
      </c>
      <c r="M1530" s="11">
        <v>-4.0</v>
      </c>
      <c r="N1530" s="14">
        <v>0.74</v>
      </c>
      <c r="O1530" s="13">
        <v>69.1</v>
      </c>
      <c r="P1530" s="13">
        <v>7.0</v>
      </c>
      <c r="Q1530" s="13">
        <v>16.3</v>
      </c>
      <c r="R1530" s="13">
        <v>13.4</v>
      </c>
      <c r="S1530" s="13">
        <v>3.6</v>
      </c>
      <c r="T1530" s="13">
        <v>3.6</v>
      </c>
      <c r="U1530" s="13">
        <v>2.1</v>
      </c>
      <c r="V1530" s="13">
        <v>60.6</v>
      </c>
      <c r="W1530" s="11" t="str">
        <f t="shared" si="1"/>
        <v>B-Average|BBVA|Operations|2024</v>
      </c>
      <c r="X1530" s="15">
        <f>(MAX(0,MIN(1,1-(K1530-scaling_params!$B$2)/(scaling_params!$C$2-scaling_params!$B$2)))+MAX(0,MIN(1,(L1530-scaling_params!$B$3)/(scaling_params!$C$3-scaling_params!$B$3))))/2</f>
        <v>0.4019607843</v>
      </c>
      <c r="Y1530" s="15">
        <f>(MAX(0,MIN(1,(M1530-scaling_params!$B$4)/(scaling_params!$C$4-scaling_params!$B$4)))+MAX(0,MIN(1,(N1530-scaling_params!$B$5)/(scaling_params!$C$5-scaling_params!$B$5))))/2</f>
        <v>0.4172619048</v>
      </c>
      <c r="Z1530" s="15">
        <f>(MAX(0,MIN(1,(O1530-scaling_params!$B$6)/(scaling_params!$C$6-scaling_params!$B$6)))+MAX(0,MIN(1,1-(P1530-scaling_params!$B$7)/(scaling_params!$C$7-scaling_params!$B$7)))+MAX(0,MIN(1,(T1530-scaling_params!$B$11)/(scaling_params!$C$11-scaling_params!$B$11))))/3</f>
        <v>0.6044688253</v>
      </c>
      <c r="AA1530" s="15">
        <f>(MAX(0,MIN(1,1-(Q1530-scaling_params!$B$8)/(scaling_params!$C$8-scaling_params!$B$8)))+MAX(0,MIN(1,(R1530-scaling_params!$B$9)/(scaling_params!$C$9-scaling_params!$B$9)))+MAX(0,MIN(1,(S1530-scaling_params!$B$10)/(scaling_params!$C$10-scaling_params!$B$10))))/3</f>
        <v>0.4779637402</v>
      </c>
      <c r="AB1530" s="15">
        <f>(MAX(0,MIN(1,(U1530-scaling_params!$B$12)/(scaling_params!$C$12-scaling_params!$B$12)))+MAX(0,MIN(1,(V1530-scaling_params!$B$13)/(scaling_params!$C$13-scaling_params!$B$13))))/2</f>
        <v>0.4313636364</v>
      </c>
      <c r="AC1530" s="13">
        <f>(scaling_params!$G$2*X1530+scaling_params!$G$3*Y1530+scaling_params!$G$4*Z1530+scaling_params!$G$5*AA1530+scaling_params!$G$6*AB1530)*100</f>
        <v>46.95900332</v>
      </c>
      <c r="AD1530" s="11" t="s">
        <v>680</v>
      </c>
      <c r="AE1530" s="11">
        <f t="shared" si="2"/>
        <v>1</v>
      </c>
    </row>
    <row r="1531" ht="15.75" customHeight="1">
      <c r="A1531" s="11" t="s">
        <v>442</v>
      </c>
      <c r="B1531" s="11" t="s">
        <v>163</v>
      </c>
      <c r="C1531" s="11" t="s">
        <v>328</v>
      </c>
      <c r="D1531" s="11" t="s">
        <v>165</v>
      </c>
      <c r="E1531" s="12">
        <v>2025.0</v>
      </c>
      <c r="F1531" s="11" t="s">
        <v>166</v>
      </c>
      <c r="G1531" s="11" t="s">
        <v>172</v>
      </c>
      <c r="H1531" s="11">
        <v>3.0</v>
      </c>
      <c r="I1531" s="13">
        <v>8.6</v>
      </c>
      <c r="J1531" s="11">
        <v>1.0</v>
      </c>
      <c r="K1531" s="13">
        <v>2.9</v>
      </c>
      <c r="L1531" s="13">
        <v>6.7</v>
      </c>
      <c r="M1531" s="11">
        <v>27.0</v>
      </c>
      <c r="N1531" s="14">
        <v>0.83</v>
      </c>
      <c r="O1531" s="13">
        <v>65.0</v>
      </c>
      <c r="P1531" s="13">
        <v>7.5</v>
      </c>
      <c r="Q1531" s="13">
        <v>15.9</v>
      </c>
      <c r="R1531" s="13">
        <v>10.7</v>
      </c>
      <c r="S1531" s="13">
        <v>3.1</v>
      </c>
      <c r="T1531" s="13">
        <v>3.7</v>
      </c>
      <c r="U1531" s="13">
        <v>1.3</v>
      </c>
      <c r="V1531" s="13">
        <v>68.6</v>
      </c>
      <c r="W1531" s="11" t="str">
        <f t="shared" si="1"/>
        <v>B-Average|BBVA|Operations|2025</v>
      </c>
      <c r="X1531" s="15">
        <f>(MAX(0,MIN(1,1-(K1531-scaling_params!$B$2)/(scaling_params!$C$2-scaling_params!$B$2)))+MAX(0,MIN(1,(L1531-scaling_params!$B$3)/(scaling_params!$C$3-scaling_params!$B$3))))/2</f>
        <v>0.4553921569</v>
      </c>
      <c r="Y1531" s="15">
        <f>(MAX(0,MIN(1,(M1531-scaling_params!$B$4)/(scaling_params!$C$4-scaling_params!$B$4)))+MAX(0,MIN(1,(N1531-scaling_params!$B$5)/(scaling_params!$C$5-scaling_params!$B$5))))/2</f>
        <v>0.6773809524</v>
      </c>
      <c r="Z1531" s="15">
        <f>(MAX(0,MIN(1,(O1531-scaling_params!$B$6)/(scaling_params!$C$6-scaling_params!$B$6)))+MAX(0,MIN(1,1-(P1531-scaling_params!$B$7)/(scaling_params!$C$7-scaling_params!$B$7)))+MAX(0,MIN(1,(T1531-scaling_params!$B$11)/(scaling_params!$C$11-scaling_params!$B$11))))/3</f>
        <v>0.5012908241</v>
      </c>
      <c r="AA1531" s="15">
        <f>(MAX(0,MIN(1,1-(Q1531-scaling_params!$B$8)/(scaling_params!$C$8-scaling_params!$B$8)))+MAX(0,MIN(1,(R1531-scaling_params!$B$9)/(scaling_params!$C$9-scaling_params!$B$9)))+MAX(0,MIN(1,(S1531-scaling_params!$B$10)/(scaling_params!$C$10-scaling_params!$B$10))))/3</f>
        <v>0.3301715968</v>
      </c>
      <c r="AB1531" s="15">
        <f>(MAX(0,MIN(1,(U1531-scaling_params!$B$12)/(scaling_params!$C$12-scaling_params!$B$12)))+MAX(0,MIN(1,(V1531-scaling_params!$B$13)/(scaling_params!$C$13-scaling_params!$B$13))))/2</f>
        <v>0.3040909091</v>
      </c>
      <c r="AC1531" s="13">
        <f>(scaling_params!$G$2*X1531+scaling_params!$G$3*Y1531+scaling_params!$G$4*Z1531+scaling_params!$G$5*AA1531+scaling_params!$G$6*AB1531)*100</f>
        <v>47.79979526</v>
      </c>
      <c r="AD1531" s="11" t="s">
        <v>680</v>
      </c>
      <c r="AE1531" s="11">
        <f t="shared" si="2"/>
        <v>1</v>
      </c>
    </row>
    <row r="1532" ht="15.75" customHeight="1">
      <c r="A1532" s="11" t="s">
        <v>443</v>
      </c>
      <c r="B1532" s="11" t="s">
        <v>163</v>
      </c>
      <c r="C1532" s="11" t="s">
        <v>328</v>
      </c>
      <c r="D1532" s="11" t="s">
        <v>165</v>
      </c>
      <c r="E1532" s="12">
        <v>2024.0</v>
      </c>
      <c r="F1532" s="11" t="s">
        <v>166</v>
      </c>
      <c r="G1532" s="11" t="s">
        <v>175</v>
      </c>
      <c r="H1532" s="11">
        <v>3.0</v>
      </c>
      <c r="I1532" s="13">
        <v>8.9</v>
      </c>
      <c r="J1532" s="11">
        <v>0.0</v>
      </c>
      <c r="K1532" s="13">
        <v>3.0</v>
      </c>
      <c r="L1532" s="13">
        <v>4.9</v>
      </c>
      <c r="M1532" s="11">
        <v>-11.0</v>
      </c>
      <c r="N1532" s="14">
        <v>0.73</v>
      </c>
      <c r="O1532" s="13">
        <v>69.1</v>
      </c>
      <c r="P1532" s="13">
        <v>7.0</v>
      </c>
      <c r="Q1532" s="13">
        <v>16.3</v>
      </c>
      <c r="R1532" s="13">
        <v>13.4</v>
      </c>
      <c r="S1532" s="13">
        <v>3.1</v>
      </c>
      <c r="T1532" s="13">
        <v>3.0</v>
      </c>
      <c r="U1532" s="13">
        <v>2.1</v>
      </c>
      <c r="V1532" s="13">
        <v>62.0</v>
      </c>
      <c r="W1532" s="11" t="str">
        <f t="shared" si="1"/>
        <v>B-Average|BBVA|Operations|2024</v>
      </c>
      <c r="X1532" s="15">
        <f>(MAX(0,MIN(1,1-(K1532-scaling_params!$B$2)/(scaling_params!$C$2-scaling_params!$B$2)))+MAX(0,MIN(1,(L1532-scaling_params!$B$3)/(scaling_params!$C$3-scaling_params!$B$3))))/2</f>
        <v>0.306372549</v>
      </c>
      <c r="Y1532" s="15">
        <f>(MAX(0,MIN(1,(M1532-scaling_params!$B$4)/(scaling_params!$C$4-scaling_params!$B$4)))+MAX(0,MIN(1,(N1532-scaling_params!$B$5)/(scaling_params!$C$5-scaling_params!$B$5))))/2</f>
        <v>0.3714285714</v>
      </c>
      <c r="Z1532" s="15">
        <f>(MAX(0,MIN(1,(O1532-scaling_params!$B$6)/(scaling_params!$C$6-scaling_params!$B$6)))+MAX(0,MIN(1,1-(P1532-scaling_params!$B$7)/(scaling_params!$C$7-scaling_params!$B$7)))+MAX(0,MIN(1,(T1532-scaling_params!$B$11)/(scaling_params!$C$11-scaling_params!$B$11))))/3</f>
        <v>0.5473259681</v>
      </c>
      <c r="AA1532" s="15">
        <f>(MAX(0,MIN(1,1-(Q1532-scaling_params!$B$8)/(scaling_params!$C$8-scaling_params!$B$8)))+MAX(0,MIN(1,(R1532-scaling_params!$B$9)/(scaling_params!$C$9-scaling_params!$B$9)))+MAX(0,MIN(1,(S1532-scaling_params!$B$10)/(scaling_params!$C$10-scaling_params!$B$10))))/3</f>
        <v>0.4289441323</v>
      </c>
      <c r="AB1532" s="15">
        <f>(MAX(0,MIN(1,(U1532-scaling_params!$B$12)/(scaling_params!$C$12-scaling_params!$B$12)))+MAX(0,MIN(1,(V1532-scaling_params!$B$13)/(scaling_params!$C$13-scaling_params!$B$13))))/2</f>
        <v>0.4440909091</v>
      </c>
      <c r="AC1532" s="13">
        <f>(scaling_params!$G$2*X1532+scaling_params!$G$3*Y1532+scaling_params!$G$4*Z1532+scaling_params!$G$5*AA1532+scaling_params!$G$6*AB1532)*100</f>
        <v>41.58017604</v>
      </c>
      <c r="AD1532" s="11" t="s">
        <v>680</v>
      </c>
      <c r="AE1532" s="11">
        <f t="shared" si="2"/>
        <v>1</v>
      </c>
    </row>
    <row r="1533" ht="15.75" customHeight="1">
      <c r="A1533" s="11" t="s">
        <v>443</v>
      </c>
      <c r="B1533" s="11" t="s">
        <v>163</v>
      </c>
      <c r="C1533" s="11" t="s">
        <v>328</v>
      </c>
      <c r="D1533" s="11" t="s">
        <v>165</v>
      </c>
      <c r="E1533" s="12">
        <v>2025.0</v>
      </c>
      <c r="F1533" s="11" t="s">
        <v>166</v>
      </c>
      <c r="G1533" s="11" t="s">
        <v>175</v>
      </c>
      <c r="H1533" s="11">
        <v>3.0</v>
      </c>
      <c r="I1533" s="13">
        <v>8.6</v>
      </c>
      <c r="J1533" s="11">
        <v>0.0</v>
      </c>
      <c r="K1533" s="13">
        <v>2.9</v>
      </c>
      <c r="L1533" s="13">
        <v>5.1</v>
      </c>
      <c r="M1533" s="11">
        <v>-30.0</v>
      </c>
      <c r="N1533" s="14">
        <v>0.69</v>
      </c>
      <c r="O1533" s="13">
        <v>65.0</v>
      </c>
      <c r="P1533" s="13">
        <v>7.5</v>
      </c>
      <c r="Q1533" s="13">
        <v>15.9</v>
      </c>
      <c r="R1533" s="13">
        <v>10.7</v>
      </c>
      <c r="S1533" s="13">
        <v>2.6</v>
      </c>
      <c r="T1533" s="13">
        <v>2.2</v>
      </c>
      <c r="U1533" s="13">
        <v>1.3</v>
      </c>
      <c r="V1533" s="13">
        <v>57.3</v>
      </c>
      <c r="W1533" s="11" t="str">
        <f t="shared" si="1"/>
        <v>B-Average|BBVA|Operations|2025</v>
      </c>
      <c r="X1533" s="15">
        <f>(MAX(0,MIN(1,1-(K1533-scaling_params!$B$2)/(scaling_params!$C$2-scaling_params!$B$2)))+MAX(0,MIN(1,(L1533-scaling_params!$B$3)/(scaling_params!$C$3-scaling_params!$B$3))))/2</f>
        <v>0.337745098</v>
      </c>
      <c r="Y1533" s="15">
        <f>(MAX(0,MIN(1,(M1533-scaling_params!$B$4)/(scaling_params!$C$4-scaling_params!$B$4)))+MAX(0,MIN(1,(N1533-scaling_params!$B$5)/(scaling_params!$C$5-scaling_params!$B$5))))/2</f>
        <v>0.230952381</v>
      </c>
      <c r="Z1533" s="15">
        <f>(MAX(0,MIN(1,(O1533-scaling_params!$B$6)/(scaling_params!$C$6-scaling_params!$B$6)))+MAX(0,MIN(1,1-(P1533-scaling_params!$B$7)/(scaling_params!$C$7-scaling_params!$B$7)))+MAX(0,MIN(1,(T1533-scaling_params!$B$11)/(scaling_params!$C$11-scaling_params!$B$11))))/3</f>
        <v>0.3584336812</v>
      </c>
      <c r="AA1533" s="15">
        <f>(MAX(0,MIN(1,1-(Q1533-scaling_params!$B$8)/(scaling_params!$C$8-scaling_params!$B$8)))+MAX(0,MIN(1,(R1533-scaling_params!$B$9)/(scaling_params!$C$9-scaling_params!$B$9)))+MAX(0,MIN(1,(S1533-scaling_params!$B$10)/(scaling_params!$C$10-scaling_params!$B$10))))/3</f>
        <v>0.281151989</v>
      </c>
      <c r="AB1533" s="15">
        <f>(MAX(0,MIN(1,(U1533-scaling_params!$B$12)/(scaling_params!$C$12-scaling_params!$B$12)))+MAX(0,MIN(1,(V1533-scaling_params!$B$13)/(scaling_params!$C$13-scaling_params!$B$13))))/2</f>
        <v>0.2013636364</v>
      </c>
      <c r="AC1533" s="13">
        <f>(scaling_params!$G$2*X1533+scaling_params!$G$3*Y1533+scaling_params!$G$4*Z1533+scaling_params!$G$5*AA1533+scaling_params!$G$6*AB1533)*100</f>
        <v>29.11194818</v>
      </c>
      <c r="AD1533" s="11" t="s">
        <v>680</v>
      </c>
      <c r="AE1533" s="11">
        <f t="shared" si="2"/>
        <v>1</v>
      </c>
    </row>
    <row r="1534" ht="15.75" customHeight="1">
      <c r="A1534" s="11" t="s">
        <v>444</v>
      </c>
      <c r="B1534" s="11" t="s">
        <v>163</v>
      </c>
      <c r="C1534" s="11" t="s">
        <v>328</v>
      </c>
      <c r="D1534" s="11" t="s">
        <v>165</v>
      </c>
      <c r="E1534" s="12">
        <v>2024.0</v>
      </c>
      <c r="F1534" s="11" t="s">
        <v>166</v>
      </c>
      <c r="G1534" s="11" t="s">
        <v>172</v>
      </c>
      <c r="H1534" s="11">
        <v>5.0</v>
      </c>
      <c r="I1534" s="13">
        <v>8.9</v>
      </c>
      <c r="J1534" s="11">
        <v>0.0</v>
      </c>
      <c r="K1534" s="13">
        <v>3.0</v>
      </c>
      <c r="L1534" s="13">
        <v>5.3</v>
      </c>
      <c r="M1534" s="11">
        <v>2.0</v>
      </c>
      <c r="N1534" s="14">
        <v>0.77</v>
      </c>
      <c r="O1534" s="13">
        <v>69.1</v>
      </c>
      <c r="P1534" s="13">
        <v>7.0</v>
      </c>
      <c r="Q1534" s="13">
        <v>16.3</v>
      </c>
      <c r="R1534" s="13">
        <v>13.4</v>
      </c>
      <c r="S1534" s="13">
        <v>3.7</v>
      </c>
      <c r="T1534" s="13">
        <v>2.9</v>
      </c>
      <c r="U1534" s="13">
        <v>2.1</v>
      </c>
      <c r="V1534" s="13">
        <v>61.5</v>
      </c>
      <c r="W1534" s="11" t="str">
        <f t="shared" si="1"/>
        <v>B-Average|BBVA|Operations|2024</v>
      </c>
      <c r="X1534" s="15">
        <f>(MAX(0,MIN(1,1-(K1534-scaling_params!$B$2)/(scaling_params!$C$2-scaling_params!$B$2)))+MAX(0,MIN(1,(L1534-scaling_params!$B$3)/(scaling_params!$C$3-scaling_params!$B$3))))/2</f>
        <v>0.3357843137</v>
      </c>
      <c r="Y1534" s="15">
        <f>(MAX(0,MIN(1,(M1534-scaling_params!$B$4)/(scaling_params!$C$4-scaling_params!$B$4)))+MAX(0,MIN(1,(N1534-scaling_params!$B$5)/(scaling_params!$C$5-scaling_params!$B$5))))/2</f>
        <v>0.4833333333</v>
      </c>
      <c r="Z1534" s="15">
        <f>(MAX(0,MIN(1,(O1534-scaling_params!$B$6)/(scaling_params!$C$6-scaling_params!$B$6)))+MAX(0,MIN(1,1-(P1534-scaling_params!$B$7)/(scaling_params!$C$7-scaling_params!$B$7)))+MAX(0,MIN(1,(T1534-scaling_params!$B$11)/(scaling_params!$C$11-scaling_params!$B$11))))/3</f>
        <v>0.5378021586</v>
      </c>
      <c r="AA1534" s="15">
        <f>(MAX(0,MIN(1,1-(Q1534-scaling_params!$B$8)/(scaling_params!$C$8-scaling_params!$B$8)))+MAX(0,MIN(1,(R1534-scaling_params!$B$9)/(scaling_params!$C$9-scaling_params!$B$9)))+MAX(0,MIN(1,(S1534-scaling_params!$B$10)/(scaling_params!$C$10-scaling_params!$B$10))))/3</f>
        <v>0.4877676617</v>
      </c>
      <c r="AB1534" s="15">
        <f>(MAX(0,MIN(1,(U1534-scaling_params!$B$12)/(scaling_params!$C$12-scaling_params!$B$12)))+MAX(0,MIN(1,(V1534-scaling_params!$B$13)/(scaling_params!$C$13-scaling_params!$B$13))))/2</f>
        <v>0.4395454545</v>
      </c>
      <c r="AC1534" s="13">
        <f>(scaling_params!$G$2*X1534+scaling_params!$G$3*Y1534+scaling_params!$G$4*Z1534+scaling_params!$G$5*AA1534+scaling_params!$G$6*AB1534)*100</f>
        <v>45.65896264</v>
      </c>
      <c r="AD1534" s="11" t="s">
        <v>680</v>
      </c>
      <c r="AE1534" s="11">
        <f t="shared" si="2"/>
        <v>1</v>
      </c>
    </row>
    <row r="1535" ht="15.75" customHeight="1">
      <c r="A1535" s="11" t="s">
        <v>444</v>
      </c>
      <c r="B1535" s="11" t="s">
        <v>163</v>
      </c>
      <c r="C1535" s="11" t="s">
        <v>328</v>
      </c>
      <c r="D1535" s="11" t="s">
        <v>165</v>
      </c>
      <c r="E1535" s="12">
        <v>2025.0</v>
      </c>
      <c r="F1535" s="11" t="s">
        <v>166</v>
      </c>
      <c r="G1535" s="11" t="s">
        <v>172</v>
      </c>
      <c r="H1535" s="11">
        <v>5.0</v>
      </c>
      <c r="I1535" s="13">
        <v>8.6</v>
      </c>
      <c r="J1535" s="11">
        <v>0.0</v>
      </c>
      <c r="K1535" s="13">
        <v>2.9</v>
      </c>
      <c r="L1535" s="13">
        <v>5.4</v>
      </c>
      <c r="M1535" s="11">
        <v>27.0</v>
      </c>
      <c r="N1535" s="14">
        <v>0.77</v>
      </c>
      <c r="O1535" s="13">
        <v>65.0</v>
      </c>
      <c r="P1535" s="13">
        <v>7.5</v>
      </c>
      <c r="Q1535" s="13">
        <v>15.9</v>
      </c>
      <c r="R1535" s="13">
        <v>10.7</v>
      </c>
      <c r="S1535" s="13">
        <v>3.5</v>
      </c>
      <c r="T1535" s="13">
        <v>2.9</v>
      </c>
      <c r="U1535" s="13">
        <v>1.3</v>
      </c>
      <c r="V1535" s="13">
        <v>65.7</v>
      </c>
      <c r="W1535" s="11" t="str">
        <f t="shared" si="1"/>
        <v>B-Average|BBVA|Operations|2025</v>
      </c>
      <c r="X1535" s="15">
        <f>(MAX(0,MIN(1,1-(K1535-scaling_params!$B$2)/(scaling_params!$C$2-scaling_params!$B$2)))+MAX(0,MIN(1,(L1535-scaling_params!$B$3)/(scaling_params!$C$3-scaling_params!$B$3))))/2</f>
        <v>0.3598039216</v>
      </c>
      <c r="Y1535" s="15">
        <f>(MAX(0,MIN(1,(M1535-scaling_params!$B$4)/(scaling_params!$C$4-scaling_params!$B$4)))+MAX(0,MIN(1,(N1535-scaling_params!$B$5)/(scaling_params!$C$5-scaling_params!$B$5))))/2</f>
        <v>0.6023809524</v>
      </c>
      <c r="Z1535" s="15">
        <f>(MAX(0,MIN(1,(O1535-scaling_params!$B$6)/(scaling_params!$C$6-scaling_params!$B$6)))+MAX(0,MIN(1,1-(P1535-scaling_params!$B$7)/(scaling_params!$C$7-scaling_params!$B$7)))+MAX(0,MIN(1,(T1535-scaling_params!$B$11)/(scaling_params!$C$11-scaling_params!$B$11))))/3</f>
        <v>0.4251003479</v>
      </c>
      <c r="AA1535" s="15">
        <f>(MAX(0,MIN(1,1-(Q1535-scaling_params!$B$8)/(scaling_params!$C$8-scaling_params!$B$8)))+MAX(0,MIN(1,(R1535-scaling_params!$B$9)/(scaling_params!$C$9-scaling_params!$B$9)))+MAX(0,MIN(1,(S1535-scaling_params!$B$10)/(scaling_params!$C$10-scaling_params!$B$10))))/3</f>
        <v>0.3693872831</v>
      </c>
      <c r="AB1535" s="15">
        <f>(MAX(0,MIN(1,(U1535-scaling_params!$B$12)/(scaling_params!$C$12-scaling_params!$B$12)))+MAX(0,MIN(1,(V1535-scaling_params!$B$13)/(scaling_params!$C$13-scaling_params!$B$13))))/2</f>
        <v>0.2777272727</v>
      </c>
      <c r="AC1535" s="13">
        <f>(scaling_params!$G$2*X1535+scaling_params!$G$3*Y1535+scaling_params!$G$4*Z1535+scaling_params!$G$5*AA1535+scaling_params!$G$6*AB1535)*100</f>
        <v>42.37960071</v>
      </c>
      <c r="AD1535" s="11" t="s">
        <v>680</v>
      </c>
      <c r="AE1535" s="11">
        <f t="shared" si="2"/>
        <v>1</v>
      </c>
    </row>
    <row r="1536" ht="15.75" customHeight="1">
      <c r="A1536" s="11" t="s">
        <v>445</v>
      </c>
      <c r="B1536" s="11" t="s">
        <v>163</v>
      </c>
      <c r="C1536" s="11" t="s">
        <v>328</v>
      </c>
      <c r="D1536" s="11" t="s">
        <v>177</v>
      </c>
      <c r="E1536" s="12">
        <v>2024.0</v>
      </c>
      <c r="F1536" s="11" t="s">
        <v>166</v>
      </c>
      <c r="G1536" s="11" t="s">
        <v>167</v>
      </c>
      <c r="H1536" s="11">
        <v>3.0</v>
      </c>
      <c r="I1536" s="13">
        <v>8.9</v>
      </c>
      <c r="J1536" s="11">
        <v>0.0</v>
      </c>
      <c r="K1536" s="13">
        <v>2.9</v>
      </c>
      <c r="L1536" s="13">
        <v>6.0</v>
      </c>
      <c r="M1536" s="11">
        <v>11.0</v>
      </c>
      <c r="N1536" s="14">
        <v>0.77</v>
      </c>
      <c r="O1536" s="13">
        <v>68.1</v>
      </c>
      <c r="P1536" s="13">
        <v>8.1</v>
      </c>
      <c r="Q1536" s="13">
        <v>16.4</v>
      </c>
      <c r="R1536" s="13">
        <v>13.3</v>
      </c>
      <c r="S1536" s="13">
        <v>3.4</v>
      </c>
      <c r="T1536" s="13">
        <v>3.3</v>
      </c>
      <c r="U1536" s="13">
        <v>2.1</v>
      </c>
      <c r="V1536" s="13">
        <v>66.8</v>
      </c>
      <c r="W1536" s="11" t="str">
        <f t="shared" si="1"/>
        <v>B-Average|BBVA|Retail|2024</v>
      </c>
      <c r="X1536" s="15">
        <f>(MAX(0,MIN(1,1-(K1536-scaling_params!$B$2)/(scaling_params!$C$2-scaling_params!$B$2)))+MAX(0,MIN(1,(L1536-scaling_params!$B$3)/(scaling_params!$C$3-scaling_params!$B$3))))/2</f>
        <v>0.4039215686</v>
      </c>
      <c r="Y1536" s="15">
        <f>(MAX(0,MIN(1,(M1536-scaling_params!$B$4)/(scaling_params!$C$4-scaling_params!$B$4)))+MAX(0,MIN(1,(N1536-scaling_params!$B$5)/(scaling_params!$C$5-scaling_params!$B$5))))/2</f>
        <v>0.5261904762</v>
      </c>
      <c r="Z1536" s="15">
        <f>(MAX(0,MIN(1,(O1536-scaling_params!$B$6)/(scaling_params!$C$6-scaling_params!$B$6)))+MAX(0,MIN(1,1-(P1536-scaling_params!$B$7)/(scaling_params!$C$7-scaling_params!$B$7)))+MAX(0,MIN(1,(T1536-scaling_params!$B$11)/(scaling_params!$C$11-scaling_params!$B$11))))/3</f>
        <v>0.4602966474</v>
      </c>
      <c r="AA1536" s="15">
        <f>(MAX(0,MIN(1,1-(Q1536-scaling_params!$B$8)/(scaling_params!$C$8-scaling_params!$B$8)))+MAX(0,MIN(1,(R1536-scaling_params!$B$9)/(scaling_params!$C$9-scaling_params!$B$9)))+MAX(0,MIN(1,(S1536-scaling_params!$B$10)/(scaling_params!$C$10-scaling_params!$B$10))))/3</f>
        <v>0.4503486089</v>
      </c>
      <c r="AB1536" s="15">
        <f>(MAX(0,MIN(1,(U1536-scaling_params!$B$12)/(scaling_params!$C$12-scaling_params!$B$12)))+MAX(0,MIN(1,(V1536-scaling_params!$B$13)/(scaling_params!$C$13-scaling_params!$B$13))))/2</f>
        <v>0.4877272727</v>
      </c>
      <c r="AC1536" s="13">
        <f>(scaling_params!$G$2*X1536+scaling_params!$G$3*Y1536+scaling_params!$G$4*Z1536+scaling_params!$G$5*AA1536+scaling_params!$G$6*AB1536)*100</f>
        <v>46.3559216</v>
      </c>
      <c r="AD1536" s="11" t="s">
        <v>680</v>
      </c>
      <c r="AE1536" s="11">
        <f t="shared" si="2"/>
        <v>1</v>
      </c>
    </row>
    <row r="1537" ht="15.75" customHeight="1">
      <c r="A1537" s="11" t="s">
        <v>445</v>
      </c>
      <c r="B1537" s="11" t="s">
        <v>163</v>
      </c>
      <c r="C1537" s="11" t="s">
        <v>328</v>
      </c>
      <c r="D1537" s="11" t="s">
        <v>177</v>
      </c>
      <c r="E1537" s="12">
        <v>2025.0</v>
      </c>
      <c r="F1537" s="11" t="s">
        <v>166</v>
      </c>
      <c r="G1537" s="11" t="s">
        <v>167</v>
      </c>
      <c r="H1537" s="11">
        <v>3.0</v>
      </c>
      <c r="I1537" s="13">
        <v>8.6</v>
      </c>
      <c r="J1537" s="11">
        <v>0.0</v>
      </c>
      <c r="K1537" s="13">
        <v>2.8</v>
      </c>
      <c r="L1537" s="13">
        <v>7.3</v>
      </c>
      <c r="M1537" s="11">
        <v>-9.0</v>
      </c>
      <c r="N1537" s="14">
        <v>0.79</v>
      </c>
      <c r="O1537" s="13">
        <v>69.9</v>
      </c>
      <c r="P1537" s="13">
        <v>6.2</v>
      </c>
      <c r="Q1537" s="13">
        <v>20.4</v>
      </c>
      <c r="R1537" s="13">
        <v>11.3</v>
      </c>
      <c r="S1537" s="13">
        <v>4.0</v>
      </c>
      <c r="T1537" s="13">
        <v>3.4</v>
      </c>
      <c r="U1537" s="13">
        <v>1.6</v>
      </c>
      <c r="V1537" s="13">
        <v>68.5</v>
      </c>
      <c r="W1537" s="11" t="str">
        <f t="shared" si="1"/>
        <v>B-Average|BBVA|Retail|2025</v>
      </c>
      <c r="X1537" s="15">
        <f>(MAX(0,MIN(1,1-(K1537-scaling_params!$B$2)/(scaling_params!$C$2-scaling_params!$B$2)))+MAX(0,MIN(1,(L1537-scaling_params!$B$3)/(scaling_params!$C$3-scaling_params!$B$3))))/2</f>
        <v>0.5161764706</v>
      </c>
      <c r="Y1537" s="15">
        <f>(MAX(0,MIN(1,(M1537-scaling_params!$B$4)/(scaling_params!$C$4-scaling_params!$B$4)))+MAX(0,MIN(1,(N1537-scaling_params!$B$5)/(scaling_params!$C$5-scaling_params!$B$5))))/2</f>
        <v>0.455952381</v>
      </c>
      <c r="Z1537" s="15">
        <f>(MAX(0,MIN(1,(O1537-scaling_params!$B$6)/(scaling_params!$C$6-scaling_params!$B$6)))+MAX(0,MIN(1,1-(P1537-scaling_params!$B$7)/(scaling_params!$C$7-scaling_params!$B$7)))+MAX(0,MIN(1,(T1537-scaling_params!$B$11)/(scaling_params!$C$11-scaling_params!$B$11))))/3</f>
        <v>0.6706945984</v>
      </c>
      <c r="AA1537" s="15">
        <f>(MAX(0,MIN(1,1-(Q1537-scaling_params!$B$8)/(scaling_params!$C$8-scaling_params!$B$8)))+MAX(0,MIN(1,(R1537-scaling_params!$B$9)/(scaling_params!$C$9-scaling_params!$B$9)))+MAX(0,MIN(1,(S1537-scaling_params!$B$10)/(scaling_params!$C$10-scaling_params!$B$10))))/3</f>
        <v>0.2732688012</v>
      </c>
      <c r="AB1537" s="15">
        <f>(MAX(0,MIN(1,(U1537-scaling_params!$B$12)/(scaling_params!$C$12-scaling_params!$B$12)))+MAX(0,MIN(1,(V1537-scaling_params!$B$13)/(scaling_params!$C$13-scaling_params!$B$13))))/2</f>
        <v>0.3781818182</v>
      </c>
      <c r="AC1537" s="13">
        <f>(scaling_params!$G$2*X1537+scaling_params!$G$3*Y1537+scaling_params!$G$4*Z1537+scaling_params!$G$5*AA1537+scaling_params!$G$6*AB1537)*100</f>
        <v>47.87842743</v>
      </c>
      <c r="AD1537" s="11" t="s">
        <v>680</v>
      </c>
      <c r="AE1537" s="11">
        <f t="shared" si="2"/>
        <v>1</v>
      </c>
    </row>
    <row r="1538" ht="15.75" customHeight="1">
      <c r="A1538" s="11" t="s">
        <v>446</v>
      </c>
      <c r="B1538" s="11" t="s">
        <v>163</v>
      </c>
      <c r="C1538" s="11" t="s">
        <v>328</v>
      </c>
      <c r="D1538" s="11" t="s">
        <v>181</v>
      </c>
      <c r="E1538" s="12">
        <v>2024.0</v>
      </c>
      <c r="F1538" s="11" t="s">
        <v>166</v>
      </c>
      <c r="G1538" s="11" t="s">
        <v>167</v>
      </c>
      <c r="H1538" s="11">
        <v>1.0</v>
      </c>
      <c r="I1538" s="13">
        <v>8.9</v>
      </c>
      <c r="J1538" s="11">
        <v>0.0</v>
      </c>
      <c r="K1538" s="13">
        <v>3.1</v>
      </c>
      <c r="L1538" s="13">
        <v>6.9</v>
      </c>
      <c r="M1538" s="11">
        <v>3.0</v>
      </c>
      <c r="N1538" s="14">
        <v>0.8</v>
      </c>
      <c r="O1538" s="13">
        <v>71.5</v>
      </c>
      <c r="P1538" s="13">
        <v>8.4</v>
      </c>
      <c r="Q1538" s="13">
        <v>14.6</v>
      </c>
      <c r="R1538" s="13">
        <v>11.7</v>
      </c>
      <c r="S1538" s="13">
        <v>3.5</v>
      </c>
      <c r="T1538" s="13">
        <v>4.1</v>
      </c>
      <c r="U1538" s="13">
        <v>1.8</v>
      </c>
      <c r="V1538" s="13">
        <v>77.6</v>
      </c>
      <c r="W1538" s="11" t="str">
        <f t="shared" si="1"/>
        <v>B-Average|BBVA|Corporate|2024</v>
      </c>
      <c r="X1538" s="15">
        <f>(MAX(0,MIN(1,1-(K1538-scaling_params!$B$2)/(scaling_params!$C$2-scaling_params!$B$2)))+MAX(0,MIN(1,(L1538-scaling_params!$B$3)/(scaling_params!$C$3-scaling_params!$B$3))))/2</f>
        <v>0.4367647059</v>
      </c>
      <c r="Y1538" s="15">
        <f>(MAX(0,MIN(1,(M1538-scaling_params!$B$4)/(scaling_params!$C$4-scaling_params!$B$4)))+MAX(0,MIN(1,(N1538-scaling_params!$B$5)/(scaling_params!$C$5-scaling_params!$B$5))))/2</f>
        <v>0.5255952381</v>
      </c>
      <c r="Z1538" s="15">
        <f>(MAX(0,MIN(1,(O1538-scaling_params!$B$6)/(scaling_params!$C$6-scaling_params!$B$6)))+MAX(0,MIN(1,1-(P1538-scaling_params!$B$7)/(scaling_params!$C$7-scaling_params!$B$7)))+MAX(0,MIN(1,(T1538-scaling_params!$B$11)/(scaling_params!$C$11-scaling_params!$B$11))))/3</f>
        <v>0.5655657071</v>
      </c>
      <c r="AA1538" s="15">
        <f>(MAX(0,MIN(1,1-(Q1538-scaling_params!$B$8)/(scaling_params!$C$8-scaling_params!$B$8)))+MAX(0,MIN(1,(R1538-scaling_params!$B$9)/(scaling_params!$C$9-scaling_params!$B$9)))+MAX(0,MIN(1,(S1538-scaling_params!$B$10)/(scaling_params!$C$10-scaling_params!$B$10))))/3</f>
        <v>0.4608238002</v>
      </c>
      <c r="AB1538" s="15">
        <f>(MAX(0,MIN(1,(U1538-scaling_params!$B$12)/(scaling_params!$C$12-scaling_params!$B$12)))+MAX(0,MIN(1,(V1538-scaling_params!$B$13)/(scaling_params!$C$13-scaling_params!$B$13))))/2</f>
        <v>0.5109090909</v>
      </c>
      <c r="AC1538" s="13">
        <f>(scaling_params!$G$2*X1538+scaling_params!$G$3*Y1538+scaling_params!$G$4*Z1538+scaling_params!$G$5*AA1538+scaling_params!$G$6*AB1538)*100</f>
        <v>50.04547896</v>
      </c>
      <c r="AD1538" s="11" t="s">
        <v>680</v>
      </c>
      <c r="AE1538" s="11">
        <f t="shared" si="2"/>
        <v>1</v>
      </c>
    </row>
    <row r="1539" ht="15.75" customHeight="1">
      <c r="A1539" s="11" t="s">
        <v>446</v>
      </c>
      <c r="B1539" s="11" t="s">
        <v>163</v>
      </c>
      <c r="C1539" s="11" t="s">
        <v>328</v>
      </c>
      <c r="D1539" s="11" t="s">
        <v>181</v>
      </c>
      <c r="E1539" s="12">
        <v>2025.0</v>
      </c>
      <c r="F1539" s="11" t="s">
        <v>166</v>
      </c>
      <c r="G1539" s="11" t="s">
        <v>167</v>
      </c>
      <c r="H1539" s="11">
        <v>1.0</v>
      </c>
      <c r="I1539" s="13">
        <v>8.6</v>
      </c>
      <c r="J1539" s="11">
        <v>0.0</v>
      </c>
      <c r="K1539" s="13">
        <v>2.0</v>
      </c>
      <c r="L1539" s="13">
        <v>7.6</v>
      </c>
      <c r="M1539" s="11">
        <v>11.0</v>
      </c>
      <c r="N1539" s="14">
        <v>0.78</v>
      </c>
      <c r="O1539" s="13">
        <v>66.0</v>
      </c>
      <c r="P1539" s="13">
        <v>8.0</v>
      </c>
      <c r="Q1539" s="13">
        <v>14.3</v>
      </c>
      <c r="R1539" s="13">
        <v>13.5</v>
      </c>
      <c r="S1539" s="13">
        <v>4.3</v>
      </c>
      <c r="T1539" s="13">
        <v>3.6</v>
      </c>
      <c r="U1539" s="13">
        <v>1.4</v>
      </c>
      <c r="V1539" s="13">
        <v>67.4</v>
      </c>
      <c r="W1539" s="11" t="str">
        <f t="shared" si="1"/>
        <v>B-Average|BBVA|Corporate|2025</v>
      </c>
      <c r="X1539" s="15">
        <f>(MAX(0,MIN(1,1-(K1539-scaling_params!$B$2)/(scaling_params!$C$2-scaling_params!$B$2)))+MAX(0,MIN(1,(L1539-scaling_params!$B$3)/(scaling_params!$C$3-scaling_params!$B$3))))/2</f>
        <v>0.6715686275</v>
      </c>
      <c r="Y1539" s="15">
        <f>(MAX(0,MIN(1,(M1539-scaling_params!$B$4)/(scaling_params!$C$4-scaling_params!$B$4)))+MAX(0,MIN(1,(N1539-scaling_params!$B$5)/(scaling_params!$C$5-scaling_params!$B$5))))/2</f>
        <v>0.5386904762</v>
      </c>
      <c r="Z1539" s="15">
        <f>(MAX(0,MIN(1,(O1539-scaling_params!$B$6)/(scaling_params!$C$6-scaling_params!$B$6)))+MAX(0,MIN(1,1-(P1539-scaling_params!$B$7)/(scaling_params!$C$7-scaling_params!$B$7)))+MAX(0,MIN(1,(T1539-scaling_params!$B$11)/(scaling_params!$C$11-scaling_params!$B$11))))/3</f>
        <v>0.4632236197</v>
      </c>
      <c r="AA1539" s="15">
        <f>(MAX(0,MIN(1,1-(Q1539-scaling_params!$B$8)/(scaling_params!$C$8-scaling_params!$B$8)))+MAX(0,MIN(1,(R1539-scaling_params!$B$9)/(scaling_params!$C$9-scaling_params!$B$9)))+MAX(0,MIN(1,(S1539-scaling_params!$B$10)/(scaling_params!$C$10-scaling_params!$B$10))))/3</f>
        <v>0.6265681762</v>
      </c>
      <c r="AB1539" s="15">
        <f>(MAX(0,MIN(1,(U1539-scaling_params!$B$12)/(scaling_params!$C$12-scaling_params!$B$12)))+MAX(0,MIN(1,(V1539-scaling_params!$B$13)/(scaling_params!$C$13-scaling_params!$B$13))))/2</f>
        <v>0.3181818182</v>
      </c>
      <c r="AC1539" s="13">
        <f>(scaling_params!$G$2*X1539+scaling_params!$G$3*Y1539+scaling_params!$G$4*Z1539+scaling_params!$G$5*AA1539+scaling_params!$G$6*AB1539)*100</f>
        <v>54.10898935</v>
      </c>
      <c r="AD1539" s="11" t="s">
        <v>680</v>
      </c>
      <c r="AE1539" s="11">
        <f t="shared" si="2"/>
        <v>1</v>
      </c>
    </row>
    <row r="1540" ht="15.75" customHeight="1">
      <c r="A1540" s="11" t="s">
        <v>447</v>
      </c>
      <c r="B1540" s="11" t="s">
        <v>163</v>
      </c>
      <c r="C1540" s="11" t="s">
        <v>328</v>
      </c>
      <c r="D1540" s="11" t="s">
        <v>177</v>
      </c>
      <c r="E1540" s="12">
        <v>2024.0</v>
      </c>
      <c r="F1540" s="11" t="s">
        <v>166</v>
      </c>
      <c r="G1540" s="11" t="s">
        <v>184</v>
      </c>
      <c r="H1540" s="11">
        <v>4.0</v>
      </c>
      <c r="I1540" s="13">
        <v>8.9</v>
      </c>
      <c r="J1540" s="11">
        <v>0.0</v>
      </c>
      <c r="K1540" s="13">
        <v>2.9</v>
      </c>
      <c r="L1540" s="13">
        <v>6.7</v>
      </c>
      <c r="M1540" s="11">
        <v>23.0</v>
      </c>
      <c r="N1540" s="14">
        <v>0.73</v>
      </c>
      <c r="O1540" s="13">
        <v>68.1</v>
      </c>
      <c r="P1540" s="13">
        <v>8.1</v>
      </c>
      <c r="Q1540" s="13">
        <v>16.4</v>
      </c>
      <c r="R1540" s="13">
        <v>13.3</v>
      </c>
      <c r="S1540" s="13">
        <v>3.6</v>
      </c>
      <c r="T1540" s="13">
        <v>3.3</v>
      </c>
      <c r="U1540" s="13">
        <v>2.1</v>
      </c>
      <c r="V1540" s="13">
        <v>73.2</v>
      </c>
      <c r="W1540" s="11" t="str">
        <f t="shared" si="1"/>
        <v>B-Average|BBVA|Retail|2024</v>
      </c>
      <c r="X1540" s="15">
        <f>(MAX(0,MIN(1,1-(K1540-scaling_params!$B$2)/(scaling_params!$C$2-scaling_params!$B$2)))+MAX(0,MIN(1,(L1540-scaling_params!$B$3)/(scaling_params!$C$3-scaling_params!$B$3))))/2</f>
        <v>0.4553921569</v>
      </c>
      <c r="Y1540" s="15">
        <f>(MAX(0,MIN(1,(M1540-scaling_params!$B$4)/(scaling_params!$C$4-scaling_params!$B$4)))+MAX(0,MIN(1,(N1540-scaling_params!$B$5)/(scaling_params!$C$5-scaling_params!$B$5))))/2</f>
        <v>0.5333333333</v>
      </c>
      <c r="Z1540" s="15">
        <f>(MAX(0,MIN(1,(O1540-scaling_params!$B$6)/(scaling_params!$C$6-scaling_params!$B$6)))+MAX(0,MIN(1,1-(P1540-scaling_params!$B$7)/(scaling_params!$C$7-scaling_params!$B$7)))+MAX(0,MIN(1,(T1540-scaling_params!$B$11)/(scaling_params!$C$11-scaling_params!$B$11))))/3</f>
        <v>0.4602966474</v>
      </c>
      <c r="AA1540" s="15">
        <f>(MAX(0,MIN(1,1-(Q1540-scaling_params!$B$8)/(scaling_params!$C$8-scaling_params!$B$8)))+MAX(0,MIN(1,(R1540-scaling_params!$B$9)/(scaling_params!$C$9-scaling_params!$B$9)))+MAX(0,MIN(1,(S1540-scaling_params!$B$10)/(scaling_params!$C$10-scaling_params!$B$10))))/3</f>
        <v>0.4699564521</v>
      </c>
      <c r="AB1540" s="15">
        <f>(MAX(0,MIN(1,(U1540-scaling_params!$B$12)/(scaling_params!$C$12-scaling_params!$B$12)))+MAX(0,MIN(1,(V1540-scaling_params!$B$13)/(scaling_params!$C$13-scaling_params!$B$13))))/2</f>
        <v>0.5459090909</v>
      </c>
      <c r="AC1540" s="13">
        <f>(scaling_params!$G$2*X1540+scaling_params!$G$3*Y1540+scaling_params!$G$4*Z1540+scaling_params!$G$5*AA1540+scaling_params!$G$6*AB1540)*100</f>
        <v>48.76498106</v>
      </c>
      <c r="AD1540" s="11" t="s">
        <v>680</v>
      </c>
      <c r="AE1540" s="11">
        <f t="shared" si="2"/>
        <v>1</v>
      </c>
    </row>
    <row r="1541" ht="15.75" customHeight="1">
      <c r="A1541" s="11" t="s">
        <v>447</v>
      </c>
      <c r="B1541" s="11" t="s">
        <v>163</v>
      </c>
      <c r="C1541" s="11" t="s">
        <v>328</v>
      </c>
      <c r="D1541" s="11" t="s">
        <v>177</v>
      </c>
      <c r="E1541" s="12">
        <v>2025.0</v>
      </c>
      <c r="F1541" s="11" t="s">
        <v>166</v>
      </c>
      <c r="G1541" s="11" t="s">
        <v>184</v>
      </c>
      <c r="H1541" s="11">
        <v>4.0</v>
      </c>
      <c r="I1541" s="13">
        <v>8.6</v>
      </c>
      <c r="J1541" s="11">
        <v>0.0</v>
      </c>
      <c r="K1541" s="13">
        <v>2.8</v>
      </c>
      <c r="L1541" s="13">
        <v>6.4</v>
      </c>
      <c r="M1541" s="11">
        <v>-6.0</v>
      </c>
      <c r="N1541" s="14">
        <v>0.71</v>
      </c>
      <c r="O1541" s="13">
        <v>69.9</v>
      </c>
      <c r="P1541" s="13">
        <v>6.2</v>
      </c>
      <c r="Q1541" s="13">
        <v>20.4</v>
      </c>
      <c r="R1541" s="13">
        <v>11.3</v>
      </c>
      <c r="S1541" s="13">
        <v>3.9</v>
      </c>
      <c r="T1541" s="13">
        <v>3.4</v>
      </c>
      <c r="U1541" s="13">
        <v>1.6</v>
      </c>
      <c r="V1541" s="13">
        <v>71.0</v>
      </c>
      <c r="W1541" s="11" t="str">
        <f t="shared" si="1"/>
        <v>B-Average|BBVA|Retail|2025</v>
      </c>
      <c r="X1541" s="15">
        <f>(MAX(0,MIN(1,1-(K1541-scaling_params!$B$2)/(scaling_params!$C$2-scaling_params!$B$2)))+MAX(0,MIN(1,(L1541-scaling_params!$B$3)/(scaling_params!$C$3-scaling_params!$B$3))))/2</f>
        <v>0.45</v>
      </c>
      <c r="Y1541" s="15">
        <f>(MAX(0,MIN(1,(M1541-scaling_params!$B$4)/(scaling_params!$C$4-scaling_params!$B$4)))+MAX(0,MIN(1,(N1541-scaling_params!$B$5)/(scaling_params!$C$5-scaling_params!$B$5))))/2</f>
        <v>0.3702380952</v>
      </c>
      <c r="Z1541" s="15">
        <f>(MAX(0,MIN(1,(O1541-scaling_params!$B$6)/(scaling_params!$C$6-scaling_params!$B$6)))+MAX(0,MIN(1,1-(P1541-scaling_params!$B$7)/(scaling_params!$C$7-scaling_params!$B$7)))+MAX(0,MIN(1,(T1541-scaling_params!$B$11)/(scaling_params!$C$11-scaling_params!$B$11))))/3</f>
        <v>0.6706945984</v>
      </c>
      <c r="AA1541" s="15">
        <f>(MAX(0,MIN(1,1-(Q1541-scaling_params!$B$8)/(scaling_params!$C$8-scaling_params!$B$8)))+MAX(0,MIN(1,(R1541-scaling_params!$B$9)/(scaling_params!$C$9-scaling_params!$B$9)))+MAX(0,MIN(1,(S1541-scaling_params!$B$10)/(scaling_params!$C$10-scaling_params!$B$10))))/3</f>
        <v>0.2634648796</v>
      </c>
      <c r="AB1541" s="15">
        <f>(MAX(0,MIN(1,(U1541-scaling_params!$B$12)/(scaling_params!$C$12-scaling_params!$B$12)))+MAX(0,MIN(1,(V1541-scaling_params!$B$13)/(scaling_params!$C$13-scaling_params!$B$13))))/2</f>
        <v>0.4009090909</v>
      </c>
      <c r="AC1541" s="13">
        <f>(scaling_params!$G$2*X1541+scaling_params!$G$3*Y1541+scaling_params!$G$4*Z1541+scaling_params!$G$5*AA1541+scaling_params!$G$6*AB1541)*100</f>
        <v>44.40462745</v>
      </c>
      <c r="AD1541" s="11" t="s">
        <v>680</v>
      </c>
      <c r="AE1541" s="11">
        <f t="shared" si="2"/>
        <v>1</v>
      </c>
    </row>
    <row r="1542" ht="15.75" customHeight="1">
      <c r="A1542" s="11" t="s">
        <v>448</v>
      </c>
      <c r="B1542" s="11" t="s">
        <v>163</v>
      </c>
      <c r="C1542" s="11" t="s">
        <v>449</v>
      </c>
      <c r="D1542" s="11" t="s">
        <v>170</v>
      </c>
      <c r="E1542" s="12">
        <v>2024.0</v>
      </c>
      <c r="F1542" s="11" t="s">
        <v>171</v>
      </c>
      <c r="G1542" s="11" t="s">
        <v>172</v>
      </c>
      <c r="H1542" s="11">
        <v>2.0</v>
      </c>
      <c r="I1542" s="13">
        <v>8.6</v>
      </c>
      <c r="J1542" s="11">
        <v>0.0</v>
      </c>
      <c r="K1542" s="13">
        <v>2.4</v>
      </c>
      <c r="L1542" s="13">
        <v>6.3</v>
      </c>
      <c r="M1542" s="11">
        <v>-8.0</v>
      </c>
      <c r="N1542" s="14">
        <v>0.73</v>
      </c>
      <c r="O1542" s="13">
        <v>70.5</v>
      </c>
      <c r="P1542" s="13">
        <v>8.3</v>
      </c>
      <c r="Q1542" s="13">
        <v>13.6</v>
      </c>
      <c r="R1542" s="13">
        <v>14.9</v>
      </c>
      <c r="S1542" s="13">
        <v>3.6</v>
      </c>
      <c r="T1542" s="13">
        <v>3.4</v>
      </c>
      <c r="U1542" s="13">
        <v>1.7</v>
      </c>
      <c r="V1542" s="13">
        <v>61.4</v>
      </c>
      <c r="W1542" s="11" t="str">
        <f t="shared" si="1"/>
        <v>B-Average|BBVA|Risk|2024</v>
      </c>
      <c r="X1542" s="15">
        <f>(MAX(0,MIN(1,1-(K1542-scaling_params!$B$2)/(scaling_params!$C$2-scaling_params!$B$2)))+MAX(0,MIN(1,(L1542-scaling_params!$B$3)/(scaling_params!$C$3-scaling_params!$B$3))))/2</f>
        <v>0.5093137255</v>
      </c>
      <c r="Y1542" s="15">
        <f>(MAX(0,MIN(1,(M1542-scaling_params!$B$4)/(scaling_params!$C$4-scaling_params!$B$4)))+MAX(0,MIN(1,(N1542-scaling_params!$B$5)/(scaling_params!$C$5-scaling_params!$B$5))))/2</f>
        <v>0.3857142857</v>
      </c>
      <c r="Z1542" s="15">
        <f>(MAX(0,MIN(1,(O1542-scaling_params!$B$6)/(scaling_params!$C$6-scaling_params!$B$6)))+MAX(0,MIN(1,1-(P1542-scaling_params!$B$7)/(scaling_params!$C$7-scaling_params!$B$7)))+MAX(0,MIN(1,(T1542-scaling_params!$B$11)/(scaling_params!$C$11-scaling_params!$B$11))))/3</f>
        <v>0.4914063993</v>
      </c>
      <c r="AA1542" s="15">
        <f>(MAX(0,MIN(1,1-(Q1542-scaling_params!$B$8)/(scaling_params!$C$8-scaling_params!$B$8)))+MAX(0,MIN(1,(R1542-scaling_params!$B$9)/(scaling_params!$C$9-scaling_params!$B$9)))+MAX(0,MIN(1,(S1542-scaling_params!$B$10)/(scaling_params!$C$10-scaling_params!$B$10))))/3</f>
        <v>0.6435276067</v>
      </c>
      <c r="AB1542" s="15">
        <f>(MAX(0,MIN(1,(U1542-scaling_params!$B$12)/(scaling_params!$C$12-scaling_params!$B$12)))+MAX(0,MIN(1,(V1542-scaling_params!$B$13)/(scaling_params!$C$13-scaling_params!$B$13))))/2</f>
        <v>0.3386363636</v>
      </c>
      <c r="AC1542" s="13">
        <f>(scaling_params!$G$2*X1542+scaling_params!$G$3*Y1542+scaling_params!$G$4*Z1542+scaling_params!$G$5*AA1542+scaling_params!$G$6*AB1542)*100</f>
        <v>47.90320362</v>
      </c>
      <c r="AD1542" s="11" t="s">
        <v>680</v>
      </c>
      <c r="AE1542" s="11">
        <f t="shared" si="2"/>
        <v>1</v>
      </c>
    </row>
    <row r="1543" ht="15.75" customHeight="1">
      <c r="A1543" s="11" t="s">
        <v>448</v>
      </c>
      <c r="B1543" s="11" t="s">
        <v>163</v>
      </c>
      <c r="C1543" s="11" t="s">
        <v>449</v>
      </c>
      <c r="D1543" s="11" t="s">
        <v>170</v>
      </c>
      <c r="E1543" s="12">
        <v>2025.0</v>
      </c>
      <c r="F1543" s="11" t="s">
        <v>171</v>
      </c>
      <c r="G1543" s="11" t="s">
        <v>172</v>
      </c>
      <c r="H1543" s="11">
        <v>2.0</v>
      </c>
      <c r="I1543" s="13">
        <v>8.3</v>
      </c>
      <c r="J1543" s="11">
        <v>0.0</v>
      </c>
      <c r="K1543" s="13">
        <v>2.5</v>
      </c>
      <c r="L1543" s="13">
        <v>6.7</v>
      </c>
      <c r="M1543" s="11">
        <v>4.0</v>
      </c>
      <c r="N1543" s="14">
        <v>0.88</v>
      </c>
      <c r="O1543" s="13">
        <v>68.8</v>
      </c>
      <c r="P1543" s="13">
        <v>7.0</v>
      </c>
      <c r="Q1543" s="13">
        <v>16.6</v>
      </c>
      <c r="R1543" s="13">
        <v>14.7</v>
      </c>
      <c r="S1543" s="13">
        <v>3.7</v>
      </c>
      <c r="T1543" s="13">
        <v>3.5</v>
      </c>
      <c r="U1543" s="13">
        <v>1.5</v>
      </c>
      <c r="V1543" s="13">
        <v>77.8</v>
      </c>
      <c r="W1543" s="11" t="str">
        <f t="shared" si="1"/>
        <v>B-Average|BBVA|Risk|2025</v>
      </c>
      <c r="X1543" s="15">
        <f>(MAX(0,MIN(1,1-(K1543-scaling_params!$B$2)/(scaling_params!$C$2-scaling_params!$B$2)))+MAX(0,MIN(1,(L1543-scaling_params!$B$3)/(scaling_params!$C$3-scaling_params!$B$3))))/2</f>
        <v>0.5220588235</v>
      </c>
      <c r="Y1543" s="15">
        <f>(MAX(0,MIN(1,(M1543-scaling_params!$B$4)/(scaling_params!$C$4-scaling_params!$B$4)))+MAX(0,MIN(1,(N1543-scaling_params!$B$5)/(scaling_params!$C$5-scaling_params!$B$5))))/2</f>
        <v>0.6303571429</v>
      </c>
      <c r="Z1543" s="15">
        <f>(MAX(0,MIN(1,(O1543-scaling_params!$B$6)/(scaling_params!$C$6-scaling_params!$B$6)))+MAX(0,MIN(1,1-(P1543-scaling_params!$B$7)/(scaling_params!$C$7-scaling_params!$B$7)))+MAX(0,MIN(1,(T1543-scaling_params!$B$11)/(scaling_params!$C$11-scaling_params!$B$11))))/3</f>
        <v>0.5899945207</v>
      </c>
      <c r="AA1543" s="15">
        <f>(MAX(0,MIN(1,1-(Q1543-scaling_params!$B$8)/(scaling_params!$C$8-scaling_params!$B$8)))+MAX(0,MIN(1,(R1543-scaling_params!$B$9)/(scaling_params!$C$9-scaling_params!$B$9)))+MAX(0,MIN(1,(S1543-scaling_params!$B$10)/(scaling_params!$C$10-scaling_params!$B$10))))/3</f>
        <v>0.531256346</v>
      </c>
      <c r="AB1543" s="15">
        <f>(MAX(0,MIN(1,(U1543-scaling_params!$B$12)/(scaling_params!$C$12-scaling_params!$B$12)))+MAX(0,MIN(1,(V1543-scaling_params!$B$13)/(scaling_params!$C$13-scaling_params!$B$13))))/2</f>
        <v>0.4377272727</v>
      </c>
      <c r="AC1543" s="13">
        <f>(scaling_params!$G$2*X1543+scaling_params!$G$3*Y1543+scaling_params!$G$4*Z1543+scaling_params!$G$5*AA1543+scaling_params!$G$6*AB1543)*100</f>
        <v>55.46193995</v>
      </c>
      <c r="AD1543" s="11" t="s">
        <v>680</v>
      </c>
      <c r="AE1543" s="11">
        <f t="shared" si="2"/>
        <v>1</v>
      </c>
    </row>
    <row r="1544" ht="15.75" customHeight="1">
      <c r="A1544" s="11" t="s">
        <v>450</v>
      </c>
      <c r="B1544" s="11" t="s">
        <v>163</v>
      </c>
      <c r="C1544" s="11" t="s">
        <v>449</v>
      </c>
      <c r="D1544" s="11" t="s">
        <v>174</v>
      </c>
      <c r="E1544" s="12">
        <v>2024.0</v>
      </c>
      <c r="F1544" s="11" t="s">
        <v>171</v>
      </c>
      <c r="G1544" s="11" t="s">
        <v>167</v>
      </c>
      <c r="H1544" s="11">
        <v>1.0</v>
      </c>
      <c r="I1544" s="13">
        <v>8.6</v>
      </c>
      <c r="J1544" s="11">
        <v>0.0</v>
      </c>
      <c r="K1544" s="13">
        <v>3.0</v>
      </c>
      <c r="L1544" s="13">
        <v>7.5</v>
      </c>
      <c r="M1544" s="11">
        <v>45.0</v>
      </c>
      <c r="N1544" s="14">
        <v>0.79</v>
      </c>
      <c r="O1544" s="13">
        <v>61.5</v>
      </c>
      <c r="P1544" s="13">
        <v>8.7</v>
      </c>
      <c r="Q1544" s="13">
        <v>18.1</v>
      </c>
      <c r="R1544" s="13">
        <v>13.0</v>
      </c>
      <c r="S1544" s="13">
        <v>4.1</v>
      </c>
      <c r="T1544" s="13">
        <v>3.8</v>
      </c>
      <c r="U1544" s="13">
        <v>1.3</v>
      </c>
      <c r="V1544" s="13">
        <v>74.2</v>
      </c>
      <c r="W1544" s="11" t="str">
        <f t="shared" si="1"/>
        <v>B-Average|BBVA|Digital|2024</v>
      </c>
      <c r="X1544" s="15">
        <f>(MAX(0,MIN(1,1-(K1544-scaling_params!$B$2)/(scaling_params!$C$2-scaling_params!$B$2)))+MAX(0,MIN(1,(L1544-scaling_params!$B$3)/(scaling_params!$C$3-scaling_params!$B$3))))/2</f>
        <v>0.4975490196</v>
      </c>
      <c r="Y1544" s="15">
        <f>(MAX(0,MIN(1,(M1544-scaling_params!$B$4)/(scaling_params!$C$4-scaling_params!$B$4)))+MAX(0,MIN(1,(N1544-scaling_params!$B$5)/(scaling_params!$C$5-scaling_params!$B$5))))/2</f>
        <v>0.7130952381</v>
      </c>
      <c r="Z1544" s="15">
        <f>(MAX(0,MIN(1,(O1544-scaling_params!$B$6)/(scaling_params!$C$6-scaling_params!$B$6)))+MAX(0,MIN(1,1-(P1544-scaling_params!$B$7)/(scaling_params!$C$7-scaling_params!$B$7)))+MAX(0,MIN(1,(T1544-scaling_params!$B$11)/(scaling_params!$C$11-scaling_params!$B$11))))/3</f>
        <v>0.3449507499</v>
      </c>
      <c r="AA1544" s="15">
        <f>(MAX(0,MIN(1,1-(Q1544-scaling_params!$B$8)/(scaling_params!$C$8-scaling_params!$B$8)))+MAX(0,MIN(1,(R1544-scaling_params!$B$9)/(scaling_params!$C$9-scaling_params!$B$9)))+MAX(0,MIN(1,(S1544-scaling_params!$B$10)/(scaling_params!$C$10-scaling_params!$B$10))))/3</f>
        <v>0.4419238927</v>
      </c>
      <c r="AB1544" s="15">
        <f>(MAX(0,MIN(1,(U1544-scaling_params!$B$12)/(scaling_params!$C$12-scaling_params!$B$12)))+MAX(0,MIN(1,(V1544-scaling_params!$B$13)/(scaling_params!$C$13-scaling_params!$B$13))))/2</f>
        <v>0.355</v>
      </c>
      <c r="AC1544" s="13">
        <f>(scaling_params!$G$2*X1544+scaling_params!$G$3*Y1544+scaling_params!$G$4*Z1544+scaling_params!$G$5*AA1544+scaling_params!$G$6*AB1544)*100</f>
        <v>48.52334319</v>
      </c>
      <c r="AD1544" s="11" t="s">
        <v>680</v>
      </c>
      <c r="AE1544" s="11">
        <f t="shared" si="2"/>
        <v>1</v>
      </c>
    </row>
    <row r="1545" ht="15.75" customHeight="1">
      <c r="A1545" s="11" t="s">
        <v>450</v>
      </c>
      <c r="B1545" s="11" t="s">
        <v>163</v>
      </c>
      <c r="C1545" s="11" t="s">
        <v>449</v>
      </c>
      <c r="D1545" s="11" t="s">
        <v>174</v>
      </c>
      <c r="E1545" s="12">
        <v>2025.0</v>
      </c>
      <c r="F1545" s="11" t="s">
        <v>171</v>
      </c>
      <c r="G1545" s="11" t="s">
        <v>167</v>
      </c>
      <c r="H1545" s="11">
        <v>1.0</v>
      </c>
      <c r="I1545" s="13">
        <v>8.3</v>
      </c>
      <c r="J1545" s="11">
        <v>0.0</v>
      </c>
      <c r="K1545" s="13">
        <v>3.2</v>
      </c>
      <c r="L1545" s="13">
        <v>7.9</v>
      </c>
      <c r="M1545" s="11">
        <v>22.0</v>
      </c>
      <c r="N1545" s="14">
        <v>0.84</v>
      </c>
      <c r="O1545" s="13">
        <v>62.8</v>
      </c>
      <c r="P1545" s="13">
        <v>7.6</v>
      </c>
      <c r="Q1545" s="13">
        <v>16.6</v>
      </c>
      <c r="R1545" s="13">
        <v>15.2</v>
      </c>
      <c r="S1545" s="13">
        <v>4.3</v>
      </c>
      <c r="T1545" s="13">
        <v>4.2</v>
      </c>
      <c r="U1545" s="13">
        <v>1.7</v>
      </c>
      <c r="V1545" s="13">
        <v>76.5</v>
      </c>
      <c r="W1545" s="11" t="str">
        <f t="shared" si="1"/>
        <v>B-Average|BBVA|Digital|2025</v>
      </c>
      <c r="X1545" s="15">
        <f>(MAX(0,MIN(1,1-(K1545-scaling_params!$B$2)/(scaling_params!$C$2-scaling_params!$B$2)))+MAX(0,MIN(1,(L1545-scaling_params!$B$3)/(scaling_params!$C$3-scaling_params!$B$3))))/2</f>
        <v>0.493627451</v>
      </c>
      <c r="Y1545" s="15">
        <f>(MAX(0,MIN(1,(M1545-scaling_params!$B$4)/(scaling_params!$C$4-scaling_params!$B$4)))+MAX(0,MIN(1,(N1545-scaling_params!$B$5)/(scaling_params!$C$5-scaling_params!$B$5))))/2</f>
        <v>0.6660714286</v>
      </c>
      <c r="Z1545" s="15">
        <f>(MAX(0,MIN(1,(O1545-scaling_params!$B$6)/(scaling_params!$C$6-scaling_params!$B$6)))+MAX(0,MIN(1,1-(P1545-scaling_params!$B$7)/(scaling_params!$C$7-scaling_params!$B$7)))+MAX(0,MIN(1,(T1545-scaling_params!$B$11)/(scaling_params!$C$11-scaling_params!$B$11))))/3</f>
        <v>0.5035972323</v>
      </c>
      <c r="AA1545" s="15">
        <f>(MAX(0,MIN(1,1-(Q1545-scaling_params!$B$8)/(scaling_params!$C$8-scaling_params!$B$8)))+MAX(0,MIN(1,(R1545-scaling_params!$B$9)/(scaling_params!$C$9-scaling_params!$B$9)))+MAX(0,MIN(1,(S1545-scaling_params!$B$10)/(scaling_params!$C$10-scaling_params!$B$10))))/3</f>
        <v>0.6111769219</v>
      </c>
      <c r="AB1545" s="15">
        <f>(MAX(0,MIN(1,(U1545-scaling_params!$B$12)/(scaling_params!$C$12-scaling_params!$B$12)))+MAX(0,MIN(1,(V1545-scaling_params!$B$13)/(scaling_params!$C$13-scaling_params!$B$13))))/2</f>
        <v>0.4759090909</v>
      </c>
      <c r="AC1545" s="13">
        <f>(scaling_params!$G$2*X1545+scaling_params!$G$3*Y1545+scaling_params!$G$4*Z1545+scaling_params!$G$5*AA1545+scaling_params!$G$6*AB1545)*100</f>
        <v>55.45989973</v>
      </c>
      <c r="AD1545" s="11" t="s">
        <v>680</v>
      </c>
      <c r="AE1545" s="11">
        <f t="shared" si="2"/>
        <v>1</v>
      </c>
    </row>
    <row r="1546" ht="15.75" customHeight="1">
      <c r="A1546" s="11" t="s">
        <v>451</v>
      </c>
      <c r="B1546" s="11" t="s">
        <v>163</v>
      </c>
      <c r="C1546" s="11" t="s">
        <v>449</v>
      </c>
      <c r="D1546" s="11" t="s">
        <v>174</v>
      </c>
      <c r="E1546" s="12">
        <v>2024.0</v>
      </c>
      <c r="F1546" s="11" t="s">
        <v>166</v>
      </c>
      <c r="G1546" s="11" t="s">
        <v>184</v>
      </c>
      <c r="H1546" s="11">
        <v>1.0</v>
      </c>
      <c r="I1546" s="13">
        <v>8.6</v>
      </c>
      <c r="J1546" s="11">
        <v>0.0</v>
      </c>
      <c r="K1546" s="13">
        <v>3.0</v>
      </c>
      <c r="L1546" s="13">
        <v>6.3</v>
      </c>
      <c r="M1546" s="11">
        <v>-17.0</v>
      </c>
      <c r="N1546" s="14">
        <v>0.75</v>
      </c>
      <c r="O1546" s="13">
        <v>61.5</v>
      </c>
      <c r="P1546" s="13">
        <v>8.7</v>
      </c>
      <c r="Q1546" s="13">
        <v>18.1</v>
      </c>
      <c r="R1546" s="13">
        <v>13.0</v>
      </c>
      <c r="S1546" s="13">
        <v>2.9</v>
      </c>
      <c r="T1546" s="13">
        <v>3.1</v>
      </c>
      <c r="U1546" s="13">
        <v>1.3</v>
      </c>
      <c r="V1546" s="13">
        <v>55.6</v>
      </c>
      <c r="W1546" s="11" t="str">
        <f t="shared" si="1"/>
        <v>B-Average|BBVA|Digital|2024</v>
      </c>
      <c r="X1546" s="15">
        <f>(MAX(0,MIN(1,1-(K1546-scaling_params!$B$2)/(scaling_params!$C$2-scaling_params!$B$2)))+MAX(0,MIN(1,(L1546-scaling_params!$B$3)/(scaling_params!$C$3-scaling_params!$B$3))))/2</f>
        <v>0.4093137255</v>
      </c>
      <c r="Y1546" s="15">
        <f>(MAX(0,MIN(1,(M1546-scaling_params!$B$4)/(scaling_params!$C$4-scaling_params!$B$4)))+MAX(0,MIN(1,(N1546-scaling_params!$B$5)/(scaling_params!$C$5-scaling_params!$B$5))))/2</f>
        <v>0.3678571429</v>
      </c>
      <c r="Z1546" s="15">
        <f>(MAX(0,MIN(1,(O1546-scaling_params!$B$6)/(scaling_params!$C$6-scaling_params!$B$6)))+MAX(0,MIN(1,1-(P1546-scaling_params!$B$7)/(scaling_params!$C$7-scaling_params!$B$7)))+MAX(0,MIN(1,(T1546-scaling_params!$B$11)/(scaling_params!$C$11-scaling_params!$B$11))))/3</f>
        <v>0.2782840832</v>
      </c>
      <c r="AA1546" s="15">
        <f>(MAX(0,MIN(1,1-(Q1546-scaling_params!$B$8)/(scaling_params!$C$8-scaling_params!$B$8)))+MAX(0,MIN(1,(R1546-scaling_params!$B$9)/(scaling_params!$C$9-scaling_params!$B$9)))+MAX(0,MIN(1,(S1546-scaling_params!$B$10)/(scaling_params!$C$10-scaling_params!$B$10))))/3</f>
        <v>0.3242768339</v>
      </c>
      <c r="AB1546" s="15">
        <f>(MAX(0,MIN(1,(U1546-scaling_params!$B$12)/(scaling_params!$C$12-scaling_params!$B$12)))+MAX(0,MIN(1,(V1546-scaling_params!$B$13)/(scaling_params!$C$13-scaling_params!$B$13))))/2</f>
        <v>0.1859090909</v>
      </c>
      <c r="AC1546" s="13">
        <f>(scaling_params!$G$2*X1546+scaling_params!$G$3*Y1546+scaling_params!$G$4*Z1546+scaling_params!$G$5*AA1546+scaling_params!$G$6*AB1546)*100</f>
        <v>32.70419091</v>
      </c>
      <c r="AD1546" s="11" t="s">
        <v>680</v>
      </c>
      <c r="AE1546" s="11">
        <f t="shared" si="2"/>
        <v>1</v>
      </c>
    </row>
    <row r="1547" ht="15.75" customHeight="1">
      <c r="A1547" s="11" t="s">
        <v>451</v>
      </c>
      <c r="B1547" s="11" t="s">
        <v>163</v>
      </c>
      <c r="C1547" s="11" t="s">
        <v>449</v>
      </c>
      <c r="D1547" s="11" t="s">
        <v>174</v>
      </c>
      <c r="E1547" s="12">
        <v>2025.0</v>
      </c>
      <c r="F1547" s="11" t="s">
        <v>166</v>
      </c>
      <c r="G1547" s="11" t="s">
        <v>184</v>
      </c>
      <c r="H1547" s="11">
        <v>1.0</v>
      </c>
      <c r="I1547" s="13">
        <v>8.3</v>
      </c>
      <c r="J1547" s="11">
        <v>0.0</v>
      </c>
      <c r="K1547" s="13">
        <v>3.2</v>
      </c>
      <c r="L1547" s="13">
        <v>6.7</v>
      </c>
      <c r="M1547" s="11">
        <v>6.0</v>
      </c>
      <c r="N1547" s="14">
        <v>0.73</v>
      </c>
      <c r="O1547" s="13">
        <v>62.8</v>
      </c>
      <c r="P1547" s="13">
        <v>7.6</v>
      </c>
      <c r="Q1547" s="13">
        <v>16.6</v>
      </c>
      <c r="R1547" s="13">
        <v>15.2</v>
      </c>
      <c r="S1547" s="13">
        <v>2.9</v>
      </c>
      <c r="T1547" s="13">
        <v>2.7</v>
      </c>
      <c r="U1547" s="13">
        <v>1.7</v>
      </c>
      <c r="V1547" s="13">
        <v>67.1</v>
      </c>
      <c r="W1547" s="11" t="str">
        <f t="shared" si="1"/>
        <v>B-Average|BBVA|Digital|2025</v>
      </c>
      <c r="X1547" s="15">
        <f>(MAX(0,MIN(1,1-(K1547-scaling_params!$B$2)/(scaling_params!$C$2-scaling_params!$B$2)))+MAX(0,MIN(1,(L1547-scaling_params!$B$3)/(scaling_params!$C$3-scaling_params!$B$3))))/2</f>
        <v>0.4053921569</v>
      </c>
      <c r="Y1547" s="15">
        <f>(MAX(0,MIN(1,(M1547-scaling_params!$B$4)/(scaling_params!$C$4-scaling_params!$B$4)))+MAX(0,MIN(1,(N1547-scaling_params!$B$5)/(scaling_params!$C$5-scaling_params!$B$5))))/2</f>
        <v>0.4523809524</v>
      </c>
      <c r="Z1547" s="15">
        <f>(MAX(0,MIN(1,(O1547-scaling_params!$B$6)/(scaling_params!$C$6-scaling_params!$B$6)))+MAX(0,MIN(1,1-(P1547-scaling_params!$B$7)/(scaling_params!$C$7-scaling_params!$B$7)))+MAX(0,MIN(1,(T1547-scaling_params!$B$11)/(scaling_params!$C$11-scaling_params!$B$11))))/3</f>
        <v>0.3607400895</v>
      </c>
      <c r="AA1547" s="15">
        <f>(MAX(0,MIN(1,1-(Q1547-scaling_params!$B$8)/(scaling_params!$C$8-scaling_params!$B$8)))+MAX(0,MIN(1,(R1547-scaling_params!$B$9)/(scaling_params!$C$9-scaling_params!$B$9)))+MAX(0,MIN(1,(S1547-scaling_params!$B$10)/(scaling_params!$C$10-scaling_params!$B$10))))/3</f>
        <v>0.4739220199</v>
      </c>
      <c r="AB1547" s="15">
        <f>(MAX(0,MIN(1,(U1547-scaling_params!$B$12)/(scaling_params!$C$12-scaling_params!$B$12)))+MAX(0,MIN(1,(V1547-scaling_params!$B$13)/(scaling_params!$C$13-scaling_params!$B$13))))/2</f>
        <v>0.3904545455</v>
      </c>
      <c r="AC1547" s="13">
        <f>(scaling_params!$G$2*X1547+scaling_params!$G$3*Y1547+scaling_params!$G$4*Z1547+scaling_params!$G$5*AA1547+scaling_params!$G$6*AB1547)*100</f>
        <v>41.58345136</v>
      </c>
      <c r="AD1547" s="11" t="s">
        <v>680</v>
      </c>
      <c r="AE1547" s="11">
        <f t="shared" si="2"/>
        <v>1</v>
      </c>
    </row>
    <row r="1548" ht="15.75" customHeight="1">
      <c r="A1548" s="11" t="s">
        <v>452</v>
      </c>
      <c r="B1548" s="11" t="s">
        <v>163</v>
      </c>
      <c r="C1548" s="11" t="s">
        <v>449</v>
      </c>
      <c r="D1548" s="11" t="s">
        <v>177</v>
      </c>
      <c r="E1548" s="12">
        <v>2024.0</v>
      </c>
      <c r="F1548" s="11" t="s">
        <v>171</v>
      </c>
      <c r="G1548" s="11" t="s">
        <v>172</v>
      </c>
      <c r="H1548" s="11">
        <v>4.0</v>
      </c>
      <c r="I1548" s="13">
        <v>8.6</v>
      </c>
      <c r="J1548" s="11">
        <v>0.0</v>
      </c>
      <c r="K1548" s="13">
        <v>2.9</v>
      </c>
      <c r="L1548" s="13">
        <v>7.1</v>
      </c>
      <c r="M1548" s="11">
        <v>30.0</v>
      </c>
      <c r="N1548" s="14">
        <v>0.88</v>
      </c>
      <c r="O1548" s="13">
        <v>68.1</v>
      </c>
      <c r="P1548" s="13">
        <v>8.1</v>
      </c>
      <c r="Q1548" s="13">
        <v>16.4</v>
      </c>
      <c r="R1548" s="13">
        <v>13.3</v>
      </c>
      <c r="S1548" s="13">
        <v>4.1</v>
      </c>
      <c r="T1548" s="13">
        <v>4.2</v>
      </c>
      <c r="U1548" s="13">
        <v>2.1</v>
      </c>
      <c r="V1548" s="13">
        <v>79.0</v>
      </c>
      <c r="W1548" s="11" t="str">
        <f t="shared" si="1"/>
        <v>B-Average|BBVA|Retail|2024</v>
      </c>
      <c r="X1548" s="15">
        <f>(MAX(0,MIN(1,1-(K1548-scaling_params!$B$2)/(scaling_params!$C$2-scaling_params!$B$2)))+MAX(0,MIN(1,(L1548-scaling_params!$B$3)/(scaling_params!$C$3-scaling_params!$B$3))))/2</f>
        <v>0.4848039216</v>
      </c>
      <c r="Y1548" s="15">
        <f>(MAX(0,MIN(1,(M1548-scaling_params!$B$4)/(scaling_params!$C$4-scaling_params!$B$4)))+MAX(0,MIN(1,(N1548-scaling_params!$B$5)/(scaling_params!$C$5-scaling_params!$B$5))))/2</f>
        <v>0.7541666667</v>
      </c>
      <c r="Z1548" s="15">
        <f>(MAX(0,MIN(1,(O1548-scaling_params!$B$6)/(scaling_params!$C$6-scaling_params!$B$6)))+MAX(0,MIN(1,1-(P1548-scaling_params!$B$7)/(scaling_params!$C$7-scaling_params!$B$7)))+MAX(0,MIN(1,(T1548-scaling_params!$B$11)/(scaling_params!$C$11-scaling_params!$B$11))))/3</f>
        <v>0.5460109331</v>
      </c>
      <c r="AA1548" s="15">
        <f>(MAX(0,MIN(1,1-(Q1548-scaling_params!$B$8)/(scaling_params!$C$8-scaling_params!$B$8)))+MAX(0,MIN(1,(R1548-scaling_params!$B$9)/(scaling_params!$C$9-scaling_params!$B$9)))+MAX(0,MIN(1,(S1548-scaling_params!$B$10)/(scaling_params!$C$10-scaling_params!$B$10))))/3</f>
        <v>0.5189760599</v>
      </c>
      <c r="AB1548" s="15">
        <f>(MAX(0,MIN(1,(U1548-scaling_params!$B$12)/(scaling_params!$C$12-scaling_params!$B$12)))+MAX(0,MIN(1,(V1548-scaling_params!$B$13)/(scaling_params!$C$13-scaling_params!$B$13))))/2</f>
        <v>0.5986363636</v>
      </c>
      <c r="AC1548" s="13">
        <f>(scaling_params!$G$2*X1548+scaling_params!$G$3*Y1548+scaling_params!$G$4*Z1548+scaling_params!$G$5*AA1548+scaling_params!$G$6*AB1548)*100</f>
        <v>58.1449535</v>
      </c>
      <c r="AD1548" s="11" t="s">
        <v>680</v>
      </c>
      <c r="AE1548" s="11">
        <f t="shared" si="2"/>
        <v>1</v>
      </c>
    </row>
    <row r="1549" ht="15.75" customHeight="1">
      <c r="A1549" s="11" t="s">
        <v>452</v>
      </c>
      <c r="B1549" s="11" t="s">
        <v>163</v>
      </c>
      <c r="C1549" s="11" t="s">
        <v>449</v>
      </c>
      <c r="D1549" s="11" t="s">
        <v>177</v>
      </c>
      <c r="E1549" s="12">
        <v>2025.0</v>
      </c>
      <c r="F1549" s="11" t="s">
        <v>171</v>
      </c>
      <c r="G1549" s="11" t="s">
        <v>172</v>
      </c>
      <c r="H1549" s="11">
        <v>4.0</v>
      </c>
      <c r="I1549" s="13">
        <v>8.3</v>
      </c>
      <c r="J1549" s="11">
        <v>0.0</v>
      </c>
      <c r="K1549" s="13">
        <v>2.8</v>
      </c>
      <c r="L1549" s="13">
        <v>8.3</v>
      </c>
      <c r="M1549" s="11">
        <v>27.0</v>
      </c>
      <c r="N1549" s="14">
        <v>0.83</v>
      </c>
      <c r="O1549" s="13">
        <v>69.9</v>
      </c>
      <c r="P1549" s="13">
        <v>6.2</v>
      </c>
      <c r="Q1549" s="13">
        <v>20.4</v>
      </c>
      <c r="R1549" s="13">
        <v>11.3</v>
      </c>
      <c r="S1549" s="13">
        <v>3.8</v>
      </c>
      <c r="T1549" s="13">
        <v>3.7</v>
      </c>
      <c r="U1549" s="13">
        <v>1.6</v>
      </c>
      <c r="V1549" s="13">
        <v>73.5</v>
      </c>
      <c r="W1549" s="11" t="str">
        <f t="shared" si="1"/>
        <v>B-Average|BBVA|Retail|2025</v>
      </c>
      <c r="X1549" s="15">
        <f>(MAX(0,MIN(1,1-(K1549-scaling_params!$B$2)/(scaling_params!$C$2-scaling_params!$B$2)))+MAX(0,MIN(1,(L1549-scaling_params!$B$3)/(scaling_params!$C$3-scaling_params!$B$3))))/2</f>
        <v>0.5897058824</v>
      </c>
      <c r="Y1549" s="15">
        <f>(MAX(0,MIN(1,(M1549-scaling_params!$B$4)/(scaling_params!$C$4-scaling_params!$B$4)))+MAX(0,MIN(1,(N1549-scaling_params!$B$5)/(scaling_params!$C$5-scaling_params!$B$5))))/2</f>
        <v>0.6773809524</v>
      </c>
      <c r="Z1549" s="15">
        <f>(MAX(0,MIN(1,(O1549-scaling_params!$B$6)/(scaling_params!$C$6-scaling_params!$B$6)))+MAX(0,MIN(1,1-(P1549-scaling_params!$B$7)/(scaling_params!$C$7-scaling_params!$B$7)))+MAX(0,MIN(1,(T1549-scaling_params!$B$11)/(scaling_params!$C$11-scaling_params!$B$11))))/3</f>
        <v>0.699266027</v>
      </c>
      <c r="AA1549" s="15">
        <f>(MAX(0,MIN(1,1-(Q1549-scaling_params!$B$8)/(scaling_params!$C$8-scaling_params!$B$8)))+MAX(0,MIN(1,(R1549-scaling_params!$B$9)/(scaling_params!$C$9-scaling_params!$B$9)))+MAX(0,MIN(1,(S1549-scaling_params!$B$10)/(scaling_params!$C$10-scaling_params!$B$10))))/3</f>
        <v>0.2536609581</v>
      </c>
      <c r="AB1549" s="15">
        <f>(MAX(0,MIN(1,(U1549-scaling_params!$B$12)/(scaling_params!$C$12-scaling_params!$B$12)))+MAX(0,MIN(1,(V1549-scaling_params!$B$13)/(scaling_params!$C$13-scaling_params!$B$13))))/2</f>
        <v>0.4236363636</v>
      </c>
      <c r="AC1549" s="13">
        <f>(scaling_params!$G$2*X1549+scaling_params!$G$3*Y1549+scaling_params!$G$4*Z1549+scaling_params!$G$5*AA1549+scaling_params!$G$6*AB1549)*100</f>
        <v>55.6726342</v>
      </c>
      <c r="AD1549" s="11" t="s">
        <v>680</v>
      </c>
      <c r="AE1549" s="11">
        <f t="shared" si="2"/>
        <v>1</v>
      </c>
    </row>
    <row r="1550" ht="15.75" customHeight="1">
      <c r="A1550" s="11" t="s">
        <v>453</v>
      </c>
      <c r="B1550" s="11" t="s">
        <v>163</v>
      </c>
      <c r="C1550" s="11" t="s">
        <v>449</v>
      </c>
      <c r="D1550" s="11" t="s">
        <v>174</v>
      </c>
      <c r="E1550" s="12">
        <v>2024.0</v>
      </c>
      <c r="F1550" s="11" t="s">
        <v>166</v>
      </c>
      <c r="G1550" s="11" t="s">
        <v>167</v>
      </c>
      <c r="H1550" s="11">
        <v>2.0</v>
      </c>
      <c r="I1550" s="13">
        <v>8.6</v>
      </c>
      <c r="J1550" s="11">
        <v>0.0</v>
      </c>
      <c r="K1550" s="13">
        <v>3.0</v>
      </c>
      <c r="L1550" s="13">
        <v>7.3</v>
      </c>
      <c r="M1550" s="11">
        <v>8.0</v>
      </c>
      <c r="N1550" s="14">
        <v>0.83</v>
      </c>
      <c r="O1550" s="13">
        <v>61.5</v>
      </c>
      <c r="P1550" s="13">
        <v>8.7</v>
      </c>
      <c r="Q1550" s="13">
        <v>18.1</v>
      </c>
      <c r="R1550" s="13">
        <v>13.0</v>
      </c>
      <c r="S1550" s="13">
        <v>3.3</v>
      </c>
      <c r="T1550" s="13">
        <v>3.3</v>
      </c>
      <c r="U1550" s="13">
        <v>1.3</v>
      </c>
      <c r="V1550" s="13">
        <v>63.9</v>
      </c>
      <c r="W1550" s="11" t="str">
        <f t="shared" si="1"/>
        <v>B-Average|BBVA|Digital|2024</v>
      </c>
      <c r="X1550" s="15">
        <f>(MAX(0,MIN(1,1-(K1550-scaling_params!$B$2)/(scaling_params!$C$2-scaling_params!$B$2)))+MAX(0,MIN(1,(L1550-scaling_params!$B$3)/(scaling_params!$C$3-scaling_params!$B$3))))/2</f>
        <v>0.4828431373</v>
      </c>
      <c r="Y1550" s="15">
        <f>(MAX(0,MIN(1,(M1550-scaling_params!$B$4)/(scaling_params!$C$4-scaling_params!$B$4)))+MAX(0,MIN(1,(N1550-scaling_params!$B$5)/(scaling_params!$C$5-scaling_params!$B$5))))/2</f>
        <v>0.5869047619</v>
      </c>
      <c r="Z1550" s="15">
        <f>(MAX(0,MIN(1,(O1550-scaling_params!$B$6)/(scaling_params!$C$6-scaling_params!$B$6)))+MAX(0,MIN(1,1-(P1550-scaling_params!$B$7)/(scaling_params!$C$7-scaling_params!$B$7)))+MAX(0,MIN(1,(T1550-scaling_params!$B$11)/(scaling_params!$C$11-scaling_params!$B$11))))/3</f>
        <v>0.2973317023</v>
      </c>
      <c r="AA1550" s="15">
        <f>(MAX(0,MIN(1,1-(Q1550-scaling_params!$B$8)/(scaling_params!$C$8-scaling_params!$B$8)))+MAX(0,MIN(1,(R1550-scaling_params!$B$9)/(scaling_params!$C$9-scaling_params!$B$9)))+MAX(0,MIN(1,(S1550-scaling_params!$B$10)/(scaling_params!$C$10-scaling_params!$B$10))))/3</f>
        <v>0.3634925201</v>
      </c>
      <c r="AB1550" s="15">
        <f>(MAX(0,MIN(1,(U1550-scaling_params!$B$12)/(scaling_params!$C$12-scaling_params!$B$12)))+MAX(0,MIN(1,(V1550-scaling_params!$B$13)/(scaling_params!$C$13-scaling_params!$B$13))))/2</f>
        <v>0.2613636364</v>
      </c>
      <c r="AC1550" s="13">
        <f>(scaling_params!$G$2*X1550+scaling_params!$G$3*Y1550+scaling_params!$G$4*Z1550+scaling_params!$G$5*AA1550+scaling_params!$G$6*AB1550)*100</f>
        <v>41.6079299</v>
      </c>
      <c r="AD1550" s="11" t="s">
        <v>680</v>
      </c>
      <c r="AE1550" s="11">
        <f t="shared" si="2"/>
        <v>1</v>
      </c>
    </row>
    <row r="1551" ht="15.75" customHeight="1">
      <c r="A1551" s="11" t="s">
        <v>453</v>
      </c>
      <c r="B1551" s="11" t="s">
        <v>163</v>
      </c>
      <c r="C1551" s="11" t="s">
        <v>449</v>
      </c>
      <c r="D1551" s="11" t="s">
        <v>174</v>
      </c>
      <c r="E1551" s="12">
        <v>2025.0</v>
      </c>
      <c r="F1551" s="11" t="s">
        <v>166</v>
      </c>
      <c r="G1551" s="11" t="s">
        <v>167</v>
      </c>
      <c r="H1551" s="11">
        <v>2.0</v>
      </c>
      <c r="I1551" s="13">
        <v>8.3</v>
      </c>
      <c r="J1551" s="11">
        <v>0.0</v>
      </c>
      <c r="K1551" s="13">
        <v>3.2</v>
      </c>
      <c r="L1551" s="13">
        <v>7.5</v>
      </c>
      <c r="M1551" s="11">
        <v>33.0</v>
      </c>
      <c r="N1551" s="14">
        <v>0.78</v>
      </c>
      <c r="O1551" s="13">
        <v>62.8</v>
      </c>
      <c r="P1551" s="13">
        <v>7.6</v>
      </c>
      <c r="Q1551" s="13">
        <v>16.6</v>
      </c>
      <c r="R1551" s="13">
        <v>15.2</v>
      </c>
      <c r="S1551" s="13">
        <v>3.3</v>
      </c>
      <c r="T1551" s="13">
        <v>3.3</v>
      </c>
      <c r="U1551" s="13">
        <v>1.7</v>
      </c>
      <c r="V1551" s="13">
        <v>73.0</v>
      </c>
      <c r="W1551" s="11" t="str">
        <f t="shared" si="1"/>
        <v>B-Average|BBVA|Digital|2025</v>
      </c>
      <c r="X1551" s="15">
        <f>(MAX(0,MIN(1,1-(K1551-scaling_params!$B$2)/(scaling_params!$C$2-scaling_params!$B$2)))+MAX(0,MIN(1,(L1551-scaling_params!$B$3)/(scaling_params!$C$3-scaling_params!$B$3))))/2</f>
        <v>0.4642156863</v>
      </c>
      <c r="Y1551" s="15">
        <f>(MAX(0,MIN(1,(M1551-scaling_params!$B$4)/(scaling_params!$C$4-scaling_params!$B$4)))+MAX(0,MIN(1,(N1551-scaling_params!$B$5)/(scaling_params!$C$5-scaling_params!$B$5))))/2</f>
        <v>0.643452381</v>
      </c>
      <c r="Z1551" s="15">
        <f>(MAX(0,MIN(1,(O1551-scaling_params!$B$6)/(scaling_params!$C$6-scaling_params!$B$6)))+MAX(0,MIN(1,1-(P1551-scaling_params!$B$7)/(scaling_params!$C$7-scaling_params!$B$7)))+MAX(0,MIN(1,(T1551-scaling_params!$B$11)/(scaling_params!$C$11-scaling_params!$B$11))))/3</f>
        <v>0.4178829466</v>
      </c>
      <c r="AA1551" s="15">
        <f>(MAX(0,MIN(1,1-(Q1551-scaling_params!$B$8)/(scaling_params!$C$8-scaling_params!$B$8)))+MAX(0,MIN(1,(R1551-scaling_params!$B$9)/(scaling_params!$C$9-scaling_params!$B$9)))+MAX(0,MIN(1,(S1551-scaling_params!$B$10)/(scaling_params!$C$10-scaling_params!$B$10))))/3</f>
        <v>0.5131377062</v>
      </c>
      <c r="AB1551" s="15">
        <f>(MAX(0,MIN(1,(U1551-scaling_params!$B$12)/(scaling_params!$C$12-scaling_params!$B$12)))+MAX(0,MIN(1,(V1551-scaling_params!$B$13)/(scaling_params!$C$13-scaling_params!$B$13))))/2</f>
        <v>0.4440909091</v>
      </c>
      <c r="AC1551" s="13">
        <f>(scaling_params!$G$2*X1551+scaling_params!$G$3*Y1551+scaling_params!$G$4*Z1551+scaling_params!$G$5*AA1551+scaling_params!$G$6*AB1551)*100</f>
        <v>50.12194518</v>
      </c>
      <c r="AD1551" s="11" t="s">
        <v>680</v>
      </c>
      <c r="AE1551" s="11">
        <f t="shared" si="2"/>
        <v>1</v>
      </c>
    </row>
    <row r="1552" ht="15.75" customHeight="1">
      <c r="A1552" s="11" t="s">
        <v>454</v>
      </c>
      <c r="B1552" s="11" t="s">
        <v>163</v>
      </c>
      <c r="C1552" s="11" t="s">
        <v>449</v>
      </c>
      <c r="D1552" s="11" t="s">
        <v>174</v>
      </c>
      <c r="E1552" s="12">
        <v>2024.0</v>
      </c>
      <c r="F1552" s="11" t="s">
        <v>166</v>
      </c>
      <c r="G1552" s="11" t="s">
        <v>167</v>
      </c>
      <c r="H1552" s="11">
        <v>4.0</v>
      </c>
      <c r="I1552" s="13">
        <v>8.6</v>
      </c>
      <c r="J1552" s="11">
        <v>1.0</v>
      </c>
      <c r="K1552" s="13">
        <v>3.0</v>
      </c>
      <c r="L1552" s="13">
        <v>7.0</v>
      </c>
      <c r="M1552" s="11">
        <v>9.0</v>
      </c>
      <c r="N1552" s="14">
        <v>0.74</v>
      </c>
      <c r="O1552" s="13">
        <v>61.5</v>
      </c>
      <c r="P1552" s="13">
        <v>8.7</v>
      </c>
      <c r="Q1552" s="13">
        <v>18.1</v>
      </c>
      <c r="R1552" s="13">
        <v>13.0</v>
      </c>
      <c r="S1552" s="13">
        <v>3.1</v>
      </c>
      <c r="T1552" s="13">
        <v>3.0</v>
      </c>
      <c r="U1552" s="13">
        <v>1.3</v>
      </c>
      <c r="V1552" s="13">
        <v>58.4</v>
      </c>
      <c r="W1552" s="11" t="str">
        <f t="shared" si="1"/>
        <v>B-Average|BBVA|Digital|2024</v>
      </c>
      <c r="X1552" s="15">
        <f>(MAX(0,MIN(1,1-(K1552-scaling_params!$B$2)/(scaling_params!$C$2-scaling_params!$B$2)))+MAX(0,MIN(1,(L1552-scaling_params!$B$3)/(scaling_params!$C$3-scaling_params!$B$3))))/2</f>
        <v>0.4607843137</v>
      </c>
      <c r="Y1552" s="15">
        <f>(MAX(0,MIN(1,(M1552-scaling_params!$B$4)/(scaling_params!$C$4-scaling_params!$B$4)))+MAX(0,MIN(1,(N1552-scaling_params!$B$5)/(scaling_params!$C$5-scaling_params!$B$5))))/2</f>
        <v>0.4791666667</v>
      </c>
      <c r="Z1552" s="15">
        <f>(MAX(0,MIN(1,(O1552-scaling_params!$B$6)/(scaling_params!$C$6-scaling_params!$B$6)))+MAX(0,MIN(1,1-(P1552-scaling_params!$B$7)/(scaling_params!$C$7-scaling_params!$B$7)))+MAX(0,MIN(1,(T1552-scaling_params!$B$11)/(scaling_params!$C$11-scaling_params!$B$11))))/3</f>
        <v>0.2687602737</v>
      </c>
      <c r="AA1552" s="15">
        <f>(MAX(0,MIN(1,1-(Q1552-scaling_params!$B$8)/(scaling_params!$C$8-scaling_params!$B$8)))+MAX(0,MIN(1,(R1552-scaling_params!$B$9)/(scaling_params!$C$9-scaling_params!$B$9)))+MAX(0,MIN(1,(S1552-scaling_params!$B$10)/(scaling_params!$C$10-scaling_params!$B$10))))/3</f>
        <v>0.343884677</v>
      </c>
      <c r="AB1552" s="15">
        <f>(MAX(0,MIN(1,(U1552-scaling_params!$B$12)/(scaling_params!$C$12-scaling_params!$B$12)))+MAX(0,MIN(1,(V1552-scaling_params!$B$13)/(scaling_params!$C$13-scaling_params!$B$13))))/2</f>
        <v>0.2113636364</v>
      </c>
      <c r="AC1552" s="13">
        <f>(scaling_params!$G$2*X1552+scaling_params!$G$3*Y1552+scaling_params!$G$4*Z1552+scaling_params!$G$5*AA1552+scaling_params!$G$6*AB1552)*100</f>
        <v>36.9511757</v>
      </c>
      <c r="AD1552" s="11" t="s">
        <v>680</v>
      </c>
      <c r="AE1552" s="11">
        <f t="shared" si="2"/>
        <v>1</v>
      </c>
    </row>
    <row r="1553" ht="15.75" customHeight="1">
      <c r="A1553" s="11" t="s">
        <v>454</v>
      </c>
      <c r="B1553" s="11" t="s">
        <v>163</v>
      </c>
      <c r="C1553" s="11" t="s">
        <v>449</v>
      </c>
      <c r="D1553" s="11" t="s">
        <v>174</v>
      </c>
      <c r="E1553" s="12">
        <v>2025.0</v>
      </c>
      <c r="F1553" s="11" t="s">
        <v>166</v>
      </c>
      <c r="G1553" s="11" t="s">
        <v>167</v>
      </c>
      <c r="H1553" s="11">
        <v>4.0</v>
      </c>
      <c r="I1553" s="13">
        <v>8.3</v>
      </c>
      <c r="J1553" s="11">
        <v>0.0</v>
      </c>
      <c r="K1553" s="13">
        <v>3.2</v>
      </c>
      <c r="L1553" s="13">
        <v>6.0</v>
      </c>
      <c r="M1553" s="11">
        <v>-4.0</v>
      </c>
      <c r="N1553" s="14">
        <v>0.76</v>
      </c>
      <c r="O1553" s="13">
        <v>62.8</v>
      </c>
      <c r="P1553" s="13">
        <v>7.6</v>
      </c>
      <c r="Q1553" s="13">
        <v>16.6</v>
      </c>
      <c r="R1553" s="13">
        <v>15.2</v>
      </c>
      <c r="S1553" s="13">
        <v>3.2</v>
      </c>
      <c r="T1553" s="13">
        <v>3.3</v>
      </c>
      <c r="U1553" s="13">
        <v>1.7</v>
      </c>
      <c r="V1553" s="13">
        <v>69.4</v>
      </c>
      <c r="W1553" s="11" t="str">
        <f t="shared" si="1"/>
        <v>B-Average|BBVA|Digital|2025</v>
      </c>
      <c r="X1553" s="15">
        <f>(MAX(0,MIN(1,1-(K1553-scaling_params!$B$2)/(scaling_params!$C$2-scaling_params!$B$2)))+MAX(0,MIN(1,(L1553-scaling_params!$B$3)/(scaling_params!$C$3-scaling_params!$B$3))))/2</f>
        <v>0.3539215686</v>
      </c>
      <c r="Y1553" s="15">
        <f>(MAX(0,MIN(1,(M1553-scaling_params!$B$4)/(scaling_params!$C$4-scaling_params!$B$4)))+MAX(0,MIN(1,(N1553-scaling_params!$B$5)/(scaling_params!$C$5-scaling_params!$B$5))))/2</f>
        <v>0.4422619048</v>
      </c>
      <c r="Z1553" s="15">
        <f>(MAX(0,MIN(1,(O1553-scaling_params!$B$6)/(scaling_params!$C$6-scaling_params!$B$6)))+MAX(0,MIN(1,1-(P1553-scaling_params!$B$7)/(scaling_params!$C$7-scaling_params!$B$7)))+MAX(0,MIN(1,(T1553-scaling_params!$B$11)/(scaling_params!$C$11-scaling_params!$B$11))))/3</f>
        <v>0.4178829466</v>
      </c>
      <c r="AA1553" s="15">
        <f>(MAX(0,MIN(1,1-(Q1553-scaling_params!$B$8)/(scaling_params!$C$8-scaling_params!$B$8)))+MAX(0,MIN(1,(R1553-scaling_params!$B$9)/(scaling_params!$C$9-scaling_params!$B$9)))+MAX(0,MIN(1,(S1553-scaling_params!$B$10)/(scaling_params!$C$10-scaling_params!$B$10))))/3</f>
        <v>0.5033337846</v>
      </c>
      <c r="AB1553" s="15">
        <f>(MAX(0,MIN(1,(U1553-scaling_params!$B$12)/(scaling_params!$C$12-scaling_params!$B$12)))+MAX(0,MIN(1,(V1553-scaling_params!$B$13)/(scaling_params!$C$13-scaling_params!$B$13))))/2</f>
        <v>0.4113636364</v>
      </c>
      <c r="AC1553" s="13">
        <f>(scaling_params!$G$2*X1553+scaling_params!$G$3*Y1553+scaling_params!$G$4*Z1553+scaling_params!$G$5*AA1553+scaling_params!$G$6*AB1553)*100</f>
        <v>42.24332639</v>
      </c>
      <c r="AD1553" s="11" t="s">
        <v>680</v>
      </c>
      <c r="AE1553" s="11">
        <f t="shared" si="2"/>
        <v>1</v>
      </c>
    </row>
    <row r="1554" ht="15.75" customHeight="1">
      <c r="A1554" s="11" t="s">
        <v>455</v>
      </c>
      <c r="B1554" s="11" t="s">
        <v>163</v>
      </c>
      <c r="C1554" s="11" t="s">
        <v>449</v>
      </c>
      <c r="D1554" s="11" t="s">
        <v>181</v>
      </c>
      <c r="E1554" s="12">
        <v>2024.0</v>
      </c>
      <c r="F1554" s="11" t="s">
        <v>171</v>
      </c>
      <c r="G1554" s="11" t="s">
        <v>167</v>
      </c>
      <c r="H1554" s="11">
        <v>2.0</v>
      </c>
      <c r="I1554" s="13">
        <v>8.6</v>
      </c>
      <c r="J1554" s="11">
        <v>0.0</v>
      </c>
      <c r="K1554" s="13">
        <v>3.1</v>
      </c>
      <c r="L1554" s="13">
        <v>7.3</v>
      </c>
      <c r="M1554" s="11">
        <v>13.0</v>
      </c>
      <c r="N1554" s="14">
        <v>0.8</v>
      </c>
      <c r="O1554" s="13">
        <v>71.5</v>
      </c>
      <c r="P1554" s="13">
        <v>8.4</v>
      </c>
      <c r="Q1554" s="13">
        <v>14.6</v>
      </c>
      <c r="R1554" s="13">
        <v>11.7</v>
      </c>
      <c r="S1554" s="13">
        <v>4.2</v>
      </c>
      <c r="T1554" s="13">
        <v>4.4</v>
      </c>
      <c r="U1554" s="13">
        <v>1.8</v>
      </c>
      <c r="V1554" s="13">
        <v>73.6</v>
      </c>
      <c r="W1554" s="11" t="str">
        <f t="shared" si="1"/>
        <v>B-Average|BBVA|Corporate|2024</v>
      </c>
      <c r="X1554" s="15">
        <f>(MAX(0,MIN(1,1-(K1554-scaling_params!$B$2)/(scaling_params!$C$2-scaling_params!$B$2)))+MAX(0,MIN(1,(L1554-scaling_params!$B$3)/(scaling_params!$C$3-scaling_params!$B$3))))/2</f>
        <v>0.4661764706</v>
      </c>
      <c r="Y1554" s="15">
        <f>(MAX(0,MIN(1,(M1554-scaling_params!$B$4)/(scaling_params!$C$4-scaling_params!$B$4)))+MAX(0,MIN(1,(N1554-scaling_params!$B$5)/(scaling_params!$C$5-scaling_params!$B$5))))/2</f>
        <v>0.5732142857</v>
      </c>
      <c r="Z1554" s="15">
        <f>(MAX(0,MIN(1,(O1554-scaling_params!$B$6)/(scaling_params!$C$6-scaling_params!$B$6)))+MAX(0,MIN(1,1-(P1554-scaling_params!$B$7)/(scaling_params!$C$7-scaling_params!$B$7)))+MAX(0,MIN(1,(T1554-scaling_params!$B$11)/(scaling_params!$C$11-scaling_params!$B$11))))/3</f>
        <v>0.5941371357</v>
      </c>
      <c r="AA1554" s="15">
        <f>(MAX(0,MIN(1,1-(Q1554-scaling_params!$B$8)/(scaling_params!$C$8-scaling_params!$B$8)))+MAX(0,MIN(1,(R1554-scaling_params!$B$9)/(scaling_params!$C$9-scaling_params!$B$9)))+MAX(0,MIN(1,(S1554-scaling_params!$B$10)/(scaling_params!$C$10-scaling_params!$B$10))))/3</f>
        <v>0.5294512512</v>
      </c>
      <c r="AB1554" s="15">
        <f>(MAX(0,MIN(1,(U1554-scaling_params!$B$12)/(scaling_params!$C$12-scaling_params!$B$12)))+MAX(0,MIN(1,(V1554-scaling_params!$B$13)/(scaling_params!$C$13-scaling_params!$B$13))))/2</f>
        <v>0.4745454545</v>
      </c>
      <c r="AC1554" s="13">
        <f>(scaling_params!$G$2*X1554+scaling_params!$G$3*Y1554+scaling_params!$G$4*Z1554+scaling_params!$G$5*AA1554+scaling_params!$G$6*AB1554)*100</f>
        <v>53.30588385</v>
      </c>
      <c r="AD1554" s="11" t="s">
        <v>680</v>
      </c>
      <c r="AE1554" s="11">
        <f t="shared" si="2"/>
        <v>1</v>
      </c>
    </row>
    <row r="1555" ht="15.75" customHeight="1">
      <c r="A1555" s="11" t="s">
        <v>455</v>
      </c>
      <c r="B1555" s="11" t="s">
        <v>163</v>
      </c>
      <c r="C1555" s="11" t="s">
        <v>449</v>
      </c>
      <c r="D1555" s="11" t="s">
        <v>181</v>
      </c>
      <c r="E1555" s="12">
        <v>2025.0</v>
      </c>
      <c r="F1555" s="11" t="s">
        <v>171</v>
      </c>
      <c r="G1555" s="11" t="s">
        <v>167</v>
      </c>
      <c r="H1555" s="11">
        <v>2.0</v>
      </c>
      <c r="I1555" s="13">
        <v>8.3</v>
      </c>
      <c r="J1555" s="11">
        <v>0.0</v>
      </c>
      <c r="K1555" s="13">
        <v>2.0</v>
      </c>
      <c r="L1555" s="13">
        <v>7.9</v>
      </c>
      <c r="M1555" s="11">
        <v>9.0</v>
      </c>
      <c r="N1555" s="14">
        <v>0.82</v>
      </c>
      <c r="O1555" s="13">
        <v>66.0</v>
      </c>
      <c r="P1555" s="13">
        <v>8.0</v>
      </c>
      <c r="Q1555" s="13">
        <v>14.3</v>
      </c>
      <c r="R1555" s="13">
        <v>13.5</v>
      </c>
      <c r="S1555" s="13">
        <v>4.0</v>
      </c>
      <c r="T1555" s="13">
        <v>3.4</v>
      </c>
      <c r="U1555" s="13">
        <v>1.4</v>
      </c>
      <c r="V1555" s="13">
        <v>77.7</v>
      </c>
      <c r="W1555" s="11" t="str">
        <f t="shared" si="1"/>
        <v>B-Average|BBVA|Corporate|2025</v>
      </c>
      <c r="X1555" s="15">
        <f>(MAX(0,MIN(1,1-(K1555-scaling_params!$B$2)/(scaling_params!$C$2-scaling_params!$B$2)))+MAX(0,MIN(1,(L1555-scaling_params!$B$3)/(scaling_params!$C$3-scaling_params!$B$3))))/2</f>
        <v>0.693627451</v>
      </c>
      <c r="Y1555" s="15">
        <f>(MAX(0,MIN(1,(M1555-scaling_params!$B$4)/(scaling_params!$C$4-scaling_params!$B$4)))+MAX(0,MIN(1,(N1555-scaling_params!$B$5)/(scaling_params!$C$5-scaling_params!$B$5))))/2</f>
        <v>0.5791666667</v>
      </c>
      <c r="Z1555" s="15">
        <f>(MAX(0,MIN(1,(O1555-scaling_params!$B$6)/(scaling_params!$C$6-scaling_params!$B$6)))+MAX(0,MIN(1,1-(P1555-scaling_params!$B$7)/(scaling_params!$C$7-scaling_params!$B$7)))+MAX(0,MIN(1,(T1555-scaling_params!$B$11)/(scaling_params!$C$11-scaling_params!$B$11))))/3</f>
        <v>0.4441760006</v>
      </c>
      <c r="AA1555" s="15">
        <f>(MAX(0,MIN(1,1-(Q1555-scaling_params!$B$8)/(scaling_params!$C$8-scaling_params!$B$8)))+MAX(0,MIN(1,(R1555-scaling_params!$B$9)/(scaling_params!$C$9-scaling_params!$B$9)))+MAX(0,MIN(1,(S1555-scaling_params!$B$10)/(scaling_params!$C$10-scaling_params!$B$10))))/3</f>
        <v>0.5971564115</v>
      </c>
      <c r="AB1555" s="15">
        <f>(MAX(0,MIN(1,(U1555-scaling_params!$B$12)/(scaling_params!$C$12-scaling_params!$B$12)))+MAX(0,MIN(1,(V1555-scaling_params!$B$13)/(scaling_params!$C$13-scaling_params!$B$13))))/2</f>
        <v>0.4118181818</v>
      </c>
      <c r="AC1555" s="13">
        <f>(scaling_params!$G$2*X1555+scaling_params!$G$3*Y1555+scaling_params!$G$4*Z1555+scaling_params!$G$5*AA1555+scaling_params!$G$6*AB1555)*100</f>
        <v>55.71820517</v>
      </c>
      <c r="AD1555" s="11" t="s">
        <v>680</v>
      </c>
      <c r="AE1555" s="11">
        <f t="shared" si="2"/>
        <v>1</v>
      </c>
    </row>
    <row r="1556" ht="15.75" customHeight="1">
      <c r="A1556" s="11" t="s">
        <v>456</v>
      </c>
      <c r="B1556" s="11" t="s">
        <v>163</v>
      </c>
      <c r="C1556" s="11" t="s">
        <v>449</v>
      </c>
      <c r="D1556" s="11" t="s">
        <v>170</v>
      </c>
      <c r="E1556" s="12">
        <v>2024.0</v>
      </c>
      <c r="F1556" s="11" t="s">
        <v>166</v>
      </c>
      <c r="G1556" s="11" t="s">
        <v>167</v>
      </c>
      <c r="H1556" s="11">
        <v>2.0</v>
      </c>
      <c r="I1556" s="13">
        <v>8.6</v>
      </c>
      <c r="J1556" s="11">
        <v>0.0</v>
      </c>
      <c r="K1556" s="13">
        <v>2.4</v>
      </c>
      <c r="L1556" s="13">
        <v>6.5</v>
      </c>
      <c r="M1556" s="11">
        <v>7.0</v>
      </c>
      <c r="N1556" s="14">
        <v>0.85</v>
      </c>
      <c r="O1556" s="13">
        <v>70.5</v>
      </c>
      <c r="P1556" s="13">
        <v>8.3</v>
      </c>
      <c r="Q1556" s="13">
        <v>13.6</v>
      </c>
      <c r="R1556" s="13">
        <v>14.9</v>
      </c>
      <c r="S1556" s="13">
        <v>3.7</v>
      </c>
      <c r="T1556" s="13">
        <v>3.6</v>
      </c>
      <c r="U1556" s="13">
        <v>1.7</v>
      </c>
      <c r="V1556" s="13">
        <v>73.2</v>
      </c>
      <c r="W1556" s="11" t="str">
        <f t="shared" si="1"/>
        <v>B-Average|BBVA|Risk|2024</v>
      </c>
      <c r="X1556" s="15">
        <f>(MAX(0,MIN(1,1-(K1556-scaling_params!$B$2)/(scaling_params!$C$2-scaling_params!$B$2)))+MAX(0,MIN(1,(L1556-scaling_params!$B$3)/(scaling_params!$C$3-scaling_params!$B$3))))/2</f>
        <v>0.5240196078</v>
      </c>
      <c r="Y1556" s="15">
        <f>(MAX(0,MIN(1,(M1556-scaling_params!$B$4)/(scaling_params!$C$4-scaling_params!$B$4)))+MAX(0,MIN(1,(N1556-scaling_params!$B$5)/(scaling_params!$C$5-scaling_params!$B$5))))/2</f>
        <v>0.6071428571</v>
      </c>
      <c r="Z1556" s="15">
        <f>(MAX(0,MIN(1,(O1556-scaling_params!$B$6)/(scaling_params!$C$6-scaling_params!$B$6)))+MAX(0,MIN(1,1-(P1556-scaling_params!$B$7)/(scaling_params!$C$7-scaling_params!$B$7)))+MAX(0,MIN(1,(T1556-scaling_params!$B$11)/(scaling_params!$C$11-scaling_params!$B$11))))/3</f>
        <v>0.5104540184</v>
      </c>
      <c r="AA1556" s="15">
        <f>(MAX(0,MIN(1,1-(Q1556-scaling_params!$B$8)/(scaling_params!$C$8-scaling_params!$B$8)))+MAX(0,MIN(1,(R1556-scaling_params!$B$9)/(scaling_params!$C$9-scaling_params!$B$9)))+MAX(0,MIN(1,(S1556-scaling_params!$B$10)/(scaling_params!$C$10-scaling_params!$B$10))))/3</f>
        <v>0.6533315282</v>
      </c>
      <c r="AB1556" s="15">
        <f>(MAX(0,MIN(1,(U1556-scaling_params!$B$12)/(scaling_params!$C$12-scaling_params!$B$12)))+MAX(0,MIN(1,(V1556-scaling_params!$B$13)/(scaling_params!$C$13-scaling_params!$B$13))))/2</f>
        <v>0.4459090909</v>
      </c>
      <c r="AC1556" s="13">
        <f>(scaling_params!$G$2*X1556+scaling_params!$G$3*Y1556+scaling_params!$G$4*Z1556+scaling_params!$G$5*AA1556+scaling_params!$G$6*AB1556)*100</f>
        <v>55.33834953</v>
      </c>
      <c r="AD1556" s="11" t="s">
        <v>680</v>
      </c>
      <c r="AE1556" s="11">
        <f t="shared" si="2"/>
        <v>1</v>
      </c>
    </row>
    <row r="1557" ht="15.75" customHeight="1">
      <c r="A1557" s="11" t="s">
        <v>456</v>
      </c>
      <c r="B1557" s="11" t="s">
        <v>163</v>
      </c>
      <c r="C1557" s="11" t="s">
        <v>449</v>
      </c>
      <c r="D1557" s="11" t="s">
        <v>170</v>
      </c>
      <c r="E1557" s="12">
        <v>2025.0</v>
      </c>
      <c r="F1557" s="11" t="s">
        <v>166</v>
      </c>
      <c r="G1557" s="11" t="s">
        <v>167</v>
      </c>
      <c r="H1557" s="11">
        <v>2.0</v>
      </c>
      <c r="I1557" s="13">
        <v>8.3</v>
      </c>
      <c r="J1557" s="11">
        <v>0.0</v>
      </c>
      <c r="K1557" s="13">
        <v>2.5</v>
      </c>
      <c r="L1557" s="13">
        <v>6.1</v>
      </c>
      <c r="M1557" s="11">
        <v>12.0</v>
      </c>
      <c r="N1557" s="14">
        <v>0.83</v>
      </c>
      <c r="O1557" s="13">
        <v>68.8</v>
      </c>
      <c r="P1557" s="13">
        <v>7.0</v>
      </c>
      <c r="Q1557" s="13">
        <v>16.6</v>
      </c>
      <c r="R1557" s="13">
        <v>14.7</v>
      </c>
      <c r="S1557" s="13">
        <v>4.1</v>
      </c>
      <c r="T1557" s="13">
        <v>4.3</v>
      </c>
      <c r="U1557" s="13">
        <v>1.5</v>
      </c>
      <c r="V1557" s="13">
        <v>86.1</v>
      </c>
      <c r="W1557" s="11" t="str">
        <f t="shared" si="1"/>
        <v>B-Average|BBVA|Risk|2025</v>
      </c>
      <c r="X1557" s="15">
        <f>(MAX(0,MIN(1,1-(K1557-scaling_params!$B$2)/(scaling_params!$C$2-scaling_params!$B$2)))+MAX(0,MIN(1,(L1557-scaling_params!$B$3)/(scaling_params!$C$3-scaling_params!$B$3))))/2</f>
        <v>0.4779411765</v>
      </c>
      <c r="Y1557" s="15">
        <f>(MAX(0,MIN(1,(M1557-scaling_params!$B$4)/(scaling_params!$C$4-scaling_params!$B$4)))+MAX(0,MIN(1,(N1557-scaling_params!$B$5)/(scaling_params!$C$5-scaling_params!$B$5))))/2</f>
        <v>0.605952381</v>
      </c>
      <c r="Z1557" s="15">
        <f>(MAX(0,MIN(1,(O1557-scaling_params!$B$6)/(scaling_params!$C$6-scaling_params!$B$6)))+MAX(0,MIN(1,1-(P1557-scaling_params!$B$7)/(scaling_params!$C$7-scaling_params!$B$7)))+MAX(0,MIN(1,(T1557-scaling_params!$B$11)/(scaling_params!$C$11-scaling_params!$B$11))))/3</f>
        <v>0.6661849969</v>
      </c>
      <c r="AA1557" s="15">
        <f>(MAX(0,MIN(1,1-(Q1557-scaling_params!$B$8)/(scaling_params!$C$8-scaling_params!$B$8)))+MAX(0,MIN(1,(R1557-scaling_params!$B$9)/(scaling_params!$C$9-scaling_params!$B$9)))+MAX(0,MIN(1,(S1557-scaling_params!$B$10)/(scaling_params!$C$10-scaling_params!$B$10))))/3</f>
        <v>0.5704720323</v>
      </c>
      <c r="AB1557" s="15">
        <f>(MAX(0,MIN(1,(U1557-scaling_params!$B$12)/(scaling_params!$C$12-scaling_params!$B$12)))+MAX(0,MIN(1,(V1557-scaling_params!$B$13)/(scaling_params!$C$13-scaling_params!$B$13))))/2</f>
        <v>0.5131818182</v>
      </c>
      <c r="AC1557" s="13">
        <f>(scaling_params!$G$2*X1557+scaling_params!$G$3*Y1557+scaling_params!$G$4*Z1557+scaling_params!$G$5*AA1557+scaling_params!$G$6*AB1557)*100</f>
        <v>57.22269925</v>
      </c>
      <c r="AD1557" s="11" t="s">
        <v>680</v>
      </c>
      <c r="AE1557" s="11">
        <f t="shared" si="2"/>
        <v>1</v>
      </c>
    </row>
    <row r="1558" ht="15.75" customHeight="1">
      <c r="A1558" s="11" t="s">
        <v>457</v>
      </c>
      <c r="B1558" s="11" t="s">
        <v>163</v>
      </c>
      <c r="C1558" s="11" t="s">
        <v>449</v>
      </c>
      <c r="D1558" s="11" t="s">
        <v>165</v>
      </c>
      <c r="E1558" s="12">
        <v>2024.0</v>
      </c>
      <c r="F1558" s="11" t="s">
        <v>166</v>
      </c>
      <c r="G1558" s="11" t="s">
        <v>167</v>
      </c>
      <c r="H1558" s="11">
        <v>1.0</v>
      </c>
      <c r="I1558" s="13">
        <v>8.6</v>
      </c>
      <c r="J1558" s="11">
        <v>0.0</v>
      </c>
      <c r="K1558" s="13">
        <v>3.0</v>
      </c>
      <c r="L1558" s="13">
        <v>6.0</v>
      </c>
      <c r="M1558" s="11">
        <v>14.0</v>
      </c>
      <c r="N1558" s="14">
        <v>0.67</v>
      </c>
      <c r="O1558" s="13">
        <v>69.1</v>
      </c>
      <c r="P1558" s="13">
        <v>7.0</v>
      </c>
      <c r="Q1558" s="13">
        <v>16.3</v>
      </c>
      <c r="R1558" s="13">
        <v>13.4</v>
      </c>
      <c r="S1558" s="13">
        <v>3.2</v>
      </c>
      <c r="T1558" s="13">
        <v>2.9</v>
      </c>
      <c r="U1558" s="13">
        <v>2.1</v>
      </c>
      <c r="V1558" s="13">
        <v>68.2</v>
      </c>
      <c r="W1558" s="11" t="str">
        <f t="shared" si="1"/>
        <v>B-Average|BBVA|Operations|2024</v>
      </c>
      <c r="X1558" s="15">
        <f>(MAX(0,MIN(1,1-(K1558-scaling_params!$B$2)/(scaling_params!$C$2-scaling_params!$B$2)))+MAX(0,MIN(1,(L1558-scaling_params!$B$3)/(scaling_params!$C$3-scaling_params!$B$3))))/2</f>
        <v>0.387254902</v>
      </c>
      <c r="Y1558" s="15">
        <f>(MAX(0,MIN(1,(M1558-scaling_params!$B$4)/(scaling_params!$C$4-scaling_params!$B$4)))+MAX(0,MIN(1,(N1558-scaling_params!$B$5)/(scaling_params!$C$5-scaling_params!$B$5))))/2</f>
        <v>0.4154761905</v>
      </c>
      <c r="Z1558" s="15">
        <f>(MAX(0,MIN(1,(O1558-scaling_params!$B$6)/(scaling_params!$C$6-scaling_params!$B$6)))+MAX(0,MIN(1,1-(P1558-scaling_params!$B$7)/(scaling_params!$C$7-scaling_params!$B$7)))+MAX(0,MIN(1,(T1558-scaling_params!$B$11)/(scaling_params!$C$11-scaling_params!$B$11))))/3</f>
        <v>0.5378021586</v>
      </c>
      <c r="AA1558" s="15">
        <f>(MAX(0,MIN(1,1-(Q1558-scaling_params!$B$8)/(scaling_params!$C$8-scaling_params!$B$8)))+MAX(0,MIN(1,(R1558-scaling_params!$B$9)/(scaling_params!$C$9-scaling_params!$B$9)))+MAX(0,MIN(1,(S1558-scaling_params!$B$10)/(scaling_params!$C$10-scaling_params!$B$10))))/3</f>
        <v>0.4387480539</v>
      </c>
      <c r="AB1558" s="15">
        <f>(MAX(0,MIN(1,(U1558-scaling_params!$B$12)/(scaling_params!$C$12-scaling_params!$B$12)))+MAX(0,MIN(1,(V1558-scaling_params!$B$13)/(scaling_params!$C$13-scaling_params!$B$13))))/2</f>
        <v>0.5004545455</v>
      </c>
      <c r="AC1558" s="13">
        <f>(scaling_params!$G$2*X1558+scaling_params!$G$3*Y1558+scaling_params!$G$4*Z1558+scaling_params!$G$5*AA1558+scaling_params!$G$6*AB1558)*100</f>
        <v>45.12986078</v>
      </c>
      <c r="AD1558" s="11" t="s">
        <v>680</v>
      </c>
      <c r="AE1558" s="11">
        <f t="shared" si="2"/>
        <v>1</v>
      </c>
    </row>
    <row r="1559" ht="15.75" customHeight="1">
      <c r="A1559" s="11" t="s">
        <v>457</v>
      </c>
      <c r="B1559" s="11" t="s">
        <v>163</v>
      </c>
      <c r="C1559" s="11" t="s">
        <v>449</v>
      </c>
      <c r="D1559" s="11" t="s">
        <v>165</v>
      </c>
      <c r="E1559" s="12">
        <v>2025.0</v>
      </c>
      <c r="F1559" s="11" t="s">
        <v>166</v>
      </c>
      <c r="G1559" s="11" t="s">
        <v>167</v>
      </c>
      <c r="H1559" s="11">
        <v>1.0</v>
      </c>
      <c r="I1559" s="13">
        <v>8.3</v>
      </c>
      <c r="J1559" s="11">
        <v>0.0</v>
      </c>
      <c r="K1559" s="13">
        <v>2.9</v>
      </c>
      <c r="L1559" s="13">
        <v>6.1</v>
      </c>
      <c r="M1559" s="11">
        <v>3.0</v>
      </c>
      <c r="N1559" s="14">
        <v>0.8</v>
      </c>
      <c r="O1559" s="13">
        <v>65.0</v>
      </c>
      <c r="P1559" s="13">
        <v>7.5</v>
      </c>
      <c r="Q1559" s="13">
        <v>15.9</v>
      </c>
      <c r="R1559" s="13">
        <v>10.7</v>
      </c>
      <c r="S1559" s="13">
        <v>3.4</v>
      </c>
      <c r="T1559" s="13">
        <v>3.2</v>
      </c>
      <c r="U1559" s="13">
        <v>1.3</v>
      </c>
      <c r="V1559" s="13">
        <v>68.7</v>
      </c>
      <c r="W1559" s="11" t="str">
        <f t="shared" si="1"/>
        <v>B-Average|BBVA|Operations|2025</v>
      </c>
      <c r="X1559" s="15">
        <f>(MAX(0,MIN(1,1-(K1559-scaling_params!$B$2)/(scaling_params!$C$2-scaling_params!$B$2)))+MAX(0,MIN(1,(L1559-scaling_params!$B$3)/(scaling_params!$C$3-scaling_params!$B$3))))/2</f>
        <v>0.4112745098</v>
      </c>
      <c r="Y1559" s="15">
        <f>(MAX(0,MIN(1,(M1559-scaling_params!$B$4)/(scaling_params!$C$4-scaling_params!$B$4)))+MAX(0,MIN(1,(N1559-scaling_params!$B$5)/(scaling_params!$C$5-scaling_params!$B$5))))/2</f>
        <v>0.5255952381</v>
      </c>
      <c r="Z1559" s="15">
        <f>(MAX(0,MIN(1,(O1559-scaling_params!$B$6)/(scaling_params!$C$6-scaling_params!$B$6)))+MAX(0,MIN(1,1-(P1559-scaling_params!$B$7)/(scaling_params!$C$7-scaling_params!$B$7)))+MAX(0,MIN(1,(T1559-scaling_params!$B$11)/(scaling_params!$C$11-scaling_params!$B$11))))/3</f>
        <v>0.4536717764</v>
      </c>
      <c r="AA1559" s="15">
        <f>(MAX(0,MIN(1,1-(Q1559-scaling_params!$B$8)/(scaling_params!$C$8-scaling_params!$B$8)))+MAX(0,MIN(1,(R1559-scaling_params!$B$9)/(scaling_params!$C$9-scaling_params!$B$9)))+MAX(0,MIN(1,(S1559-scaling_params!$B$10)/(scaling_params!$C$10-scaling_params!$B$10))))/3</f>
        <v>0.3595833615</v>
      </c>
      <c r="AB1559" s="15">
        <f>(MAX(0,MIN(1,(U1559-scaling_params!$B$12)/(scaling_params!$C$12-scaling_params!$B$12)))+MAX(0,MIN(1,(V1559-scaling_params!$B$13)/(scaling_params!$C$13-scaling_params!$B$13))))/2</f>
        <v>0.305</v>
      </c>
      <c r="AC1559" s="13">
        <f>(scaling_params!$G$2*X1559+scaling_params!$G$3*Y1559+scaling_params!$G$4*Z1559+scaling_params!$G$5*AA1559+scaling_params!$G$6*AB1559)*100</f>
        <v>42.60539299</v>
      </c>
      <c r="AD1559" s="11" t="s">
        <v>680</v>
      </c>
      <c r="AE1559" s="11">
        <f t="shared" si="2"/>
        <v>1</v>
      </c>
    </row>
    <row r="1560" ht="15.75" customHeight="1">
      <c r="A1560" s="11" t="s">
        <v>458</v>
      </c>
      <c r="B1560" s="11" t="s">
        <v>163</v>
      </c>
      <c r="C1560" s="11" t="s">
        <v>449</v>
      </c>
      <c r="D1560" s="11" t="s">
        <v>177</v>
      </c>
      <c r="E1560" s="12">
        <v>2024.0</v>
      </c>
      <c r="F1560" s="11" t="s">
        <v>171</v>
      </c>
      <c r="G1560" s="11" t="s">
        <v>175</v>
      </c>
      <c r="H1560" s="11">
        <v>4.0</v>
      </c>
      <c r="I1560" s="13">
        <v>8.6</v>
      </c>
      <c r="J1560" s="11">
        <v>1.0</v>
      </c>
      <c r="K1560" s="13">
        <v>2.9</v>
      </c>
      <c r="L1560" s="13">
        <v>6.8</v>
      </c>
      <c r="M1560" s="11">
        <v>12.0</v>
      </c>
      <c r="N1560" s="14">
        <v>0.81</v>
      </c>
      <c r="O1560" s="13">
        <v>68.1</v>
      </c>
      <c r="P1560" s="13">
        <v>8.1</v>
      </c>
      <c r="Q1560" s="13">
        <v>16.4</v>
      </c>
      <c r="R1560" s="13">
        <v>13.3</v>
      </c>
      <c r="S1560" s="13">
        <v>3.8</v>
      </c>
      <c r="T1560" s="13">
        <v>2.6</v>
      </c>
      <c r="U1560" s="13">
        <v>2.1</v>
      </c>
      <c r="V1560" s="13">
        <v>70.4</v>
      </c>
      <c r="W1560" s="11" t="str">
        <f t="shared" si="1"/>
        <v>B-Average|BBVA|Retail|2024</v>
      </c>
      <c r="X1560" s="15">
        <f>(MAX(0,MIN(1,1-(K1560-scaling_params!$B$2)/(scaling_params!$C$2-scaling_params!$B$2)))+MAX(0,MIN(1,(L1560-scaling_params!$B$3)/(scaling_params!$C$3-scaling_params!$B$3))))/2</f>
        <v>0.462745098</v>
      </c>
      <c r="Y1560" s="15">
        <f>(MAX(0,MIN(1,(M1560-scaling_params!$B$4)/(scaling_params!$C$4-scaling_params!$B$4)))+MAX(0,MIN(1,(N1560-scaling_params!$B$5)/(scaling_params!$C$5-scaling_params!$B$5))))/2</f>
        <v>0.580952381</v>
      </c>
      <c r="Z1560" s="15">
        <f>(MAX(0,MIN(1,(O1560-scaling_params!$B$6)/(scaling_params!$C$6-scaling_params!$B$6)))+MAX(0,MIN(1,1-(P1560-scaling_params!$B$7)/(scaling_params!$C$7-scaling_params!$B$7)))+MAX(0,MIN(1,(T1560-scaling_params!$B$11)/(scaling_params!$C$11-scaling_params!$B$11))))/3</f>
        <v>0.3936299808</v>
      </c>
      <c r="AA1560" s="15">
        <f>(MAX(0,MIN(1,1-(Q1560-scaling_params!$B$8)/(scaling_params!$C$8-scaling_params!$B$8)))+MAX(0,MIN(1,(R1560-scaling_params!$B$9)/(scaling_params!$C$9-scaling_params!$B$9)))+MAX(0,MIN(1,(S1560-scaling_params!$B$10)/(scaling_params!$C$10-scaling_params!$B$10))))/3</f>
        <v>0.4895642952</v>
      </c>
      <c r="AB1560" s="15">
        <f>(MAX(0,MIN(1,(U1560-scaling_params!$B$12)/(scaling_params!$C$12-scaling_params!$B$12)))+MAX(0,MIN(1,(V1560-scaling_params!$B$13)/(scaling_params!$C$13-scaling_params!$B$13))))/2</f>
        <v>0.5204545455</v>
      </c>
      <c r="AC1560" s="13">
        <f>(scaling_params!$G$2*X1560+scaling_params!$G$3*Y1560+scaling_params!$G$4*Z1560+scaling_params!$G$5*AA1560+scaling_params!$G$6*AB1560)*100</f>
        <v>48.53489054</v>
      </c>
      <c r="AD1560" s="11" t="s">
        <v>680</v>
      </c>
      <c r="AE1560" s="11">
        <f t="shared" si="2"/>
        <v>1</v>
      </c>
    </row>
    <row r="1561" ht="15.75" customHeight="1">
      <c r="A1561" s="11" t="s">
        <v>458</v>
      </c>
      <c r="B1561" s="11" t="s">
        <v>163</v>
      </c>
      <c r="C1561" s="11" t="s">
        <v>449</v>
      </c>
      <c r="D1561" s="11" t="s">
        <v>177</v>
      </c>
      <c r="E1561" s="12">
        <v>2025.0</v>
      </c>
      <c r="F1561" s="11" t="s">
        <v>171</v>
      </c>
      <c r="G1561" s="11" t="s">
        <v>175</v>
      </c>
      <c r="H1561" s="11">
        <v>4.0</v>
      </c>
      <c r="I1561" s="13">
        <v>8.3</v>
      </c>
      <c r="J1561" s="11">
        <v>0.0</v>
      </c>
      <c r="K1561" s="13">
        <v>2.8</v>
      </c>
      <c r="L1561" s="13">
        <v>6.6</v>
      </c>
      <c r="M1561" s="11">
        <v>14.0</v>
      </c>
      <c r="N1561" s="14">
        <v>0.83</v>
      </c>
      <c r="O1561" s="13">
        <v>69.9</v>
      </c>
      <c r="P1561" s="13">
        <v>6.2</v>
      </c>
      <c r="Q1561" s="13">
        <v>20.4</v>
      </c>
      <c r="R1561" s="13">
        <v>11.3</v>
      </c>
      <c r="S1561" s="13">
        <v>3.8</v>
      </c>
      <c r="T1561" s="13">
        <v>4.2</v>
      </c>
      <c r="U1561" s="13">
        <v>1.6</v>
      </c>
      <c r="V1561" s="13">
        <v>79.6</v>
      </c>
      <c r="W1561" s="11" t="str">
        <f t="shared" si="1"/>
        <v>B-Average|BBVA|Retail|2025</v>
      </c>
      <c r="X1561" s="15">
        <f>(MAX(0,MIN(1,1-(K1561-scaling_params!$B$2)/(scaling_params!$C$2-scaling_params!$B$2)))+MAX(0,MIN(1,(L1561-scaling_params!$B$3)/(scaling_params!$C$3-scaling_params!$B$3))))/2</f>
        <v>0.4647058824</v>
      </c>
      <c r="Y1561" s="15">
        <f>(MAX(0,MIN(1,(M1561-scaling_params!$B$4)/(scaling_params!$C$4-scaling_params!$B$4)))+MAX(0,MIN(1,(N1561-scaling_params!$B$5)/(scaling_params!$C$5-scaling_params!$B$5))))/2</f>
        <v>0.6154761905</v>
      </c>
      <c r="Z1561" s="15">
        <f>(MAX(0,MIN(1,(O1561-scaling_params!$B$6)/(scaling_params!$C$6-scaling_params!$B$6)))+MAX(0,MIN(1,1-(P1561-scaling_params!$B$7)/(scaling_params!$C$7-scaling_params!$B$7)))+MAX(0,MIN(1,(T1561-scaling_params!$B$11)/(scaling_params!$C$11-scaling_params!$B$11))))/3</f>
        <v>0.7468850746</v>
      </c>
      <c r="AA1561" s="15">
        <f>(MAX(0,MIN(1,1-(Q1561-scaling_params!$B$8)/(scaling_params!$C$8-scaling_params!$B$8)))+MAX(0,MIN(1,(R1561-scaling_params!$B$9)/(scaling_params!$C$9-scaling_params!$B$9)))+MAX(0,MIN(1,(S1561-scaling_params!$B$10)/(scaling_params!$C$10-scaling_params!$B$10))))/3</f>
        <v>0.2536609581</v>
      </c>
      <c r="AB1561" s="15">
        <f>(MAX(0,MIN(1,(U1561-scaling_params!$B$12)/(scaling_params!$C$12-scaling_params!$B$12)))+MAX(0,MIN(1,(V1561-scaling_params!$B$13)/(scaling_params!$C$13-scaling_params!$B$13))))/2</f>
        <v>0.4790909091</v>
      </c>
      <c r="AC1561" s="13">
        <f>(scaling_params!$G$2*X1561+scaling_params!$G$3*Y1561+scaling_params!$G$4*Z1561+scaling_params!$G$5*AA1561+scaling_params!$G$6*AB1561)*100</f>
        <v>53.05378355</v>
      </c>
      <c r="AD1561" s="11" t="s">
        <v>680</v>
      </c>
      <c r="AE1561" s="11">
        <f t="shared" si="2"/>
        <v>1</v>
      </c>
    </row>
    <row r="1562" ht="15.75" customHeight="1">
      <c r="A1562" s="11" t="s">
        <v>459</v>
      </c>
      <c r="B1562" s="11" t="s">
        <v>163</v>
      </c>
      <c r="C1562" s="11" t="s">
        <v>449</v>
      </c>
      <c r="D1562" s="11" t="s">
        <v>174</v>
      </c>
      <c r="E1562" s="12">
        <v>2024.0</v>
      </c>
      <c r="F1562" s="11" t="s">
        <v>166</v>
      </c>
      <c r="G1562" s="11" t="s">
        <v>167</v>
      </c>
      <c r="H1562" s="11">
        <v>1.0</v>
      </c>
      <c r="I1562" s="13">
        <v>8.6</v>
      </c>
      <c r="J1562" s="11">
        <v>0.0</v>
      </c>
      <c r="K1562" s="13">
        <v>3.0</v>
      </c>
      <c r="L1562" s="13">
        <v>7.4</v>
      </c>
      <c r="M1562" s="11">
        <v>15.0</v>
      </c>
      <c r="N1562" s="14">
        <v>0.76</v>
      </c>
      <c r="O1562" s="13">
        <v>61.5</v>
      </c>
      <c r="P1562" s="13">
        <v>8.7</v>
      </c>
      <c r="Q1562" s="13">
        <v>18.1</v>
      </c>
      <c r="R1562" s="13">
        <v>13.0</v>
      </c>
      <c r="S1562" s="13">
        <v>3.2</v>
      </c>
      <c r="T1562" s="13">
        <v>3.2</v>
      </c>
      <c r="U1562" s="13">
        <v>1.3</v>
      </c>
      <c r="V1562" s="13">
        <v>70.5</v>
      </c>
      <c r="W1562" s="11" t="str">
        <f t="shared" si="1"/>
        <v>B-Average|BBVA|Digital|2024</v>
      </c>
      <c r="X1562" s="15">
        <f>(MAX(0,MIN(1,1-(K1562-scaling_params!$B$2)/(scaling_params!$C$2-scaling_params!$B$2)))+MAX(0,MIN(1,(L1562-scaling_params!$B$3)/(scaling_params!$C$3-scaling_params!$B$3))))/2</f>
        <v>0.4901960784</v>
      </c>
      <c r="Y1562" s="15">
        <f>(MAX(0,MIN(1,(M1562-scaling_params!$B$4)/(scaling_params!$C$4-scaling_params!$B$4)))+MAX(0,MIN(1,(N1562-scaling_params!$B$5)/(scaling_params!$C$5-scaling_params!$B$5))))/2</f>
        <v>0.5327380952</v>
      </c>
      <c r="Z1562" s="15">
        <f>(MAX(0,MIN(1,(O1562-scaling_params!$B$6)/(scaling_params!$C$6-scaling_params!$B$6)))+MAX(0,MIN(1,1-(P1562-scaling_params!$B$7)/(scaling_params!$C$7-scaling_params!$B$7)))+MAX(0,MIN(1,(T1562-scaling_params!$B$11)/(scaling_params!$C$11-scaling_params!$B$11))))/3</f>
        <v>0.2878078928</v>
      </c>
      <c r="AA1562" s="15">
        <f>(MAX(0,MIN(1,1-(Q1562-scaling_params!$B$8)/(scaling_params!$C$8-scaling_params!$B$8)))+MAX(0,MIN(1,(R1562-scaling_params!$B$9)/(scaling_params!$C$9-scaling_params!$B$9)))+MAX(0,MIN(1,(S1562-scaling_params!$B$10)/(scaling_params!$C$10-scaling_params!$B$10))))/3</f>
        <v>0.3536885986</v>
      </c>
      <c r="AB1562" s="15">
        <f>(MAX(0,MIN(1,(U1562-scaling_params!$B$12)/(scaling_params!$C$12-scaling_params!$B$12)))+MAX(0,MIN(1,(V1562-scaling_params!$B$13)/(scaling_params!$C$13-scaling_params!$B$13))))/2</f>
        <v>0.3213636364</v>
      </c>
      <c r="AC1562" s="13">
        <f>(scaling_params!$G$2*X1562+scaling_params!$G$3*Y1562+scaling_params!$G$4*Z1562+scaling_params!$G$5*AA1562+scaling_params!$G$6*AB1562)*100</f>
        <v>40.8194488</v>
      </c>
      <c r="AD1562" s="11" t="s">
        <v>680</v>
      </c>
      <c r="AE1562" s="11">
        <f t="shared" si="2"/>
        <v>1</v>
      </c>
    </row>
    <row r="1563" ht="15.75" customHeight="1">
      <c r="A1563" s="11" t="s">
        <v>459</v>
      </c>
      <c r="B1563" s="11" t="s">
        <v>163</v>
      </c>
      <c r="C1563" s="11" t="s">
        <v>449</v>
      </c>
      <c r="D1563" s="11" t="s">
        <v>174</v>
      </c>
      <c r="E1563" s="12">
        <v>2025.0</v>
      </c>
      <c r="F1563" s="11" t="s">
        <v>166</v>
      </c>
      <c r="G1563" s="11" t="s">
        <v>167</v>
      </c>
      <c r="H1563" s="11">
        <v>1.0</v>
      </c>
      <c r="I1563" s="13">
        <v>8.3</v>
      </c>
      <c r="J1563" s="11">
        <v>0.0</v>
      </c>
      <c r="K1563" s="13">
        <v>3.2</v>
      </c>
      <c r="L1563" s="13">
        <v>5.0</v>
      </c>
      <c r="M1563" s="11">
        <v>7.0</v>
      </c>
      <c r="N1563" s="14">
        <v>0.78</v>
      </c>
      <c r="O1563" s="13">
        <v>62.8</v>
      </c>
      <c r="P1563" s="13">
        <v>7.6</v>
      </c>
      <c r="Q1563" s="13">
        <v>16.6</v>
      </c>
      <c r="R1563" s="13">
        <v>15.2</v>
      </c>
      <c r="S1563" s="13">
        <v>3.7</v>
      </c>
      <c r="T1563" s="13">
        <v>4.0</v>
      </c>
      <c r="U1563" s="13">
        <v>1.7</v>
      </c>
      <c r="V1563" s="13">
        <v>72.3</v>
      </c>
      <c r="W1563" s="11" t="str">
        <f t="shared" si="1"/>
        <v>B-Average|BBVA|Digital|2025</v>
      </c>
      <c r="X1563" s="15">
        <f>(MAX(0,MIN(1,1-(K1563-scaling_params!$B$2)/(scaling_params!$C$2-scaling_params!$B$2)))+MAX(0,MIN(1,(L1563-scaling_params!$B$3)/(scaling_params!$C$3-scaling_params!$B$3))))/2</f>
        <v>0.2803921569</v>
      </c>
      <c r="Y1563" s="15">
        <f>(MAX(0,MIN(1,(M1563-scaling_params!$B$4)/(scaling_params!$C$4-scaling_params!$B$4)))+MAX(0,MIN(1,(N1563-scaling_params!$B$5)/(scaling_params!$C$5-scaling_params!$B$5))))/2</f>
        <v>0.5196428571</v>
      </c>
      <c r="Z1563" s="15">
        <f>(MAX(0,MIN(1,(O1563-scaling_params!$B$6)/(scaling_params!$C$6-scaling_params!$B$6)))+MAX(0,MIN(1,1-(P1563-scaling_params!$B$7)/(scaling_params!$C$7-scaling_params!$B$7)))+MAX(0,MIN(1,(T1563-scaling_params!$B$11)/(scaling_params!$C$11-scaling_params!$B$11))))/3</f>
        <v>0.4845496133</v>
      </c>
      <c r="AA1563" s="15">
        <f>(MAX(0,MIN(1,1-(Q1563-scaling_params!$B$8)/(scaling_params!$C$8-scaling_params!$B$8)))+MAX(0,MIN(1,(R1563-scaling_params!$B$9)/(scaling_params!$C$9-scaling_params!$B$9)))+MAX(0,MIN(1,(S1563-scaling_params!$B$10)/(scaling_params!$C$10-scaling_params!$B$10))))/3</f>
        <v>0.5523533925</v>
      </c>
      <c r="AB1563" s="15">
        <f>(MAX(0,MIN(1,(U1563-scaling_params!$B$12)/(scaling_params!$C$12-scaling_params!$B$12)))+MAX(0,MIN(1,(V1563-scaling_params!$B$13)/(scaling_params!$C$13-scaling_params!$B$13))))/2</f>
        <v>0.4377272727</v>
      </c>
      <c r="AC1563" s="13">
        <f>(scaling_params!$G$2*X1563+scaling_params!$G$3*Y1563+scaling_params!$G$4*Z1563+scaling_params!$G$5*AA1563+scaling_params!$G$6*AB1563)*100</f>
        <v>45.07434027</v>
      </c>
      <c r="AD1563" s="11" t="s">
        <v>680</v>
      </c>
      <c r="AE1563" s="11">
        <f t="shared" si="2"/>
        <v>1</v>
      </c>
    </row>
    <row r="1564" ht="15.75" customHeight="1">
      <c r="A1564" s="11" t="s">
        <v>460</v>
      </c>
      <c r="B1564" s="11" t="s">
        <v>163</v>
      </c>
      <c r="C1564" s="11" t="s">
        <v>449</v>
      </c>
      <c r="D1564" s="11" t="s">
        <v>174</v>
      </c>
      <c r="E1564" s="12">
        <v>2024.0</v>
      </c>
      <c r="F1564" s="11" t="s">
        <v>166</v>
      </c>
      <c r="G1564" s="11" t="s">
        <v>167</v>
      </c>
      <c r="H1564" s="11">
        <v>3.0</v>
      </c>
      <c r="I1564" s="13">
        <v>8.6</v>
      </c>
      <c r="J1564" s="11">
        <v>0.0</v>
      </c>
      <c r="K1564" s="13">
        <v>3.0</v>
      </c>
      <c r="L1564" s="13">
        <v>7.2</v>
      </c>
      <c r="M1564" s="11">
        <v>25.0</v>
      </c>
      <c r="N1564" s="14">
        <v>0.79</v>
      </c>
      <c r="O1564" s="13">
        <v>61.5</v>
      </c>
      <c r="P1564" s="13">
        <v>8.7</v>
      </c>
      <c r="Q1564" s="13">
        <v>18.1</v>
      </c>
      <c r="R1564" s="13">
        <v>13.0</v>
      </c>
      <c r="S1564" s="13">
        <v>4.1</v>
      </c>
      <c r="T1564" s="13">
        <v>3.2</v>
      </c>
      <c r="U1564" s="13">
        <v>1.3</v>
      </c>
      <c r="V1564" s="13">
        <v>61.4</v>
      </c>
      <c r="W1564" s="11" t="str">
        <f t="shared" si="1"/>
        <v>B-Average|BBVA|Digital|2024</v>
      </c>
      <c r="X1564" s="15">
        <f>(MAX(0,MIN(1,1-(K1564-scaling_params!$B$2)/(scaling_params!$C$2-scaling_params!$B$2)))+MAX(0,MIN(1,(L1564-scaling_params!$B$3)/(scaling_params!$C$3-scaling_params!$B$3))))/2</f>
        <v>0.4754901961</v>
      </c>
      <c r="Y1564" s="15">
        <f>(MAX(0,MIN(1,(M1564-scaling_params!$B$4)/(scaling_params!$C$4-scaling_params!$B$4)))+MAX(0,MIN(1,(N1564-scaling_params!$B$5)/(scaling_params!$C$5-scaling_params!$B$5))))/2</f>
        <v>0.6178571429</v>
      </c>
      <c r="Z1564" s="15">
        <f>(MAX(0,MIN(1,(O1564-scaling_params!$B$6)/(scaling_params!$C$6-scaling_params!$B$6)))+MAX(0,MIN(1,1-(P1564-scaling_params!$B$7)/(scaling_params!$C$7-scaling_params!$B$7)))+MAX(0,MIN(1,(T1564-scaling_params!$B$11)/(scaling_params!$C$11-scaling_params!$B$11))))/3</f>
        <v>0.2878078928</v>
      </c>
      <c r="AA1564" s="15">
        <f>(MAX(0,MIN(1,1-(Q1564-scaling_params!$B$8)/(scaling_params!$C$8-scaling_params!$B$8)))+MAX(0,MIN(1,(R1564-scaling_params!$B$9)/(scaling_params!$C$9-scaling_params!$B$9)))+MAX(0,MIN(1,(S1564-scaling_params!$B$10)/(scaling_params!$C$10-scaling_params!$B$10))))/3</f>
        <v>0.4419238927</v>
      </c>
      <c r="AB1564" s="15">
        <f>(MAX(0,MIN(1,(U1564-scaling_params!$B$12)/(scaling_params!$C$12-scaling_params!$B$12)))+MAX(0,MIN(1,(V1564-scaling_params!$B$13)/(scaling_params!$C$13-scaling_params!$B$13))))/2</f>
        <v>0.2386363636</v>
      </c>
      <c r="AC1564" s="13">
        <f>(scaling_params!$G$2*X1564+scaling_params!$G$3*Y1564+scaling_params!$G$4*Z1564+scaling_params!$G$5*AA1564+scaling_params!$G$6*AB1564)*100</f>
        <v>43.05091755</v>
      </c>
      <c r="AD1564" s="11" t="s">
        <v>680</v>
      </c>
      <c r="AE1564" s="11">
        <f t="shared" si="2"/>
        <v>1</v>
      </c>
    </row>
    <row r="1565" ht="15.75" customHeight="1">
      <c r="A1565" s="11" t="s">
        <v>460</v>
      </c>
      <c r="B1565" s="11" t="s">
        <v>163</v>
      </c>
      <c r="C1565" s="11" t="s">
        <v>449</v>
      </c>
      <c r="D1565" s="11" t="s">
        <v>174</v>
      </c>
      <c r="E1565" s="12">
        <v>2025.0</v>
      </c>
      <c r="F1565" s="11" t="s">
        <v>166</v>
      </c>
      <c r="G1565" s="11" t="s">
        <v>167</v>
      </c>
      <c r="H1565" s="11">
        <v>3.0</v>
      </c>
      <c r="I1565" s="13">
        <v>8.3</v>
      </c>
      <c r="J1565" s="11">
        <v>0.0</v>
      </c>
      <c r="K1565" s="13">
        <v>3.2</v>
      </c>
      <c r="L1565" s="13">
        <v>5.1</v>
      </c>
      <c r="M1565" s="11">
        <v>-1.0</v>
      </c>
      <c r="N1565" s="14">
        <v>0.79</v>
      </c>
      <c r="O1565" s="13">
        <v>62.8</v>
      </c>
      <c r="P1565" s="13">
        <v>7.6</v>
      </c>
      <c r="Q1565" s="13">
        <v>16.6</v>
      </c>
      <c r="R1565" s="13">
        <v>15.2</v>
      </c>
      <c r="S1565" s="13">
        <v>3.5</v>
      </c>
      <c r="T1565" s="13">
        <v>3.3</v>
      </c>
      <c r="U1565" s="13">
        <v>1.7</v>
      </c>
      <c r="V1565" s="13">
        <v>64.6</v>
      </c>
      <c r="W1565" s="11" t="str">
        <f t="shared" si="1"/>
        <v>B-Average|BBVA|Digital|2025</v>
      </c>
      <c r="X1565" s="15">
        <f>(MAX(0,MIN(1,1-(K1565-scaling_params!$B$2)/(scaling_params!$C$2-scaling_params!$B$2)))+MAX(0,MIN(1,(L1565-scaling_params!$B$3)/(scaling_params!$C$3-scaling_params!$B$3))))/2</f>
        <v>0.287745098</v>
      </c>
      <c r="Y1565" s="15">
        <f>(MAX(0,MIN(1,(M1565-scaling_params!$B$4)/(scaling_params!$C$4-scaling_params!$B$4)))+MAX(0,MIN(1,(N1565-scaling_params!$B$5)/(scaling_params!$C$5-scaling_params!$B$5))))/2</f>
        <v>0.494047619</v>
      </c>
      <c r="Z1565" s="15">
        <f>(MAX(0,MIN(1,(O1565-scaling_params!$B$6)/(scaling_params!$C$6-scaling_params!$B$6)))+MAX(0,MIN(1,1-(P1565-scaling_params!$B$7)/(scaling_params!$C$7-scaling_params!$B$7)))+MAX(0,MIN(1,(T1565-scaling_params!$B$11)/(scaling_params!$C$11-scaling_params!$B$11))))/3</f>
        <v>0.4178829466</v>
      </c>
      <c r="AA1565" s="15">
        <f>(MAX(0,MIN(1,1-(Q1565-scaling_params!$B$8)/(scaling_params!$C$8-scaling_params!$B$8)))+MAX(0,MIN(1,(R1565-scaling_params!$B$9)/(scaling_params!$C$9-scaling_params!$B$9)))+MAX(0,MIN(1,(S1565-scaling_params!$B$10)/(scaling_params!$C$10-scaling_params!$B$10))))/3</f>
        <v>0.5327455493</v>
      </c>
      <c r="AB1565" s="15">
        <f>(MAX(0,MIN(1,(U1565-scaling_params!$B$12)/(scaling_params!$C$12-scaling_params!$B$12)))+MAX(0,MIN(1,(V1565-scaling_params!$B$13)/(scaling_params!$C$13-scaling_params!$B$13))))/2</f>
        <v>0.3677272727</v>
      </c>
      <c r="AC1565" s="13">
        <f>(scaling_params!$G$2*X1565+scaling_params!$G$3*Y1565+scaling_params!$G$4*Z1565+scaling_params!$G$5*AA1565+scaling_params!$G$6*AB1565)*100</f>
        <v>41.90788158</v>
      </c>
      <c r="AD1565" s="11" t="s">
        <v>680</v>
      </c>
      <c r="AE1565" s="11">
        <f t="shared" si="2"/>
        <v>1</v>
      </c>
    </row>
    <row r="1566" ht="15.75" customHeight="1">
      <c r="A1566" s="11" t="s">
        <v>461</v>
      </c>
      <c r="B1566" s="11" t="s">
        <v>163</v>
      </c>
      <c r="C1566" s="11" t="s">
        <v>449</v>
      </c>
      <c r="D1566" s="11" t="s">
        <v>165</v>
      </c>
      <c r="E1566" s="12">
        <v>2024.0</v>
      </c>
      <c r="F1566" s="11" t="s">
        <v>166</v>
      </c>
      <c r="G1566" s="11" t="s">
        <v>184</v>
      </c>
      <c r="H1566" s="11">
        <v>3.0</v>
      </c>
      <c r="I1566" s="13">
        <v>8.6</v>
      </c>
      <c r="J1566" s="11">
        <v>0.0</v>
      </c>
      <c r="K1566" s="13">
        <v>3.0</v>
      </c>
      <c r="L1566" s="13">
        <v>6.1</v>
      </c>
      <c r="M1566" s="11">
        <v>6.0</v>
      </c>
      <c r="N1566" s="14">
        <v>0.74</v>
      </c>
      <c r="O1566" s="13">
        <v>69.1</v>
      </c>
      <c r="P1566" s="13">
        <v>7.0</v>
      </c>
      <c r="Q1566" s="13">
        <v>16.3</v>
      </c>
      <c r="R1566" s="13">
        <v>13.4</v>
      </c>
      <c r="S1566" s="13">
        <v>3.5</v>
      </c>
      <c r="T1566" s="13">
        <v>3.7</v>
      </c>
      <c r="U1566" s="13">
        <v>2.1</v>
      </c>
      <c r="V1566" s="13">
        <v>71.5</v>
      </c>
      <c r="W1566" s="11" t="str">
        <f t="shared" si="1"/>
        <v>B-Average|BBVA|Operations|2024</v>
      </c>
      <c r="X1566" s="15">
        <f>(MAX(0,MIN(1,1-(K1566-scaling_params!$B$2)/(scaling_params!$C$2-scaling_params!$B$2)))+MAX(0,MIN(1,(L1566-scaling_params!$B$3)/(scaling_params!$C$3-scaling_params!$B$3))))/2</f>
        <v>0.3946078431</v>
      </c>
      <c r="Y1566" s="15">
        <f>(MAX(0,MIN(1,(M1566-scaling_params!$B$4)/(scaling_params!$C$4-scaling_params!$B$4)))+MAX(0,MIN(1,(N1566-scaling_params!$B$5)/(scaling_params!$C$5-scaling_params!$B$5))))/2</f>
        <v>0.4648809524</v>
      </c>
      <c r="Z1566" s="15">
        <f>(MAX(0,MIN(1,(O1566-scaling_params!$B$6)/(scaling_params!$C$6-scaling_params!$B$6)))+MAX(0,MIN(1,1-(P1566-scaling_params!$B$7)/(scaling_params!$C$7-scaling_params!$B$7)))+MAX(0,MIN(1,(T1566-scaling_params!$B$11)/(scaling_params!$C$11-scaling_params!$B$11))))/3</f>
        <v>0.6139926348</v>
      </c>
      <c r="AA1566" s="15">
        <f>(MAX(0,MIN(1,1-(Q1566-scaling_params!$B$8)/(scaling_params!$C$8-scaling_params!$B$8)))+MAX(0,MIN(1,(R1566-scaling_params!$B$9)/(scaling_params!$C$9-scaling_params!$B$9)))+MAX(0,MIN(1,(S1566-scaling_params!$B$10)/(scaling_params!$C$10-scaling_params!$B$10))))/3</f>
        <v>0.4681598186</v>
      </c>
      <c r="AB1566" s="15">
        <f>(MAX(0,MIN(1,(U1566-scaling_params!$B$12)/(scaling_params!$C$12-scaling_params!$B$12)))+MAX(0,MIN(1,(V1566-scaling_params!$B$13)/(scaling_params!$C$13-scaling_params!$B$13))))/2</f>
        <v>0.5304545455</v>
      </c>
      <c r="AC1566" s="13">
        <f>(scaling_params!$G$2*X1566+scaling_params!$G$3*Y1566+scaling_params!$G$4*Z1566+scaling_params!$G$5*AA1566+scaling_params!$G$6*AB1566)*100</f>
        <v>49.12579006</v>
      </c>
      <c r="AD1566" s="11" t="s">
        <v>680</v>
      </c>
      <c r="AE1566" s="11">
        <f t="shared" si="2"/>
        <v>1</v>
      </c>
    </row>
    <row r="1567" ht="15.75" customHeight="1">
      <c r="A1567" s="11" t="s">
        <v>461</v>
      </c>
      <c r="B1567" s="11" t="s">
        <v>163</v>
      </c>
      <c r="C1567" s="11" t="s">
        <v>449</v>
      </c>
      <c r="D1567" s="11" t="s">
        <v>165</v>
      </c>
      <c r="E1567" s="12">
        <v>2025.0</v>
      </c>
      <c r="F1567" s="11" t="s">
        <v>166</v>
      </c>
      <c r="G1567" s="11" t="s">
        <v>184</v>
      </c>
      <c r="H1567" s="11">
        <v>3.0</v>
      </c>
      <c r="I1567" s="13">
        <v>8.3</v>
      </c>
      <c r="J1567" s="11">
        <v>1.0</v>
      </c>
      <c r="K1567" s="13">
        <v>2.9</v>
      </c>
      <c r="L1567" s="13">
        <v>6.4</v>
      </c>
      <c r="M1567" s="11">
        <v>-14.0</v>
      </c>
      <c r="N1567" s="14">
        <v>0.72</v>
      </c>
      <c r="O1567" s="13">
        <v>65.0</v>
      </c>
      <c r="P1567" s="13">
        <v>7.5</v>
      </c>
      <c r="Q1567" s="13">
        <v>15.9</v>
      </c>
      <c r="R1567" s="13">
        <v>10.7</v>
      </c>
      <c r="S1567" s="13">
        <v>3.2</v>
      </c>
      <c r="T1567" s="13">
        <v>2.9</v>
      </c>
      <c r="U1567" s="13">
        <v>1.3</v>
      </c>
      <c r="V1567" s="13">
        <v>61.9</v>
      </c>
      <c r="W1567" s="11" t="str">
        <f t="shared" si="1"/>
        <v>B-Average|BBVA|Operations|2025</v>
      </c>
      <c r="X1567" s="15">
        <f>(MAX(0,MIN(1,1-(K1567-scaling_params!$B$2)/(scaling_params!$C$2-scaling_params!$B$2)))+MAX(0,MIN(1,(L1567-scaling_params!$B$3)/(scaling_params!$C$3-scaling_params!$B$3))))/2</f>
        <v>0.4333333333</v>
      </c>
      <c r="Y1567" s="15">
        <f>(MAX(0,MIN(1,(M1567-scaling_params!$B$4)/(scaling_params!$C$4-scaling_params!$B$4)))+MAX(0,MIN(1,(N1567-scaling_params!$B$5)/(scaling_params!$C$5-scaling_params!$B$5))))/2</f>
        <v>0.3446428571</v>
      </c>
      <c r="Z1567" s="15">
        <f>(MAX(0,MIN(1,(O1567-scaling_params!$B$6)/(scaling_params!$C$6-scaling_params!$B$6)))+MAX(0,MIN(1,1-(P1567-scaling_params!$B$7)/(scaling_params!$C$7-scaling_params!$B$7)))+MAX(0,MIN(1,(T1567-scaling_params!$B$11)/(scaling_params!$C$11-scaling_params!$B$11))))/3</f>
        <v>0.4251003479</v>
      </c>
      <c r="AA1567" s="15">
        <f>(MAX(0,MIN(1,1-(Q1567-scaling_params!$B$8)/(scaling_params!$C$8-scaling_params!$B$8)))+MAX(0,MIN(1,(R1567-scaling_params!$B$9)/(scaling_params!$C$9-scaling_params!$B$9)))+MAX(0,MIN(1,(S1567-scaling_params!$B$10)/(scaling_params!$C$10-scaling_params!$B$10))))/3</f>
        <v>0.3399755184</v>
      </c>
      <c r="AB1567" s="15">
        <f>(MAX(0,MIN(1,(U1567-scaling_params!$B$12)/(scaling_params!$C$12-scaling_params!$B$12)))+MAX(0,MIN(1,(V1567-scaling_params!$B$13)/(scaling_params!$C$13-scaling_params!$B$13))))/2</f>
        <v>0.2431818182</v>
      </c>
      <c r="AC1567" s="13">
        <f>(scaling_params!$G$2*X1567+scaling_params!$G$3*Y1567+scaling_params!$G$4*Z1567+scaling_params!$G$5*AA1567+scaling_params!$G$6*AB1567)*100</f>
        <v>37.12541323</v>
      </c>
      <c r="AD1567" s="11" t="s">
        <v>680</v>
      </c>
      <c r="AE1567" s="11">
        <f t="shared" si="2"/>
        <v>1</v>
      </c>
    </row>
    <row r="1568" ht="15.75" customHeight="1">
      <c r="A1568" s="11" t="s">
        <v>462</v>
      </c>
      <c r="B1568" s="11" t="s">
        <v>163</v>
      </c>
      <c r="C1568" s="11" t="s">
        <v>449</v>
      </c>
      <c r="D1568" s="11" t="s">
        <v>177</v>
      </c>
      <c r="E1568" s="12">
        <v>2024.0</v>
      </c>
      <c r="F1568" s="11" t="s">
        <v>171</v>
      </c>
      <c r="G1568" s="11" t="s">
        <v>175</v>
      </c>
      <c r="H1568" s="11">
        <v>3.0</v>
      </c>
      <c r="I1568" s="13">
        <v>8.6</v>
      </c>
      <c r="J1568" s="11">
        <v>0.0</v>
      </c>
      <c r="K1568" s="13">
        <v>2.9</v>
      </c>
      <c r="L1568" s="13">
        <v>6.6</v>
      </c>
      <c r="M1568" s="11">
        <v>17.0</v>
      </c>
      <c r="N1568" s="14">
        <v>0.84</v>
      </c>
      <c r="O1568" s="13">
        <v>68.1</v>
      </c>
      <c r="P1568" s="13">
        <v>8.1</v>
      </c>
      <c r="Q1568" s="13">
        <v>16.4</v>
      </c>
      <c r="R1568" s="13">
        <v>13.3</v>
      </c>
      <c r="S1568" s="13">
        <v>3.5</v>
      </c>
      <c r="T1568" s="13">
        <v>3.5</v>
      </c>
      <c r="U1568" s="13">
        <v>2.1</v>
      </c>
      <c r="V1568" s="13">
        <v>69.2</v>
      </c>
      <c r="W1568" s="11" t="str">
        <f t="shared" si="1"/>
        <v>B-Average|BBVA|Retail|2024</v>
      </c>
      <c r="X1568" s="15">
        <f>(MAX(0,MIN(1,1-(K1568-scaling_params!$B$2)/(scaling_params!$C$2-scaling_params!$B$2)))+MAX(0,MIN(1,(L1568-scaling_params!$B$3)/(scaling_params!$C$3-scaling_params!$B$3))))/2</f>
        <v>0.4480392157</v>
      </c>
      <c r="Y1568" s="15">
        <f>(MAX(0,MIN(1,(M1568-scaling_params!$B$4)/(scaling_params!$C$4-scaling_params!$B$4)))+MAX(0,MIN(1,(N1568-scaling_params!$B$5)/(scaling_params!$C$5-scaling_params!$B$5))))/2</f>
        <v>0.6422619048</v>
      </c>
      <c r="Z1568" s="15">
        <f>(MAX(0,MIN(1,(O1568-scaling_params!$B$6)/(scaling_params!$C$6-scaling_params!$B$6)))+MAX(0,MIN(1,1-(P1568-scaling_params!$B$7)/(scaling_params!$C$7-scaling_params!$B$7)))+MAX(0,MIN(1,(T1568-scaling_params!$B$11)/(scaling_params!$C$11-scaling_params!$B$11))))/3</f>
        <v>0.4793442665</v>
      </c>
      <c r="AA1568" s="15">
        <f>(MAX(0,MIN(1,1-(Q1568-scaling_params!$B$8)/(scaling_params!$C$8-scaling_params!$B$8)))+MAX(0,MIN(1,(R1568-scaling_params!$B$9)/(scaling_params!$C$9-scaling_params!$B$9)))+MAX(0,MIN(1,(S1568-scaling_params!$B$10)/(scaling_params!$C$10-scaling_params!$B$10))))/3</f>
        <v>0.4601525305</v>
      </c>
      <c r="AB1568" s="15">
        <f>(MAX(0,MIN(1,(U1568-scaling_params!$B$12)/(scaling_params!$C$12-scaling_params!$B$12)))+MAX(0,MIN(1,(V1568-scaling_params!$B$13)/(scaling_params!$C$13-scaling_params!$B$13))))/2</f>
        <v>0.5095454545</v>
      </c>
      <c r="AC1568" s="13">
        <f>(scaling_params!$G$2*X1568+scaling_params!$G$3*Y1568+scaling_params!$G$4*Z1568+scaling_params!$G$5*AA1568+scaling_params!$G$6*AB1568)*100</f>
        <v>50.99798749</v>
      </c>
      <c r="AD1568" s="11" t="s">
        <v>680</v>
      </c>
      <c r="AE1568" s="11">
        <f t="shared" si="2"/>
        <v>1</v>
      </c>
    </row>
    <row r="1569" ht="15.75" customHeight="1">
      <c r="A1569" s="11" t="s">
        <v>462</v>
      </c>
      <c r="B1569" s="11" t="s">
        <v>163</v>
      </c>
      <c r="C1569" s="11" t="s">
        <v>449</v>
      </c>
      <c r="D1569" s="11" t="s">
        <v>177</v>
      </c>
      <c r="E1569" s="12">
        <v>2025.0</v>
      </c>
      <c r="F1569" s="11" t="s">
        <v>171</v>
      </c>
      <c r="G1569" s="11" t="s">
        <v>175</v>
      </c>
      <c r="H1569" s="11">
        <v>3.0</v>
      </c>
      <c r="I1569" s="13">
        <v>8.3</v>
      </c>
      <c r="J1569" s="11">
        <v>1.0</v>
      </c>
      <c r="K1569" s="13">
        <v>2.8</v>
      </c>
      <c r="L1569" s="13">
        <v>6.0</v>
      </c>
      <c r="M1569" s="11">
        <v>6.0</v>
      </c>
      <c r="N1569" s="14">
        <v>0.8</v>
      </c>
      <c r="O1569" s="13">
        <v>69.9</v>
      </c>
      <c r="P1569" s="13">
        <v>6.2</v>
      </c>
      <c r="Q1569" s="13">
        <v>20.4</v>
      </c>
      <c r="R1569" s="13">
        <v>11.3</v>
      </c>
      <c r="S1569" s="13">
        <v>3.6</v>
      </c>
      <c r="T1569" s="13">
        <v>3.0</v>
      </c>
      <c r="U1569" s="13">
        <v>1.6</v>
      </c>
      <c r="V1569" s="13">
        <v>77.0</v>
      </c>
      <c r="W1569" s="11" t="str">
        <f t="shared" si="1"/>
        <v>B-Average|BBVA|Retail|2025</v>
      </c>
      <c r="X1569" s="15">
        <f>(MAX(0,MIN(1,1-(K1569-scaling_params!$B$2)/(scaling_params!$C$2-scaling_params!$B$2)))+MAX(0,MIN(1,(L1569-scaling_params!$B$3)/(scaling_params!$C$3-scaling_params!$B$3))))/2</f>
        <v>0.4205882353</v>
      </c>
      <c r="Y1569" s="15">
        <f>(MAX(0,MIN(1,(M1569-scaling_params!$B$4)/(scaling_params!$C$4-scaling_params!$B$4)))+MAX(0,MIN(1,(N1569-scaling_params!$B$5)/(scaling_params!$C$5-scaling_params!$B$5))))/2</f>
        <v>0.5398809524</v>
      </c>
      <c r="Z1569" s="15">
        <f>(MAX(0,MIN(1,(O1569-scaling_params!$B$6)/(scaling_params!$C$6-scaling_params!$B$6)))+MAX(0,MIN(1,1-(P1569-scaling_params!$B$7)/(scaling_params!$C$7-scaling_params!$B$7)))+MAX(0,MIN(1,(T1569-scaling_params!$B$11)/(scaling_params!$C$11-scaling_params!$B$11))))/3</f>
        <v>0.6325993603</v>
      </c>
      <c r="AA1569" s="15">
        <f>(MAX(0,MIN(1,1-(Q1569-scaling_params!$B$8)/(scaling_params!$C$8-scaling_params!$B$8)))+MAX(0,MIN(1,(R1569-scaling_params!$B$9)/(scaling_params!$C$9-scaling_params!$B$9)))+MAX(0,MIN(1,(S1569-scaling_params!$B$10)/(scaling_params!$C$10-scaling_params!$B$10))))/3</f>
        <v>0.2340531149</v>
      </c>
      <c r="AB1569" s="15">
        <f>(MAX(0,MIN(1,(U1569-scaling_params!$B$12)/(scaling_params!$C$12-scaling_params!$B$12)))+MAX(0,MIN(1,(V1569-scaling_params!$B$13)/(scaling_params!$C$13-scaling_params!$B$13))))/2</f>
        <v>0.4554545455</v>
      </c>
      <c r="AC1569" s="13">
        <f>(scaling_params!$G$2*X1569+scaling_params!$G$3*Y1569+scaling_params!$G$4*Z1569+scaling_params!$G$5*AA1569+scaling_params!$G$6*AB1569)*100</f>
        <v>46.93080934</v>
      </c>
      <c r="AD1569" s="11" t="s">
        <v>680</v>
      </c>
      <c r="AE1569" s="11">
        <f t="shared" si="2"/>
        <v>1</v>
      </c>
    </row>
    <row r="1570" ht="15.75" customHeight="1">
      <c r="A1570" s="11" t="s">
        <v>463</v>
      </c>
      <c r="B1570" s="11" t="s">
        <v>163</v>
      </c>
      <c r="C1570" s="11" t="s">
        <v>449</v>
      </c>
      <c r="D1570" s="11" t="s">
        <v>177</v>
      </c>
      <c r="E1570" s="12">
        <v>2024.0</v>
      </c>
      <c r="F1570" s="11" t="s">
        <v>166</v>
      </c>
      <c r="G1570" s="11" t="s">
        <v>184</v>
      </c>
      <c r="H1570" s="11">
        <v>2.0</v>
      </c>
      <c r="I1570" s="13">
        <v>8.6</v>
      </c>
      <c r="J1570" s="11">
        <v>0.0</v>
      </c>
      <c r="K1570" s="13">
        <v>2.9</v>
      </c>
      <c r="L1570" s="13">
        <v>6.0</v>
      </c>
      <c r="M1570" s="11">
        <v>16.0</v>
      </c>
      <c r="N1570" s="14">
        <v>0.77</v>
      </c>
      <c r="O1570" s="13">
        <v>68.1</v>
      </c>
      <c r="P1570" s="13">
        <v>8.1</v>
      </c>
      <c r="Q1570" s="13">
        <v>16.4</v>
      </c>
      <c r="R1570" s="13">
        <v>13.3</v>
      </c>
      <c r="S1570" s="13">
        <v>3.4</v>
      </c>
      <c r="T1570" s="13">
        <v>4.1</v>
      </c>
      <c r="U1570" s="13">
        <v>2.1</v>
      </c>
      <c r="V1570" s="13">
        <v>77.7</v>
      </c>
      <c r="W1570" s="11" t="str">
        <f t="shared" si="1"/>
        <v>B-Average|BBVA|Retail|2024</v>
      </c>
      <c r="X1570" s="15">
        <f>(MAX(0,MIN(1,1-(K1570-scaling_params!$B$2)/(scaling_params!$C$2-scaling_params!$B$2)))+MAX(0,MIN(1,(L1570-scaling_params!$B$3)/(scaling_params!$C$3-scaling_params!$B$3))))/2</f>
        <v>0.4039215686</v>
      </c>
      <c r="Y1570" s="15">
        <f>(MAX(0,MIN(1,(M1570-scaling_params!$B$4)/(scaling_params!$C$4-scaling_params!$B$4)))+MAX(0,MIN(1,(N1570-scaling_params!$B$5)/(scaling_params!$C$5-scaling_params!$B$5))))/2</f>
        <v>0.55</v>
      </c>
      <c r="Z1570" s="15">
        <f>(MAX(0,MIN(1,(O1570-scaling_params!$B$6)/(scaling_params!$C$6-scaling_params!$B$6)))+MAX(0,MIN(1,1-(P1570-scaling_params!$B$7)/(scaling_params!$C$7-scaling_params!$B$7)))+MAX(0,MIN(1,(T1570-scaling_params!$B$11)/(scaling_params!$C$11-scaling_params!$B$11))))/3</f>
        <v>0.5364871236</v>
      </c>
      <c r="AA1570" s="15">
        <f>(MAX(0,MIN(1,1-(Q1570-scaling_params!$B$8)/(scaling_params!$C$8-scaling_params!$B$8)))+MAX(0,MIN(1,(R1570-scaling_params!$B$9)/(scaling_params!$C$9-scaling_params!$B$9)))+MAX(0,MIN(1,(S1570-scaling_params!$B$10)/(scaling_params!$C$10-scaling_params!$B$10))))/3</f>
        <v>0.4503486089</v>
      </c>
      <c r="AB1570" s="15">
        <f>(MAX(0,MIN(1,(U1570-scaling_params!$B$12)/(scaling_params!$C$12-scaling_params!$B$12)))+MAX(0,MIN(1,(V1570-scaling_params!$B$13)/(scaling_params!$C$13-scaling_params!$B$13))))/2</f>
        <v>0.5868181818</v>
      </c>
      <c r="AC1570" s="13">
        <f>(scaling_params!$G$2*X1570+scaling_params!$G$3*Y1570+scaling_params!$G$4*Z1570+scaling_params!$G$5*AA1570+scaling_params!$G$6*AB1570)*100</f>
        <v>49.87519433</v>
      </c>
      <c r="AD1570" s="11" t="s">
        <v>680</v>
      </c>
      <c r="AE1570" s="11">
        <f t="shared" si="2"/>
        <v>1</v>
      </c>
    </row>
    <row r="1571" ht="15.75" customHeight="1">
      <c r="A1571" s="11" t="s">
        <v>463</v>
      </c>
      <c r="B1571" s="11" t="s">
        <v>163</v>
      </c>
      <c r="C1571" s="11" t="s">
        <v>449</v>
      </c>
      <c r="D1571" s="11" t="s">
        <v>177</v>
      </c>
      <c r="E1571" s="12">
        <v>2025.0</v>
      </c>
      <c r="F1571" s="11" t="s">
        <v>166</v>
      </c>
      <c r="G1571" s="11" t="s">
        <v>184</v>
      </c>
      <c r="H1571" s="11">
        <v>2.0</v>
      </c>
      <c r="I1571" s="13">
        <v>8.3</v>
      </c>
      <c r="J1571" s="11">
        <v>0.0</v>
      </c>
      <c r="K1571" s="13">
        <v>2.8</v>
      </c>
      <c r="L1571" s="13">
        <v>6.0</v>
      </c>
      <c r="M1571" s="11">
        <v>24.0</v>
      </c>
      <c r="N1571" s="14">
        <v>0.8</v>
      </c>
      <c r="O1571" s="13">
        <v>69.9</v>
      </c>
      <c r="P1571" s="13">
        <v>6.2</v>
      </c>
      <c r="Q1571" s="13">
        <v>20.4</v>
      </c>
      <c r="R1571" s="13">
        <v>11.3</v>
      </c>
      <c r="S1571" s="13">
        <v>4.4</v>
      </c>
      <c r="T1571" s="13">
        <v>4.0</v>
      </c>
      <c r="U1571" s="13">
        <v>1.6</v>
      </c>
      <c r="V1571" s="13">
        <v>77.4</v>
      </c>
      <c r="W1571" s="11" t="str">
        <f t="shared" si="1"/>
        <v>B-Average|BBVA|Retail|2025</v>
      </c>
      <c r="X1571" s="15">
        <f>(MAX(0,MIN(1,1-(K1571-scaling_params!$B$2)/(scaling_params!$C$2-scaling_params!$B$2)))+MAX(0,MIN(1,(L1571-scaling_params!$B$3)/(scaling_params!$C$3-scaling_params!$B$3))))/2</f>
        <v>0.4205882353</v>
      </c>
      <c r="Y1571" s="15">
        <f>(MAX(0,MIN(1,(M1571-scaling_params!$B$4)/(scaling_params!$C$4-scaling_params!$B$4)))+MAX(0,MIN(1,(N1571-scaling_params!$B$5)/(scaling_params!$C$5-scaling_params!$B$5))))/2</f>
        <v>0.6255952381</v>
      </c>
      <c r="Z1571" s="15">
        <f>(MAX(0,MIN(1,(O1571-scaling_params!$B$6)/(scaling_params!$C$6-scaling_params!$B$6)))+MAX(0,MIN(1,1-(P1571-scaling_params!$B$7)/(scaling_params!$C$7-scaling_params!$B$7)))+MAX(0,MIN(1,(T1571-scaling_params!$B$11)/(scaling_params!$C$11-scaling_params!$B$11))))/3</f>
        <v>0.7278374556</v>
      </c>
      <c r="AA1571" s="15">
        <f>(MAX(0,MIN(1,1-(Q1571-scaling_params!$B$8)/(scaling_params!$C$8-scaling_params!$B$8)))+MAX(0,MIN(1,(R1571-scaling_params!$B$9)/(scaling_params!$C$9-scaling_params!$B$9)))+MAX(0,MIN(1,(S1571-scaling_params!$B$10)/(scaling_params!$C$10-scaling_params!$B$10))))/3</f>
        <v>0.3124844875</v>
      </c>
      <c r="AB1571" s="15">
        <f>(MAX(0,MIN(1,(U1571-scaling_params!$B$12)/(scaling_params!$C$12-scaling_params!$B$12)))+MAX(0,MIN(1,(V1571-scaling_params!$B$13)/(scaling_params!$C$13-scaling_params!$B$13))))/2</f>
        <v>0.4590909091</v>
      </c>
      <c r="AC1571" s="13">
        <f>(scaling_params!$G$2*X1571+scaling_params!$G$3*Y1571+scaling_params!$G$4*Z1571+scaling_params!$G$5*AA1571+scaling_params!$G$6*AB1571)*100</f>
        <v>52.60649154</v>
      </c>
      <c r="AD1571" s="11" t="s">
        <v>680</v>
      </c>
      <c r="AE1571" s="11">
        <f t="shared" si="2"/>
        <v>1</v>
      </c>
    </row>
    <row r="1572" ht="15.75" customHeight="1">
      <c r="A1572" s="11" t="s">
        <v>464</v>
      </c>
      <c r="B1572" s="11" t="s">
        <v>163</v>
      </c>
      <c r="C1572" s="11" t="s">
        <v>449</v>
      </c>
      <c r="D1572" s="11" t="s">
        <v>165</v>
      </c>
      <c r="E1572" s="12">
        <v>2024.0</v>
      </c>
      <c r="F1572" s="11" t="s">
        <v>171</v>
      </c>
      <c r="G1572" s="11" t="s">
        <v>184</v>
      </c>
      <c r="H1572" s="11">
        <v>5.0</v>
      </c>
      <c r="I1572" s="13">
        <v>8.6</v>
      </c>
      <c r="J1572" s="11">
        <v>0.0</v>
      </c>
      <c r="K1572" s="13">
        <v>3.0</v>
      </c>
      <c r="L1572" s="13">
        <v>6.8</v>
      </c>
      <c r="M1572" s="11">
        <v>11.0</v>
      </c>
      <c r="N1572" s="14">
        <v>0.77</v>
      </c>
      <c r="O1572" s="13">
        <v>69.1</v>
      </c>
      <c r="P1572" s="13">
        <v>7.0</v>
      </c>
      <c r="Q1572" s="13">
        <v>16.3</v>
      </c>
      <c r="R1572" s="13">
        <v>13.4</v>
      </c>
      <c r="S1572" s="13">
        <v>4.2</v>
      </c>
      <c r="T1572" s="13">
        <v>3.2</v>
      </c>
      <c r="U1572" s="13">
        <v>2.1</v>
      </c>
      <c r="V1572" s="13">
        <v>76.9</v>
      </c>
      <c r="W1572" s="11" t="str">
        <f t="shared" si="1"/>
        <v>B-Average|BBVA|Operations|2024</v>
      </c>
      <c r="X1572" s="15">
        <f>(MAX(0,MIN(1,1-(K1572-scaling_params!$B$2)/(scaling_params!$C$2-scaling_params!$B$2)))+MAX(0,MIN(1,(L1572-scaling_params!$B$3)/(scaling_params!$C$3-scaling_params!$B$3))))/2</f>
        <v>0.4460784314</v>
      </c>
      <c r="Y1572" s="15">
        <f>(MAX(0,MIN(1,(M1572-scaling_params!$B$4)/(scaling_params!$C$4-scaling_params!$B$4)))+MAX(0,MIN(1,(N1572-scaling_params!$B$5)/(scaling_params!$C$5-scaling_params!$B$5))))/2</f>
        <v>0.5261904762</v>
      </c>
      <c r="Z1572" s="15">
        <f>(MAX(0,MIN(1,(O1572-scaling_params!$B$6)/(scaling_params!$C$6-scaling_params!$B$6)))+MAX(0,MIN(1,1-(P1572-scaling_params!$B$7)/(scaling_params!$C$7-scaling_params!$B$7)))+MAX(0,MIN(1,(T1572-scaling_params!$B$11)/(scaling_params!$C$11-scaling_params!$B$11))))/3</f>
        <v>0.5663735872</v>
      </c>
      <c r="AA1572" s="15">
        <f>(MAX(0,MIN(1,1-(Q1572-scaling_params!$B$8)/(scaling_params!$C$8-scaling_params!$B$8)))+MAX(0,MIN(1,(R1572-scaling_params!$B$9)/(scaling_params!$C$9-scaling_params!$B$9)))+MAX(0,MIN(1,(S1572-scaling_params!$B$10)/(scaling_params!$C$10-scaling_params!$B$10))))/3</f>
        <v>0.5367872696</v>
      </c>
      <c r="AB1572" s="15">
        <f>(MAX(0,MIN(1,(U1572-scaling_params!$B$12)/(scaling_params!$C$12-scaling_params!$B$12)))+MAX(0,MIN(1,(V1572-scaling_params!$B$13)/(scaling_params!$C$13-scaling_params!$B$13))))/2</f>
        <v>0.5795454545</v>
      </c>
      <c r="AC1572" s="13">
        <f>(scaling_params!$G$2*X1572+scaling_params!$G$3*Y1572+scaling_params!$G$4*Z1572+scaling_params!$G$5*AA1572+scaling_params!$G$6*AB1572)*100</f>
        <v>52.44419093</v>
      </c>
      <c r="AD1572" s="11" t="s">
        <v>680</v>
      </c>
      <c r="AE1572" s="11">
        <f t="shared" si="2"/>
        <v>1</v>
      </c>
    </row>
    <row r="1573" ht="15.75" customHeight="1">
      <c r="A1573" s="11" t="s">
        <v>464</v>
      </c>
      <c r="B1573" s="11" t="s">
        <v>163</v>
      </c>
      <c r="C1573" s="11" t="s">
        <v>449</v>
      </c>
      <c r="D1573" s="11" t="s">
        <v>165</v>
      </c>
      <c r="E1573" s="12">
        <v>2025.0</v>
      </c>
      <c r="F1573" s="11" t="s">
        <v>171</v>
      </c>
      <c r="G1573" s="11" t="s">
        <v>184</v>
      </c>
      <c r="H1573" s="11">
        <v>5.0</v>
      </c>
      <c r="I1573" s="13">
        <v>8.3</v>
      </c>
      <c r="J1573" s="11">
        <v>0.0</v>
      </c>
      <c r="K1573" s="13">
        <v>2.9</v>
      </c>
      <c r="L1573" s="13">
        <v>7.7</v>
      </c>
      <c r="M1573" s="11">
        <v>15.0</v>
      </c>
      <c r="N1573" s="14">
        <v>0.76</v>
      </c>
      <c r="O1573" s="13">
        <v>65.0</v>
      </c>
      <c r="P1573" s="13">
        <v>7.5</v>
      </c>
      <c r="Q1573" s="13">
        <v>15.9</v>
      </c>
      <c r="R1573" s="13">
        <v>10.7</v>
      </c>
      <c r="S1573" s="13">
        <v>3.5</v>
      </c>
      <c r="T1573" s="13">
        <v>3.6</v>
      </c>
      <c r="U1573" s="13">
        <v>1.3</v>
      </c>
      <c r="V1573" s="13">
        <v>71.5</v>
      </c>
      <c r="W1573" s="11" t="str">
        <f t="shared" si="1"/>
        <v>B-Average|BBVA|Operations|2025</v>
      </c>
      <c r="X1573" s="15">
        <f>(MAX(0,MIN(1,1-(K1573-scaling_params!$B$2)/(scaling_params!$C$2-scaling_params!$B$2)))+MAX(0,MIN(1,(L1573-scaling_params!$B$3)/(scaling_params!$C$3-scaling_params!$B$3))))/2</f>
        <v>0.5289215686</v>
      </c>
      <c r="Y1573" s="15">
        <f>(MAX(0,MIN(1,(M1573-scaling_params!$B$4)/(scaling_params!$C$4-scaling_params!$B$4)))+MAX(0,MIN(1,(N1573-scaling_params!$B$5)/(scaling_params!$C$5-scaling_params!$B$5))))/2</f>
        <v>0.5327380952</v>
      </c>
      <c r="Z1573" s="15">
        <f>(MAX(0,MIN(1,(O1573-scaling_params!$B$6)/(scaling_params!$C$6-scaling_params!$B$6)))+MAX(0,MIN(1,1-(P1573-scaling_params!$B$7)/(scaling_params!$C$7-scaling_params!$B$7)))+MAX(0,MIN(1,(T1573-scaling_params!$B$11)/(scaling_params!$C$11-scaling_params!$B$11))))/3</f>
        <v>0.4917670145</v>
      </c>
      <c r="AA1573" s="15">
        <f>(MAX(0,MIN(1,1-(Q1573-scaling_params!$B$8)/(scaling_params!$C$8-scaling_params!$B$8)))+MAX(0,MIN(1,(R1573-scaling_params!$B$9)/(scaling_params!$C$9-scaling_params!$B$9)))+MAX(0,MIN(1,(S1573-scaling_params!$B$10)/(scaling_params!$C$10-scaling_params!$B$10))))/3</f>
        <v>0.3693872831</v>
      </c>
      <c r="AB1573" s="15">
        <f>(MAX(0,MIN(1,(U1573-scaling_params!$B$12)/(scaling_params!$C$12-scaling_params!$B$12)))+MAX(0,MIN(1,(V1573-scaling_params!$B$13)/(scaling_params!$C$13-scaling_params!$B$13))))/2</f>
        <v>0.3304545455</v>
      </c>
      <c r="AC1573" s="13">
        <f>(scaling_params!$G$2*X1573+scaling_params!$G$3*Y1573+scaling_params!$G$4*Z1573+scaling_params!$G$5*AA1573+scaling_params!$G$6*AB1573)*100</f>
        <v>46.90610676</v>
      </c>
      <c r="AD1573" s="11" t="s">
        <v>680</v>
      </c>
      <c r="AE1573" s="11">
        <f t="shared" si="2"/>
        <v>1</v>
      </c>
    </row>
    <row r="1574" ht="15.75" customHeight="1">
      <c r="A1574" s="11" t="s">
        <v>465</v>
      </c>
      <c r="B1574" s="11" t="s">
        <v>163</v>
      </c>
      <c r="C1574" s="11" t="s">
        <v>449</v>
      </c>
      <c r="D1574" s="11" t="s">
        <v>174</v>
      </c>
      <c r="E1574" s="12">
        <v>2024.0</v>
      </c>
      <c r="F1574" s="11" t="s">
        <v>166</v>
      </c>
      <c r="G1574" s="11" t="s">
        <v>175</v>
      </c>
      <c r="H1574" s="11">
        <v>4.0</v>
      </c>
      <c r="I1574" s="13">
        <v>8.6</v>
      </c>
      <c r="J1574" s="11">
        <v>1.0</v>
      </c>
      <c r="K1574" s="13">
        <v>3.0</v>
      </c>
      <c r="L1574" s="13">
        <v>6.9</v>
      </c>
      <c r="M1574" s="11">
        <v>-11.0</v>
      </c>
      <c r="N1574" s="14">
        <v>0.77</v>
      </c>
      <c r="O1574" s="13">
        <v>61.5</v>
      </c>
      <c r="P1574" s="13">
        <v>8.7</v>
      </c>
      <c r="Q1574" s="13">
        <v>18.1</v>
      </c>
      <c r="R1574" s="13">
        <v>13.0</v>
      </c>
      <c r="S1574" s="13">
        <v>3.2</v>
      </c>
      <c r="T1574" s="13">
        <v>3.9</v>
      </c>
      <c r="U1574" s="13">
        <v>1.3</v>
      </c>
      <c r="V1574" s="13">
        <v>65.0</v>
      </c>
      <c r="W1574" s="11" t="str">
        <f t="shared" si="1"/>
        <v>B-Average|BBVA|Digital|2024</v>
      </c>
      <c r="X1574" s="15">
        <f>(MAX(0,MIN(1,1-(K1574-scaling_params!$B$2)/(scaling_params!$C$2-scaling_params!$B$2)))+MAX(0,MIN(1,(L1574-scaling_params!$B$3)/(scaling_params!$C$3-scaling_params!$B$3))))/2</f>
        <v>0.4534313725</v>
      </c>
      <c r="Y1574" s="15">
        <f>(MAX(0,MIN(1,(M1574-scaling_params!$B$4)/(scaling_params!$C$4-scaling_params!$B$4)))+MAX(0,MIN(1,(N1574-scaling_params!$B$5)/(scaling_params!$C$5-scaling_params!$B$5))))/2</f>
        <v>0.4214285714</v>
      </c>
      <c r="Z1574" s="15">
        <f>(MAX(0,MIN(1,(O1574-scaling_params!$B$6)/(scaling_params!$C$6-scaling_params!$B$6)))+MAX(0,MIN(1,1-(P1574-scaling_params!$B$7)/(scaling_params!$C$7-scaling_params!$B$7)))+MAX(0,MIN(1,(T1574-scaling_params!$B$11)/(scaling_params!$C$11-scaling_params!$B$11))))/3</f>
        <v>0.3544745594</v>
      </c>
      <c r="AA1574" s="15">
        <f>(MAX(0,MIN(1,1-(Q1574-scaling_params!$B$8)/(scaling_params!$C$8-scaling_params!$B$8)))+MAX(0,MIN(1,(R1574-scaling_params!$B$9)/(scaling_params!$C$9-scaling_params!$B$9)))+MAX(0,MIN(1,(S1574-scaling_params!$B$10)/(scaling_params!$C$10-scaling_params!$B$10))))/3</f>
        <v>0.3536885986</v>
      </c>
      <c r="AB1574" s="15">
        <f>(MAX(0,MIN(1,(U1574-scaling_params!$B$12)/(scaling_params!$C$12-scaling_params!$B$12)))+MAX(0,MIN(1,(V1574-scaling_params!$B$13)/(scaling_params!$C$13-scaling_params!$B$13))))/2</f>
        <v>0.2713636364</v>
      </c>
      <c r="AC1574" s="13">
        <f>(scaling_params!$G$2*X1574+scaling_params!$G$3*Y1574+scaling_params!$G$4*Z1574+scaling_params!$G$5*AA1574+scaling_params!$G$6*AB1574)*100</f>
        <v>38.31637107</v>
      </c>
      <c r="AD1574" s="11" t="s">
        <v>680</v>
      </c>
      <c r="AE1574" s="11">
        <f t="shared" si="2"/>
        <v>1</v>
      </c>
    </row>
    <row r="1575" ht="15.75" customHeight="1">
      <c r="A1575" s="11" t="s">
        <v>465</v>
      </c>
      <c r="B1575" s="11" t="s">
        <v>163</v>
      </c>
      <c r="C1575" s="11" t="s">
        <v>449</v>
      </c>
      <c r="D1575" s="11" t="s">
        <v>174</v>
      </c>
      <c r="E1575" s="12">
        <v>2025.0</v>
      </c>
      <c r="F1575" s="11" t="s">
        <v>166</v>
      </c>
      <c r="G1575" s="11" t="s">
        <v>175</v>
      </c>
      <c r="H1575" s="11">
        <v>4.0</v>
      </c>
      <c r="I1575" s="13">
        <v>8.3</v>
      </c>
      <c r="J1575" s="11">
        <v>0.0</v>
      </c>
      <c r="K1575" s="13">
        <v>3.2</v>
      </c>
      <c r="L1575" s="13">
        <v>7.1</v>
      </c>
      <c r="M1575" s="11">
        <v>11.0</v>
      </c>
      <c r="N1575" s="14">
        <v>0.75</v>
      </c>
      <c r="O1575" s="13">
        <v>62.8</v>
      </c>
      <c r="P1575" s="13">
        <v>7.6</v>
      </c>
      <c r="Q1575" s="13">
        <v>16.6</v>
      </c>
      <c r="R1575" s="13">
        <v>15.2</v>
      </c>
      <c r="S1575" s="13">
        <v>4.0</v>
      </c>
      <c r="T1575" s="13">
        <v>3.0</v>
      </c>
      <c r="U1575" s="13">
        <v>1.7</v>
      </c>
      <c r="V1575" s="13">
        <v>69.9</v>
      </c>
      <c r="W1575" s="11" t="str">
        <f t="shared" si="1"/>
        <v>B-Average|BBVA|Digital|2025</v>
      </c>
      <c r="X1575" s="15">
        <f>(MAX(0,MIN(1,1-(K1575-scaling_params!$B$2)/(scaling_params!$C$2-scaling_params!$B$2)))+MAX(0,MIN(1,(L1575-scaling_params!$B$3)/(scaling_params!$C$3-scaling_params!$B$3))))/2</f>
        <v>0.4348039216</v>
      </c>
      <c r="Y1575" s="15">
        <f>(MAX(0,MIN(1,(M1575-scaling_params!$B$4)/(scaling_params!$C$4-scaling_params!$B$4)))+MAX(0,MIN(1,(N1575-scaling_params!$B$5)/(scaling_params!$C$5-scaling_params!$B$5))))/2</f>
        <v>0.5011904762</v>
      </c>
      <c r="Z1575" s="15">
        <f>(MAX(0,MIN(1,(O1575-scaling_params!$B$6)/(scaling_params!$C$6-scaling_params!$B$6)))+MAX(0,MIN(1,1-(P1575-scaling_params!$B$7)/(scaling_params!$C$7-scaling_params!$B$7)))+MAX(0,MIN(1,(T1575-scaling_params!$B$11)/(scaling_params!$C$11-scaling_params!$B$11))))/3</f>
        <v>0.389311518</v>
      </c>
      <c r="AA1575" s="15">
        <f>(MAX(0,MIN(1,1-(Q1575-scaling_params!$B$8)/(scaling_params!$C$8-scaling_params!$B$8)))+MAX(0,MIN(1,(R1575-scaling_params!$B$9)/(scaling_params!$C$9-scaling_params!$B$9)))+MAX(0,MIN(1,(S1575-scaling_params!$B$10)/(scaling_params!$C$10-scaling_params!$B$10))))/3</f>
        <v>0.5817651572</v>
      </c>
      <c r="AB1575" s="15">
        <f>(MAX(0,MIN(1,(U1575-scaling_params!$B$12)/(scaling_params!$C$12-scaling_params!$B$12)))+MAX(0,MIN(1,(V1575-scaling_params!$B$13)/(scaling_params!$C$13-scaling_params!$B$13))))/2</f>
        <v>0.4159090909</v>
      </c>
      <c r="AC1575" s="13">
        <f>(scaling_params!$G$2*X1575+scaling_params!$G$3*Y1575+scaling_params!$G$4*Z1575+scaling_params!$G$5*AA1575+scaling_params!$G$6*AB1575)*100</f>
        <v>46.29148306</v>
      </c>
      <c r="AD1575" s="11" t="s">
        <v>680</v>
      </c>
      <c r="AE1575" s="11">
        <f t="shared" si="2"/>
        <v>1</v>
      </c>
    </row>
    <row r="1576" ht="15.75" customHeight="1">
      <c r="A1576" s="11" t="s">
        <v>466</v>
      </c>
      <c r="B1576" s="11" t="s">
        <v>163</v>
      </c>
      <c r="C1576" s="11" t="s">
        <v>449</v>
      </c>
      <c r="D1576" s="11" t="s">
        <v>177</v>
      </c>
      <c r="E1576" s="12">
        <v>2024.0</v>
      </c>
      <c r="F1576" s="11" t="s">
        <v>166</v>
      </c>
      <c r="G1576" s="11" t="s">
        <v>184</v>
      </c>
      <c r="H1576" s="11">
        <v>2.0</v>
      </c>
      <c r="I1576" s="13">
        <v>8.6</v>
      </c>
      <c r="J1576" s="11">
        <v>0.0</v>
      </c>
      <c r="K1576" s="13">
        <v>2.9</v>
      </c>
      <c r="L1576" s="13">
        <v>4.8</v>
      </c>
      <c r="M1576" s="11">
        <v>-6.0</v>
      </c>
      <c r="N1576" s="14">
        <v>0.7</v>
      </c>
      <c r="O1576" s="13">
        <v>68.1</v>
      </c>
      <c r="P1576" s="13">
        <v>8.1</v>
      </c>
      <c r="Q1576" s="13">
        <v>16.4</v>
      </c>
      <c r="R1576" s="13">
        <v>13.3</v>
      </c>
      <c r="S1576" s="13">
        <v>2.8</v>
      </c>
      <c r="T1576" s="13">
        <v>2.9</v>
      </c>
      <c r="U1576" s="13">
        <v>2.1</v>
      </c>
      <c r="V1576" s="13">
        <v>64.9</v>
      </c>
      <c r="W1576" s="11" t="str">
        <f t="shared" si="1"/>
        <v>B-Average|BBVA|Retail|2024</v>
      </c>
      <c r="X1576" s="15">
        <f>(MAX(0,MIN(1,1-(K1576-scaling_params!$B$2)/(scaling_params!$C$2-scaling_params!$B$2)))+MAX(0,MIN(1,(L1576-scaling_params!$B$3)/(scaling_params!$C$3-scaling_params!$B$3))))/2</f>
        <v>0.3156862745</v>
      </c>
      <c r="Y1576" s="15">
        <f>(MAX(0,MIN(1,(M1576-scaling_params!$B$4)/(scaling_params!$C$4-scaling_params!$B$4)))+MAX(0,MIN(1,(N1576-scaling_params!$B$5)/(scaling_params!$C$5-scaling_params!$B$5))))/2</f>
        <v>0.3577380952</v>
      </c>
      <c r="Z1576" s="15">
        <f>(MAX(0,MIN(1,(O1576-scaling_params!$B$6)/(scaling_params!$C$6-scaling_params!$B$6)))+MAX(0,MIN(1,1-(P1576-scaling_params!$B$7)/(scaling_params!$C$7-scaling_params!$B$7)))+MAX(0,MIN(1,(T1576-scaling_params!$B$11)/(scaling_params!$C$11-scaling_params!$B$11))))/3</f>
        <v>0.4222014093</v>
      </c>
      <c r="AA1576" s="15">
        <f>(MAX(0,MIN(1,1-(Q1576-scaling_params!$B$8)/(scaling_params!$C$8-scaling_params!$B$8)))+MAX(0,MIN(1,(R1576-scaling_params!$B$9)/(scaling_params!$C$9-scaling_params!$B$9)))+MAX(0,MIN(1,(S1576-scaling_params!$B$10)/(scaling_params!$C$10-scaling_params!$B$10))))/3</f>
        <v>0.3915250795</v>
      </c>
      <c r="AB1576" s="15">
        <f>(MAX(0,MIN(1,(U1576-scaling_params!$B$12)/(scaling_params!$C$12-scaling_params!$B$12)))+MAX(0,MIN(1,(V1576-scaling_params!$B$13)/(scaling_params!$C$13-scaling_params!$B$13))))/2</f>
        <v>0.4704545455</v>
      </c>
      <c r="AC1576" s="13">
        <f>(scaling_params!$G$2*X1576+scaling_params!$G$3*Y1576+scaling_params!$G$4*Z1576+scaling_params!$G$5*AA1576+scaling_params!$G$6*AB1576)*100</f>
        <v>38.18941084</v>
      </c>
      <c r="AD1576" s="11" t="s">
        <v>680</v>
      </c>
      <c r="AE1576" s="11">
        <f t="shared" si="2"/>
        <v>1</v>
      </c>
    </row>
    <row r="1577" ht="15.75" customHeight="1">
      <c r="A1577" s="11" t="s">
        <v>466</v>
      </c>
      <c r="B1577" s="11" t="s">
        <v>163</v>
      </c>
      <c r="C1577" s="11" t="s">
        <v>449</v>
      </c>
      <c r="D1577" s="11" t="s">
        <v>177</v>
      </c>
      <c r="E1577" s="12">
        <v>2025.0</v>
      </c>
      <c r="F1577" s="11" t="s">
        <v>166</v>
      </c>
      <c r="G1577" s="11" t="s">
        <v>184</v>
      </c>
      <c r="H1577" s="11">
        <v>2.0</v>
      </c>
      <c r="I1577" s="13">
        <v>8.3</v>
      </c>
      <c r="J1577" s="11">
        <v>0.0</v>
      </c>
      <c r="K1577" s="13">
        <v>2.8</v>
      </c>
      <c r="L1577" s="13">
        <v>6.4</v>
      </c>
      <c r="M1577" s="11">
        <v>-6.0</v>
      </c>
      <c r="N1577" s="14">
        <v>0.79</v>
      </c>
      <c r="O1577" s="13">
        <v>69.9</v>
      </c>
      <c r="P1577" s="13">
        <v>6.2</v>
      </c>
      <c r="Q1577" s="13">
        <v>20.4</v>
      </c>
      <c r="R1577" s="13">
        <v>11.3</v>
      </c>
      <c r="S1577" s="13">
        <v>3.3</v>
      </c>
      <c r="T1577" s="13">
        <v>3.0</v>
      </c>
      <c r="U1577" s="13">
        <v>1.6</v>
      </c>
      <c r="V1577" s="13">
        <v>64.4</v>
      </c>
      <c r="W1577" s="11" t="str">
        <f t="shared" si="1"/>
        <v>B-Average|BBVA|Retail|2025</v>
      </c>
      <c r="X1577" s="15">
        <f>(MAX(0,MIN(1,1-(K1577-scaling_params!$B$2)/(scaling_params!$C$2-scaling_params!$B$2)))+MAX(0,MIN(1,(L1577-scaling_params!$B$3)/(scaling_params!$C$3-scaling_params!$B$3))))/2</f>
        <v>0.45</v>
      </c>
      <c r="Y1577" s="15">
        <f>(MAX(0,MIN(1,(M1577-scaling_params!$B$4)/(scaling_params!$C$4-scaling_params!$B$4)))+MAX(0,MIN(1,(N1577-scaling_params!$B$5)/(scaling_params!$C$5-scaling_params!$B$5))))/2</f>
        <v>0.4702380952</v>
      </c>
      <c r="Z1577" s="15">
        <f>(MAX(0,MIN(1,(O1577-scaling_params!$B$6)/(scaling_params!$C$6-scaling_params!$B$6)))+MAX(0,MIN(1,1-(P1577-scaling_params!$B$7)/(scaling_params!$C$7-scaling_params!$B$7)))+MAX(0,MIN(1,(T1577-scaling_params!$B$11)/(scaling_params!$C$11-scaling_params!$B$11))))/3</f>
        <v>0.6325993603</v>
      </c>
      <c r="AA1577" s="15">
        <f>(MAX(0,MIN(1,1-(Q1577-scaling_params!$B$8)/(scaling_params!$C$8-scaling_params!$B$8)))+MAX(0,MIN(1,(R1577-scaling_params!$B$9)/(scaling_params!$C$9-scaling_params!$B$9)))+MAX(0,MIN(1,(S1577-scaling_params!$B$10)/(scaling_params!$C$10-scaling_params!$B$10))))/3</f>
        <v>0.2046413502</v>
      </c>
      <c r="AB1577" s="15">
        <f>(MAX(0,MIN(1,(U1577-scaling_params!$B$12)/(scaling_params!$C$12-scaling_params!$B$12)))+MAX(0,MIN(1,(V1577-scaling_params!$B$13)/(scaling_params!$C$13-scaling_params!$B$13))))/2</f>
        <v>0.3409090909</v>
      </c>
      <c r="AC1577" s="13">
        <f>(scaling_params!$G$2*X1577+scaling_params!$G$3*Y1577+scaling_params!$G$4*Z1577+scaling_params!$G$5*AA1577+scaling_params!$G$6*AB1577)*100</f>
        <v>44.11609524</v>
      </c>
      <c r="AD1577" s="11" t="s">
        <v>680</v>
      </c>
      <c r="AE1577" s="11">
        <f t="shared" si="2"/>
        <v>1</v>
      </c>
    </row>
    <row r="1578" ht="15.75" customHeight="1">
      <c r="A1578" s="11" t="s">
        <v>467</v>
      </c>
      <c r="B1578" s="11" t="s">
        <v>163</v>
      </c>
      <c r="C1578" s="11" t="s">
        <v>449</v>
      </c>
      <c r="D1578" s="11" t="s">
        <v>165</v>
      </c>
      <c r="E1578" s="12">
        <v>2024.0</v>
      </c>
      <c r="F1578" s="11" t="s">
        <v>166</v>
      </c>
      <c r="G1578" s="11" t="s">
        <v>175</v>
      </c>
      <c r="H1578" s="11">
        <v>1.0</v>
      </c>
      <c r="I1578" s="13">
        <v>8.6</v>
      </c>
      <c r="J1578" s="11">
        <v>0.0</v>
      </c>
      <c r="K1578" s="13">
        <v>3.0</v>
      </c>
      <c r="L1578" s="13">
        <v>4.9</v>
      </c>
      <c r="M1578" s="11">
        <v>-21.0</v>
      </c>
      <c r="N1578" s="14">
        <v>0.8</v>
      </c>
      <c r="O1578" s="13">
        <v>69.1</v>
      </c>
      <c r="P1578" s="13">
        <v>7.0</v>
      </c>
      <c r="Q1578" s="13">
        <v>16.3</v>
      </c>
      <c r="R1578" s="13">
        <v>13.4</v>
      </c>
      <c r="S1578" s="13">
        <v>3.2</v>
      </c>
      <c r="T1578" s="13">
        <v>2.7</v>
      </c>
      <c r="U1578" s="13">
        <v>2.1</v>
      </c>
      <c r="V1578" s="13">
        <v>66.6</v>
      </c>
      <c r="W1578" s="11" t="str">
        <f t="shared" si="1"/>
        <v>B-Average|BBVA|Operations|2024</v>
      </c>
      <c r="X1578" s="15">
        <f>(MAX(0,MIN(1,1-(K1578-scaling_params!$B$2)/(scaling_params!$C$2-scaling_params!$B$2)))+MAX(0,MIN(1,(L1578-scaling_params!$B$3)/(scaling_params!$C$3-scaling_params!$B$3))))/2</f>
        <v>0.306372549</v>
      </c>
      <c r="Y1578" s="15">
        <f>(MAX(0,MIN(1,(M1578-scaling_params!$B$4)/(scaling_params!$C$4-scaling_params!$B$4)))+MAX(0,MIN(1,(N1578-scaling_params!$B$5)/(scaling_params!$C$5-scaling_params!$B$5))))/2</f>
        <v>0.4113095238</v>
      </c>
      <c r="Z1578" s="15">
        <f>(MAX(0,MIN(1,(O1578-scaling_params!$B$6)/(scaling_params!$C$6-scaling_params!$B$6)))+MAX(0,MIN(1,1-(P1578-scaling_params!$B$7)/(scaling_params!$C$7-scaling_params!$B$7)))+MAX(0,MIN(1,(T1578-scaling_params!$B$11)/(scaling_params!$C$11-scaling_params!$B$11))))/3</f>
        <v>0.5187545395</v>
      </c>
      <c r="AA1578" s="15">
        <f>(MAX(0,MIN(1,1-(Q1578-scaling_params!$B$8)/(scaling_params!$C$8-scaling_params!$B$8)))+MAX(0,MIN(1,(R1578-scaling_params!$B$9)/(scaling_params!$C$9-scaling_params!$B$9)))+MAX(0,MIN(1,(S1578-scaling_params!$B$10)/(scaling_params!$C$10-scaling_params!$B$10))))/3</f>
        <v>0.4387480539</v>
      </c>
      <c r="AB1578" s="15">
        <f>(MAX(0,MIN(1,(U1578-scaling_params!$B$12)/(scaling_params!$C$12-scaling_params!$B$12)))+MAX(0,MIN(1,(V1578-scaling_params!$B$13)/(scaling_params!$C$13-scaling_params!$B$13))))/2</f>
        <v>0.4859090909</v>
      </c>
      <c r="AC1578" s="13">
        <f>(scaling_params!$G$2*X1578+scaling_params!$G$3*Y1578+scaling_params!$G$4*Z1578+scaling_params!$G$5*AA1578+scaling_params!$G$6*AB1578)*100</f>
        <v>42.51195341</v>
      </c>
      <c r="AD1578" s="11" t="s">
        <v>680</v>
      </c>
      <c r="AE1578" s="11">
        <f t="shared" si="2"/>
        <v>1</v>
      </c>
    </row>
    <row r="1579" ht="15.75" customHeight="1">
      <c r="A1579" s="11" t="s">
        <v>467</v>
      </c>
      <c r="B1579" s="11" t="s">
        <v>163</v>
      </c>
      <c r="C1579" s="11" t="s">
        <v>449</v>
      </c>
      <c r="D1579" s="11" t="s">
        <v>165</v>
      </c>
      <c r="E1579" s="12">
        <v>2025.0</v>
      </c>
      <c r="F1579" s="11" t="s">
        <v>166</v>
      </c>
      <c r="G1579" s="11" t="s">
        <v>175</v>
      </c>
      <c r="H1579" s="11">
        <v>1.0</v>
      </c>
      <c r="I1579" s="13">
        <v>8.3</v>
      </c>
      <c r="J1579" s="11">
        <v>0.0</v>
      </c>
      <c r="K1579" s="13">
        <v>2.9</v>
      </c>
      <c r="L1579" s="13">
        <v>6.1</v>
      </c>
      <c r="M1579" s="11">
        <v>-14.0</v>
      </c>
      <c r="N1579" s="14">
        <v>0.84</v>
      </c>
      <c r="O1579" s="13">
        <v>65.0</v>
      </c>
      <c r="P1579" s="13">
        <v>7.5</v>
      </c>
      <c r="Q1579" s="13">
        <v>15.9</v>
      </c>
      <c r="R1579" s="13">
        <v>10.7</v>
      </c>
      <c r="S1579" s="13">
        <v>3.7</v>
      </c>
      <c r="T1579" s="13">
        <v>3.1</v>
      </c>
      <c r="U1579" s="13">
        <v>1.3</v>
      </c>
      <c r="V1579" s="13">
        <v>67.1</v>
      </c>
      <c r="W1579" s="11" t="str">
        <f t="shared" si="1"/>
        <v>B-Average|BBVA|Operations|2025</v>
      </c>
      <c r="X1579" s="15">
        <f>(MAX(0,MIN(1,1-(K1579-scaling_params!$B$2)/(scaling_params!$C$2-scaling_params!$B$2)))+MAX(0,MIN(1,(L1579-scaling_params!$B$3)/(scaling_params!$C$3-scaling_params!$B$3))))/2</f>
        <v>0.4112745098</v>
      </c>
      <c r="Y1579" s="15">
        <f>(MAX(0,MIN(1,(M1579-scaling_params!$B$4)/(scaling_params!$C$4-scaling_params!$B$4)))+MAX(0,MIN(1,(N1579-scaling_params!$B$5)/(scaling_params!$C$5-scaling_params!$B$5))))/2</f>
        <v>0.4946428571</v>
      </c>
      <c r="Z1579" s="15">
        <f>(MAX(0,MIN(1,(O1579-scaling_params!$B$6)/(scaling_params!$C$6-scaling_params!$B$6)))+MAX(0,MIN(1,1-(P1579-scaling_params!$B$7)/(scaling_params!$C$7-scaling_params!$B$7)))+MAX(0,MIN(1,(T1579-scaling_params!$B$11)/(scaling_params!$C$11-scaling_params!$B$11))))/3</f>
        <v>0.4441479669</v>
      </c>
      <c r="AA1579" s="15">
        <f>(MAX(0,MIN(1,1-(Q1579-scaling_params!$B$8)/(scaling_params!$C$8-scaling_params!$B$8)))+MAX(0,MIN(1,(R1579-scaling_params!$B$9)/(scaling_params!$C$9-scaling_params!$B$9)))+MAX(0,MIN(1,(S1579-scaling_params!$B$10)/(scaling_params!$C$10-scaling_params!$B$10))))/3</f>
        <v>0.3889951262</v>
      </c>
      <c r="AB1579" s="15">
        <f>(MAX(0,MIN(1,(U1579-scaling_params!$B$12)/(scaling_params!$C$12-scaling_params!$B$12)))+MAX(0,MIN(1,(V1579-scaling_params!$B$13)/(scaling_params!$C$13-scaling_params!$B$13))))/2</f>
        <v>0.2904545455</v>
      </c>
      <c r="AC1579" s="13">
        <f>(scaling_params!$G$2*X1579+scaling_params!$G$3*Y1579+scaling_params!$G$4*Z1579+scaling_params!$G$5*AA1579+scaling_params!$G$6*AB1579)*100</f>
        <v>42.0002132</v>
      </c>
      <c r="AD1579" s="11" t="s">
        <v>680</v>
      </c>
      <c r="AE1579" s="11">
        <f t="shared" si="2"/>
        <v>1</v>
      </c>
    </row>
    <row r="1580" ht="15.75" customHeight="1">
      <c r="A1580" s="11" t="s">
        <v>468</v>
      </c>
      <c r="B1580" s="11" t="s">
        <v>163</v>
      </c>
      <c r="C1580" s="11" t="s">
        <v>449</v>
      </c>
      <c r="D1580" s="11" t="s">
        <v>170</v>
      </c>
      <c r="E1580" s="12">
        <v>2024.0</v>
      </c>
      <c r="F1580" s="11" t="s">
        <v>171</v>
      </c>
      <c r="G1580" s="11" t="s">
        <v>184</v>
      </c>
      <c r="H1580" s="11">
        <v>1.0</v>
      </c>
      <c r="I1580" s="13">
        <v>8.6</v>
      </c>
      <c r="J1580" s="11">
        <v>0.0</v>
      </c>
      <c r="K1580" s="13">
        <v>2.4</v>
      </c>
      <c r="L1580" s="13">
        <v>6.7</v>
      </c>
      <c r="M1580" s="11">
        <v>12.0</v>
      </c>
      <c r="N1580" s="14">
        <v>0.88</v>
      </c>
      <c r="O1580" s="13">
        <v>70.5</v>
      </c>
      <c r="P1580" s="13">
        <v>8.3</v>
      </c>
      <c r="Q1580" s="13">
        <v>13.6</v>
      </c>
      <c r="R1580" s="13">
        <v>14.9</v>
      </c>
      <c r="S1580" s="13">
        <v>3.7</v>
      </c>
      <c r="T1580" s="13">
        <v>3.8</v>
      </c>
      <c r="U1580" s="13">
        <v>1.7</v>
      </c>
      <c r="V1580" s="13">
        <v>71.9</v>
      </c>
      <c r="W1580" s="11" t="str">
        <f t="shared" si="1"/>
        <v>B-Average|BBVA|Risk|2024</v>
      </c>
      <c r="X1580" s="15">
        <f>(MAX(0,MIN(1,1-(K1580-scaling_params!$B$2)/(scaling_params!$C$2-scaling_params!$B$2)))+MAX(0,MIN(1,(L1580-scaling_params!$B$3)/(scaling_params!$C$3-scaling_params!$B$3))))/2</f>
        <v>0.5387254902</v>
      </c>
      <c r="Y1580" s="15">
        <f>(MAX(0,MIN(1,(M1580-scaling_params!$B$4)/(scaling_params!$C$4-scaling_params!$B$4)))+MAX(0,MIN(1,(N1580-scaling_params!$B$5)/(scaling_params!$C$5-scaling_params!$B$5))))/2</f>
        <v>0.668452381</v>
      </c>
      <c r="Z1580" s="15">
        <f>(MAX(0,MIN(1,(O1580-scaling_params!$B$6)/(scaling_params!$C$6-scaling_params!$B$6)))+MAX(0,MIN(1,1-(P1580-scaling_params!$B$7)/(scaling_params!$C$7-scaling_params!$B$7)))+MAX(0,MIN(1,(T1580-scaling_params!$B$11)/(scaling_params!$C$11-scaling_params!$B$11))))/3</f>
        <v>0.5295016374</v>
      </c>
      <c r="AA1580" s="15">
        <f>(MAX(0,MIN(1,1-(Q1580-scaling_params!$B$8)/(scaling_params!$C$8-scaling_params!$B$8)))+MAX(0,MIN(1,(R1580-scaling_params!$B$9)/(scaling_params!$C$9-scaling_params!$B$9)))+MAX(0,MIN(1,(S1580-scaling_params!$B$10)/(scaling_params!$C$10-scaling_params!$B$10))))/3</f>
        <v>0.6533315282</v>
      </c>
      <c r="AB1580" s="15">
        <f>(MAX(0,MIN(1,(U1580-scaling_params!$B$12)/(scaling_params!$C$12-scaling_params!$B$12)))+MAX(0,MIN(1,(V1580-scaling_params!$B$13)/(scaling_params!$C$13-scaling_params!$B$13))))/2</f>
        <v>0.4340909091</v>
      </c>
      <c r="AC1580" s="13">
        <f>(scaling_params!$G$2*X1580+scaling_params!$G$3*Y1580+scaling_params!$G$4*Z1580+scaling_params!$G$5*AA1580+scaling_params!$G$6*AB1580)*100</f>
        <v>57.43287608</v>
      </c>
      <c r="AD1580" s="11" t="s">
        <v>680</v>
      </c>
      <c r="AE1580" s="11">
        <f t="shared" si="2"/>
        <v>1</v>
      </c>
    </row>
    <row r="1581" ht="15.75" customHeight="1">
      <c r="A1581" s="11" t="s">
        <v>468</v>
      </c>
      <c r="B1581" s="11" t="s">
        <v>163</v>
      </c>
      <c r="C1581" s="11" t="s">
        <v>449</v>
      </c>
      <c r="D1581" s="11" t="s">
        <v>170</v>
      </c>
      <c r="E1581" s="12">
        <v>2025.0</v>
      </c>
      <c r="F1581" s="11" t="s">
        <v>171</v>
      </c>
      <c r="G1581" s="11" t="s">
        <v>184</v>
      </c>
      <c r="H1581" s="11">
        <v>1.0</v>
      </c>
      <c r="I1581" s="13">
        <v>8.3</v>
      </c>
      <c r="J1581" s="11">
        <v>0.0</v>
      </c>
      <c r="K1581" s="13">
        <v>2.5</v>
      </c>
      <c r="L1581" s="13">
        <v>6.3</v>
      </c>
      <c r="M1581" s="11">
        <v>5.0</v>
      </c>
      <c r="N1581" s="14">
        <v>0.79</v>
      </c>
      <c r="O1581" s="13">
        <v>68.8</v>
      </c>
      <c r="P1581" s="13">
        <v>7.0</v>
      </c>
      <c r="Q1581" s="13">
        <v>16.6</v>
      </c>
      <c r="R1581" s="13">
        <v>14.7</v>
      </c>
      <c r="S1581" s="13">
        <v>4.3</v>
      </c>
      <c r="T1581" s="13">
        <v>4.5</v>
      </c>
      <c r="U1581" s="13">
        <v>1.5</v>
      </c>
      <c r="V1581" s="13">
        <v>70.8</v>
      </c>
      <c r="W1581" s="11" t="str">
        <f t="shared" si="1"/>
        <v>B-Average|BBVA|Risk|2025</v>
      </c>
      <c r="X1581" s="15">
        <f>(MAX(0,MIN(1,1-(K1581-scaling_params!$B$2)/(scaling_params!$C$2-scaling_params!$B$2)))+MAX(0,MIN(1,(L1581-scaling_params!$B$3)/(scaling_params!$C$3-scaling_params!$B$3))))/2</f>
        <v>0.4926470588</v>
      </c>
      <c r="Y1581" s="15">
        <f>(MAX(0,MIN(1,(M1581-scaling_params!$B$4)/(scaling_params!$C$4-scaling_params!$B$4)))+MAX(0,MIN(1,(N1581-scaling_params!$B$5)/(scaling_params!$C$5-scaling_params!$B$5))))/2</f>
        <v>0.5226190476</v>
      </c>
      <c r="Z1581" s="15">
        <f>(MAX(0,MIN(1,(O1581-scaling_params!$B$6)/(scaling_params!$C$6-scaling_params!$B$6)))+MAX(0,MIN(1,1-(P1581-scaling_params!$B$7)/(scaling_params!$C$7-scaling_params!$B$7)))+MAX(0,MIN(1,(T1581-scaling_params!$B$11)/(scaling_params!$C$11-scaling_params!$B$11))))/3</f>
        <v>0.6852326159</v>
      </c>
      <c r="AA1581" s="15">
        <f>(MAX(0,MIN(1,1-(Q1581-scaling_params!$B$8)/(scaling_params!$C$8-scaling_params!$B$8)))+MAX(0,MIN(1,(R1581-scaling_params!$B$9)/(scaling_params!$C$9-scaling_params!$B$9)))+MAX(0,MIN(1,(S1581-scaling_params!$B$10)/(scaling_params!$C$10-scaling_params!$B$10))))/3</f>
        <v>0.5900798754</v>
      </c>
      <c r="AB1581" s="15">
        <f>(MAX(0,MIN(1,(U1581-scaling_params!$B$12)/(scaling_params!$C$12-scaling_params!$B$12)))+MAX(0,MIN(1,(V1581-scaling_params!$B$13)/(scaling_params!$C$13-scaling_params!$B$13))))/2</f>
        <v>0.3740909091</v>
      </c>
      <c r="AC1581" s="13">
        <f>(scaling_params!$G$2*X1581+scaling_params!$G$3*Y1581+scaling_params!$G$4*Z1581+scaling_params!$G$5*AA1581+scaling_params!$G$6*AB1581)*100</f>
        <v>54.76139851</v>
      </c>
      <c r="AD1581" s="11" t="s">
        <v>680</v>
      </c>
      <c r="AE1581" s="11">
        <f t="shared" si="2"/>
        <v>1</v>
      </c>
    </row>
    <row r="1582" ht="15.75" customHeight="1">
      <c r="A1582" s="11" t="s">
        <v>469</v>
      </c>
      <c r="B1582" s="11" t="s">
        <v>163</v>
      </c>
      <c r="C1582" s="11" t="s">
        <v>449</v>
      </c>
      <c r="D1582" s="11" t="s">
        <v>181</v>
      </c>
      <c r="E1582" s="12">
        <v>2024.0</v>
      </c>
      <c r="F1582" s="11" t="s">
        <v>166</v>
      </c>
      <c r="G1582" s="11" t="s">
        <v>184</v>
      </c>
      <c r="H1582" s="11">
        <v>1.0</v>
      </c>
      <c r="I1582" s="13">
        <v>8.6</v>
      </c>
      <c r="J1582" s="11">
        <v>0.0</v>
      </c>
      <c r="K1582" s="13">
        <v>3.1</v>
      </c>
      <c r="L1582" s="13">
        <v>6.6</v>
      </c>
      <c r="M1582" s="11">
        <v>30.0</v>
      </c>
      <c r="N1582" s="14">
        <v>0.85</v>
      </c>
      <c r="O1582" s="13">
        <v>71.5</v>
      </c>
      <c r="P1582" s="13">
        <v>8.4</v>
      </c>
      <c r="Q1582" s="13">
        <v>14.6</v>
      </c>
      <c r="R1582" s="13">
        <v>11.7</v>
      </c>
      <c r="S1582" s="13">
        <v>3.1</v>
      </c>
      <c r="T1582" s="13">
        <v>3.6</v>
      </c>
      <c r="U1582" s="13">
        <v>1.8</v>
      </c>
      <c r="V1582" s="13">
        <v>66.8</v>
      </c>
      <c r="W1582" s="11" t="str">
        <f t="shared" si="1"/>
        <v>B-Average|BBVA|Corporate|2024</v>
      </c>
      <c r="X1582" s="15">
        <f>(MAX(0,MIN(1,1-(K1582-scaling_params!$B$2)/(scaling_params!$C$2-scaling_params!$B$2)))+MAX(0,MIN(1,(L1582-scaling_params!$B$3)/(scaling_params!$C$3-scaling_params!$B$3))))/2</f>
        <v>0.4147058824</v>
      </c>
      <c r="Y1582" s="15">
        <f>(MAX(0,MIN(1,(M1582-scaling_params!$B$4)/(scaling_params!$C$4-scaling_params!$B$4)))+MAX(0,MIN(1,(N1582-scaling_params!$B$5)/(scaling_params!$C$5-scaling_params!$B$5))))/2</f>
        <v>0.7166666667</v>
      </c>
      <c r="Z1582" s="15">
        <f>(MAX(0,MIN(1,(O1582-scaling_params!$B$6)/(scaling_params!$C$6-scaling_params!$B$6)))+MAX(0,MIN(1,1-(P1582-scaling_params!$B$7)/(scaling_params!$C$7-scaling_params!$B$7)))+MAX(0,MIN(1,(T1582-scaling_params!$B$11)/(scaling_params!$C$11-scaling_params!$B$11))))/3</f>
        <v>0.5179466595</v>
      </c>
      <c r="AA1582" s="15">
        <f>(MAX(0,MIN(1,1-(Q1582-scaling_params!$B$8)/(scaling_params!$C$8-scaling_params!$B$8)))+MAX(0,MIN(1,(R1582-scaling_params!$B$9)/(scaling_params!$C$9-scaling_params!$B$9)))+MAX(0,MIN(1,(S1582-scaling_params!$B$10)/(scaling_params!$C$10-scaling_params!$B$10))))/3</f>
        <v>0.4216081139</v>
      </c>
      <c r="AB1582" s="15">
        <f>(MAX(0,MIN(1,(U1582-scaling_params!$B$12)/(scaling_params!$C$12-scaling_params!$B$12)))+MAX(0,MIN(1,(V1582-scaling_params!$B$13)/(scaling_params!$C$13-scaling_params!$B$13))))/2</f>
        <v>0.4127272727</v>
      </c>
      <c r="AC1582" s="13">
        <f>(scaling_params!$G$2*X1582+scaling_params!$G$3*Y1582+scaling_params!$G$4*Z1582+scaling_params!$G$5*AA1582+scaling_params!$G$6*AB1582)*100</f>
        <v>51.04948602</v>
      </c>
      <c r="AD1582" s="11" t="s">
        <v>680</v>
      </c>
      <c r="AE1582" s="11">
        <f t="shared" si="2"/>
        <v>1</v>
      </c>
    </row>
    <row r="1583" ht="15.75" customHeight="1">
      <c r="A1583" s="11" t="s">
        <v>469</v>
      </c>
      <c r="B1583" s="11" t="s">
        <v>163</v>
      </c>
      <c r="C1583" s="11" t="s">
        <v>449</v>
      </c>
      <c r="D1583" s="11" t="s">
        <v>181</v>
      </c>
      <c r="E1583" s="12">
        <v>2025.0</v>
      </c>
      <c r="F1583" s="11" t="s">
        <v>166</v>
      </c>
      <c r="G1583" s="11" t="s">
        <v>184</v>
      </c>
      <c r="H1583" s="11">
        <v>1.0</v>
      </c>
      <c r="I1583" s="13">
        <v>8.3</v>
      </c>
      <c r="J1583" s="11">
        <v>0.0</v>
      </c>
      <c r="K1583" s="13">
        <v>2.0</v>
      </c>
      <c r="L1583" s="13">
        <v>6.6</v>
      </c>
      <c r="M1583" s="11">
        <v>26.0</v>
      </c>
      <c r="N1583" s="14">
        <v>0.81</v>
      </c>
      <c r="O1583" s="13">
        <v>66.0</v>
      </c>
      <c r="P1583" s="13">
        <v>8.0</v>
      </c>
      <c r="Q1583" s="13">
        <v>14.3</v>
      </c>
      <c r="R1583" s="13">
        <v>13.5</v>
      </c>
      <c r="S1583" s="13">
        <v>3.5</v>
      </c>
      <c r="T1583" s="13">
        <v>3.8</v>
      </c>
      <c r="U1583" s="13">
        <v>1.4</v>
      </c>
      <c r="V1583" s="13">
        <v>61.1</v>
      </c>
      <c r="W1583" s="11" t="str">
        <f t="shared" si="1"/>
        <v>B-Average|BBVA|Corporate|2025</v>
      </c>
      <c r="X1583" s="15">
        <f>(MAX(0,MIN(1,1-(K1583-scaling_params!$B$2)/(scaling_params!$C$2-scaling_params!$B$2)))+MAX(0,MIN(1,(L1583-scaling_params!$B$3)/(scaling_params!$C$3-scaling_params!$B$3))))/2</f>
        <v>0.5980392157</v>
      </c>
      <c r="Y1583" s="15">
        <f>(MAX(0,MIN(1,(M1583-scaling_params!$B$4)/(scaling_params!$C$4-scaling_params!$B$4)))+MAX(0,MIN(1,(N1583-scaling_params!$B$5)/(scaling_params!$C$5-scaling_params!$B$5))))/2</f>
        <v>0.6476190476</v>
      </c>
      <c r="Z1583" s="15">
        <f>(MAX(0,MIN(1,(O1583-scaling_params!$B$6)/(scaling_params!$C$6-scaling_params!$B$6)))+MAX(0,MIN(1,1-(P1583-scaling_params!$B$7)/(scaling_params!$C$7-scaling_params!$B$7)))+MAX(0,MIN(1,(T1583-scaling_params!$B$11)/(scaling_params!$C$11-scaling_params!$B$11))))/3</f>
        <v>0.4822712387</v>
      </c>
      <c r="AA1583" s="15">
        <f>(MAX(0,MIN(1,1-(Q1583-scaling_params!$B$8)/(scaling_params!$C$8-scaling_params!$B$8)))+MAX(0,MIN(1,(R1583-scaling_params!$B$9)/(scaling_params!$C$9-scaling_params!$B$9)))+MAX(0,MIN(1,(S1583-scaling_params!$B$10)/(scaling_params!$C$10-scaling_params!$B$10))))/3</f>
        <v>0.5481368036</v>
      </c>
      <c r="AB1583" s="15">
        <f>(MAX(0,MIN(1,(U1583-scaling_params!$B$12)/(scaling_params!$C$12-scaling_params!$B$12)))+MAX(0,MIN(1,(V1583-scaling_params!$B$13)/(scaling_params!$C$13-scaling_params!$B$13))))/2</f>
        <v>0.2609090909</v>
      </c>
      <c r="AC1583" s="13">
        <f>(scaling_params!$G$2*X1583+scaling_params!$G$3*Y1583+scaling_params!$G$4*Z1583+scaling_params!$G$5*AA1583+scaling_params!$G$6*AB1583)*100</f>
        <v>53.33227831</v>
      </c>
      <c r="AD1583" s="11" t="s">
        <v>680</v>
      </c>
      <c r="AE1583" s="11">
        <f t="shared" si="2"/>
        <v>1</v>
      </c>
    </row>
    <row r="1584" ht="15.75" customHeight="1">
      <c r="A1584" s="11" t="s">
        <v>470</v>
      </c>
      <c r="B1584" s="11" t="s">
        <v>163</v>
      </c>
      <c r="C1584" s="11" t="s">
        <v>449</v>
      </c>
      <c r="D1584" s="11" t="s">
        <v>170</v>
      </c>
      <c r="E1584" s="12">
        <v>2024.0</v>
      </c>
      <c r="F1584" s="11" t="s">
        <v>166</v>
      </c>
      <c r="G1584" s="11" t="s">
        <v>172</v>
      </c>
      <c r="H1584" s="11">
        <v>5.0</v>
      </c>
      <c r="I1584" s="13">
        <v>8.6</v>
      </c>
      <c r="J1584" s="11">
        <v>0.0</v>
      </c>
      <c r="K1584" s="13">
        <v>2.4</v>
      </c>
      <c r="L1584" s="13">
        <v>8.2</v>
      </c>
      <c r="M1584" s="11">
        <v>43.0</v>
      </c>
      <c r="N1584" s="14">
        <v>0.83</v>
      </c>
      <c r="O1584" s="13">
        <v>70.5</v>
      </c>
      <c r="P1584" s="13">
        <v>8.3</v>
      </c>
      <c r="Q1584" s="13">
        <v>13.6</v>
      </c>
      <c r="R1584" s="13">
        <v>14.9</v>
      </c>
      <c r="S1584" s="13">
        <v>5.0</v>
      </c>
      <c r="T1584" s="13">
        <v>4.8</v>
      </c>
      <c r="U1584" s="13">
        <v>1.7</v>
      </c>
      <c r="V1584" s="13">
        <v>81.8</v>
      </c>
      <c r="W1584" s="11" t="str">
        <f t="shared" si="1"/>
        <v>B-Average|BBVA|Risk|2024</v>
      </c>
      <c r="X1584" s="15">
        <f>(MAX(0,MIN(1,1-(K1584-scaling_params!$B$2)/(scaling_params!$C$2-scaling_params!$B$2)))+MAX(0,MIN(1,(L1584-scaling_params!$B$3)/(scaling_params!$C$3-scaling_params!$B$3))))/2</f>
        <v>0.6490196078</v>
      </c>
      <c r="Y1584" s="15">
        <f>(MAX(0,MIN(1,(M1584-scaling_params!$B$4)/(scaling_params!$C$4-scaling_params!$B$4)))+MAX(0,MIN(1,(N1584-scaling_params!$B$5)/(scaling_params!$C$5-scaling_params!$B$5))))/2</f>
        <v>0.7535714286</v>
      </c>
      <c r="Z1584" s="15">
        <f>(MAX(0,MIN(1,(O1584-scaling_params!$B$6)/(scaling_params!$C$6-scaling_params!$B$6)))+MAX(0,MIN(1,1-(P1584-scaling_params!$B$7)/(scaling_params!$C$7-scaling_params!$B$7)))+MAX(0,MIN(1,(T1584-scaling_params!$B$11)/(scaling_params!$C$11-scaling_params!$B$11))))/3</f>
        <v>0.6247397327</v>
      </c>
      <c r="AA1584" s="15">
        <f>(MAX(0,MIN(1,1-(Q1584-scaling_params!$B$8)/(scaling_params!$C$8-scaling_params!$B$8)))+MAX(0,MIN(1,(R1584-scaling_params!$B$9)/(scaling_params!$C$9-scaling_params!$B$9)))+MAX(0,MIN(1,(S1584-scaling_params!$B$10)/(scaling_params!$C$10-scaling_params!$B$10))))/3</f>
        <v>0.7807825086</v>
      </c>
      <c r="AB1584" s="15">
        <f>(MAX(0,MIN(1,(U1584-scaling_params!$B$12)/(scaling_params!$C$12-scaling_params!$B$12)))+MAX(0,MIN(1,(V1584-scaling_params!$B$13)/(scaling_params!$C$13-scaling_params!$B$13))))/2</f>
        <v>0.5240909091</v>
      </c>
      <c r="AC1584" s="13">
        <f>(scaling_params!$G$2*X1584+scaling_params!$G$3*Y1584+scaling_params!$G$4*Z1584+scaling_params!$G$5*AA1584+scaling_params!$G$6*AB1584)*100</f>
        <v>67.56831795</v>
      </c>
      <c r="AD1584" s="11" t="s">
        <v>680</v>
      </c>
      <c r="AE1584" s="11">
        <f t="shared" si="2"/>
        <v>1</v>
      </c>
    </row>
    <row r="1585" ht="15.75" customHeight="1">
      <c r="A1585" s="11" t="s">
        <v>470</v>
      </c>
      <c r="B1585" s="11" t="s">
        <v>163</v>
      </c>
      <c r="C1585" s="11" t="s">
        <v>449</v>
      </c>
      <c r="D1585" s="11" t="s">
        <v>170</v>
      </c>
      <c r="E1585" s="12">
        <v>2025.0</v>
      </c>
      <c r="F1585" s="11" t="s">
        <v>166</v>
      </c>
      <c r="G1585" s="11" t="s">
        <v>172</v>
      </c>
      <c r="H1585" s="11">
        <v>5.0</v>
      </c>
      <c r="I1585" s="13">
        <v>8.3</v>
      </c>
      <c r="J1585" s="11">
        <v>0.0</v>
      </c>
      <c r="K1585" s="13">
        <v>2.5</v>
      </c>
      <c r="L1585" s="13">
        <v>6.9</v>
      </c>
      <c r="M1585" s="11">
        <v>32.0</v>
      </c>
      <c r="N1585" s="14">
        <v>0.83</v>
      </c>
      <c r="O1585" s="13">
        <v>68.8</v>
      </c>
      <c r="P1585" s="13">
        <v>7.0</v>
      </c>
      <c r="Q1585" s="13">
        <v>16.6</v>
      </c>
      <c r="R1585" s="13">
        <v>14.7</v>
      </c>
      <c r="S1585" s="13">
        <v>4.9</v>
      </c>
      <c r="T1585" s="13">
        <v>4.1</v>
      </c>
      <c r="U1585" s="13">
        <v>1.5</v>
      </c>
      <c r="V1585" s="13">
        <v>78.6</v>
      </c>
      <c r="W1585" s="11" t="str">
        <f t="shared" si="1"/>
        <v>B-Average|BBVA|Risk|2025</v>
      </c>
      <c r="X1585" s="15">
        <f>(MAX(0,MIN(1,1-(K1585-scaling_params!$B$2)/(scaling_params!$C$2-scaling_params!$B$2)))+MAX(0,MIN(1,(L1585-scaling_params!$B$3)/(scaling_params!$C$3-scaling_params!$B$3))))/2</f>
        <v>0.5367647059</v>
      </c>
      <c r="Y1585" s="15">
        <f>(MAX(0,MIN(1,(M1585-scaling_params!$B$4)/(scaling_params!$C$4-scaling_params!$B$4)))+MAX(0,MIN(1,(N1585-scaling_params!$B$5)/(scaling_params!$C$5-scaling_params!$B$5))))/2</f>
        <v>0.7011904762</v>
      </c>
      <c r="Z1585" s="15">
        <f>(MAX(0,MIN(1,(O1585-scaling_params!$B$6)/(scaling_params!$C$6-scaling_params!$B$6)))+MAX(0,MIN(1,1-(P1585-scaling_params!$B$7)/(scaling_params!$C$7-scaling_params!$B$7)))+MAX(0,MIN(1,(T1585-scaling_params!$B$11)/(scaling_params!$C$11-scaling_params!$B$11))))/3</f>
        <v>0.6471373778</v>
      </c>
      <c r="AA1585" s="15">
        <f>(MAX(0,MIN(1,1-(Q1585-scaling_params!$B$8)/(scaling_params!$C$8-scaling_params!$B$8)))+MAX(0,MIN(1,(R1585-scaling_params!$B$9)/(scaling_params!$C$9-scaling_params!$B$9)))+MAX(0,MIN(1,(S1585-scaling_params!$B$10)/(scaling_params!$C$10-scaling_params!$B$10))))/3</f>
        <v>0.6489034049</v>
      </c>
      <c r="AB1585" s="15">
        <f>(MAX(0,MIN(1,(U1585-scaling_params!$B$12)/(scaling_params!$C$12-scaling_params!$B$12)))+MAX(0,MIN(1,(V1585-scaling_params!$B$13)/(scaling_params!$C$13-scaling_params!$B$13))))/2</f>
        <v>0.445</v>
      </c>
      <c r="AC1585" s="13">
        <f>(scaling_params!$G$2*X1585+scaling_params!$G$3*Y1585+scaling_params!$G$4*Z1585+scaling_params!$G$5*AA1585+scaling_params!$G$6*AB1585)*100</f>
        <v>60.97137508</v>
      </c>
      <c r="AD1585" s="11" t="s">
        <v>680</v>
      </c>
      <c r="AE1585" s="11">
        <f t="shared" si="2"/>
        <v>1</v>
      </c>
    </row>
    <row r="1586" ht="15.75" customHeight="1">
      <c r="A1586" s="11" t="s">
        <v>471</v>
      </c>
      <c r="B1586" s="11" t="s">
        <v>163</v>
      </c>
      <c r="C1586" s="11" t="s">
        <v>449</v>
      </c>
      <c r="D1586" s="11" t="s">
        <v>174</v>
      </c>
      <c r="E1586" s="12">
        <v>2024.0</v>
      </c>
      <c r="F1586" s="11" t="s">
        <v>171</v>
      </c>
      <c r="G1586" s="11" t="s">
        <v>184</v>
      </c>
      <c r="H1586" s="11">
        <v>3.0</v>
      </c>
      <c r="I1586" s="13">
        <v>8.6</v>
      </c>
      <c r="J1586" s="11">
        <v>0.0</v>
      </c>
      <c r="K1586" s="13">
        <v>3.0</v>
      </c>
      <c r="L1586" s="13">
        <v>4.5</v>
      </c>
      <c r="M1586" s="11">
        <v>-32.0</v>
      </c>
      <c r="N1586" s="14">
        <v>0.74</v>
      </c>
      <c r="O1586" s="13">
        <v>61.5</v>
      </c>
      <c r="P1586" s="13">
        <v>8.7</v>
      </c>
      <c r="Q1586" s="13">
        <v>18.1</v>
      </c>
      <c r="R1586" s="13">
        <v>13.0</v>
      </c>
      <c r="S1586" s="13">
        <v>2.2</v>
      </c>
      <c r="T1586" s="13">
        <v>3.0</v>
      </c>
      <c r="U1586" s="13">
        <v>1.3</v>
      </c>
      <c r="V1586" s="13">
        <v>70.0</v>
      </c>
      <c r="W1586" s="11" t="str">
        <f t="shared" si="1"/>
        <v>B-Average|BBVA|Digital|2024</v>
      </c>
      <c r="X1586" s="15">
        <f>(MAX(0,MIN(1,1-(K1586-scaling_params!$B$2)/(scaling_params!$C$2-scaling_params!$B$2)))+MAX(0,MIN(1,(L1586-scaling_params!$B$3)/(scaling_params!$C$3-scaling_params!$B$3))))/2</f>
        <v>0.2769607843</v>
      </c>
      <c r="Y1586" s="15">
        <f>(MAX(0,MIN(1,(M1586-scaling_params!$B$4)/(scaling_params!$C$4-scaling_params!$B$4)))+MAX(0,MIN(1,(N1586-scaling_params!$B$5)/(scaling_params!$C$5-scaling_params!$B$5))))/2</f>
        <v>0.2839285714</v>
      </c>
      <c r="Z1586" s="15">
        <f>(MAX(0,MIN(1,(O1586-scaling_params!$B$6)/(scaling_params!$C$6-scaling_params!$B$6)))+MAX(0,MIN(1,1-(P1586-scaling_params!$B$7)/(scaling_params!$C$7-scaling_params!$B$7)))+MAX(0,MIN(1,(T1586-scaling_params!$B$11)/(scaling_params!$C$11-scaling_params!$B$11))))/3</f>
        <v>0.2687602737</v>
      </c>
      <c r="AA1586" s="15">
        <f>(MAX(0,MIN(1,1-(Q1586-scaling_params!$B$8)/(scaling_params!$C$8-scaling_params!$B$8)))+MAX(0,MIN(1,(R1586-scaling_params!$B$9)/(scaling_params!$C$9-scaling_params!$B$9)))+MAX(0,MIN(1,(S1586-scaling_params!$B$10)/(scaling_params!$C$10-scaling_params!$B$10))))/3</f>
        <v>0.2556493829</v>
      </c>
      <c r="AB1586" s="15">
        <f>(MAX(0,MIN(1,(U1586-scaling_params!$B$12)/(scaling_params!$C$12-scaling_params!$B$12)))+MAX(0,MIN(1,(V1586-scaling_params!$B$13)/(scaling_params!$C$13-scaling_params!$B$13))))/2</f>
        <v>0.3168181818</v>
      </c>
      <c r="AC1586" s="13">
        <f>(scaling_params!$G$2*X1586+scaling_params!$G$3*Y1586+scaling_params!$G$4*Z1586+scaling_params!$G$5*AA1586+scaling_params!$G$6*AB1586)*100</f>
        <v>27.73464998</v>
      </c>
      <c r="AD1586" s="11" t="s">
        <v>680</v>
      </c>
      <c r="AE1586" s="11">
        <f t="shared" si="2"/>
        <v>1</v>
      </c>
    </row>
    <row r="1587" ht="15.75" customHeight="1">
      <c r="A1587" s="11" t="s">
        <v>471</v>
      </c>
      <c r="B1587" s="11" t="s">
        <v>163</v>
      </c>
      <c r="C1587" s="11" t="s">
        <v>449</v>
      </c>
      <c r="D1587" s="11" t="s">
        <v>174</v>
      </c>
      <c r="E1587" s="12">
        <v>2025.0</v>
      </c>
      <c r="F1587" s="11" t="s">
        <v>171</v>
      </c>
      <c r="G1587" s="11" t="s">
        <v>184</v>
      </c>
      <c r="H1587" s="11">
        <v>3.0</v>
      </c>
      <c r="I1587" s="13">
        <v>8.3</v>
      </c>
      <c r="J1587" s="11">
        <v>0.0</v>
      </c>
      <c r="K1587" s="13">
        <v>3.2</v>
      </c>
      <c r="L1587" s="13">
        <v>6.5</v>
      </c>
      <c r="M1587" s="11">
        <v>-3.0</v>
      </c>
      <c r="N1587" s="14">
        <v>0.79</v>
      </c>
      <c r="O1587" s="13">
        <v>62.8</v>
      </c>
      <c r="P1587" s="13">
        <v>7.6</v>
      </c>
      <c r="Q1587" s="13">
        <v>16.6</v>
      </c>
      <c r="R1587" s="13">
        <v>15.2</v>
      </c>
      <c r="S1587" s="13">
        <v>2.9</v>
      </c>
      <c r="T1587" s="13">
        <v>2.0</v>
      </c>
      <c r="U1587" s="13">
        <v>1.7</v>
      </c>
      <c r="V1587" s="13">
        <v>63.6</v>
      </c>
      <c r="W1587" s="11" t="str">
        <f t="shared" si="1"/>
        <v>B-Average|BBVA|Digital|2025</v>
      </c>
      <c r="X1587" s="15">
        <f>(MAX(0,MIN(1,1-(K1587-scaling_params!$B$2)/(scaling_params!$C$2-scaling_params!$B$2)))+MAX(0,MIN(1,(L1587-scaling_params!$B$3)/(scaling_params!$C$3-scaling_params!$B$3))))/2</f>
        <v>0.3906862745</v>
      </c>
      <c r="Y1587" s="15">
        <f>(MAX(0,MIN(1,(M1587-scaling_params!$B$4)/(scaling_params!$C$4-scaling_params!$B$4)))+MAX(0,MIN(1,(N1587-scaling_params!$B$5)/(scaling_params!$C$5-scaling_params!$B$5))))/2</f>
        <v>0.4845238095</v>
      </c>
      <c r="Z1587" s="15">
        <f>(MAX(0,MIN(1,(O1587-scaling_params!$B$6)/(scaling_params!$C$6-scaling_params!$B$6)))+MAX(0,MIN(1,1-(P1587-scaling_params!$B$7)/(scaling_params!$C$7-scaling_params!$B$7)))+MAX(0,MIN(1,(T1587-scaling_params!$B$11)/(scaling_params!$C$11-scaling_params!$B$11))))/3</f>
        <v>0.2940734228</v>
      </c>
      <c r="AA1587" s="15">
        <f>(MAX(0,MIN(1,1-(Q1587-scaling_params!$B$8)/(scaling_params!$C$8-scaling_params!$B$8)))+MAX(0,MIN(1,(R1587-scaling_params!$B$9)/(scaling_params!$C$9-scaling_params!$B$9)))+MAX(0,MIN(1,(S1587-scaling_params!$B$10)/(scaling_params!$C$10-scaling_params!$B$10))))/3</f>
        <v>0.4739220199</v>
      </c>
      <c r="AB1587" s="15">
        <f>(MAX(0,MIN(1,(U1587-scaling_params!$B$12)/(scaling_params!$C$12-scaling_params!$B$12)))+MAX(0,MIN(1,(V1587-scaling_params!$B$13)/(scaling_params!$C$13-scaling_params!$B$13))))/2</f>
        <v>0.3586363636</v>
      </c>
      <c r="AC1587" s="13">
        <f>(scaling_params!$G$2*X1587+scaling_params!$G$3*Y1587+scaling_params!$G$4*Z1587+scaling_params!$G$5*AA1587+scaling_params!$G$6*AB1587)*100</f>
        <v>40.05109905</v>
      </c>
      <c r="AD1587" s="11" t="s">
        <v>680</v>
      </c>
      <c r="AE1587" s="11">
        <f t="shared" si="2"/>
        <v>1</v>
      </c>
    </row>
    <row r="1588" ht="15.75" customHeight="1">
      <c r="A1588" s="11" t="s">
        <v>472</v>
      </c>
      <c r="B1588" s="11" t="s">
        <v>163</v>
      </c>
      <c r="C1588" s="11" t="s">
        <v>449</v>
      </c>
      <c r="D1588" s="11" t="s">
        <v>165</v>
      </c>
      <c r="E1588" s="12">
        <v>2024.0</v>
      </c>
      <c r="F1588" s="11" t="s">
        <v>166</v>
      </c>
      <c r="G1588" s="11" t="s">
        <v>167</v>
      </c>
      <c r="H1588" s="11">
        <v>2.0</v>
      </c>
      <c r="I1588" s="13">
        <v>8.6</v>
      </c>
      <c r="J1588" s="11">
        <v>1.0</v>
      </c>
      <c r="K1588" s="13">
        <v>3.0</v>
      </c>
      <c r="L1588" s="13">
        <v>7.1</v>
      </c>
      <c r="M1588" s="11">
        <v>17.0</v>
      </c>
      <c r="N1588" s="14">
        <v>0.78</v>
      </c>
      <c r="O1588" s="13">
        <v>69.1</v>
      </c>
      <c r="P1588" s="13">
        <v>7.0</v>
      </c>
      <c r="Q1588" s="13">
        <v>16.3</v>
      </c>
      <c r="R1588" s="13">
        <v>13.4</v>
      </c>
      <c r="S1588" s="13">
        <v>3.4</v>
      </c>
      <c r="T1588" s="13">
        <v>3.0</v>
      </c>
      <c r="U1588" s="13">
        <v>2.1</v>
      </c>
      <c r="V1588" s="13">
        <v>79.3</v>
      </c>
      <c r="W1588" s="11" t="str">
        <f t="shared" si="1"/>
        <v>B-Average|BBVA|Operations|2024</v>
      </c>
      <c r="X1588" s="15">
        <f>(MAX(0,MIN(1,1-(K1588-scaling_params!$B$2)/(scaling_params!$C$2-scaling_params!$B$2)))+MAX(0,MIN(1,(L1588-scaling_params!$B$3)/(scaling_params!$C$3-scaling_params!$B$3))))/2</f>
        <v>0.4681372549</v>
      </c>
      <c r="Y1588" s="15">
        <f>(MAX(0,MIN(1,(M1588-scaling_params!$B$4)/(scaling_params!$C$4-scaling_params!$B$4)))+MAX(0,MIN(1,(N1588-scaling_params!$B$5)/(scaling_params!$C$5-scaling_params!$B$5))))/2</f>
        <v>0.5672619048</v>
      </c>
      <c r="Z1588" s="15">
        <f>(MAX(0,MIN(1,(O1588-scaling_params!$B$6)/(scaling_params!$C$6-scaling_params!$B$6)))+MAX(0,MIN(1,1-(P1588-scaling_params!$B$7)/(scaling_params!$C$7-scaling_params!$B$7)))+MAX(0,MIN(1,(T1588-scaling_params!$B$11)/(scaling_params!$C$11-scaling_params!$B$11))))/3</f>
        <v>0.5473259681</v>
      </c>
      <c r="AA1588" s="15">
        <f>(MAX(0,MIN(1,1-(Q1588-scaling_params!$B$8)/(scaling_params!$C$8-scaling_params!$B$8)))+MAX(0,MIN(1,(R1588-scaling_params!$B$9)/(scaling_params!$C$9-scaling_params!$B$9)))+MAX(0,MIN(1,(S1588-scaling_params!$B$10)/(scaling_params!$C$10-scaling_params!$B$10))))/3</f>
        <v>0.458355897</v>
      </c>
      <c r="AB1588" s="15">
        <f>(MAX(0,MIN(1,(U1588-scaling_params!$B$12)/(scaling_params!$C$12-scaling_params!$B$12)))+MAX(0,MIN(1,(V1588-scaling_params!$B$13)/(scaling_params!$C$13-scaling_params!$B$13))))/2</f>
        <v>0.6013636364</v>
      </c>
      <c r="AC1588" s="13">
        <f>(scaling_params!$G$2*X1588+scaling_params!$G$3*Y1588+scaling_params!$G$4*Z1588+scaling_params!$G$5*AA1588+scaling_params!$G$6*AB1588)*100</f>
        <v>52.3571952</v>
      </c>
      <c r="AD1588" s="11" t="s">
        <v>680</v>
      </c>
      <c r="AE1588" s="11">
        <f t="shared" si="2"/>
        <v>1</v>
      </c>
    </row>
    <row r="1589" ht="15.75" customHeight="1">
      <c r="A1589" s="11" t="s">
        <v>472</v>
      </c>
      <c r="B1589" s="11" t="s">
        <v>163</v>
      </c>
      <c r="C1589" s="11" t="s">
        <v>449</v>
      </c>
      <c r="D1589" s="11" t="s">
        <v>165</v>
      </c>
      <c r="E1589" s="12">
        <v>2025.0</v>
      </c>
      <c r="F1589" s="11" t="s">
        <v>166</v>
      </c>
      <c r="G1589" s="11" t="s">
        <v>167</v>
      </c>
      <c r="H1589" s="11">
        <v>2.0</v>
      </c>
      <c r="I1589" s="13">
        <v>8.3</v>
      </c>
      <c r="J1589" s="11">
        <v>0.0</v>
      </c>
      <c r="K1589" s="13">
        <v>2.9</v>
      </c>
      <c r="L1589" s="13">
        <v>6.8</v>
      </c>
      <c r="M1589" s="11">
        <v>5.0</v>
      </c>
      <c r="N1589" s="14">
        <v>0.78</v>
      </c>
      <c r="O1589" s="13">
        <v>65.0</v>
      </c>
      <c r="P1589" s="13">
        <v>7.5</v>
      </c>
      <c r="Q1589" s="13">
        <v>15.9</v>
      </c>
      <c r="R1589" s="13">
        <v>10.7</v>
      </c>
      <c r="S1589" s="13">
        <v>3.6</v>
      </c>
      <c r="T1589" s="13">
        <v>3.6</v>
      </c>
      <c r="U1589" s="13">
        <v>1.3</v>
      </c>
      <c r="V1589" s="13">
        <v>75.2</v>
      </c>
      <c r="W1589" s="11" t="str">
        <f t="shared" si="1"/>
        <v>B-Average|BBVA|Operations|2025</v>
      </c>
      <c r="X1589" s="15">
        <f>(MAX(0,MIN(1,1-(K1589-scaling_params!$B$2)/(scaling_params!$C$2-scaling_params!$B$2)))+MAX(0,MIN(1,(L1589-scaling_params!$B$3)/(scaling_params!$C$3-scaling_params!$B$3))))/2</f>
        <v>0.462745098</v>
      </c>
      <c r="Y1589" s="15">
        <f>(MAX(0,MIN(1,(M1589-scaling_params!$B$4)/(scaling_params!$C$4-scaling_params!$B$4)))+MAX(0,MIN(1,(N1589-scaling_params!$B$5)/(scaling_params!$C$5-scaling_params!$B$5))))/2</f>
        <v>0.5101190476</v>
      </c>
      <c r="Z1589" s="15">
        <f>(MAX(0,MIN(1,(O1589-scaling_params!$B$6)/(scaling_params!$C$6-scaling_params!$B$6)))+MAX(0,MIN(1,1-(P1589-scaling_params!$B$7)/(scaling_params!$C$7-scaling_params!$B$7)))+MAX(0,MIN(1,(T1589-scaling_params!$B$11)/(scaling_params!$C$11-scaling_params!$B$11))))/3</f>
        <v>0.4917670145</v>
      </c>
      <c r="AA1589" s="15">
        <f>(MAX(0,MIN(1,1-(Q1589-scaling_params!$B$8)/(scaling_params!$C$8-scaling_params!$B$8)))+MAX(0,MIN(1,(R1589-scaling_params!$B$9)/(scaling_params!$C$9-scaling_params!$B$9)))+MAX(0,MIN(1,(S1589-scaling_params!$B$10)/(scaling_params!$C$10-scaling_params!$B$10))))/3</f>
        <v>0.3791912047</v>
      </c>
      <c r="AB1589" s="15">
        <f>(MAX(0,MIN(1,(U1589-scaling_params!$B$12)/(scaling_params!$C$12-scaling_params!$B$12)))+MAX(0,MIN(1,(V1589-scaling_params!$B$13)/(scaling_params!$C$13-scaling_params!$B$13))))/2</f>
        <v>0.3640909091</v>
      </c>
      <c r="AC1589" s="13">
        <f>(scaling_params!$G$2*X1589+scaling_params!$G$3*Y1589+scaling_params!$G$4*Z1589+scaling_params!$G$5*AA1589+scaling_params!$G$6*AB1589)*100</f>
        <v>45.38887019</v>
      </c>
      <c r="AD1589" s="11" t="s">
        <v>680</v>
      </c>
      <c r="AE1589" s="11">
        <f t="shared" si="2"/>
        <v>1</v>
      </c>
    </row>
    <row r="1590" ht="15.75" customHeight="1">
      <c r="A1590" s="11" t="s">
        <v>473</v>
      </c>
      <c r="B1590" s="11" t="s">
        <v>163</v>
      </c>
      <c r="C1590" s="11" t="s">
        <v>449</v>
      </c>
      <c r="D1590" s="11" t="s">
        <v>174</v>
      </c>
      <c r="E1590" s="12">
        <v>2024.0</v>
      </c>
      <c r="F1590" s="11" t="s">
        <v>171</v>
      </c>
      <c r="G1590" s="11" t="s">
        <v>184</v>
      </c>
      <c r="H1590" s="11">
        <v>5.0</v>
      </c>
      <c r="I1590" s="13">
        <v>8.6</v>
      </c>
      <c r="J1590" s="11">
        <v>0.0</v>
      </c>
      <c r="K1590" s="13">
        <v>3.0</v>
      </c>
      <c r="L1590" s="13">
        <v>8.1</v>
      </c>
      <c r="M1590" s="11">
        <v>12.0</v>
      </c>
      <c r="N1590" s="14">
        <v>0.82</v>
      </c>
      <c r="O1590" s="13">
        <v>61.5</v>
      </c>
      <c r="P1590" s="13">
        <v>8.7</v>
      </c>
      <c r="Q1590" s="13">
        <v>18.1</v>
      </c>
      <c r="R1590" s="13">
        <v>13.0</v>
      </c>
      <c r="S1590" s="13">
        <v>4.3</v>
      </c>
      <c r="T1590" s="13">
        <v>3.9</v>
      </c>
      <c r="U1590" s="13">
        <v>1.3</v>
      </c>
      <c r="V1590" s="13">
        <v>77.0</v>
      </c>
      <c r="W1590" s="11" t="str">
        <f t="shared" si="1"/>
        <v>B-Average|BBVA|Digital|2024</v>
      </c>
      <c r="X1590" s="15">
        <f>(MAX(0,MIN(1,1-(K1590-scaling_params!$B$2)/(scaling_params!$C$2-scaling_params!$B$2)))+MAX(0,MIN(1,(L1590-scaling_params!$B$3)/(scaling_params!$C$3-scaling_params!$B$3))))/2</f>
        <v>0.5416666667</v>
      </c>
      <c r="Y1590" s="15">
        <f>(MAX(0,MIN(1,(M1590-scaling_params!$B$4)/(scaling_params!$C$4-scaling_params!$B$4)))+MAX(0,MIN(1,(N1590-scaling_params!$B$5)/(scaling_params!$C$5-scaling_params!$B$5))))/2</f>
        <v>0.593452381</v>
      </c>
      <c r="Z1590" s="15">
        <f>(MAX(0,MIN(1,(O1590-scaling_params!$B$6)/(scaling_params!$C$6-scaling_params!$B$6)))+MAX(0,MIN(1,1-(P1590-scaling_params!$B$7)/(scaling_params!$C$7-scaling_params!$B$7)))+MAX(0,MIN(1,(T1590-scaling_params!$B$11)/(scaling_params!$C$11-scaling_params!$B$11))))/3</f>
        <v>0.3544745594</v>
      </c>
      <c r="AA1590" s="15">
        <f>(MAX(0,MIN(1,1-(Q1590-scaling_params!$B$8)/(scaling_params!$C$8-scaling_params!$B$8)))+MAX(0,MIN(1,(R1590-scaling_params!$B$9)/(scaling_params!$C$9-scaling_params!$B$9)))+MAX(0,MIN(1,(S1590-scaling_params!$B$10)/(scaling_params!$C$10-scaling_params!$B$10))))/3</f>
        <v>0.4615317358</v>
      </c>
      <c r="AB1590" s="15">
        <f>(MAX(0,MIN(1,(U1590-scaling_params!$B$12)/(scaling_params!$C$12-scaling_params!$B$12)))+MAX(0,MIN(1,(V1590-scaling_params!$B$13)/(scaling_params!$C$13-scaling_params!$B$13))))/2</f>
        <v>0.3804545455</v>
      </c>
      <c r="AC1590" s="13">
        <f>(scaling_params!$G$2*X1590+scaling_params!$G$3*Y1590+scaling_params!$G$4*Z1590+scaling_params!$G$5*AA1590+scaling_params!$G$6*AB1590)*100</f>
        <v>47.61777195</v>
      </c>
      <c r="AD1590" s="11" t="s">
        <v>680</v>
      </c>
      <c r="AE1590" s="11">
        <f t="shared" si="2"/>
        <v>1</v>
      </c>
    </row>
    <row r="1591" ht="15.75" customHeight="1">
      <c r="A1591" s="11" t="s">
        <v>473</v>
      </c>
      <c r="B1591" s="11" t="s">
        <v>163</v>
      </c>
      <c r="C1591" s="11" t="s">
        <v>449</v>
      </c>
      <c r="D1591" s="11" t="s">
        <v>174</v>
      </c>
      <c r="E1591" s="12">
        <v>2025.0</v>
      </c>
      <c r="F1591" s="11" t="s">
        <v>171</v>
      </c>
      <c r="G1591" s="11" t="s">
        <v>184</v>
      </c>
      <c r="H1591" s="11">
        <v>5.0</v>
      </c>
      <c r="I1591" s="13">
        <v>8.3</v>
      </c>
      <c r="J1591" s="11">
        <v>0.0</v>
      </c>
      <c r="K1591" s="13">
        <v>3.2</v>
      </c>
      <c r="L1591" s="13">
        <v>6.8</v>
      </c>
      <c r="M1591" s="11">
        <v>-4.0</v>
      </c>
      <c r="N1591" s="14">
        <v>0.85</v>
      </c>
      <c r="O1591" s="13">
        <v>62.8</v>
      </c>
      <c r="P1591" s="13">
        <v>7.6</v>
      </c>
      <c r="Q1591" s="13">
        <v>16.6</v>
      </c>
      <c r="R1591" s="13">
        <v>15.2</v>
      </c>
      <c r="S1591" s="13">
        <v>3.6</v>
      </c>
      <c r="T1591" s="13">
        <v>3.8</v>
      </c>
      <c r="U1591" s="13">
        <v>1.7</v>
      </c>
      <c r="V1591" s="13">
        <v>70.8</v>
      </c>
      <c r="W1591" s="11" t="str">
        <f t="shared" si="1"/>
        <v>B-Average|BBVA|Digital|2025</v>
      </c>
      <c r="X1591" s="15">
        <f>(MAX(0,MIN(1,1-(K1591-scaling_params!$B$2)/(scaling_params!$C$2-scaling_params!$B$2)))+MAX(0,MIN(1,(L1591-scaling_params!$B$3)/(scaling_params!$C$3-scaling_params!$B$3))))/2</f>
        <v>0.412745098</v>
      </c>
      <c r="Y1591" s="15">
        <f>(MAX(0,MIN(1,(M1591-scaling_params!$B$4)/(scaling_params!$C$4-scaling_params!$B$4)))+MAX(0,MIN(1,(N1591-scaling_params!$B$5)/(scaling_params!$C$5-scaling_params!$B$5))))/2</f>
        <v>0.5547619048</v>
      </c>
      <c r="Z1591" s="15">
        <f>(MAX(0,MIN(1,(O1591-scaling_params!$B$6)/(scaling_params!$C$6-scaling_params!$B$6)))+MAX(0,MIN(1,1-(P1591-scaling_params!$B$7)/(scaling_params!$C$7-scaling_params!$B$7)))+MAX(0,MIN(1,(T1591-scaling_params!$B$11)/(scaling_params!$C$11-scaling_params!$B$11))))/3</f>
        <v>0.4655019942</v>
      </c>
      <c r="AA1591" s="15">
        <f>(MAX(0,MIN(1,1-(Q1591-scaling_params!$B$8)/(scaling_params!$C$8-scaling_params!$B$8)))+MAX(0,MIN(1,(R1591-scaling_params!$B$9)/(scaling_params!$C$9-scaling_params!$B$9)))+MAX(0,MIN(1,(S1591-scaling_params!$B$10)/(scaling_params!$C$10-scaling_params!$B$10))))/3</f>
        <v>0.5425494709</v>
      </c>
      <c r="AB1591" s="15">
        <f>(MAX(0,MIN(1,(U1591-scaling_params!$B$12)/(scaling_params!$C$12-scaling_params!$B$12)))+MAX(0,MIN(1,(V1591-scaling_params!$B$13)/(scaling_params!$C$13-scaling_params!$B$13))))/2</f>
        <v>0.4240909091</v>
      </c>
      <c r="AC1591" s="13">
        <f>(scaling_params!$G$2*X1591+scaling_params!$G$3*Y1591+scaling_params!$G$4*Z1591+scaling_params!$G$5*AA1591+scaling_params!$G$6*AB1591)*100</f>
        <v>48.22885484</v>
      </c>
      <c r="AD1591" s="11" t="s">
        <v>680</v>
      </c>
      <c r="AE1591" s="11">
        <f t="shared" si="2"/>
        <v>1</v>
      </c>
    </row>
    <row r="1592" ht="15.75" customHeight="1">
      <c r="A1592" s="11" t="s">
        <v>474</v>
      </c>
      <c r="B1592" s="11" t="s">
        <v>163</v>
      </c>
      <c r="C1592" s="11" t="s">
        <v>449</v>
      </c>
      <c r="D1592" s="11" t="s">
        <v>177</v>
      </c>
      <c r="E1592" s="12">
        <v>2024.0</v>
      </c>
      <c r="F1592" s="11" t="s">
        <v>171</v>
      </c>
      <c r="G1592" s="11" t="s">
        <v>184</v>
      </c>
      <c r="H1592" s="11">
        <v>5.0</v>
      </c>
      <c r="I1592" s="13">
        <v>8.6</v>
      </c>
      <c r="J1592" s="11">
        <v>1.0</v>
      </c>
      <c r="K1592" s="13">
        <v>2.9</v>
      </c>
      <c r="L1592" s="13">
        <v>5.2</v>
      </c>
      <c r="M1592" s="11">
        <v>11.0</v>
      </c>
      <c r="N1592" s="14">
        <v>0.72</v>
      </c>
      <c r="O1592" s="13">
        <v>68.1</v>
      </c>
      <c r="P1592" s="13">
        <v>8.1</v>
      </c>
      <c r="Q1592" s="13">
        <v>16.4</v>
      </c>
      <c r="R1592" s="13">
        <v>13.3</v>
      </c>
      <c r="S1592" s="13">
        <v>2.8</v>
      </c>
      <c r="T1592" s="13">
        <v>2.9</v>
      </c>
      <c r="U1592" s="13">
        <v>2.1</v>
      </c>
      <c r="V1592" s="13">
        <v>68.2</v>
      </c>
      <c r="W1592" s="11" t="str">
        <f t="shared" si="1"/>
        <v>B-Average|BBVA|Retail|2024</v>
      </c>
      <c r="X1592" s="15">
        <f>(MAX(0,MIN(1,1-(K1592-scaling_params!$B$2)/(scaling_params!$C$2-scaling_params!$B$2)))+MAX(0,MIN(1,(L1592-scaling_params!$B$3)/(scaling_params!$C$3-scaling_params!$B$3))))/2</f>
        <v>0.3450980392</v>
      </c>
      <c r="Y1592" s="15">
        <f>(MAX(0,MIN(1,(M1592-scaling_params!$B$4)/(scaling_params!$C$4-scaling_params!$B$4)))+MAX(0,MIN(1,(N1592-scaling_params!$B$5)/(scaling_params!$C$5-scaling_params!$B$5))))/2</f>
        <v>0.4636904762</v>
      </c>
      <c r="Z1592" s="15">
        <f>(MAX(0,MIN(1,(O1592-scaling_params!$B$6)/(scaling_params!$C$6-scaling_params!$B$6)))+MAX(0,MIN(1,1-(P1592-scaling_params!$B$7)/(scaling_params!$C$7-scaling_params!$B$7)))+MAX(0,MIN(1,(T1592-scaling_params!$B$11)/(scaling_params!$C$11-scaling_params!$B$11))))/3</f>
        <v>0.4222014093</v>
      </c>
      <c r="AA1592" s="15">
        <f>(MAX(0,MIN(1,1-(Q1592-scaling_params!$B$8)/(scaling_params!$C$8-scaling_params!$B$8)))+MAX(0,MIN(1,(R1592-scaling_params!$B$9)/(scaling_params!$C$9-scaling_params!$B$9)))+MAX(0,MIN(1,(S1592-scaling_params!$B$10)/(scaling_params!$C$10-scaling_params!$B$10))))/3</f>
        <v>0.3915250795</v>
      </c>
      <c r="AB1592" s="15">
        <f>(MAX(0,MIN(1,(U1592-scaling_params!$B$12)/(scaling_params!$C$12-scaling_params!$B$12)))+MAX(0,MIN(1,(V1592-scaling_params!$B$13)/(scaling_params!$C$13-scaling_params!$B$13))))/2</f>
        <v>0.5004545455</v>
      </c>
      <c r="AC1592" s="13">
        <f>(scaling_params!$G$2*X1592+scaling_params!$G$3*Y1592+scaling_params!$G$4*Z1592+scaling_params!$G$5*AA1592+scaling_params!$G$6*AB1592)*100</f>
        <v>41.72446827</v>
      </c>
      <c r="AD1592" s="11" t="s">
        <v>680</v>
      </c>
      <c r="AE1592" s="11">
        <f t="shared" si="2"/>
        <v>1</v>
      </c>
    </row>
    <row r="1593" ht="15.75" customHeight="1">
      <c r="A1593" s="11" t="s">
        <v>474</v>
      </c>
      <c r="B1593" s="11" t="s">
        <v>163</v>
      </c>
      <c r="C1593" s="11" t="s">
        <v>449</v>
      </c>
      <c r="D1593" s="11" t="s">
        <v>177</v>
      </c>
      <c r="E1593" s="12">
        <v>2025.0</v>
      </c>
      <c r="F1593" s="11" t="s">
        <v>171</v>
      </c>
      <c r="G1593" s="11" t="s">
        <v>184</v>
      </c>
      <c r="H1593" s="11">
        <v>5.0</v>
      </c>
      <c r="I1593" s="13">
        <v>8.3</v>
      </c>
      <c r="J1593" s="11">
        <v>1.0</v>
      </c>
      <c r="K1593" s="13">
        <v>2.8</v>
      </c>
      <c r="L1593" s="13">
        <v>6.4</v>
      </c>
      <c r="M1593" s="11">
        <v>16.0</v>
      </c>
      <c r="N1593" s="14">
        <v>0.82</v>
      </c>
      <c r="O1593" s="13">
        <v>69.9</v>
      </c>
      <c r="P1593" s="13">
        <v>6.2</v>
      </c>
      <c r="Q1593" s="13">
        <v>20.4</v>
      </c>
      <c r="R1593" s="13">
        <v>11.3</v>
      </c>
      <c r="S1593" s="13">
        <v>3.4</v>
      </c>
      <c r="T1593" s="13">
        <v>3.0</v>
      </c>
      <c r="U1593" s="13">
        <v>1.6</v>
      </c>
      <c r="V1593" s="13">
        <v>70.6</v>
      </c>
      <c r="W1593" s="11" t="str">
        <f t="shared" si="1"/>
        <v>B-Average|BBVA|Retail|2025</v>
      </c>
      <c r="X1593" s="15">
        <f>(MAX(0,MIN(1,1-(K1593-scaling_params!$B$2)/(scaling_params!$C$2-scaling_params!$B$2)))+MAX(0,MIN(1,(L1593-scaling_params!$B$3)/(scaling_params!$C$3-scaling_params!$B$3))))/2</f>
        <v>0.45</v>
      </c>
      <c r="Y1593" s="15">
        <f>(MAX(0,MIN(1,(M1593-scaling_params!$B$4)/(scaling_params!$C$4-scaling_params!$B$4)))+MAX(0,MIN(1,(N1593-scaling_params!$B$5)/(scaling_params!$C$5-scaling_params!$B$5))))/2</f>
        <v>0.6125</v>
      </c>
      <c r="Z1593" s="15">
        <f>(MAX(0,MIN(1,(O1593-scaling_params!$B$6)/(scaling_params!$C$6-scaling_params!$B$6)))+MAX(0,MIN(1,1-(P1593-scaling_params!$B$7)/(scaling_params!$C$7-scaling_params!$B$7)))+MAX(0,MIN(1,(T1593-scaling_params!$B$11)/(scaling_params!$C$11-scaling_params!$B$11))))/3</f>
        <v>0.6325993603</v>
      </c>
      <c r="AA1593" s="15">
        <f>(MAX(0,MIN(1,1-(Q1593-scaling_params!$B$8)/(scaling_params!$C$8-scaling_params!$B$8)))+MAX(0,MIN(1,(R1593-scaling_params!$B$9)/(scaling_params!$C$9-scaling_params!$B$9)))+MAX(0,MIN(1,(S1593-scaling_params!$B$10)/(scaling_params!$C$10-scaling_params!$B$10))))/3</f>
        <v>0.2144452718</v>
      </c>
      <c r="AB1593" s="15">
        <f>(MAX(0,MIN(1,(U1593-scaling_params!$B$12)/(scaling_params!$C$12-scaling_params!$B$12)))+MAX(0,MIN(1,(V1593-scaling_params!$B$13)/(scaling_params!$C$13-scaling_params!$B$13))))/2</f>
        <v>0.3972727273</v>
      </c>
      <c r="AC1593" s="13">
        <f>(scaling_params!$G$2*X1593+scaling_params!$G$3*Y1593+scaling_params!$G$4*Z1593+scaling_params!$G$5*AA1593+scaling_params!$G$6*AB1593)*100</f>
        <v>48.29688993</v>
      </c>
      <c r="AD1593" s="11" t="s">
        <v>680</v>
      </c>
      <c r="AE1593" s="11">
        <f t="shared" si="2"/>
        <v>1</v>
      </c>
    </row>
    <row r="1594" ht="15.75" customHeight="1">
      <c r="A1594" s="11" t="s">
        <v>475</v>
      </c>
      <c r="B1594" s="11" t="s">
        <v>163</v>
      </c>
      <c r="C1594" s="11" t="s">
        <v>449</v>
      </c>
      <c r="D1594" s="11" t="s">
        <v>170</v>
      </c>
      <c r="E1594" s="12">
        <v>2024.0</v>
      </c>
      <c r="F1594" s="11" t="s">
        <v>171</v>
      </c>
      <c r="G1594" s="11" t="s">
        <v>184</v>
      </c>
      <c r="H1594" s="11">
        <v>4.0</v>
      </c>
      <c r="I1594" s="13">
        <v>8.6</v>
      </c>
      <c r="J1594" s="11">
        <v>0.0</v>
      </c>
      <c r="K1594" s="13">
        <v>2.4</v>
      </c>
      <c r="L1594" s="13">
        <v>6.1</v>
      </c>
      <c r="M1594" s="11">
        <v>13.0</v>
      </c>
      <c r="N1594" s="14">
        <v>0.85</v>
      </c>
      <c r="O1594" s="13">
        <v>70.5</v>
      </c>
      <c r="P1594" s="13">
        <v>8.3</v>
      </c>
      <c r="Q1594" s="13">
        <v>13.6</v>
      </c>
      <c r="R1594" s="13">
        <v>14.9</v>
      </c>
      <c r="S1594" s="13">
        <v>3.5</v>
      </c>
      <c r="T1594" s="13">
        <v>3.0</v>
      </c>
      <c r="U1594" s="13">
        <v>1.7</v>
      </c>
      <c r="V1594" s="13">
        <v>65.4</v>
      </c>
      <c r="W1594" s="11" t="str">
        <f t="shared" si="1"/>
        <v>B-Average|BBVA|Risk|2024</v>
      </c>
      <c r="X1594" s="15">
        <f>(MAX(0,MIN(1,1-(K1594-scaling_params!$B$2)/(scaling_params!$C$2-scaling_params!$B$2)))+MAX(0,MIN(1,(L1594-scaling_params!$B$3)/(scaling_params!$C$3-scaling_params!$B$3))))/2</f>
        <v>0.4946078431</v>
      </c>
      <c r="Y1594" s="15">
        <f>(MAX(0,MIN(1,(M1594-scaling_params!$B$4)/(scaling_params!$C$4-scaling_params!$B$4)))+MAX(0,MIN(1,(N1594-scaling_params!$B$5)/(scaling_params!$C$5-scaling_params!$B$5))))/2</f>
        <v>0.6357142857</v>
      </c>
      <c r="Z1594" s="15">
        <f>(MAX(0,MIN(1,(O1594-scaling_params!$B$6)/(scaling_params!$C$6-scaling_params!$B$6)))+MAX(0,MIN(1,1-(P1594-scaling_params!$B$7)/(scaling_params!$C$7-scaling_params!$B$7)))+MAX(0,MIN(1,(T1594-scaling_params!$B$11)/(scaling_params!$C$11-scaling_params!$B$11))))/3</f>
        <v>0.4533111612</v>
      </c>
      <c r="AA1594" s="15">
        <f>(MAX(0,MIN(1,1-(Q1594-scaling_params!$B$8)/(scaling_params!$C$8-scaling_params!$B$8)))+MAX(0,MIN(1,(R1594-scaling_params!$B$9)/(scaling_params!$C$9-scaling_params!$B$9)))+MAX(0,MIN(1,(S1594-scaling_params!$B$10)/(scaling_params!$C$10-scaling_params!$B$10))))/3</f>
        <v>0.6337236851</v>
      </c>
      <c r="AB1594" s="15">
        <f>(MAX(0,MIN(1,(U1594-scaling_params!$B$12)/(scaling_params!$C$12-scaling_params!$B$12)))+MAX(0,MIN(1,(V1594-scaling_params!$B$13)/(scaling_params!$C$13-scaling_params!$B$13))))/2</f>
        <v>0.375</v>
      </c>
      <c r="AC1594" s="13">
        <f>(scaling_params!$G$2*X1594+scaling_params!$G$3*Y1594+scaling_params!$G$4*Z1594+scaling_params!$G$5*AA1594+scaling_params!$G$6*AB1594)*100</f>
        <v>52.79391917</v>
      </c>
      <c r="AD1594" s="11" t="s">
        <v>680</v>
      </c>
      <c r="AE1594" s="11">
        <f t="shared" si="2"/>
        <v>1</v>
      </c>
    </row>
    <row r="1595" ht="15.75" customHeight="1">
      <c r="A1595" s="11" t="s">
        <v>475</v>
      </c>
      <c r="B1595" s="11" t="s">
        <v>163</v>
      </c>
      <c r="C1595" s="11" t="s">
        <v>449</v>
      </c>
      <c r="D1595" s="11" t="s">
        <v>170</v>
      </c>
      <c r="E1595" s="12">
        <v>2025.0</v>
      </c>
      <c r="F1595" s="11" t="s">
        <v>171</v>
      </c>
      <c r="G1595" s="11" t="s">
        <v>184</v>
      </c>
      <c r="H1595" s="11">
        <v>4.0</v>
      </c>
      <c r="I1595" s="13">
        <v>8.3</v>
      </c>
      <c r="J1595" s="11">
        <v>0.0</v>
      </c>
      <c r="K1595" s="13">
        <v>2.5</v>
      </c>
      <c r="L1595" s="13">
        <v>6.2</v>
      </c>
      <c r="M1595" s="11">
        <v>4.0</v>
      </c>
      <c r="N1595" s="14">
        <v>0.83</v>
      </c>
      <c r="O1595" s="13">
        <v>68.8</v>
      </c>
      <c r="P1595" s="13">
        <v>7.0</v>
      </c>
      <c r="Q1595" s="13">
        <v>16.6</v>
      </c>
      <c r="R1595" s="13">
        <v>14.7</v>
      </c>
      <c r="S1595" s="13">
        <v>4.0</v>
      </c>
      <c r="T1595" s="13">
        <v>2.9</v>
      </c>
      <c r="U1595" s="13">
        <v>1.5</v>
      </c>
      <c r="V1595" s="13">
        <v>68.2</v>
      </c>
      <c r="W1595" s="11" t="str">
        <f t="shared" si="1"/>
        <v>B-Average|BBVA|Risk|2025</v>
      </c>
      <c r="X1595" s="15">
        <f>(MAX(0,MIN(1,1-(K1595-scaling_params!$B$2)/(scaling_params!$C$2-scaling_params!$B$2)))+MAX(0,MIN(1,(L1595-scaling_params!$B$3)/(scaling_params!$C$3-scaling_params!$B$3))))/2</f>
        <v>0.4852941176</v>
      </c>
      <c r="Y1595" s="15">
        <f>(MAX(0,MIN(1,(M1595-scaling_params!$B$4)/(scaling_params!$C$4-scaling_params!$B$4)))+MAX(0,MIN(1,(N1595-scaling_params!$B$5)/(scaling_params!$C$5-scaling_params!$B$5))))/2</f>
        <v>0.5678571429</v>
      </c>
      <c r="Z1595" s="15">
        <f>(MAX(0,MIN(1,(O1595-scaling_params!$B$6)/(scaling_params!$C$6-scaling_params!$B$6)))+MAX(0,MIN(1,1-(P1595-scaling_params!$B$7)/(scaling_params!$C$7-scaling_params!$B$7)))+MAX(0,MIN(1,(T1595-scaling_params!$B$11)/(scaling_params!$C$11-scaling_params!$B$11))))/3</f>
        <v>0.5328516635</v>
      </c>
      <c r="AA1595" s="15">
        <f>(MAX(0,MIN(1,1-(Q1595-scaling_params!$B$8)/(scaling_params!$C$8-scaling_params!$B$8)))+MAX(0,MIN(1,(R1595-scaling_params!$B$9)/(scaling_params!$C$9-scaling_params!$B$9)))+MAX(0,MIN(1,(S1595-scaling_params!$B$10)/(scaling_params!$C$10-scaling_params!$B$10))))/3</f>
        <v>0.5606681107</v>
      </c>
      <c r="AB1595" s="15">
        <f>(MAX(0,MIN(1,(U1595-scaling_params!$B$12)/(scaling_params!$C$12-scaling_params!$B$12)))+MAX(0,MIN(1,(V1595-scaling_params!$B$13)/(scaling_params!$C$13-scaling_params!$B$13))))/2</f>
        <v>0.3504545455</v>
      </c>
      <c r="AC1595" s="13">
        <f>(scaling_params!$G$2*X1595+scaling_params!$G$3*Y1595+scaling_params!$G$4*Z1595+scaling_params!$G$5*AA1595+scaling_params!$G$6*AB1595)*100</f>
        <v>51.2741911</v>
      </c>
      <c r="AD1595" s="11" t="s">
        <v>680</v>
      </c>
      <c r="AE1595" s="11">
        <f t="shared" si="2"/>
        <v>1</v>
      </c>
    </row>
    <row r="1596" ht="15.75" customHeight="1">
      <c r="A1596" s="11" t="s">
        <v>476</v>
      </c>
      <c r="B1596" s="11" t="s">
        <v>163</v>
      </c>
      <c r="C1596" s="11" t="s">
        <v>449</v>
      </c>
      <c r="D1596" s="11" t="s">
        <v>170</v>
      </c>
      <c r="E1596" s="12">
        <v>2024.0</v>
      </c>
      <c r="F1596" s="11" t="s">
        <v>171</v>
      </c>
      <c r="G1596" s="11" t="s">
        <v>175</v>
      </c>
      <c r="H1596" s="11">
        <v>4.0</v>
      </c>
      <c r="I1596" s="13">
        <v>8.6</v>
      </c>
      <c r="J1596" s="11">
        <v>0.0</v>
      </c>
      <c r="K1596" s="13">
        <v>2.4</v>
      </c>
      <c r="L1596" s="13">
        <v>7.2</v>
      </c>
      <c r="M1596" s="11">
        <v>23.0</v>
      </c>
      <c r="N1596" s="14">
        <v>0.82</v>
      </c>
      <c r="O1596" s="13">
        <v>70.5</v>
      </c>
      <c r="P1596" s="13">
        <v>8.3</v>
      </c>
      <c r="Q1596" s="13">
        <v>13.6</v>
      </c>
      <c r="R1596" s="13">
        <v>14.9</v>
      </c>
      <c r="S1596" s="13">
        <v>3.9</v>
      </c>
      <c r="T1596" s="13">
        <v>4.1</v>
      </c>
      <c r="U1596" s="13">
        <v>1.7</v>
      </c>
      <c r="V1596" s="13">
        <v>85.0</v>
      </c>
      <c r="W1596" s="11" t="str">
        <f t="shared" si="1"/>
        <v>B-Average|BBVA|Risk|2024</v>
      </c>
      <c r="X1596" s="15">
        <f>(MAX(0,MIN(1,1-(K1596-scaling_params!$B$2)/(scaling_params!$C$2-scaling_params!$B$2)))+MAX(0,MIN(1,(L1596-scaling_params!$B$3)/(scaling_params!$C$3-scaling_params!$B$3))))/2</f>
        <v>0.5754901961</v>
      </c>
      <c r="Y1596" s="15">
        <f>(MAX(0,MIN(1,(M1596-scaling_params!$B$4)/(scaling_params!$C$4-scaling_params!$B$4)))+MAX(0,MIN(1,(N1596-scaling_params!$B$5)/(scaling_params!$C$5-scaling_params!$B$5))))/2</f>
        <v>0.6458333333</v>
      </c>
      <c r="Z1596" s="15">
        <f>(MAX(0,MIN(1,(O1596-scaling_params!$B$6)/(scaling_params!$C$6-scaling_params!$B$6)))+MAX(0,MIN(1,1-(P1596-scaling_params!$B$7)/(scaling_params!$C$7-scaling_params!$B$7)))+MAX(0,MIN(1,(T1596-scaling_params!$B$11)/(scaling_params!$C$11-scaling_params!$B$11))))/3</f>
        <v>0.558073066</v>
      </c>
      <c r="AA1596" s="15">
        <f>(MAX(0,MIN(1,1-(Q1596-scaling_params!$B$8)/(scaling_params!$C$8-scaling_params!$B$8)))+MAX(0,MIN(1,(R1596-scaling_params!$B$9)/(scaling_params!$C$9-scaling_params!$B$9)))+MAX(0,MIN(1,(S1596-scaling_params!$B$10)/(scaling_params!$C$10-scaling_params!$B$10))))/3</f>
        <v>0.6729393714</v>
      </c>
      <c r="AB1596" s="15">
        <f>(MAX(0,MIN(1,(U1596-scaling_params!$B$12)/(scaling_params!$C$12-scaling_params!$B$12)))+MAX(0,MIN(1,(V1596-scaling_params!$B$13)/(scaling_params!$C$13-scaling_params!$B$13))))/2</f>
        <v>0.5531818182</v>
      </c>
      <c r="AC1596" s="13">
        <f>(scaling_params!$G$2*X1596+scaling_params!$G$3*Y1596+scaling_params!$G$4*Z1596+scaling_params!$G$5*AA1596+scaling_params!$G$6*AB1596)*100</f>
        <v>60.18709838</v>
      </c>
      <c r="AD1596" s="11" t="s">
        <v>680</v>
      </c>
      <c r="AE1596" s="11">
        <f t="shared" si="2"/>
        <v>1</v>
      </c>
    </row>
    <row r="1597" ht="15.75" customHeight="1">
      <c r="A1597" s="11" t="s">
        <v>476</v>
      </c>
      <c r="B1597" s="11" t="s">
        <v>163</v>
      </c>
      <c r="C1597" s="11" t="s">
        <v>449</v>
      </c>
      <c r="D1597" s="11" t="s">
        <v>170</v>
      </c>
      <c r="E1597" s="12">
        <v>2025.0</v>
      </c>
      <c r="F1597" s="11" t="s">
        <v>171</v>
      </c>
      <c r="G1597" s="11" t="s">
        <v>175</v>
      </c>
      <c r="H1597" s="11">
        <v>4.0</v>
      </c>
      <c r="I1597" s="13">
        <v>8.3</v>
      </c>
      <c r="J1597" s="11">
        <v>0.0</v>
      </c>
      <c r="K1597" s="13">
        <v>2.5</v>
      </c>
      <c r="L1597" s="13">
        <v>7.1</v>
      </c>
      <c r="M1597" s="11">
        <v>22.0</v>
      </c>
      <c r="N1597" s="14">
        <v>0.76</v>
      </c>
      <c r="O1597" s="13">
        <v>68.8</v>
      </c>
      <c r="P1597" s="13">
        <v>7.0</v>
      </c>
      <c r="Q1597" s="13">
        <v>16.6</v>
      </c>
      <c r="R1597" s="13">
        <v>14.7</v>
      </c>
      <c r="S1597" s="13">
        <v>4.2</v>
      </c>
      <c r="T1597" s="13">
        <v>4.0</v>
      </c>
      <c r="U1597" s="13">
        <v>1.5</v>
      </c>
      <c r="V1597" s="13">
        <v>75.4</v>
      </c>
      <c r="W1597" s="11" t="str">
        <f t="shared" si="1"/>
        <v>B-Average|BBVA|Risk|2025</v>
      </c>
      <c r="X1597" s="15">
        <f>(MAX(0,MIN(1,1-(K1597-scaling_params!$B$2)/(scaling_params!$C$2-scaling_params!$B$2)))+MAX(0,MIN(1,(L1597-scaling_params!$B$3)/(scaling_params!$C$3-scaling_params!$B$3))))/2</f>
        <v>0.5514705882</v>
      </c>
      <c r="Y1597" s="15">
        <f>(MAX(0,MIN(1,(M1597-scaling_params!$B$4)/(scaling_params!$C$4-scaling_params!$B$4)))+MAX(0,MIN(1,(N1597-scaling_params!$B$5)/(scaling_params!$C$5-scaling_params!$B$5))))/2</f>
        <v>0.5660714286</v>
      </c>
      <c r="Z1597" s="15">
        <f>(MAX(0,MIN(1,(O1597-scaling_params!$B$6)/(scaling_params!$C$6-scaling_params!$B$6)))+MAX(0,MIN(1,1-(P1597-scaling_params!$B$7)/(scaling_params!$C$7-scaling_params!$B$7)))+MAX(0,MIN(1,(T1597-scaling_params!$B$11)/(scaling_params!$C$11-scaling_params!$B$11))))/3</f>
        <v>0.6376135683</v>
      </c>
      <c r="AA1597" s="15">
        <f>(MAX(0,MIN(1,1-(Q1597-scaling_params!$B$8)/(scaling_params!$C$8-scaling_params!$B$8)))+MAX(0,MIN(1,(R1597-scaling_params!$B$9)/(scaling_params!$C$9-scaling_params!$B$9)))+MAX(0,MIN(1,(S1597-scaling_params!$B$10)/(scaling_params!$C$10-scaling_params!$B$10))))/3</f>
        <v>0.5802759539</v>
      </c>
      <c r="AB1597" s="15">
        <f>(MAX(0,MIN(1,(U1597-scaling_params!$B$12)/(scaling_params!$C$12-scaling_params!$B$12)))+MAX(0,MIN(1,(V1597-scaling_params!$B$13)/(scaling_params!$C$13-scaling_params!$B$13))))/2</f>
        <v>0.4159090909</v>
      </c>
      <c r="AC1597" s="13">
        <f>(scaling_params!$G$2*X1597+scaling_params!$G$3*Y1597+scaling_params!$G$4*Z1597+scaling_params!$G$5*AA1597+scaling_params!$G$6*AB1597)*100</f>
        <v>56.36674031</v>
      </c>
      <c r="AD1597" s="11" t="s">
        <v>680</v>
      </c>
      <c r="AE1597" s="11">
        <f t="shared" si="2"/>
        <v>1</v>
      </c>
    </row>
    <row r="1598" ht="15.75" customHeight="1">
      <c r="A1598" s="11" t="s">
        <v>477</v>
      </c>
      <c r="B1598" s="11" t="s">
        <v>163</v>
      </c>
      <c r="C1598" s="11" t="s">
        <v>449</v>
      </c>
      <c r="D1598" s="11" t="s">
        <v>177</v>
      </c>
      <c r="E1598" s="12">
        <v>2024.0</v>
      </c>
      <c r="F1598" s="11" t="s">
        <v>166</v>
      </c>
      <c r="G1598" s="11" t="s">
        <v>172</v>
      </c>
      <c r="H1598" s="11">
        <v>2.0</v>
      </c>
      <c r="I1598" s="13">
        <v>8.6</v>
      </c>
      <c r="J1598" s="11">
        <v>0.0</v>
      </c>
      <c r="K1598" s="13">
        <v>2.9</v>
      </c>
      <c r="L1598" s="13">
        <v>6.3</v>
      </c>
      <c r="M1598" s="11">
        <v>16.0</v>
      </c>
      <c r="N1598" s="14">
        <v>0.87</v>
      </c>
      <c r="O1598" s="13">
        <v>68.1</v>
      </c>
      <c r="P1598" s="13">
        <v>8.1</v>
      </c>
      <c r="Q1598" s="13">
        <v>16.4</v>
      </c>
      <c r="R1598" s="13">
        <v>13.3</v>
      </c>
      <c r="S1598" s="13">
        <v>4.0</v>
      </c>
      <c r="T1598" s="13">
        <v>3.7</v>
      </c>
      <c r="U1598" s="13">
        <v>2.1</v>
      </c>
      <c r="V1598" s="13">
        <v>76.9</v>
      </c>
      <c r="W1598" s="11" t="str">
        <f t="shared" si="1"/>
        <v>B-Average|BBVA|Retail|2024</v>
      </c>
      <c r="X1598" s="15">
        <f>(MAX(0,MIN(1,1-(K1598-scaling_params!$B$2)/(scaling_params!$C$2-scaling_params!$B$2)))+MAX(0,MIN(1,(L1598-scaling_params!$B$3)/(scaling_params!$C$3-scaling_params!$B$3))))/2</f>
        <v>0.4259803922</v>
      </c>
      <c r="Y1598" s="15">
        <f>(MAX(0,MIN(1,(M1598-scaling_params!$B$4)/(scaling_params!$C$4-scaling_params!$B$4)))+MAX(0,MIN(1,(N1598-scaling_params!$B$5)/(scaling_params!$C$5-scaling_params!$B$5))))/2</f>
        <v>0.675</v>
      </c>
      <c r="Z1598" s="15">
        <f>(MAX(0,MIN(1,(O1598-scaling_params!$B$6)/(scaling_params!$C$6-scaling_params!$B$6)))+MAX(0,MIN(1,1-(P1598-scaling_params!$B$7)/(scaling_params!$C$7-scaling_params!$B$7)))+MAX(0,MIN(1,(T1598-scaling_params!$B$11)/(scaling_params!$C$11-scaling_params!$B$11))))/3</f>
        <v>0.4983918855</v>
      </c>
      <c r="AA1598" s="15">
        <f>(MAX(0,MIN(1,1-(Q1598-scaling_params!$B$8)/(scaling_params!$C$8-scaling_params!$B$8)))+MAX(0,MIN(1,(R1598-scaling_params!$B$9)/(scaling_params!$C$9-scaling_params!$B$9)))+MAX(0,MIN(1,(S1598-scaling_params!$B$10)/(scaling_params!$C$10-scaling_params!$B$10))))/3</f>
        <v>0.5091721384</v>
      </c>
      <c r="AB1598" s="15">
        <f>(MAX(0,MIN(1,(U1598-scaling_params!$B$12)/(scaling_params!$C$12-scaling_params!$B$12)))+MAX(0,MIN(1,(V1598-scaling_params!$B$13)/(scaling_params!$C$13-scaling_params!$B$13))))/2</f>
        <v>0.5795454545</v>
      </c>
      <c r="AC1598" s="13">
        <f>(scaling_params!$G$2*X1598+scaling_params!$G$3*Y1598+scaling_params!$G$4*Z1598+scaling_params!$G$5*AA1598+scaling_params!$G$6*AB1598)*100</f>
        <v>53.38531452</v>
      </c>
      <c r="AD1598" s="11" t="s">
        <v>680</v>
      </c>
      <c r="AE1598" s="11">
        <f t="shared" si="2"/>
        <v>1</v>
      </c>
    </row>
    <row r="1599" ht="15.75" customHeight="1">
      <c r="A1599" s="11" t="s">
        <v>477</v>
      </c>
      <c r="B1599" s="11" t="s">
        <v>163</v>
      </c>
      <c r="C1599" s="11" t="s">
        <v>449</v>
      </c>
      <c r="D1599" s="11" t="s">
        <v>177</v>
      </c>
      <c r="E1599" s="12">
        <v>2025.0</v>
      </c>
      <c r="F1599" s="11" t="s">
        <v>166</v>
      </c>
      <c r="G1599" s="11" t="s">
        <v>172</v>
      </c>
      <c r="H1599" s="11">
        <v>2.0</v>
      </c>
      <c r="I1599" s="13">
        <v>8.3</v>
      </c>
      <c r="J1599" s="11">
        <v>0.0</v>
      </c>
      <c r="K1599" s="13">
        <v>2.8</v>
      </c>
      <c r="L1599" s="13">
        <v>6.2</v>
      </c>
      <c r="M1599" s="11">
        <v>19.0</v>
      </c>
      <c r="N1599" s="14">
        <v>0.83</v>
      </c>
      <c r="O1599" s="13">
        <v>69.9</v>
      </c>
      <c r="P1599" s="13">
        <v>6.2</v>
      </c>
      <c r="Q1599" s="13">
        <v>20.4</v>
      </c>
      <c r="R1599" s="13">
        <v>11.3</v>
      </c>
      <c r="S1599" s="13">
        <v>3.2</v>
      </c>
      <c r="T1599" s="13">
        <v>3.2</v>
      </c>
      <c r="U1599" s="13">
        <v>1.6</v>
      </c>
      <c r="V1599" s="13">
        <v>80.9</v>
      </c>
      <c r="W1599" s="11" t="str">
        <f t="shared" si="1"/>
        <v>B-Average|BBVA|Retail|2025</v>
      </c>
      <c r="X1599" s="15">
        <f>(MAX(0,MIN(1,1-(K1599-scaling_params!$B$2)/(scaling_params!$C$2-scaling_params!$B$2)))+MAX(0,MIN(1,(L1599-scaling_params!$B$3)/(scaling_params!$C$3-scaling_params!$B$3))))/2</f>
        <v>0.4352941176</v>
      </c>
      <c r="Y1599" s="15">
        <f>(MAX(0,MIN(1,(M1599-scaling_params!$B$4)/(scaling_params!$C$4-scaling_params!$B$4)))+MAX(0,MIN(1,(N1599-scaling_params!$B$5)/(scaling_params!$C$5-scaling_params!$B$5))))/2</f>
        <v>0.6392857143</v>
      </c>
      <c r="Z1599" s="15">
        <f>(MAX(0,MIN(1,(O1599-scaling_params!$B$6)/(scaling_params!$C$6-scaling_params!$B$6)))+MAX(0,MIN(1,1-(P1599-scaling_params!$B$7)/(scaling_params!$C$7-scaling_params!$B$7)))+MAX(0,MIN(1,(T1599-scaling_params!$B$11)/(scaling_params!$C$11-scaling_params!$B$11))))/3</f>
        <v>0.6516469794</v>
      </c>
      <c r="AA1599" s="15">
        <f>(MAX(0,MIN(1,1-(Q1599-scaling_params!$B$8)/(scaling_params!$C$8-scaling_params!$B$8)))+MAX(0,MIN(1,(R1599-scaling_params!$B$9)/(scaling_params!$C$9-scaling_params!$B$9)))+MAX(0,MIN(1,(S1599-scaling_params!$B$10)/(scaling_params!$C$10-scaling_params!$B$10))))/3</f>
        <v>0.1948374286</v>
      </c>
      <c r="AB1599" s="15">
        <f>(MAX(0,MIN(1,(U1599-scaling_params!$B$12)/(scaling_params!$C$12-scaling_params!$B$12)))+MAX(0,MIN(1,(V1599-scaling_params!$B$13)/(scaling_params!$C$13-scaling_params!$B$13))))/2</f>
        <v>0.4909090909</v>
      </c>
      <c r="AC1599" s="13">
        <f>(scaling_params!$G$2*X1599+scaling_params!$G$3*Y1599+scaling_params!$G$4*Z1599+scaling_params!$G$5*AA1599+scaling_params!$G$6*AB1599)*100</f>
        <v>49.78819608</v>
      </c>
      <c r="AD1599" s="11" t="s">
        <v>680</v>
      </c>
      <c r="AE1599" s="11">
        <f t="shared" si="2"/>
        <v>1</v>
      </c>
    </row>
    <row r="1600" ht="15.75" customHeight="1">
      <c r="A1600" s="11" t="s">
        <v>478</v>
      </c>
      <c r="B1600" s="11" t="s">
        <v>163</v>
      </c>
      <c r="C1600" s="11" t="s">
        <v>449</v>
      </c>
      <c r="D1600" s="11" t="s">
        <v>170</v>
      </c>
      <c r="E1600" s="12">
        <v>2024.0</v>
      </c>
      <c r="F1600" s="11" t="s">
        <v>166</v>
      </c>
      <c r="G1600" s="11" t="s">
        <v>184</v>
      </c>
      <c r="H1600" s="11">
        <v>1.0</v>
      </c>
      <c r="I1600" s="13">
        <v>8.6</v>
      </c>
      <c r="J1600" s="11">
        <v>0.0</v>
      </c>
      <c r="K1600" s="13">
        <v>2.4</v>
      </c>
      <c r="L1600" s="13">
        <v>6.3</v>
      </c>
      <c r="M1600" s="11">
        <v>10.0</v>
      </c>
      <c r="N1600" s="14">
        <v>0.79</v>
      </c>
      <c r="O1600" s="13">
        <v>70.5</v>
      </c>
      <c r="P1600" s="13">
        <v>8.3</v>
      </c>
      <c r="Q1600" s="13">
        <v>13.6</v>
      </c>
      <c r="R1600" s="13">
        <v>14.9</v>
      </c>
      <c r="S1600" s="13">
        <v>3.4</v>
      </c>
      <c r="T1600" s="13">
        <v>3.8</v>
      </c>
      <c r="U1600" s="13">
        <v>1.7</v>
      </c>
      <c r="V1600" s="13">
        <v>68.5</v>
      </c>
      <c r="W1600" s="11" t="str">
        <f t="shared" si="1"/>
        <v>B-Average|BBVA|Risk|2024</v>
      </c>
      <c r="X1600" s="15">
        <f>(MAX(0,MIN(1,1-(K1600-scaling_params!$B$2)/(scaling_params!$C$2-scaling_params!$B$2)))+MAX(0,MIN(1,(L1600-scaling_params!$B$3)/(scaling_params!$C$3-scaling_params!$B$3))))/2</f>
        <v>0.5093137255</v>
      </c>
      <c r="Y1600" s="15">
        <f>(MAX(0,MIN(1,(M1600-scaling_params!$B$4)/(scaling_params!$C$4-scaling_params!$B$4)))+MAX(0,MIN(1,(N1600-scaling_params!$B$5)/(scaling_params!$C$5-scaling_params!$B$5))))/2</f>
        <v>0.5464285714</v>
      </c>
      <c r="Z1600" s="15">
        <f>(MAX(0,MIN(1,(O1600-scaling_params!$B$6)/(scaling_params!$C$6-scaling_params!$B$6)))+MAX(0,MIN(1,1-(P1600-scaling_params!$B$7)/(scaling_params!$C$7-scaling_params!$B$7)))+MAX(0,MIN(1,(T1600-scaling_params!$B$11)/(scaling_params!$C$11-scaling_params!$B$11))))/3</f>
        <v>0.5295016374</v>
      </c>
      <c r="AA1600" s="15">
        <f>(MAX(0,MIN(1,1-(Q1600-scaling_params!$B$8)/(scaling_params!$C$8-scaling_params!$B$8)))+MAX(0,MIN(1,(R1600-scaling_params!$B$9)/(scaling_params!$C$9-scaling_params!$B$9)))+MAX(0,MIN(1,(S1600-scaling_params!$B$10)/(scaling_params!$C$10-scaling_params!$B$10))))/3</f>
        <v>0.6239197635</v>
      </c>
      <c r="AB1600" s="15">
        <f>(MAX(0,MIN(1,(U1600-scaling_params!$B$12)/(scaling_params!$C$12-scaling_params!$B$12)))+MAX(0,MIN(1,(V1600-scaling_params!$B$13)/(scaling_params!$C$13-scaling_params!$B$13))))/2</f>
        <v>0.4031818182</v>
      </c>
      <c r="AC1600" s="13">
        <f>(scaling_params!$G$2*X1600+scaling_params!$G$3*Y1600+scaling_params!$G$4*Z1600+scaling_params!$G$5*AA1600+scaling_params!$G$6*AB1600)*100</f>
        <v>52.99176575</v>
      </c>
      <c r="AD1600" s="11" t="s">
        <v>680</v>
      </c>
      <c r="AE1600" s="11">
        <f t="shared" si="2"/>
        <v>1</v>
      </c>
    </row>
    <row r="1601" ht="15.75" customHeight="1">
      <c r="A1601" s="11" t="s">
        <v>478</v>
      </c>
      <c r="B1601" s="11" t="s">
        <v>163</v>
      </c>
      <c r="C1601" s="11" t="s">
        <v>449</v>
      </c>
      <c r="D1601" s="11" t="s">
        <v>170</v>
      </c>
      <c r="E1601" s="12">
        <v>2025.0</v>
      </c>
      <c r="F1601" s="11" t="s">
        <v>166</v>
      </c>
      <c r="G1601" s="11" t="s">
        <v>184</v>
      </c>
      <c r="H1601" s="11">
        <v>1.0</v>
      </c>
      <c r="I1601" s="13">
        <v>8.3</v>
      </c>
      <c r="J1601" s="11">
        <v>0.0</v>
      </c>
      <c r="K1601" s="13">
        <v>2.5</v>
      </c>
      <c r="L1601" s="13">
        <v>6.5</v>
      </c>
      <c r="M1601" s="11">
        <v>28.0</v>
      </c>
      <c r="N1601" s="14">
        <v>0.8</v>
      </c>
      <c r="O1601" s="13">
        <v>68.8</v>
      </c>
      <c r="P1601" s="13">
        <v>7.0</v>
      </c>
      <c r="Q1601" s="13">
        <v>16.6</v>
      </c>
      <c r="R1601" s="13">
        <v>14.7</v>
      </c>
      <c r="S1601" s="13">
        <v>3.6</v>
      </c>
      <c r="T1601" s="13">
        <v>4.0</v>
      </c>
      <c r="U1601" s="13">
        <v>1.5</v>
      </c>
      <c r="V1601" s="13">
        <v>85.3</v>
      </c>
      <c r="W1601" s="11" t="str">
        <f t="shared" si="1"/>
        <v>B-Average|BBVA|Risk|2025</v>
      </c>
      <c r="X1601" s="15">
        <f>(MAX(0,MIN(1,1-(K1601-scaling_params!$B$2)/(scaling_params!$C$2-scaling_params!$B$2)))+MAX(0,MIN(1,(L1601-scaling_params!$B$3)/(scaling_params!$C$3-scaling_params!$B$3))))/2</f>
        <v>0.5073529412</v>
      </c>
      <c r="Y1601" s="15">
        <f>(MAX(0,MIN(1,(M1601-scaling_params!$B$4)/(scaling_params!$C$4-scaling_params!$B$4)))+MAX(0,MIN(1,(N1601-scaling_params!$B$5)/(scaling_params!$C$5-scaling_params!$B$5))))/2</f>
        <v>0.6446428571</v>
      </c>
      <c r="Z1601" s="15">
        <f>(MAX(0,MIN(1,(O1601-scaling_params!$B$6)/(scaling_params!$C$6-scaling_params!$B$6)))+MAX(0,MIN(1,1-(P1601-scaling_params!$B$7)/(scaling_params!$C$7-scaling_params!$B$7)))+MAX(0,MIN(1,(T1601-scaling_params!$B$11)/(scaling_params!$C$11-scaling_params!$B$11))))/3</f>
        <v>0.6376135683</v>
      </c>
      <c r="AA1601" s="15">
        <f>(MAX(0,MIN(1,1-(Q1601-scaling_params!$B$8)/(scaling_params!$C$8-scaling_params!$B$8)))+MAX(0,MIN(1,(R1601-scaling_params!$B$9)/(scaling_params!$C$9-scaling_params!$B$9)))+MAX(0,MIN(1,(S1601-scaling_params!$B$10)/(scaling_params!$C$10-scaling_params!$B$10))))/3</f>
        <v>0.5214524245</v>
      </c>
      <c r="AB1601" s="15">
        <f>(MAX(0,MIN(1,(U1601-scaling_params!$B$12)/(scaling_params!$C$12-scaling_params!$B$12)))+MAX(0,MIN(1,(V1601-scaling_params!$B$13)/(scaling_params!$C$13-scaling_params!$B$13))))/2</f>
        <v>0.5059090909</v>
      </c>
      <c r="AC1601" s="13">
        <f>(scaling_params!$G$2*X1601+scaling_params!$G$3*Y1601+scaling_params!$G$4*Z1601+scaling_params!$G$5*AA1601+scaling_params!$G$6*AB1601)*100</f>
        <v>57.20311006</v>
      </c>
      <c r="AD1601" s="11" t="s">
        <v>680</v>
      </c>
      <c r="AE1601" s="11">
        <f t="shared" si="2"/>
        <v>1</v>
      </c>
    </row>
    <row r="1602" ht="15.75" customHeight="1">
      <c r="A1602" s="11" t="s">
        <v>479</v>
      </c>
      <c r="B1602" s="11" t="s">
        <v>163</v>
      </c>
      <c r="C1602" s="11" t="s">
        <v>449</v>
      </c>
      <c r="D1602" s="11" t="s">
        <v>177</v>
      </c>
      <c r="E1602" s="12">
        <v>2024.0</v>
      </c>
      <c r="F1602" s="11" t="s">
        <v>171</v>
      </c>
      <c r="G1602" s="11" t="s">
        <v>184</v>
      </c>
      <c r="H1602" s="11">
        <v>2.0</v>
      </c>
      <c r="I1602" s="13">
        <v>8.6</v>
      </c>
      <c r="J1602" s="11">
        <v>0.0</v>
      </c>
      <c r="K1602" s="13">
        <v>2.9</v>
      </c>
      <c r="L1602" s="13">
        <v>6.6</v>
      </c>
      <c r="M1602" s="11">
        <v>18.0</v>
      </c>
      <c r="N1602" s="14">
        <v>0.79</v>
      </c>
      <c r="O1602" s="13">
        <v>68.1</v>
      </c>
      <c r="P1602" s="13">
        <v>8.1</v>
      </c>
      <c r="Q1602" s="13">
        <v>16.4</v>
      </c>
      <c r="R1602" s="13">
        <v>13.3</v>
      </c>
      <c r="S1602" s="13">
        <v>3.4</v>
      </c>
      <c r="T1602" s="13">
        <v>3.4</v>
      </c>
      <c r="U1602" s="13">
        <v>2.1</v>
      </c>
      <c r="V1602" s="13">
        <v>72.0</v>
      </c>
      <c r="W1602" s="11" t="str">
        <f t="shared" si="1"/>
        <v>B-Average|BBVA|Retail|2024</v>
      </c>
      <c r="X1602" s="15">
        <f>(MAX(0,MIN(1,1-(K1602-scaling_params!$B$2)/(scaling_params!$C$2-scaling_params!$B$2)))+MAX(0,MIN(1,(L1602-scaling_params!$B$3)/(scaling_params!$C$3-scaling_params!$B$3))))/2</f>
        <v>0.4480392157</v>
      </c>
      <c r="Y1602" s="15">
        <f>(MAX(0,MIN(1,(M1602-scaling_params!$B$4)/(scaling_params!$C$4-scaling_params!$B$4)))+MAX(0,MIN(1,(N1602-scaling_params!$B$5)/(scaling_params!$C$5-scaling_params!$B$5))))/2</f>
        <v>0.5845238095</v>
      </c>
      <c r="Z1602" s="15">
        <f>(MAX(0,MIN(1,(O1602-scaling_params!$B$6)/(scaling_params!$C$6-scaling_params!$B$6)))+MAX(0,MIN(1,1-(P1602-scaling_params!$B$7)/(scaling_params!$C$7-scaling_params!$B$7)))+MAX(0,MIN(1,(T1602-scaling_params!$B$11)/(scaling_params!$C$11-scaling_params!$B$11))))/3</f>
        <v>0.4698204569</v>
      </c>
      <c r="AA1602" s="15">
        <f>(MAX(0,MIN(1,1-(Q1602-scaling_params!$B$8)/(scaling_params!$C$8-scaling_params!$B$8)))+MAX(0,MIN(1,(R1602-scaling_params!$B$9)/(scaling_params!$C$9-scaling_params!$B$9)))+MAX(0,MIN(1,(S1602-scaling_params!$B$10)/(scaling_params!$C$10-scaling_params!$B$10))))/3</f>
        <v>0.4503486089</v>
      </c>
      <c r="AB1602" s="15">
        <f>(MAX(0,MIN(1,(U1602-scaling_params!$B$12)/(scaling_params!$C$12-scaling_params!$B$12)))+MAX(0,MIN(1,(V1602-scaling_params!$B$13)/(scaling_params!$C$13-scaling_params!$B$13))))/2</f>
        <v>0.535</v>
      </c>
      <c r="AC1602" s="13">
        <f>(scaling_params!$G$2*X1602+scaling_params!$G$3*Y1602+scaling_params!$G$4*Z1602+scaling_params!$G$5*AA1602+scaling_params!$G$6*AB1602)*100</f>
        <v>49.54514735</v>
      </c>
      <c r="AD1602" s="11" t="s">
        <v>680</v>
      </c>
      <c r="AE1602" s="11">
        <f t="shared" si="2"/>
        <v>1</v>
      </c>
    </row>
    <row r="1603" ht="15.75" customHeight="1">
      <c r="A1603" s="11" t="s">
        <v>479</v>
      </c>
      <c r="B1603" s="11" t="s">
        <v>163</v>
      </c>
      <c r="C1603" s="11" t="s">
        <v>449</v>
      </c>
      <c r="D1603" s="11" t="s">
        <v>177</v>
      </c>
      <c r="E1603" s="12">
        <v>2025.0</v>
      </c>
      <c r="F1603" s="11" t="s">
        <v>171</v>
      </c>
      <c r="G1603" s="11" t="s">
        <v>184</v>
      </c>
      <c r="H1603" s="11">
        <v>2.0</v>
      </c>
      <c r="I1603" s="13">
        <v>8.3</v>
      </c>
      <c r="J1603" s="11">
        <v>0.0</v>
      </c>
      <c r="K1603" s="13">
        <v>2.8</v>
      </c>
      <c r="L1603" s="13">
        <v>6.6</v>
      </c>
      <c r="M1603" s="11">
        <v>14.0</v>
      </c>
      <c r="N1603" s="14">
        <v>0.73</v>
      </c>
      <c r="O1603" s="13">
        <v>69.9</v>
      </c>
      <c r="P1603" s="13">
        <v>6.2</v>
      </c>
      <c r="Q1603" s="13">
        <v>20.4</v>
      </c>
      <c r="R1603" s="13">
        <v>11.3</v>
      </c>
      <c r="S1603" s="13">
        <v>3.9</v>
      </c>
      <c r="T1603" s="13">
        <v>3.5</v>
      </c>
      <c r="U1603" s="13">
        <v>1.6</v>
      </c>
      <c r="V1603" s="13">
        <v>85.0</v>
      </c>
      <c r="W1603" s="11" t="str">
        <f t="shared" si="1"/>
        <v>B-Average|BBVA|Retail|2025</v>
      </c>
      <c r="X1603" s="15">
        <f>(MAX(0,MIN(1,1-(K1603-scaling_params!$B$2)/(scaling_params!$C$2-scaling_params!$B$2)))+MAX(0,MIN(1,(L1603-scaling_params!$B$3)/(scaling_params!$C$3-scaling_params!$B$3))))/2</f>
        <v>0.4647058824</v>
      </c>
      <c r="Y1603" s="15">
        <f>(MAX(0,MIN(1,(M1603-scaling_params!$B$4)/(scaling_params!$C$4-scaling_params!$B$4)))+MAX(0,MIN(1,(N1603-scaling_params!$B$5)/(scaling_params!$C$5-scaling_params!$B$5))))/2</f>
        <v>0.4904761905</v>
      </c>
      <c r="Z1603" s="15">
        <f>(MAX(0,MIN(1,(O1603-scaling_params!$B$6)/(scaling_params!$C$6-scaling_params!$B$6)))+MAX(0,MIN(1,1-(P1603-scaling_params!$B$7)/(scaling_params!$C$7-scaling_params!$B$7)))+MAX(0,MIN(1,(T1603-scaling_params!$B$11)/(scaling_params!$C$11-scaling_params!$B$11))))/3</f>
        <v>0.6802184079</v>
      </c>
      <c r="AA1603" s="15">
        <f>(MAX(0,MIN(1,1-(Q1603-scaling_params!$B$8)/(scaling_params!$C$8-scaling_params!$B$8)))+MAX(0,MIN(1,(R1603-scaling_params!$B$9)/(scaling_params!$C$9-scaling_params!$B$9)))+MAX(0,MIN(1,(S1603-scaling_params!$B$10)/(scaling_params!$C$10-scaling_params!$B$10))))/3</f>
        <v>0.2634648796</v>
      </c>
      <c r="AB1603" s="15">
        <f>(MAX(0,MIN(1,(U1603-scaling_params!$B$12)/(scaling_params!$C$12-scaling_params!$B$12)))+MAX(0,MIN(1,(V1603-scaling_params!$B$13)/(scaling_params!$C$13-scaling_params!$B$13))))/2</f>
        <v>0.5281818182</v>
      </c>
      <c r="AC1603" s="13">
        <f>(scaling_params!$G$2*X1603+scaling_params!$G$3*Y1603+scaling_params!$G$4*Z1603+scaling_params!$G$5*AA1603+scaling_params!$G$6*AB1603)*100</f>
        <v>49.30143863</v>
      </c>
      <c r="AD1603" s="11" t="s">
        <v>680</v>
      </c>
      <c r="AE1603" s="11">
        <f t="shared" si="2"/>
        <v>1</v>
      </c>
    </row>
    <row r="1604" ht="15.75" customHeight="1">
      <c r="A1604" s="11" t="s">
        <v>480</v>
      </c>
      <c r="B1604" s="11" t="s">
        <v>163</v>
      </c>
      <c r="C1604" s="11" t="s">
        <v>449</v>
      </c>
      <c r="D1604" s="11" t="s">
        <v>170</v>
      </c>
      <c r="E1604" s="12">
        <v>2024.0</v>
      </c>
      <c r="F1604" s="11" t="s">
        <v>166</v>
      </c>
      <c r="G1604" s="11" t="s">
        <v>172</v>
      </c>
      <c r="H1604" s="11">
        <v>3.0</v>
      </c>
      <c r="I1604" s="13">
        <v>8.6</v>
      </c>
      <c r="J1604" s="11">
        <v>0.0</v>
      </c>
      <c r="K1604" s="13">
        <v>2.4</v>
      </c>
      <c r="L1604" s="13">
        <v>7.7</v>
      </c>
      <c r="M1604" s="11">
        <v>31.0</v>
      </c>
      <c r="N1604" s="14">
        <v>0.82</v>
      </c>
      <c r="O1604" s="13">
        <v>70.5</v>
      </c>
      <c r="P1604" s="13">
        <v>8.3</v>
      </c>
      <c r="Q1604" s="13">
        <v>13.6</v>
      </c>
      <c r="R1604" s="13">
        <v>14.9</v>
      </c>
      <c r="S1604" s="13">
        <v>4.4</v>
      </c>
      <c r="T1604" s="13">
        <v>3.9</v>
      </c>
      <c r="U1604" s="13">
        <v>1.7</v>
      </c>
      <c r="V1604" s="13">
        <v>83.0</v>
      </c>
      <c r="W1604" s="11" t="str">
        <f t="shared" si="1"/>
        <v>B-Average|BBVA|Risk|2024</v>
      </c>
      <c r="X1604" s="15">
        <f>(MAX(0,MIN(1,1-(K1604-scaling_params!$B$2)/(scaling_params!$C$2-scaling_params!$B$2)))+MAX(0,MIN(1,(L1604-scaling_params!$B$3)/(scaling_params!$C$3-scaling_params!$B$3))))/2</f>
        <v>0.612254902</v>
      </c>
      <c r="Y1604" s="15">
        <f>(MAX(0,MIN(1,(M1604-scaling_params!$B$4)/(scaling_params!$C$4-scaling_params!$B$4)))+MAX(0,MIN(1,(N1604-scaling_params!$B$5)/(scaling_params!$C$5-scaling_params!$B$5))))/2</f>
        <v>0.6839285714</v>
      </c>
      <c r="Z1604" s="15">
        <f>(MAX(0,MIN(1,(O1604-scaling_params!$B$6)/(scaling_params!$C$6-scaling_params!$B$6)))+MAX(0,MIN(1,1-(P1604-scaling_params!$B$7)/(scaling_params!$C$7-scaling_params!$B$7)))+MAX(0,MIN(1,(T1604-scaling_params!$B$11)/(scaling_params!$C$11-scaling_params!$B$11))))/3</f>
        <v>0.5390254469</v>
      </c>
      <c r="AA1604" s="15">
        <f>(MAX(0,MIN(1,1-(Q1604-scaling_params!$B$8)/(scaling_params!$C$8-scaling_params!$B$8)))+MAX(0,MIN(1,(R1604-scaling_params!$B$9)/(scaling_params!$C$9-scaling_params!$B$9)))+MAX(0,MIN(1,(S1604-scaling_params!$B$10)/(scaling_params!$C$10-scaling_params!$B$10))))/3</f>
        <v>0.7219589792</v>
      </c>
      <c r="AB1604" s="15">
        <f>(MAX(0,MIN(1,(U1604-scaling_params!$B$12)/(scaling_params!$C$12-scaling_params!$B$12)))+MAX(0,MIN(1,(V1604-scaling_params!$B$13)/(scaling_params!$C$13-scaling_params!$B$13))))/2</f>
        <v>0.535</v>
      </c>
      <c r="AC1604" s="13">
        <f>(scaling_params!$G$2*X1604+scaling_params!$G$3*Y1604+scaling_params!$G$4*Z1604+scaling_params!$G$5*AA1604+scaling_params!$G$6*AB1604)*100</f>
        <v>62.14688766</v>
      </c>
      <c r="AD1604" s="11" t="s">
        <v>680</v>
      </c>
      <c r="AE1604" s="11">
        <f t="shared" si="2"/>
        <v>1</v>
      </c>
    </row>
    <row r="1605" ht="15.75" customHeight="1">
      <c r="A1605" s="11" t="s">
        <v>480</v>
      </c>
      <c r="B1605" s="11" t="s">
        <v>163</v>
      </c>
      <c r="C1605" s="11" t="s">
        <v>449</v>
      </c>
      <c r="D1605" s="11" t="s">
        <v>170</v>
      </c>
      <c r="E1605" s="12">
        <v>2025.0</v>
      </c>
      <c r="F1605" s="11" t="s">
        <v>166</v>
      </c>
      <c r="G1605" s="11" t="s">
        <v>172</v>
      </c>
      <c r="H1605" s="11">
        <v>3.0</v>
      </c>
      <c r="I1605" s="13">
        <v>8.3</v>
      </c>
      <c r="J1605" s="11">
        <v>0.0</v>
      </c>
      <c r="K1605" s="13">
        <v>2.5</v>
      </c>
      <c r="L1605" s="13">
        <v>8.3</v>
      </c>
      <c r="M1605" s="11">
        <v>20.0</v>
      </c>
      <c r="N1605" s="14">
        <v>0.85</v>
      </c>
      <c r="O1605" s="13">
        <v>68.8</v>
      </c>
      <c r="P1605" s="13">
        <v>7.0</v>
      </c>
      <c r="Q1605" s="13">
        <v>16.6</v>
      </c>
      <c r="R1605" s="13">
        <v>14.7</v>
      </c>
      <c r="S1605" s="13">
        <v>4.7</v>
      </c>
      <c r="T1605" s="13">
        <v>4.4</v>
      </c>
      <c r="U1605" s="13">
        <v>1.5</v>
      </c>
      <c r="V1605" s="13">
        <v>82.7</v>
      </c>
      <c r="W1605" s="11" t="str">
        <f t="shared" si="1"/>
        <v>B-Average|BBVA|Risk|2025</v>
      </c>
      <c r="X1605" s="15">
        <f>(MAX(0,MIN(1,1-(K1605-scaling_params!$B$2)/(scaling_params!$C$2-scaling_params!$B$2)))+MAX(0,MIN(1,(L1605-scaling_params!$B$3)/(scaling_params!$C$3-scaling_params!$B$3))))/2</f>
        <v>0.6397058824</v>
      </c>
      <c r="Y1605" s="15">
        <f>(MAX(0,MIN(1,(M1605-scaling_params!$B$4)/(scaling_params!$C$4-scaling_params!$B$4)))+MAX(0,MIN(1,(N1605-scaling_params!$B$5)/(scaling_params!$C$5-scaling_params!$B$5))))/2</f>
        <v>0.669047619</v>
      </c>
      <c r="Z1605" s="15">
        <f>(MAX(0,MIN(1,(O1605-scaling_params!$B$6)/(scaling_params!$C$6-scaling_params!$B$6)))+MAX(0,MIN(1,1-(P1605-scaling_params!$B$7)/(scaling_params!$C$7-scaling_params!$B$7)))+MAX(0,MIN(1,(T1605-scaling_params!$B$11)/(scaling_params!$C$11-scaling_params!$B$11))))/3</f>
        <v>0.6757088064</v>
      </c>
      <c r="AA1605" s="15">
        <f>(MAX(0,MIN(1,1-(Q1605-scaling_params!$B$8)/(scaling_params!$C$8-scaling_params!$B$8)))+MAX(0,MIN(1,(R1605-scaling_params!$B$9)/(scaling_params!$C$9-scaling_params!$B$9)))+MAX(0,MIN(1,(S1605-scaling_params!$B$10)/(scaling_params!$C$10-scaling_params!$B$10))))/3</f>
        <v>0.6292955617</v>
      </c>
      <c r="AB1605" s="15">
        <f>(MAX(0,MIN(1,(U1605-scaling_params!$B$12)/(scaling_params!$C$12-scaling_params!$B$12)))+MAX(0,MIN(1,(V1605-scaling_params!$B$13)/(scaling_params!$C$13-scaling_params!$B$13))))/2</f>
        <v>0.4822727273</v>
      </c>
      <c r="AC1605" s="13">
        <f>(scaling_params!$G$2*X1605+scaling_params!$G$3*Y1605+scaling_params!$G$4*Z1605+scaling_params!$G$5*AA1605+scaling_params!$G$6*AB1605)*100</f>
        <v>63.4012843</v>
      </c>
      <c r="AD1605" s="11" t="s">
        <v>680</v>
      </c>
      <c r="AE1605" s="11">
        <f t="shared" si="2"/>
        <v>1</v>
      </c>
    </row>
    <row r="1606" ht="15.75" customHeight="1">
      <c r="A1606" s="11" t="s">
        <v>481</v>
      </c>
      <c r="B1606" s="11" t="s">
        <v>163</v>
      </c>
      <c r="C1606" s="11" t="s">
        <v>449</v>
      </c>
      <c r="D1606" s="11" t="s">
        <v>174</v>
      </c>
      <c r="E1606" s="12">
        <v>2024.0</v>
      </c>
      <c r="F1606" s="11" t="s">
        <v>166</v>
      </c>
      <c r="G1606" s="11" t="s">
        <v>167</v>
      </c>
      <c r="H1606" s="11">
        <v>2.0</v>
      </c>
      <c r="I1606" s="13">
        <v>8.6</v>
      </c>
      <c r="J1606" s="11">
        <v>0.0</v>
      </c>
      <c r="K1606" s="13">
        <v>3.0</v>
      </c>
      <c r="L1606" s="13">
        <v>4.7</v>
      </c>
      <c r="M1606" s="11">
        <v>-3.0</v>
      </c>
      <c r="N1606" s="14">
        <v>0.75</v>
      </c>
      <c r="O1606" s="13">
        <v>61.5</v>
      </c>
      <c r="P1606" s="13">
        <v>8.7</v>
      </c>
      <c r="Q1606" s="13">
        <v>18.1</v>
      </c>
      <c r="R1606" s="13">
        <v>13.0</v>
      </c>
      <c r="S1606" s="13">
        <v>2.3</v>
      </c>
      <c r="T1606" s="13">
        <v>2.3</v>
      </c>
      <c r="U1606" s="13">
        <v>1.3</v>
      </c>
      <c r="V1606" s="13">
        <v>60.3</v>
      </c>
      <c r="W1606" s="11" t="str">
        <f t="shared" si="1"/>
        <v>B-Average|BBVA|Digital|2024</v>
      </c>
      <c r="X1606" s="15">
        <f>(MAX(0,MIN(1,1-(K1606-scaling_params!$B$2)/(scaling_params!$C$2-scaling_params!$B$2)))+MAX(0,MIN(1,(L1606-scaling_params!$B$3)/(scaling_params!$C$3-scaling_params!$B$3))))/2</f>
        <v>0.2916666667</v>
      </c>
      <c r="Y1606" s="15">
        <f>(MAX(0,MIN(1,(M1606-scaling_params!$B$4)/(scaling_params!$C$4-scaling_params!$B$4)))+MAX(0,MIN(1,(N1606-scaling_params!$B$5)/(scaling_params!$C$5-scaling_params!$B$5))))/2</f>
        <v>0.4345238095</v>
      </c>
      <c r="Z1606" s="15">
        <f>(MAX(0,MIN(1,(O1606-scaling_params!$B$6)/(scaling_params!$C$6-scaling_params!$B$6)))+MAX(0,MIN(1,1-(P1606-scaling_params!$B$7)/(scaling_params!$C$7-scaling_params!$B$7)))+MAX(0,MIN(1,(T1606-scaling_params!$B$11)/(scaling_params!$C$11-scaling_params!$B$11))))/3</f>
        <v>0.202093607</v>
      </c>
      <c r="AA1606" s="15">
        <f>(MAX(0,MIN(1,1-(Q1606-scaling_params!$B$8)/(scaling_params!$C$8-scaling_params!$B$8)))+MAX(0,MIN(1,(R1606-scaling_params!$B$9)/(scaling_params!$C$9-scaling_params!$B$9)))+MAX(0,MIN(1,(S1606-scaling_params!$B$10)/(scaling_params!$C$10-scaling_params!$B$10))))/3</f>
        <v>0.2654533045</v>
      </c>
      <c r="AB1606" s="15">
        <f>(MAX(0,MIN(1,(U1606-scaling_params!$B$12)/(scaling_params!$C$12-scaling_params!$B$12)))+MAX(0,MIN(1,(V1606-scaling_params!$B$13)/(scaling_params!$C$13-scaling_params!$B$13))))/2</f>
        <v>0.2286363636</v>
      </c>
      <c r="AC1606" s="13">
        <f>(scaling_params!$G$2*X1606+scaling_params!$G$3*Y1606+scaling_params!$G$4*Z1606+scaling_params!$G$5*AA1606+scaling_params!$G$6*AB1606)*100</f>
        <v>29.18456321</v>
      </c>
      <c r="AD1606" s="11" t="s">
        <v>680</v>
      </c>
      <c r="AE1606" s="11">
        <f t="shared" si="2"/>
        <v>1</v>
      </c>
    </row>
    <row r="1607" ht="15.75" customHeight="1">
      <c r="A1607" s="11" t="s">
        <v>481</v>
      </c>
      <c r="B1607" s="11" t="s">
        <v>163</v>
      </c>
      <c r="C1607" s="11" t="s">
        <v>449</v>
      </c>
      <c r="D1607" s="11" t="s">
        <v>174</v>
      </c>
      <c r="E1607" s="12">
        <v>2025.0</v>
      </c>
      <c r="F1607" s="11" t="s">
        <v>166</v>
      </c>
      <c r="G1607" s="11" t="s">
        <v>167</v>
      </c>
      <c r="H1607" s="11">
        <v>2.0</v>
      </c>
      <c r="I1607" s="13">
        <v>8.3</v>
      </c>
      <c r="J1607" s="11">
        <v>0.0</v>
      </c>
      <c r="K1607" s="13">
        <v>3.2</v>
      </c>
      <c r="L1607" s="13">
        <v>6.0</v>
      </c>
      <c r="M1607" s="11">
        <v>35.0</v>
      </c>
      <c r="N1607" s="14">
        <v>0.73</v>
      </c>
      <c r="O1607" s="13">
        <v>62.8</v>
      </c>
      <c r="P1607" s="13">
        <v>7.6</v>
      </c>
      <c r="Q1607" s="13">
        <v>16.6</v>
      </c>
      <c r="R1607" s="13">
        <v>15.2</v>
      </c>
      <c r="S1607" s="13">
        <v>2.6</v>
      </c>
      <c r="T1607" s="13">
        <v>2.2</v>
      </c>
      <c r="U1607" s="13">
        <v>1.7</v>
      </c>
      <c r="V1607" s="13">
        <v>60.1</v>
      </c>
      <c r="W1607" s="11" t="str">
        <f t="shared" si="1"/>
        <v>B-Average|BBVA|Digital|2025</v>
      </c>
      <c r="X1607" s="15">
        <f>(MAX(0,MIN(1,1-(K1607-scaling_params!$B$2)/(scaling_params!$C$2-scaling_params!$B$2)))+MAX(0,MIN(1,(L1607-scaling_params!$B$3)/(scaling_params!$C$3-scaling_params!$B$3))))/2</f>
        <v>0.3539215686</v>
      </c>
      <c r="Y1607" s="15">
        <f>(MAX(0,MIN(1,(M1607-scaling_params!$B$4)/(scaling_params!$C$4-scaling_params!$B$4)))+MAX(0,MIN(1,(N1607-scaling_params!$B$5)/(scaling_params!$C$5-scaling_params!$B$5))))/2</f>
        <v>0.5904761905</v>
      </c>
      <c r="Z1607" s="15">
        <f>(MAX(0,MIN(1,(O1607-scaling_params!$B$6)/(scaling_params!$C$6-scaling_params!$B$6)))+MAX(0,MIN(1,1-(P1607-scaling_params!$B$7)/(scaling_params!$C$7-scaling_params!$B$7)))+MAX(0,MIN(1,(T1607-scaling_params!$B$11)/(scaling_params!$C$11-scaling_params!$B$11))))/3</f>
        <v>0.3131210418</v>
      </c>
      <c r="AA1607" s="15">
        <f>(MAX(0,MIN(1,1-(Q1607-scaling_params!$B$8)/(scaling_params!$C$8-scaling_params!$B$8)))+MAX(0,MIN(1,(R1607-scaling_params!$B$9)/(scaling_params!$C$9-scaling_params!$B$9)))+MAX(0,MIN(1,(S1607-scaling_params!$B$10)/(scaling_params!$C$10-scaling_params!$B$10))))/3</f>
        <v>0.4445102552</v>
      </c>
      <c r="AB1607" s="15">
        <f>(MAX(0,MIN(1,(U1607-scaling_params!$B$12)/(scaling_params!$C$12-scaling_params!$B$12)))+MAX(0,MIN(1,(V1607-scaling_params!$B$13)/(scaling_params!$C$13-scaling_params!$B$13))))/2</f>
        <v>0.3268181818</v>
      </c>
      <c r="AC1607" s="13">
        <f>(scaling_params!$G$2*X1607+scaling_params!$G$3*Y1607+scaling_params!$G$4*Z1607+scaling_params!$G$5*AA1607+scaling_params!$G$6*AB1607)*100</f>
        <v>41.23152686</v>
      </c>
      <c r="AD1607" s="11" t="s">
        <v>680</v>
      </c>
      <c r="AE1607" s="11">
        <f t="shared" si="2"/>
        <v>1</v>
      </c>
    </row>
    <row r="1608" ht="15.75" customHeight="1">
      <c r="A1608" s="11" t="s">
        <v>482</v>
      </c>
      <c r="B1608" s="11" t="s">
        <v>163</v>
      </c>
      <c r="C1608" s="11" t="s">
        <v>449</v>
      </c>
      <c r="D1608" s="11" t="s">
        <v>165</v>
      </c>
      <c r="E1608" s="12">
        <v>2024.0</v>
      </c>
      <c r="F1608" s="11" t="s">
        <v>171</v>
      </c>
      <c r="G1608" s="11" t="s">
        <v>167</v>
      </c>
      <c r="H1608" s="11">
        <v>3.0</v>
      </c>
      <c r="I1608" s="13">
        <v>8.6</v>
      </c>
      <c r="J1608" s="11">
        <v>0.0</v>
      </c>
      <c r="K1608" s="13">
        <v>3.0</v>
      </c>
      <c r="L1608" s="13">
        <v>7.2</v>
      </c>
      <c r="M1608" s="11">
        <v>39.0</v>
      </c>
      <c r="N1608" s="14">
        <v>0.79</v>
      </c>
      <c r="O1608" s="13">
        <v>69.1</v>
      </c>
      <c r="P1608" s="13">
        <v>7.0</v>
      </c>
      <c r="Q1608" s="13">
        <v>16.3</v>
      </c>
      <c r="R1608" s="13">
        <v>13.4</v>
      </c>
      <c r="S1608" s="13">
        <v>3.9</v>
      </c>
      <c r="T1608" s="13">
        <v>4.3</v>
      </c>
      <c r="U1608" s="13">
        <v>2.1</v>
      </c>
      <c r="V1608" s="13">
        <v>71.8</v>
      </c>
      <c r="W1608" s="11" t="str">
        <f t="shared" si="1"/>
        <v>B-Average|BBVA|Operations|2024</v>
      </c>
      <c r="X1608" s="15">
        <f>(MAX(0,MIN(1,1-(K1608-scaling_params!$B$2)/(scaling_params!$C$2-scaling_params!$B$2)))+MAX(0,MIN(1,(L1608-scaling_params!$B$3)/(scaling_params!$C$3-scaling_params!$B$3))))/2</f>
        <v>0.4754901961</v>
      </c>
      <c r="Y1608" s="15">
        <f>(MAX(0,MIN(1,(M1608-scaling_params!$B$4)/(scaling_params!$C$4-scaling_params!$B$4)))+MAX(0,MIN(1,(N1608-scaling_params!$B$5)/(scaling_params!$C$5-scaling_params!$B$5))))/2</f>
        <v>0.6845238095</v>
      </c>
      <c r="Z1608" s="15">
        <f>(MAX(0,MIN(1,(O1608-scaling_params!$B$6)/(scaling_params!$C$6-scaling_params!$B$6)))+MAX(0,MIN(1,1-(P1608-scaling_params!$B$7)/(scaling_params!$C$7-scaling_params!$B$7)))+MAX(0,MIN(1,(T1608-scaling_params!$B$11)/(scaling_params!$C$11-scaling_params!$B$11))))/3</f>
        <v>0.6711354919</v>
      </c>
      <c r="AA1608" s="15">
        <f>(MAX(0,MIN(1,1-(Q1608-scaling_params!$B$8)/(scaling_params!$C$8-scaling_params!$B$8)))+MAX(0,MIN(1,(R1608-scaling_params!$B$9)/(scaling_params!$C$9-scaling_params!$B$9)))+MAX(0,MIN(1,(S1608-scaling_params!$B$10)/(scaling_params!$C$10-scaling_params!$B$10))))/3</f>
        <v>0.5073755049</v>
      </c>
      <c r="AB1608" s="15">
        <f>(MAX(0,MIN(1,(U1608-scaling_params!$B$12)/(scaling_params!$C$12-scaling_params!$B$12)))+MAX(0,MIN(1,(V1608-scaling_params!$B$13)/(scaling_params!$C$13-scaling_params!$B$13))))/2</f>
        <v>0.5331818182</v>
      </c>
      <c r="AC1608" s="13">
        <f>(scaling_params!$G$2*X1608+scaling_params!$G$3*Y1608+scaling_params!$G$4*Z1608+scaling_params!$G$5*AA1608+scaling_params!$G$6*AB1608)*100</f>
        <v>58.25336753</v>
      </c>
      <c r="AD1608" s="11" t="s">
        <v>680</v>
      </c>
      <c r="AE1608" s="11">
        <f t="shared" si="2"/>
        <v>1</v>
      </c>
    </row>
    <row r="1609" ht="15.75" customHeight="1">
      <c r="A1609" s="11" t="s">
        <v>482</v>
      </c>
      <c r="B1609" s="11" t="s">
        <v>163</v>
      </c>
      <c r="C1609" s="11" t="s">
        <v>449</v>
      </c>
      <c r="D1609" s="11" t="s">
        <v>165</v>
      </c>
      <c r="E1609" s="12">
        <v>2025.0</v>
      </c>
      <c r="F1609" s="11" t="s">
        <v>171</v>
      </c>
      <c r="G1609" s="11" t="s">
        <v>167</v>
      </c>
      <c r="H1609" s="11">
        <v>3.0</v>
      </c>
      <c r="I1609" s="13">
        <v>8.3</v>
      </c>
      <c r="J1609" s="11">
        <v>0.0</v>
      </c>
      <c r="K1609" s="13">
        <v>2.9</v>
      </c>
      <c r="L1609" s="13">
        <v>7.3</v>
      </c>
      <c r="M1609" s="11">
        <v>32.0</v>
      </c>
      <c r="N1609" s="14">
        <v>0.82</v>
      </c>
      <c r="O1609" s="13">
        <v>65.0</v>
      </c>
      <c r="P1609" s="13">
        <v>7.5</v>
      </c>
      <c r="Q1609" s="13">
        <v>15.9</v>
      </c>
      <c r="R1609" s="13">
        <v>10.7</v>
      </c>
      <c r="S1609" s="13">
        <v>4.1</v>
      </c>
      <c r="T1609" s="13">
        <v>4.1</v>
      </c>
      <c r="U1609" s="13">
        <v>1.3</v>
      </c>
      <c r="V1609" s="13">
        <v>73.9</v>
      </c>
      <c r="W1609" s="11" t="str">
        <f t="shared" si="1"/>
        <v>B-Average|BBVA|Operations|2025</v>
      </c>
      <c r="X1609" s="15">
        <f>(MAX(0,MIN(1,1-(K1609-scaling_params!$B$2)/(scaling_params!$C$2-scaling_params!$B$2)))+MAX(0,MIN(1,(L1609-scaling_params!$B$3)/(scaling_params!$C$3-scaling_params!$B$3))))/2</f>
        <v>0.4995098039</v>
      </c>
      <c r="Y1609" s="15">
        <f>(MAX(0,MIN(1,(M1609-scaling_params!$B$4)/(scaling_params!$C$4-scaling_params!$B$4)))+MAX(0,MIN(1,(N1609-scaling_params!$B$5)/(scaling_params!$C$5-scaling_params!$B$5))))/2</f>
        <v>0.6886904762</v>
      </c>
      <c r="Z1609" s="15">
        <f>(MAX(0,MIN(1,(O1609-scaling_params!$B$6)/(scaling_params!$C$6-scaling_params!$B$6)))+MAX(0,MIN(1,1-(P1609-scaling_params!$B$7)/(scaling_params!$C$7-scaling_params!$B$7)))+MAX(0,MIN(1,(T1609-scaling_params!$B$11)/(scaling_params!$C$11-scaling_params!$B$11))))/3</f>
        <v>0.5393860622</v>
      </c>
      <c r="AA1609" s="15">
        <f>(MAX(0,MIN(1,1-(Q1609-scaling_params!$B$8)/(scaling_params!$C$8-scaling_params!$B$8)))+MAX(0,MIN(1,(R1609-scaling_params!$B$9)/(scaling_params!$C$9-scaling_params!$B$9)))+MAX(0,MIN(1,(S1609-scaling_params!$B$10)/(scaling_params!$C$10-scaling_params!$B$10))))/3</f>
        <v>0.4282108125</v>
      </c>
      <c r="AB1609" s="15">
        <f>(MAX(0,MIN(1,(U1609-scaling_params!$B$12)/(scaling_params!$C$12-scaling_params!$B$12)))+MAX(0,MIN(1,(V1609-scaling_params!$B$13)/(scaling_params!$C$13-scaling_params!$B$13))))/2</f>
        <v>0.3522727273</v>
      </c>
      <c r="AC1609" s="13">
        <f>(scaling_params!$G$2*X1609+scaling_params!$G$3*Y1609+scaling_params!$G$4*Z1609+scaling_params!$G$5*AA1609+scaling_params!$G$6*AB1609)*100</f>
        <v>52.29160753</v>
      </c>
      <c r="AD1609" s="11" t="s">
        <v>680</v>
      </c>
      <c r="AE1609" s="11">
        <f t="shared" si="2"/>
        <v>1</v>
      </c>
    </row>
    <row r="1610" ht="15.75" customHeight="1">
      <c r="A1610" s="11" t="s">
        <v>483</v>
      </c>
      <c r="B1610" s="11" t="s">
        <v>163</v>
      </c>
      <c r="C1610" s="11" t="s">
        <v>449</v>
      </c>
      <c r="D1610" s="11" t="s">
        <v>170</v>
      </c>
      <c r="E1610" s="12">
        <v>2024.0</v>
      </c>
      <c r="F1610" s="11" t="s">
        <v>171</v>
      </c>
      <c r="G1610" s="11" t="s">
        <v>184</v>
      </c>
      <c r="H1610" s="11">
        <v>1.0</v>
      </c>
      <c r="I1610" s="13">
        <v>8.6</v>
      </c>
      <c r="J1610" s="11">
        <v>1.0</v>
      </c>
      <c r="K1610" s="13">
        <v>2.4</v>
      </c>
      <c r="L1610" s="13">
        <v>7.1</v>
      </c>
      <c r="M1610" s="11">
        <v>-1.0</v>
      </c>
      <c r="N1610" s="14">
        <v>0.74</v>
      </c>
      <c r="O1610" s="13">
        <v>70.5</v>
      </c>
      <c r="P1610" s="13">
        <v>8.3</v>
      </c>
      <c r="Q1610" s="13">
        <v>13.6</v>
      </c>
      <c r="R1610" s="13">
        <v>14.9</v>
      </c>
      <c r="S1610" s="13">
        <v>3.9</v>
      </c>
      <c r="T1610" s="13">
        <v>3.6</v>
      </c>
      <c r="U1610" s="13">
        <v>1.7</v>
      </c>
      <c r="V1610" s="13">
        <v>77.4</v>
      </c>
      <c r="W1610" s="11" t="str">
        <f t="shared" si="1"/>
        <v>B-Average|BBVA|Risk|2024</v>
      </c>
      <c r="X1610" s="15">
        <f>(MAX(0,MIN(1,1-(K1610-scaling_params!$B$2)/(scaling_params!$C$2-scaling_params!$B$2)))+MAX(0,MIN(1,(L1610-scaling_params!$B$3)/(scaling_params!$C$3-scaling_params!$B$3))))/2</f>
        <v>0.5681372549</v>
      </c>
      <c r="Y1610" s="15">
        <f>(MAX(0,MIN(1,(M1610-scaling_params!$B$4)/(scaling_params!$C$4-scaling_params!$B$4)))+MAX(0,MIN(1,(N1610-scaling_params!$B$5)/(scaling_params!$C$5-scaling_params!$B$5))))/2</f>
        <v>0.431547619</v>
      </c>
      <c r="Z1610" s="15">
        <f>(MAX(0,MIN(1,(O1610-scaling_params!$B$6)/(scaling_params!$C$6-scaling_params!$B$6)))+MAX(0,MIN(1,1-(P1610-scaling_params!$B$7)/(scaling_params!$C$7-scaling_params!$B$7)))+MAX(0,MIN(1,(T1610-scaling_params!$B$11)/(scaling_params!$C$11-scaling_params!$B$11))))/3</f>
        <v>0.5104540184</v>
      </c>
      <c r="AA1610" s="15">
        <f>(MAX(0,MIN(1,1-(Q1610-scaling_params!$B$8)/(scaling_params!$C$8-scaling_params!$B$8)))+MAX(0,MIN(1,(R1610-scaling_params!$B$9)/(scaling_params!$C$9-scaling_params!$B$9)))+MAX(0,MIN(1,(S1610-scaling_params!$B$10)/(scaling_params!$C$10-scaling_params!$B$10))))/3</f>
        <v>0.6729393714</v>
      </c>
      <c r="AB1610" s="15">
        <f>(MAX(0,MIN(1,(U1610-scaling_params!$B$12)/(scaling_params!$C$12-scaling_params!$B$12)))+MAX(0,MIN(1,(V1610-scaling_params!$B$13)/(scaling_params!$C$13-scaling_params!$B$13))))/2</f>
        <v>0.4840909091</v>
      </c>
      <c r="AC1610" s="13">
        <f>(scaling_params!$G$2*X1610+scaling_params!$G$3*Y1610+scaling_params!$G$4*Z1610+scaling_params!$G$5*AA1610+scaling_params!$G$6*AB1610)*100</f>
        <v>53.04426963</v>
      </c>
      <c r="AD1610" s="11" t="s">
        <v>680</v>
      </c>
      <c r="AE1610" s="11">
        <f t="shared" si="2"/>
        <v>1</v>
      </c>
    </row>
    <row r="1611" ht="15.75" customHeight="1">
      <c r="A1611" s="11" t="s">
        <v>483</v>
      </c>
      <c r="B1611" s="11" t="s">
        <v>163</v>
      </c>
      <c r="C1611" s="11" t="s">
        <v>449</v>
      </c>
      <c r="D1611" s="11" t="s">
        <v>170</v>
      </c>
      <c r="E1611" s="12">
        <v>2025.0</v>
      </c>
      <c r="F1611" s="11" t="s">
        <v>171</v>
      </c>
      <c r="G1611" s="11" t="s">
        <v>184</v>
      </c>
      <c r="H1611" s="11">
        <v>1.0</v>
      </c>
      <c r="I1611" s="13">
        <v>8.3</v>
      </c>
      <c r="J1611" s="11">
        <v>0.0</v>
      </c>
      <c r="K1611" s="13">
        <v>2.5</v>
      </c>
      <c r="L1611" s="13">
        <v>6.6</v>
      </c>
      <c r="M1611" s="11">
        <v>34.0</v>
      </c>
      <c r="N1611" s="14">
        <v>0.75</v>
      </c>
      <c r="O1611" s="13">
        <v>68.8</v>
      </c>
      <c r="P1611" s="13">
        <v>7.0</v>
      </c>
      <c r="Q1611" s="13">
        <v>16.6</v>
      </c>
      <c r="R1611" s="13">
        <v>14.7</v>
      </c>
      <c r="S1611" s="13">
        <v>4.4</v>
      </c>
      <c r="T1611" s="13">
        <v>4.3</v>
      </c>
      <c r="U1611" s="13">
        <v>1.5</v>
      </c>
      <c r="V1611" s="13">
        <v>80.8</v>
      </c>
      <c r="W1611" s="11" t="str">
        <f t="shared" si="1"/>
        <v>B-Average|BBVA|Risk|2025</v>
      </c>
      <c r="X1611" s="15">
        <f>(MAX(0,MIN(1,1-(K1611-scaling_params!$B$2)/(scaling_params!$C$2-scaling_params!$B$2)))+MAX(0,MIN(1,(L1611-scaling_params!$B$3)/(scaling_params!$C$3-scaling_params!$B$3))))/2</f>
        <v>0.5147058824</v>
      </c>
      <c r="Y1611" s="15">
        <f>(MAX(0,MIN(1,(M1611-scaling_params!$B$4)/(scaling_params!$C$4-scaling_params!$B$4)))+MAX(0,MIN(1,(N1611-scaling_params!$B$5)/(scaling_params!$C$5-scaling_params!$B$5))))/2</f>
        <v>0.6107142857</v>
      </c>
      <c r="Z1611" s="15">
        <f>(MAX(0,MIN(1,(O1611-scaling_params!$B$6)/(scaling_params!$C$6-scaling_params!$B$6)))+MAX(0,MIN(1,1-(P1611-scaling_params!$B$7)/(scaling_params!$C$7-scaling_params!$B$7)))+MAX(0,MIN(1,(T1611-scaling_params!$B$11)/(scaling_params!$C$11-scaling_params!$B$11))))/3</f>
        <v>0.6661849969</v>
      </c>
      <c r="AA1611" s="15">
        <f>(MAX(0,MIN(1,1-(Q1611-scaling_params!$B$8)/(scaling_params!$C$8-scaling_params!$B$8)))+MAX(0,MIN(1,(R1611-scaling_params!$B$9)/(scaling_params!$C$9-scaling_params!$B$9)))+MAX(0,MIN(1,(S1611-scaling_params!$B$10)/(scaling_params!$C$10-scaling_params!$B$10))))/3</f>
        <v>0.599883797</v>
      </c>
      <c r="AB1611" s="15">
        <f>(MAX(0,MIN(1,(U1611-scaling_params!$B$12)/(scaling_params!$C$12-scaling_params!$B$12)))+MAX(0,MIN(1,(V1611-scaling_params!$B$13)/(scaling_params!$C$13-scaling_params!$B$13))))/2</f>
        <v>0.465</v>
      </c>
      <c r="AC1611" s="13">
        <f>(scaling_params!$G$2*X1611+scaling_params!$G$3*Y1611+scaling_params!$G$4*Z1611+scaling_params!$G$5*AA1611+scaling_params!$G$6*AB1611)*100</f>
        <v>58.1476762</v>
      </c>
      <c r="AD1611" s="11" t="s">
        <v>680</v>
      </c>
      <c r="AE1611" s="11">
        <f t="shared" si="2"/>
        <v>1</v>
      </c>
    </row>
    <row r="1612" ht="15.75" customHeight="1">
      <c r="A1612" s="11" t="s">
        <v>484</v>
      </c>
      <c r="B1612" s="11" t="s">
        <v>163</v>
      </c>
      <c r="C1612" s="11" t="s">
        <v>449</v>
      </c>
      <c r="D1612" s="11" t="s">
        <v>174</v>
      </c>
      <c r="E1612" s="12">
        <v>2024.0</v>
      </c>
      <c r="F1612" s="11" t="s">
        <v>171</v>
      </c>
      <c r="G1612" s="11" t="s">
        <v>167</v>
      </c>
      <c r="H1612" s="11">
        <v>2.0</v>
      </c>
      <c r="I1612" s="13">
        <v>8.6</v>
      </c>
      <c r="J1612" s="11">
        <v>1.0</v>
      </c>
      <c r="K1612" s="13">
        <v>3.0</v>
      </c>
      <c r="L1612" s="13">
        <v>5.4</v>
      </c>
      <c r="M1612" s="11">
        <v>-30.0</v>
      </c>
      <c r="N1612" s="14">
        <v>0.8</v>
      </c>
      <c r="O1612" s="13">
        <v>61.5</v>
      </c>
      <c r="P1612" s="13">
        <v>8.7</v>
      </c>
      <c r="Q1612" s="13">
        <v>18.1</v>
      </c>
      <c r="R1612" s="13">
        <v>13.0</v>
      </c>
      <c r="S1612" s="13">
        <v>3.2</v>
      </c>
      <c r="T1612" s="13">
        <v>2.7</v>
      </c>
      <c r="U1612" s="13">
        <v>1.3</v>
      </c>
      <c r="V1612" s="13">
        <v>58.8</v>
      </c>
      <c r="W1612" s="11" t="str">
        <f t="shared" si="1"/>
        <v>B-Average|BBVA|Digital|2024</v>
      </c>
      <c r="X1612" s="15">
        <f>(MAX(0,MIN(1,1-(K1612-scaling_params!$B$2)/(scaling_params!$C$2-scaling_params!$B$2)))+MAX(0,MIN(1,(L1612-scaling_params!$B$3)/(scaling_params!$C$3-scaling_params!$B$3))))/2</f>
        <v>0.3431372549</v>
      </c>
      <c r="Y1612" s="15">
        <f>(MAX(0,MIN(1,(M1612-scaling_params!$B$4)/(scaling_params!$C$4-scaling_params!$B$4)))+MAX(0,MIN(1,(N1612-scaling_params!$B$5)/(scaling_params!$C$5-scaling_params!$B$5))))/2</f>
        <v>0.368452381</v>
      </c>
      <c r="Z1612" s="15">
        <f>(MAX(0,MIN(1,(O1612-scaling_params!$B$6)/(scaling_params!$C$6-scaling_params!$B$6)))+MAX(0,MIN(1,1-(P1612-scaling_params!$B$7)/(scaling_params!$C$7-scaling_params!$B$7)))+MAX(0,MIN(1,(T1612-scaling_params!$B$11)/(scaling_params!$C$11-scaling_params!$B$11))))/3</f>
        <v>0.2401888451</v>
      </c>
      <c r="AA1612" s="15">
        <f>(MAX(0,MIN(1,1-(Q1612-scaling_params!$B$8)/(scaling_params!$C$8-scaling_params!$B$8)))+MAX(0,MIN(1,(R1612-scaling_params!$B$9)/(scaling_params!$C$9-scaling_params!$B$9)))+MAX(0,MIN(1,(S1612-scaling_params!$B$10)/(scaling_params!$C$10-scaling_params!$B$10))))/3</f>
        <v>0.3536885986</v>
      </c>
      <c r="AB1612" s="15">
        <f>(MAX(0,MIN(1,(U1612-scaling_params!$B$12)/(scaling_params!$C$12-scaling_params!$B$12)))+MAX(0,MIN(1,(V1612-scaling_params!$B$13)/(scaling_params!$C$13-scaling_params!$B$13))))/2</f>
        <v>0.215</v>
      </c>
      <c r="AC1612" s="13">
        <f>(scaling_params!$G$2*X1612+scaling_params!$G$3*Y1612+scaling_params!$G$4*Z1612+scaling_params!$G$5*AA1612+scaling_params!$G$6*AB1612)*100</f>
        <v>31.12871364</v>
      </c>
      <c r="AD1612" s="11" t="s">
        <v>680</v>
      </c>
      <c r="AE1612" s="11">
        <f t="shared" si="2"/>
        <v>1</v>
      </c>
    </row>
    <row r="1613" ht="15.75" customHeight="1">
      <c r="A1613" s="11" t="s">
        <v>484</v>
      </c>
      <c r="B1613" s="11" t="s">
        <v>163</v>
      </c>
      <c r="C1613" s="11" t="s">
        <v>449</v>
      </c>
      <c r="D1613" s="11" t="s">
        <v>174</v>
      </c>
      <c r="E1613" s="12">
        <v>2025.0</v>
      </c>
      <c r="F1613" s="11" t="s">
        <v>171</v>
      </c>
      <c r="G1613" s="11" t="s">
        <v>167</v>
      </c>
      <c r="H1613" s="11">
        <v>2.0</v>
      </c>
      <c r="I1613" s="13">
        <v>8.3</v>
      </c>
      <c r="J1613" s="11">
        <v>0.0</v>
      </c>
      <c r="K1613" s="13">
        <v>3.2</v>
      </c>
      <c r="L1613" s="13">
        <v>5.1</v>
      </c>
      <c r="M1613" s="11">
        <v>-11.0</v>
      </c>
      <c r="N1613" s="14">
        <v>0.71</v>
      </c>
      <c r="O1613" s="13">
        <v>62.8</v>
      </c>
      <c r="P1613" s="13">
        <v>7.6</v>
      </c>
      <c r="Q1613" s="13">
        <v>16.6</v>
      </c>
      <c r="R1613" s="13">
        <v>15.2</v>
      </c>
      <c r="S1613" s="13">
        <v>3.2</v>
      </c>
      <c r="T1613" s="13">
        <v>3.3</v>
      </c>
      <c r="U1613" s="13">
        <v>1.7</v>
      </c>
      <c r="V1613" s="13">
        <v>72.3</v>
      </c>
      <c r="W1613" s="11" t="str">
        <f t="shared" si="1"/>
        <v>B-Average|BBVA|Digital|2025</v>
      </c>
      <c r="X1613" s="15">
        <f>(MAX(0,MIN(1,1-(K1613-scaling_params!$B$2)/(scaling_params!$C$2-scaling_params!$B$2)))+MAX(0,MIN(1,(L1613-scaling_params!$B$3)/(scaling_params!$C$3-scaling_params!$B$3))))/2</f>
        <v>0.287745098</v>
      </c>
      <c r="Y1613" s="15">
        <f>(MAX(0,MIN(1,(M1613-scaling_params!$B$4)/(scaling_params!$C$4-scaling_params!$B$4)))+MAX(0,MIN(1,(N1613-scaling_params!$B$5)/(scaling_params!$C$5-scaling_params!$B$5))))/2</f>
        <v>0.3464285714</v>
      </c>
      <c r="Z1613" s="15">
        <f>(MAX(0,MIN(1,(O1613-scaling_params!$B$6)/(scaling_params!$C$6-scaling_params!$B$6)))+MAX(0,MIN(1,1-(P1613-scaling_params!$B$7)/(scaling_params!$C$7-scaling_params!$B$7)))+MAX(0,MIN(1,(T1613-scaling_params!$B$11)/(scaling_params!$C$11-scaling_params!$B$11))))/3</f>
        <v>0.4178829466</v>
      </c>
      <c r="AA1613" s="15">
        <f>(MAX(0,MIN(1,1-(Q1613-scaling_params!$B$8)/(scaling_params!$C$8-scaling_params!$B$8)))+MAX(0,MIN(1,(R1613-scaling_params!$B$9)/(scaling_params!$C$9-scaling_params!$B$9)))+MAX(0,MIN(1,(S1613-scaling_params!$B$10)/(scaling_params!$C$10-scaling_params!$B$10))))/3</f>
        <v>0.5033337846</v>
      </c>
      <c r="AB1613" s="15">
        <f>(MAX(0,MIN(1,(U1613-scaling_params!$B$12)/(scaling_params!$C$12-scaling_params!$B$12)))+MAX(0,MIN(1,(V1613-scaling_params!$B$13)/(scaling_params!$C$13-scaling_params!$B$13))))/2</f>
        <v>0.4377272727</v>
      </c>
      <c r="AC1613" s="13">
        <f>(scaling_params!$G$2*X1613+scaling_params!$G$3*Y1613+scaling_params!$G$4*Z1613+scaling_params!$G$5*AA1613+scaling_params!$G$6*AB1613)*100</f>
        <v>38.7471869</v>
      </c>
      <c r="AD1613" s="11" t="s">
        <v>680</v>
      </c>
      <c r="AE1613" s="11">
        <f t="shared" si="2"/>
        <v>1</v>
      </c>
    </row>
    <row r="1614" ht="15.75" customHeight="1">
      <c r="A1614" s="11" t="s">
        <v>485</v>
      </c>
      <c r="B1614" s="11" t="s">
        <v>163</v>
      </c>
      <c r="C1614" s="11" t="s">
        <v>449</v>
      </c>
      <c r="D1614" s="11" t="s">
        <v>181</v>
      </c>
      <c r="E1614" s="12">
        <v>2024.0</v>
      </c>
      <c r="F1614" s="11" t="s">
        <v>166</v>
      </c>
      <c r="G1614" s="11" t="s">
        <v>172</v>
      </c>
      <c r="H1614" s="11">
        <v>3.0</v>
      </c>
      <c r="I1614" s="13">
        <v>8.6</v>
      </c>
      <c r="J1614" s="11">
        <v>0.0</v>
      </c>
      <c r="K1614" s="13">
        <v>3.1</v>
      </c>
      <c r="L1614" s="13">
        <v>5.8</v>
      </c>
      <c r="M1614" s="11">
        <v>8.0</v>
      </c>
      <c r="N1614" s="14">
        <v>0.72</v>
      </c>
      <c r="O1614" s="13">
        <v>71.5</v>
      </c>
      <c r="P1614" s="13">
        <v>8.4</v>
      </c>
      <c r="Q1614" s="13">
        <v>14.6</v>
      </c>
      <c r="R1614" s="13">
        <v>11.7</v>
      </c>
      <c r="S1614" s="13">
        <v>3.5</v>
      </c>
      <c r="T1614" s="13">
        <v>3.0</v>
      </c>
      <c r="U1614" s="13">
        <v>1.8</v>
      </c>
      <c r="V1614" s="13">
        <v>68.7</v>
      </c>
      <c r="W1614" s="11" t="str">
        <f t="shared" si="1"/>
        <v>B-Average|BBVA|Corporate|2024</v>
      </c>
      <c r="X1614" s="15">
        <f>(MAX(0,MIN(1,1-(K1614-scaling_params!$B$2)/(scaling_params!$C$2-scaling_params!$B$2)))+MAX(0,MIN(1,(L1614-scaling_params!$B$3)/(scaling_params!$C$3-scaling_params!$B$3))))/2</f>
        <v>0.3558823529</v>
      </c>
      <c r="Y1614" s="15">
        <f>(MAX(0,MIN(1,(M1614-scaling_params!$B$4)/(scaling_params!$C$4-scaling_params!$B$4)))+MAX(0,MIN(1,(N1614-scaling_params!$B$5)/(scaling_params!$C$5-scaling_params!$B$5))))/2</f>
        <v>0.4494047619</v>
      </c>
      <c r="Z1614" s="15">
        <f>(MAX(0,MIN(1,(O1614-scaling_params!$B$6)/(scaling_params!$C$6-scaling_params!$B$6)))+MAX(0,MIN(1,1-(P1614-scaling_params!$B$7)/(scaling_params!$C$7-scaling_params!$B$7)))+MAX(0,MIN(1,(T1614-scaling_params!$B$11)/(scaling_params!$C$11-scaling_params!$B$11))))/3</f>
        <v>0.4608038024</v>
      </c>
      <c r="AA1614" s="15">
        <f>(MAX(0,MIN(1,1-(Q1614-scaling_params!$B$8)/(scaling_params!$C$8-scaling_params!$B$8)))+MAX(0,MIN(1,(R1614-scaling_params!$B$9)/(scaling_params!$C$9-scaling_params!$B$9)))+MAX(0,MIN(1,(S1614-scaling_params!$B$10)/(scaling_params!$C$10-scaling_params!$B$10))))/3</f>
        <v>0.4608238002</v>
      </c>
      <c r="AB1614" s="15">
        <f>(MAX(0,MIN(1,(U1614-scaling_params!$B$12)/(scaling_params!$C$12-scaling_params!$B$12)))+MAX(0,MIN(1,(V1614-scaling_params!$B$13)/(scaling_params!$C$13-scaling_params!$B$13))))/2</f>
        <v>0.43</v>
      </c>
      <c r="AC1614" s="13">
        <f>(scaling_params!$G$2*X1614+scaling_params!$G$3*Y1614+scaling_params!$G$4*Z1614+scaling_params!$G$5*AA1614+scaling_params!$G$6*AB1614)*100</f>
        <v>42.93763544</v>
      </c>
      <c r="AD1614" s="11" t="s">
        <v>680</v>
      </c>
      <c r="AE1614" s="11">
        <f t="shared" si="2"/>
        <v>1</v>
      </c>
    </row>
    <row r="1615" ht="15.75" customHeight="1">
      <c r="A1615" s="11" t="s">
        <v>485</v>
      </c>
      <c r="B1615" s="11" t="s">
        <v>163</v>
      </c>
      <c r="C1615" s="11" t="s">
        <v>449</v>
      </c>
      <c r="D1615" s="11" t="s">
        <v>181</v>
      </c>
      <c r="E1615" s="12">
        <v>2025.0</v>
      </c>
      <c r="F1615" s="11" t="s">
        <v>166</v>
      </c>
      <c r="G1615" s="11" t="s">
        <v>172</v>
      </c>
      <c r="H1615" s="11">
        <v>3.0</v>
      </c>
      <c r="I1615" s="13">
        <v>8.3</v>
      </c>
      <c r="J1615" s="11">
        <v>0.0</v>
      </c>
      <c r="K1615" s="13">
        <v>2.0</v>
      </c>
      <c r="L1615" s="13">
        <v>6.3</v>
      </c>
      <c r="M1615" s="11">
        <v>19.0</v>
      </c>
      <c r="N1615" s="14">
        <v>0.7</v>
      </c>
      <c r="O1615" s="13">
        <v>66.0</v>
      </c>
      <c r="P1615" s="13">
        <v>8.0</v>
      </c>
      <c r="Q1615" s="13">
        <v>14.3</v>
      </c>
      <c r="R1615" s="13">
        <v>13.5</v>
      </c>
      <c r="S1615" s="13">
        <v>3.4</v>
      </c>
      <c r="T1615" s="13">
        <v>3.4</v>
      </c>
      <c r="U1615" s="13">
        <v>1.4</v>
      </c>
      <c r="V1615" s="13">
        <v>80.1</v>
      </c>
      <c r="W1615" s="11" t="str">
        <f t="shared" si="1"/>
        <v>B-Average|BBVA|Corporate|2025</v>
      </c>
      <c r="X1615" s="15">
        <f>(MAX(0,MIN(1,1-(K1615-scaling_params!$B$2)/(scaling_params!$C$2-scaling_params!$B$2)))+MAX(0,MIN(1,(L1615-scaling_params!$B$3)/(scaling_params!$C$3-scaling_params!$B$3))))/2</f>
        <v>0.5759803922</v>
      </c>
      <c r="Y1615" s="15">
        <f>(MAX(0,MIN(1,(M1615-scaling_params!$B$4)/(scaling_params!$C$4-scaling_params!$B$4)))+MAX(0,MIN(1,(N1615-scaling_params!$B$5)/(scaling_params!$C$5-scaling_params!$B$5))))/2</f>
        <v>0.4767857143</v>
      </c>
      <c r="Z1615" s="15">
        <f>(MAX(0,MIN(1,(O1615-scaling_params!$B$6)/(scaling_params!$C$6-scaling_params!$B$6)))+MAX(0,MIN(1,1-(P1615-scaling_params!$B$7)/(scaling_params!$C$7-scaling_params!$B$7)))+MAX(0,MIN(1,(T1615-scaling_params!$B$11)/(scaling_params!$C$11-scaling_params!$B$11))))/3</f>
        <v>0.4441760006</v>
      </c>
      <c r="AA1615" s="15">
        <f>(MAX(0,MIN(1,1-(Q1615-scaling_params!$B$8)/(scaling_params!$C$8-scaling_params!$B$8)))+MAX(0,MIN(1,(R1615-scaling_params!$B$9)/(scaling_params!$C$9-scaling_params!$B$9)))+MAX(0,MIN(1,(S1615-scaling_params!$B$10)/(scaling_params!$C$10-scaling_params!$B$10))))/3</f>
        <v>0.5383328821</v>
      </c>
      <c r="AB1615" s="15">
        <f>(MAX(0,MIN(1,(U1615-scaling_params!$B$12)/(scaling_params!$C$12-scaling_params!$B$12)))+MAX(0,MIN(1,(V1615-scaling_params!$B$13)/(scaling_params!$C$13-scaling_params!$B$13))))/2</f>
        <v>0.4336363636</v>
      </c>
      <c r="AC1615" s="13">
        <f>(scaling_params!$G$2*X1615+scaling_params!$G$3*Y1615+scaling_params!$G$4*Z1615+scaling_params!$G$5*AA1615+scaling_params!$G$6*AB1615)*100</f>
        <v>49.76970733</v>
      </c>
      <c r="AD1615" s="11" t="s">
        <v>680</v>
      </c>
      <c r="AE1615" s="11">
        <f t="shared" si="2"/>
        <v>1</v>
      </c>
    </row>
    <row r="1616" ht="15.75" customHeight="1">
      <c r="A1616" s="11" t="s">
        <v>486</v>
      </c>
      <c r="B1616" s="11" t="s">
        <v>163</v>
      </c>
      <c r="C1616" s="11" t="s">
        <v>449</v>
      </c>
      <c r="D1616" s="11" t="s">
        <v>170</v>
      </c>
      <c r="E1616" s="12">
        <v>2024.0</v>
      </c>
      <c r="F1616" s="11" t="s">
        <v>166</v>
      </c>
      <c r="G1616" s="11" t="s">
        <v>167</v>
      </c>
      <c r="H1616" s="11">
        <v>3.0</v>
      </c>
      <c r="I1616" s="13">
        <v>8.6</v>
      </c>
      <c r="J1616" s="11">
        <v>0.0</v>
      </c>
      <c r="K1616" s="13">
        <v>2.4</v>
      </c>
      <c r="L1616" s="13">
        <v>7.3</v>
      </c>
      <c r="M1616" s="11">
        <v>2.0</v>
      </c>
      <c r="N1616" s="14">
        <v>0.76</v>
      </c>
      <c r="O1616" s="13">
        <v>70.5</v>
      </c>
      <c r="P1616" s="13">
        <v>8.3</v>
      </c>
      <c r="Q1616" s="13">
        <v>13.6</v>
      </c>
      <c r="R1616" s="13">
        <v>14.9</v>
      </c>
      <c r="S1616" s="13">
        <v>3.5</v>
      </c>
      <c r="T1616" s="13">
        <v>3.6</v>
      </c>
      <c r="U1616" s="13">
        <v>1.7</v>
      </c>
      <c r="V1616" s="13">
        <v>68.5</v>
      </c>
      <c r="W1616" s="11" t="str">
        <f t="shared" si="1"/>
        <v>B-Average|BBVA|Risk|2024</v>
      </c>
      <c r="X1616" s="15">
        <f>(MAX(0,MIN(1,1-(K1616-scaling_params!$B$2)/(scaling_params!$C$2-scaling_params!$B$2)))+MAX(0,MIN(1,(L1616-scaling_params!$B$3)/(scaling_params!$C$3-scaling_params!$B$3))))/2</f>
        <v>0.5828431373</v>
      </c>
      <c r="Y1616" s="15">
        <f>(MAX(0,MIN(1,(M1616-scaling_params!$B$4)/(scaling_params!$C$4-scaling_params!$B$4)))+MAX(0,MIN(1,(N1616-scaling_params!$B$5)/(scaling_params!$C$5-scaling_params!$B$5))))/2</f>
        <v>0.4708333333</v>
      </c>
      <c r="Z1616" s="15">
        <f>(MAX(0,MIN(1,(O1616-scaling_params!$B$6)/(scaling_params!$C$6-scaling_params!$B$6)))+MAX(0,MIN(1,1-(P1616-scaling_params!$B$7)/(scaling_params!$C$7-scaling_params!$B$7)))+MAX(0,MIN(1,(T1616-scaling_params!$B$11)/(scaling_params!$C$11-scaling_params!$B$11))))/3</f>
        <v>0.5104540184</v>
      </c>
      <c r="AA1616" s="15">
        <f>(MAX(0,MIN(1,1-(Q1616-scaling_params!$B$8)/(scaling_params!$C$8-scaling_params!$B$8)))+MAX(0,MIN(1,(R1616-scaling_params!$B$9)/(scaling_params!$C$9-scaling_params!$B$9)))+MAX(0,MIN(1,(S1616-scaling_params!$B$10)/(scaling_params!$C$10-scaling_params!$B$10))))/3</f>
        <v>0.6337236851</v>
      </c>
      <c r="AB1616" s="15">
        <f>(MAX(0,MIN(1,(U1616-scaling_params!$B$12)/(scaling_params!$C$12-scaling_params!$B$12)))+MAX(0,MIN(1,(V1616-scaling_params!$B$13)/(scaling_params!$C$13-scaling_params!$B$13))))/2</f>
        <v>0.4031818182</v>
      </c>
      <c r="AC1616" s="13">
        <f>(scaling_params!$G$2*X1616+scaling_params!$G$3*Y1616+scaling_params!$G$4*Z1616+scaling_params!$G$5*AA1616+scaling_params!$G$6*AB1616)*100</f>
        <v>52.6681488</v>
      </c>
      <c r="AD1616" s="11" t="s">
        <v>680</v>
      </c>
      <c r="AE1616" s="11">
        <f t="shared" si="2"/>
        <v>1</v>
      </c>
    </row>
    <row r="1617" ht="15.75" customHeight="1">
      <c r="A1617" s="11" t="s">
        <v>486</v>
      </c>
      <c r="B1617" s="11" t="s">
        <v>163</v>
      </c>
      <c r="C1617" s="11" t="s">
        <v>449</v>
      </c>
      <c r="D1617" s="11" t="s">
        <v>170</v>
      </c>
      <c r="E1617" s="12">
        <v>2025.0</v>
      </c>
      <c r="F1617" s="11" t="s">
        <v>166</v>
      </c>
      <c r="G1617" s="11" t="s">
        <v>167</v>
      </c>
      <c r="H1617" s="11">
        <v>3.0</v>
      </c>
      <c r="I1617" s="13">
        <v>8.3</v>
      </c>
      <c r="J1617" s="11">
        <v>0.0</v>
      </c>
      <c r="K1617" s="13">
        <v>2.5</v>
      </c>
      <c r="L1617" s="13">
        <v>5.8</v>
      </c>
      <c r="M1617" s="11">
        <v>5.0</v>
      </c>
      <c r="N1617" s="14">
        <v>0.84</v>
      </c>
      <c r="O1617" s="13">
        <v>68.8</v>
      </c>
      <c r="P1617" s="13">
        <v>7.0</v>
      </c>
      <c r="Q1617" s="13">
        <v>16.6</v>
      </c>
      <c r="R1617" s="13">
        <v>14.7</v>
      </c>
      <c r="S1617" s="13">
        <v>3.7</v>
      </c>
      <c r="T1617" s="13">
        <v>3.3</v>
      </c>
      <c r="U1617" s="13">
        <v>1.5</v>
      </c>
      <c r="V1617" s="13">
        <v>79.1</v>
      </c>
      <c r="W1617" s="11" t="str">
        <f t="shared" si="1"/>
        <v>B-Average|BBVA|Risk|2025</v>
      </c>
      <c r="X1617" s="15">
        <f>(MAX(0,MIN(1,1-(K1617-scaling_params!$B$2)/(scaling_params!$C$2-scaling_params!$B$2)))+MAX(0,MIN(1,(L1617-scaling_params!$B$3)/(scaling_params!$C$3-scaling_params!$B$3))))/2</f>
        <v>0.4558823529</v>
      </c>
      <c r="Y1617" s="15">
        <f>(MAX(0,MIN(1,(M1617-scaling_params!$B$4)/(scaling_params!$C$4-scaling_params!$B$4)))+MAX(0,MIN(1,(N1617-scaling_params!$B$5)/(scaling_params!$C$5-scaling_params!$B$5))))/2</f>
        <v>0.5851190476</v>
      </c>
      <c r="Z1617" s="15">
        <f>(MAX(0,MIN(1,(O1617-scaling_params!$B$6)/(scaling_params!$C$6-scaling_params!$B$6)))+MAX(0,MIN(1,1-(P1617-scaling_params!$B$7)/(scaling_params!$C$7-scaling_params!$B$7)))+MAX(0,MIN(1,(T1617-scaling_params!$B$11)/(scaling_params!$C$11-scaling_params!$B$11))))/3</f>
        <v>0.5709469016</v>
      </c>
      <c r="AA1617" s="15">
        <f>(MAX(0,MIN(1,1-(Q1617-scaling_params!$B$8)/(scaling_params!$C$8-scaling_params!$B$8)))+MAX(0,MIN(1,(R1617-scaling_params!$B$9)/(scaling_params!$C$9-scaling_params!$B$9)))+MAX(0,MIN(1,(S1617-scaling_params!$B$10)/(scaling_params!$C$10-scaling_params!$B$10))))/3</f>
        <v>0.531256346</v>
      </c>
      <c r="AB1617" s="15">
        <f>(MAX(0,MIN(1,(U1617-scaling_params!$B$12)/(scaling_params!$C$12-scaling_params!$B$12)))+MAX(0,MIN(1,(V1617-scaling_params!$B$13)/(scaling_params!$C$13-scaling_params!$B$13))))/2</f>
        <v>0.4495454545</v>
      </c>
      <c r="AC1617" s="13">
        <f>(scaling_params!$G$2*X1617+scaling_params!$G$3*Y1617+scaling_params!$G$4*Z1617+scaling_params!$G$5*AA1617+scaling_params!$G$6*AB1617)*100</f>
        <v>52.53553316</v>
      </c>
      <c r="AD1617" s="11" t="s">
        <v>680</v>
      </c>
      <c r="AE1617" s="11">
        <f t="shared" si="2"/>
        <v>1</v>
      </c>
    </row>
    <row r="1618" ht="15.75" customHeight="1">
      <c r="A1618" s="11" t="s">
        <v>487</v>
      </c>
      <c r="B1618" s="11" t="s">
        <v>163</v>
      </c>
      <c r="C1618" s="11" t="s">
        <v>449</v>
      </c>
      <c r="D1618" s="11" t="s">
        <v>177</v>
      </c>
      <c r="E1618" s="12">
        <v>2024.0</v>
      </c>
      <c r="F1618" s="11" t="s">
        <v>166</v>
      </c>
      <c r="G1618" s="11" t="s">
        <v>175</v>
      </c>
      <c r="H1618" s="11">
        <v>2.0</v>
      </c>
      <c r="I1618" s="13">
        <v>8.6</v>
      </c>
      <c r="J1618" s="11">
        <v>0.0</v>
      </c>
      <c r="K1618" s="13">
        <v>2.9</v>
      </c>
      <c r="L1618" s="13">
        <v>6.5</v>
      </c>
      <c r="M1618" s="11">
        <v>-2.0</v>
      </c>
      <c r="N1618" s="14">
        <v>0.73</v>
      </c>
      <c r="O1618" s="13">
        <v>68.1</v>
      </c>
      <c r="P1618" s="13">
        <v>8.1</v>
      </c>
      <c r="Q1618" s="13">
        <v>16.4</v>
      </c>
      <c r="R1618" s="13">
        <v>13.3</v>
      </c>
      <c r="S1618" s="13">
        <v>3.9</v>
      </c>
      <c r="T1618" s="13">
        <v>2.5</v>
      </c>
      <c r="U1618" s="13">
        <v>2.1</v>
      </c>
      <c r="V1618" s="13">
        <v>69.8</v>
      </c>
      <c r="W1618" s="11" t="str">
        <f t="shared" si="1"/>
        <v>B-Average|BBVA|Retail|2024</v>
      </c>
      <c r="X1618" s="15">
        <f>(MAX(0,MIN(1,1-(K1618-scaling_params!$B$2)/(scaling_params!$C$2-scaling_params!$B$2)))+MAX(0,MIN(1,(L1618-scaling_params!$B$3)/(scaling_params!$C$3-scaling_params!$B$3))))/2</f>
        <v>0.4406862745</v>
      </c>
      <c r="Y1618" s="15">
        <f>(MAX(0,MIN(1,(M1618-scaling_params!$B$4)/(scaling_params!$C$4-scaling_params!$B$4)))+MAX(0,MIN(1,(N1618-scaling_params!$B$5)/(scaling_params!$C$5-scaling_params!$B$5))))/2</f>
        <v>0.4142857143</v>
      </c>
      <c r="Z1618" s="15">
        <f>(MAX(0,MIN(1,(O1618-scaling_params!$B$6)/(scaling_params!$C$6-scaling_params!$B$6)))+MAX(0,MIN(1,1-(P1618-scaling_params!$B$7)/(scaling_params!$C$7-scaling_params!$B$7)))+MAX(0,MIN(1,(T1618-scaling_params!$B$11)/(scaling_params!$C$11-scaling_params!$B$11))))/3</f>
        <v>0.3841061712</v>
      </c>
      <c r="AA1618" s="15">
        <f>(MAX(0,MIN(1,1-(Q1618-scaling_params!$B$8)/(scaling_params!$C$8-scaling_params!$B$8)))+MAX(0,MIN(1,(R1618-scaling_params!$B$9)/(scaling_params!$C$9-scaling_params!$B$9)))+MAX(0,MIN(1,(S1618-scaling_params!$B$10)/(scaling_params!$C$10-scaling_params!$B$10))))/3</f>
        <v>0.4993682168</v>
      </c>
      <c r="AB1618" s="15">
        <f>(MAX(0,MIN(1,(U1618-scaling_params!$B$12)/(scaling_params!$C$12-scaling_params!$B$12)))+MAX(0,MIN(1,(V1618-scaling_params!$B$13)/(scaling_params!$C$13-scaling_params!$B$13))))/2</f>
        <v>0.515</v>
      </c>
      <c r="AC1618" s="13">
        <f>(scaling_params!$G$2*X1618+scaling_params!$G$3*Y1618+scaling_params!$G$4*Z1618+scaling_params!$G$5*AA1618+scaling_params!$G$6*AB1618)*100</f>
        <v>43.98421738</v>
      </c>
      <c r="AD1618" s="11" t="s">
        <v>680</v>
      </c>
      <c r="AE1618" s="11">
        <f t="shared" si="2"/>
        <v>1</v>
      </c>
    </row>
    <row r="1619" ht="15.75" customHeight="1">
      <c r="A1619" s="11" t="s">
        <v>487</v>
      </c>
      <c r="B1619" s="11" t="s">
        <v>163</v>
      </c>
      <c r="C1619" s="11" t="s">
        <v>449</v>
      </c>
      <c r="D1619" s="11" t="s">
        <v>177</v>
      </c>
      <c r="E1619" s="12">
        <v>2025.0</v>
      </c>
      <c r="F1619" s="11" t="s">
        <v>166</v>
      </c>
      <c r="G1619" s="11" t="s">
        <v>175</v>
      </c>
      <c r="H1619" s="11">
        <v>2.0</v>
      </c>
      <c r="I1619" s="13">
        <v>8.3</v>
      </c>
      <c r="J1619" s="11">
        <v>0.0</v>
      </c>
      <c r="K1619" s="13">
        <v>2.8</v>
      </c>
      <c r="L1619" s="13">
        <v>6.1</v>
      </c>
      <c r="M1619" s="11">
        <v>0.0</v>
      </c>
      <c r="N1619" s="14">
        <v>0.73</v>
      </c>
      <c r="O1619" s="13">
        <v>69.9</v>
      </c>
      <c r="P1619" s="13">
        <v>6.2</v>
      </c>
      <c r="Q1619" s="13">
        <v>20.4</v>
      </c>
      <c r="R1619" s="13">
        <v>11.3</v>
      </c>
      <c r="S1619" s="13">
        <v>3.5</v>
      </c>
      <c r="T1619" s="13">
        <v>2.4</v>
      </c>
      <c r="U1619" s="13">
        <v>1.6</v>
      </c>
      <c r="V1619" s="13">
        <v>68.4</v>
      </c>
      <c r="W1619" s="11" t="str">
        <f t="shared" si="1"/>
        <v>B-Average|BBVA|Retail|2025</v>
      </c>
      <c r="X1619" s="15">
        <f>(MAX(0,MIN(1,1-(K1619-scaling_params!$B$2)/(scaling_params!$C$2-scaling_params!$B$2)))+MAX(0,MIN(1,(L1619-scaling_params!$B$3)/(scaling_params!$C$3-scaling_params!$B$3))))/2</f>
        <v>0.4279411765</v>
      </c>
      <c r="Y1619" s="15">
        <f>(MAX(0,MIN(1,(M1619-scaling_params!$B$4)/(scaling_params!$C$4-scaling_params!$B$4)))+MAX(0,MIN(1,(N1619-scaling_params!$B$5)/(scaling_params!$C$5-scaling_params!$B$5))))/2</f>
        <v>0.4238095238</v>
      </c>
      <c r="Z1619" s="15">
        <f>(MAX(0,MIN(1,(O1619-scaling_params!$B$6)/(scaling_params!$C$6-scaling_params!$B$6)))+MAX(0,MIN(1,1-(P1619-scaling_params!$B$7)/(scaling_params!$C$7-scaling_params!$B$7)))+MAX(0,MIN(1,(T1619-scaling_params!$B$11)/(scaling_params!$C$11-scaling_params!$B$11))))/3</f>
        <v>0.5754565032</v>
      </c>
      <c r="AA1619" s="15">
        <f>(MAX(0,MIN(1,1-(Q1619-scaling_params!$B$8)/(scaling_params!$C$8-scaling_params!$B$8)))+MAX(0,MIN(1,(R1619-scaling_params!$B$9)/(scaling_params!$C$9-scaling_params!$B$9)))+MAX(0,MIN(1,(S1619-scaling_params!$B$10)/(scaling_params!$C$10-scaling_params!$B$10))))/3</f>
        <v>0.2242491933</v>
      </c>
      <c r="AB1619" s="15">
        <f>(MAX(0,MIN(1,(U1619-scaling_params!$B$12)/(scaling_params!$C$12-scaling_params!$B$12)))+MAX(0,MIN(1,(V1619-scaling_params!$B$13)/(scaling_params!$C$13-scaling_params!$B$13))))/2</f>
        <v>0.3772727273</v>
      </c>
      <c r="AC1619" s="13">
        <f>(scaling_params!$G$2*X1619+scaling_params!$G$3*Y1619+scaling_params!$G$4*Z1619+scaling_params!$G$5*AA1619+scaling_params!$G$6*AB1619)*100</f>
        <v>41.93797327</v>
      </c>
      <c r="AD1619" s="11" t="s">
        <v>680</v>
      </c>
      <c r="AE1619" s="11">
        <f t="shared" si="2"/>
        <v>1</v>
      </c>
    </row>
    <row r="1620" ht="15.75" customHeight="1">
      <c r="A1620" s="11" t="s">
        <v>488</v>
      </c>
      <c r="B1620" s="11" t="s">
        <v>163</v>
      </c>
      <c r="C1620" s="11" t="s">
        <v>449</v>
      </c>
      <c r="D1620" s="11" t="s">
        <v>174</v>
      </c>
      <c r="E1620" s="12">
        <v>2024.0</v>
      </c>
      <c r="F1620" s="11" t="s">
        <v>171</v>
      </c>
      <c r="G1620" s="11" t="s">
        <v>184</v>
      </c>
      <c r="H1620" s="11">
        <v>1.0</v>
      </c>
      <c r="I1620" s="13">
        <v>8.6</v>
      </c>
      <c r="J1620" s="11">
        <v>0.0</v>
      </c>
      <c r="K1620" s="13">
        <v>3.0</v>
      </c>
      <c r="L1620" s="13">
        <v>6.7</v>
      </c>
      <c r="M1620" s="11">
        <v>12.0</v>
      </c>
      <c r="N1620" s="14">
        <v>0.81</v>
      </c>
      <c r="O1620" s="13">
        <v>61.5</v>
      </c>
      <c r="P1620" s="13">
        <v>8.7</v>
      </c>
      <c r="Q1620" s="13">
        <v>18.1</v>
      </c>
      <c r="R1620" s="13">
        <v>13.0</v>
      </c>
      <c r="S1620" s="13">
        <v>3.6</v>
      </c>
      <c r="T1620" s="13">
        <v>4.0</v>
      </c>
      <c r="U1620" s="13">
        <v>1.3</v>
      </c>
      <c r="V1620" s="13">
        <v>68.3</v>
      </c>
      <c r="W1620" s="11" t="str">
        <f t="shared" si="1"/>
        <v>B-Average|BBVA|Digital|2024</v>
      </c>
      <c r="X1620" s="15">
        <f>(MAX(0,MIN(1,1-(K1620-scaling_params!$B$2)/(scaling_params!$C$2-scaling_params!$B$2)))+MAX(0,MIN(1,(L1620-scaling_params!$B$3)/(scaling_params!$C$3-scaling_params!$B$3))))/2</f>
        <v>0.4387254902</v>
      </c>
      <c r="Y1620" s="15">
        <f>(MAX(0,MIN(1,(M1620-scaling_params!$B$4)/(scaling_params!$C$4-scaling_params!$B$4)))+MAX(0,MIN(1,(N1620-scaling_params!$B$5)/(scaling_params!$C$5-scaling_params!$B$5))))/2</f>
        <v>0.580952381</v>
      </c>
      <c r="Z1620" s="15">
        <f>(MAX(0,MIN(1,(O1620-scaling_params!$B$6)/(scaling_params!$C$6-scaling_params!$B$6)))+MAX(0,MIN(1,1-(P1620-scaling_params!$B$7)/(scaling_params!$C$7-scaling_params!$B$7)))+MAX(0,MIN(1,(T1620-scaling_params!$B$11)/(scaling_params!$C$11-scaling_params!$B$11))))/3</f>
        <v>0.3639983689</v>
      </c>
      <c r="AA1620" s="15">
        <f>(MAX(0,MIN(1,1-(Q1620-scaling_params!$B$8)/(scaling_params!$C$8-scaling_params!$B$8)))+MAX(0,MIN(1,(R1620-scaling_params!$B$9)/(scaling_params!$C$9-scaling_params!$B$9)))+MAX(0,MIN(1,(S1620-scaling_params!$B$10)/(scaling_params!$C$10-scaling_params!$B$10))))/3</f>
        <v>0.3929042848</v>
      </c>
      <c r="AB1620" s="15">
        <f>(MAX(0,MIN(1,(U1620-scaling_params!$B$12)/(scaling_params!$C$12-scaling_params!$B$12)))+MAX(0,MIN(1,(V1620-scaling_params!$B$13)/(scaling_params!$C$13-scaling_params!$B$13))))/2</f>
        <v>0.3013636364</v>
      </c>
      <c r="AC1620" s="13">
        <f>(scaling_params!$G$2*X1620+scaling_params!$G$3*Y1620+scaling_params!$G$4*Z1620+scaling_params!$G$5*AA1620+scaling_params!$G$6*AB1620)*100</f>
        <v>42.98759796</v>
      </c>
      <c r="AD1620" s="11" t="s">
        <v>680</v>
      </c>
      <c r="AE1620" s="11">
        <f t="shared" si="2"/>
        <v>1</v>
      </c>
    </row>
    <row r="1621" ht="15.75" customHeight="1">
      <c r="A1621" s="11" t="s">
        <v>488</v>
      </c>
      <c r="B1621" s="11" t="s">
        <v>163</v>
      </c>
      <c r="C1621" s="11" t="s">
        <v>449</v>
      </c>
      <c r="D1621" s="11" t="s">
        <v>174</v>
      </c>
      <c r="E1621" s="12">
        <v>2025.0</v>
      </c>
      <c r="F1621" s="11" t="s">
        <v>171</v>
      </c>
      <c r="G1621" s="11" t="s">
        <v>184</v>
      </c>
      <c r="H1621" s="11">
        <v>1.0</v>
      </c>
      <c r="I1621" s="13">
        <v>8.3</v>
      </c>
      <c r="J1621" s="11">
        <v>0.0</v>
      </c>
      <c r="K1621" s="13">
        <v>3.2</v>
      </c>
      <c r="L1621" s="13">
        <v>8.6</v>
      </c>
      <c r="M1621" s="11">
        <v>36.0</v>
      </c>
      <c r="N1621" s="14">
        <v>0.86</v>
      </c>
      <c r="O1621" s="13">
        <v>62.8</v>
      </c>
      <c r="P1621" s="13">
        <v>7.6</v>
      </c>
      <c r="Q1621" s="13">
        <v>16.6</v>
      </c>
      <c r="R1621" s="13">
        <v>15.2</v>
      </c>
      <c r="S1621" s="13">
        <v>3.9</v>
      </c>
      <c r="T1621" s="13">
        <v>4.2</v>
      </c>
      <c r="U1621" s="13">
        <v>1.7</v>
      </c>
      <c r="V1621" s="13">
        <v>74.8</v>
      </c>
      <c r="W1621" s="11" t="str">
        <f t="shared" si="1"/>
        <v>B-Average|BBVA|Digital|2025</v>
      </c>
      <c r="X1621" s="15">
        <f>(MAX(0,MIN(1,1-(K1621-scaling_params!$B$2)/(scaling_params!$C$2-scaling_params!$B$2)))+MAX(0,MIN(1,(L1621-scaling_params!$B$3)/(scaling_params!$C$3-scaling_params!$B$3))))/2</f>
        <v>0.5450980392</v>
      </c>
      <c r="Y1621" s="15">
        <f>(MAX(0,MIN(1,(M1621-scaling_params!$B$4)/(scaling_params!$C$4-scaling_params!$B$4)))+MAX(0,MIN(1,(N1621-scaling_params!$B$5)/(scaling_params!$C$5-scaling_params!$B$5))))/2</f>
        <v>0.7577380952</v>
      </c>
      <c r="Z1621" s="15">
        <f>(MAX(0,MIN(1,(O1621-scaling_params!$B$6)/(scaling_params!$C$6-scaling_params!$B$6)))+MAX(0,MIN(1,1-(P1621-scaling_params!$B$7)/(scaling_params!$C$7-scaling_params!$B$7)))+MAX(0,MIN(1,(T1621-scaling_params!$B$11)/(scaling_params!$C$11-scaling_params!$B$11))))/3</f>
        <v>0.5035972323</v>
      </c>
      <c r="AA1621" s="15">
        <f>(MAX(0,MIN(1,1-(Q1621-scaling_params!$B$8)/(scaling_params!$C$8-scaling_params!$B$8)))+MAX(0,MIN(1,(R1621-scaling_params!$B$9)/(scaling_params!$C$9-scaling_params!$B$9)))+MAX(0,MIN(1,(S1621-scaling_params!$B$10)/(scaling_params!$C$10-scaling_params!$B$10))))/3</f>
        <v>0.5719612356</v>
      </c>
      <c r="AB1621" s="15">
        <f>(MAX(0,MIN(1,(U1621-scaling_params!$B$12)/(scaling_params!$C$12-scaling_params!$B$12)))+MAX(0,MIN(1,(V1621-scaling_params!$B$13)/(scaling_params!$C$13-scaling_params!$B$13))))/2</f>
        <v>0.4604545455</v>
      </c>
      <c r="AC1621" s="13">
        <f>(scaling_params!$G$2*X1621+scaling_params!$G$3*Y1621+scaling_params!$G$4*Z1621+scaling_params!$G$5*AA1621+scaling_params!$G$6*AB1621)*100</f>
        <v>57.9510655</v>
      </c>
      <c r="AD1621" s="11" t="s">
        <v>680</v>
      </c>
      <c r="AE1621" s="11">
        <f t="shared" si="2"/>
        <v>1</v>
      </c>
    </row>
    <row r="1622" ht="15.75" customHeight="1">
      <c r="A1622" s="11" t="s">
        <v>489</v>
      </c>
      <c r="B1622" s="11" t="s">
        <v>163</v>
      </c>
      <c r="C1622" s="11" t="s">
        <v>449</v>
      </c>
      <c r="D1622" s="11" t="s">
        <v>181</v>
      </c>
      <c r="E1622" s="12">
        <v>2024.0</v>
      </c>
      <c r="F1622" s="11" t="s">
        <v>171</v>
      </c>
      <c r="G1622" s="11" t="s">
        <v>167</v>
      </c>
      <c r="H1622" s="11">
        <v>3.0</v>
      </c>
      <c r="I1622" s="13">
        <v>8.6</v>
      </c>
      <c r="J1622" s="11">
        <v>0.0</v>
      </c>
      <c r="K1622" s="13">
        <v>3.1</v>
      </c>
      <c r="L1622" s="13">
        <v>7.9</v>
      </c>
      <c r="M1622" s="11">
        <v>-3.0</v>
      </c>
      <c r="N1622" s="14">
        <v>0.77</v>
      </c>
      <c r="O1622" s="13">
        <v>71.5</v>
      </c>
      <c r="P1622" s="13">
        <v>8.4</v>
      </c>
      <c r="Q1622" s="13">
        <v>14.6</v>
      </c>
      <c r="R1622" s="13">
        <v>11.7</v>
      </c>
      <c r="S1622" s="13">
        <v>3.9</v>
      </c>
      <c r="T1622" s="13">
        <v>3.6</v>
      </c>
      <c r="U1622" s="13">
        <v>1.8</v>
      </c>
      <c r="V1622" s="13">
        <v>82.4</v>
      </c>
      <c r="W1622" s="11" t="str">
        <f t="shared" si="1"/>
        <v>B-Average|BBVA|Corporate|2024</v>
      </c>
      <c r="X1622" s="15">
        <f>(MAX(0,MIN(1,1-(K1622-scaling_params!$B$2)/(scaling_params!$C$2-scaling_params!$B$2)))+MAX(0,MIN(1,(L1622-scaling_params!$B$3)/(scaling_params!$C$3-scaling_params!$B$3))))/2</f>
        <v>0.5102941176</v>
      </c>
      <c r="Y1622" s="15">
        <f>(MAX(0,MIN(1,(M1622-scaling_params!$B$4)/(scaling_params!$C$4-scaling_params!$B$4)))+MAX(0,MIN(1,(N1622-scaling_params!$B$5)/(scaling_params!$C$5-scaling_params!$B$5))))/2</f>
        <v>0.4595238095</v>
      </c>
      <c r="Z1622" s="15">
        <f>(MAX(0,MIN(1,(O1622-scaling_params!$B$6)/(scaling_params!$C$6-scaling_params!$B$6)))+MAX(0,MIN(1,1-(P1622-scaling_params!$B$7)/(scaling_params!$C$7-scaling_params!$B$7)))+MAX(0,MIN(1,(T1622-scaling_params!$B$11)/(scaling_params!$C$11-scaling_params!$B$11))))/3</f>
        <v>0.5179466595</v>
      </c>
      <c r="AA1622" s="15">
        <f>(MAX(0,MIN(1,1-(Q1622-scaling_params!$B$8)/(scaling_params!$C$8-scaling_params!$B$8)))+MAX(0,MIN(1,(R1622-scaling_params!$B$9)/(scaling_params!$C$9-scaling_params!$B$9)))+MAX(0,MIN(1,(S1622-scaling_params!$B$10)/(scaling_params!$C$10-scaling_params!$B$10))))/3</f>
        <v>0.5000394865</v>
      </c>
      <c r="AB1622" s="15">
        <f>(MAX(0,MIN(1,(U1622-scaling_params!$B$12)/(scaling_params!$C$12-scaling_params!$B$12)))+MAX(0,MIN(1,(V1622-scaling_params!$B$13)/(scaling_params!$C$13-scaling_params!$B$13))))/2</f>
        <v>0.5545454545</v>
      </c>
      <c r="AC1622" s="13">
        <f>(scaling_params!$G$2*X1622+scaling_params!$G$3*Y1622+scaling_params!$G$4*Z1622+scaling_params!$G$5*AA1622+scaling_params!$G$6*AB1622)*100</f>
        <v>50.30679911</v>
      </c>
      <c r="AD1622" s="11" t="s">
        <v>680</v>
      </c>
      <c r="AE1622" s="11">
        <f t="shared" si="2"/>
        <v>1</v>
      </c>
    </row>
    <row r="1623" ht="15.75" customHeight="1">
      <c r="A1623" s="11" t="s">
        <v>489</v>
      </c>
      <c r="B1623" s="11" t="s">
        <v>163</v>
      </c>
      <c r="C1623" s="11" t="s">
        <v>449</v>
      </c>
      <c r="D1623" s="11" t="s">
        <v>181</v>
      </c>
      <c r="E1623" s="12">
        <v>2025.0</v>
      </c>
      <c r="F1623" s="11" t="s">
        <v>171</v>
      </c>
      <c r="G1623" s="11" t="s">
        <v>167</v>
      </c>
      <c r="H1623" s="11">
        <v>3.0</v>
      </c>
      <c r="I1623" s="13">
        <v>8.3</v>
      </c>
      <c r="J1623" s="11">
        <v>0.0</v>
      </c>
      <c r="K1623" s="13">
        <v>2.0</v>
      </c>
      <c r="L1623" s="13">
        <v>6.1</v>
      </c>
      <c r="M1623" s="11">
        <v>27.0</v>
      </c>
      <c r="N1623" s="14">
        <v>0.75</v>
      </c>
      <c r="O1623" s="13">
        <v>66.0</v>
      </c>
      <c r="P1623" s="13">
        <v>8.0</v>
      </c>
      <c r="Q1623" s="13">
        <v>14.3</v>
      </c>
      <c r="R1623" s="13">
        <v>13.5</v>
      </c>
      <c r="S1623" s="13">
        <v>3.7</v>
      </c>
      <c r="T1623" s="13">
        <v>3.6</v>
      </c>
      <c r="U1623" s="13">
        <v>1.4</v>
      </c>
      <c r="V1623" s="13">
        <v>78.4</v>
      </c>
      <c r="W1623" s="11" t="str">
        <f t="shared" si="1"/>
        <v>B-Average|BBVA|Corporate|2025</v>
      </c>
      <c r="X1623" s="15">
        <f>(MAX(0,MIN(1,1-(K1623-scaling_params!$B$2)/(scaling_params!$C$2-scaling_params!$B$2)))+MAX(0,MIN(1,(L1623-scaling_params!$B$3)/(scaling_params!$C$3-scaling_params!$B$3))))/2</f>
        <v>0.5612745098</v>
      </c>
      <c r="Y1623" s="15">
        <f>(MAX(0,MIN(1,(M1623-scaling_params!$B$4)/(scaling_params!$C$4-scaling_params!$B$4)))+MAX(0,MIN(1,(N1623-scaling_params!$B$5)/(scaling_params!$C$5-scaling_params!$B$5))))/2</f>
        <v>0.5773809524</v>
      </c>
      <c r="Z1623" s="15">
        <f>(MAX(0,MIN(1,(O1623-scaling_params!$B$6)/(scaling_params!$C$6-scaling_params!$B$6)))+MAX(0,MIN(1,1-(P1623-scaling_params!$B$7)/(scaling_params!$C$7-scaling_params!$B$7)))+MAX(0,MIN(1,(T1623-scaling_params!$B$11)/(scaling_params!$C$11-scaling_params!$B$11))))/3</f>
        <v>0.4632236197</v>
      </c>
      <c r="AA1623" s="15">
        <f>(MAX(0,MIN(1,1-(Q1623-scaling_params!$B$8)/(scaling_params!$C$8-scaling_params!$B$8)))+MAX(0,MIN(1,(R1623-scaling_params!$B$9)/(scaling_params!$C$9-scaling_params!$B$9)))+MAX(0,MIN(1,(S1623-scaling_params!$B$10)/(scaling_params!$C$10-scaling_params!$B$10))))/3</f>
        <v>0.5677446468</v>
      </c>
      <c r="AB1623" s="15">
        <f>(MAX(0,MIN(1,(U1623-scaling_params!$B$12)/(scaling_params!$C$12-scaling_params!$B$12)))+MAX(0,MIN(1,(V1623-scaling_params!$B$13)/(scaling_params!$C$13-scaling_params!$B$13))))/2</f>
        <v>0.4181818182</v>
      </c>
      <c r="AC1623" s="13">
        <f>(scaling_params!$G$2*X1623+scaling_params!$G$3*Y1623+scaling_params!$G$4*Z1623+scaling_params!$G$5*AA1623+scaling_params!$G$6*AB1623)*100</f>
        <v>52.57100966</v>
      </c>
      <c r="AD1623" s="11" t="s">
        <v>680</v>
      </c>
      <c r="AE1623" s="11">
        <f t="shared" si="2"/>
        <v>1</v>
      </c>
    </row>
    <row r="1624" ht="15.75" customHeight="1">
      <c r="A1624" s="11" t="s">
        <v>490</v>
      </c>
      <c r="B1624" s="11" t="s">
        <v>163</v>
      </c>
      <c r="C1624" s="11" t="s">
        <v>449</v>
      </c>
      <c r="D1624" s="11" t="s">
        <v>165</v>
      </c>
      <c r="E1624" s="12">
        <v>2024.0</v>
      </c>
      <c r="F1624" s="11" t="s">
        <v>166</v>
      </c>
      <c r="G1624" s="11" t="s">
        <v>172</v>
      </c>
      <c r="H1624" s="11">
        <v>2.0</v>
      </c>
      <c r="I1624" s="13">
        <v>8.6</v>
      </c>
      <c r="J1624" s="11">
        <v>0.0</v>
      </c>
      <c r="K1624" s="13">
        <v>3.0</v>
      </c>
      <c r="L1624" s="13">
        <v>7.0</v>
      </c>
      <c r="M1624" s="11">
        <v>18.0</v>
      </c>
      <c r="N1624" s="14">
        <v>0.78</v>
      </c>
      <c r="O1624" s="13">
        <v>69.1</v>
      </c>
      <c r="P1624" s="13">
        <v>7.0</v>
      </c>
      <c r="Q1624" s="13">
        <v>16.3</v>
      </c>
      <c r="R1624" s="13">
        <v>13.4</v>
      </c>
      <c r="S1624" s="13">
        <v>4.2</v>
      </c>
      <c r="T1624" s="13">
        <v>4.5</v>
      </c>
      <c r="U1624" s="13">
        <v>2.1</v>
      </c>
      <c r="V1624" s="13">
        <v>83.4</v>
      </c>
      <c r="W1624" s="11" t="str">
        <f t="shared" si="1"/>
        <v>B-Average|BBVA|Operations|2024</v>
      </c>
      <c r="X1624" s="15">
        <f>(MAX(0,MIN(1,1-(K1624-scaling_params!$B$2)/(scaling_params!$C$2-scaling_params!$B$2)))+MAX(0,MIN(1,(L1624-scaling_params!$B$3)/(scaling_params!$C$3-scaling_params!$B$3))))/2</f>
        <v>0.4607843137</v>
      </c>
      <c r="Y1624" s="15">
        <f>(MAX(0,MIN(1,(M1624-scaling_params!$B$4)/(scaling_params!$C$4-scaling_params!$B$4)))+MAX(0,MIN(1,(N1624-scaling_params!$B$5)/(scaling_params!$C$5-scaling_params!$B$5))))/2</f>
        <v>0.5720238095</v>
      </c>
      <c r="Z1624" s="15">
        <f>(MAX(0,MIN(1,(O1624-scaling_params!$B$6)/(scaling_params!$C$6-scaling_params!$B$6)))+MAX(0,MIN(1,1-(P1624-scaling_params!$B$7)/(scaling_params!$C$7-scaling_params!$B$7)))+MAX(0,MIN(1,(T1624-scaling_params!$B$11)/(scaling_params!$C$11-scaling_params!$B$11))))/3</f>
        <v>0.690183111</v>
      </c>
      <c r="AA1624" s="15">
        <f>(MAX(0,MIN(1,1-(Q1624-scaling_params!$B$8)/(scaling_params!$C$8-scaling_params!$B$8)))+MAX(0,MIN(1,(R1624-scaling_params!$B$9)/(scaling_params!$C$9-scaling_params!$B$9)))+MAX(0,MIN(1,(S1624-scaling_params!$B$10)/(scaling_params!$C$10-scaling_params!$B$10))))/3</f>
        <v>0.5367872696</v>
      </c>
      <c r="AB1624" s="15">
        <f>(MAX(0,MIN(1,(U1624-scaling_params!$B$12)/(scaling_params!$C$12-scaling_params!$B$12)))+MAX(0,MIN(1,(V1624-scaling_params!$B$13)/(scaling_params!$C$13-scaling_params!$B$13))))/2</f>
        <v>0.6386363636</v>
      </c>
      <c r="AC1624" s="13">
        <f>(scaling_params!$G$2*X1624+scaling_params!$G$3*Y1624+scaling_params!$G$4*Z1624+scaling_params!$G$5*AA1624+scaling_params!$G$6*AB1624)*100</f>
        <v>57.47365904</v>
      </c>
      <c r="AD1624" s="11" t="s">
        <v>680</v>
      </c>
      <c r="AE1624" s="11">
        <f t="shared" si="2"/>
        <v>1</v>
      </c>
    </row>
    <row r="1625" ht="15.75" customHeight="1">
      <c r="A1625" s="11" t="s">
        <v>490</v>
      </c>
      <c r="B1625" s="11" t="s">
        <v>163</v>
      </c>
      <c r="C1625" s="11" t="s">
        <v>449</v>
      </c>
      <c r="D1625" s="11" t="s">
        <v>165</v>
      </c>
      <c r="E1625" s="12">
        <v>2025.0</v>
      </c>
      <c r="F1625" s="11" t="s">
        <v>166</v>
      </c>
      <c r="G1625" s="11" t="s">
        <v>172</v>
      </c>
      <c r="H1625" s="11">
        <v>2.0</v>
      </c>
      <c r="I1625" s="13">
        <v>8.3</v>
      </c>
      <c r="J1625" s="11">
        <v>0.0</v>
      </c>
      <c r="K1625" s="13">
        <v>2.9</v>
      </c>
      <c r="L1625" s="13">
        <v>5.6</v>
      </c>
      <c r="M1625" s="11">
        <v>23.0</v>
      </c>
      <c r="N1625" s="14">
        <v>0.8</v>
      </c>
      <c r="O1625" s="13">
        <v>65.0</v>
      </c>
      <c r="P1625" s="13">
        <v>7.5</v>
      </c>
      <c r="Q1625" s="13">
        <v>15.9</v>
      </c>
      <c r="R1625" s="13">
        <v>10.7</v>
      </c>
      <c r="S1625" s="13">
        <v>3.9</v>
      </c>
      <c r="T1625" s="13">
        <v>4.3</v>
      </c>
      <c r="U1625" s="13">
        <v>1.3</v>
      </c>
      <c r="V1625" s="13">
        <v>70.0</v>
      </c>
      <c r="W1625" s="11" t="str">
        <f t="shared" si="1"/>
        <v>B-Average|BBVA|Operations|2025</v>
      </c>
      <c r="X1625" s="15">
        <f>(MAX(0,MIN(1,1-(K1625-scaling_params!$B$2)/(scaling_params!$C$2-scaling_params!$B$2)))+MAX(0,MIN(1,(L1625-scaling_params!$B$3)/(scaling_params!$C$3-scaling_params!$B$3))))/2</f>
        <v>0.3745098039</v>
      </c>
      <c r="Y1625" s="15">
        <f>(MAX(0,MIN(1,(M1625-scaling_params!$B$4)/(scaling_params!$C$4-scaling_params!$B$4)))+MAX(0,MIN(1,(N1625-scaling_params!$B$5)/(scaling_params!$C$5-scaling_params!$B$5))))/2</f>
        <v>0.6208333333</v>
      </c>
      <c r="Z1625" s="15">
        <f>(MAX(0,MIN(1,(O1625-scaling_params!$B$6)/(scaling_params!$C$6-scaling_params!$B$6)))+MAX(0,MIN(1,1-(P1625-scaling_params!$B$7)/(scaling_params!$C$7-scaling_params!$B$7)))+MAX(0,MIN(1,(T1625-scaling_params!$B$11)/(scaling_params!$C$11-scaling_params!$B$11))))/3</f>
        <v>0.5584336812</v>
      </c>
      <c r="AA1625" s="15">
        <f>(MAX(0,MIN(1,1-(Q1625-scaling_params!$B$8)/(scaling_params!$C$8-scaling_params!$B$8)))+MAX(0,MIN(1,(R1625-scaling_params!$B$9)/(scaling_params!$C$9-scaling_params!$B$9)))+MAX(0,MIN(1,(S1625-scaling_params!$B$10)/(scaling_params!$C$10-scaling_params!$B$10))))/3</f>
        <v>0.4086029694</v>
      </c>
      <c r="AB1625" s="15">
        <f>(MAX(0,MIN(1,(U1625-scaling_params!$B$12)/(scaling_params!$C$12-scaling_params!$B$12)))+MAX(0,MIN(1,(V1625-scaling_params!$B$13)/(scaling_params!$C$13-scaling_params!$B$13))))/2</f>
        <v>0.3168181818</v>
      </c>
      <c r="AC1625" s="13">
        <f>(scaling_params!$G$2*X1625+scaling_params!$G$3*Y1625+scaling_params!$G$4*Z1625+scaling_params!$G$5*AA1625+scaling_params!$G$6*AB1625)*100</f>
        <v>47.44362204</v>
      </c>
      <c r="AD1625" s="11" t="s">
        <v>680</v>
      </c>
      <c r="AE1625" s="11">
        <f t="shared" si="2"/>
        <v>1</v>
      </c>
    </row>
    <row r="1626" ht="15.75" customHeight="1">
      <c r="A1626" s="11" t="s">
        <v>491</v>
      </c>
      <c r="B1626" s="11" t="s">
        <v>163</v>
      </c>
      <c r="C1626" s="11" t="s">
        <v>449</v>
      </c>
      <c r="D1626" s="11" t="s">
        <v>181</v>
      </c>
      <c r="E1626" s="12">
        <v>2024.0</v>
      </c>
      <c r="F1626" s="11" t="s">
        <v>166</v>
      </c>
      <c r="G1626" s="11" t="s">
        <v>167</v>
      </c>
      <c r="H1626" s="11">
        <v>1.0</v>
      </c>
      <c r="I1626" s="13">
        <v>8.6</v>
      </c>
      <c r="J1626" s="11">
        <v>0.0</v>
      </c>
      <c r="K1626" s="13">
        <v>3.1</v>
      </c>
      <c r="L1626" s="13">
        <v>5.7</v>
      </c>
      <c r="M1626" s="11">
        <v>32.0</v>
      </c>
      <c r="N1626" s="14">
        <v>0.8</v>
      </c>
      <c r="O1626" s="13">
        <v>71.5</v>
      </c>
      <c r="P1626" s="13">
        <v>8.4</v>
      </c>
      <c r="Q1626" s="13">
        <v>14.6</v>
      </c>
      <c r="R1626" s="13">
        <v>11.7</v>
      </c>
      <c r="S1626" s="13">
        <v>3.8</v>
      </c>
      <c r="T1626" s="13">
        <v>3.3</v>
      </c>
      <c r="U1626" s="13">
        <v>1.8</v>
      </c>
      <c r="V1626" s="13">
        <v>74.7</v>
      </c>
      <c r="W1626" s="11" t="str">
        <f t="shared" si="1"/>
        <v>B-Average|BBVA|Corporate|2024</v>
      </c>
      <c r="X1626" s="15">
        <f>(MAX(0,MIN(1,1-(K1626-scaling_params!$B$2)/(scaling_params!$C$2-scaling_params!$B$2)))+MAX(0,MIN(1,(L1626-scaling_params!$B$3)/(scaling_params!$C$3-scaling_params!$B$3))))/2</f>
        <v>0.3485294118</v>
      </c>
      <c r="Y1626" s="15">
        <f>(MAX(0,MIN(1,(M1626-scaling_params!$B$4)/(scaling_params!$C$4-scaling_params!$B$4)))+MAX(0,MIN(1,(N1626-scaling_params!$B$5)/(scaling_params!$C$5-scaling_params!$B$5))))/2</f>
        <v>0.6636904762</v>
      </c>
      <c r="Z1626" s="15">
        <f>(MAX(0,MIN(1,(O1626-scaling_params!$B$6)/(scaling_params!$C$6-scaling_params!$B$6)))+MAX(0,MIN(1,1-(P1626-scaling_params!$B$7)/(scaling_params!$C$7-scaling_params!$B$7)))+MAX(0,MIN(1,(T1626-scaling_params!$B$11)/(scaling_params!$C$11-scaling_params!$B$11))))/3</f>
        <v>0.489375231</v>
      </c>
      <c r="AA1626" s="15">
        <f>(MAX(0,MIN(1,1-(Q1626-scaling_params!$B$8)/(scaling_params!$C$8-scaling_params!$B$8)))+MAX(0,MIN(1,(R1626-scaling_params!$B$9)/(scaling_params!$C$9-scaling_params!$B$9)))+MAX(0,MIN(1,(S1626-scaling_params!$B$10)/(scaling_params!$C$10-scaling_params!$B$10))))/3</f>
        <v>0.4902355649</v>
      </c>
      <c r="AB1626" s="15">
        <f>(MAX(0,MIN(1,(U1626-scaling_params!$B$12)/(scaling_params!$C$12-scaling_params!$B$12)))+MAX(0,MIN(1,(V1626-scaling_params!$B$13)/(scaling_params!$C$13-scaling_params!$B$13))))/2</f>
        <v>0.4845454545</v>
      </c>
      <c r="AC1626" s="13">
        <f>(scaling_params!$G$2*X1626+scaling_params!$G$3*Y1626+scaling_params!$G$4*Z1626+scaling_params!$G$5*AA1626+scaling_params!$G$6*AB1626)*100</f>
        <v>49.6332676</v>
      </c>
      <c r="AD1626" s="11" t="s">
        <v>680</v>
      </c>
      <c r="AE1626" s="11">
        <f t="shared" si="2"/>
        <v>1</v>
      </c>
    </row>
    <row r="1627" ht="15.75" customHeight="1">
      <c r="A1627" s="11" t="s">
        <v>491</v>
      </c>
      <c r="B1627" s="11" t="s">
        <v>163</v>
      </c>
      <c r="C1627" s="11" t="s">
        <v>449</v>
      </c>
      <c r="D1627" s="11" t="s">
        <v>181</v>
      </c>
      <c r="E1627" s="12">
        <v>2025.0</v>
      </c>
      <c r="F1627" s="11" t="s">
        <v>166</v>
      </c>
      <c r="G1627" s="11" t="s">
        <v>167</v>
      </c>
      <c r="H1627" s="11">
        <v>1.0</v>
      </c>
      <c r="I1627" s="13">
        <v>8.3</v>
      </c>
      <c r="J1627" s="11">
        <v>0.0</v>
      </c>
      <c r="K1627" s="13">
        <v>2.0</v>
      </c>
      <c r="L1627" s="13">
        <v>7.9</v>
      </c>
      <c r="M1627" s="11">
        <v>49.0</v>
      </c>
      <c r="N1627" s="14">
        <v>0.83</v>
      </c>
      <c r="O1627" s="13">
        <v>66.0</v>
      </c>
      <c r="P1627" s="13">
        <v>8.0</v>
      </c>
      <c r="Q1627" s="13">
        <v>14.3</v>
      </c>
      <c r="R1627" s="13">
        <v>13.5</v>
      </c>
      <c r="S1627" s="13">
        <v>3.7</v>
      </c>
      <c r="T1627" s="13">
        <v>2.9</v>
      </c>
      <c r="U1627" s="13">
        <v>1.4</v>
      </c>
      <c r="V1627" s="13">
        <v>67.2</v>
      </c>
      <c r="W1627" s="11" t="str">
        <f t="shared" si="1"/>
        <v>B-Average|BBVA|Corporate|2025</v>
      </c>
      <c r="X1627" s="15">
        <f>(MAX(0,MIN(1,1-(K1627-scaling_params!$B$2)/(scaling_params!$C$2-scaling_params!$B$2)))+MAX(0,MIN(1,(L1627-scaling_params!$B$3)/(scaling_params!$C$3-scaling_params!$B$3))))/2</f>
        <v>0.693627451</v>
      </c>
      <c r="Y1627" s="15">
        <f>(MAX(0,MIN(1,(M1627-scaling_params!$B$4)/(scaling_params!$C$4-scaling_params!$B$4)))+MAX(0,MIN(1,(N1627-scaling_params!$B$5)/(scaling_params!$C$5-scaling_params!$B$5))))/2</f>
        <v>0.7821428571</v>
      </c>
      <c r="Z1627" s="15">
        <f>(MAX(0,MIN(1,(O1627-scaling_params!$B$6)/(scaling_params!$C$6-scaling_params!$B$6)))+MAX(0,MIN(1,1-(P1627-scaling_params!$B$7)/(scaling_params!$C$7-scaling_params!$B$7)))+MAX(0,MIN(1,(T1627-scaling_params!$B$11)/(scaling_params!$C$11-scaling_params!$B$11))))/3</f>
        <v>0.396556953</v>
      </c>
      <c r="AA1627" s="15">
        <f>(MAX(0,MIN(1,1-(Q1627-scaling_params!$B$8)/(scaling_params!$C$8-scaling_params!$B$8)))+MAX(0,MIN(1,(R1627-scaling_params!$B$9)/(scaling_params!$C$9-scaling_params!$B$9)))+MAX(0,MIN(1,(S1627-scaling_params!$B$10)/(scaling_params!$C$10-scaling_params!$B$10))))/3</f>
        <v>0.5677446468</v>
      </c>
      <c r="AB1627" s="15">
        <f>(MAX(0,MIN(1,(U1627-scaling_params!$B$12)/(scaling_params!$C$12-scaling_params!$B$12)))+MAX(0,MIN(1,(V1627-scaling_params!$B$13)/(scaling_params!$C$13-scaling_params!$B$13))))/2</f>
        <v>0.3163636364</v>
      </c>
      <c r="AC1627" s="13">
        <f>(scaling_params!$G$2*X1627+scaling_params!$G$3*Y1627+scaling_params!$G$4*Z1627+scaling_params!$G$5*AA1627+scaling_params!$G$6*AB1627)*100</f>
        <v>57.72508733</v>
      </c>
      <c r="AD1627" s="11" t="s">
        <v>680</v>
      </c>
      <c r="AE1627" s="11">
        <f t="shared" si="2"/>
        <v>1</v>
      </c>
    </row>
    <row r="1628" ht="15.75" customHeight="1">
      <c r="A1628" s="11" t="s">
        <v>492</v>
      </c>
      <c r="B1628" s="11" t="s">
        <v>163</v>
      </c>
      <c r="C1628" s="11" t="s">
        <v>449</v>
      </c>
      <c r="D1628" s="11" t="s">
        <v>170</v>
      </c>
      <c r="E1628" s="12">
        <v>2024.0</v>
      </c>
      <c r="F1628" s="11" t="s">
        <v>171</v>
      </c>
      <c r="G1628" s="11" t="s">
        <v>175</v>
      </c>
      <c r="H1628" s="11">
        <v>4.0</v>
      </c>
      <c r="I1628" s="13">
        <v>8.6</v>
      </c>
      <c r="J1628" s="11">
        <v>0.0</v>
      </c>
      <c r="K1628" s="13">
        <v>2.4</v>
      </c>
      <c r="L1628" s="13">
        <v>6.9</v>
      </c>
      <c r="M1628" s="11">
        <v>26.0</v>
      </c>
      <c r="N1628" s="14">
        <v>0.84</v>
      </c>
      <c r="O1628" s="13">
        <v>70.5</v>
      </c>
      <c r="P1628" s="13">
        <v>8.3</v>
      </c>
      <c r="Q1628" s="13">
        <v>13.6</v>
      </c>
      <c r="R1628" s="13">
        <v>14.9</v>
      </c>
      <c r="S1628" s="13">
        <v>3.7</v>
      </c>
      <c r="T1628" s="13">
        <v>3.4</v>
      </c>
      <c r="U1628" s="13">
        <v>1.7</v>
      </c>
      <c r="V1628" s="13">
        <v>78.6</v>
      </c>
      <c r="W1628" s="11" t="str">
        <f t="shared" si="1"/>
        <v>B-Average|BBVA|Risk|2024</v>
      </c>
      <c r="X1628" s="15">
        <f>(MAX(0,MIN(1,1-(K1628-scaling_params!$B$2)/(scaling_params!$C$2-scaling_params!$B$2)))+MAX(0,MIN(1,(L1628-scaling_params!$B$3)/(scaling_params!$C$3-scaling_params!$B$3))))/2</f>
        <v>0.5534313725</v>
      </c>
      <c r="Y1628" s="15">
        <f>(MAX(0,MIN(1,(M1628-scaling_params!$B$4)/(scaling_params!$C$4-scaling_params!$B$4)))+MAX(0,MIN(1,(N1628-scaling_params!$B$5)/(scaling_params!$C$5-scaling_params!$B$5))))/2</f>
        <v>0.6851190476</v>
      </c>
      <c r="Z1628" s="15">
        <f>(MAX(0,MIN(1,(O1628-scaling_params!$B$6)/(scaling_params!$C$6-scaling_params!$B$6)))+MAX(0,MIN(1,1-(P1628-scaling_params!$B$7)/(scaling_params!$C$7-scaling_params!$B$7)))+MAX(0,MIN(1,(T1628-scaling_params!$B$11)/(scaling_params!$C$11-scaling_params!$B$11))))/3</f>
        <v>0.4914063993</v>
      </c>
      <c r="AA1628" s="15">
        <f>(MAX(0,MIN(1,1-(Q1628-scaling_params!$B$8)/(scaling_params!$C$8-scaling_params!$B$8)))+MAX(0,MIN(1,(R1628-scaling_params!$B$9)/(scaling_params!$C$9-scaling_params!$B$9)))+MAX(0,MIN(1,(S1628-scaling_params!$B$10)/(scaling_params!$C$10-scaling_params!$B$10))))/3</f>
        <v>0.6533315282</v>
      </c>
      <c r="AB1628" s="15">
        <f>(MAX(0,MIN(1,(U1628-scaling_params!$B$12)/(scaling_params!$C$12-scaling_params!$B$12)))+MAX(0,MIN(1,(V1628-scaling_params!$B$13)/(scaling_params!$C$13-scaling_params!$B$13))))/2</f>
        <v>0.495</v>
      </c>
      <c r="AC1628" s="13">
        <f>(scaling_params!$G$2*X1628+scaling_params!$G$3*Y1628+scaling_params!$G$4*Z1628+scaling_params!$G$5*AA1628+scaling_params!$G$6*AB1628)*100</f>
        <v>57.99362016</v>
      </c>
      <c r="AD1628" s="11" t="s">
        <v>680</v>
      </c>
      <c r="AE1628" s="11">
        <f t="shared" si="2"/>
        <v>1</v>
      </c>
    </row>
    <row r="1629" ht="15.75" customHeight="1">
      <c r="A1629" s="11" t="s">
        <v>492</v>
      </c>
      <c r="B1629" s="11" t="s">
        <v>163</v>
      </c>
      <c r="C1629" s="11" t="s">
        <v>449</v>
      </c>
      <c r="D1629" s="11" t="s">
        <v>170</v>
      </c>
      <c r="E1629" s="12">
        <v>2025.0</v>
      </c>
      <c r="F1629" s="11" t="s">
        <v>171</v>
      </c>
      <c r="G1629" s="11" t="s">
        <v>175</v>
      </c>
      <c r="H1629" s="11">
        <v>4.0</v>
      </c>
      <c r="I1629" s="13">
        <v>8.3</v>
      </c>
      <c r="J1629" s="11">
        <v>0.0</v>
      </c>
      <c r="K1629" s="13">
        <v>2.5</v>
      </c>
      <c r="L1629" s="13">
        <v>7.6</v>
      </c>
      <c r="M1629" s="11">
        <v>13.0</v>
      </c>
      <c r="N1629" s="14">
        <v>0.85</v>
      </c>
      <c r="O1629" s="13">
        <v>68.8</v>
      </c>
      <c r="P1629" s="13">
        <v>7.0</v>
      </c>
      <c r="Q1629" s="13">
        <v>16.6</v>
      </c>
      <c r="R1629" s="13">
        <v>14.7</v>
      </c>
      <c r="S1629" s="13">
        <v>4.0</v>
      </c>
      <c r="T1629" s="13">
        <v>3.8</v>
      </c>
      <c r="U1629" s="13">
        <v>1.5</v>
      </c>
      <c r="V1629" s="13">
        <v>73.0</v>
      </c>
      <c r="W1629" s="11" t="str">
        <f t="shared" si="1"/>
        <v>B-Average|BBVA|Risk|2025</v>
      </c>
      <c r="X1629" s="15">
        <f>(MAX(0,MIN(1,1-(K1629-scaling_params!$B$2)/(scaling_params!$C$2-scaling_params!$B$2)))+MAX(0,MIN(1,(L1629-scaling_params!$B$3)/(scaling_params!$C$3-scaling_params!$B$3))))/2</f>
        <v>0.5882352941</v>
      </c>
      <c r="Y1629" s="15">
        <f>(MAX(0,MIN(1,(M1629-scaling_params!$B$4)/(scaling_params!$C$4-scaling_params!$B$4)))+MAX(0,MIN(1,(N1629-scaling_params!$B$5)/(scaling_params!$C$5-scaling_params!$B$5))))/2</f>
        <v>0.6357142857</v>
      </c>
      <c r="Z1629" s="15">
        <f>(MAX(0,MIN(1,(O1629-scaling_params!$B$6)/(scaling_params!$C$6-scaling_params!$B$6)))+MAX(0,MIN(1,1-(P1629-scaling_params!$B$7)/(scaling_params!$C$7-scaling_params!$B$7)))+MAX(0,MIN(1,(T1629-scaling_params!$B$11)/(scaling_params!$C$11-scaling_params!$B$11))))/3</f>
        <v>0.6185659493</v>
      </c>
      <c r="AA1629" s="15">
        <f>(MAX(0,MIN(1,1-(Q1629-scaling_params!$B$8)/(scaling_params!$C$8-scaling_params!$B$8)))+MAX(0,MIN(1,(R1629-scaling_params!$B$9)/(scaling_params!$C$9-scaling_params!$B$9)))+MAX(0,MIN(1,(S1629-scaling_params!$B$10)/(scaling_params!$C$10-scaling_params!$B$10))))/3</f>
        <v>0.5606681107</v>
      </c>
      <c r="AB1629" s="15">
        <f>(MAX(0,MIN(1,(U1629-scaling_params!$B$12)/(scaling_params!$C$12-scaling_params!$B$12)))+MAX(0,MIN(1,(V1629-scaling_params!$B$13)/(scaling_params!$C$13-scaling_params!$B$13))))/2</f>
        <v>0.3940909091</v>
      </c>
      <c r="AC1629" s="13">
        <f>(scaling_params!$G$2*X1629+scaling_params!$G$3*Y1629+scaling_params!$G$4*Z1629+scaling_params!$G$5*AA1629+scaling_params!$G$6*AB1629)*100</f>
        <v>57.81714641</v>
      </c>
      <c r="AD1629" s="11" t="s">
        <v>680</v>
      </c>
      <c r="AE1629" s="11">
        <f t="shared" si="2"/>
        <v>1</v>
      </c>
    </row>
    <row r="1630" ht="15.75" customHeight="1">
      <c r="A1630" s="11" t="s">
        <v>493</v>
      </c>
      <c r="B1630" s="11" t="s">
        <v>163</v>
      </c>
      <c r="C1630" s="11" t="s">
        <v>449</v>
      </c>
      <c r="D1630" s="11" t="s">
        <v>165</v>
      </c>
      <c r="E1630" s="12">
        <v>2024.0</v>
      </c>
      <c r="F1630" s="11" t="s">
        <v>166</v>
      </c>
      <c r="G1630" s="11" t="s">
        <v>172</v>
      </c>
      <c r="H1630" s="11">
        <v>5.0</v>
      </c>
      <c r="I1630" s="13">
        <v>8.6</v>
      </c>
      <c r="J1630" s="11">
        <v>0.0</v>
      </c>
      <c r="K1630" s="13">
        <v>3.0</v>
      </c>
      <c r="L1630" s="13">
        <v>7.3</v>
      </c>
      <c r="M1630" s="11">
        <v>-1.0</v>
      </c>
      <c r="N1630" s="14">
        <v>0.86</v>
      </c>
      <c r="O1630" s="13">
        <v>69.1</v>
      </c>
      <c r="P1630" s="13">
        <v>7.0</v>
      </c>
      <c r="Q1630" s="13">
        <v>16.3</v>
      </c>
      <c r="R1630" s="13">
        <v>13.4</v>
      </c>
      <c r="S1630" s="13">
        <v>4.0</v>
      </c>
      <c r="T1630" s="13">
        <v>3.9</v>
      </c>
      <c r="U1630" s="13">
        <v>2.1</v>
      </c>
      <c r="V1630" s="13">
        <v>80.7</v>
      </c>
      <c r="W1630" s="11" t="str">
        <f t="shared" si="1"/>
        <v>B-Average|BBVA|Operations|2024</v>
      </c>
      <c r="X1630" s="15">
        <f>(MAX(0,MIN(1,1-(K1630-scaling_params!$B$2)/(scaling_params!$C$2-scaling_params!$B$2)))+MAX(0,MIN(1,(L1630-scaling_params!$B$3)/(scaling_params!$C$3-scaling_params!$B$3))))/2</f>
        <v>0.4828431373</v>
      </c>
      <c r="Y1630" s="15">
        <f>(MAX(0,MIN(1,(M1630-scaling_params!$B$4)/(scaling_params!$C$4-scaling_params!$B$4)))+MAX(0,MIN(1,(N1630-scaling_params!$B$5)/(scaling_params!$C$5-scaling_params!$B$5))))/2</f>
        <v>0.581547619</v>
      </c>
      <c r="Z1630" s="15">
        <f>(MAX(0,MIN(1,(O1630-scaling_params!$B$6)/(scaling_params!$C$6-scaling_params!$B$6)))+MAX(0,MIN(1,1-(P1630-scaling_params!$B$7)/(scaling_params!$C$7-scaling_params!$B$7)))+MAX(0,MIN(1,(T1630-scaling_params!$B$11)/(scaling_params!$C$11-scaling_params!$B$11))))/3</f>
        <v>0.6330402538</v>
      </c>
      <c r="AA1630" s="15">
        <f>(MAX(0,MIN(1,1-(Q1630-scaling_params!$B$8)/(scaling_params!$C$8-scaling_params!$B$8)))+MAX(0,MIN(1,(R1630-scaling_params!$B$9)/(scaling_params!$C$9-scaling_params!$B$9)))+MAX(0,MIN(1,(S1630-scaling_params!$B$10)/(scaling_params!$C$10-scaling_params!$B$10))))/3</f>
        <v>0.5171794264</v>
      </c>
      <c r="AB1630" s="15">
        <f>(MAX(0,MIN(1,(U1630-scaling_params!$B$12)/(scaling_params!$C$12-scaling_params!$B$12)))+MAX(0,MIN(1,(V1630-scaling_params!$B$13)/(scaling_params!$C$13-scaling_params!$B$13))))/2</f>
        <v>0.6140909091</v>
      </c>
      <c r="AC1630" s="13">
        <f>(scaling_params!$G$2*X1630+scaling_params!$G$3*Y1630+scaling_params!$G$4*Z1630+scaling_params!$G$5*AA1630+scaling_params!$G$6*AB1630)*100</f>
        <v>56.23825937</v>
      </c>
      <c r="AD1630" s="11" t="s">
        <v>680</v>
      </c>
      <c r="AE1630" s="11">
        <f t="shared" si="2"/>
        <v>1</v>
      </c>
    </row>
    <row r="1631" ht="15.75" customHeight="1">
      <c r="A1631" s="11" t="s">
        <v>493</v>
      </c>
      <c r="B1631" s="11" t="s">
        <v>163</v>
      </c>
      <c r="C1631" s="11" t="s">
        <v>449</v>
      </c>
      <c r="D1631" s="11" t="s">
        <v>165</v>
      </c>
      <c r="E1631" s="12">
        <v>2025.0</v>
      </c>
      <c r="F1631" s="11" t="s">
        <v>166</v>
      </c>
      <c r="G1631" s="11" t="s">
        <v>172</v>
      </c>
      <c r="H1631" s="11">
        <v>5.0</v>
      </c>
      <c r="I1631" s="13">
        <v>8.3</v>
      </c>
      <c r="J1631" s="11">
        <v>0.0</v>
      </c>
      <c r="K1631" s="13">
        <v>2.9</v>
      </c>
      <c r="L1631" s="13">
        <v>8.1</v>
      </c>
      <c r="M1631" s="11">
        <v>17.0</v>
      </c>
      <c r="N1631" s="14">
        <v>0.87</v>
      </c>
      <c r="O1631" s="13">
        <v>65.0</v>
      </c>
      <c r="P1631" s="13">
        <v>7.5</v>
      </c>
      <c r="Q1631" s="13">
        <v>15.9</v>
      </c>
      <c r="R1631" s="13">
        <v>10.7</v>
      </c>
      <c r="S1631" s="13">
        <v>4.1</v>
      </c>
      <c r="T1631" s="13">
        <v>4.2</v>
      </c>
      <c r="U1631" s="13">
        <v>1.3</v>
      </c>
      <c r="V1631" s="13">
        <v>80.1</v>
      </c>
      <c r="W1631" s="11" t="str">
        <f t="shared" si="1"/>
        <v>B-Average|BBVA|Operations|2025</v>
      </c>
      <c r="X1631" s="15">
        <f>(MAX(0,MIN(1,1-(K1631-scaling_params!$B$2)/(scaling_params!$C$2-scaling_params!$B$2)))+MAX(0,MIN(1,(L1631-scaling_params!$B$3)/(scaling_params!$C$3-scaling_params!$B$3))))/2</f>
        <v>0.5583333333</v>
      </c>
      <c r="Y1631" s="15">
        <f>(MAX(0,MIN(1,(M1631-scaling_params!$B$4)/(scaling_params!$C$4-scaling_params!$B$4)))+MAX(0,MIN(1,(N1631-scaling_params!$B$5)/(scaling_params!$C$5-scaling_params!$B$5))))/2</f>
        <v>0.6797619048</v>
      </c>
      <c r="Z1631" s="15">
        <f>(MAX(0,MIN(1,(O1631-scaling_params!$B$6)/(scaling_params!$C$6-scaling_params!$B$6)))+MAX(0,MIN(1,1-(P1631-scaling_params!$B$7)/(scaling_params!$C$7-scaling_params!$B$7)))+MAX(0,MIN(1,(T1631-scaling_params!$B$11)/(scaling_params!$C$11-scaling_params!$B$11))))/3</f>
        <v>0.5489098717</v>
      </c>
      <c r="AA1631" s="15">
        <f>(MAX(0,MIN(1,1-(Q1631-scaling_params!$B$8)/(scaling_params!$C$8-scaling_params!$B$8)))+MAX(0,MIN(1,(R1631-scaling_params!$B$9)/(scaling_params!$C$9-scaling_params!$B$9)))+MAX(0,MIN(1,(S1631-scaling_params!$B$10)/(scaling_params!$C$10-scaling_params!$B$10))))/3</f>
        <v>0.4282108125</v>
      </c>
      <c r="AB1631" s="15">
        <f>(MAX(0,MIN(1,(U1631-scaling_params!$B$12)/(scaling_params!$C$12-scaling_params!$B$12)))+MAX(0,MIN(1,(V1631-scaling_params!$B$13)/(scaling_params!$C$13-scaling_params!$B$13))))/2</f>
        <v>0.4086363636</v>
      </c>
      <c r="AC1631" s="13">
        <f>(scaling_params!$G$2*X1631+scaling_params!$G$3*Y1631+scaling_params!$G$4*Z1631+scaling_params!$G$5*AA1631+scaling_params!$G$6*AB1631)*100</f>
        <v>54.35303947</v>
      </c>
      <c r="AD1631" s="11" t="s">
        <v>680</v>
      </c>
      <c r="AE1631" s="11">
        <f t="shared" si="2"/>
        <v>1</v>
      </c>
    </row>
    <row r="1632" ht="15.75" customHeight="1">
      <c r="A1632" s="11" t="s">
        <v>494</v>
      </c>
      <c r="B1632" s="11" t="s">
        <v>163</v>
      </c>
      <c r="C1632" s="11" t="s">
        <v>449</v>
      </c>
      <c r="D1632" s="11" t="s">
        <v>177</v>
      </c>
      <c r="E1632" s="12">
        <v>2024.0</v>
      </c>
      <c r="F1632" s="11" t="s">
        <v>171</v>
      </c>
      <c r="G1632" s="11" t="s">
        <v>184</v>
      </c>
      <c r="H1632" s="11">
        <v>2.0</v>
      </c>
      <c r="I1632" s="13">
        <v>8.6</v>
      </c>
      <c r="J1632" s="11">
        <v>0.0</v>
      </c>
      <c r="K1632" s="13">
        <v>2.9</v>
      </c>
      <c r="L1632" s="13">
        <v>6.7</v>
      </c>
      <c r="M1632" s="11">
        <v>-4.0</v>
      </c>
      <c r="N1632" s="14">
        <v>0.71</v>
      </c>
      <c r="O1632" s="13">
        <v>68.1</v>
      </c>
      <c r="P1632" s="13">
        <v>8.1</v>
      </c>
      <c r="Q1632" s="13">
        <v>16.4</v>
      </c>
      <c r="R1632" s="13">
        <v>13.3</v>
      </c>
      <c r="S1632" s="13">
        <v>3.6</v>
      </c>
      <c r="T1632" s="13">
        <v>3.2</v>
      </c>
      <c r="U1632" s="13">
        <v>2.1</v>
      </c>
      <c r="V1632" s="13">
        <v>79.6</v>
      </c>
      <c r="W1632" s="11" t="str">
        <f t="shared" si="1"/>
        <v>B-Average|BBVA|Retail|2024</v>
      </c>
      <c r="X1632" s="15">
        <f>(MAX(0,MIN(1,1-(K1632-scaling_params!$B$2)/(scaling_params!$C$2-scaling_params!$B$2)))+MAX(0,MIN(1,(L1632-scaling_params!$B$3)/(scaling_params!$C$3-scaling_params!$B$3))))/2</f>
        <v>0.4553921569</v>
      </c>
      <c r="Y1632" s="15">
        <f>(MAX(0,MIN(1,(M1632-scaling_params!$B$4)/(scaling_params!$C$4-scaling_params!$B$4)))+MAX(0,MIN(1,(N1632-scaling_params!$B$5)/(scaling_params!$C$5-scaling_params!$B$5))))/2</f>
        <v>0.3797619048</v>
      </c>
      <c r="Z1632" s="15">
        <f>(MAX(0,MIN(1,(O1632-scaling_params!$B$6)/(scaling_params!$C$6-scaling_params!$B$6)))+MAX(0,MIN(1,1-(P1632-scaling_params!$B$7)/(scaling_params!$C$7-scaling_params!$B$7)))+MAX(0,MIN(1,(T1632-scaling_params!$B$11)/(scaling_params!$C$11-scaling_params!$B$11))))/3</f>
        <v>0.4507728379</v>
      </c>
      <c r="AA1632" s="15">
        <f>(MAX(0,MIN(1,1-(Q1632-scaling_params!$B$8)/(scaling_params!$C$8-scaling_params!$B$8)))+MAX(0,MIN(1,(R1632-scaling_params!$B$9)/(scaling_params!$C$9-scaling_params!$B$9)))+MAX(0,MIN(1,(S1632-scaling_params!$B$10)/(scaling_params!$C$10-scaling_params!$B$10))))/3</f>
        <v>0.4699564521</v>
      </c>
      <c r="AB1632" s="15">
        <f>(MAX(0,MIN(1,(U1632-scaling_params!$B$12)/(scaling_params!$C$12-scaling_params!$B$12)))+MAX(0,MIN(1,(V1632-scaling_params!$B$13)/(scaling_params!$C$13-scaling_params!$B$13))))/2</f>
        <v>0.6040909091</v>
      </c>
      <c r="AC1632" s="13">
        <f>(scaling_params!$G$2*X1632+scaling_params!$G$3*Y1632+scaling_params!$G$4*Z1632+scaling_params!$G$5*AA1632+scaling_params!$G$6*AB1632)*100</f>
        <v>45.61878842</v>
      </c>
      <c r="AD1632" s="11" t="s">
        <v>680</v>
      </c>
      <c r="AE1632" s="11">
        <f t="shared" si="2"/>
        <v>1</v>
      </c>
    </row>
    <row r="1633" ht="15.75" customHeight="1">
      <c r="A1633" s="11" t="s">
        <v>494</v>
      </c>
      <c r="B1633" s="11" t="s">
        <v>163</v>
      </c>
      <c r="C1633" s="11" t="s">
        <v>449</v>
      </c>
      <c r="D1633" s="11" t="s">
        <v>177</v>
      </c>
      <c r="E1633" s="12">
        <v>2025.0</v>
      </c>
      <c r="F1633" s="11" t="s">
        <v>171</v>
      </c>
      <c r="G1633" s="11" t="s">
        <v>184</v>
      </c>
      <c r="H1633" s="11">
        <v>2.0</v>
      </c>
      <c r="I1633" s="13">
        <v>8.3</v>
      </c>
      <c r="J1633" s="11">
        <v>0.0</v>
      </c>
      <c r="K1633" s="13">
        <v>2.8</v>
      </c>
      <c r="L1633" s="13">
        <v>7.6</v>
      </c>
      <c r="M1633" s="11">
        <v>-5.0</v>
      </c>
      <c r="N1633" s="14">
        <v>0.79</v>
      </c>
      <c r="O1633" s="13">
        <v>69.9</v>
      </c>
      <c r="P1633" s="13">
        <v>6.2</v>
      </c>
      <c r="Q1633" s="13">
        <v>20.4</v>
      </c>
      <c r="R1633" s="13">
        <v>11.3</v>
      </c>
      <c r="S1633" s="13">
        <v>3.7</v>
      </c>
      <c r="T1633" s="13">
        <v>3.5</v>
      </c>
      <c r="U1633" s="13">
        <v>1.6</v>
      </c>
      <c r="V1633" s="13">
        <v>67.3</v>
      </c>
      <c r="W1633" s="11" t="str">
        <f t="shared" si="1"/>
        <v>B-Average|BBVA|Retail|2025</v>
      </c>
      <c r="X1633" s="15">
        <f>(MAX(0,MIN(1,1-(K1633-scaling_params!$B$2)/(scaling_params!$C$2-scaling_params!$B$2)))+MAX(0,MIN(1,(L1633-scaling_params!$B$3)/(scaling_params!$C$3-scaling_params!$B$3))))/2</f>
        <v>0.5382352941</v>
      </c>
      <c r="Y1633" s="15">
        <f>(MAX(0,MIN(1,(M1633-scaling_params!$B$4)/(scaling_params!$C$4-scaling_params!$B$4)))+MAX(0,MIN(1,(N1633-scaling_params!$B$5)/(scaling_params!$C$5-scaling_params!$B$5))))/2</f>
        <v>0.475</v>
      </c>
      <c r="Z1633" s="15">
        <f>(MAX(0,MIN(1,(O1633-scaling_params!$B$6)/(scaling_params!$C$6-scaling_params!$B$6)))+MAX(0,MIN(1,1-(P1633-scaling_params!$B$7)/(scaling_params!$C$7-scaling_params!$B$7)))+MAX(0,MIN(1,(T1633-scaling_params!$B$11)/(scaling_params!$C$11-scaling_params!$B$11))))/3</f>
        <v>0.6802184079</v>
      </c>
      <c r="AA1633" s="15">
        <f>(MAX(0,MIN(1,1-(Q1633-scaling_params!$B$8)/(scaling_params!$C$8-scaling_params!$B$8)))+MAX(0,MIN(1,(R1633-scaling_params!$B$9)/(scaling_params!$C$9-scaling_params!$B$9)))+MAX(0,MIN(1,(S1633-scaling_params!$B$10)/(scaling_params!$C$10-scaling_params!$B$10))))/3</f>
        <v>0.2438570365</v>
      </c>
      <c r="AB1633" s="15">
        <f>(MAX(0,MIN(1,(U1633-scaling_params!$B$12)/(scaling_params!$C$12-scaling_params!$B$12)))+MAX(0,MIN(1,(V1633-scaling_params!$B$13)/(scaling_params!$C$13-scaling_params!$B$13))))/2</f>
        <v>0.3672727273</v>
      </c>
      <c r="AC1633" s="13">
        <f>(scaling_params!$G$2*X1633+scaling_params!$G$3*Y1633+scaling_params!$G$4*Z1633+scaling_params!$G$5*AA1633+scaling_params!$G$6*AB1633)*100</f>
        <v>48.42186402</v>
      </c>
      <c r="AD1633" s="11" t="s">
        <v>680</v>
      </c>
      <c r="AE1633" s="11">
        <f t="shared" si="2"/>
        <v>1</v>
      </c>
    </row>
    <row r="1634" ht="15.75" customHeight="1">
      <c r="A1634" s="11" t="s">
        <v>495</v>
      </c>
      <c r="B1634" s="11" t="s">
        <v>163</v>
      </c>
      <c r="C1634" s="11" t="s">
        <v>449</v>
      </c>
      <c r="D1634" s="11" t="s">
        <v>165</v>
      </c>
      <c r="E1634" s="12">
        <v>2024.0</v>
      </c>
      <c r="F1634" s="11" t="s">
        <v>171</v>
      </c>
      <c r="G1634" s="11" t="s">
        <v>184</v>
      </c>
      <c r="H1634" s="11">
        <v>3.0</v>
      </c>
      <c r="I1634" s="13">
        <v>8.6</v>
      </c>
      <c r="J1634" s="11">
        <v>0.0</v>
      </c>
      <c r="K1634" s="13">
        <v>3.0</v>
      </c>
      <c r="L1634" s="13">
        <v>6.4</v>
      </c>
      <c r="M1634" s="11">
        <v>10.0</v>
      </c>
      <c r="N1634" s="14">
        <v>0.71</v>
      </c>
      <c r="O1634" s="13">
        <v>69.1</v>
      </c>
      <c r="P1634" s="13">
        <v>7.0</v>
      </c>
      <c r="Q1634" s="13">
        <v>16.3</v>
      </c>
      <c r="R1634" s="13">
        <v>13.4</v>
      </c>
      <c r="S1634" s="13">
        <v>3.6</v>
      </c>
      <c r="T1634" s="13">
        <v>2.8</v>
      </c>
      <c r="U1634" s="13">
        <v>2.1</v>
      </c>
      <c r="V1634" s="13">
        <v>67.2</v>
      </c>
      <c r="W1634" s="11" t="str">
        <f t="shared" si="1"/>
        <v>B-Average|BBVA|Operations|2024</v>
      </c>
      <c r="X1634" s="15">
        <f>(MAX(0,MIN(1,1-(K1634-scaling_params!$B$2)/(scaling_params!$C$2-scaling_params!$B$2)))+MAX(0,MIN(1,(L1634-scaling_params!$B$3)/(scaling_params!$C$3-scaling_params!$B$3))))/2</f>
        <v>0.4166666667</v>
      </c>
      <c r="Y1634" s="15">
        <f>(MAX(0,MIN(1,(M1634-scaling_params!$B$4)/(scaling_params!$C$4-scaling_params!$B$4)))+MAX(0,MIN(1,(N1634-scaling_params!$B$5)/(scaling_params!$C$5-scaling_params!$B$5))))/2</f>
        <v>0.4464285714</v>
      </c>
      <c r="Z1634" s="15">
        <f>(MAX(0,MIN(1,(O1634-scaling_params!$B$6)/(scaling_params!$C$6-scaling_params!$B$6)))+MAX(0,MIN(1,1-(P1634-scaling_params!$B$7)/(scaling_params!$C$7-scaling_params!$B$7)))+MAX(0,MIN(1,(T1634-scaling_params!$B$11)/(scaling_params!$C$11-scaling_params!$B$11))))/3</f>
        <v>0.5282783491</v>
      </c>
      <c r="AA1634" s="15">
        <f>(MAX(0,MIN(1,1-(Q1634-scaling_params!$B$8)/(scaling_params!$C$8-scaling_params!$B$8)))+MAX(0,MIN(1,(R1634-scaling_params!$B$9)/(scaling_params!$C$9-scaling_params!$B$9)))+MAX(0,MIN(1,(S1634-scaling_params!$B$10)/(scaling_params!$C$10-scaling_params!$B$10))))/3</f>
        <v>0.4779637402</v>
      </c>
      <c r="AB1634" s="15">
        <f>(MAX(0,MIN(1,(U1634-scaling_params!$B$12)/(scaling_params!$C$12-scaling_params!$B$12)))+MAX(0,MIN(1,(V1634-scaling_params!$B$13)/(scaling_params!$C$13-scaling_params!$B$13))))/2</f>
        <v>0.4913636364</v>
      </c>
      <c r="AC1634" s="13">
        <f>(scaling_params!$G$2*X1634+scaling_params!$G$3*Y1634+scaling_params!$G$4*Z1634+scaling_params!$G$5*AA1634+scaling_params!$G$6*AB1634)*100</f>
        <v>46.90753203</v>
      </c>
      <c r="AD1634" s="11" t="s">
        <v>680</v>
      </c>
      <c r="AE1634" s="11">
        <f t="shared" si="2"/>
        <v>1</v>
      </c>
    </row>
    <row r="1635" ht="15.75" customHeight="1">
      <c r="A1635" s="11" t="s">
        <v>495</v>
      </c>
      <c r="B1635" s="11" t="s">
        <v>163</v>
      </c>
      <c r="C1635" s="11" t="s">
        <v>449</v>
      </c>
      <c r="D1635" s="11" t="s">
        <v>165</v>
      </c>
      <c r="E1635" s="12">
        <v>2025.0</v>
      </c>
      <c r="F1635" s="11" t="s">
        <v>171</v>
      </c>
      <c r="G1635" s="11" t="s">
        <v>184</v>
      </c>
      <c r="H1635" s="11">
        <v>3.0</v>
      </c>
      <c r="I1635" s="13">
        <v>8.3</v>
      </c>
      <c r="J1635" s="11">
        <v>0.0</v>
      </c>
      <c r="K1635" s="13">
        <v>2.9</v>
      </c>
      <c r="L1635" s="13">
        <v>6.3</v>
      </c>
      <c r="M1635" s="11">
        <v>15.0</v>
      </c>
      <c r="N1635" s="14">
        <v>0.8</v>
      </c>
      <c r="O1635" s="13">
        <v>65.0</v>
      </c>
      <c r="P1635" s="13">
        <v>7.5</v>
      </c>
      <c r="Q1635" s="13">
        <v>15.9</v>
      </c>
      <c r="R1635" s="13">
        <v>10.7</v>
      </c>
      <c r="S1635" s="13">
        <v>3.5</v>
      </c>
      <c r="T1635" s="13">
        <v>3.8</v>
      </c>
      <c r="U1635" s="13">
        <v>1.3</v>
      </c>
      <c r="V1635" s="13">
        <v>70.1</v>
      </c>
      <c r="W1635" s="11" t="str">
        <f t="shared" si="1"/>
        <v>B-Average|BBVA|Operations|2025</v>
      </c>
      <c r="X1635" s="15">
        <f>(MAX(0,MIN(1,1-(K1635-scaling_params!$B$2)/(scaling_params!$C$2-scaling_params!$B$2)))+MAX(0,MIN(1,(L1635-scaling_params!$B$3)/(scaling_params!$C$3-scaling_params!$B$3))))/2</f>
        <v>0.4259803922</v>
      </c>
      <c r="Y1635" s="15">
        <f>(MAX(0,MIN(1,(M1635-scaling_params!$B$4)/(scaling_params!$C$4-scaling_params!$B$4)))+MAX(0,MIN(1,(N1635-scaling_params!$B$5)/(scaling_params!$C$5-scaling_params!$B$5))))/2</f>
        <v>0.5827380952</v>
      </c>
      <c r="Z1635" s="15">
        <f>(MAX(0,MIN(1,(O1635-scaling_params!$B$6)/(scaling_params!$C$6-scaling_params!$B$6)))+MAX(0,MIN(1,1-(P1635-scaling_params!$B$7)/(scaling_params!$C$7-scaling_params!$B$7)))+MAX(0,MIN(1,(T1635-scaling_params!$B$11)/(scaling_params!$C$11-scaling_params!$B$11))))/3</f>
        <v>0.5108146336</v>
      </c>
      <c r="AA1635" s="15">
        <f>(MAX(0,MIN(1,1-(Q1635-scaling_params!$B$8)/(scaling_params!$C$8-scaling_params!$B$8)))+MAX(0,MIN(1,(R1635-scaling_params!$B$9)/(scaling_params!$C$9-scaling_params!$B$9)))+MAX(0,MIN(1,(S1635-scaling_params!$B$10)/(scaling_params!$C$10-scaling_params!$B$10))))/3</f>
        <v>0.3693872831</v>
      </c>
      <c r="AB1635" s="15">
        <f>(MAX(0,MIN(1,(U1635-scaling_params!$B$12)/(scaling_params!$C$12-scaling_params!$B$12)))+MAX(0,MIN(1,(V1635-scaling_params!$B$13)/(scaling_params!$C$13-scaling_params!$B$13))))/2</f>
        <v>0.3177272727</v>
      </c>
      <c r="AC1635" s="13">
        <f>(scaling_params!$G$2*X1635+scaling_params!$G$3*Y1635+scaling_params!$G$4*Z1635+scaling_params!$G$5*AA1635+scaling_params!$G$6*AB1635)*100</f>
        <v>45.95942634</v>
      </c>
      <c r="AD1635" s="11" t="s">
        <v>680</v>
      </c>
      <c r="AE1635" s="11">
        <f t="shared" si="2"/>
        <v>1</v>
      </c>
    </row>
    <row r="1636" ht="15.75" customHeight="1">
      <c r="A1636" s="11" t="s">
        <v>496</v>
      </c>
      <c r="B1636" s="11" t="s">
        <v>163</v>
      </c>
      <c r="C1636" s="11" t="s">
        <v>449</v>
      </c>
      <c r="D1636" s="11" t="s">
        <v>170</v>
      </c>
      <c r="E1636" s="12">
        <v>2024.0</v>
      </c>
      <c r="F1636" s="11" t="s">
        <v>171</v>
      </c>
      <c r="G1636" s="11" t="s">
        <v>172</v>
      </c>
      <c r="H1636" s="11">
        <v>5.0</v>
      </c>
      <c r="I1636" s="13">
        <v>8.6</v>
      </c>
      <c r="J1636" s="11">
        <v>0.0</v>
      </c>
      <c r="K1636" s="13">
        <v>2.4</v>
      </c>
      <c r="L1636" s="13">
        <v>6.1</v>
      </c>
      <c r="M1636" s="11">
        <v>0.0</v>
      </c>
      <c r="N1636" s="14">
        <v>0.74</v>
      </c>
      <c r="O1636" s="13">
        <v>70.5</v>
      </c>
      <c r="P1636" s="13">
        <v>8.3</v>
      </c>
      <c r="Q1636" s="13">
        <v>13.6</v>
      </c>
      <c r="R1636" s="13">
        <v>14.9</v>
      </c>
      <c r="S1636" s="13">
        <v>3.5</v>
      </c>
      <c r="T1636" s="13">
        <v>3.0</v>
      </c>
      <c r="U1636" s="13">
        <v>1.7</v>
      </c>
      <c r="V1636" s="13">
        <v>74.0</v>
      </c>
      <c r="W1636" s="11" t="str">
        <f t="shared" si="1"/>
        <v>B-Average|BBVA|Risk|2024</v>
      </c>
      <c r="X1636" s="15">
        <f>(MAX(0,MIN(1,1-(K1636-scaling_params!$B$2)/(scaling_params!$C$2-scaling_params!$B$2)))+MAX(0,MIN(1,(L1636-scaling_params!$B$3)/(scaling_params!$C$3-scaling_params!$B$3))))/2</f>
        <v>0.4946078431</v>
      </c>
      <c r="Y1636" s="15">
        <f>(MAX(0,MIN(1,(M1636-scaling_params!$B$4)/(scaling_params!$C$4-scaling_params!$B$4)))+MAX(0,MIN(1,(N1636-scaling_params!$B$5)/(scaling_params!$C$5-scaling_params!$B$5))))/2</f>
        <v>0.4363095238</v>
      </c>
      <c r="Z1636" s="15">
        <f>(MAX(0,MIN(1,(O1636-scaling_params!$B$6)/(scaling_params!$C$6-scaling_params!$B$6)))+MAX(0,MIN(1,1-(P1636-scaling_params!$B$7)/(scaling_params!$C$7-scaling_params!$B$7)))+MAX(0,MIN(1,(T1636-scaling_params!$B$11)/(scaling_params!$C$11-scaling_params!$B$11))))/3</f>
        <v>0.4533111612</v>
      </c>
      <c r="AA1636" s="15">
        <f>(MAX(0,MIN(1,1-(Q1636-scaling_params!$B$8)/(scaling_params!$C$8-scaling_params!$B$8)))+MAX(0,MIN(1,(R1636-scaling_params!$B$9)/(scaling_params!$C$9-scaling_params!$B$9)))+MAX(0,MIN(1,(S1636-scaling_params!$B$10)/(scaling_params!$C$10-scaling_params!$B$10))))/3</f>
        <v>0.6337236851</v>
      </c>
      <c r="AB1636" s="15">
        <f>(MAX(0,MIN(1,(U1636-scaling_params!$B$12)/(scaling_params!$C$12-scaling_params!$B$12)))+MAX(0,MIN(1,(V1636-scaling_params!$B$13)/(scaling_params!$C$13-scaling_params!$B$13))))/2</f>
        <v>0.4531818182</v>
      </c>
      <c r="AC1636" s="13">
        <f>(scaling_params!$G$2*X1636+scaling_params!$G$3*Y1636+scaling_params!$G$4*Z1636+scaling_params!$G$5*AA1636+scaling_params!$G$6*AB1636)*100</f>
        <v>49.03045272</v>
      </c>
      <c r="AD1636" s="11" t="s">
        <v>680</v>
      </c>
      <c r="AE1636" s="11">
        <f t="shared" si="2"/>
        <v>1</v>
      </c>
    </row>
    <row r="1637" ht="15.75" customHeight="1">
      <c r="A1637" s="11" t="s">
        <v>496</v>
      </c>
      <c r="B1637" s="11" t="s">
        <v>163</v>
      </c>
      <c r="C1637" s="11" t="s">
        <v>449</v>
      </c>
      <c r="D1637" s="11" t="s">
        <v>170</v>
      </c>
      <c r="E1637" s="12">
        <v>2025.0</v>
      </c>
      <c r="F1637" s="11" t="s">
        <v>171</v>
      </c>
      <c r="G1637" s="11" t="s">
        <v>172</v>
      </c>
      <c r="H1637" s="11">
        <v>5.0</v>
      </c>
      <c r="I1637" s="13">
        <v>8.3</v>
      </c>
      <c r="J1637" s="11">
        <v>0.0</v>
      </c>
      <c r="K1637" s="13">
        <v>2.5</v>
      </c>
      <c r="L1637" s="13">
        <v>6.9</v>
      </c>
      <c r="M1637" s="11">
        <v>-9.0</v>
      </c>
      <c r="N1637" s="14">
        <v>0.69</v>
      </c>
      <c r="O1637" s="13">
        <v>68.8</v>
      </c>
      <c r="P1637" s="13">
        <v>7.0</v>
      </c>
      <c r="Q1637" s="13">
        <v>16.6</v>
      </c>
      <c r="R1637" s="13">
        <v>14.7</v>
      </c>
      <c r="S1637" s="13">
        <v>3.3</v>
      </c>
      <c r="T1637" s="13">
        <v>4.2</v>
      </c>
      <c r="U1637" s="13">
        <v>1.5</v>
      </c>
      <c r="V1637" s="13">
        <v>74.5</v>
      </c>
      <c r="W1637" s="11" t="str">
        <f t="shared" si="1"/>
        <v>B-Average|BBVA|Risk|2025</v>
      </c>
      <c r="X1637" s="15">
        <f>(MAX(0,MIN(1,1-(K1637-scaling_params!$B$2)/(scaling_params!$C$2-scaling_params!$B$2)))+MAX(0,MIN(1,(L1637-scaling_params!$B$3)/(scaling_params!$C$3-scaling_params!$B$3))))/2</f>
        <v>0.5367647059</v>
      </c>
      <c r="Y1637" s="15">
        <f>(MAX(0,MIN(1,(M1637-scaling_params!$B$4)/(scaling_params!$C$4-scaling_params!$B$4)))+MAX(0,MIN(1,(N1637-scaling_params!$B$5)/(scaling_params!$C$5-scaling_params!$B$5))))/2</f>
        <v>0.330952381</v>
      </c>
      <c r="Z1637" s="15">
        <f>(MAX(0,MIN(1,(O1637-scaling_params!$B$6)/(scaling_params!$C$6-scaling_params!$B$6)))+MAX(0,MIN(1,1-(P1637-scaling_params!$B$7)/(scaling_params!$C$7-scaling_params!$B$7)))+MAX(0,MIN(1,(T1637-scaling_params!$B$11)/(scaling_params!$C$11-scaling_params!$B$11))))/3</f>
        <v>0.6566611874</v>
      </c>
      <c r="AA1637" s="15">
        <f>(MAX(0,MIN(1,1-(Q1637-scaling_params!$B$8)/(scaling_params!$C$8-scaling_params!$B$8)))+MAX(0,MIN(1,(R1637-scaling_params!$B$9)/(scaling_params!$C$9-scaling_params!$B$9)))+MAX(0,MIN(1,(S1637-scaling_params!$B$10)/(scaling_params!$C$10-scaling_params!$B$10))))/3</f>
        <v>0.4920406598</v>
      </c>
      <c r="AB1637" s="15">
        <f>(MAX(0,MIN(1,(U1637-scaling_params!$B$12)/(scaling_params!$C$12-scaling_params!$B$12)))+MAX(0,MIN(1,(V1637-scaling_params!$B$13)/(scaling_params!$C$13-scaling_params!$B$13))))/2</f>
        <v>0.4077272727</v>
      </c>
      <c r="AC1637" s="13">
        <f>(scaling_params!$G$2*X1637+scaling_params!$G$3*Y1637+scaling_params!$G$4*Z1637+scaling_params!$G$5*AA1637+scaling_params!$G$6*AB1637)*100</f>
        <v>49.29398687</v>
      </c>
      <c r="AD1637" s="11" t="s">
        <v>680</v>
      </c>
      <c r="AE1637" s="11">
        <f t="shared" si="2"/>
        <v>1</v>
      </c>
    </row>
    <row r="1638" ht="15.75" customHeight="1">
      <c r="A1638" s="11" t="s">
        <v>497</v>
      </c>
      <c r="B1638" s="11" t="s">
        <v>163</v>
      </c>
      <c r="C1638" s="11" t="s">
        <v>449</v>
      </c>
      <c r="D1638" s="11" t="s">
        <v>181</v>
      </c>
      <c r="E1638" s="12">
        <v>2024.0</v>
      </c>
      <c r="F1638" s="11" t="s">
        <v>166</v>
      </c>
      <c r="G1638" s="11" t="s">
        <v>172</v>
      </c>
      <c r="H1638" s="11">
        <v>3.0</v>
      </c>
      <c r="I1638" s="13">
        <v>8.6</v>
      </c>
      <c r="J1638" s="11">
        <v>0.0</v>
      </c>
      <c r="K1638" s="13">
        <v>3.1</v>
      </c>
      <c r="L1638" s="13">
        <v>6.3</v>
      </c>
      <c r="M1638" s="11">
        <v>26.0</v>
      </c>
      <c r="N1638" s="14">
        <v>0.78</v>
      </c>
      <c r="O1638" s="13">
        <v>71.5</v>
      </c>
      <c r="P1638" s="13">
        <v>8.4</v>
      </c>
      <c r="Q1638" s="13">
        <v>14.6</v>
      </c>
      <c r="R1638" s="13">
        <v>11.7</v>
      </c>
      <c r="S1638" s="13">
        <v>3.1</v>
      </c>
      <c r="T1638" s="13">
        <v>2.7</v>
      </c>
      <c r="U1638" s="13">
        <v>1.8</v>
      </c>
      <c r="V1638" s="13">
        <v>67.7</v>
      </c>
      <c r="W1638" s="11" t="str">
        <f t="shared" si="1"/>
        <v>B-Average|BBVA|Corporate|2024</v>
      </c>
      <c r="X1638" s="15">
        <f>(MAX(0,MIN(1,1-(K1638-scaling_params!$B$2)/(scaling_params!$C$2-scaling_params!$B$2)))+MAX(0,MIN(1,(L1638-scaling_params!$B$3)/(scaling_params!$C$3-scaling_params!$B$3))))/2</f>
        <v>0.3926470588</v>
      </c>
      <c r="Y1638" s="15">
        <f>(MAX(0,MIN(1,(M1638-scaling_params!$B$4)/(scaling_params!$C$4-scaling_params!$B$4)))+MAX(0,MIN(1,(N1638-scaling_params!$B$5)/(scaling_params!$C$5-scaling_params!$B$5))))/2</f>
        <v>0.6101190476</v>
      </c>
      <c r="Z1638" s="15">
        <f>(MAX(0,MIN(1,(O1638-scaling_params!$B$6)/(scaling_params!$C$6-scaling_params!$B$6)))+MAX(0,MIN(1,1-(P1638-scaling_params!$B$7)/(scaling_params!$C$7-scaling_params!$B$7)))+MAX(0,MIN(1,(T1638-scaling_params!$B$11)/(scaling_params!$C$11-scaling_params!$B$11))))/3</f>
        <v>0.4322323738</v>
      </c>
      <c r="AA1638" s="15">
        <f>(MAX(0,MIN(1,1-(Q1638-scaling_params!$B$8)/(scaling_params!$C$8-scaling_params!$B$8)))+MAX(0,MIN(1,(R1638-scaling_params!$B$9)/(scaling_params!$C$9-scaling_params!$B$9)))+MAX(0,MIN(1,(S1638-scaling_params!$B$10)/(scaling_params!$C$10-scaling_params!$B$10))))/3</f>
        <v>0.4216081139</v>
      </c>
      <c r="AB1638" s="15">
        <f>(MAX(0,MIN(1,(U1638-scaling_params!$B$12)/(scaling_params!$C$12-scaling_params!$B$12)))+MAX(0,MIN(1,(V1638-scaling_params!$B$13)/(scaling_params!$C$13-scaling_params!$B$13))))/2</f>
        <v>0.4209090909</v>
      </c>
      <c r="AC1638" s="13">
        <f>(scaling_params!$G$2*X1638+scaling_params!$G$3*Y1638+scaling_params!$G$4*Z1638+scaling_params!$G$5*AA1638+scaling_params!$G$6*AB1638)*100</f>
        <v>46.10949436</v>
      </c>
      <c r="AD1638" s="11" t="s">
        <v>680</v>
      </c>
      <c r="AE1638" s="11">
        <f t="shared" si="2"/>
        <v>1</v>
      </c>
    </row>
    <row r="1639" ht="15.75" customHeight="1">
      <c r="A1639" s="11" t="s">
        <v>497</v>
      </c>
      <c r="B1639" s="11" t="s">
        <v>163</v>
      </c>
      <c r="C1639" s="11" t="s">
        <v>449</v>
      </c>
      <c r="D1639" s="11" t="s">
        <v>181</v>
      </c>
      <c r="E1639" s="12">
        <v>2025.0</v>
      </c>
      <c r="F1639" s="11" t="s">
        <v>166</v>
      </c>
      <c r="G1639" s="11" t="s">
        <v>172</v>
      </c>
      <c r="H1639" s="11">
        <v>3.0</v>
      </c>
      <c r="I1639" s="13">
        <v>8.3</v>
      </c>
      <c r="J1639" s="11">
        <v>0.0</v>
      </c>
      <c r="K1639" s="13">
        <v>2.0</v>
      </c>
      <c r="L1639" s="13">
        <v>6.6</v>
      </c>
      <c r="M1639" s="11">
        <v>19.0</v>
      </c>
      <c r="N1639" s="14">
        <v>0.78</v>
      </c>
      <c r="O1639" s="13">
        <v>66.0</v>
      </c>
      <c r="P1639" s="13">
        <v>8.0</v>
      </c>
      <c r="Q1639" s="13">
        <v>14.3</v>
      </c>
      <c r="R1639" s="13">
        <v>13.5</v>
      </c>
      <c r="S1639" s="13">
        <v>3.9</v>
      </c>
      <c r="T1639" s="13">
        <v>3.0</v>
      </c>
      <c r="U1639" s="13">
        <v>1.4</v>
      </c>
      <c r="V1639" s="13">
        <v>81.1</v>
      </c>
      <c r="W1639" s="11" t="str">
        <f t="shared" si="1"/>
        <v>B-Average|BBVA|Corporate|2025</v>
      </c>
      <c r="X1639" s="15">
        <f>(MAX(0,MIN(1,1-(K1639-scaling_params!$B$2)/(scaling_params!$C$2-scaling_params!$B$2)))+MAX(0,MIN(1,(L1639-scaling_params!$B$3)/(scaling_params!$C$3-scaling_params!$B$3))))/2</f>
        <v>0.5980392157</v>
      </c>
      <c r="Y1639" s="15">
        <f>(MAX(0,MIN(1,(M1639-scaling_params!$B$4)/(scaling_params!$C$4-scaling_params!$B$4)))+MAX(0,MIN(1,(N1639-scaling_params!$B$5)/(scaling_params!$C$5-scaling_params!$B$5))))/2</f>
        <v>0.5767857143</v>
      </c>
      <c r="Z1639" s="15">
        <f>(MAX(0,MIN(1,(O1639-scaling_params!$B$6)/(scaling_params!$C$6-scaling_params!$B$6)))+MAX(0,MIN(1,1-(P1639-scaling_params!$B$7)/(scaling_params!$C$7-scaling_params!$B$7)))+MAX(0,MIN(1,(T1639-scaling_params!$B$11)/(scaling_params!$C$11-scaling_params!$B$11))))/3</f>
        <v>0.4060807625</v>
      </c>
      <c r="AA1639" s="15">
        <f>(MAX(0,MIN(1,1-(Q1639-scaling_params!$B$8)/(scaling_params!$C$8-scaling_params!$B$8)))+MAX(0,MIN(1,(R1639-scaling_params!$B$9)/(scaling_params!$C$9-scaling_params!$B$9)))+MAX(0,MIN(1,(S1639-scaling_params!$B$10)/(scaling_params!$C$10-scaling_params!$B$10))))/3</f>
        <v>0.5873524899</v>
      </c>
      <c r="AB1639" s="15">
        <f>(MAX(0,MIN(1,(U1639-scaling_params!$B$12)/(scaling_params!$C$12-scaling_params!$B$12)))+MAX(0,MIN(1,(V1639-scaling_params!$B$13)/(scaling_params!$C$13-scaling_params!$B$13))))/2</f>
        <v>0.4427272727</v>
      </c>
      <c r="AC1639" s="13">
        <f>(scaling_params!$G$2*X1639+scaling_params!$G$3*Y1639+scaling_params!$G$4*Z1639+scaling_params!$G$5*AA1639+scaling_params!$G$6*AB1639)*100</f>
        <v>52.71286941</v>
      </c>
      <c r="AD1639" s="11" t="s">
        <v>680</v>
      </c>
      <c r="AE1639" s="11">
        <f t="shared" si="2"/>
        <v>1</v>
      </c>
    </row>
    <row r="1640" ht="15.75" customHeight="1">
      <c r="A1640" s="11" t="s">
        <v>498</v>
      </c>
      <c r="B1640" s="11" t="s">
        <v>163</v>
      </c>
      <c r="C1640" s="11" t="s">
        <v>449</v>
      </c>
      <c r="D1640" s="11" t="s">
        <v>170</v>
      </c>
      <c r="E1640" s="12">
        <v>2024.0</v>
      </c>
      <c r="F1640" s="11" t="s">
        <v>166</v>
      </c>
      <c r="G1640" s="11" t="s">
        <v>184</v>
      </c>
      <c r="H1640" s="11">
        <v>5.0</v>
      </c>
      <c r="I1640" s="13">
        <v>8.6</v>
      </c>
      <c r="J1640" s="11">
        <v>0.0</v>
      </c>
      <c r="K1640" s="13">
        <v>2.4</v>
      </c>
      <c r="L1640" s="13">
        <v>8.5</v>
      </c>
      <c r="M1640" s="11">
        <v>27.0</v>
      </c>
      <c r="N1640" s="14">
        <v>0.79</v>
      </c>
      <c r="O1640" s="13">
        <v>70.5</v>
      </c>
      <c r="P1640" s="13">
        <v>8.3</v>
      </c>
      <c r="Q1640" s="13">
        <v>13.6</v>
      </c>
      <c r="R1640" s="13">
        <v>14.9</v>
      </c>
      <c r="S1640" s="13">
        <v>4.3</v>
      </c>
      <c r="T1640" s="13">
        <v>4.3</v>
      </c>
      <c r="U1640" s="13">
        <v>1.7</v>
      </c>
      <c r="V1640" s="13">
        <v>75.1</v>
      </c>
      <c r="W1640" s="11" t="str">
        <f t="shared" si="1"/>
        <v>B-Average|BBVA|Risk|2024</v>
      </c>
      <c r="X1640" s="15">
        <f>(MAX(0,MIN(1,1-(K1640-scaling_params!$B$2)/(scaling_params!$C$2-scaling_params!$B$2)))+MAX(0,MIN(1,(L1640-scaling_params!$B$3)/(scaling_params!$C$3-scaling_params!$B$3))))/2</f>
        <v>0.6710784314</v>
      </c>
      <c r="Y1640" s="15">
        <f>(MAX(0,MIN(1,(M1640-scaling_params!$B$4)/(scaling_params!$C$4-scaling_params!$B$4)))+MAX(0,MIN(1,(N1640-scaling_params!$B$5)/(scaling_params!$C$5-scaling_params!$B$5))))/2</f>
        <v>0.6273809524</v>
      </c>
      <c r="Z1640" s="15">
        <f>(MAX(0,MIN(1,(O1640-scaling_params!$B$6)/(scaling_params!$C$6-scaling_params!$B$6)))+MAX(0,MIN(1,1-(P1640-scaling_params!$B$7)/(scaling_params!$C$7-scaling_params!$B$7)))+MAX(0,MIN(1,(T1640-scaling_params!$B$11)/(scaling_params!$C$11-scaling_params!$B$11))))/3</f>
        <v>0.577120685</v>
      </c>
      <c r="AA1640" s="15">
        <f>(MAX(0,MIN(1,1-(Q1640-scaling_params!$B$8)/(scaling_params!$C$8-scaling_params!$B$8)))+MAX(0,MIN(1,(R1640-scaling_params!$B$9)/(scaling_params!$C$9-scaling_params!$B$9)))+MAX(0,MIN(1,(S1640-scaling_params!$B$10)/(scaling_params!$C$10-scaling_params!$B$10))))/3</f>
        <v>0.7121550577</v>
      </c>
      <c r="AB1640" s="15">
        <f>(MAX(0,MIN(1,(U1640-scaling_params!$B$12)/(scaling_params!$C$12-scaling_params!$B$12)))+MAX(0,MIN(1,(V1640-scaling_params!$B$13)/(scaling_params!$C$13-scaling_params!$B$13))))/2</f>
        <v>0.4631818182</v>
      </c>
      <c r="AC1640" s="13">
        <f>(scaling_params!$G$2*X1640+scaling_params!$G$3*Y1640+scaling_params!$G$4*Z1640+scaling_params!$G$5*AA1640+scaling_params!$G$6*AB1640)*100</f>
        <v>62.07560609</v>
      </c>
      <c r="AD1640" s="11" t="s">
        <v>680</v>
      </c>
      <c r="AE1640" s="11">
        <f t="shared" si="2"/>
        <v>1</v>
      </c>
    </row>
    <row r="1641" ht="15.75" customHeight="1">
      <c r="A1641" s="11" t="s">
        <v>498</v>
      </c>
      <c r="B1641" s="11" t="s">
        <v>163</v>
      </c>
      <c r="C1641" s="11" t="s">
        <v>449</v>
      </c>
      <c r="D1641" s="11" t="s">
        <v>170</v>
      </c>
      <c r="E1641" s="12">
        <v>2025.0</v>
      </c>
      <c r="F1641" s="11" t="s">
        <v>166</v>
      </c>
      <c r="G1641" s="11" t="s">
        <v>184</v>
      </c>
      <c r="H1641" s="11">
        <v>5.0</v>
      </c>
      <c r="I1641" s="13">
        <v>8.3</v>
      </c>
      <c r="J1641" s="11">
        <v>0.0</v>
      </c>
      <c r="K1641" s="13">
        <v>2.5</v>
      </c>
      <c r="L1641" s="13">
        <v>6.2</v>
      </c>
      <c r="M1641" s="11">
        <v>26.0</v>
      </c>
      <c r="N1641" s="14">
        <v>0.82</v>
      </c>
      <c r="O1641" s="13">
        <v>68.8</v>
      </c>
      <c r="P1641" s="13">
        <v>7.0</v>
      </c>
      <c r="Q1641" s="13">
        <v>16.6</v>
      </c>
      <c r="R1641" s="13">
        <v>14.7</v>
      </c>
      <c r="S1641" s="13">
        <v>3.5</v>
      </c>
      <c r="T1641" s="13">
        <v>4.0</v>
      </c>
      <c r="U1641" s="13">
        <v>1.5</v>
      </c>
      <c r="V1641" s="13">
        <v>76.5</v>
      </c>
      <c r="W1641" s="11" t="str">
        <f t="shared" si="1"/>
        <v>B-Average|BBVA|Risk|2025</v>
      </c>
      <c r="X1641" s="15">
        <f>(MAX(0,MIN(1,1-(K1641-scaling_params!$B$2)/(scaling_params!$C$2-scaling_params!$B$2)))+MAX(0,MIN(1,(L1641-scaling_params!$B$3)/(scaling_params!$C$3-scaling_params!$B$3))))/2</f>
        <v>0.4852941176</v>
      </c>
      <c r="Y1641" s="15">
        <f>(MAX(0,MIN(1,(M1641-scaling_params!$B$4)/(scaling_params!$C$4-scaling_params!$B$4)))+MAX(0,MIN(1,(N1641-scaling_params!$B$5)/(scaling_params!$C$5-scaling_params!$B$5))))/2</f>
        <v>0.6601190476</v>
      </c>
      <c r="Z1641" s="15">
        <f>(MAX(0,MIN(1,(O1641-scaling_params!$B$6)/(scaling_params!$C$6-scaling_params!$B$6)))+MAX(0,MIN(1,1-(P1641-scaling_params!$B$7)/(scaling_params!$C$7-scaling_params!$B$7)))+MAX(0,MIN(1,(T1641-scaling_params!$B$11)/(scaling_params!$C$11-scaling_params!$B$11))))/3</f>
        <v>0.6376135683</v>
      </c>
      <c r="AA1641" s="15">
        <f>(MAX(0,MIN(1,1-(Q1641-scaling_params!$B$8)/(scaling_params!$C$8-scaling_params!$B$8)))+MAX(0,MIN(1,(R1641-scaling_params!$B$9)/(scaling_params!$C$9-scaling_params!$B$9)))+MAX(0,MIN(1,(S1641-scaling_params!$B$10)/(scaling_params!$C$10-scaling_params!$B$10))))/3</f>
        <v>0.5116485029</v>
      </c>
      <c r="AB1641" s="15">
        <f>(MAX(0,MIN(1,(U1641-scaling_params!$B$12)/(scaling_params!$C$12-scaling_params!$B$12)))+MAX(0,MIN(1,(V1641-scaling_params!$B$13)/(scaling_params!$C$13-scaling_params!$B$13))))/2</f>
        <v>0.4259090909</v>
      </c>
      <c r="AC1641" s="13">
        <f>(scaling_params!$G$2*X1641+scaling_params!$G$3*Y1641+scaling_params!$G$4*Z1641+scaling_params!$G$5*AA1641+scaling_params!$G$6*AB1641)*100</f>
        <v>55.93186916</v>
      </c>
      <c r="AD1641" s="11" t="s">
        <v>680</v>
      </c>
      <c r="AE1641" s="11">
        <f t="shared" si="2"/>
        <v>1</v>
      </c>
    </row>
    <row r="1642" ht="15.75" customHeight="1">
      <c r="A1642" s="11" t="s">
        <v>499</v>
      </c>
      <c r="B1642" s="11" t="s">
        <v>163</v>
      </c>
      <c r="C1642" s="11" t="s">
        <v>449</v>
      </c>
      <c r="D1642" s="11" t="s">
        <v>165</v>
      </c>
      <c r="E1642" s="12">
        <v>2024.0</v>
      </c>
      <c r="F1642" s="11" t="s">
        <v>171</v>
      </c>
      <c r="G1642" s="11" t="s">
        <v>167</v>
      </c>
      <c r="H1642" s="11">
        <v>1.0</v>
      </c>
      <c r="I1642" s="13">
        <v>8.6</v>
      </c>
      <c r="J1642" s="11">
        <v>0.0</v>
      </c>
      <c r="K1642" s="13">
        <v>3.0</v>
      </c>
      <c r="L1642" s="13">
        <v>7.4</v>
      </c>
      <c r="M1642" s="11">
        <v>4.0</v>
      </c>
      <c r="N1642" s="14">
        <v>0.76</v>
      </c>
      <c r="O1642" s="13">
        <v>69.1</v>
      </c>
      <c r="P1642" s="13">
        <v>7.0</v>
      </c>
      <c r="Q1642" s="13">
        <v>16.3</v>
      </c>
      <c r="R1642" s="13">
        <v>13.4</v>
      </c>
      <c r="S1642" s="13">
        <v>3.0</v>
      </c>
      <c r="T1642" s="13">
        <v>2.7</v>
      </c>
      <c r="U1642" s="13">
        <v>2.1</v>
      </c>
      <c r="V1642" s="13">
        <v>67.9</v>
      </c>
      <c r="W1642" s="11" t="str">
        <f t="shared" si="1"/>
        <v>B-Average|BBVA|Operations|2024</v>
      </c>
      <c r="X1642" s="15">
        <f>(MAX(0,MIN(1,1-(K1642-scaling_params!$B$2)/(scaling_params!$C$2-scaling_params!$B$2)))+MAX(0,MIN(1,(L1642-scaling_params!$B$3)/(scaling_params!$C$3-scaling_params!$B$3))))/2</f>
        <v>0.4901960784</v>
      </c>
      <c r="Y1642" s="15">
        <f>(MAX(0,MIN(1,(M1642-scaling_params!$B$4)/(scaling_params!$C$4-scaling_params!$B$4)))+MAX(0,MIN(1,(N1642-scaling_params!$B$5)/(scaling_params!$C$5-scaling_params!$B$5))))/2</f>
        <v>0.4803571429</v>
      </c>
      <c r="Z1642" s="15">
        <f>(MAX(0,MIN(1,(O1642-scaling_params!$B$6)/(scaling_params!$C$6-scaling_params!$B$6)))+MAX(0,MIN(1,1-(P1642-scaling_params!$B$7)/(scaling_params!$C$7-scaling_params!$B$7)))+MAX(0,MIN(1,(T1642-scaling_params!$B$11)/(scaling_params!$C$11-scaling_params!$B$11))))/3</f>
        <v>0.5187545395</v>
      </c>
      <c r="AA1642" s="15">
        <f>(MAX(0,MIN(1,1-(Q1642-scaling_params!$B$8)/(scaling_params!$C$8-scaling_params!$B$8)))+MAX(0,MIN(1,(R1642-scaling_params!$B$9)/(scaling_params!$C$9-scaling_params!$B$9)))+MAX(0,MIN(1,(S1642-scaling_params!$B$10)/(scaling_params!$C$10-scaling_params!$B$10))))/3</f>
        <v>0.4191402107</v>
      </c>
      <c r="AB1642" s="15">
        <f>(MAX(0,MIN(1,(U1642-scaling_params!$B$12)/(scaling_params!$C$12-scaling_params!$B$12)))+MAX(0,MIN(1,(V1642-scaling_params!$B$13)/(scaling_params!$C$13-scaling_params!$B$13))))/2</f>
        <v>0.4977272727</v>
      </c>
      <c r="AC1642" s="13">
        <f>(scaling_params!$G$2*X1642+scaling_params!$G$3*Y1642+scaling_params!$G$4*Z1642+scaling_params!$G$5*AA1642+scaling_params!$G$6*AB1642)*100</f>
        <v>48.24878191</v>
      </c>
      <c r="AD1642" s="11" t="s">
        <v>680</v>
      </c>
      <c r="AE1642" s="11">
        <f t="shared" si="2"/>
        <v>1</v>
      </c>
    </row>
    <row r="1643" ht="15.75" customHeight="1">
      <c r="A1643" s="11" t="s">
        <v>499</v>
      </c>
      <c r="B1643" s="11" t="s">
        <v>163</v>
      </c>
      <c r="C1643" s="11" t="s">
        <v>449</v>
      </c>
      <c r="D1643" s="11" t="s">
        <v>165</v>
      </c>
      <c r="E1643" s="12">
        <v>2025.0</v>
      </c>
      <c r="F1643" s="11" t="s">
        <v>171</v>
      </c>
      <c r="G1643" s="11" t="s">
        <v>167</v>
      </c>
      <c r="H1643" s="11">
        <v>1.0</v>
      </c>
      <c r="I1643" s="13">
        <v>8.3</v>
      </c>
      <c r="J1643" s="11">
        <v>0.0</v>
      </c>
      <c r="K1643" s="13">
        <v>2.9</v>
      </c>
      <c r="L1643" s="13">
        <v>6.9</v>
      </c>
      <c r="M1643" s="11">
        <v>6.0</v>
      </c>
      <c r="N1643" s="14">
        <v>0.79</v>
      </c>
      <c r="O1643" s="13">
        <v>65.0</v>
      </c>
      <c r="P1643" s="13">
        <v>7.5</v>
      </c>
      <c r="Q1643" s="13">
        <v>15.9</v>
      </c>
      <c r="R1643" s="13">
        <v>10.7</v>
      </c>
      <c r="S1643" s="13">
        <v>3.1</v>
      </c>
      <c r="T1643" s="13">
        <v>3.7</v>
      </c>
      <c r="U1643" s="13">
        <v>1.3</v>
      </c>
      <c r="V1643" s="13">
        <v>73.3</v>
      </c>
      <c r="W1643" s="11" t="str">
        <f t="shared" si="1"/>
        <v>B-Average|BBVA|Operations|2025</v>
      </c>
      <c r="X1643" s="15">
        <f>(MAX(0,MIN(1,1-(K1643-scaling_params!$B$2)/(scaling_params!$C$2-scaling_params!$B$2)))+MAX(0,MIN(1,(L1643-scaling_params!$B$3)/(scaling_params!$C$3-scaling_params!$B$3))))/2</f>
        <v>0.4700980392</v>
      </c>
      <c r="Y1643" s="15">
        <f>(MAX(0,MIN(1,(M1643-scaling_params!$B$4)/(scaling_params!$C$4-scaling_params!$B$4)))+MAX(0,MIN(1,(N1643-scaling_params!$B$5)/(scaling_params!$C$5-scaling_params!$B$5))))/2</f>
        <v>0.5273809524</v>
      </c>
      <c r="Z1643" s="15">
        <f>(MAX(0,MIN(1,(O1643-scaling_params!$B$6)/(scaling_params!$C$6-scaling_params!$B$6)))+MAX(0,MIN(1,1-(P1643-scaling_params!$B$7)/(scaling_params!$C$7-scaling_params!$B$7)))+MAX(0,MIN(1,(T1643-scaling_params!$B$11)/(scaling_params!$C$11-scaling_params!$B$11))))/3</f>
        <v>0.5012908241</v>
      </c>
      <c r="AA1643" s="15">
        <f>(MAX(0,MIN(1,1-(Q1643-scaling_params!$B$8)/(scaling_params!$C$8-scaling_params!$B$8)))+MAX(0,MIN(1,(R1643-scaling_params!$B$9)/(scaling_params!$C$9-scaling_params!$B$9)))+MAX(0,MIN(1,(S1643-scaling_params!$B$10)/(scaling_params!$C$10-scaling_params!$B$10))))/3</f>
        <v>0.3301715968</v>
      </c>
      <c r="AB1643" s="15">
        <f>(MAX(0,MIN(1,(U1643-scaling_params!$B$12)/(scaling_params!$C$12-scaling_params!$B$12)))+MAX(0,MIN(1,(V1643-scaling_params!$B$13)/(scaling_params!$C$13-scaling_params!$B$13))))/2</f>
        <v>0.3468181818</v>
      </c>
      <c r="AC1643" s="13">
        <f>(scaling_params!$G$2*X1643+scaling_params!$G$3*Y1643+scaling_params!$G$4*Z1643+scaling_params!$G$5*AA1643+scaling_params!$G$6*AB1643)*100</f>
        <v>45.12456532</v>
      </c>
      <c r="AD1643" s="11" t="s">
        <v>680</v>
      </c>
      <c r="AE1643" s="11">
        <f t="shared" si="2"/>
        <v>1</v>
      </c>
    </row>
    <row r="1644" ht="15.75" customHeight="1">
      <c r="A1644" s="11" t="s">
        <v>500</v>
      </c>
      <c r="B1644" s="11" t="s">
        <v>163</v>
      </c>
      <c r="C1644" s="11" t="s">
        <v>449</v>
      </c>
      <c r="D1644" s="11" t="s">
        <v>170</v>
      </c>
      <c r="E1644" s="12">
        <v>2024.0</v>
      </c>
      <c r="F1644" s="11" t="s">
        <v>166</v>
      </c>
      <c r="G1644" s="11" t="s">
        <v>175</v>
      </c>
      <c r="H1644" s="11">
        <v>4.0</v>
      </c>
      <c r="I1644" s="13">
        <v>8.6</v>
      </c>
      <c r="J1644" s="11">
        <v>0.0</v>
      </c>
      <c r="K1644" s="13">
        <v>2.4</v>
      </c>
      <c r="L1644" s="13">
        <v>8.2</v>
      </c>
      <c r="M1644" s="11">
        <v>11.0</v>
      </c>
      <c r="N1644" s="14">
        <v>0.85</v>
      </c>
      <c r="O1644" s="13">
        <v>70.5</v>
      </c>
      <c r="P1644" s="13">
        <v>8.3</v>
      </c>
      <c r="Q1644" s="13">
        <v>13.6</v>
      </c>
      <c r="R1644" s="13">
        <v>14.9</v>
      </c>
      <c r="S1644" s="13">
        <v>3.6</v>
      </c>
      <c r="T1644" s="13">
        <v>3.8</v>
      </c>
      <c r="U1644" s="13">
        <v>1.7</v>
      </c>
      <c r="V1644" s="13">
        <v>62.9</v>
      </c>
      <c r="W1644" s="11" t="str">
        <f t="shared" si="1"/>
        <v>B-Average|BBVA|Risk|2024</v>
      </c>
      <c r="X1644" s="15">
        <f>(MAX(0,MIN(1,1-(K1644-scaling_params!$B$2)/(scaling_params!$C$2-scaling_params!$B$2)))+MAX(0,MIN(1,(L1644-scaling_params!$B$3)/(scaling_params!$C$3-scaling_params!$B$3))))/2</f>
        <v>0.6490196078</v>
      </c>
      <c r="Y1644" s="15">
        <f>(MAX(0,MIN(1,(M1644-scaling_params!$B$4)/(scaling_params!$C$4-scaling_params!$B$4)))+MAX(0,MIN(1,(N1644-scaling_params!$B$5)/(scaling_params!$C$5-scaling_params!$B$5))))/2</f>
        <v>0.6261904762</v>
      </c>
      <c r="Z1644" s="15">
        <f>(MAX(0,MIN(1,(O1644-scaling_params!$B$6)/(scaling_params!$C$6-scaling_params!$B$6)))+MAX(0,MIN(1,1-(P1644-scaling_params!$B$7)/(scaling_params!$C$7-scaling_params!$B$7)))+MAX(0,MIN(1,(T1644-scaling_params!$B$11)/(scaling_params!$C$11-scaling_params!$B$11))))/3</f>
        <v>0.5295016374</v>
      </c>
      <c r="AA1644" s="15">
        <f>(MAX(0,MIN(1,1-(Q1644-scaling_params!$B$8)/(scaling_params!$C$8-scaling_params!$B$8)))+MAX(0,MIN(1,(R1644-scaling_params!$B$9)/(scaling_params!$C$9-scaling_params!$B$9)))+MAX(0,MIN(1,(S1644-scaling_params!$B$10)/(scaling_params!$C$10-scaling_params!$B$10))))/3</f>
        <v>0.6435276067</v>
      </c>
      <c r="AB1644" s="15">
        <f>(MAX(0,MIN(1,(U1644-scaling_params!$B$12)/(scaling_params!$C$12-scaling_params!$B$12)))+MAX(0,MIN(1,(V1644-scaling_params!$B$13)/(scaling_params!$C$13-scaling_params!$B$13))))/2</f>
        <v>0.3522727273</v>
      </c>
      <c r="AC1644" s="13">
        <f>(scaling_params!$G$2*X1644+scaling_params!$G$3*Y1644+scaling_params!$G$4*Z1644+scaling_params!$G$5*AA1644+scaling_params!$G$6*AB1644)*100</f>
        <v>57.89362951</v>
      </c>
      <c r="AD1644" s="11" t="s">
        <v>680</v>
      </c>
      <c r="AE1644" s="11">
        <f t="shared" si="2"/>
        <v>1</v>
      </c>
    </row>
    <row r="1645" ht="15.75" customHeight="1">
      <c r="A1645" s="11" t="s">
        <v>500</v>
      </c>
      <c r="B1645" s="11" t="s">
        <v>163</v>
      </c>
      <c r="C1645" s="11" t="s">
        <v>449</v>
      </c>
      <c r="D1645" s="11" t="s">
        <v>170</v>
      </c>
      <c r="E1645" s="12">
        <v>2025.0</v>
      </c>
      <c r="F1645" s="11" t="s">
        <v>166</v>
      </c>
      <c r="G1645" s="11" t="s">
        <v>175</v>
      </c>
      <c r="H1645" s="11">
        <v>4.0</v>
      </c>
      <c r="I1645" s="13">
        <v>8.3</v>
      </c>
      <c r="J1645" s="11">
        <v>0.0</v>
      </c>
      <c r="K1645" s="13">
        <v>2.5</v>
      </c>
      <c r="L1645" s="13">
        <v>6.9</v>
      </c>
      <c r="M1645" s="11">
        <v>-6.0</v>
      </c>
      <c r="N1645" s="14">
        <v>0.8</v>
      </c>
      <c r="O1645" s="13">
        <v>68.8</v>
      </c>
      <c r="P1645" s="13">
        <v>7.0</v>
      </c>
      <c r="Q1645" s="13">
        <v>16.6</v>
      </c>
      <c r="R1645" s="13">
        <v>14.7</v>
      </c>
      <c r="S1645" s="13">
        <v>3.9</v>
      </c>
      <c r="T1645" s="13">
        <v>3.3</v>
      </c>
      <c r="U1645" s="13">
        <v>1.5</v>
      </c>
      <c r="V1645" s="13">
        <v>66.5</v>
      </c>
      <c r="W1645" s="11" t="str">
        <f t="shared" si="1"/>
        <v>B-Average|BBVA|Risk|2025</v>
      </c>
      <c r="X1645" s="15">
        <f>(MAX(0,MIN(1,1-(K1645-scaling_params!$B$2)/(scaling_params!$C$2-scaling_params!$B$2)))+MAX(0,MIN(1,(L1645-scaling_params!$B$3)/(scaling_params!$C$3-scaling_params!$B$3))))/2</f>
        <v>0.5367647059</v>
      </c>
      <c r="Y1645" s="15">
        <f>(MAX(0,MIN(1,(M1645-scaling_params!$B$4)/(scaling_params!$C$4-scaling_params!$B$4)))+MAX(0,MIN(1,(N1645-scaling_params!$B$5)/(scaling_params!$C$5-scaling_params!$B$5))))/2</f>
        <v>0.4827380952</v>
      </c>
      <c r="Z1645" s="15">
        <f>(MAX(0,MIN(1,(O1645-scaling_params!$B$6)/(scaling_params!$C$6-scaling_params!$B$6)))+MAX(0,MIN(1,1-(P1645-scaling_params!$B$7)/(scaling_params!$C$7-scaling_params!$B$7)))+MAX(0,MIN(1,(T1645-scaling_params!$B$11)/(scaling_params!$C$11-scaling_params!$B$11))))/3</f>
        <v>0.5709469016</v>
      </c>
      <c r="AA1645" s="15">
        <f>(MAX(0,MIN(1,1-(Q1645-scaling_params!$B$8)/(scaling_params!$C$8-scaling_params!$B$8)))+MAX(0,MIN(1,(R1645-scaling_params!$B$9)/(scaling_params!$C$9-scaling_params!$B$9)))+MAX(0,MIN(1,(S1645-scaling_params!$B$10)/(scaling_params!$C$10-scaling_params!$B$10))))/3</f>
        <v>0.5508641892</v>
      </c>
      <c r="AB1645" s="15">
        <f>(MAX(0,MIN(1,(U1645-scaling_params!$B$12)/(scaling_params!$C$12-scaling_params!$B$12)))+MAX(0,MIN(1,(V1645-scaling_params!$B$13)/(scaling_params!$C$13-scaling_params!$B$13))))/2</f>
        <v>0.335</v>
      </c>
      <c r="AC1645" s="13">
        <f>(scaling_params!$G$2*X1645+scaling_params!$G$3*Y1645+scaling_params!$G$4*Z1645+scaling_params!$G$5*AA1645+scaling_params!$G$6*AB1645)*100</f>
        <v>51.02377774</v>
      </c>
      <c r="AD1645" s="11" t="s">
        <v>680</v>
      </c>
      <c r="AE1645" s="11">
        <f t="shared" si="2"/>
        <v>1</v>
      </c>
    </row>
    <row r="1646" ht="15.75" customHeight="1">
      <c r="A1646" s="11" t="s">
        <v>501</v>
      </c>
      <c r="B1646" s="11" t="s">
        <v>163</v>
      </c>
      <c r="C1646" s="11" t="s">
        <v>449</v>
      </c>
      <c r="D1646" s="11" t="s">
        <v>165</v>
      </c>
      <c r="E1646" s="12">
        <v>2024.0</v>
      </c>
      <c r="F1646" s="11" t="s">
        <v>166</v>
      </c>
      <c r="G1646" s="11" t="s">
        <v>184</v>
      </c>
      <c r="H1646" s="11">
        <v>1.0</v>
      </c>
      <c r="I1646" s="13">
        <v>8.6</v>
      </c>
      <c r="J1646" s="11">
        <v>0.0</v>
      </c>
      <c r="K1646" s="13">
        <v>3.0</v>
      </c>
      <c r="L1646" s="13">
        <v>6.1</v>
      </c>
      <c r="M1646" s="11">
        <v>-8.0</v>
      </c>
      <c r="N1646" s="14">
        <v>0.85</v>
      </c>
      <c r="O1646" s="13">
        <v>69.1</v>
      </c>
      <c r="P1646" s="13">
        <v>7.0</v>
      </c>
      <c r="Q1646" s="13">
        <v>16.3</v>
      </c>
      <c r="R1646" s="13">
        <v>13.4</v>
      </c>
      <c r="S1646" s="13">
        <v>3.3</v>
      </c>
      <c r="T1646" s="13">
        <v>3.5</v>
      </c>
      <c r="U1646" s="13">
        <v>2.1</v>
      </c>
      <c r="V1646" s="13">
        <v>67.1</v>
      </c>
      <c r="W1646" s="11" t="str">
        <f t="shared" si="1"/>
        <v>B-Average|BBVA|Operations|2024</v>
      </c>
      <c r="X1646" s="15">
        <f>(MAX(0,MIN(1,1-(K1646-scaling_params!$B$2)/(scaling_params!$C$2-scaling_params!$B$2)))+MAX(0,MIN(1,(L1646-scaling_params!$B$3)/(scaling_params!$C$3-scaling_params!$B$3))))/2</f>
        <v>0.3946078431</v>
      </c>
      <c r="Y1646" s="15">
        <f>(MAX(0,MIN(1,(M1646-scaling_params!$B$4)/(scaling_params!$C$4-scaling_params!$B$4)))+MAX(0,MIN(1,(N1646-scaling_params!$B$5)/(scaling_params!$C$5-scaling_params!$B$5))))/2</f>
        <v>0.5357142857</v>
      </c>
      <c r="Z1646" s="15">
        <f>(MAX(0,MIN(1,(O1646-scaling_params!$B$6)/(scaling_params!$C$6-scaling_params!$B$6)))+MAX(0,MIN(1,1-(P1646-scaling_params!$B$7)/(scaling_params!$C$7-scaling_params!$B$7)))+MAX(0,MIN(1,(T1646-scaling_params!$B$11)/(scaling_params!$C$11-scaling_params!$B$11))))/3</f>
        <v>0.5949450157</v>
      </c>
      <c r="AA1646" s="15">
        <f>(MAX(0,MIN(1,1-(Q1646-scaling_params!$B$8)/(scaling_params!$C$8-scaling_params!$B$8)))+MAX(0,MIN(1,(R1646-scaling_params!$B$9)/(scaling_params!$C$9-scaling_params!$B$9)))+MAX(0,MIN(1,(S1646-scaling_params!$B$10)/(scaling_params!$C$10-scaling_params!$B$10))))/3</f>
        <v>0.4485519755</v>
      </c>
      <c r="AB1646" s="15">
        <f>(MAX(0,MIN(1,(U1646-scaling_params!$B$12)/(scaling_params!$C$12-scaling_params!$B$12)))+MAX(0,MIN(1,(V1646-scaling_params!$B$13)/(scaling_params!$C$13-scaling_params!$B$13))))/2</f>
        <v>0.4904545455</v>
      </c>
      <c r="AC1646" s="13">
        <f>(scaling_params!$G$2*X1646+scaling_params!$G$3*Y1646+scaling_params!$G$4*Z1646+scaling_params!$G$5*AA1646+scaling_params!$G$6*AB1646)*100</f>
        <v>49.5256563</v>
      </c>
      <c r="AD1646" s="11" t="s">
        <v>680</v>
      </c>
      <c r="AE1646" s="11">
        <f t="shared" si="2"/>
        <v>1</v>
      </c>
    </row>
    <row r="1647" ht="15.75" customHeight="1">
      <c r="A1647" s="11" t="s">
        <v>501</v>
      </c>
      <c r="B1647" s="11" t="s">
        <v>163</v>
      </c>
      <c r="C1647" s="11" t="s">
        <v>449</v>
      </c>
      <c r="D1647" s="11" t="s">
        <v>165</v>
      </c>
      <c r="E1647" s="12">
        <v>2025.0</v>
      </c>
      <c r="F1647" s="11" t="s">
        <v>166</v>
      </c>
      <c r="G1647" s="11" t="s">
        <v>184</v>
      </c>
      <c r="H1647" s="11">
        <v>1.0</v>
      </c>
      <c r="I1647" s="13">
        <v>8.3</v>
      </c>
      <c r="J1647" s="11">
        <v>0.0</v>
      </c>
      <c r="K1647" s="13">
        <v>2.9</v>
      </c>
      <c r="L1647" s="13">
        <v>6.5</v>
      </c>
      <c r="M1647" s="11">
        <v>-5.0</v>
      </c>
      <c r="N1647" s="14">
        <v>0.79</v>
      </c>
      <c r="O1647" s="13">
        <v>65.0</v>
      </c>
      <c r="P1647" s="13">
        <v>7.5</v>
      </c>
      <c r="Q1647" s="13">
        <v>15.9</v>
      </c>
      <c r="R1647" s="13">
        <v>10.7</v>
      </c>
      <c r="S1647" s="13">
        <v>3.7</v>
      </c>
      <c r="T1647" s="13">
        <v>4.1</v>
      </c>
      <c r="U1647" s="13">
        <v>1.3</v>
      </c>
      <c r="V1647" s="13">
        <v>68.1</v>
      </c>
      <c r="W1647" s="11" t="str">
        <f t="shared" si="1"/>
        <v>B-Average|BBVA|Operations|2025</v>
      </c>
      <c r="X1647" s="15">
        <f>(MAX(0,MIN(1,1-(K1647-scaling_params!$B$2)/(scaling_params!$C$2-scaling_params!$B$2)))+MAX(0,MIN(1,(L1647-scaling_params!$B$3)/(scaling_params!$C$3-scaling_params!$B$3))))/2</f>
        <v>0.4406862745</v>
      </c>
      <c r="Y1647" s="15">
        <f>(MAX(0,MIN(1,(M1647-scaling_params!$B$4)/(scaling_params!$C$4-scaling_params!$B$4)))+MAX(0,MIN(1,(N1647-scaling_params!$B$5)/(scaling_params!$C$5-scaling_params!$B$5))))/2</f>
        <v>0.475</v>
      </c>
      <c r="Z1647" s="15">
        <f>(MAX(0,MIN(1,(O1647-scaling_params!$B$6)/(scaling_params!$C$6-scaling_params!$B$6)))+MAX(0,MIN(1,1-(P1647-scaling_params!$B$7)/(scaling_params!$C$7-scaling_params!$B$7)))+MAX(0,MIN(1,(T1647-scaling_params!$B$11)/(scaling_params!$C$11-scaling_params!$B$11))))/3</f>
        <v>0.5393860622</v>
      </c>
      <c r="AA1647" s="15">
        <f>(MAX(0,MIN(1,1-(Q1647-scaling_params!$B$8)/(scaling_params!$C$8-scaling_params!$B$8)))+MAX(0,MIN(1,(R1647-scaling_params!$B$9)/(scaling_params!$C$9-scaling_params!$B$9)))+MAX(0,MIN(1,(S1647-scaling_params!$B$10)/(scaling_params!$C$10-scaling_params!$B$10))))/3</f>
        <v>0.3889951262</v>
      </c>
      <c r="AB1647" s="15">
        <f>(MAX(0,MIN(1,(U1647-scaling_params!$B$12)/(scaling_params!$C$12-scaling_params!$B$12)))+MAX(0,MIN(1,(V1647-scaling_params!$B$13)/(scaling_params!$C$13-scaling_params!$B$13))))/2</f>
        <v>0.2995454545</v>
      </c>
      <c r="AC1647" s="13">
        <f>(scaling_params!$G$2*X1647+scaling_params!$G$3*Y1647+scaling_params!$G$4*Z1647+scaling_params!$G$5*AA1647+scaling_params!$G$6*AB1647)*100</f>
        <v>44.5751505</v>
      </c>
      <c r="AD1647" s="11" t="s">
        <v>680</v>
      </c>
      <c r="AE1647" s="11">
        <f t="shared" si="2"/>
        <v>1</v>
      </c>
    </row>
    <row r="1648" ht="15.75" customHeight="1">
      <c r="A1648" s="11" t="s">
        <v>502</v>
      </c>
      <c r="B1648" s="11" t="s">
        <v>163</v>
      </c>
      <c r="C1648" s="11" t="s">
        <v>449</v>
      </c>
      <c r="D1648" s="11" t="s">
        <v>165</v>
      </c>
      <c r="E1648" s="12">
        <v>2024.0</v>
      </c>
      <c r="F1648" s="11" t="s">
        <v>171</v>
      </c>
      <c r="G1648" s="11" t="s">
        <v>175</v>
      </c>
      <c r="H1648" s="11">
        <v>4.0</v>
      </c>
      <c r="I1648" s="13">
        <v>8.6</v>
      </c>
      <c r="J1648" s="11">
        <v>0.0</v>
      </c>
      <c r="K1648" s="13">
        <v>3.0</v>
      </c>
      <c r="L1648" s="13">
        <v>7.1</v>
      </c>
      <c r="M1648" s="11">
        <v>26.0</v>
      </c>
      <c r="N1648" s="14">
        <v>0.79</v>
      </c>
      <c r="O1648" s="13">
        <v>69.1</v>
      </c>
      <c r="P1648" s="13">
        <v>7.0</v>
      </c>
      <c r="Q1648" s="13">
        <v>16.3</v>
      </c>
      <c r="R1648" s="13">
        <v>13.4</v>
      </c>
      <c r="S1648" s="13">
        <v>3.9</v>
      </c>
      <c r="T1648" s="13">
        <v>4.1</v>
      </c>
      <c r="U1648" s="13">
        <v>2.1</v>
      </c>
      <c r="V1648" s="13">
        <v>63.2</v>
      </c>
      <c r="W1648" s="11" t="str">
        <f t="shared" si="1"/>
        <v>B-Average|BBVA|Operations|2024</v>
      </c>
      <c r="X1648" s="15">
        <f>(MAX(0,MIN(1,1-(K1648-scaling_params!$B$2)/(scaling_params!$C$2-scaling_params!$B$2)))+MAX(0,MIN(1,(L1648-scaling_params!$B$3)/(scaling_params!$C$3-scaling_params!$B$3))))/2</f>
        <v>0.4681372549</v>
      </c>
      <c r="Y1648" s="15">
        <f>(MAX(0,MIN(1,(M1648-scaling_params!$B$4)/(scaling_params!$C$4-scaling_params!$B$4)))+MAX(0,MIN(1,(N1648-scaling_params!$B$5)/(scaling_params!$C$5-scaling_params!$B$5))))/2</f>
        <v>0.6226190476</v>
      </c>
      <c r="Z1648" s="15">
        <f>(MAX(0,MIN(1,(O1648-scaling_params!$B$6)/(scaling_params!$C$6-scaling_params!$B$6)))+MAX(0,MIN(1,1-(P1648-scaling_params!$B$7)/(scaling_params!$C$7-scaling_params!$B$7)))+MAX(0,MIN(1,(T1648-scaling_params!$B$11)/(scaling_params!$C$11-scaling_params!$B$11))))/3</f>
        <v>0.6520878729</v>
      </c>
      <c r="AA1648" s="15">
        <f>(MAX(0,MIN(1,1-(Q1648-scaling_params!$B$8)/(scaling_params!$C$8-scaling_params!$B$8)))+MAX(0,MIN(1,(R1648-scaling_params!$B$9)/(scaling_params!$C$9-scaling_params!$B$9)))+MAX(0,MIN(1,(S1648-scaling_params!$B$10)/(scaling_params!$C$10-scaling_params!$B$10))))/3</f>
        <v>0.5073755049</v>
      </c>
      <c r="AB1648" s="15">
        <f>(MAX(0,MIN(1,(U1648-scaling_params!$B$12)/(scaling_params!$C$12-scaling_params!$B$12)))+MAX(0,MIN(1,(V1648-scaling_params!$B$13)/(scaling_params!$C$13-scaling_params!$B$13))))/2</f>
        <v>0.455</v>
      </c>
      <c r="AC1648" s="13">
        <f>(scaling_params!$G$2*X1648+scaling_params!$G$3*Y1648+scaling_params!$G$4*Z1648+scaling_params!$G$5*AA1648+scaling_params!$G$6*AB1648)*100</f>
        <v>55.25564701</v>
      </c>
      <c r="AD1648" s="11" t="s">
        <v>680</v>
      </c>
      <c r="AE1648" s="11">
        <f t="shared" si="2"/>
        <v>1</v>
      </c>
    </row>
    <row r="1649" ht="15.75" customHeight="1">
      <c r="A1649" s="11" t="s">
        <v>502</v>
      </c>
      <c r="B1649" s="11" t="s">
        <v>163</v>
      </c>
      <c r="C1649" s="11" t="s">
        <v>449</v>
      </c>
      <c r="D1649" s="11" t="s">
        <v>165</v>
      </c>
      <c r="E1649" s="12">
        <v>2025.0</v>
      </c>
      <c r="F1649" s="11" t="s">
        <v>171</v>
      </c>
      <c r="G1649" s="11" t="s">
        <v>175</v>
      </c>
      <c r="H1649" s="11">
        <v>4.0</v>
      </c>
      <c r="I1649" s="13">
        <v>8.3</v>
      </c>
      <c r="J1649" s="11">
        <v>0.0</v>
      </c>
      <c r="K1649" s="13">
        <v>2.9</v>
      </c>
      <c r="L1649" s="13">
        <v>6.6</v>
      </c>
      <c r="M1649" s="11">
        <v>2.0</v>
      </c>
      <c r="N1649" s="14">
        <v>0.81</v>
      </c>
      <c r="O1649" s="13">
        <v>65.0</v>
      </c>
      <c r="P1649" s="13">
        <v>7.5</v>
      </c>
      <c r="Q1649" s="13">
        <v>15.9</v>
      </c>
      <c r="R1649" s="13">
        <v>10.7</v>
      </c>
      <c r="S1649" s="13">
        <v>4.1</v>
      </c>
      <c r="T1649" s="13">
        <v>4.0</v>
      </c>
      <c r="U1649" s="13">
        <v>1.3</v>
      </c>
      <c r="V1649" s="13">
        <v>73.0</v>
      </c>
      <c r="W1649" s="11" t="str">
        <f t="shared" si="1"/>
        <v>B-Average|BBVA|Operations|2025</v>
      </c>
      <c r="X1649" s="15">
        <f>(MAX(0,MIN(1,1-(K1649-scaling_params!$B$2)/(scaling_params!$C$2-scaling_params!$B$2)))+MAX(0,MIN(1,(L1649-scaling_params!$B$3)/(scaling_params!$C$3-scaling_params!$B$3))))/2</f>
        <v>0.4480392157</v>
      </c>
      <c r="Y1649" s="15">
        <f>(MAX(0,MIN(1,(M1649-scaling_params!$B$4)/(scaling_params!$C$4-scaling_params!$B$4)))+MAX(0,MIN(1,(N1649-scaling_params!$B$5)/(scaling_params!$C$5-scaling_params!$B$5))))/2</f>
        <v>0.5333333333</v>
      </c>
      <c r="Z1649" s="15">
        <f>(MAX(0,MIN(1,(O1649-scaling_params!$B$6)/(scaling_params!$C$6-scaling_params!$B$6)))+MAX(0,MIN(1,1-(P1649-scaling_params!$B$7)/(scaling_params!$C$7-scaling_params!$B$7)))+MAX(0,MIN(1,(T1649-scaling_params!$B$11)/(scaling_params!$C$11-scaling_params!$B$11))))/3</f>
        <v>0.5298622526</v>
      </c>
      <c r="AA1649" s="15">
        <f>(MAX(0,MIN(1,1-(Q1649-scaling_params!$B$8)/(scaling_params!$C$8-scaling_params!$B$8)))+MAX(0,MIN(1,(R1649-scaling_params!$B$9)/(scaling_params!$C$9-scaling_params!$B$9)))+MAX(0,MIN(1,(S1649-scaling_params!$B$10)/(scaling_params!$C$10-scaling_params!$B$10))))/3</f>
        <v>0.4282108125</v>
      </c>
      <c r="AB1649" s="15">
        <f>(MAX(0,MIN(1,(U1649-scaling_params!$B$12)/(scaling_params!$C$12-scaling_params!$B$12)))+MAX(0,MIN(1,(V1649-scaling_params!$B$13)/(scaling_params!$C$13-scaling_params!$B$13))))/2</f>
        <v>0.3440909091</v>
      </c>
      <c r="AC1649" s="13">
        <f>(scaling_params!$G$2*X1649+scaling_params!$G$3*Y1649+scaling_params!$G$4*Z1649+scaling_params!$G$5*AA1649+scaling_params!$G$6*AB1649)*100</f>
        <v>47.11080087</v>
      </c>
      <c r="AD1649" s="11" t="s">
        <v>680</v>
      </c>
      <c r="AE1649" s="11">
        <f t="shared" si="2"/>
        <v>1</v>
      </c>
    </row>
    <row r="1650" ht="15.75" customHeight="1">
      <c r="A1650" s="11" t="s">
        <v>503</v>
      </c>
      <c r="B1650" s="11" t="s">
        <v>163</v>
      </c>
      <c r="C1650" s="11" t="s">
        <v>449</v>
      </c>
      <c r="D1650" s="11" t="s">
        <v>165</v>
      </c>
      <c r="E1650" s="12">
        <v>2024.0</v>
      </c>
      <c r="F1650" s="11" t="s">
        <v>166</v>
      </c>
      <c r="G1650" s="11" t="s">
        <v>184</v>
      </c>
      <c r="H1650" s="11">
        <v>5.0</v>
      </c>
      <c r="I1650" s="13">
        <v>8.6</v>
      </c>
      <c r="J1650" s="11">
        <v>0.0</v>
      </c>
      <c r="K1650" s="13">
        <v>3.0</v>
      </c>
      <c r="L1650" s="13">
        <v>5.9</v>
      </c>
      <c r="M1650" s="11">
        <v>-5.0</v>
      </c>
      <c r="N1650" s="14">
        <v>0.72</v>
      </c>
      <c r="O1650" s="13">
        <v>69.1</v>
      </c>
      <c r="P1650" s="13">
        <v>7.0</v>
      </c>
      <c r="Q1650" s="13">
        <v>16.3</v>
      </c>
      <c r="R1650" s="13">
        <v>13.4</v>
      </c>
      <c r="S1650" s="13">
        <v>2.6</v>
      </c>
      <c r="T1650" s="13">
        <v>2.6</v>
      </c>
      <c r="U1650" s="13">
        <v>2.1</v>
      </c>
      <c r="V1650" s="13">
        <v>61.8</v>
      </c>
      <c r="W1650" s="11" t="str">
        <f t="shared" si="1"/>
        <v>B-Average|BBVA|Operations|2024</v>
      </c>
      <c r="X1650" s="15">
        <f>(MAX(0,MIN(1,1-(K1650-scaling_params!$B$2)/(scaling_params!$C$2-scaling_params!$B$2)))+MAX(0,MIN(1,(L1650-scaling_params!$B$3)/(scaling_params!$C$3-scaling_params!$B$3))))/2</f>
        <v>0.3799019608</v>
      </c>
      <c r="Y1650" s="15">
        <f>(MAX(0,MIN(1,(M1650-scaling_params!$B$4)/(scaling_params!$C$4-scaling_params!$B$4)))+MAX(0,MIN(1,(N1650-scaling_params!$B$5)/(scaling_params!$C$5-scaling_params!$B$5))))/2</f>
        <v>0.3875</v>
      </c>
      <c r="Z1650" s="15">
        <f>(MAX(0,MIN(1,(O1650-scaling_params!$B$6)/(scaling_params!$C$6-scaling_params!$B$6)))+MAX(0,MIN(1,1-(P1650-scaling_params!$B$7)/(scaling_params!$C$7-scaling_params!$B$7)))+MAX(0,MIN(1,(T1650-scaling_params!$B$11)/(scaling_params!$C$11-scaling_params!$B$11))))/3</f>
        <v>0.50923073</v>
      </c>
      <c r="AA1650" s="15">
        <f>(MAX(0,MIN(1,1-(Q1650-scaling_params!$B$8)/(scaling_params!$C$8-scaling_params!$B$8)))+MAX(0,MIN(1,(R1650-scaling_params!$B$9)/(scaling_params!$C$9-scaling_params!$B$9)))+MAX(0,MIN(1,(S1650-scaling_params!$B$10)/(scaling_params!$C$10-scaling_params!$B$10))))/3</f>
        <v>0.3799245245</v>
      </c>
      <c r="AB1650" s="15">
        <f>(MAX(0,MIN(1,(U1650-scaling_params!$B$12)/(scaling_params!$C$12-scaling_params!$B$12)))+MAX(0,MIN(1,(V1650-scaling_params!$B$13)/(scaling_params!$C$13-scaling_params!$B$13))))/2</f>
        <v>0.4422727273</v>
      </c>
      <c r="AC1650" s="13">
        <f>(scaling_params!$G$2*X1650+scaling_params!$G$3*Y1650+scaling_params!$G$4*Z1650+scaling_params!$G$5*AA1650+scaling_params!$G$6*AB1650)*100</f>
        <v>41.90635805</v>
      </c>
      <c r="AD1650" s="11" t="s">
        <v>680</v>
      </c>
      <c r="AE1650" s="11">
        <f t="shared" si="2"/>
        <v>1</v>
      </c>
    </row>
    <row r="1651" ht="15.75" customHeight="1">
      <c r="A1651" s="11" t="s">
        <v>503</v>
      </c>
      <c r="B1651" s="11" t="s">
        <v>163</v>
      </c>
      <c r="C1651" s="11" t="s">
        <v>449</v>
      </c>
      <c r="D1651" s="11" t="s">
        <v>165</v>
      </c>
      <c r="E1651" s="12">
        <v>2025.0</v>
      </c>
      <c r="F1651" s="11" t="s">
        <v>166</v>
      </c>
      <c r="G1651" s="11" t="s">
        <v>184</v>
      </c>
      <c r="H1651" s="11">
        <v>5.0</v>
      </c>
      <c r="I1651" s="13">
        <v>8.3</v>
      </c>
      <c r="J1651" s="11">
        <v>0.0</v>
      </c>
      <c r="K1651" s="13">
        <v>2.9</v>
      </c>
      <c r="L1651" s="13">
        <v>5.7</v>
      </c>
      <c r="M1651" s="11">
        <v>1.0</v>
      </c>
      <c r="N1651" s="14">
        <v>0.81</v>
      </c>
      <c r="O1651" s="13">
        <v>65.0</v>
      </c>
      <c r="P1651" s="13">
        <v>7.5</v>
      </c>
      <c r="Q1651" s="13">
        <v>15.9</v>
      </c>
      <c r="R1651" s="13">
        <v>10.7</v>
      </c>
      <c r="S1651" s="13">
        <v>3.0</v>
      </c>
      <c r="T1651" s="13">
        <v>2.1</v>
      </c>
      <c r="U1651" s="13">
        <v>1.3</v>
      </c>
      <c r="V1651" s="13">
        <v>68.8</v>
      </c>
      <c r="W1651" s="11" t="str">
        <f t="shared" si="1"/>
        <v>B-Average|BBVA|Operations|2025</v>
      </c>
      <c r="X1651" s="15">
        <f>(MAX(0,MIN(1,1-(K1651-scaling_params!$B$2)/(scaling_params!$C$2-scaling_params!$B$2)))+MAX(0,MIN(1,(L1651-scaling_params!$B$3)/(scaling_params!$C$3-scaling_params!$B$3))))/2</f>
        <v>0.3818627451</v>
      </c>
      <c r="Y1651" s="15">
        <f>(MAX(0,MIN(1,(M1651-scaling_params!$B$4)/(scaling_params!$C$4-scaling_params!$B$4)))+MAX(0,MIN(1,(N1651-scaling_params!$B$5)/(scaling_params!$C$5-scaling_params!$B$5))))/2</f>
        <v>0.5285714286</v>
      </c>
      <c r="Z1651" s="15">
        <f>(MAX(0,MIN(1,(O1651-scaling_params!$B$6)/(scaling_params!$C$6-scaling_params!$B$6)))+MAX(0,MIN(1,1-(P1651-scaling_params!$B$7)/(scaling_params!$C$7-scaling_params!$B$7)))+MAX(0,MIN(1,(T1651-scaling_params!$B$11)/(scaling_params!$C$11-scaling_params!$B$11))))/3</f>
        <v>0.3489098717</v>
      </c>
      <c r="AA1651" s="15">
        <f>(MAX(0,MIN(1,1-(Q1651-scaling_params!$B$8)/(scaling_params!$C$8-scaling_params!$B$8)))+MAX(0,MIN(1,(R1651-scaling_params!$B$9)/(scaling_params!$C$9-scaling_params!$B$9)))+MAX(0,MIN(1,(S1651-scaling_params!$B$10)/(scaling_params!$C$10-scaling_params!$B$10))))/3</f>
        <v>0.3203676753</v>
      </c>
      <c r="AB1651" s="15">
        <f>(MAX(0,MIN(1,(U1651-scaling_params!$B$12)/(scaling_params!$C$12-scaling_params!$B$12)))+MAX(0,MIN(1,(V1651-scaling_params!$B$13)/(scaling_params!$C$13-scaling_params!$B$13))))/2</f>
        <v>0.3059090909</v>
      </c>
      <c r="AC1651" s="13">
        <f>(scaling_params!$G$2*X1651+scaling_params!$G$3*Y1651+scaling_params!$G$4*Z1651+scaling_params!$G$5*AA1651+scaling_params!$G$6*AB1651)*100</f>
        <v>38.84278342</v>
      </c>
      <c r="AD1651" s="11" t="s">
        <v>680</v>
      </c>
      <c r="AE1651" s="11">
        <f t="shared" si="2"/>
        <v>1</v>
      </c>
    </row>
    <row r="1652" ht="15.75" customHeight="1">
      <c r="A1652" s="11" t="s">
        <v>504</v>
      </c>
      <c r="B1652" s="11" t="s">
        <v>163</v>
      </c>
      <c r="C1652" s="11" t="s">
        <v>449</v>
      </c>
      <c r="D1652" s="11" t="s">
        <v>165</v>
      </c>
      <c r="E1652" s="12">
        <v>2024.0</v>
      </c>
      <c r="F1652" s="11" t="s">
        <v>171</v>
      </c>
      <c r="G1652" s="11" t="s">
        <v>184</v>
      </c>
      <c r="H1652" s="11">
        <v>4.0</v>
      </c>
      <c r="I1652" s="13">
        <v>8.6</v>
      </c>
      <c r="J1652" s="11">
        <v>0.0</v>
      </c>
      <c r="K1652" s="13">
        <v>3.0</v>
      </c>
      <c r="L1652" s="13">
        <v>6.6</v>
      </c>
      <c r="M1652" s="11">
        <v>18.0</v>
      </c>
      <c r="N1652" s="14">
        <v>0.8</v>
      </c>
      <c r="O1652" s="13">
        <v>69.1</v>
      </c>
      <c r="P1652" s="13">
        <v>7.0</v>
      </c>
      <c r="Q1652" s="13">
        <v>16.3</v>
      </c>
      <c r="R1652" s="13">
        <v>13.4</v>
      </c>
      <c r="S1652" s="13">
        <v>3.6</v>
      </c>
      <c r="T1652" s="13">
        <v>3.3</v>
      </c>
      <c r="U1652" s="13">
        <v>2.1</v>
      </c>
      <c r="V1652" s="13">
        <v>78.1</v>
      </c>
      <c r="W1652" s="11" t="str">
        <f t="shared" si="1"/>
        <v>B-Average|BBVA|Operations|2024</v>
      </c>
      <c r="X1652" s="15">
        <f>(MAX(0,MIN(1,1-(K1652-scaling_params!$B$2)/(scaling_params!$C$2-scaling_params!$B$2)))+MAX(0,MIN(1,(L1652-scaling_params!$B$3)/(scaling_params!$C$3-scaling_params!$B$3))))/2</f>
        <v>0.431372549</v>
      </c>
      <c r="Y1652" s="15">
        <f>(MAX(0,MIN(1,(M1652-scaling_params!$B$4)/(scaling_params!$C$4-scaling_params!$B$4)))+MAX(0,MIN(1,(N1652-scaling_params!$B$5)/(scaling_params!$C$5-scaling_params!$B$5))))/2</f>
        <v>0.5970238095</v>
      </c>
      <c r="Z1652" s="15">
        <f>(MAX(0,MIN(1,(O1652-scaling_params!$B$6)/(scaling_params!$C$6-scaling_params!$B$6)))+MAX(0,MIN(1,1-(P1652-scaling_params!$B$7)/(scaling_params!$C$7-scaling_params!$B$7)))+MAX(0,MIN(1,(T1652-scaling_params!$B$11)/(scaling_params!$C$11-scaling_params!$B$11))))/3</f>
        <v>0.5758973967</v>
      </c>
      <c r="AA1652" s="15">
        <f>(MAX(0,MIN(1,1-(Q1652-scaling_params!$B$8)/(scaling_params!$C$8-scaling_params!$B$8)))+MAX(0,MIN(1,(R1652-scaling_params!$B$9)/(scaling_params!$C$9-scaling_params!$B$9)))+MAX(0,MIN(1,(S1652-scaling_params!$B$10)/(scaling_params!$C$10-scaling_params!$B$10))))/3</f>
        <v>0.4779637402</v>
      </c>
      <c r="AB1652" s="15">
        <f>(MAX(0,MIN(1,(U1652-scaling_params!$B$12)/(scaling_params!$C$12-scaling_params!$B$12)))+MAX(0,MIN(1,(V1652-scaling_params!$B$13)/(scaling_params!$C$13-scaling_params!$B$13))))/2</f>
        <v>0.5904545455</v>
      </c>
      <c r="AC1652" s="13">
        <f>(scaling_params!$G$2*X1652+scaling_params!$G$3*Y1652+scaling_params!$G$4*Z1652+scaling_params!$G$5*AA1652+scaling_params!$G$6*AB1652)*100</f>
        <v>53.08042871</v>
      </c>
      <c r="AD1652" s="11" t="s">
        <v>680</v>
      </c>
      <c r="AE1652" s="11">
        <f t="shared" si="2"/>
        <v>1</v>
      </c>
    </row>
    <row r="1653" ht="15.75" customHeight="1">
      <c r="A1653" s="11" t="s">
        <v>504</v>
      </c>
      <c r="B1653" s="11" t="s">
        <v>163</v>
      </c>
      <c r="C1653" s="11" t="s">
        <v>449</v>
      </c>
      <c r="D1653" s="11" t="s">
        <v>165</v>
      </c>
      <c r="E1653" s="12">
        <v>2025.0</v>
      </c>
      <c r="F1653" s="11" t="s">
        <v>171</v>
      </c>
      <c r="G1653" s="11" t="s">
        <v>184</v>
      </c>
      <c r="H1653" s="11">
        <v>4.0</v>
      </c>
      <c r="I1653" s="13">
        <v>8.3</v>
      </c>
      <c r="J1653" s="11">
        <v>0.0</v>
      </c>
      <c r="K1653" s="13">
        <v>2.9</v>
      </c>
      <c r="L1653" s="13">
        <v>7.3</v>
      </c>
      <c r="M1653" s="11">
        <v>23.0</v>
      </c>
      <c r="N1653" s="14">
        <v>0.8</v>
      </c>
      <c r="O1653" s="13">
        <v>65.0</v>
      </c>
      <c r="P1653" s="13">
        <v>7.5</v>
      </c>
      <c r="Q1653" s="13">
        <v>15.9</v>
      </c>
      <c r="R1653" s="13">
        <v>10.7</v>
      </c>
      <c r="S1653" s="13">
        <v>4.1</v>
      </c>
      <c r="T1653" s="13">
        <v>4.8</v>
      </c>
      <c r="U1653" s="13">
        <v>1.3</v>
      </c>
      <c r="V1653" s="13">
        <v>83.3</v>
      </c>
      <c r="W1653" s="11" t="str">
        <f t="shared" si="1"/>
        <v>B-Average|BBVA|Operations|2025</v>
      </c>
      <c r="X1653" s="15">
        <f>(MAX(0,MIN(1,1-(K1653-scaling_params!$B$2)/(scaling_params!$C$2-scaling_params!$B$2)))+MAX(0,MIN(1,(L1653-scaling_params!$B$3)/(scaling_params!$C$3-scaling_params!$B$3))))/2</f>
        <v>0.4995098039</v>
      </c>
      <c r="Y1653" s="15">
        <f>(MAX(0,MIN(1,(M1653-scaling_params!$B$4)/(scaling_params!$C$4-scaling_params!$B$4)))+MAX(0,MIN(1,(N1653-scaling_params!$B$5)/(scaling_params!$C$5-scaling_params!$B$5))))/2</f>
        <v>0.6208333333</v>
      </c>
      <c r="Z1653" s="15">
        <f>(MAX(0,MIN(1,(O1653-scaling_params!$B$6)/(scaling_params!$C$6-scaling_params!$B$6)))+MAX(0,MIN(1,1-(P1653-scaling_params!$B$7)/(scaling_params!$C$7-scaling_params!$B$7)))+MAX(0,MIN(1,(T1653-scaling_params!$B$11)/(scaling_params!$C$11-scaling_params!$B$11))))/3</f>
        <v>0.6060527288</v>
      </c>
      <c r="AA1653" s="15">
        <f>(MAX(0,MIN(1,1-(Q1653-scaling_params!$B$8)/(scaling_params!$C$8-scaling_params!$B$8)))+MAX(0,MIN(1,(R1653-scaling_params!$B$9)/(scaling_params!$C$9-scaling_params!$B$9)))+MAX(0,MIN(1,(S1653-scaling_params!$B$10)/(scaling_params!$C$10-scaling_params!$B$10))))/3</f>
        <v>0.4282108125</v>
      </c>
      <c r="AB1653" s="15">
        <f>(MAX(0,MIN(1,(U1653-scaling_params!$B$12)/(scaling_params!$C$12-scaling_params!$B$12)))+MAX(0,MIN(1,(V1653-scaling_params!$B$13)/(scaling_params!$C$13-scaling_params!$B$13))))/2</f>
        <v>0.4377272727</v>
      </c>
      <c r="AC1653" s="13">
        <f>(scaling_params!$G$2*X1653+scaling_params!$G$3*Y1653+scaling_params!$G$4*Z1653+scaling_params!$G$5*AA1653+scaling_params!$G$6*AB1653)*100</f>
        <v>53.27199497</v>
      </c>
      <c r="AD1653" s="11" t="s">
        <v>680</v>
      </c>
      <c r="AE1653" s="11">
        <f t="shared" si="2"/>
        <v>1</v>
      </c>
    </row>
    <row r="1654" ht="15.75" customHeight="1">
      <c r="A1654" s="11" t="s">
        <v>505</v>
      </c>
      <c r="B1654" s="11" t="s">
        <v>163</v>
      </c>
      <c r="C1654" s="11" t="s">
        <v>449</v>
      </c>
      <c r="D1654" s="11" t="s">
        <v>181</v>
      </c>
      <c r="E1654" s="12">
        <v>2024.0</v>
      </c>
      <c r="F1654" s="11" t="s">
        <v>171</v>
      </c>
      <c r="G1654" s="11" t="s">
        <v>175</v>
      </c>
      <c r="H1654" s="11">
        <v>2.0</v>
      </c>
      <c r="I1654" s="13">
        <v>8.6</v>
      </c>
      <c r="J1654" s="11">
        <v>1.0</v>
      </c>
      <c r="K1654" s="13">
        <v>3.1</v>
      </c>
      <c r="L1654" s="13">
        <v>6.7</v>
      </c>
      <c r="M1654" s="11">
        <v>13.0</v>
      </c>
      <c r="N1654" s="14">
        <v>0.7</v>
      </c>
      <c r="O1654" s="13">
        <v>71.5</v>
      </c>
      <c r="P1654" s="13">
        <v>8.4</v>
      </c>
      <c r="Q1654" s="13">
        <v>14.6</v>
      </c>
      <c r="R1654" s="13">
        <v>11.7</v>
      </c>
      <c r="S1654" s="13">
        <v>3.4</v>
      </c>
      <c r="T1654" s="13">
        <v>3.3</v>
      </c>
      <c r="U1654" s="13">
        <v>1.8</v>
      </c>
      <c r="V1654" s="13">
        <v>76.9</v>
      </c>
      <c r="W1654" s="11" t="str">
        <f t="shared" si="1"/>
        <v>B-Average|BBVA|Corporate|2024</v>
      </c>
      <c r="X1654" s="15">
        <f>(MAX(0,MIN(1,1-(K1654-scaling_params!$B$2)/(scaling_params!$C$2-scaling_params!$B$2)))+MAX(0,MIN(1,(L1654-scaling_params!$B$3)/(scaling_params!$C$3-scaling_params!$B$3))))/2</f>
        <v>0.4220588235</v>
      </c>
      <c r="Y1654" s="15">
        <f>(MAX(0,MIN(1,(M1654-scaling_params!$B$4)/(scaling_params!$C$4-scaling_params!$B$4)))+MAX(0,MIN(1,(N1654-scaling_params!$B$5)/(scaling_params!$C$5-scaling_params!$B$5))))/2</f>
        <v>0.4482142857</v>
      </c>
      <c r="Z1654" s="15">
        <f>(MAX(0,MIN(1,(O1654-scaling_params!$B$6)/(scaling_params!$C$6-scaling_params!$B$6)))+MAX(0,MIN(1,1-(P1654-scaling_params!$B$7)/(scaling_params!$C$7-scaling_params!$B$7)))+MAX(0,MIN(1,(T1654-scaling_params!$B$11)/(scaling_params!$C$11-scaling_params!$B$11))))/3</f>
        <v>0.489375231</v>
      </c>
      <c r="AA1654" s="15">
        <f>(MAX(0,MIN(1,1-(Q1654-scaling_params!$B$8)/(scaling_params!$C$8-scaling_params!$B$8)))+MAX(0,MIN(1,(R1654-scaling_params!$B$9)/(scaling_params!$C$9-scaling_params!$B$9)))+MAX(0,MIN(1,(S1654-scaling_params!$B$10)/(scaling_params!$C$10-scaling_params!$B$10))))/3</f>
        <v>0.4510198786</v>
      </c>
      <c r="AB1654" s="15">
        <f>(MAX(0,MIN(1,(U1654-scaling_params!$B$12)/(scaling_params!$C$12-scaling_params!$B$12)))+MAX(0,MIN(1,(V1654-scaling_params!$B$13)/(scaling_params!$C$13-scaling_params!$B$13))))/2</f>
        <v>0.5045454545</v>
      </c>
      <c r="AC1654" s="13">
        <f>(scaling_params!$G$2*X1654+scaling_params!$G$3*Y1654+scaling_params!$G$4*Z1654+scaling_params!$G$5*AA1654+scaling_params!$G$6*AB1654)*100</f>
        <v>45.84332222</v>
      </c>
      <c r="AD1654" s="11" t="s">
        <v>680</v>
      </c>
      <c r="AE1654" s="11">
        <f t="shared" si="2"/>
        <v>1</v>
      </c>
    </row>
    <row r="1655" ht="15.75" customHeight="1">
      <c r="A1655" s="11" t="s">
        <v>505</v>
      </c>
      <c r="B1655" s="11" t="s">
        <v>163</v>
      </c>
      <c r="C1655" s="11" t="s">
        <v>449</v>
      </c>
      <c r="D1655" s="11" t="s">
        <v>181</v>
      </c>
      <c r="E1655" s="12">
        <v>2025.0</v>
      </c>
      <c r="F1655" s="11" t="s">
        <v>171</v>
      </c>
      <c r="G1655" s="11" t="s">
        <v>175</v>
      </c>
      <c r="H1655" s="11">
        <v>2.0</v>
      </c>
      <c r="I1655" s="13">
        <v>8.3</v>
      </c>
      <c r="J1655" s="11">
        <v>1.0</v>
      </c>
      <c r="K1655" s="13">
        <v>2.0</v>
      </c>
      <c r="L1655" s="13">
        <v>6.7</v>
      </c>
      <c r="M1655" s="11">
        <v>12.0</v>
      </c>
      <c r="N1655" s="14">
        <v>0.83</v>
      </c>
      <c r="O1655" s="13">
        <v>66.0</v>
      </c>
      <c r="P1655" s="13">
        <v>8.0</v>
      </c>
      <c r="Q1655" s="13">
        <v>14.3</v>
      </c>
      <c r="R1655" s="13">
        <v>13.5</v>
      </c>
      <c r="S1655" s="13">
        <v>3.5</v>
      </c>
      <c r="T1655" s="13">
        <v>3.7</v>
      </c>
      <c r="U1655" s="13">
        <v>1.4</v>
      </c>
      <c r="V1655" s="13">
        <v>62.8</v>
      </c>
      <c r="W1655" s="11" t="str">
        <f t="shared" si="1"/>
        <v>B-Average|BBVA|Corporate|2025</v>
      </c>
      <c r="X1655" s="15">
        <f>(MAX(0,MIN(1,1-(K1655-scaling_params!$B$2)/(scaling_params!$C$2-scaling_params!$B$2)))+MAX(0,MIN(1,(L1655-scaling_params!$B$3)/(scaling_params!$C$3-scaling_params!$B$3))))/2</f>
        <v>0.6053921569</v>
      </c>
      <c r="Y1655" s="15">
        <f>(MAX(0,MIN(1,(M1655-scaling_params!$B$4)/(scaling_params!$C$4-scaling_params!$B$4)))+MAX(0,MIN(1,(N1655-scaling_params!$B$5)/(scaling_params!$C$5-scaling_params!$B$5))))/2</f>
        <v>0.605952381</v>
      </c>
      <c r="Z1655" s="15">
        <f>(MAX(0,MIN(1,(O1655-scaling_params!$B$6)/(scaling_params!$C$6-scaling_params!$B$6)))+MAX(0,MIN(1,1-(P1655-scaling_params!$B$7)/(scaling_params!$C$7-scaling_params!$B$7)))+MAX(0,MIN(1,(T1655-scaling_params!$B$11)/(scaling_params!$C$11-scaling_params!$B$11))))/3</f>
        <v>0.4727474292</v>
      </c>
      <c r="AA1655" s="15">
        <f>(MAX(0,MIN(1,1-(Q1655-scaling_params!$B$8)/(scaling_params!$C$8-scaling_params!$B$8)))+MAX(0,MIN(1,(R1655-scaling_params!$B$9)/(scaling_params!$C$9-scaling_params!$B$9)))+MAX(0,MIN(1,(S1655-scaling_params!$B$10)/(scaling_params!$C$10-scaling_params!$B$10))))/3</f>
        <v>0.5481368036</v>
      </c>
      <c r="AB1655" s="15">
        <f>(MAX(0,MIN(1,(U1655-scaling_params!$B$12)/(scaling_params!$C$12-scaling_params!$B$12)))+MAX(0,MIN(1,(V1655-scaling_params!$B$13)/(scaling_params!$C$13-scaling_params!$B$13))))/2</f>
        <v>0.2763636364</v>
      </c>
      <c r="AC1655" s="13">
        <f>(scaling_params!$G$2*X1655+scaling_params!$G$3*Y1655+scaling_params!$G$4*Z1655+scaling_params!$G$5*AA1655+scaling_params!$G$6*AB1655)*100</f>
        <v>52.48445988</v>
      </c>
      <c r="AD1655" s="11" t="s">
        <v>680</v>
      </c>
      <c r="AE1655" s="11">
        <f t="shared" si="2"/>
        <v>1</v>
      </c>
    </row>
    <row r="1656" ht="15.75" customHeight="1">
      <c r="A1656" s="11" t="s">
        <v>506</v>
      </c>
      <c r="B1656" s="11" t="s">
        <v>163</v>
      </c>
      <c r="C1656" s="11" t="s">
        <v>449</v>
      </c>
      <c r="D1656" s="11" t="s">
        <v>177</v>
      </c>
      <c r="E1656" s="12">
        <v>2024.0</v>
      </c>
      <c r="F1656" s="11" t="s">
        <v>171</v>
      </c>
      <c r="G1656" s="11" t="s">
        <v>184</v>
      </c>
      <c r="H1656" s="11">
        <v>3.0</v>
      </c>
      <c r="I1656" s="13">
        <v>8.6</v>
      </c>
      <c r="J1656" s="11">
        <v>1.0</v>
      </c>
      <c r="K1656" s="13">
        <v>2.9</v>
      </c>
      <c r="L1656" s="13">
        <v>6.8</v>
      </c>
      <c r="M1656" s="11">
        <v>22.0</v>
      </c>
      <c r="N1656" s="14">
        <v>0.77</v>
      </c>
      <c r="O1656" s="13">
        <v>68.1</v>
      </c>
      <c r="P1656" s="13">
        <v>8.1</v>
      </c>
      <c r="Q1656" s="13">
        <v>16.4</v>
      </c>
      <c r="R1656" s="13">
        <v>13.3</v>
      </c>
      <c r="S1656" s="13">
        <v>3.7</v>
      </c>
      <c r="T1656" s="13">
        <v>3.6</v>
      </c>
      <c r="U1656" s="13">
        <v>2.1</v>
      </c>
      <c r="V1656" s="13">
        <v>69.9</v>
      </c>
      <c r="W1656" s="11" t="str">
        <f t="shared" si="1"/>
        <v>B-Average|BBVA|Retail|2024</v>
      </c>
      <c r="X1656" s="15">
        <f>(MAX(0,MIN(1,1-(K1656-scaling_params!$B$2)/(scaling_params!$C$2-scaling_params!$B$2)))+MAX(0,MIN(1,(L1656-scaling_params!$B$3)/(scaling_params!$C$3-scaling_params!$B$3))))/2</f>
        <v>0.462745098</v>
      </c>
      <c r="Y1656" s="15">
        <f>(MAX(0,MIN(1,(M1656-scaling_params!$B$4)/(scaling_params!$C$4-scaling_params!$B$4)))+MAX(0,MIN(1,(N1656-scaling_params!$B$5)/(scaling_params!$C$5-scaling_params!$B$5))))/2</f>
        <v>0.5785714286</v>
      </c>
      <c r="Z1656" s="15">
        <f>(MAX(0,MIN(1,(O1656-scaling_params!$B$6)/(scaling_params!$C$6-scaling_params!$B$6)))+MAX(0,MIN(1,1-(P1656-scaling_params!$B$7)/(scaling_params!$C$7-scaling_params!$B$7)))+MAX(0,MIN(1,(T1656-scaling_params!$B$11)/(scaling_params!$C$11-scaling_params!$B$11))))/3</f>
        <v>0.488868076</v>
      </c>
      <c r="AA1656" s="15">
        <f>(MAX(0,MIN(1,1-(Q1656-scaling_params!$B$8)/(scaling_params!$C$8-scaling_params!$B$8)))+MAX(0,MIN(1,(R1656-scaling_params!$B$9)/(scaling_params!$C$9-scaling_params!$B$9)))+MAX(0,MIN(1,(S1656-scaling_params!$B$10)/(scaling_params!$C$10-scaling_params!$B$10))))/3</f>
        <v>0.4797603737</v>
      </c>
      <c r="AB1656" s="15">
        <f>(MAX(0,MIN(1,(U1656-scaling_params!$B$12)/(scaling_params!$C$12-scaling_params!$B$12)))+MAX(0,MIN(1,(V1656-scaling_params!$B$13)/(scaling_params!$C$13-scaling_params!$B$13))))/2</f>
        <v>0.5159090909</v>
      </c>
      <c r="AC1656" s="13">
        <f>(scaling_params!$G$2*X1656+scaling_params!$G$3*Y1656+scaling_params!$G$4*Z1656+scaling_params!$G$5*AA1656+scaling_params!$G$6*AB1656)*100</f>
        <v>50.49084801</v>
      </c>
      <c r="AD1656" s="11" t="s">
        <v>680</v>
      </c>
      <c r="AE1656" s="11">
        <f t="shared" si="2"/>
        <v>1</v>
      </c>
    </row>
    <row r="1657" ht="15.75" customHeight="1">
      <c r="A1657" s="11" t="s">
        <v>506</v>
      </c>
      <c r="B1657" s="11" t="s">
        <v>163</v>
      </c>
      <c r="C1657" s="11" t="s">
        <v>449</v>
      </c>
      <c r="D1657" s="11" t="s">
        <v>177</v>
      </c>
      <c r="E1657" s="12">
        <v>2025.0</v>
      </c>
      <c r="F1657" s="11" t="s">
        <v>171</v>
      </c>
      <c r="G1657" s="11" t="s">
        <v>184</v>
      </c>
      <c r="H1657" s="11">
        <v>3.0</v>
      </c>
      <c r="I1657" s="13">
        <v>8.3</v>
      </c>
      <c r="J1657" s="11">
        <v>0.0</v>
      </c>
      <c r="K1657" s="13">
        <v>2.8</v>
      </c>
      <c r="L1657" s="13">
        <v>7.3</v>
      </c>
      <c r="M1657" s="11">
        <v>22.0</v>
      </c>
      <c r="N1657" s="14">
        <v>0.84</v>
      </c>
      <c r="O1657" s="13">
        <v>69.9</v>
      </c>
      <c r="P1657" s="13">
        <v>6.2</v>
      </c>
      <c r="Q1657" s="13">
        <v>20.4</v>
      </c>
      <c r="R1657" s="13">
        <v>11.3</v>
      </c>
      <c r="S1657" s="13">
        <v>3.9</v>
      </c>
      <c r="T1657" s="13">
        <v>3.3</v>
      </c>
      <c r="U1657" s="13">
        <v>1.6</v>
      </c>
      <c r="V1657" s="13">
        <v>77.6</v>
      </c>
      <c r="W1657" s="11" t="str">
        <f t="shared" si="1"/>
        <v>B-Average|BBVA|Retail|2025</v>
      </c>
      <c r="X1657" s="15">
        <f>(MAX(0,MIN(1,1-(K1657-scaling_params!$B$2)/(scaling_params!$C$2-scaling_params!$B$2)))+MAX(0,MIN(1,(L1657-scaling_params!$B$3)/(scaling_params!$C$3-scaling_params!$B$3))))/2</f>
        <v>0.5161764706</v>
      </c>
      <c r="Y1657" s="15">
        <f>(MAX(0,MIN(1,(M1657-scaling_params!$B$4)/(scaling_params!$C$4-scaling_params!$B$4)))+MAX(0,MIN(1,(N1657-scaling_params!$B$5)/(scaling_params!$C$5-scaling_params!$B$5))))/2</f>
        <v>0.6660714286</v>
      </c>
      <c r="Z1657" s="15">
        <f>(MAX(0,MIN(1,(O1657-scaling_params!$B$6)/(scaling_params!$C$6-scaling_params!$B$6)))+MAX(0,MIN(1,1-(P1657-scaling_params!$B$7)/(scaling_params!$C$7-scaling_params!$B$7)))+MAX(0,MIN(1,(T1657-scaling_params!$B$11)/(scaling_params!$C$11-scaling_params!$B$11))))/3</f>
        <v>0.6611707889</v>
      </c>
      <c r="AA1657" s="15">
        <f>(MAX(0,MIN(1,1-(Q1657-scaling_params!$B$8)/(scaling_params!$C$8-scaling_params!$B$8)))+MAX(0,MIN(1,(R1657-scaling_params!$B$9)/(scaling_params!$C$9-scaling_params!$B$9)))+MAX(0,MIN(1,(S1657-scaling_params!$B$10)/(scaling_params!$C$10-scaling_params!$B$10))))/3</f>
        <v>0.2634648796</v>
      </c>
      <c r="AB1657" s="15">
        <f>(MAX(0,MIN(1,(U1657-scaling_params!$B$12)/(scaling_params!$C$12-scaling_params!$B$12)))+MAX(0,MIN(1,(V1657-scaling_params!$B$13)/(scaling_params!$C$13-scaling_params!$B$13))))/2</f>
        <v>0.4609090909</v>
      </c>
      <c r="AC1657" s="13">
        <f>(scaling_params!$G$2*X1657+scaling_params!$G$3*Y1657+scaling_params!$G$4*Z1657+scaling_params!$G$5*AA1657+scaling_params!$G$6*AB1657)*100</f>
        <v>53.39604832</v>
      </c>
      <c r="AD1657" s="11" t="s">
        <v>680</v>
      </c>
      <c r="AE1657" s="11">
        <f t="shared" si="2"/>
        <v>1</v>
      </c>
    </row>
    <row r="1658" ht="15.75" customHeight="1">
      <c r="A1658" s="11" t="s">
        <v>507</v>
      </c>
      <c r="B1658" s="11" t="s">
        <v>163</v>
      </c>
      <c r="C1658" s="11" t="s">
        <v>449</v>
      </c>
      <c r="D1658" s="11" t="s">
        <v>165</v>
      </c>
      <c r="E1658" s="12">
        <v>2024.0</v>
      </c>
      <c r="F1658" s="11" t="s">
        <v>166</v>
      </c>
      <c r="G1658" s="11" t="s">
        <v>172</v>
      </c>
      <c r="H1658" s="11">
        <v>4.0</v>
      </c>
      <c r="I1658" s="13">
        <v>8.6</v>
      </c>
      <c r="J1658" s="11">
        <v>0.0</v>
      </c>
      <c r="K1658" s="13">
        <v>3.0</v>
      </c>
      <c r="L1658" s="13">
        <v>5.7</v>
      </c>
      <c r="M1658" s="11">
        <v>2.0</v>
      </c>
      <c r="N1658" s="14">
        <v>0.72</v>
      </c>
      <c r="O1658" s="13">
        <v>69.1</v>
      </c>
      <c r="P1658" s="13">
        <v>7.0</v>
      </c>
      <c r="Q1658" s="13">
        <v>16.3</v>
      </c>
      <c r="R1658" s="13">
        <v>13.4</v>
      </c>
      <c r="S1658" s="13">
        <v>3.6</v>
      </c>
      <c r="T1658" s="13">
        <v>3.5</v>
      </c>
      <c r="U1658" s="13">
        <v>2.1</v>
      </c>
      <c r="V1658" s="13">
        <v>71.7</v>
      </c>
      <c r="W1658" s="11" t="str">
        <f t="shared" si="1"/>
        <v>B-Average|BBVA|Operations|2024</v>
      </c>
      <c r="X1658" s="15">
        <f>(MAX(0,MIN(1,1-(K1658-scaling_params!$B$2)/(scaling_params!$C$2-scaling_params!$B$2)))+MAX(0,MIN(1,(L1658-scaling_params!$B$3)/(scaling_params!$C$3-scaling_params!$B$3))))/2</f>
        <v>0.3651960784</v>
      </c>
      <c r="Y1658" s="15">
        <f>(MAX(0,MIN(1,(M1658-scaling_params!$B$4)/(scaling_params!$C$4-scaling_params!$B$4)))+MAX(0,MIN(1,(N1658-scaling_params!$B$5)/(scaling_params!$C$5-scaling_params!$B$5))))/2</f>
        <v>0.4208333333</v>
      </c>
      <c r="Z1658" s="15">
        <f>(MAX(0,MIN(1,(O1658-scaling_params!$B$6)/(scaling_params!$C$6-scaling_params!$B$6)))+MAX(0,MIN(1,1-(P1658-scaling_params!$B$7)/(scaling_params!$C$7-scaling_params!$B$7)))+MAX(0,MIN(1,(T1658-scaling_params!$B$11)/(scaling_params!$C$11-scaling_params!$B$11))))/3</f>
        <v>0.5949450157</v>
      </c>
      <c r="AA1658" s="15">
        <f>(MAX(0,MIN(1,1-(Q1658-scaling_params!$B$8)/(scaling_params!$C$8-scaling_params!$B$8)))+MAX(0,MIN(1,(R1658-scaling_params!$B$9)/(scaling_params!$C$9-scaling_params!$B$9)))+MAX(0,MIN(1,(S1658-scaling_params!$B$10)/(scaling_params!$C$10-scaling_params!$B$10))))/3</f>
        <v>0.4779637402</v>
      </c>
      <c r="AB1658" s="15">
        <f>(MAX(0,MIN(1,(U1658-scaling_params!$B$12)/(scaling_params!$C$12-scaling_params!$B$12)))+MAX(0,MIN(1,(V1658-scaling_params!$B$13)/(scaling_params!$C$13-scaling_params!$B$13))))/2</f>
        <v>0.5322727273</v>
      </c>
      <c r="AC1658" s="13">
        <f>(scaling_params!$G$2*X1658+scaling_params!$G$3*Y1658+scaling_params!$G$4*Z1658+scaling_params!$G$5*AA1658+scaling_params!$G$6*AB1658)*100</f>
        <v>47.14587905</v>
      </c>
      <c r="AD1658" s="11" t="s">
        <v>680</v>
      </c>
      <c r="AE1658" s="11">
        <f t="shared" si="2"/>
        <v>1</v>
      </c>
    </row>
    <row r="1659" ht="15.75" customHeight="1">
      <c r="A1659" s="11" t="s">
        <v>507</v>
      </c>
      <c r="B1659" s="11" t="s">
        <v>163</v>
      </c>
      <c r="C1659" s="11" t="s">
        <v>449</v>
      </c>
      <c r="D1659" s="11" t="s">
        <v>165</v>
      </c>
      <c r="E1659" s="12">
        <v>2025.0</v>
      </c>
      <c r="F1659" s="11" t="s">
        <v>166</v>
      </c>
      <c r="G1659" s="11" t="s">
        <v>172</v>
      </c>
      <c r="H1659" s="11">
        <v>4.0</v>
      </c>
      <c r="I1659" s="13">
        <v>8.3</v>
      </c>
      <c r="J1659" s="11">
        <v>1.0</v>
      </c>
      <c r="K1659" s="13">
        <v>2.9</v>
      </c>
      <c r="L1659" s="13">
        <v>6.3</v>
      </c>
      <c r="M1659" s="11">
        <v>-1.0</v>
      </c>
      <c r="N1659" s="14">
        <v>0.73</v>
      </c>
      <c r="O1659" s="13">
        <v>65.0</v>
      </c>
      <c r="P1659" s="13">
        <v>7.5</v>
      </c>
      <c r="Q1659" s="13">
        <v>15.9</v>
      </c>
      <c r="R1659" s="13">
        <v>10.7</v>
      </c>
      <c r="S1659" s="13">
        <v>3.8</v>
      </c>
      <c r="T1659" s="13">
        <v>3.5</v>
      </c>
      <c r="U1659" s="13">
        <v>1.3</v>
      </c>
      <c r="V1659" s="13">
        <v>65.2</v>
      </c>
      <c r="W1659" s="11" t="str">
        <f t="shared" si="1"/>
        <v>B-Average|BBVA|Operations|2025</v>
      </c>
      <c r="X1659" s="15">
        <f>(MAX(0,MIN(1,1-(K1659-scaling_params!$B$2)/(scaling_params!$C$2-scaling_params!$B$2)))+MAX(0,MIN(1,(L1659-scaling_params!$B$3)/(scaling_params!$C$3-scaling_params!$B$3))))/2</f>
        <v>0.4259803922</v>
      </c>
      <c r="Y1659" s="15">
        <f>(MAX(0,MIN(1,(M1659-scaling_params!$B$4)/(scaling_params!$C$4-scaling_params!$B$4)))+MAX(0,MIN(1,(N1659-scaling_params!$B$5)/(scaling_params!$C$5-scaling_params!$B$5))))/2</f>
        <v>0.419047619</v>
      </c>
      <c r="Z1659" s="15">
        <f>(MAX(0,MIN(1,(O1659-scaling_params!$B$6)/(scaling_params!$C$6-scaling_params!$B$6)))+MAX(0,MIN(1,1-(P1659-scaling_params!$B$7)/(scaling_params!$C$7-scaling_params!$B$7)))+MAX(0,MIN(1,(T1659-scaling_params!$B$11)/(scaling_params!$C$11-scaling_params!$B$11))))/3</f>
        <v>0.482243205</v>
      </c>
      <c r="AA1659" s="15">
        <f>(MAX(0,MIN(1,1-(Q1659-scaling_params!$B$8)/(scaling_params!$C$8-scaling_params!$B$8)))+MAX(0,MIN(1,(R1659-scaling_params!$B$9)/(scaling_params!$C$9-scaling_params!$B$9)))+MAX(0,MIN(1,(S1659-scaling_params!$B$10)/(scaling_params!$C$10-scaling_params!$B$10))))/3</f>
        <v>0.3987990478</v>
      </c>
      <c r="AB1659" s="15">
        <f>(MAX(0,MIN(1,(U1659-scaling_params!$B$12)/(scaling_params!$C$12-scaling_params!$B$12)))+MAX(0,MIN(1,(V1659-scaling_params!$B$13)/(scaling_params!$C$13-scaling_params!$B$13))))/2</f>
        <v>0.2731818182</v>
      </c>
      <c r="AC1659" s="13">
        <f>(scaling_params!$G$2*X1659+scaling_params!$G$3*Y1659+scaling_params!$G$4*Z1659+scaling_params!$G$5*AA1659+scaling_params!$G$6*AB1659)*100</f>
        <v>41.43328228</v>
      </c>
      <c r="AD1659" s="11" t="s">
        <v>680</v>
      </c>
      <c r="AE1659" s="11">
        <f t="shared" si="2"/>
        <v>1</v>
      </c>
    </row>
    <row r="1660" ht="15.75" customHeight="1">
      <c r="A1660" s="11" t="s">
        <v>508</v>
      </c>
      <c r="B1660" s="11" t="s">
        <v>163</v>
      </c>
      <c r="C1660" s="11" t="s">
        <v>449</v>
      </c>
      <c r="D1660" s="11" t="s">
        <v>170</v>
      </c>
      <c r="E1660" s="12">
        <v>2024.0</v>
      </c>
      <c r="F1660" s="11" t="s">
        <v>166</v>
      </c>
      <c r="G1660" s="11" t="s">
        <v>172</v>
      </c>
      <c r="H1660" s="11">
        <v>5.0</v>
      </c>
      <c r="I1660" s="13">
        <v>8.6</v>
      </c>
      <c r="J1660" s="11">
        <v>0.0</v>
      </c>
      <c r="K1660" s="13">
        <v>2.4</v>
      </c>
      <c r="L1660" s="13">
        <v>6.2</v>
      </c>
      <c r="M1660" s="11">
        <v>-7.0</v>
      </c>
      <c r="N1660" s="14">
        <v>0.85</v>
      </c>
      <c r="O1660" s="13">
        <v>70.5</v>
      </c>
      <c r="P1660" s="13">
        <v>8.3</v>
      </c>
      <c r="Q1660" s="13">
        <v>13.6</v>
      </c>
      <c r="R1660" s="13">
        <v>14.9</v>
      </c>
      <c r="S1660" s="13">
        <v>3.8</v>
      </c>
      <c r="T1660" s="13">
        <v>3.7</v>
      </c>
      <c r="U1660" s="13">
        <v>1.7</v>
      </c>
      <c r="V1660" s="13">
        <v>87.8</v>
      </c>
      <c r="W1660" s="11" t="str">
        <f t="shared" si="1"/>
        <v>B-Average|BBVA|Risk|2024</v>
      </c>
      <c r="X1660" s="15">
        <f>(MAX(0,MIN(1,1-(K1660-scaling_params!$B$2)/(scaling_params!$C$2-scaling_params!$B$2)))+MAX(0,MIN(1,(L1660-scaling_params!$B$3)/(scaling_params!$C$3-scaling_params!$B$3))))/2</f>
        <v>0.5019607843</v>
      </c>
      <c r="Y1660" s="15">
        <f>(MAX(0,MIN(1,(M1660-scaling_params!$B$4)/(scaling_params!$C$4-scaling_params!$B$4)))+MAX(0,MIN(1,(N1660-scaling_params!$B$5)/(scaling_params!$C$5-scaling_params!$B$5))))/2</f>
        <v>0.5404761905</v>
      </c>
      <c r="Z1660" s="15">
        <f>(MAX(0,MIN(1,(O1660-scaling_params!$B$6)/(scaling_params!$C$6-scaling_params!$B$6)))+MAX(0,MIN(1,1-(P1660-scaling_params!$B$7)/(scaling_params!$C$7-scaling_params!$B$7)))+MAX(0,MIN(1,(T1660-scaling_params!$B$11)/(scaling_params!$C$11-scaling_params!$B$11))))/3</f>
        <v>0.5199778279</v>
      </c>
      <c r="AA1660" s="15">
        <f>(MAX(0,MIN(1,1-(Q1660-scaling_params!$B$8)/(scaling_params!$C$8-scaling_params!$B$8)))+MAX(0,MIN(1,(R1660-scaling_params!$B$9)/(scaling_params!$C$9-scaling_params!$B$9)))+MAX(0,MIN(1,(S1660-scaling_params!$B$10)/(scaling_params!$C$10-scaling_params!$B$10))))/3</f>
        <v>0.6631354498</v>
      </c>
      <c r="AB1660" s="15">
        <f>(MAX(0,MIN(1,(U1660-scaling_params!$B$12)/(scaling_params!$C$12-scaling_params!$B$12)))+MAX(0,MIN(1,(V1660-scaling_params!$B$13)/(scaling_params!$C$13-scaling_params!$B$13))))/2</f>
        <v>0.5786363636</v>
      </c>
      <c r="AC1660" s="13">
        <f>(scaling_params!$G$2*X1660+scaling_params!$G$3*Y1660+scaling_params!$G$4*Z1660+scaling_params!$G$5*AA1660+scaling_params!$G$6*AB1660)*100</f>
        <v>55.21584087</v>
      </c>
      <c r="AD1660" s="11" t="s">
        <v>680</v>
      </c>
      <c r="AE1660" s="11">
        <f t="shared" si="2"/>
        <v>1</v>
      </c>
    </row>
    <row r="1661" ht="15.75" customHeight="1">
      <c r="A1661" s="11" t="s">
        <v>508</v>
      </c>
      <c r="B1661" s="11" t="s">
        <v>163</v>
      </c>
      <c r="C1661" s="11" t="s">
        <v>449</v>
      </c>
      <c r="D1661" s="11" t="s">
        <v>170</v>
      </c>
      <c r="E1661" s="12">
        <v>2025.0</v>
      </c>
      <c r="F1661" s="11" t="s">
        <v>166</v>
      </c>
      <c r="G1661" s="11" t="s">
        <v>172</v>
      </c>
      <c r="H1661" s="11">
        <v>5.0</v>
      </c>
      <c r="I1661" s="13">
        <v>8.3</v>
      </c>
      <c r="J1661" s="11">
        <v>0.0</v>
      </c>
      <c r="K1661" s="13">
        <v>2.5</v>
      </c>
      <c r="L1661" s="13">
        <v>6.4</v>
      </c>
      <c r="M1661" s="11">
        <v>18.0</v>
      </c>
      <c r="N1661" s="14">
        <v>0.79</v>
      </c>
      <c r="O1661" s="13">
        <v>68.8</v>
      </c>
      <c r="P1661" s="13">
        <v>7.0</v>
      </c>
      <c r="Q1661" s="13">
        <v>16.6</v>
      </c>
      <c r="R1661" s="13">
        <v>14.7</v>
      </c>
      <c r="S1661" s="13">
        <v>4.0</v>
      </c>
      <c r="T1661" s="13">
        <v>3.8</v>
      </c>
      <c r="U1661" s="13">
        <v>1.5</v>
      </c>
      <c r="V1661" s="13">
        <v>74.8</v>
      </c>
      <c r="W1661" s="11" t="str">
        <f t="shared" si="1"/>
        <v>B-Average|BBVA|Risk|2025</v>
      </c>
      <c r="X1661" s="15">
        <f>(MAX(0,MIN(1,1-(K1661-scaling_params!$B$2)/(scaling_params!$C$2-scaling_params!$B$2)))+MAX(0,MIN(1,(L1661-scaling_params!$B$3)/(scaling_params!$C$3-scaling_params!$B$3))))/2</f>
        <v>0.5</v>
      </c>
      <c r="Y1661" s="15">
        <f>(MAX(0,MIN(1,(M1661-scaling_params!$B$4)/(scaling_params!$C$4-scaling_params!$B$4)))+MAX(0,MIN(1,(N1661-scaling_params!$B$5)/(scaling_params!$C$5-scaling_params!$B$5))))/2</f>
        <v>0.5845238095</v>
      </c>
      <c r="Z1661" s="15">
        <f>(MAX(0,MIN(1,(O1661-scaling_params!$B$6)/(scaling_params!$C$6-scaling_params!$B$6)))+MAX(0,MIN(1,1-(P1661-scaling_params!$B$7)/(scaling_params!$C$7-scaling_params!$B$7)))+MAX(0,MIN(1,(T1661-scaling_params!$B$11)/(scaling_params!$C$11-scaling_params!$B$11))))/3</f>
        <v>0.6185659493</v>
      </c>
      <c r="AA1661" s="15">
        <f>(MAX(0,MIN(1,1-(Q1661-scaling_params!$B$8)/(scaling_params!$C$8-scaling_params!$B$8)))+MAX(0,MIN(1,(R1661-scaling_params!$B$9)/(scaling_params!$C$9-scaling_params!$B$9)))+MAX(0,MIN(1,(S1661-scaling_params!$B$10)/(scaling_params!$C$10-scaling_params!$B$10))))/3</f>
        <v>0.5606681107</v>
      </c>
      <c r="AB1661" s="15">
        <f>(MAX(0,MIN(1,(U1661-scaling_params!$B$12)/(scaling_params!$C$12-scaling_params!$B$12)))+MAX(0,MIN(1,(V1661-scaling_params!$B$13)/(scaling_params!$C$13-scaling_params!$B$13))))/2</f>
        <v>0.4104545455</v>
      </c>
      <c r="AC1661" s="13">
        <f>(scaling_params!$G$2*X1661+scaling_params!$G$3*Y1661+scaling_params!$G$4*Z1661+scaling_params!$G$5*AA1661+scaling_params!$G$6*AB1661)*100</f>
        <v>54.73373172</v>
      </c>
      <c r="AD1661" s="11" t="s">
        <v>680</v>
      </c>
      <c r="AE1661" s="11">
        <f t="shared" si="2"/>
        <v>1</v>
      </c>
    </row>
    <row r="1662" ht="15.75" customHeight="1">
      <c r="A1662" s="11" t="s">
        <v>509</v>
      </c>
      <c r="B1662" s="11" t="s">
        <v>163</v>
      </c>
      <c r="C1662" s="11" t="s">
        <v>449</v>
      </c>
      <c r="D1662" s="11" t="s">
        <v>170</v>
      </c>
      <c r="E1662" s="12">
        <v>2024.0</v>
      </c>
      <c r="F1662" s="11" t="s">
        <v>171</v>
      </c>
      <c r="G1662" s="11" t="s">
        <v>184</v>
      </c>
      <c r="H1662" s="11">
        <v>5.0</v>
      </c>
      <c r="I1662" s="13">
        <v>8.6</v>
      </c>
      <c r="J1662" s="11">
        <v>1.0</v>
      </c>
      <c r="K1662" s="13">
        <v>2.4</v>
      </c>
      <c r="L1662" s="13">
        <v>6.5</v>
      </c>
      <c r="M1662" s="11">
        <v>24.0</v>
      </c>
      <c r="N1662" s="14">
        <v>0.77</v>
      </c>
      <c r="O1662" s="13">
        <v>70.5</v>
      </c>
      <c r="P1662" s="13">
        <v>8.3</v>
      </c>
      <c r="Q1662" s="13">
        <v>13.6</v>
      </c>
      <c r="R1662" s="13">
        <v>14.9</v>
      </c>
      <c r="S1662" s="13">
        <v>3.3</v>
      </c>
      <c r="T1662" s="13">
        <v>3.4</v>
      </c>
      <c r="U1662" s="13">
        <v>1.7</v>
      </c>
      <c r="V1662" s="13">
        <v>63.5</v>
      </c>
      <c r="W1662" s="11" t="str">
        <f t="shared" si="1"/>
        <v>B-Average|BBVA|Risk|2024</v>
      </c>
      <c r="X1662" s="15">
        <f>(MAX(0,MIN(1,1-(K1662-scaling_params!$B$2)/(scaling_params!$C$2-scaling_params!$B$2)))+MAX(0,MIN(1,(L1662-scaling_params!$B$3)/(scaling_params!$C$3-scaling_params!$B$3))))/2</f>
        <v>0.5240196078</v>
      </c>
      <c r="Y1662" s="15">
        <f>(MAX(0,MIN(1,(M1662-scaling_params!$B$4)/(scaling_params!$C$4-scaling_params!$B$4)))+MAX(0,MIN(1,(N1662-scaling_params!$B$5)/(scaling_params!$C$5-scaling_params!$B$5))))/2</f>
        <v>0.5880952381</v>
      </c>
      <c r="Z1662" s="15">
        <f>(MAX(0,MIN(1,(O1662-scaling_params!$B$6)/(scaling_params!$C$6-scaling_params!$B$6)))+MAX(0,MIN(1,1-(P1662-scaling_params!$B$7)/(scaling_params!$C$7-scaling_params!$B$7)))+MAX(0,MIN(1,(T1662-scaling_params!$B$11)/(scaling_params!$C$11-scaling_params!$B$11))))/3</f>
        <v>0.4914063993</v>
      </c>
      <c r="AA1662" s="15">
        <f>(MAX(0,MIN(1,1-(Q1662-scaling_params!$B$8)/(scaling_params!$C$8-scaling_params!$B$8)))+MAX(0,MIN(1,(R1662-scaling_params!$B$9)/(scaling_params!$C$9-scaling_params!$B$9)))+MAX(0,MIN(1,(S1662-scaling_params!$B$10)/(scaling_params!$C$10-scaling_params!$B$10))))/3</f>
        <v>0.614115842</v>
      </c>
      <c r="AB1662" s="15">
        <f>(MAX(0,MIN(1,(U1662-scaling_params!$B$12)/(scaling_params!$C$12-scaling_params!$B$12)))+MAX(0,MIN(1,(V1662-scaling_params!$B$13)/(scaling_params!$C$13-scaling_params!$B$13))))/2</f>
        <v>0.3577272727</v>
      </c>
      <c r="AC1662" s="13">
        <f>(scaling_params!$G$2*X1662+scaling_params!$G$3*Y1662+scaling_params!$G$4*Z1662+scaling_params!$G$5*AA1662+scaling_params!$G$6*AB1662)*100</f>
        <v>52.7123699</v>
      </c>
      <c r="AD1662" s="11" t="s">
        <v>680</v>
      </c>
      <c r="AE1662" s="11">
        <f t="shared" si="2"/>
        <v>1</v>
      </c>
    </row>
    <row r="1663" ht="15.75" customHeight="1">
      <c r="A1663" s="11" t="s">
        <v>509</v>
      </c>
      <c r="B1663" s="11" t="s">
        <v>163</v>
      </c>
      <c r="C1663" s="11" t="s">
        <v>449</v>
      </c>
      <c r="D1663" s="11" t="s">
        <v>170</v>
      </c>
      <c r="E1663" s="12">
        <v>2025.0</v>
      </c>
      <c r="F1663" s="11" t="s">
        <v>171</v>
      </c>
      <c r="G1663" s="11" t="s">
        <v>184</v>
      </c>
      <c r="H1663" s="11">
        <v>5.0</v>
      </c>
      <c r="I1663" s="13">
        <v>8.3</v>
      </c>
      <c r="J1663" s="11">
        <v>0.0</v>
      </c>
      <c r="K1663" s="13">
        <v>2.5</v>
      </c>
      <c r="L1663" s="13">
        <v>6.5</v>
      </c>
      <c r="M1663" s="11">
        <v>-1.0</v>
      </c>
      <c r="N1663" s="14">
        <v>0.76</v>
      </c>
      <c r="O1663" s="13">
        <v>68.8</v>
      </c>
      <c r="P1663" s="13">
        <v>7.0</v>
      </c>
      <c r="Q1663" s="13">
        <v>16.6</v>
      </c>
      <c r="R1663" s="13">
        <v>14.7</v>
      </c>
      <c r="S1663" s="13">
        <v>3.3</v>
      </c>
      <c r="T1663" s="13">
        <v>3.8</v>
      </c>
      <c r="U1663" s="13">
        <v>1.5</v>
      </c>
      <c r="V1663" s="13">
        <v>68.7</v>
      </c>
      <c r="W1663" s="11" t="str">
        <f t="shared" si="1"/>
        <v>B-Average|BBVA|Risk|2025</v>
      </c>
      <c r="X1663" s="15">
        <f>(MAX(0,MIN(1,1-(K1663-scaling_params!$B$2)/(scaling_params!$C$2-scaling_params!$B$2)))+MAX(0,MIN(1,(L1663-scaling_params!$B$3)/(scaling_params!$C$3-scaling_params!$B$3))))/2</f>
        <v>0.5073529412</v>
      </c>
      <c r="Y1663" s="15">
        <f>(MAX(0,MIN(1,(M1663-scaling_params!$B$4)/(scaling_params!$C$4-scaling_params!$B$4)))+MAX(0,MIN(1,(N1663-scaling_params!$B$5)/(scaling_params!$C$5-scaling_params!$B$5))))/2</f>
        <v>0.456547619</v>
      </c>
      <c r="Z1663" s="15">
        <f>(MAX(0,MIN(1,(O1663-scaling_params!$B$6)/(scaling_params!$C$6-scaling_params!$B$6)))+MAX(0,MIN(1,1-(P1663-scaling_params!$B$7)/(scaling_params!$C$7-scaling_params!$B$7)))+MAX(0,MIN(1,(T1663-scaling_params!$B$11)/(scaling_params!$C$11-scaling_params!$B$11))))/3</f>
        <v>0.6185659493</v>
      </c>
      <c r="AA1663" s="15">
        <f>(MAX(0,MIN(1,1-(Q1663-scaling_params!$B$8)/(scaling_params!$C$8-scaling_params!$B$8)))+MAX(0,MIN(1,(R1663-scaling_params!$B$9)/(scaling_params!$C$9-scaling_params!$B$9)))+MAX(0,MIN(1,(S1663-scaling_params!$B$10)/(scaling_params!$C$10-scaling_params!$B$10))))/3</f>
        <v>0.4920406598</v>
      </c>
      <c r="AB1663" s="15">
        <f>(MAX(0,MIN(1,(U1663-scaling_params!$B$12)/(scaling_params!$C$12-scaling_params!$B$12)))+MAX(0,MIN(1,(V1663-scaling_params!$B$13)/(scaling_params!$C$13-scaling_params!$B$13))))/2</f>
        <v>0.355</v>
      </c>
      <c r="AC1663" s="13">
        <f>(scaling_params!$G$2*X1663+scaling_params!$G$3*Y1663+scaling_params!$G$4*Z1663+scaling_params!$G$5*AA1663+scaling_params!$G$6*AB1663)*100</f>
        <v>50.03687858</v>
      </c>
      <c r="AD1663" s="11" t="s">
        <v>680</v>
      </c>
      <c r="AE1663" s="11">
        <f t="shared" si="2"/>
        <v>1</v>
      </c>
    </row>
    <row r="1664" ht="15.75" customHeight="1">
      <c r="A1664" s="11" t="s">
        <v>510</v>
      </c>
      <c r="B1664" s="11" t="s">
        <v>163</v>
      </c>
      <c r="C1664" s="11" t="s">
        <v>449</v>
      </c>
      <c r="D1664" s="11" t="s">
        <v>165</v>
      </c>
      <c r="E1664" s="12">
        <v>2024.0</v>
      </c>
      <c r="F1664" s="11" t="s">
        <v>171</v>
      </c>
      <c r="G1664" s="11" t="s">
        <v>167</v>
      </c>
      <c r="H1664" s="11">
        <v>4.0</v>
      </c>
      <c r="I1664" s="13">
        <v>8.6</v>
      </c>
      <c r="J1664" s="11">
        <v>0.0</v>
      </c>
      <c r="K1664" s="13">
        <v>3.0</v>
      </c>
      <c r="L1664" s="13">
        <v>8.2</v>
      </c>
      <c r="M1664" s="11">
        <v>41.0</v>
      </c>
      <c r="N1664" s="14">
        <v>0.8</v>
      </c>
      <c r="O1664" s="13">
        <v>69.1</v>
      </c>
      <c r="P1664" s="13">
        <v>7.0</v>
      </c>
      <c r="Q1664" s="13">
        <v>16.3</v>
      </c>
      <c r="R1664" s="13">
        <v>13.4</v>
      </c>
      <c r="S1664" s="13">
        <v>4.4</v>
      </c>
      <c r="T1664" s="13">
        <v>4.2</v>
      </c>
      <c r="U1664" s="13">
        <v>2.1</v>
      </c>
      <c r="V1664" s="13">
        <v>82.9</v>
      </c>
      <c r="W1664" s="11" t="str">
        <f t="shared" si="1"/>
        <v>B-Average|BBVA|Operations|2024</v>
      </c>
      <c r="X1664" s="15">
        <f>(MAX(0,MIN(1,1-(K1664-scaling_params!$B$2)/(scaling_params!$C$2-scaling_params!$B$2)))+MAX(0,MIN(1,(L1664-scaling_params!$B$3)/(scaling_params!$C$3-scaling_params!$B$3))))/2</f>
        <v>0.5490196078</v>
      </c>
      <c r="Y1664" s="15">
        <f>(MAX(0,MIN(1,(M1664-scaling_params!$B$4)/(scaling_params!$C$4-scaling_params!$B$4)))+MAX(0,MIN(1,(N1664-scaling_params!$B$5)/(scaling_params!$C$5-scaling_params!$B$5))))/2</f>
        <v>0.706547619</v>
      </c>
      <c r="Z1664" s="15">
        <f>(MAX(0,MIN(1,(O1664-scaling_params!$B$6)/(scaling_params!$C$6-scaling_params!$B$6)))+MAX(0,MIN(1,1-(P1664-scaling_params!$B$7)/(scaling_params!$C$7-scaling_params!$B$7)))+MAX(0,MIN(1,(T1664-scaling_params!$B$11)/(scaling_params!$C$11-scaling_params!$B$11))))/3</f>
        <v>0.6616116824</v>
      </c>
      <c r="AA1664" s="15">
        <f>(MAX(0,MIN(1,1-(Q1664-scaling_params!$B$8)/(scaling_params!$C$8-scaling_params!$B$8)))+MAX(0,MIN(1,(R1664-scaling_params!$B$9)/(scaling_params!$C$9-scaling_params!$B$9)))+MAX(0,MIN(1,(S1664-scaling_params!$B$10)/(scaling_params!$C$10-scaling_params!$B$10))))/3</f>
        <v>0.5563951127</v>
      </c>
      <c r="AB1664" s="15">
        <f>(MAX(0,MIN(1,(U1664-scaling_params!$B$12)/(scaling_params!$C$12-scaling_params!$B$12)))+MAX(0,MIN(1,(V1664-scaling_params!$B$13)/(scaling_params!$C$13-scaling_params!$B$13))))/2</f>
        <v>0.6340909091</v>
      </c>
      <c r="AC1664" s="13">
        <f>(scaling_params!$G$2*X1664+scaling_params!$G$3*Y1664+scaling_params!$G$4*Z1664+scaling_params!$G$5*AA1664+scaling_params!$G$6*AB1664)*100</f>
        <v>62.32853108</v>
      </c>
      <c r="AD1664" s="11" t="s">
        <v>680</v>
      </c>
      <c r="AE1664" s="11">
        <f t="shared" si="2"/>
        <v>1</v>
      </c>
    </row>
    <row r="1665" ht="15.75" customHeight="1">
      <c r="A1665" s="11" t="s">
        <v>510</v>
      </c>
      <c r="B1665" s="11" t="s">
        <v>163</v>
      </c>
      <c r="C1665" s="11" t="s">
        <v>449</v>
      </c>
      <c r="D1665" s="11" t="s">
        <v>165</v>
      </c>
      <c r="E1665" s="12">
        <v>2025.0</v>
      </c>
      <c r="F1665" s="11" t="s">
        <v>171</v>
      </c>
      <c r="G1665" s="11" t="s">
        <v>167</v>
      </c>
      <c r="H1665" s="11">
        <v>4.0</v>
      </c>
      <c r="I1665" s="13">
        <v>8.3</v>
      </c>
      <c r="J1665" s="11">
        <v>0.0</v>
      </c>
      <c r="K1665" s="13">
        <v>2.9</v>
      </c>
      <c r="L1665" s="13">
        <v>7.2</v>
      </c>
      <c r="M1665" s="11">
        <v>31.0</v>
      </c>
      <c r="N1665" s="14">
        <v>0.86</v>
      </c>
      <c r="O1665" s="13">
        <v>65.0</v>
      </c>
      <c r="P1665" s="13">
        <v>7.5</v>
      </c>
      <c r="Q1665" s="13">
        <v>15.9</v>
      </c>
      <c r="R1665" s="13">
        <v>10.7</v>
      </c>
      <c r="S1665" s="13">
        <v>4.5</v>
      </c>
      <c r="T1665" s="13">
        <v>4.0</v>
      </c>
      <c r="U1665" s="13">
        <v>1.3</v>
      </c>
      <c r="V1665" s="13">
        <v>77.1</v>
      </c>
      <c r="W1665" s="11" t="str">
        <f t="shared" si="1"/>
        <v>B-Average|BBVA|Operations|2025</v>
      </c>
      <c r="X1665" s="15">
        <f>(MAX(0,MIN(1,1-(K1665-scaling_params!$B$2)/(scaling_params!$C$2-scaling_params!$B$2)))+MAX(0,MIN(1,(L1665-scaling_params!$B$3)/(scaling_params!$C$3-scaling_params!$B$3))))/2</f>
        <v>0.4921568627</v>
      </c>
      <c r="Y1665" s="15">
        <f>(MAX(0,MIN(1,(M1665-scaling_params!$B$4)/(scaling_params!$C$4-scaling_params!$B$4)))+MAX(0,MIN(1,(N1665-scaling_params!$B$5)/(scaling_params!$C$5-scaling_params!$B$5))))/2</f>
        <v>0.7339285714</v>
      </c>
      <c r="Z1665" s="15">
        <f>(MAX(0,MIN(1,(O1665-scaling_params!$B$6)/(scaling_params!$C$6-scaling_params!$B$6)))+MAX(0,MIN(1,1-(P1665-scaling_params!$B$7)/(scaling_params!$C$7-scaling_params!$B$7)))+MAX(0,MIN(1,(T1665-scaling_params!$B$11)/(scaling_params!$C$11-scaling_params!$B$11))))/3</f>
        <v>0.5298622526</v>
      </c>
      <c r="AA1665" s="15">
        <f>(MAX(0,MIN(1,1-(Q1665-scaling_params!$B$8)/(scaling_params!$C$8-scaling_params!$B$8)))+MAX(0,MIN(1,(R1665-scaling_params!$B$9)/(scaling_params!$C$9-scaling_params!$B$9)))+MAX(0,MIN(1,(S1665-scaling_params!$B$10)/(scaling_params!$C$10-scaling_params!$B$10))))/3</f>
        <v>0.4674264988</v>
      </c>
      <c r="AB1665" s="15">
        <f>(MAX(0,MIN(1,(U1665-scaling_params!$B$12)/(scaling_params!$C$12-scaling_params!$B$12)))+MAX(0,MIN(1,(V1665-scaling_params!$B$13)/(scaling_params!$C$13-scaling_params!$B$13))))/2</f>
        <v>0.3813636364</v>
      </c>
      <c r="AC1665" s="13">
        <f>(scaling_params!$G$2*X1665+scaling_params!$G$3*Y1665+scaling_params!$G$4*Z1665+scaling_params!$G$5*AA1665+scaling_params!$G$6*AB1665)*100</f>
        <v>53.99156793</v>
      </c>
      <c r="AD1665" s="11" t="s">
        <v>680</v>
      </c>
      <c r="AE1665" s="11">
        <f t="shared" si="2"/>
        <v>1</v>
      </c>
    </row>
    <row r="1666" ht="15.75" customHeight="1">
      <c r="A1666" s="11" t="s">
        <v>511</v>
      </c>
      <c r="B1666" s="11" t="s">
        <v>163</v>
      </c>
      <c r="C1666" s="11" t="s">
        <v>449</v>
      </c>
      <c r="D1666" s="11" t="s">
        <v>170</v>
      </c>
      <c r="E1666" s="12">
        <v>2024.0</v>
      </c>
      <c r="F1666" s="11" t="s">
        <v>166</v>
      </c>
      <c r="G1666" s="11" t="s">
        <v>172</v>
      </c>
      <c r="H1666" s="11">
        <v>4.0</v>
      </c>
      <c r="I1666" s="13">
        <v>8.6</v>
      </c>
      <c r="J1666" s="11">
        <v>0.0</v>
      </c>
      <c r="K1666" s="13">
        <v>2.4</v>
      </c>
      <c r="L1666" s="13">
        <v>6.6</v>
      </c>
      <c r="M1666" s="11">
        <v>19.0</v>
      </c>
      <c r="N1666" s="14">
        <v>0.79</v>
      </c>
      <c r="O1666" s="13">
        <v>70.5</v>
      </c>
      <c r="P1666" s="13">
        <v>8.3</v>
      </c>
      <c r="Q1666" s="13">
        <v>13.6</v>
      </c>
      <c r="R1666" s="13">
        <v>14.9</v>
      </c>
      <c r="S1666" s="13">
        <v>4.2</v>
      </c>
      <c r="T1666" s="13">
        <v>3.6</v>
      </c>
      <c r="U1666" s="13">
        <v>1.7</v>
      </c>
      <c r="V1666" s="13">
        <v>71.2</v>
      </c>
      <c r="W1666" s="11" t="str">
        <f t="shared" si="1"/>
        <v>B-Average|BBVA|Risk|2024</v>
      </c>
      <c r="X1666" s="15">
        <f>(MAX(0,MIN(1,1-(K1666-scaling_params!$B$2)/(scaling_params!$C$2-scaling_params!$B$2)))+MAX(0,MIN(1,(L1666-scaling_params!$B$3)/(scaling_params!$C$3-scaling_params!$B$3))))/2</f>
        <v>0.531372549</v>
      </c>
      <c r="Y1666" s="15">
        <f>(MAX(0,MIN(1,(M1666-scaling_params!$B$4)/(scaling_params!$C$4-scaling_params!$B$4)))+MAX(0,MIN(1,(N1666-scaling_params!$B$5)/(scaling_params!$C$5-scaling_params!$B$5))))/2</f>
        <v>0.5892857143</v>
      </c>
      <c r="Z1666" s="15">
        <f>(MAX(0,MIN(1,(O1666-scaling_params!$B$6)/(scaling_params!$C$6-scaling_params!$B$6)))+MAX(0,MIN(1,1-(P1666-scaling_params!$B$7)/(scaling_params!$C$7-scaling_params!$B$7)))+MAX(0,MIN(1,(T1666-scaling_params!$B$11)/(scaling_params!$C$11-scaling_params!$B$11))))/3</f>
        <v>0.5104540184</v>
      </c>
      <c r="AA1666" s="15">
        <f>(MAX(0,MIN(1,1-(Q1666-scaling_params!$B$8)/(scaling_params!$C$8-scaling_params!$B$8)))+MAX(0,MIN(1,(R1666-scaling_params!$B$9)/(scaling_params!$C$9-scaling_params!$B$9)))+MAX(0,MIN(1,(S1666-scaling_params!$B$10)/(scaling_params!$C$10-scaling_params!$B$10))))/3</f>
        <v>0.7023511361</v>
      </c>
      <c r="AB1666" s="15">
        <f>(MAX(0,MIN(1,(U1666-scaling_params!$B$12)/(scaling_params!$C$12-scaling_params!$B$12)))+MAX(0,MIN(1,(V1666-scaling_params!$B$13)/(scaling_params!$C$13-scaling_params!$B$13))))/2</f>
        <v>0.4277272727</v>
      </c>
      <c r="AC1666" s="13">
        <f>(scaling_params!$G$2*X1666+scaling_params!$G$3*Y1666+scaling_params!$G$4*Z1666+scaling_params!$G$5*AA1666+scaling_params!$G$6*AB1666)*100</f>
        <v>55.73970043</v>
      </c>
      <c r="AD1666" s="11" t="s">
        <v>680</v>
      </c>
      <c r="AE1666" s="11">
        <f t="shared" si="2"/>
        <v>1</v>
      </c>
    </row>
    <row r="1667" ht="15.75" customHeight="1">
      <c r="A1667" s="11" t="s">
        <v>511</v>
      </c>
      <c r="B1667" s="11" t="s">
        <v>163</v>
      </c>
      <c r="C1667" s="11" t="s">
        <v>449</v>
      </c>
      <c r="D1667" s="11" t="s">
        <v>170</v>
      </c>
      <c r="E1667" s="12">
        <v>2025.0</v>
      </c>
      <c r="F1667" s="11" t="s">
        <v>166</v>
      </c>
      <c r="G1667" s="11" t="s">
        <v>172</v>
      </c>
      <c r="H1667" s="11">
        <v>4.0</v>
      </c>
      <c r="I1667" s="13">
        <v>8.3</v>
      </c>
      <c r="J1667" s="11">
        <v>0.0</v>
      </c>
      <c r="K1667" s="13">
        <v>2.5</v>
      </c>
      <c r="L1667" s="13">
        <v>6.2</v>
      </c>
      <c r="M1667" s="11">
        <v>23.0</v>
      </c>
      <c r="N1667" s="14">
        <v>0.78</v>
      </c>
      <c r="O1667" s="13">
        <v>68.8</v>
      </c>
      <c r="P1667" s="13">
        <v>7.0</v>
      </c>
      <c r="Q1667" s="13">
        <v>16.6</v>
      </c>
      <c r="R1667" s="13">
        <v>14.7</v>
      </c>
      <c r="S1667" s="13">
        <v>4.3</v>
      </c>
      <c r="T1667" s="13">
        <v>3.3</v>
      </c>
      <c r="U1667" s="13">
        <v>1.5</v>
      </c>
      <c r="V1667" s="13">
        <v>76.3</v>
      </c>
      <c r="W1667" s="11" t="str">
        <f t="shared" si="1"/>
        <v>B-Average|BBVA|Risk|2025</v>
      </c>
      <c r="X1667" s="15">
        <f>(MAX(0,MIN(1,1-(K1667-scaling_params!$B$2)/(scaling_params!$C$2-scaling_params!$B$2)))+MAX(0,MIN(1,(L1667-scaling_params!$B$3)/(scaling_params!$C$3-scaling_params!$B$3))))/2</f>
        <v>0.4852941176</v>
      </c>
      <c r="Y1667" s="15">
        <f>(MAX(0,MIN(1,(M1667-scaling_params!$B$4)/(scaling_params!$C$4-scaling_params!$B$4)))+MAX(0,MIN(1,(N1667-scaling_params!$B$5)/(scaling_params!$C$5-scaling_params!$B$5))))/2</f>
        <v>0.5958333333</v>
      </c>
      <c r="Z1667" s="15">
        <f>(MAX(0,MIN(1,(O1667-scaling_params!$B$6)/(scaling_params!$C$6-scaling_params!$B$6)))+MAX(0,MIN(1,1-(P1667-scaling_params!$B$7)/(scaling_params!$C$7-scaling_params!$B$7)))+MAX(0,MIN(1,(T1667-scaling_params!$B$11)/(scaling_params!$C$11-scaling_params!$B$11))))/3</f>
        <v>0.5709469016</v>
      </c>
      <c r="AA1667" s="15">
        <f>(MAX(0,MIN(1,1-(Q1667-scaling_params!$B$8)/(scaling_params!$C$8-scaling_params!$B$8)))+MAX(0,MIN(1,(R1667-scaling_params!$B$9)/(scaling_params!$C$9-scaling_params!$B$9)))+MAX(0,MIN(1,(S1667-scaling_params!$B$10)/(scaling_params!$C$10-scaling_params!$B$10))))/3</f>
        <v>0.5900798754</v>
      </c>
      <c r="AB1667" s="15">
        <f>(MAX(0,MIN(1,(U1667-scaling_params!$B$12)/(scaling_params!$C$12-scaling_params!$B$12)))+MAX(0,MIN(1,(V1667-scaling_params!$B$13)/(scaling_params!$C$13-scaling_params!$B$13))))/2</f>
        <v>0.4240909091</v>
      </c>
      <c r="AC1667" s="13">
        <f>(scaling_params!$G$2*X1667+scaling_params!$G$3*Y1667+scaling_params!$G$4*Z1667+scaling_params!$G$5*AA1667+scaling_params!$G$6*AB1667)*100</f>
        <v>54.21342582</v>
      </c>
      <c r="AD1667" s="11" t="s">
        <v>680</v>
      </c>
      <c r="AE1667" s="11">
        <f t="shared" si="2"/>
        <v>1</v>
      </c>
    </row>
    <row r="1668" ht="15.75" customHeight="1">
      <c r="A1668" s="11" t="s">
        <v>512</v>
      </c>
      <c r="B1668" s="11" t="s">
        <v>163</v>
      </c>
      <c r="C1668" s="11" t="s">
        <v>449</v>
      </c>
      <c r="D1668" s="11" t="s">
        <v>181</v>
      </c>
      <c r="E1668" s="12">
        <v>2024.0</v>
      </c>
      <c r="F1668" s="11" t="s">
        <v>171</v>
      </c>
      <c r="G1668" s="11" t="s">
        <v>167</v>
      </c>
      <c r="H1668" s="11">
        <v>1.0</v>
      </c>
      <c r="I1668" s="13">
        <v>8.6</v>
      </c>
      <c r="J1668" s="11">
        <v>0.0</v>
      </c>
      <c r="K1668" s="13">
        <v>3.1</v>
      </c>
      <c r="L1668" s="13">
        <v>7.8</v>
      </c>
      <c r="M1668" s="11">
        <v>17.0</v>
      </c>
      <c r="N1668" s="14">
        <v>0.74</v>
      </c>
      <c r="O1668" s="13">
        <v>71.5</v>
      </c>
      <c r="P1668" s="13">
        <v>8.4</v>
      </c>
      <c r="Q1668" s="13">
        <v>14.6</v>
      </c>
      <c r="R1668" s="13">
        <v>11.7</v>
      </c>
      <c r="S1668" s="13">
        <v>3.6</v>
      </c>
      <c r="T1668" s="13">
        <v>4.1</v>
      </c>
      <c r="U1668" s="13">
        <v>1.8</v>
      </c>
      <c r="V1668" s="13">
        <v>76.4</v>
      </c>
      <c r="W1668" s="11" t="str">
        <f t="shared" si="1"/>
        <v>B-Average|BBVA|Corporate|2024</v>
      </c>
      <c r="X1668" s="15">
        <f>(MAX(0,MIN(1,1-(K1668-scaling_params!$B$2)/(scaling_params!$C$2-scaling_params!$B$2)))+MAX(0,MIN(1,(L1668-scaling_params!$B$3)/(scaling_params!$C$3-scaling_params!$B$3))))/2</f>
        <v>0.5029411765</v>
      </c>
      <c r="Y1668" s="15">
        <f>(MAX(0,MIN(1,(M1668-scaling_params!$B$4)/(scaling_params!$C$4-scaling_params!$B$4)))+MAX(0,MIN(1,(N1668-scaling_params!$B$5)/(scaling_params!$C$5-scaling_params!$B$5))))/2</f>
        <v>0.5172619048</v>
      </c>
      <c r="Z1668" s="15">
        <f>(MAX(0,MIN(1,(O1668-scaling_params!$B$6)/(scaling_params!$C$6-scaling_params!$B$6)))+MAX(0,MIN(1,1-(P1668-scaling_params!$B$7)/(scaling_params!$C$7-scaling_params!$B$7)))+MAX(0,MIN(1,(T1668-scaling_params!$B$11)/(scaling_params!$C$11-scaling_params!$B$11))))/3</f>
        <v>0.5655657071</v>
      </c>
      <c r="AA1668" s="15">
        <f>(MAX(0,MIN(1,1-(Q1668-scaling_params!$B$8)/(scaling_params!$C$8-scaling_params!$B$8)))+MAX(0,MIN(1,(R1668-scaling_params!$B$9)/(scaling_params!$C$9-scaling_params!$B$9)))+MAX(0,MIN(1,(S1668-scaling_params!$B$10)/(scaling_params!$C$10-scaling_params!$B$10))))/3</f>
        <v>0.4706277217</v>
      </c>
      <c r="AB1668" s="15">
        <f>(MAX(0,MIN(1,(U1668-scaling_params!$B$12)/(scaling_params!$C$12-scaling_params!$B$12)))+MAX(0,MIN(1,(V1668-scaling_params!$B$13)/(scaling_params!$C$13-scaling_params!$B$13))))/2</f>
        <v>0.5</v>
      </c>
      <c r="AC1668" s="13">
        <f>(scaling_params!$G$2*X1668+scaling_params!$G$3*Y1668+scaling_params!$G$4*Z1668+scaling_params!$G$5*AA1668+scaling_params!$G$6*AB1668)*100</f>
        <v>51.44861443</v>
      </c>
      <c r="AD1668" s="11" t="s">
        <v>680</v>
      </c>
      <c r="AE1668" s="11">
        <f t="shared" si="2"/>
        <v>1</v>
      </c>
    </row>
    <row r="1669" ht="15.75" customHeight="1">
      <c r="A1669" s="11" t="s">
        <v>512</v>
      </c>
      <c r="B1669" s="11" t="s">
        <v>163</v>
      </c>
      <c r="C1669" s="11" t="s">
        <v>449</v>
      </c>
      <c r="D1669" s="11" t="s">
        <v>181</v>
      </c>
      <c r="E1669" s="12">
        <v>2025.0</v>
      </c>
      <c r="F1669" s="11" t="s">
        <v>171</v>
      </c>
      <c r="G1669" s="11" t="s">
        <v>167</v>
      </c>
      <c r="H1669" s="11">
        <v>1.0</v>
      </c>
      <c r="I1669" s="13">
        <v>8.3</v>
      </c>
      <c r="J1669" s="11">
        <v>0.0</v>
      </c>
      <c r="K1669" s="13">
        <v>2.0</v>
      </c>
      <c r="L1669" s="13">
        <v>6.8</v>
      </c>
      <c r="M1669" s="11">
        <v>13.0</v>
      </c>
      <c r="N1669" s="14">
        <v>0.78</v>
      </c>
      <c r="O1669" s="13">
        <v>66.0</v>
      </c>
      <c r="P1669" s="13">
        <v>8.0</v>
      </c>
      <c r="Q1669" s="13">
        <v>14.3</v>
      </c>
      <c r="R1669" s="13">
        <v>13.5</v>
      </c>
      <c r="S1669" s="13">
        <v>3.3</v>
      </c>
      <c r="T1669" s="13">
        <v>3.5</v>
      </c>
      <c r="U1669" s="13">
        <v>1.4</v>
      </c>
      <c r="V1669" s="13">
        <v>81.8</v>
      </c>
      <c r="W1669" s="11" t="str">
        <f t="shared" si="1"/>
        <v>B-Average|BBVA|Corporate|2025</v>
      </c>
      <c r="X1669" s="15">
        <f>(MAX(0,MIN(1,1-(K1669-scaling_params!$B$2)/(scaling_params!$C$2-scaling_params!$B$2)))+MAX(0,MIN(1,(L1669-scaling_params!$B$3)/(scaling_params!$C$3-scaling_params!$B$3))))/2</f>
        <v>0.612745098</v>
      </c>
      <c r="Y1669" s="15">
        <f>(MAX(0,MIN(1,(M1669-scaling_params!$B$4)/(scaling_params!$C$4-scaling_params!$B$4)))+MAX(0,MIN(1,(N1669-scaling_params!$B$5)/(scaling_params!$C$5-scaling_params!$B$5))))/2</f>
        <v>0.5482142857</v>
      </c>
      <c r="Z1669" s="15">
        <f>(MAX(0,MIN(1,(O1669-scaling_params!$B$6)/(scaling_params!$C$6-scaling_params!$B$6)))+MAX(0,MIN(1,1-(P1669-scaling_params!$B$7)/(scaling_params!$C$7-scaling_params!$B$7)))+MAX(0,MIN(1,(T1669-scaling_params!$B$11)/(scaling_params!$C$11-scaling_params!$B$11))))/3</f>
        <v>0.4536998101</v>
      </c>
      <c r="AA1669" s="15">
        <f>(MAX(0,MIN(1,1-(Q1669-scaling_params!$B$8)/(scaling_params!$C$8-scaling_params!$B$8)))+MAX(0,MIN(1,(R1669-scaling_params!$B$9)/(scaling_params!$C$9-scaling_params!$B$9)))+MAX(0,MIN(1,(S1669-scaling_params!$B$10)/(scaling_params!$C$10-scaling_params!$B$10))))/3</f>
        <v>0.5285289605</v>
      </c>
      <c r="AB1669" s="15">
        <f>(MAX(0,MIN(1,(U1669-scaling_params!$B$12)/(scaling_params!$C$12-scaling_params!$B$12)))+MAX(0,MIN(1,(V1669-scaling_params!$B$13)/(scaling_params!$C$13-scaling_params!$B$13))))/2</f>
        <v>0.4490909091</v>
      </c>
      <c r="AC1669" s="13">
        <f>(scaling_params!$G$2*X1669+scaling_params!$G$3*Y1669+scaling_params!$G$4*Z1669+scaling_params!$G$5*AA1669+scaling_params!$G$6*AB1669)*100</f>
        <v>52.54587349</v>
      </c>
      <c r="AD1669" s="11" t="s">
        <v>680</v>
      </c>
      <c r="AE1669" s="11">
        <f t="shared" si="2"/>
        <v>1</v>
      </c>
    </row>
    <row r="1670" ht="15.75" customHeight="1">
      <c r="A1670" s="11" t="s">
        <v>513</v>
      </c>
      <c r="B1670" s="11" t="s">
        <v>163</v>
      </c>
      <c r="C1670" s="11" t="s">
        <v>449</v>
      </c>
      <c r="D1670" s="11" t="s">
        <v>174</v>
      </c>
      <c r="E1670" s="12">
        <v>2024.0</v>
      </c>
      <c r="F1670" s="11" t="s">
        <v>166</v>
      </c>
      <c r="G1670" s="11" t="s">
        <v>184</v>
      </c>
      <c r="H1670" s="11">
        <v>3.0</v>
      </c>
      <c r="I1670" s="13">
        <v>8.6</v>
      </c>
      <c r="J1670" s="11">
        <v>0.0</v>
      </c>
      <c r="K1670" s="13">
        <v>3.0</v>
      </c>
      <c r="L1670" s="13">
        <v>6.3</v>
      </c>
      <c r="M1670" s="11">
        <v>-13.0</v>
      </c>
      <c r="N1670" s="14">
        <v>0.73</v>
      </c>
      <c r="O1670" s="13">
        <v>61.5</v>
      </c>
      <c r="P1670" s="13">
        <v>8.7</v>
      </c>
      <c r="Q1670" s="13">
        <v>18.1</v>
      </c>
      <c r="R1670" s="13">
        <v>13.0</v>
      </c>
      <c r="S1670" s="13">
        <v>3.2</v>
      </c>
      <c r="T1670" s="13">
        <v>3.9</v>
      </c>
      <c r="U1670" s="13">
        <v>1.3</v>
      </c>
      <c r="V1670" s="13">
        <v>61.3</v>
      </c>
      <c r="W1670" s="11" t="str">
        <f t="shared" si="1"/>
        <v>B-Average|BBVA|Digital|2024</v>
      </c>
      <c r="X1670" s="15">
        <f>(MAX(0,MIN(1,1-(K1670-scaling_params!$B$2)/(scaling_params!$C$2-scaling_params!$B$2)))+MAX(0,MIN(1,(L1670-scaling_params!$B$3)/(scaling_params!$C$3-scaling_params!$B$3))))/2</f>
        <v>0.4093137255</v>
      </c>
      <c r="Y1670" s="15">
        <f>(MAX(0,MIN(1,(M1670-scaling_params!$B$4)/(scaling_params!$C$4-scaling_params!$B$4)))+MAX(0,MIN(1,(N1670-scaling_params!$B$5)/(scaling_params!$C$5-scaling_params!$B$5))))/2</f>
        <v>0.3619047619</v>
      </c>
      <c r="Z1670" s="15">
        <f>(MAX(0,MIN(1,(O1670-scaling_params!$B$6)/(scaling_params!$C$6-scaling_params!$B$6)))+MAX(0,MIN(1,1-(P1670-scaling_params!$B$7)/(scaling_params!$C$7-scaling_params!$B$7)))+MAX(0,MIN(1,(T1670-scaling_params!$B$11)/(scaling_params!$C$11-scaling_params!$B$11))))/3</f>
        <v>0.3544745594</v>
      </c>
      <c r="AA1670" s="15">
        <f>(MAX(0,MIN(1,1-(Q1670-scaling_params!$B$8)/(scaling_params!$C$8-scaling_params!$B$8)))+MAX(0,MIN(1,(R1670-scaling_params!$B$9)/(scaling_params!$C$9-scaling_params!$B$9)))+MAX(0,MIN(1,(S1670-scaling_params!$B$10)/(scaling_params!$C$10-scaling_params!$B$10))))/3</f>
        <v>0.3536885986</v>
      </c>
      <c r="AB1670" s="15">
        <f>(MAX(0,MIN(1,(U1670-scaling_params!$B$12)/(scaling_params!$C$12-scaling_params!$B$12)))+MAX(0,MIN(1,(V1670-scaling_params!$B$13)/(scaling_params!$C$13-scaling_params!$B$13))))/2</f>
        <v>0.2377272727</v>
      </c>
      <c r="AC1670" s="13">
        <f>(scaling_params!$G$2*X1670+scaling_params!$G$3*Y1670+scaling_params!$G$4*Z1670+scaling_params!$G$5*AA1670+scaling_params!$G$6*AB1670)*100</f>
        <v>35.48388775</v>
      </c>
      <c r="AD1670" s="11" t="s">
        <v>680</v>
      </c>
      <c r="AE1670" s="11">
        <f t="shared" si="2"/>
        <v>1</v>
      </c>
    </row>
    <row r="1671" ht="15.75" customHeight="1">
      <c r="A1671" s="11" t="s">
        <v>513</v>
      </c>
      <c r="B1671" s="11" t="s">
        <v>163</v>
      </c>
      <c r="C1671" s="11" t="s">
        <v>449</v>
      </c>
      <c r="D1671" s="11" t="s">
        <v>174</v>
      </c>
      <c r="E1671" s="12">
        <v>2025.0</v>
      </c>
      <c r="F1671" s="11" t="s">
        <v>166</v>
      </c>
      <c r="G1671" s="11" t="s">
        <v>184</v>
      </c>
      <c r="H1671" s="11">
        <v>3.0</v>
      </c>
      <c r="I1671" s="13">
        <v>8.3</v>
      </c>
      <c r="J1671" s="11">
        <v>0.0</v>
      </c>
      <c r="K1671" s="13">
        <v>3.2</v>
      </c>
      <c r="L1671" s="13">
        <v>6.8</v>
      </c>
      <c r="M1671" s="11">
        <v>15.0</v>
      </c>
      <c r="N1671" s="14">
        <v>0.84</v>
      </c>
      <c r="O1671" s="13">
        <v>62.8</v>
      </c>
      <c r="P1671" s="13">
        <v>7.6</v>
      </c>
      <c r="Q1671" s="13">
        <v>16.6</v>
      </c>
      <c r="R1671" s="13">
        <v>15.2</v>
      </c>
      <c r="S1671" s="13">
        <v>4.0</v>
      </c>
      <c r="T1671" s="13">
        <v>3.4</v>
      </c>
      <c r="U1671" s="13">
        <v>1.7</v>
      </c>
      <c r="V1671" s="13">
        <v>73.3</v>
      </c>
      <c r="W1671" s="11" t="str">
        <f t="shared" si="1"/>
        <v>B-Average|BBVA|Digital|2025</v>
      </c>
      <c r="X1671" s="15">
        <f>(MAX(0,MIN(1,1-(K1671-scaling_params!$B$2)/(scaling_params!$C$2-scaling_params!$B$2)))+MAX(0,MIN(1,(L1671-scaling_params!$B$3)/(scaling_params!$C$3-scaling_params!$B$3))))/2</f>
        <v>0.412745098</v>
      </c>
      <c r="Y1671" s="15">
        <f>(MAX(0,MIN(1,(M1671-scaling_params!$B$4)/(scaling_params!$C$4-scaling_params!$B$4)))+MAX(0,MIN(1,(N1671-scaling_params!$B$5)/(scaling_params!$C$5-scaling_params!$B$5))))/2</f>
        <v>0.6327380952</v>
      </c>
      <c r="Z1671" s="15">
        <f>(MAX(0,MIN(1,(O1671-scaling_params!$B$6)/(scaling_params!$C$6-scaling_params!$B$6)))+MAX(0,MIN(1,1-(P1671-scaling_params!$B$7)/(scaling_params!$C$7-scaling_params!$B$7)))+MAX(0,MIN(1,(T1671-scaling_params!$B$11)/(scaling_params!$C$11-scaling_params!$B$11))))/3</f>
        <v>0.4274067561</v>
      </c>
      <c r="AA1671" s="15">
        <f>(MAX(0,MIN(1,1-(Q1671-scaling_params!$B$8)/(scaling_params!$C$8-scaling_params!$B$8)))+MAX(0,MIN(1,(R1671-scaling_params!$B$9)/(scaling_params!$C$9-scaling_params!$B$9)))+MAX(0,MIN(1,(S1671-scaling_params!$B$10)/(scaling_params!$C$10-scaling_params!$B$10))))/3</f>
        <v>0.5817651572</v>
      </c>
      <c r="AB1671" s="15">
        <f>(MAX(0,MIN(1,(U1671-scaling_params!$B$12)/(scaling_params!$C$12-scaling_params!$B$12)))+MAX(0,MIN(1,(V1671-scaling_params!$B$13)/(scaling_params!$C$13-scaling_params!$B$13))))/2</f>
        <v>0.4468181818</v>
      </c>
      <c r="AC1671" s="13">
        <f>(scaling_params!$G$2*X1671+scaling_params!$G$3*Y1671+scaling_params!$G$4*Z1671+scaling_params!$G$5*AA1671+scaling_params!$G$6*AB1671)*100</f>
        <v>50.12443512</v>
      </c>
      <c r="AD1671" s="11" t="s">
        <v>680</v>
      </c>
      <c r="AE1671" s="11">
        <f t="shared" si="2"/>
        <v>1</v>
      </c>
    </row>
    <row r="1672" ht="15.75" customHeight="1">
      <c r="A1672" s="11" t="s">
        <v>514</v>
      </c>
      <c r="B1672" s="11" t="s">
        <v>163</v>
      </c>
      <c r="C1672" s="11" t="s">
        <v>449</v>
      </c>
      <c r="D1672" s="11" t="s">
        <v>165</v>
      </c>
      <c r="E1672" s="12">
        <v>2024.0</v>
      </c>
      <c r="F1672" s="11" t="s">
        <v>166</v>
      </c>
      <c r="G1672" s="11" t="s">
        <v>167</v>
      </c>
      <c r="H1672" s="11">
        <v>1.0</v>
      </c>
      <c r="I1672" s="13">
        <v>8.6</v>
      </c>
      <c r="J1672" s="11">
        <v>0.0</v>
      </c>
      <c r="K1672" s="13">
        <v>3.0</v>
      </c>
      <c r="L1672" s="13">
        <v>6.3</v>
      </c>
      <c r="M1672" s="11">
        <v>25.0</v>
      </c>
      <c r="N1672" s="14">
        <v>0.72</v>
      </c>
      <c r="O1672" s="13">
        <v>69.1</v>
      </c>
      <c r="P1672" s="13">
        <v>7.0</v>
      </c>
      <c r="Q1672" s="13">
        <v>16.3</v>
      </c>
      <c r="R1672" s="13">
        <v>13.4</v>
      </c>
      <c r="S1672" s="13">
        <v>3.4</v>
      </c>
      <c r="T1672" s="13">
        <v>3.5</v>
      </c>
      <c r="U1672" s="13">
        <v>2.1</v>
      </c>
      <c r="V1672" s="13">
        <v>79.7</v>
      </c>
      <c r="W1672" s="11" t="str">
        <f t="shared" si="1"/>
        <v>B-Average|BBVA|Operations|2024</v>
      </c>
      <c r="X1672" s="15">
        <f>(MAX(0,MIN(1,1-(K1672-scaling_params!$B$2)/(scaling_params!$C$2-scaling_params!$B$2)))+MAX(0,MIN(1,(L1672-scaling_params!$B$3)/(scaling_params!$C$3-scaling_params!$B$3))))/2</f>
        <v>0.4093137255</v>
      </c>
      <c r="Y1672" s="15">
        <f>(MAX(0,MIN(1,(M1672-scaling_params!$B$4)/(scaling_params!$C$4-scaling_params!$B$4)))+MAX(0,MIN(1,(N1672-scaling_params!$B$5)/(scaling_params!$C$5-scaling_params!$B$5))))/2</f>
        <v>0.5303571429</v>
      </c>
      <c r="Z1672" s="15">
        <f>(MAX(0,MIN(1,(O1672-scaling_params!$B$6)/(scaling_params!$C$6-scaling_params!$B$6)))+MAX(0,MIN(1,1-(P1672-scaling_params!$B$7)/(scaling_params!$C$7-scaling_params!$B$7)))+MAX(0,MIN(1,(T1672-scaling_params!$B$11)/(scaling_params!$C$11-scaling_params!$B$11))))/3</f>
        <v>0.5949450157</v>
      </c>
      <c r="AA1672" s="15">
        <f>(MAX(0,MIN(1,1-(Q1672-scaling_params!$B$8)/(scaling_params!$C$8-scaling_params!$B$8)))+MAX(0,MIN(1,(R1672-scaling_params!$B$9)/(scaling_params!$C$9-scaling_params!$B$9)))+MAX(0,MIN(1,(S1672-scaling_params!$B$10)/(scaling_params!$C$10-scaling_params!$B$10))))/3</f>
        <v>0.458355897</v>
      </c>
      <c r="AB1672" s="15">
        <f>(MAX(0,MIN(1,(U1672-scaling_params!$B$12)/(scaling_params!$C$12-scaling_params!$B$12)))+MAX(0,MIN(1,(V1672-scaling_params!$B$13)/(scaling_params!$C$13-scaling_params!$B$13))))/2</f>
        <v>0.605</v>
      </c>
      <c r="AC1672" s="13">
        <f>(scaling_params!$G$2*X1672+scaling_params!$G$3*Y1672+scaling_params!$G$4*Z1672+scaling_params!$G$5*AA1672+scaling_params!$G$6*AB1672)*100</f>
        <v>51.26953706</v>
      </c>
      <c r="AD1672" s="11" t="s">
        <v>680</v>
      </c>
      <c r="AE1672" s="11">
        <f t="shared" si="2"/>
        <v>1</v>
      </c>
    </row>
    <row r="1673" ht="15.75" customHeight="1">
      <c r="A1673" s="11" t="s">
        <v>514</v>
      </c>
      <c r="B1673" s="11" t="s">
        <v>163</v>
      </c>
      <c r="C1673" s="11" t="s">
        <v>449</v>
      </c>
      <c r="D1673" s="11" t="s">
        <v>165</v>
      </c>
      <c r="E1673" s="12">
        <v>2025.0</v>
      </c>
      <c r="F1673" s="11" t="s">
        <v>166</v>
      </c>
      <c r="G1673" s="11" t="s">
        <v>167</v>
      </c>
      <c r="H1673" s="11">
        <v>1.0</v>
      </c>
      <c r="I1673" s="13">
        <v>8.3</v>
      </c>
      <c r="J1673" s="11">
        <v>0.0</v>
      </c>
      <c r="K1673" s="13">
        <v>2.9</v>
      </c>
      <c r="L1673" s="13">
        <v>6.7</v>
      </c>
      <c r="M1673" s="11">
        <v>9.0</v>
      </c>
      <c r="N1673" s="14">
        <v>0.83</v>
      </c>
      <c r="O1673" s="13">
        <v>65.0</v>
      </c>
      <c r="P1673" s="13">
        <v>7.5</v>
      </c>
      <c r="Q1673" s="13">
        <v>15.9</v>
      </c>
      <c r="R1673" s="13">
        <v>10.7</v>
      </c>
      <c r="S1673" s="13">
        <v>3.1</v>
      </c>
      <c r="T1673" s="13">
        <v>3.6</v>
      </c>
      <c r="U1673" s="13">
        <v>1.3</v>
      </c>
      <c r="V1673" s="13">
        <v>69.6</v>
      </c>
      <c r="W1673" s="11" t="str">
        <f t="shared" si="1"/>
        <v>B-Average|BBVA|Operations|2025</v>
      </c>
      <c r="X1673" s="15">
        <f>(MAX(0,MIN(1,1-(K1673-scaling_params!$B$2)/(scaling_params!$C$2-scaling_params!$B$2)))+MAX(0,MIN(1,(L1673-scaling_params!$B$3)/(scaling_params!$C$3-scaling_params!$B$3))))/2</f>
        <v>0.4553921569</v>
      </c>
      <c r="Y1673" s="15">
        <f>(MAX(0,MIN(1,(M1673-scaling_params!$B$4)/(scaling_params!$C$4-scaling_params!$B$4)))+MAX(0,MIN(1,(N1673-scaling_params!$B$5)/(scaling_params!$C$5-scaling_params!$B$5))))/2</f>
        <v>0.5916666667</v>
      </c>
      <c r="Z1673" s="15">
        <f>(MAX(0,MIN(1,(O1673-scaling_params!$B$6)/(scaling_params!$C$6-scaling_params!$B$6)))+MAX(0,MIN(1,1-(P1673-scaling_params!$B$7)/(scaling_params!$C$7-scaling_params!$B$7)))+MAX(0,MIN(1,(T1673-scaling_params!$B$11)/(scaling_params!$C$11-scaling_params!$B$11))))/3</f>
        <v>0.4917670145</v>
      </c>
      <c r="AA1673" s="15">
        <f>(MAX(0,MIN(1,1-(Q1673-scaling_params!$B$8)/(scaling_params!$C$8-scaling_params!$B$8)))+MAX(0,MIN(1,(R1673-scaling_params!$B$9)/(scaling_params!$C$9-scaling_params!$B$9)))+MAX(0,MIN(1,(S1673-scaling_params!$B$10)/(scaling_params!$C$10-scaling_params!$B$10))))/3</f>
        <v>0.3301715968</v>
      </c>
      <c r="AB1673" s="15">
        <f>(MAX(0,MIN(1,(U1673-scaling_params!$B$12)/(scaling_params!$C$12-scaling_params!$B$12)))+MAX(0,MIN(1,(V1673-scaling_params!$B$13)/(scaling_params!$C$13-scaling_params!$B$13))))/2</f>
        <v>0.3131818182</v>
      </c>
      <c r="AC1673" s="13">
        <f>(scaling_params!$G$2*X1673+scaling_params!$G$3*Y1673+scaling_params!$G$4*Z1673+scaling_params!$G$5*AA1673+scaling_params!$G$6*AB1673)*100</f>
        <v>45.66897275</v>
      </c>
      <c r="AD1673" s="11" t="s">
        <v>680</v>
      </c>
      <c r="AE1673" s="11">
        <f t="shared" si="2"/>
        <v>1</v>
      </c>
    </row>
    <row r="1674" ht="15.75" customHeight="1">
      <c r="A1674" s="11" t="s">
        <v>515</v>
      </c>
      <c r="B1674" s="11" t="s">
        <v>163</v>
      </c>
      <c r="C1674" s="11" t="s">
        <v>449</v>
      </c>
      <c r="D1674" s="11" t="s">
        <v>174</v>
      </c>
      <c r="E1674" s="12">
        <v>2024.0</v>
      </c>
      <c r="F1674" s="11" t="s">
        <v>171</v>
      </c>
      <c r="G1674" s="11" t="s">
        <v>184</v>
      </c>
      <c r="H1674" s="11">
        <v>4.0</v>
      </c>
      <c r="I1674" s="13">
        <v>8.6</v>
      </c>
      <c r="J1674" s="11">
        <v>0.0</v>
      </c>
      <c r="K1674" s="13">
        <v>3.0</v>
      </c>
      <c r="L1674" s="13">
        <v>5.8</v>
      </c>
      <c r="M1674" s="11">
        <v>23.0</v>
      </c>
      <c r="N1674" s="14">
        <v>0.8</v>
      </c>
      <c r="O1674" s="13">
        <v>61.5</v>
      </c>
      <c r="P1674" s="13">
        <v>8.7</v>
      </c>
      <c r="Q1674" s="13">
        <v>18.1</v>
      </c>
      <c r="R1674" s="13">
        <v>13.0</v>
      </c>
      <c r="S1674" s="13">
        <v>3.8</v>
      </c>
      <c r="T1674" s="13">
        <v>3.7</v>
      </c>
      <c r="U1674" s="13">
        <v>1.3</v>
      </c>
      <c r="V1674" s="13">
        <v>79.4</v>
      </c>
      <c r="W1674" s="11" t="str">
        <f t="shared" si="1"/>
        <v>B-Average|BBVA|Digital|2024</v>
      </c>
      <c r="X1674" s="15">
        <f>(MAX(0,MIN(1,1-(K1674-scaling_params!$B$2)/(scaling_params!$C$2-scaling_params!$B$2)))+MAX(0,MIN(1,(L1674-scaling_params!$B$3)/(scaling_params!$C$3-scaling_params!$B$3))))/2</f>
        <v>0.3725490196</v>
      </c>
      <c r="Y1674" s="15">
        <f>(MAX(0,MIN(1,(M1674-scaling_params!$B$4)/(scaling_params!$C$4-scaling_params!$B$4)))+MAX(0,MIN(1,(N1674-scaling_params!$B$5)/(scaling_params!$C$5-scaling_params!$B$5))))/2</f>
        <v>0.6208333333</v>
      </c>
      <c r="Z1674" s="15">
        <f>(MAX(0,MIN(1,(O1674-scaling_params!$B$6)/(scaling_params!$C$6-scaling_params!$B$6)))+MAX(0,MIN(1,1-(P1674-scaling_params!$B$7)/(scaling_params!$C$7-scaling_params!$B$7)))+MAX(0,MIN(1,(T1674-scaling_params!$B$11)/(scaling_params!$C$11-scaling_params!$B$11))))/3</f>
        <v>0.3354269404</v>
      </c>
      <c r="AA1674" s="15">
        <f>(MAX(0,MIN(1,1-(Q1674-scaling_params!$B$8)/(scaling_params!$C$8-scaling_params!$B$8)))+MAX(0,MIN(1,(R1674-scaling_params!$B$9)/(scaling_params!$C$9-scaling_params!$B$9)))+MAX(0,MIN(1,(S1674-scaling_params!$B$10)/(scaling_params!$C$10-scaling_params!$B$10))))/3</f>
        <v>0.412512128</v>
      </c>
      <c r="AB1674" s="15">
        <f>(MAX(0,MIN(1,(U1674-scaling_params!$B$12)/(scaling_params!$C$12-scaling_params!$B$12)))+MAX(0,MIN(1,(V1674-scaling_params!$B$13)/(scaling_params!$C$13-scaling_params!$B$13))))/2</f>
        <v>0.4022727273</v>
      </c>
      <c r="AC1674" s="13">
        <f>(scaling_params!$G$2*X1674+scaling_params!$G$3*Y1674+scaling_params!$G$4*Z1674+scaling_params!$G$5*AA1674+scaling_params!$G$6*AB1674)*100</f>
        <v>43.23405003</v>
      </c>
      <c r="AD1674" s="11" t="s">
        <v>680</v>
      </c>
      <c r="AE1674" s="11">
        <f t="shared" si="2"/>
        <v>1</v>
      </c>
    </row>
    <row r="1675" ht="15.75" customHeight="1">
      <c r="A1675" s="11" t="s">
        <v>515</v>
      </c>
      <c r="B1675" s="11" t="s">
        <v>163</v>
      </c>
      <c r="C1675" s="11" t="s">
        <v>449</v>
      </c>
      <c r="D1675" s="11" t="s">
        <v>174</v>
      </c>
      <c r="E1675" s="12">
        <v>2025.0</v>
      </c>
      <c r="F1675" s="11" t="s">
        <v>171</v>
      </c>
      <c r="G1675" s="11" t="s">
        <v>184</v>
      </c>
      <c r="H1675" s="11">
        <v>4.0</v>
      </c>
      <c r="I1675" s="13">
        <v>8.3</v>
      </c>
      <c r="J1675" s="11">
        <v>0.0</v>
      </c>
      <c r="K1675" s="13">
        <v>3.2</v>
      </c>
      <c r="L1675" s="13">
        <v>7.2</v>
      </c>
      <c r="M1675" s="11">
        <v>31.0</v>
      </c>
      <c r="N1675" s="14">
        <v>0.86</v>
      </c>
      <c r="O1675" s="13">
        <v>62.8</v>
      </c>
      <c r="P1675" s="13">
        <v>7.6</v>
      </c>
      <c r="Q1675" s="13">
        <v>16.6</v>
      </c>
      <c r="R1675" s="13">
        <v>15.2</v>
      </c>
      <c r="S1675" s="13">
        <v>4.2</v>
      </c>
      <c r="T1675" s="13">
        <v>3.6</v>
      </c>
      <c r="U1675" s="13">
        <v>1.7</v>
      </c>
      <c r="V1675" s="13">
        <v>78.7</v>
      </c>
      <c r="W1675" s="11" t="str">
        <f t="shared" si="1"/>
        <v>B-Average|BBVA|Digital|2025</v>
      </c>
      <c r="X1675" s="15">
        <f>(MAX(0,MIN(1,1-(K1675-scaling_params!$B$2)/(scaling_params!$C$2-scaling_params!$B$2)))+MAX(0,MIN(1,(L1675-scaling_params!$B$3)/(scaling_params!$C$3-scaling_params!$B$3))))/2</f>
        <v>0.4421568627</v>
      </c>
      <c r="Y1675" s="15">
        <f>(MAX(0,MIN(1,(M1675-scaling_params!$B$4)/(scaling_params!$C$4-scaling_params!$B$4)))+MAX(0,MIN(1,(N1675-scaling_params!$B$5)/(scaling_params!$C$5-scaling_params!$B$5))))/2</f>
        <v>0.7339285714</v>
      </c>
      <c r="Z1675" s="15">
        <f>(MAX(0,MIN(1,(O1675-scaling_params!$B$6)/(scaling_params!$C$6-scaling_params!$B$6)))+MAX(0,MIN(1,1-(P1675-scaling_params!$B$7)/(scaling_params!$C$7-scaling_params!$B$7)))+MAX(0,MIN(1,(T1675-scaling_params!$B$11)/(scaling_params!$C$11-scaling_params!$B$11))))/3</f>
        <v>0.4464543752</v>
      </c>
      <c r="AA1675" s="15">
        <f>(MAX(0,MIN(1,1-(Q1675-scaling_params!$B$8)/(scaling_params!$C$8-scaling_params!$B$8)))+MAX(0,MIN(1,(R1675-scaling_params!$B$9)/(scaling_params!$C$9-scaling_params!$B$9)))+MAX(0,MIN(1,(S1675-scaling_params!$B$10)/(scaling_params!$C$10-scaling_params!$B$10))))/3</f>
        <v>0.6013730003</v>
      </c>
      <c r="AB1675" s="15">
        <f>(MAX(0,MIN(1,(U1675-scaling_params!$B$12)/(scaling_params!$C$12-scaling_params!$B$12)))+MAX(0,MIN(1,(V1675-scaling_params!$B$13)/(scaling_params!$C$13-scaling_params!$B$13))))/2</f>
        <v>0.4959090909</v>
      </c>
      <c r="AC1675" s="13">
        <f>(scaling_params!$G$2*X1675+scaling_params!$G$3*Y1675+scaling_params!$G$4*Z1675+scaling_params!$G$5*AA1675+scaling_params!$G$6*AB1675)*100</f>
        <v>54.5655776</v>
      </c>
      <c r="AD1675" s="11" t="s">
        <v>680</v>
      </c>
      <c r="AE1675" s="11">
        <f t="shared" si="2"/>
        <v>1</v>
      </c>
    </row>
    <row r="1676" ht="15.75" customHeight="1">
      <c r="A1676" s="11" t="s">
        <v>516</v>
      </c>
      <c r="B1676" s="11" t="s">
        <v>163</v>
      </c>
      <c r="C1676" s="11" t="s">
        <v>449</v>
      </c>
      <c r="D1676" s="11" t="s">
        <v>165</v>
      </c>
      <c r="E1676" s="12">
        <v>2024.0</v>
      </c>
      <c r="F1676" s="11" t="s">
        <v>171</v>
      </c>
      <c r="G1676" s="11" t="s">
        <v>175</v>
      </c>
      <c r="H1676" s="11">
        <v>3.0</v>
      </c>
      <c r="I1676" s="13">
        <v>8.6</v>
      </c>
      <c r="J1676" s="11">
        <v>0.0</v>
      </c>
      <c r="K1676" s="13">
        <v>3.0</v>
      </c>
      <c r="L1676" s="13">
        <v>7.5</v>
      </c>
      <c r="M1676" s="11">
        <v>46.0</v>
      </c>
      <c r="N1676" s="14">
        <v>0.78</v>
      </c>
      <c r="O1676" s="13">
        <v>69.1</v>
      </c>
      <c r="P1676" s="13">
        <v>7.0</v>
      </c>
      <c r="Q1676" s="13">
        <v>16.3</v>
      </c>
      <c r="R1676" s="13">
        <v>13.4</v>
      </c>
      <c r="S1676" s="13">
        <v>3.4</v>
      </c>
      <c r="T1676" s="13">
        <v>3.8</v>
      </c>
      <c r="U1676" s="13">
        <v>2.1</v>
      </c>
      <c r="V1676" s="13">
        <v>74.0</v>
      </c>
      <c r="W1676" s="11" t="str">
        <f t="shared" si="1"/>
        <v>B-Average|BBVA|Operations|2024</v>
      </c>
      <c r="X1676" s="15">
        <f>(MAX(0,MIN(1,1-(K1676-scaling_params!$B$2)/(scaling_params!$C$2-scaling_params!$B$2)))+MAX(0,MIN(1,(L1676-scaling_params!$B$3)/(scaling_params!$C$3-scaling_params!$B$3))))/2</f>
        <v>0.4975490196</v>
      </c>
      <c r="Y1676" s="15">
        <f>(MAX(0,MIN(1,(M1676-scaling_params!$B$4)/(scaling_params!$C$4-scaling_params!$B$4)))+MAX(0,MIN(1,(N1676-scaling_params!$B$5)/(scaling_params!$C$5-scaling_params!$B$5))))/2</f>
        <v>0.7053571429</v>
      </c>
      <c r="Z1676" s="15">
        <f>(MAX(0,MIN(1,(O1676-scaling_params!$B$6)/(scaling_params!$C$6-scaling_params!$B$6)))+MAX(0,MIN(1,1-(P1676-scaling_params!$B$7)/(scaling_params!$C$7-scaling_params!$B$7)))+MAX(0,MIN(1,(T1676-scaling_params!$B$11)/(scaling_params!$C$11-scaling_params!$B$11))))/3</f>
        <v>0.6235164443</v>
      </c>
      <c r="AA1676" s="15">
        <f>(MAX(0,MIN(1,1-(Q1676-scaling_params!$B$8)/(scaling_params!$C$8-scaling_params!$B$8)))+MAX(0,MIN(1,(R1676-scaling_params!$B$9)/(scaling_params!$C$9-scaling_params!$B$9)))+MAX(0,MIN(1,(S1676-scaling_params!$B$10)/(scaling_params!$C$10-scaling_params!$B$10))))/3</f>
        <v>0.458355897</v>
      </c>
      <c r="AB1676" s="15">
        <f>(MAX(0,MIN(1,(U1676-scaling_params!$B$12)/(scaling_params!$C$12-scaling_params!$B$12)))+MAX(0,MIN(1,(V1676-scaling_params!$B$13)/(scaling_params!$C$13-scaling_params!$B$13))))/2</f>
        <v>0.5531818182</v>
      </c>
      <c r="AC1676" s="13">
        <f>(scaling_params!$G$2*X1676+scaling_params!$G$3*Y1676+scaling_params!$G$4*Z1676+scaling_params!$G$5*AA1676+scaling_params!$G$6*AB1676)*100</f>
        <v>57.5155405</v>
      </c>
      <c r="AD1676" s="11" t="s">
        <v>680</v>
      </c>
      <c r="AE1676" s="11">
        <f t="shared" si="2"/>
        <v>1</v>
      </c>
    </row>
    <row r="1677" ht="15.75" customHeight="1">
      <c r="A1677" s="11" t="s">
        <v>516</v>
      </c>
      <c r="B1677" s="11" t="s">
        <v>163</v>
      </c>
      <c r="C1677" s="11" t="s">
        <v>449</v>
      </c>
      <c r="D1677" s="11" t="s">
        <v>165</v>
      </c>
      <c r="E1677" s="12">
        <v>2025.0</v>
      </c>
      <c r="F1677" s="11" t="s">
        <v>171</v>
      </c>
      <c r="G1677" s="11" t="s">
        <v>175</v>
      </c>
      <c r="H1677" s="11">
        <v>3.0</v>
      </c>
      <c r="I1677" s="13">
        <v>8.3</v>
      </c>
      <c r="J1677" s="11">
        <v>0.0</v>
      </c>
      <c r="K1677" s="13">
        <v>2.9</v>
      </c>
      <c r="L1677" s="13">
        <v>8.0</v>
      </c>
      <c r="M1677" s="11">
        <v>18.0</v>
      </c>
      <c r="N1677" s="14">
        <v>0.81</v>
      </c>
      <c r="O1677" s="13">
        <v>65.0</v>
      </c>
      <c r="P1677" s="13">
        <v>7.5</v>
      </c>
      <c r="Q1677" s="13">
        <v>15.9</v>
      </c>
      <c r="R1677" s="13">
        <v>10.7</v>
      </c>
      <c r="S1677" s="13">
        <v>4.2</v>
      </c>
      <c r="T1677" s="13">
        <v>3.8</v>
      </c>
      <c r="U1677" s="13">
        <v>1.3</v>
      </c>
      <c r="V1677" s="13">
        <v>75.4</v>
      </c>
      <c r="W1677" s="11" t="str">
        <f t="shared" si="1"/>
        <v>B-Average|BBVA|Operations|2025</v>
      </c>
      <c r="X1677" s="15">
        <f>(MAX(0,MIN(1,1-(K1677-scaling_params!$B$2)/(scaling_params!$C$2-scaling_params!$B$2)))+MAX(0,MIN(1,(L1677-scaling_params!$B$3)/(scaling_params!$C$3-scaling_params!$B$3))))/2</f>
        <v>0.5509803922</v>
      </c>
      <c r="Y1677" s="15">
        <f>(MAX(0,MIN(1,(M1677-scaling_params!$B$4)/(scaling_params!$C$4-scaling_params!$B$4)))+MAX(0,MIN(1,(N1677-scaling_params!$B$5)/(scaling_params!$C$5-scaling_params!$B$5))))/2</f>
        <v>0.6095238095</v>
      </c>
      <c r="Z1677" s="15">
        <f>(MAX(0,MIN(1,(O1677-scaling_params!$B$6)/(scaling_params!$C$6-scaling_params!$B$6)))+MAX(0,MIN(1,1-(P1677-scaling_params!$B$7)/(scaling_params!$C$7-scaling_params!$B$7)))+MAX(0,MIN(1,(T1677-scaling_params!$B$11)/(scaling_params!$C$11-scaling_params!$B$11))))/3</f>
        <v>0.5108146336</v>
      </c>
      <c r="AA1677" s="15">
        <f>(MAX(0,MIN(1,1-(Q1677-scaling_params!$B$8)/(scaling_params!$C$8-scaling_params!$B$8)))+MAX(0,MIN(1,(R1677-scaling_params!$B$9)/(scaling_params!$C$9-scaling_params!$B$9)))+MAX(0,MIN(1,(S1677-scaling_params!$B$10)/(scaling_params!$C$10-scaling_params!$B$10))))/3</f>
        <v>0.4380147341</v>
      </c>
      <c r="AB1677" s="15">
        <f>(MAX(0,MIN(1,(U1677-scaling_params!$B$12)/(scaling_params!$C$12-scaling_params!$B$12)))+MAX(0,MIN(1,(V1677-scaling_params!$B$13)/(scaling_params!$C$13-scaling_params!$B$13))))/2</f>
        <v>0.3659090909</v>
      </c>
      <c r="AC1677" s="13">
        <f>(scaling_params!$G$2*X1677+scaling_params!$G$3*Y1677+scaling_params!$G$4*Z1677+scaling_params!$G$5*AA1677+scaling_params!$G$6*AB1677)*100</f>
        <v>51.30277922</v>
      </c>
      <c r="AD1677" s="11" t="s">
        <v>680</v>
      </c>
      <c r="AE1677" s="11">
        <f t="shared" si="2"/>
        <v>1</v>
      </c>
    </row>
    <row r="1678" ht="15.75" customHeight="1">
      <c r="A1678" s="11" t="s">
        <v>517</v>
      </c>
      <c r="B1678" s="11" t="s">
        <v>163</v>
      </c>
      <c r="C1678" s="11" t="s">
        <v>449</v>
      </c>
      <c r="D1678" s="11" t="s">
        <v>174</v>
      </c>
      <c r="E1678" s="12">
        <v>2024.0</v>
      </c>
      <c r="F1678" s="11" t="s">
        <v>171</v>
      </c>
      <c r="G1678" s="11" t="s">
        <v>184</v>
      </c>
      <c r="H1678" s="11">
        <v>4.0</v>
      </c>
      <c r="I1678" s="13">
        <v>8.6</v>
      </c>
      <c r="J1678" s="11">
        <v>0.0</v>
      </c>
      <c r="K1678" s="13">
        <v>3.0</v>
      </c>
      <c r="L1678" s="13">
        <v>6.4</v>
      </c>
      <c r="M1678" s="11">
        <v>11.0</v>
      </c>
      <c r="N1678" s="14">
        <v>0.76</v>
      </c>
      <c r="O1678" s="13">
        <v>61.5</v>
      </c>
      <c r="P1678" s="13">
        <v>8.7</v>
      </c>
      <c r="Q1678" s="13">
        <v>18.1</v>
      </c>
      <c r="R1678" s="13">
        <v>13.0</v>
      </c>
      <c r="S1678" s="13">
        <v>3.8</v>
      </c>
      <c r="T1678" s="13">
        <v>3.5</v>
      </c>
      <c r="U1678" s="13">
        <v>1.3</v>
      </c>
      <c r="V1678" s="13">
        <v>73.7</v>
      </c>
      <c r="W1678" s="11" t="str">
        <f t="shared" si="1"/>
        <v>B-Average|BBVA|Digital|2024</v>
      </c>
      <c r="X1678" s="15">
        <f>(MAX(0,MIN(1,1-(K1678-scaling_params!$B$2)/(scaling_params!$C$2-scaling_params!$B$2)))+MAX(0,MIN(1,(L1678-scaling_params!$B$3)/(scaling_params!$C$3-scaling_params!$B$3))))/2</f>
        <v>0.4166666667</v>
      </c>
      <c r="Y1678" s="15">
        <f>(MAX(0,MIN(1,(M1678-scaling_params!$B$4)/(scaling_params!$C$4-scaling_params!$B$4)))+MAX(0,MIN(1,(N1678-scaling_params!$B$5)/(scaling_params!$C$5-scaling_params!$B$5))))/2</f>
        <v>0.5136904762</v>
      </c>
      <c r="Z1678" s="15">
        <f>(MAX(0,MIN(1,(O1678-scaling_params!$B$6)/(scaling_params!$C$6-scaling_params!$B$6)))+MAX(0,MIN(1,1-(P1678-scaling_params!$B$7)/(scaling_params!$C$7-scaling_params!$B$7)))+MAX(0,MIN(1,(T1678-scaling_params!$B$11)/(scaling_params!$C$11-scaling_params!$B$11))))/3</f>
        <v>0.3163793213</v>
      </c>
      <c r="AA1678" s="15">
        <f>(MAX(0,MIN(1,1-(Q1678-scaling_params!$B$8)/(scaling_params!$C$8-scaling_params!$B$8)))+MAX(0,MIN(1,(R1678-scaling_params!$B$9)/(scaling_params!$C$9-scaling_params!$B$9)))+MAX(0,MIN(1,(S1678-scaling_params!$B$10)/(scaling_params!$C$10-scaling_params!$B$10))))/3</f>
        <v>0.412512128</v>
      </c>
      <c r="AB1678" s="15">
        <f>(MAX(0,MIN(1,(U1678-scaling_params!$B$12)/(scaling_params!$C$12-scaling_params!$B$12)))+MAX(0,MIN(1,(V1678-scaling_params!$B$13)/(scaling_params!$C$13-scaling_params!$B$13))))/2</f>
        <v>0.3504545455</v>
      </c>
      <c r="AC1678" s="13">
        <f>(scaling_params!$G$2*X1678+scaling_params!$G$3*Y1678+scaling_params!$G$4*Z1678+scaling_params!$G$5*AA1678+scaling_params!$G$6*AB1678)*100</f>
        <v>40.693884</v>
      </c>
      <c r="AD1678" s="11" t="s">
        <v>680</v>
      </c>
      <c r="AE1678" s="11">
        <f t="shared" si="2"/>
        <v>1</v>
      </c>
    </row>
    <row r="1679" ht="15.75" customHeight="1">
      <c r="A1679" s="11" t="s">
        <v>517</v>
      </c>
      <c r="B1679" s="11" t="s">
        <v>163</v>
      </c>
      <c r="C1679" s="11" t="s">
        <v>449</v>
      </c>
      <c r="D1679" s="11" t="s">
        <v>174</v>
      </c>
      <c r="E1679" s="12">
        <v>2025.0</v>
      </c>
      <c r="F1679" s="11" t="s">
        <v>171</v>
      </c>
      <c r="G1679" s="11" t="s">
        <v>184</v>
      </c>
      <c r="H1679" s="11">
        <v>4.0</v>
      </c>
      <c r="I1679" s="13">
        <v>8.3</v>
      </c>
      <c r="J1679" s="11">
        <v>0.0</v>
      </c>
      <c r="K1679" s="13">
        <v>3.2</v>
      </c>
      <c r="L1679" s="13">
        <v>6.4</v>
      </c>
      <c r="M1679" s="11">
        <v>9.0</v>
      </c>
      <c r="N1679" s="14">
        <v>0.72</v>
      </c>
      <c r="O1679" s="13">
        <v>62.8</v>
      </c>
      <c r="P1679" s="13">
        <v>7.6</v>
      </c>
      <c r="Q1679" s="13">
        <v>16.6</v>
      </c>
      <c r="R1679" s="13">
        <v>15.2</v>
      </c>
      <c r="S1679" s="13">
        <v>3.4</v>
      </c>
      <c r="T1679" s="13">
        <v>3.4</v>
      </c>
      <c r="U1679" s="13">
        <v>1.7</v>
      </c>
      <c r="V1679" s="13">
        <v>73.4</v>
      </c>
      <c r="W1679" s="11" t="str">
        <f t="shared" si="1"/>
        <v>B-Average|BBVA|Digital|2025</v>
      </c>
      <c r="X1679" s="15">
        <f>(MAX(0,MIN(1,1-(K1679-scaling_params!$B$2)/(scaling_params!$C$2-scaling_params!$B$2)))+MAX(0,MIN(1,(L1679-scaling_params!$B$3)/(scaling_params!$C$3-scaling_params!$B$3))))/2</f>
        <v>0.3833333333</v>
      </c>
      <c r="Y1679" s="15">
        <f>(MAX(0,MIN(1,(M1679-scaling_params!$B$4)/(scaling_params!$C$4-scaling_params!$B$4)))+MAX(0,MIN(1,(N1679-scaling_params!$B$5)/(scaling_params!$C$5-scaling_params!$B$5))))/2</f>
        <v>0.4541666667</v>
      </c>
      <c r="Z1679" s="15">
        <f>(MAX(0,MIN(1,(O1679-scaling_params!$B$6)/(scaling_params!$C$6-scaling_params!$B$6)))+MAX(0,MIN(1,1-(P1679-scaling_params!$B$7)/(scaling_params!$C$7-scaling_params!$B$7)))+MAX(0,MIN(1,(T1679-scaling_params!$B$11)/(scaling_params!$C$11-scaling_params!$B$11))))/3</f>
        <v>0.4274067561</v>
      </c>
      <c r="AA1679" s="15">
        <f>(MAX(0,MIN(1,1-(Q1679-scaling_params!$B$8)/(scaling_params!$C$8-scaling_params!$B$8)))+MAX(0,MIN(1,(R1679-scaling_params!$B$9)/(scaling_params!$C$9-scaling_params!$B$9)))+MAX(0,MIN(1,(S1679-scaling_params!$B$10)/(scaling_params!$C$10-scaling_params!$B$10))))/3</f>
        <v>0.5229416277</v>
      </c>
      <c r="AB1679" s="15">
        <f>(MAX(0,MIN(1,(U1679-scaling_params!$B$12)/(scaling_params!$C$12-scaling_params!$B$12)))+MAX(0,MIN(1,(V1679-scaling_params!$B$13)/(scaling_params!$C$13-scaling_params!$B$13))))/2</f>
        <v>0.4477272727</v>
      </c>
      <c r="AC1679" s="13">
        <f>(scaling_params!$G$2*X1679+scaling_params!$G$3*Y1679+scaling_params!$G$4*Z1679+scaling_params!$G$5*AA1679+scaling_params!$G$6*AB1679)*100</f>
        <v>44.21226324</v>
      </c>
      <c r="AD1679" s="11" t="s">
        <v>680</v>
      </c>
      <c r="AE1679" s="11">
        <f t="shared" si="2"/>
        <v>1</v>
      </c>
    </row>
    <row r="1680" ht="15.75" customHeight="1">
      <c r="A1680" s="11" t="s">
        <v>518</v>
      </c>
      <c r="B1680" s="11" t="s">
        <v>163</v>
      </c>
      <c r="C1680" s="11" t="s">
        <v>449</v>
      </c>
      <c r="D1680" s="11" t="s">
        <v>170</v>
      </c>
      <c r="E1680" s="12">
        <v>2024.0</v>
      </c>
      <c r="F1680" s="11" t="s">
        <v>166</v>
      </c>
      <c r="G1680" s="11" t="s">
        <v>175</v>
      </c>
      <c r="H1680" s="11">
        <v>3.0</v>
      </c>
      <c r="I1680" s="13">
        <v>8.6</v>
      </c>
      <c r="J1680" s="11">
        <v>0.0</v>
      </c>
      <c r="K1680" s="13">
        <v>2.4</v>
      </c>
      <c r="L1680" s="13">
        <v>7.4</v>
      </c>
      <c r="M1680" s="11">
        <v>36.0</v>
      </c>
      <c r="N1680" s="14">
        <v>0.91</v>
      </c>
      <c r="O1680" s="13">
        <v>70.5</v>
      </c>
      <c r="P1680" s="13">
        <v>8.3</v>
      </c>
      <c r="Q1680" s="13">
        <v>13.6</v>
      </c>
      <c r="R1680" s="13">
        <v>14.9</v>
      </c>
      <c r="S1680" s="13">
        <v>4.7</v>
      </c>
      <c r="T1680" s="13">
        <v>3.9</v>
      </c>
      <c r="U1680" s="13">
        <v>1.7</v>
      </c>
      <c r="V1680" s="13">
        <v>79.0</v>
      </c>
      <c r="W1680" s="11" t="str">
        <f t="shared" si="1"/>
        <v>B-Average|BBVA|Risk|2024</v>
      </c>
      <c r="X1680" s="15">
        <f>(MAX(0,MIN(1,1-(K1680-scaling_params!$B$2)/(scaling_params!$C$2-scaling_params!$B$2)))+MAX(0,MIN(1,(L1680-scaling_params!$B$3)/(scaling_params!$C$3-scaling_params!$B$3))))/2</f>
        <v>0.5901960784</v>
      </c>
      <c r="Y1680" s="15">
        <f>(MAX(0,MIN(1,(M1680-scaling_params!$B$4)/(scaling_params!$C$4-scaling_params!$B$4)))+MAX(0,MIN(1,(N1680-scaling_params!$B$5)/(scaling_params!$C$5-scaling_params!$B$5))))/2</f>
        <v>0.8202380952</v>
      </c>
      <c r="Z1680" s="15">
        <f>(MAX(0,MIN(1,(O1680-scaling_params!$B$6)/(scaling_params!$C$6-scaling_params!$B$6)))+MAX(0,MIN(1,1-(P1680-scaling_params!$B$7)/(scaling_params!$C$7-scaling_params!$B$7)))+MAX(0,MIN(1,(T1680-scaling_params!$B$11)/(scaling_params!$C$11-scaling_params!$B$11))))/3</f>
        <v>0.5390254469</v>
      </c>
      <c r="AA1680" s="15">
        <f>(MAX(0,MIN(1,1-(Q1680-scaling_params!$B$8)/(scaling_params!$C$8-scaling_params!$B$8)))+MAX(0,MIN(1,(R1680-scaling_params!$B$9)/(scaling_params!$C$9-scaling_params!$B$9)))+MAX(0,MIN(1,(S1680-scaling_params!$B$10)/(scaling_params!$C$10-scaling_params!$B$10))))/3</f>
        <v>0.7513707439</v>
      </c>
      <c r="AB1680" s="15">
        <f>(MAX(0,MIN(1,(U1680-scaling_params!$B$12)/(scaling_params!$C$12-scaling_params!$B$12)))+MAX(0,MIN(1,(V1680-scaling_params!$B$13)/(scaling_params!$C$13-scaling_params!$B$13))))/2</f>
        <v>0.4986363636</v>
      </c>
      <c r="AC1680" s="13">
        <f>(scaling_params!$G$2*X1680+scaling_params!$G$3*Y1680+scaling_params!$G$4*Z1680+scaling_params!$G$5*AA1680+scaling_params!$G$6*AB1680)*100</f>
        <v>64.92033527</v>
      </c>
      <c r="AD1680" s="11" t="s">
        <v>680</v>
      </c>
      <c r="AE1680" s="11">
        <f t="shared" si="2"/>
        <v>1</v>
      </c>
    </row>
    <row r="1681" ht="15.75" customHeight="1">
      <c r="A1681" s="11" t="s">
        <v>518</v>
      </c>
      <c r="B1681" s="11" t="s">
        <v>163</v>
      </c>
      <c r="C1681" s="11" t="s">
        <v>449</v>
      </c>
      <c r="D1681" s="11" t="s">
        <v>170</v>
      </c>
      <c r="E1681" s="12">
        <v>2025.0</v>
      </c>
      <c r="F1681" s="11" t="s">
        <v>166</v>
      </c>
      <c r="G1681" s="11" t="s">
        <v>175</v>
      </c>
      <c r="H1681" s="11">
        <v>3.0</v>
      </c>
      <c r="I1681" s="13">
        <v>8.3</v>
      </c>
      <c r="J1681" s="11">
        <v>0.0</v>
      </c>
      <c r="K1681" s="13">
        <v>2.5</v>
      </c>
      <c r="L1681" s="13">
        <v>7.6</v>
      </c>
      <c r="M1681" s="11">
        <v>43.0</v>
      </c>
      <c r="N1681" s="14">
        <v>0.85</v>
      </c>
      <c r="O1681" s="13">
        <v>68.8</v>
      </c>
      <c r="P1681" s="13">
        <v>7.0</v>
      </c>
      <c r="Q1681" s="13">
        <v>16.6</v>
      </c>
      <c r="R1681" s="13">
        <v>14.7</v>
      </c>
      <c r="S1681" s="13">
        <v>4.7</v>
      </c>
      <c r="T1681" s="13">
        <v>4.0</v>
      </c>
      <c r="U1681" s="13">
        <v>1.5</v>
      </c>
      <c r="V1681" s="13">
        <v>81.5</v>
      </c>
      <c r="W1681" s="11" t="str">
        <f t="shared" si="1"/>
        <v>B-Average|BBVA|Risk|2025</v>
      </c>
      <c r="X1681" s="15">
        <f>(MAX(0,MIN(1,1-(K1681-scaling_params!$B$2)/(scaling_params!$C$2-scaling_params!$B$2)))+MAX(0,MIN(1,(L1681-scaling_params!$B$3)/(scaling_params!$C$3-scaling_params!$B$3))))/2</f>
        <v>0.5882352941</v>
      </c>
      <c r="Y1681" s="15">
        <f>(MAX(0,MIN(1,(M1681-scaling_params!$B$4)/(scaling_params!$C$4-scaling_params!$B$4)))+MAX(0,MIN(1,(N1681-scaling_params!$B$5)/(scaling_params!$C$5-scaling_params!$B$5))))/2</f>
        <v>0.7785714286</v>
      </c>
      <c r="Z1681" s="15">
        <f>(MAX(0,MIN(1,(O1681-scaling_params!$B$6)/(scaling_params!$C$6-scaling_params!$B$6)))+MAX(0,MIN(1,1-(P1681-scaling_params!$B$7)/(scaling_params!$C$7-scaling_params!$B$7)))+MAX(0,MIN(1,(T1681-scaling_params!$B$11)/(scaling_params!$C$11-scaling_params!$B$11))))/3</f>
        <v>0.6376135683</v>
      </c>
      <c r="AA1681" s="15">
        <f>(MAX(0,MIN(1,1-(Q1681-scaling_params!$B$8)/(scaling_params!$C$8-scaling_params!$B$8)))+MAX(0,MIN(1,(R1681-scaling_params!$B$9)/(scaling_params!$C$9-scaling_params!$B$9)))+MAX(0,MIN(1,(S1681-scaling_params!$B$10)/(scaling_params!$C$10-scaling_params!$B$10))))/3</f>
        <v>0.6292955617</v>
      </c>
      <c r="AB1681" s="15">
        <f>(MAX(0,MIN(1,(U1681-scaling_params!$B$12)/(scaling_params!$C$12-scaling_params!$B$12)))+MAX(0,MIN(1,(V1681-scaling_params!$B$13)/(scaling_params!$C$13-scaling_params!$B$13))))/2</f>
        <v>0.4713636364</v>
      </c>
      <c r="AC1681" s="13">
        <f>(scaling_params!$G$2*X1681+scaling_params!$G$3*Y1681+scaling_params!$G$4*Z1681+scaling_params!$G$5*AA1681+scaling_params!$G$6*AB1681)*100</f>
        <v>63.74156963</v>
      </c>
      <c r="AD1681" s="11" t="s">
        <v>680</v>
      </c>
      <c r="AE1681" s="11">
        <f t="shared" si="2"/>
        <v>1</v>
      </c>
    </row>
    <row r="1682" ht="15.75" customHeight="1">
      <c r="A1682" s="11" t="s">
        <v>519</v>
      </c>
      <c r="B1682" s="11" t="s">
        <v>163</v>
      </c>
      <c r="C1682" s="11" t="s">
        <v>449</v>
      </c>
      <c r="D1682" s="11" t="s">
        <v>174</v>
      </c>
      <c r="E1682" s="12">
        <v>2024.0</v>
      </c>
      <c r="F1682" s="11" t="s">
        <v>171</v>
      </c>
      <c r="G1682" s="11" t="s">
        <v>172</v>
      </c>
      <c r="H1682" s="11">
        <v>2.0</v>
      </c>
      <c r="I1682" s="13">
        <v>8.6</v>
      </c>
      <c r="J1682" s="11">
        <v>0.0</v>
      </c>
      <c r="K1682" s="13">
        <v>3.0</v>
      </c>
      <c r="L1682" s="13">
        <v>6.3</v>
      </c>
      <c r="M1682" s="11">
        <v>23.0</v>
      </c>
      <c r="N1682" s="14">
        <v>0.9</v>
      </c>
      <c r="O1682" s="13">
        <v>61.5</v>
      </c>
      <c r="P1682" s="13">
        <v>8.7</v>
      </c>
      <c r="Q1682" s="13">
        <v>18.1</v>
      </c>
      <c r="R1682" s="13">
        <v>13.0</v>
      </c>
      <c r="S1682" s="13">
        <v>3.9</v>
      </c>
      <c r="T1682" s="13">
        <v>3.2</v>
      </c>
      <c r="U1682" s="13">
        <v>1.3</v>
      </c>
      <c r="V1682" s="13">
        <v>73.3</v>
      </c>
      <c r="W1682" s="11" t="str">
        <f t="shared" si="1"/>
        <v>B-Average|BBVA|Digital|2024</v>
      </c>
      <c r="X1682" s="15">
        <f>(MAX(0,MIN(1,1-(K1682-scaling_params!$B$2)/(scaling_params!$C$2-scaling_params!$B$2)))+MAX(0,MIN(1,(L1682-scaling_params!$B$3)/(scaling_params!$C$3-scaling_params!$B$3))))/2</f>
        <v>0.4093137255</v>
      </c>
      <c r="Y1682" s="15">
        <f>(MAX(0,MIN(1,(M1682-scaling_params!$B$4)/(scaling_params!$C$4-scaling_params!$B$4)))+MAX(0,MIN(1,(N1682-scaling_params!$B$5)/(scaling_params!$C$5-scaling_params!$B$5))))/2</f>
        <v>0.7458333333</v>
      </c>
      <c r="Z1682" s="15">
        <f>(MAX(0,MIN(1,(O1682-scaling_params!$B$6)/(scaling_params!$C$6-scaling_params!$B$6)))+MAX(0,MIN(1,1-(P1682-scaling_params!$B$7)/(scaling_params!$C$7-scaling_params!$B$7)))+MAX(0,MIN(1,(T1682-scaling_params!$B$11)/(scaling_params!$C$11-scaling_params!$B$11))))/3</f>
        <v>0.2878078928</v>
      </c>
      <c r="AA1682" s="15">
        <f>(MAX(0,MIN(1,1-(Q1682-scaling_params!$B$8)/(scaling_params!$C$8-scaling_params!$B$8)))+MAX(0,MIN(1,(R1682-scaling_params!$B$9)/(scaling_params!$C$9-scaling_params!$B$9)))+MAX(0,MIN(1,(S1682-scaling_params!$B$10)/(scaling_params!$C$10-scaling_params!$B$10))))/3</f>
        <v>0.4223160495</v>
      </c>
      <c r="AB1682" s="15">
        <f>(MAX(0,MIN(1,(U1682-scaling_params!$B$12)/(scaling_params!$C$12-scaling_params!$B$12)))+MAX(0,MIN(1,(V1682-scaling_params!$B$13)/(scaling_params!$C$13-scaling_params!$B$13))))/2</f>
        <v>0.3468181818</v>
      </c>
      <c r="AC1682" s="13">
        <f>(scaling_params!$G$2*X1682+scaling_params!$G$3*Y1682+scaling_params!$G$4*Z1682+scaling_params!$G$5*AA1682+scaling_params!$G$6*AB1682)*100</f>
        <v>45.43465838</v>
      </c>
      <c r="AD1682" s="11" t="s">
        <v>680</v>
      </c>
      <c r="AE1682" s="11">
        <f t="shared" si="2"/>
        <v>1</v>
      </c>
    </row>
    <row r="1683" ht="15.75" customHeight="1">
      <c r="A1683" s="11" t="s">
        <v>519</v>
      </c>
      <c r="B1683" s="11" t="s">
        <v>163</v>
      </c>
      <c r="C1683" s="11" t="s">
        <v>449</v>
      </c>
      <c r="D1683" s="11" t="s">
        <v>174</v>
      </c>
      <c r="E1683" s="12">
        <v>2025.0</v>
      </c>
      <c r="F1683" s="11" t="s">
        <v>171</v>
      </c>
      <c r="G1683" s="11" t="s">
        <v>172</v>
      </c>
      <c r="H1683" s="11">
        <v>2.0</v>
      </c>
      <c r="I1683" s="13">
        <v>8.3</v>
      </c>
      <c r="J1683" s="11">
        <v>0.0</v>
      </c>
      <c r="K1683" s="13">
        <v>3.2</v>
      </c>
      <c r="L1683" s="13">
        <v>5.9</v>
      </c>
      <c r="M1683" s="11">
        <v>-6.0</v>
      </c>
      <c r="N1683" s="14">
        <v>0.78</v>
      </c>
      <c r="O1683" s="13">
        <v>62.8</v>
      </c>
      <c r="P1683" s="13">
        <v>7.6</v>
      </c>
      <c r="Q1683" s="13">
        <v>16.6</v>
      </c>
      <c r="R1683" s="13">
        <v>15.2</v>
      </c>
      <c r="S1683" s="13">
        <v>3.8</v>
      </c>
      <c r="T1683" s="13">
        <v>2.9</v>
      </c>
      <c r="U1683" s="13">
        <v>1.7</v>
      </c>
      <c r="V1683" s="13">
        <v>67.6</v>
      </c>
      <c r="W1683" s="11" t="str">
        <f t="shared" si="1"/>
        <v>B-Average|BBVA|Digital|2025</v>
      </c>
      <c r="X1683" s="15">
        <f>(MAX(0,MIN(1,1-(K1683-scaling_params!$B$2)/(scaling_params!$C$2-scaling_params!$B$2)))+MAX(0,MIN(1,(L1683-scaling_params!$B$3)/(scaling_params!$C$3-scaling_params!$B$3))))/2</f>
        <v>0.3465686275</v>
      </c>
      <c r="Y1683" s="15">
        <f>(MAX(0,MIN(1,(M1683-scaling_params!$B$4)/(scaling_params!$C$4-scaling_params!$B$4)))+MAX(0,MIN(1,(N1683-scaling_params!$B$5)/(scaling_params!$C$5-scaling_params!$B$5))))/2</f>
        <v>0.4577380952</v>
      </c>
      <c r="Z1683" s="15">
        <f>(MAX(0,MIN(1,(O1683-scaling_params!$B$6)/(scaling_params!$C$6-scaling_params!$B$6)))+MAX(0,MIN(1,1-(P1683-scaling_params!$B$7)/(scaling_params!$C$7-scaling_params!$B$7)))+MAX(0,MIN(1,(T1683-scaling_params!$B$11)/(scaling_params!$C$11-scaling_params!$B$11))))/3</f>
        <v>0.3797877085</v>
      </c>
      <c r="AA1683" s="15">
        <f>(MAX(0,MIN(1,1-(Q1683-scaling_params!$B$8)/(scaling_params!$C$8-scaling_params!$B$8)))+MAX(0,MIN(1,(R1683-scaling_params!$B$9)/(scaling_params!$C$9-scaling_params!$B$9)))+MAX(0,MIN(1,(S1683-scaling_params!$B$10)/(scaling_params!$C$10-scaling_params!$B$10))))/3</f>
        <v>0.562157314</v>
      </c>
      <c r="AB1683" s="15">
        <f>(MAX(0,MIN(1,(U1683-scaling_params!$B$12)/(scaling_params!$C$12-scaling_params!$B$12)))+MAX(0,MIN(1,(V1683-scaling_params!$B$13)/(scaling_params!$C$13-scaling_params!$B$13))))/2</f>
        <v>0.395</v>
      </c>
      <c r="AC1683" s="13">
        <f>(scaling_params!$G$2*X1683+scaling_params!$G$3*Y1683+scaling_params!$G$4*Z1683+scaling_params!$G$5*AA1683+scaling_params!$G$6*AB1683)*100</f>
        <v>42.38118786</v>
      </c>
      <c r="AD1683" s="11" t="s">
        <v>680</v>
      </c>
      <c r="AE1683" s="11">
        <f t="shared" si="2"/>
        <v>1</v>
      </c>
    </row>
    <row r="1684" ht="15.75" customHeight="1">
      <c r="A1684" s="11" t="s">
        <v>520</v>
      </c>
      <c r="B1684" s="11" t="s">
        <v>163</v>
      </c>
      <c r="C1684" s="11" t="s">
        <v>449</v>
      </c>
      <c r="D1684" s="11" t="s">
        <v>170</v>
      </c>
      <c r="E1684" s="12">
        <v>2024.0</v>
      </c>
      <c r="F1684" s="11" t="s">
        <v>166</v>
      </c>
      <c r="G1684" s="11" t="s">
        <v>184</v>
      </c>
      <c r="H1684" s="11">
        <v>5.0</v>
      </c>
      <c r="I1684" s="13">
        <v>8.6</v>
      </c>
      <c r="J1684" s="11">
        <v>0.0</v>
      </c>
      <c r="K1684" s="13">
        <v>2.4</v>
      </c>
      <c r="L1684" s="13">
        <v>8.5</v>
      </c>
      <c r="M1684" s="11">
        <v>41.0</v>
      </c>
      <c r="N1684" s="14">
        <v>0.85</v>
      </c>
      <c r="O1684" s="13">
        <v>70.5</v>
      </c>
      <c r="P1684" s="13">
        <v>8.3</v>
      </c>
      <c r="Q1684" s="13">
        <v>13.6</v>
      </c>
      <c r="R1684" s="13">
        <v>14.9</v>
      </c>
      <c r="S1684" s="13">
        <v>4.6</v>
      </c>
      <c r="T1684" s="13">
        <v>4.6</v>
      </c>
      <c r="U1684" s="13">
        <v>1.7</v>
      </c>
      <c r="V1684" s="13">
        <v>81.3</v>
      </c>
      <c r="W1684" s="11" t="str">
        <f t="shared" si="1"/>
        <v>B-Average|BBVA|Risk|2024</v>
      </c>
      <c r="X1684" s="15">
        <f>(MAX(0,MIN(1,1-(K1684-scaling_params!$B$2)/(scaling_params!$C$2-scaling_params!$B$2)))+MAX(0,MIN(1,(L1684-scaling_params!$B$3)/(scaling_params!$C$3-scaling_params!$B$3))))/2</f>
        <v>0.6710784314</v>
      </c>
      <c r="Y1684" s="15">
        <f>(MAX(0,MIN(1,(M1684-scaling_params!$B$4)/(scaling_params!$C$4-scaling_params!$B$4)))+MAX(0,MIN(1,(N1684-scaling_params!$B$5)/(scaling_params!$C$5-scaling_params!$B$5))))/2</f>
        <v>0.769047619</v>
      </c>
      <c r="Z1684" s="15">
        <f>(MAX(0,MIN(1,(O1684-scaling_params!$B$6)/(scaling_params!$C$6-scaling_params!$B$6)))+MAX(0,MIN(1,1-(P1684-scaling_params!$B$7)/(scaling_params!$C$7-scaling_params!$B$7)))+MAX(0,MIN(1,(T1684-scaling_params!$B$11)/(scaling_params!$C$11-scaling_params!$B$11))))/3</f>
        <v>0.6056921136</v>
      </c>
      <c r="AA1684" s="15">
        <f>(MAX(0,MIN(1,1-(Q1684-scaling_params!$B$8)/(scaling_params!$C$8-scaling_params!$B$8)))+MAX(0,MIN(1,(R1684-scaling_params!$B$9)/(scaling_params!$C$9-scaling_params!$B$9)))+MAX(0,MIN(1,(S1684-scaling_params!$B$10)/(scaling_params!$C$10-scaling_params!$B$10))))/3</f>
        <v>0.7415668224</v>
      </c>
      <c r="AB1684" s="15">
        <f>(MAX(0,MIN(1,(U1684-scaling_params!$B$12)/(scaling_params!$C$12-scaling_params!$B$12)))+MAX(0,MIN(1,(V1684-scaling_params!$B$13)/(scaling_params!$C$13-scaling_params!$B$13))))/2</f>
        <v>0.5195454545</v>
      </c>
      <c r="AC1684" s="13">
        <f>(scaling_params!$G$2*X1684+scaling_params!$G$3*Y1684+scaling_params!$G$4*Z1684+scaling_params!$G$5*AA1684+scaling_params!$G$6*AB1684)*100</f>
        <v>67.25893929</v>
      </c>
      <c r="AD1684" s="11" t="s">
        <v>680</v>
      </c>
      <c r="AE1684" s="11">
        <f t="shared" si="2"/>
        <v>1</v>
      </c>
    </row>
    <row r="1685" ht="15.75" customHeight="1">
      <c r="A1685" s="11" t="s">
        <v>520</v>
      </c>
      <c r="B1685" s="11" t="s">
        <v>163</v>
      </c>
      <c r="C1685" s="11" t="s">
        <v>449</v>
      </c>
      <c r="D1685" s="11" t="s">
        <v>170</v>
      </c>
      <c r="E1685" s="12">
        <v>2025.0</v>
      </c>
      <c r="F1685" s="11" t="s">
        <v>166</v>
      </c>
      <c r="G1685" s="11" t="s">
        <v>184</v>
      </c>
      <c r="H1685" s="11">
        <v>5.0</v>
      </c>
      <c r="I1685" s="13">
        <v>8.3</v>
      </c>
      <c r="J1685" s="11">
        <v>0.0</v>
      </c>
      <c r="K1685" s="13">
        <v>2.5</v>
      </c>
      <c r="L1685" s="13">
        <v>7.6</v>
      </c>
      <c r="M1685" s="11">
        <v>28.0</v>
      </c>
      <c r="N1685" s="14">
        <v>0.9</v>
      </c>
      <c r="O1685" s="13">
        <v>68.8</v>
      </c>
      <c r="P1685" s="13">
        <v>7.0</v>
      </c>
      <c r="Q1685" s="13">
        <v>16.6</v>
      </c>
      <c r="R1685" s="13">
        <v>14.7</v>
      </c>
      <c r="S1685" s="13">
        <v>5.0</v>
      </c>
      <c r="T1685" s="13">
        <v>4.0</v>
      </c>
      <c r="U1685" s="13">
        <v>1.5</v>
      </c>
      <c r="V1685" s="13">
        <v>81.6</v>
      </c>
      <c r="W1685" s="11" t="str">
        <f t="shared" si="1"/>
        <v>B-Average|BBVA|Risk|2025</v>
      </c>
      <c r="X1685" s="15">
        <f>(MAX(0,MIN(1,1-(K1685-scaling_params!$B$2)/(scaling_params!$C$2-scaling_params!$B$2)))+MAX(0,MIN(1,(L1685-scaling_params!$B$3)/(scaling_params!$C$3-scaling_params!$B$3))))/2</f>
        <v>0.5882352941</v>
      </c>
      <c r="Y1685" s="15">
        <f>(MAX(0,MIN(1,(M1685-scaling_params!$B$4)/(scaling_params!$C$4-scaling_params!$B$4)))+MAX(0,MIN(1,(N1685-scaling_params!$B$5)/(scaling_params!$C$5-scaling_params!$B$5))))/2</f>
        <v>0.7696428571</v>
      </c>
      <c r="Z1685" s="15">
        <f>(MAX(0,MIN(1,(O1685-scaling_params!$B$6)/(scaling_params!$C$6-scaling_params!$B$6)))+MAX(0,MIN(1,1-(P1685-scaling_params!$B$7)/(scaling_params!$C$7-scaling_params!$B$7)))+MAX(0,MIN(1,(T1685-scaling_params!$B$11)/(scaling_params!$C$11-scaling_params!$B$11))))/3</f>
        <v>0.6376135683</v>
      </c>
      <c r="AA1685" s="15">
        <f>(MAX(0,MIN(1,1-(Q1685-scaling_params!$B$8)/(scaling_params!$C$8-scaling_params!$B$8)))+MAX(0,MIN(1,(R1685-scaling_params!$B$9)/(scaling_params!$C$9-scaling_params!$B$9)))+MAX(0,MIN(1,(S1685-scaling_params!$B$10)/(scaling_params!$C$10-scaling_params!$B$10))))/3</f>
        <v>0.6587073264</v>
      </c>
      <c r="AB1685" s="15">
        <f>(MAX(0,MIN(1,(U1685-scaling_params!$B$12)/(scaling_params!$C$12-scaling_params!$B$12)))+MAX(0,MIN(1,(V1685-scaling_params!$B$13)/(scaling_params!$C$13-scaling_params!$B$13))))/2</f>
        <v>0.4722727273</v>
      </c>
      <c r="AC1685" s="13">
        <f>(scaling_params!$G$2*X1685+scaling_params!$G$3*Y1685+scaling_params!$G$4*Z1685+scaling_params!$G$5*AA1685+scaling_params!$G$6*AB1685)*100</f>
        <v>64.06012254</v>
      </c>
      <c r="AD1685" s="11" t="s">
        <v>680</v>
      </c>
      <c r="AE1685" s="11">
        <f t="shared" si="2"/>
        <v>1</v>
      </c>
    </row>
    <row r="1686" ht="15.75" customHeight="1">
      <c r="A1686" s="11" t="s">
        <v>521</v>
      </c>
      <c r="B1686" s="11" t="s">
        <v>163</v>
      </c>
      <c r="C1686" s="11" t="s">
        <v>449</v>
      </c>
      <c r="D1686" s="11" t="s">
        <v>181</v>
      </c>
      <c r="E1686" s="12">
        <v>2024.0</v>
      </c>
      <c r="F1686" s="11" t="s">
        <v>171</v>
      </c>
      <c r="G1686" s="11" t="s">
        <v>184</v>
      </c>
      <c r="H1686" s="11">
        <v>2.0</v>
      </c>
      <c r="I1686" s="13">
        <v>8.6</v>
      </c>
      <c r="J1686" s="11">
        <v>0.0</v>
      </c>
      <c r="K1686" s="13">
        <v>3.1</v>
      </c>
      <c r="L1686" s="13">
        <v>5.7</v>
      </c>
      <c r="M1686" s="11">
        <v>23.0</v>
      </c>
      <c r="N1686" s="14">
        <v>0.79</v>
      </c>
      <c r="O1686" s="13">
        <v>71.5</v>
      </c>
      <c r="P1686" s="13">
        <v>8.4</v>
      </c>
      <c r="Q1686" s="13">
        <v>14.6</v>
      </c>
      <c r="R1686" s="13">
        <v>11.7</v>
      </c>
      <c r="S1686" s="13">
        <v>4.4</v>
      </c>
      <c r="T1686" s="13">
        <v>4.1</v>
      </c>
      <c r="U1686" s="13">
        <v>1.8</v>
      </c>
      <c r="V1686" s="13">
        <v>69.1</v>
      </c>
      <c r="W1686" s="11" t="str">
        <f t="shared" si="1"/>
        <v>B-Average|BBVA|Corporate|2024</v>
      </c>
      <c r="X1686" s="15">
        <f>(MAX(0,MIN(1,1-(K1686-scaling_params!$B$2)/(scaling_params!$C$2-scaling_params!$B$2)))+MAX(0,MIN(1,(L1686-scaling_params!$B$3)/(scaling_params!$C$3-scaling_params!$B$3))))/2</f>
        <v>0.3485294118</v>
      </c>
      <c r="Y1686" s="15">
        <f>(MAX(0,MIN(1,(M1686-scaling_params!$B$4)/(scaling_params!$C$4-scaling_params!$B$4)))+MAX(0,MIN(1,(N1686-scaling_params!$B$5)/(scaling_params!$C$5-scaling_params!$B$5))))/2</f>
        <v>0.6083333333</v>
      </c>
      <c r="Z1686" s="15">
        <f>(MAX(0,MIN(1,(O1686-scaling_params!$B$6)/(scaling_params!$C$6-scaling_params!$B$6)))+MAX(0,MIN(1,1-(P1686-scaling_params!$B$7)/(scaling_params!$C$7-scaling_params!$B$7)))+MAX(0,MIN(1,(T1686-scaling_params!$B$11)/(scaling_params!$C$11-scaling_params!$B$11))))/3</f>
        <v>0.5655657071</v>
      </c>
      <c r="AA1686" s="15">
        <f>(MAX(0,MIN(1,1-(Q1686-scaling_params!$B$8)/(scaling_params!$C$8-scaling_params!$B$8)))+MAX(0,MIN(1,(R1686-scaling_params!$B$9)/(scaling_params!$C$9-scaling_params!$B$9)))+MAX(0,MIN(1,(S1686-scaling_params!$B$10)/(scaling_params!$C$10-scaling_params!$B$10))))/3</f>
        <v>0.5490590943</v>
      </c>
      <c r="AB1686" s="15">
        <f>(MAX(0,MIN(1,(U1686-scaling_params!$B$12)/(scaling_params!$C$12-scaling_params!$B$12)))+MAX(0,MIN(1,(V1686-scaling_params!$B$13)/(scaling_params!$C$13-scaling_params!$B$13))))/2</f>
        <v>0.4336363636</v>
      </c>
      <c r="AC1686" s="13">
        <f>(scaling_params!$G$2*X1686+scaling_params!$G$3*Y1686+scaling_params!$G$4*Z1686+scaling_params!$G$5*AA1686+scaling_params!$G$6*AB1686)*100</f>
        <v>50.55741778</v>
      </c>
      <c r="AD1686" s="11" t="s">
        <v>680</v>
      </c>
      <c r="AE1686" s="11">
        <f t="shared" si="2"/>
        <v>1</v>
      </c>
    </row>
    <row r="1687" ht="15.75" customHeight="1">
      <c r="A1687" s="11" t="s">
        <v>521</v>
      </c>
      <c r="B1687" s="11" t="s">
        <v>163</v>
      </c>
      <c r="C1687" s="11" t="s">
        <v>449</v>
      </c>
      <c r="D1687" s="11" t="s">
        <v>181</v>
      </c>
      <c r="E1687" s="12">
        <v>2025.0</v>
      </c>
      <c r="F1687" s="11" t="s">
        <v>171</v>
      </c>
      <c r="G1687" s="11" t="s">
        <v>184</v>
      </c>
      <c r="H1687" s="11">
        <v>2.0</v>
      </c>
      <c r="I1687" s="13">
        <v>8.3</v>
      </c>
      <c r="J1687" s="11">
        <v>0.0</v>
      </c>
      <c r="K1687" s="13">
        <v>2.0</v>
      </c>
      <c r="L1687" s="13">
        <v>6.7</v>
      </c>
      <c r="M1687" s="11">
        <v>4.0</v>
      </c>
      <c r="N1687" s="14">
        <v>0.89</v>
      </c>
      <c r="O1687" s="13">
        <v>66.0</v>
      </c>
      <c r="P1687" s="13">
        <v>8.0</v>
      </c>
      <c r="Q1687" s="13">
        <v>14.3</v>
      </c>
      <c r="R1687" s="13">
        <v>13.5</v>
      </c>
      <c r="S1687" s="13">
        <v>4.0</v>
      </c>
      <c r="T1687" s="13">
        <v>4.2</v>
      </c>
      <c r="U1687" s="13">
        <v>1.4</v>
      </c>
      <c r="V1687" s="13">
        <v>75.6</v>
      </c>
      <c r="W1687" s="11" t="str">
        <f t="shared" si="1"/>
        <v>B-Average|BBVA|Corporate|2025</v>
      </c>
      <c r="X1687" s="15">
        <f>(MAX(0,MIN(1,1-(K1687-scaling_params!$B$2)/(scaling_params!$C$2-scaling_params!$B$2)))+MAX(0,MIN(1,(L1687-scaling_params!$B$3)/(scaling_params!$C$3-scaling_params!$B$3))))/2</f>
        <v>0.6053921569</v>
      </c>
      <c r="Y1687" s="15">
        <f>(MAX(0,MIN(1,(M1687-scaling_params!$B$4)/(scaling_params!$C$4-scaling_params!$B$4)))+MAX(0,MIN(1,(N1687-scaling_params!$B$5)/(scaling_params!$C$5-scaling_params!$B$5))))/2</f>
        <v>0.6428571429</v>
      </c>
      <c r="Z1687" s="15">
        <f>(MAX(0,MIN(1,(O1687-scaling_params!$B$6)/(scaling_params!$C$6-scaling_params!$B$6)))+MAX(0,MIN(1,1-(P1687-scaling_params!$B$7)/(scaling_params!$C$7-scaling_params!$B$7)))+MAX(0,MIN(1,(T1687-scaling_params!$B$11)/(scaling_params!$C$11-scaling_params!$B$11))))/3</f>
        <v>0.5203664768</v>
      </c>
      <c r="AA1687" s="15">
        <f>(MAX(0,MIN(1,1-(Q1687-scaling_params!$B$8)/(scaling_params!$C$8-scaling_params!$B$8)))+MAX(0,MIN(1,(R1687-scaling_params!$B$9)/(scaling_params!$C$9-scaling_params!$B$9)))+MAX(0,MIN(1,(S1687-scaling_params!$B$10)/(scaling_params!$C$10-scaling_params!$B$10))))/3</f>
        <v>0.5971564115</v>
      </c>
      <c r="AB1687" s="15">
        <f>(MAX(0,MIN(1,(U1687-scaling_params!$B$12)/(scaling_params!$C$12-scaling_params!$B$12)))+MAX(0,MIN(1,(V1687-scaling_params!$B$13)/(scaling_params!$C$13-scaling_params!$B$13))))/2</f>
        <v>0.3927272727</v>
      </c>
      <c r="AC1687" s="13">
        <f>(scaling_params!$G$2*X1687+scaling_params!$G$3*Y1687+scaling_params!$G$4*Z1687+scaling_params!$G$5*AA1687+scaling_params!$G$6*AB1687)*100</f>
        <v>56.70660541</v>
      </c>
      <c r="AD1687" s="11" t="s">
        <v>680</v>
      </c>
      <c r="AE1687" s="11">
        <f t="shared" si="2"/>
        <v>1</v>
      </c>
    </row>
    <row r="1688" ht="15.75" customHeight="1">
      <c r="A1688" s="11" t="s">
        <v>522</v>
      </c>
      <c r="B1688" s="11" t="s">
        <v>163</v>
      </c>
      <c r="C1688" s="11" t="s">
        <v>449</v>
      </c>
      <c r="D1688" s="11" t="s">
        <v>174</v>
      </c>
      <c r="E1688" s="12">
        <v>2024.0</v>
      </c>
      <c r="F1688" s="11" t="s">
        <v>166</v>
      </c>
      <c r="G1688" s="11" t="s">
        <v>184</v>
      </c>
      <c r="H1688" s="11">
        <v>3.0</v>
      </c>
      <c r="I1688" s="13">
        <v>8.6</v>
      </c>
      <c r="J1688" s="11">
        <v>0.0</v>
      </c>
      <c r="K1688" s="13">
        <v>3.0</v>
      </c>
      <c r="L1688" s="13">
        <v>6.4</v>
      </c>
      <c r="M1688" s="11">
        <v>-16.0</v>
      </c>
      <c r="N1688" s="14">
        <v>0.67</v>
      </c>
      <c r="O1688" s="13">
        <v>61.5</v>
      </c>
      <c r="P1688" s="13">
        <v>8.7</v>
      </c>
      <c r="Q1688" s="13">
        <v>18.1</v>
      </c>
      <c r="R1688" s="13">
        <v>13.0</v>
      </c>
      <c r="S1688" s="13">
        <v>3.4</v>
      </c>
      <c r="T1688" s="13">
        <v>3.1</v>
      </c>
      <c r="U1688" s="13">
        <v>1.3</v>
      </c>
      <c r="V1688" s="13">
        <v>68.2</v>
      </c>
      <c r="W1688" s="11" t="str">
        <f t="shared" si="1"/>
        <v>B-Average|BBVA|Digital|2024</v>
      </c>
      <c r="X1688" s="15">
        <f>(MAX(0,MIN(1,1-(K1688-scaling_params!$B$2)/(scaling_params!$C$2-scaling_params!$B$2)))+MAX(0,MIN(1,(L1688-scaling_params!$B$3)/(scaling_params!$C$3-scaling_params!$B$3))))/2</f>
        <v>0.4166666667</v>
      </c>
      <c r="Y1688" s="15">
        <f>(MAX(0,MIN(1,(M1688-scaling_params!$B$4)/(scaling_params!$C$4-scaling_params!$B$4)))+MAX(0,MIN(1,(N1688-scaling_params!$B$5)/(scaling_params!$C$5-scaling_params!$B$5))))/2</f>
        <v>0.2726190476</v>
      </c>
      <c r="Z1688" s="15">
        <f>(MAX(0,MIN(1,(O1688-scaling_params!$B$6)/(scaling_params!$C$6-scaling_params!$B$6)))+MAX(0,MIN(1,1-(P1688-scaling_params!$B$7)/(scaling_params!$C$7-scaling_params!$B$7)))+MAX(0,MIN(1,(T1688-scaling_params!$B$11)/(scaling_params!$C$11-scaling_params!$B$11))))/3</f>
        <v>0.2782840832</v>
      </c>
      <c r="AA1688" s="15">
        <f>(MAX(0,MIN(1,1-(Q1688-scaling_params!$B$8)/(scaling_params!$C$8-scaling_params!$B$8)))+MAX(0,MIN(1,(R1688-scaling_params!$B$9)/(scaling_params!$C$9-scaling_params!$B$9)))+MAX(0,MIN(1,(S1688-scaling_params!$B$10)/(scaling_params!$C$10-scaling_params!$B$10))))/3</f>
        <v>0.3732964417</v>
      </c>
      <c r="AB1688" s="15">
        <f>(MAX(0,MIN(1,(U1688-scaling_params!$B$12)/(scaling_params!$C$12-scaling_params!$B$12)))+MAX(0,MIN(1,(V1688-scaling_params!$B$13)/(scaling_params!$C$13-scaling_params!$B$13))))/2</f>
        <v>0.3004545455</v>
      </c>
      <c r="AC1688" s="13">
        <f>(scaling_params!$G$2*X1688+scaling_params!$G$3*Y1688+scaling_params!$G$4*Z1688+scaling_params!$G$5*AA1688+scaling_params!$G$6*AB1688)*100</f>
        <v>32.85327125</v>
      </c>
      <c r="AD1688" s="11" t="s">
        <v>680</v>
      </c>
      <c r="AE1688" s="11">
        <f t="shared" si="2"/>
        <v>1</v>
      </c>
    </row>
    <row r="1689" ht="15.75" customHeight="1">
      <c r="A1689" s="11" t="s">
        <v>522</v>
      </c>
      <c r="B1689" s="11" t="s">
        <v>163</v>
      </c>
      <c r="C1689" s="11" t="s">
        <v>449</v>
      </c>
      <c r="D1689" s="11" t="s">
        <v>174</v>
      </c>
      <c r="E1689" s="12">
        <v>2025.0</v>
      </c>
      <c r="F1689" s="11" t="s">
        <v>166</v>
      </c>
      <c r="G1689" s="11" t="s">
        <v>184</v>
      </c>
      <c r="H1689" s="11">
        <v>3.0</v>
      </c>
      <c r="I1689" s="13">
        <v>8.3</v>
      </c>
      <c r="J1689" s="11">
        <v>0.0</v>
      </c>
      <c r="K1689" s="13">
        <v>3.2</v>
      </c>
      <c r="L1689" s="13">
        <v>5.2</v>
      </c>
      <c r="M1689" s="11">
        <v>-10.0</v>
      </c>
      <c r="N1689" s="14">
        <v>0.75</v>
      </c>
      <c r="O1689" s="13">
        <v>62.8</v>
      </c>
      <c r="P1689" s="13">
        <v>7.6</v>
      </c>
      <c r="Q1689" s="13">
        <v>16.6</v>
      </c>
      <c r="R1689" s="13">
        <v>15.2</v>
      </c>
      <c r="S1689" s="13">
        <v>2.9</v>
      </c>
      <c r="T1689" s="13">
        <v>3.3</v>
      </c>
      <c r="U1689" s="13">
        <v>1.7</v>
      </c>
      <c r="V1689" s="13">
        <v>65.7</v>
      </c>
      <c r="W1689" s="11" t="str">
        <f t="shared" si="1"/>
        <v>B-Average|BBVA|Digital|2025</v>
      </c>
      <c r="X1689" s="15">
        <f>(MAX(0,MIN(1,1-(K1689-scaling_params!$B$2)/(scaling_params!$C$2-scaling_params!$B$2)))+MAX(0,MIN(1,(L1689-scaling_params!$B$3)/(scaling_params!$C$3-scaling_params!$B$3))))/2</f>
        <v>0.2950980392</v>
      </c>
      <c r="Y1689" s="15">
        <f>(MAX(0,MIN(1,(M1689-scaling_params!$B$4)/(scaling_params!$C$4-scaling_params!$B$4)))+MAX(0,MIN(1,(N1689-scaling_params!$B$5)/(scaling_params!$C$5-scaling_params!$B$5))))/2</f>
        <v>0.4011904762</v>
      </c>
      <c r="Z1689" s="15">
        <f>(MAX(0,MIN(1,(O1689-scaling_params!$B$6)/(scaling_params!$C$6-scaling_params!$B$6)))+MAX(0,MIN(1,1-(P1689-scaling_params!$B$7)/(scaling_params!$C$7-scaling_params!$B$7)))+MAX(0,MIN(1,(T1689-scaling_params!$B$11)/(scaling_params!$C$11-scaling_params!$B$11))))/3</f>
        <v>0.4178829466</v>
      </c>
      <c r="AA1689" s="15">
        <f>(MAX(0,MIN(1,1-(Q1689-scaling_params!$B$8)/(scaling_params!$C$8-scaling_params!$B$8)))+MAX(0,MIN(1,(R1689-scaling_params!$B$9)/(scaling_params!$C$9-scaling_params!$B$9)))+MAX(0,MIN(1,(S1689-scaling_params!$B$10)/(scaling_params!$C$10-scaling_params!$B$10))))/3</f>
        <v>0.4739220199</v>
      </c>
      <c r="AB1689" s="15">
        <f>(MAX(0,MIN(1,(U1689-scaling_params!$B$12)/(scaling_params!$C$12-scaling_params!$B$12)))+MAX(0,MIN(1,(V1689-scaling_params!$B$13)/(scaling_params!$C$13-scaling_params!$B$13))))/2</f>
        <v>0.3777272727</v>
      </c>
      <c r="AC1689" s="13">
        <f>(scaling_params!$G$2*X1689+scaling_params!$G$3*Y1689+scaling_params!$G$4*Z1689+scaling_params!$G$5*AA1689+scaling_params!$G$6*AB1689)*100</f>
        <v>38.98123873</v>
      </c>
      <c r="AD1689" s="11" t="s">
        <v>680</v>
      </c>
      <c r="AE1689" s="11">
        <f t="shared" si="2"/>
        <v>1</v>
      </c>
    </row>
    <row r="1690" ht="15.75" customHeight="1">
      <c r="A1690" s="11" t="s">
        <v>523</v>
      </c>
      <c r="B1690" s="11" t="s">
        <v>163</v>
      </c>
      <c r="C1690" s="11" t="s">
        <v>449</v>
      </c>
      <c r="D1690" s="11" t="s">
        <v>165</v>
      </c>
      <c r="E1690" s="12">
        <v>2024.0</v>
      </c>
      <c r="F1690" s="11" t="s">
        <v>171</v>
      </c>
      <c r="G1690" s="11" t="s">
        <v>167</v>
      </c>
      <c r="H1690" s="11">
        <v>2.0</v>
      </c>
      <c r="I1690" s="13">
        <v>8.6</v>
      </c>
      <c r="J1690" s="11">
        <v>0.0</v>
      </c>
      <c r="K1690" s="13">
        <v>3.0</v>
      </c>
      <c r="L1690" s="13">
        <v>7.9</v>
      </c>
      <c r="M1690" s="11">
        <v>12.0</v>
      </c>
      <c r="N1690" s="14">
        <v>0.8</v>
      </c>
      <c r="O1690" s="13">
        <v>69.1</v>
      </c>
      <c r="P1690" s="13">
        <v>7.0</v>
      </c>
      <c r="Q1690" s="13">
        <v>16.3</v>
      </c>
      <c r="R1690" s="13">
        <v>13.4</v>
      </c>
      <c r="S1690" s="13">
        <v>3.6</v>
      </c>
      <c r="T1690" s="13">
        <v>3.0</v>
      </c>
      <c r="U1690" s="13">
        <v>2.1</v>
      </c>
      <c r="V1690" s="13">
        <v>72.1</v>
      </c>
      <c r="W1690" s="11" t="str">
        <f t="shared" si="1"/>
        <v>B-Average|BBVA|Operations|2024</v>
      </c>
      <c r="X1690" s="15">
        <f>(MAX(0,MIN(1,1-(K1690-scaling_params!$B$2)/(scaling_params!$C$2-scaling_params!$B$2)))+MAX(0,MIN(1,(L1690-scaling_params!$B$3)/(scaling_params!$C$3-scaling_params!$B$3))))/2</f>
        <v>0.5269607843</v>
      </c>
      <c r="Y1690" s="15">
        <f>(MAX(0,MIN(1,(M1690-scaling_params!$B$4)/(scaling_params!$C$4-scaling_params!$B$4)))+MAX(0,MIN(1,(N1690-scaling_params!$B$5)/(scaling_params!$C$5-scaling_params!$B$5))))/2</f>
        <v>0.568452381</v>
      </c>
      <c r="Z1690" s="15">
        <f>(MAX(0,MIN(1,(O1690-scaling_params!$B$6)/(scaling_params!$C$6-scaling_params!$B$6)))+MAX(0,MIN(1,1-(P1690-scaling_params!$B$7)/(scaling_params!$C$7-scaling_params!$B$7)))+MAX(0,MIN(1,(T1690-scaling_params!$B$11)/(scaling_params!$C$11-scaling_params!$B$11))))/3</f>
        <v>0.5473259681</v>
      </c>
      <c r="AA1690" s="15">
        <f>(MAX(0,MIN(1,1-(Q1690-scaling_params!$B$8)/(scaling_params!$C$8-scaling_params!$B$8)))+MAX(0,MIN(1,(R1690-scaling_params!$B$9)/(scaling_params!$C$9-scaling_params!$B$9)))+MAX(0,MIN(1,(S1690-scaling_params!$B$10)/(scaling_params!$C$10-scaling_params!$B$10))))/3</f>
        <v>0.4779637402</v>
      </c>
      <c r="AB1690" s="15">
        <f>(MAX(0,MIN(1,(U1690-scaling_params!$B$12)/(scaling_params!$C$12-scaling_params!$B$12)))+MAX(0,MIN(1,(V1690-scaling_params!$B$13)/(scaling_params!$C$13-scaling_params!$B$13))))/2</f>
        <v>0.5359090909</v>
      </c>
      <c r="AC1690" s="13">
        <f>(scaling_params!$G$2*X1690+scaling_params!$G$3*Y1690+scaling_params!$G$4*Z1690+scaling_params!$G$5*AA1690+scaling_params!$G$6*AB1690)*100</f>
        <v>53.34025873</v>
      </c>
      <c r="AD1690" s="11" t="s">
        <v>680</v>
      </c>
      <c r="AE1690" s="11">
        <f t="shared" si="2"/>
        <v>1</v>
      </c>
    </row>
    <row r="1691" ht="15.75" customHeight="1">
      <c r="A1691" s="11" t="s">
        <v>523</v>
      </c>
      <c r="B1691" s="11" t="s">
        <v>163</v>
      </c>
      <c r="C1691" s="11" t="s">
        <v>449</v>
      </c>
      <c r="D1691" s="11" t="s">
        <v>165</v>
      </c>
      <c r="E1691" s="12">
        <v>2025.0</v>
      </c>
      <c r="F1691" s="11" t="s">
        <v>171</v>
      </c>
      <c r="G1691" s="11" t="s">
        <v>167</v>
      </c>
      <c r="H1691" s="11">
        <v>2.0</v>
      </c>
      <c r="I1691" s="13">
        <v>8.3</v>
      </c>
      <c r="J1691" s="11">
        <v>0.0</v>
      </c>
      <c r="K1691" s="13">
        <v>2.9</v>
      </c>
      <c r="L1691" s="13">
        <v>6.7</v>
      </c>
      <c r="M1691" s="11">
        <v>3.0</v>
      </c>
      <c r="N1691" s="14">
        <v>0.67</v>
      </c>
      <c r="O1691" s="13">
        <v>65.0</v>
      </c>
      <c r="P1691" s="13">
        <v>7.5</v>
      </c>
      <c r="Q1691" s="13">
        <v>15.9</v>
      </c>
      <c r="R1691" s="13">
        <v>10.7</v>
      </c>
      <c r="S1691" s="13">
        <v>2.9</v>
      </c>
      <c r="T1691" s="13">
        <v>3.9</v>
      </c>
      <c r="U1691" s="13">
        <v>1.3</v>
      </c>
      <c r="V1691" s="13">
        <v>63.2</v>
      </c>
      <c r="W1691" s="11" t="str">
        <f t="shared" si="1"/>
        <v>B-Average|BBVA|Operations|2025</v>
      </c>
      <c r="X1691" s="15">
        <f>(MAX(0,MIN(1,1-(K1691-scaling_params!$B$2)/(scaling_params!$C$2-scaling_params!$B$2)))+MAX(0,MIN(1,(L1691-scaling_params!$B$3)/(scaling_params!$C$3-scaling_params!$B$3))))/2</f>
        <v>0.4553921569</v>
      </c>
      <c r="Y1691" s="15">
        <f>(MAX(0,MIN(1,(M1691-scaling_params!$B$4)/(scaling_params!$C$4-scaling_params!$B$4)))+MAX(0,MIN(1,(N1691-scaling_params!$B$5)/(scaling_params!$C$5-scaling_params!$B$5))))/2</f>
        <v>0.3630952381</v>
      </c>
      <c r="Z1691" s="15">
        <f>(MAX(0,MIN(1,(O1691-scaling_params!$B$6)/(scaling_params!$C$6-scaling_params!$B$6)))+MAX(0,MIN(1,1-(P1691-scaling_params!$B$7)/(scaling_params!$C$7-scaling_params!$B$7)))+MAX(0,MIN(1,(T1691-scaling_params!$B$11)/(scaling_params!$C$11-scaling_params!$B$11))))/3</f>
        <v>0.5203384431</v>
      </c>
      <c r="AA1691" s="15">
        <f>(MAX(0,MIN(1,1-(Q1691-scaling_params!$B$8)/(scaling_params!$C$8-scaling_params!$B$8)))+MAX(0,MIN(1,(R1691-scaling_params!$B$9)/(scaling_params!$C$9-scaling_params!$B$9)))+MAX(0,MIN(1,(S1691-scaling_params!$B$10)/(scaling_params!$C$10-scaling_params!$B$10))))/3</f>
        <v>0.3105637537</v>
      </c>
      <c r="AB1691" s="15">
        <f>(MAX(0,MIN(1,(U1691-scaling_params!$B$12)/(scaling_params!$C$12-scaling_params!$B$12)))+MAX(0,MIN(1,(V1691-scaling_params!$B$13)/(scaling_params!$C$13-scaling_params!$B$13))))/2</f>
        <v>0.255</v>
      </c>
      <c r="AC1691" s="13">
        <f>(scaling_params!$G$2*X1691+scaling_params!$G$3*Y1691+scaling_params!$G$4*Z1691+scaling_params!$G$5*AA1691+scaling_params!$G$6*AB1691)*100</f>
        <v>39.93732926</v>
      </c>
      <c r="AD1691" s="11" t="s">
        <v>680</v>
      </c>
      <c r="AE1691" s="11">
        <f t="shared" si="2"/>
        <v>1</v>
      </c>
    </row>
    <row r="1692" ht="15.75" customHeight="1">
      <c r="A1692" s="11" t="s">
        <v>524</v>
      </c>
      <c r="B1692" s="11" t="s">
        <v>163</v>
      </c>
      <c r="C1692" s="11" t="s">
        <v>449</v>
      </c>
      <c r="D1692" s="11" t="s">
        <v>170</v>
      </c>
      <c r="E1692" s="12">
        <v>2024.0</v>
      </c>
      <c r="F1692" s="11" t="s">
        <v>171</v>
      </c>
      <c r="G1692" s="11" t="s">
        <v>172</v>
      </c>
      <c r="H1692" s="11">
        <v>5.0</v>
      </c>
      <c r="I1692" s="13">
        <v>8.6</v>
      </c>
      <c r="J1692" s="11">
        <v>0.0</v>
      </c>
      <c r="K1692" s="13">
        <v>2.4</v>
      </c>
      <c r="L1692" s="13">
        <v>5.8</v>
      </c>
      <c r="M1692" s="11">
        <v>3.0</v>
      </c>
      <c r="N1692" s="14">
        <v>0.77</v>
      </c>
      <c r="O1692" s="13">
        <v>70.5</v>
      </c>
      <c r="P1692" s="13">
        <v>8.3</v>
      </c>
      <c r="Q1692" s="13">
        <v>13.6</v>
      </c>
      <c r="R1692" s="13">
        <v>14.9</v>
      </c>
      <c r="S1692" s="13">
        <v>3.5</v>
      </c>
      <c r="T1692" s="13">
        <v>3.3</v>
      </c>
      <c r="U1692" s="13">
        <v>1.7</v>
      </c>
      <c r="V1692" s="13">
        <v>70.2</v>
      </c>
      <c r="W1692" s="11" t="str">
        <f t="shared" si="1"/>
        <v>B-Average|BBVA|Risk|2024</v>
      </c>
      <c r="X1692" s="15">
        <f>(MAX(0,MIN(1,1-(K1692-scaling_params!$B$2)/(scaling_params!$C$2-scaling_params!$B$2)))+MAX(0,MIN(1,(L1692-scaling_params!$B$3)/(scaling_params!$C$3-scaling_params!$B$3))))/2</f>
        <v>0.4725490196</v>
      </c>
      <c r="Y1692" s="15">
        <f>(MAX(0,MIN(1,(M1692-scaling_params!$B$4)/(scaling_params!$C$4-scaling_params!$B$4)))+MAX(0,MIN(1,(N1692-scaling_params!$B$5)/(scaling_params!$C$5-scaling_params!$B$5))))/2</f>
        <v>0.4880952381</v>
      </c>
      <c r="Z1692" s="15">
        <f>(MAX(0,MIN(1,(O1692-scaling_params!$B$6)/(scaling_params!$C$6-scaling_params!$B$6)))+MAX(0,MIN(1,1-(P1692-scaling_params!$B$7)/(scaling_params!$C$7-scaling_params!$B$7)))+MAX(0,MIN(1,(T1692-scaling_params!$B$11)/(scaling_params!$C$11-scaling_params!$B$11))))/3</f>
        <v>0.4818825898</v>
      </c>
      <c r="AA1692" s="15">
        <f>(MAX(0,MIN(1,1-(Q1692-scaling_params!$B$8)/(scaling_params!$C$8-scaling_params!$B$8)))+MAX(0,MIN(1,(R1692-scaling_params!$B$9)/(scaling_params!$C$9-scaling_params!$B$9)))+MAX(0,MIN(1,(S1692-scaling_params!$B$10)/(scaling_params!$C$10-scaling_params!$B$10))))/3</f>
        <v>0.6337236851</v>
      </c>
      <c r="AB1692" s="15">
        <f>(MAX(0,MIN(1,(U1692-scaling_params!$B$12)/(scaling_params!$C$12-scaling_params!$B$12)))+MAX(0,MIN(1,(V1692-scaling_params!$B$13)/(scaling_params!$C$13-scaling_params!$B$13))))/2</f>
        <v>0.4186363636</v>
      </c>
      <c r="AC1692" s="13">
        <f>(scaling_params!$G$2*X1692+scaling_params!$G$3*Y1692+scaling_params!$G$4*Z1692+scaling_params!$G$5*AA1692+scaling_params!$G$6*AB1692)*100</f>
        <v>49.99282687</v>
      </c>
      <c r="AD1692" s="11" t="s">
        <v>680</v>
      </c>
      <c r="AE1692" s="11">
        <f t="shared" si="2"/>
        <v>1</v>
      </c>
    </row>
    <row r="1693" ht="15.75" customHeight="1">
      <c r="A1693" s="11" t="s">
        <v>524</v>
      </c>
      <c r="B1693" s="11" t="s">
        <v>163</v>
      </c>
      <c r="C1693" s="11" t="s">
        <v>449</v>
      </c>
      <c r="D1693" s="11" t="s">
        <v>170</v>
      </c>
      <c r="E1693" s="12">
        <v>2025.0</v>
      </c>
      <c r="F1693" s="11" t="s">
        <v>171</v>
      </c>
      <c r="G1693" s="11" t="s">
        <v>172</v>
      </c>
      <c r="H1693" s="11">
        <v>5.0</v>
      </c>
      <c r="I1693" s="13">
        <v>8.3</v>
      </c>
      <c r="J1693" s="11">
        <v>0.0</v>
      </c>
      <c r="K1693" s="13">
        <v>2.5</v>
      </c>
      <c r="L1693" s="13">
        <v>6.9</v>
      </c>
      <c r="M1693" s="11">
        <v>9.0</v>
      </c>
      <c r="N1693" s="14">
        <v>0.86</v>
      </c>
      <c r="O1693" s="13">
        <v>68.8</v>
      </c>
      <c r="P1693" s="13">
        <v>7.0</v>
      </c>
      <c r="Q1693" s="13">
        <v>16.6</v>
      </c>
      <c r="R1693" s="13">
        <v>14.7</v>
      </c>
      <c r="S1693" s="13">
        <v>3.4</v>
      </c>
      <c r="T1693" s="13">
        <v>3.8</v>
      </c>
      <c r="U1693" s="13">
        <v>1.5</v>
      </c>
      <c r="V1693" s="13">
        <v>74.4</v>
      </c>
      <c r="W1693" s="11" t="str">
        <f t="shared" si="1"/>
        <v>B-Average|BBVA|Risk|2025</v>
      </c>
      <c r="X1693" s="15">
        <f>(MAX(0,MIN(1,1-(K1693-scaling_params!$B$2)/(scaling_params!$C$2-scaling_params!$B$2)))+MAX(0,MIN(1,(L1693-scaling_params!$B$3)/(scaling_params!$C$3-scaling_params!$B$3))))/2</f>
        <v>0.5367647059</v>
      </c>
      <c r="Y1693" s="15">
        <f>(MAX(0,MIN(1,(M1693-scaling_params!$B$4)/(scaling_params!$C$4-scaling_params!$B$4)))+MAX(0,MIN(1,(N1693-scaling_params!$B$5)/(scaling_params!$C$5-scaling_params!$B$5))))/2</f>
        <v>0.6291666667</v>
      </c>
      <c r="Z1693" s="15">
        <f>(MAX(0,MIN(1,(O1693-scaling_params!$B$6)/(scaling_params!$C$6-scaling_params!$B$6)))+MAX(0,MIN(1,1-(P1693-scaling_params!$B$7)/(scaling_params!$C$7-scaling_params!$B$7)))+MAX(0,MIN(1,(T1693-scaling_params!$B$11)/(scaling_params!$C$11-scaling_params!$B$11))))/3</f>
        <v>0.6185659493</v>
      </c>
      <c r="AA1693" s="15">
        <f>(MAX(0,MIN(1,1-(Q1693-scaling_params!$B$8)/(scaling_params!$C$8-scaling_params!$B$8)))+MAX(0,MIN(1,(R1693-scaling_params!$B$9)/(scaling_params!$C$9-scaling_params!$B$9)))+MAX(0,MIN(1,(S1693-scaling_params!$B$10)/(scaling_params!$C$10-scaling_params!$B$10))))/3</f>
        <v>0.5018445813</v>
      </c>
      <c r="AB1693" s="15">
        <f>(MAX(0,MIN(1,(U1693-scaling_params!$B$12)/(scaling_params!$C$12-scaling_params!$B$12)))+MAX(0,MIN(1,(V1693-scaling_params!$B$13)/(scaling_params!$C$13-scaling_params!$B$13))))/2</f>
        <v>0.4068181818</v>
      </c>
      <c r="AC1693" s="13">
        <f>(scaling_params!$G$2*X1693+scaling_params!$G$3*Y1693+scaling_params!$G$4*Z1693+scaling_params!$G$5*AA1693+scaling_params!$G$6*AB1693)*100</f>
        <v>55.56860624</v>
      </c>
      <c r="AD1693" s="11" t="s">
        <v>680</v>
      </c>
      <c r="AE1693" s="11">
        <f t="shared" si="2"/>
        <v>1</v>
      </c>
    </row>
    <row r="1694" ht="15.75" customHeight="1">
      <c r="A1694" s="11" t="s">
        <v>525</v>
      </c>
      <c r="B1694" s="11" t="s">
        <v>163</v>
      </c>
      <c r="C1694" s="11" t="s">
        <v>449</v>
      </c>
      <c r="D1694" s="11" t="s">
        <v>165</v>
      </c>
      <c r="E1694" s="12">
        <v>2024.0</v>
      </c>
      <c r="F1694" s="11" t="s">
        <v>171</v>
      </c>
      <c r="G1694" s="11" t="s">
        <v>175</v>
      </c>
      <c r="H1694" s="11">
        <v>5.0</v>
      </c>
      <c r="I1694" s="13">
        <v>8.6</v>
      </c>
      <c r="J1694" s="11">
        <v>0.0</v>
      </c>
      <c r="K1694" s="13">
        <v>3.0</v>
      </c>
      <c r="L1694" s="13">
        <v>6.0</v>
      </c>
      <c r="M1694" s="11">
        <v>16.0</v>
      </c>
      <c r="N1694" s="14">
        <v>0.84</v>
      </c>
      <c r="O1694" s="13">
        <v>69.1</v>
      </c>
      <c r="P1694" s="13">
        <v>7.0</v>
      </c>
      <c r="Q1694" s="13">
        <v>16.3</v>
      </c>
      <c r="R1694" s="13">
        <v>13.4</v>
      </c>
      <c r="S1694" s="13">
        <v>3.6</v>
      </c>
      <c r="T1694" s="13">
        <v>3.3</v>
      </c>
      <c r="U1694" s="13">
        <v>2.1</v>
      </c>
      <c r="V1694" s="13">
        <v>72.0</v>
      </c>
      <c r="W1694" s="11" t="str">
        <f t="shared" si="1"/>
        <v>B-Average|BBVA|Operations|2024</v>
      </c>
      <c r="X1694" s="15">
        <f>(MAX(0,MIN(1,1-(K1694-scaling_params!$B$2)/(scaling_params!$C$2-scaling_params!$B$2)))+MAX(0,MIN(1,(L1694-scaling_params!$B$3)/(scaling_params!$C$3-scaling_params!$B$3))))/2</f>
        <v>0.387254902</v>
      </c>
      <c r="Y1694" s="15">
        <f>(MAX(0,MIN(1,(M1694-scaling_params!$B$4)/(scaling_params!$C$4-scaling_params!$B$4)))+MAX(0,MIN(1,(N1694-scaling_params!$B$5)/(scaling_params!$C$5-scaling_params!$B$5))))/2</f>
        <v>0.6375</v>
      </c>
      <c r="Z1694" s="15">
        <f>(MAX(0,MIN(1,(O1694-scaling_params!$B$6)/(scaling_params!$C$6-scaling_params!$B$6)))+MAX(0,MIN(1,1-(P1694-scaling_params!$B$7)/(scaling_params!$C$7-scaling_params!$B$7)))+MAX(0,MIN(1,(T1694-scaling_params!$B$11)/(scaling_params!$C$11-scaling_params!$B$11))))/3</f>
        <v>0.5758973967</v>
      </c>
      <c r="AA1694" s="15">
        <f>(MAX(0,MIN(1,1-(Q1694-scaling_params!$B$8)/(scaling_params!$C$8-scaling_params!$B$8)))+MAX(0,MIN(1,(R1694-scaling_params!$B$9)/(scaling_params!$C$9-scaling_params!$B$9)))+MAX(0,MIN(1,(S1694-scaling_params!$B$10)/(scaling_params!$C$10-scaling_params!$B$10))))/3</f>
        <v>0.4779637402</v>
      </c>
      <c r="AB1694" s="15">
        <f>(MAX(0,MIN(1,(U1694-scaling_params!$B$12)/(scaling_params!$C$12-scaling_params!$B$12)))+MAX(0,MIN(1,(V1694-scaling_params!$B$13)/(scaling_params!$C$13-scaling_params!$B$13))))/2</f>
        <v>0.535</v>
      </c>
      <c r="AC1694" s="13">
        <f>(scaling_params!$G$2*X1694+scaling_params!$G$3*Y1694+scaling_params!$G$4*Z1694+scaling_params!$G$5*AA1694+scaling_params!$G$6*AB1694)*100</f>
        <v>52.34049085</v>
      </c>
      <c r="AD1694" s="11" t="s">
        <v>680</v>
      </c>
      <c r="AE1694" s="11">
        <f t="shared" si="2"/>
        <v>1</v>
      </c>
    </row>
    <row r="1695" ht="15.75" customHeight="1">
      <c r="A1695" s="11" t="s">
        <v>525</v>
      </c>
      <c r="B1695" s="11" t="s">
        <v>163</v>
      </c>
      <c r="C1695" s="11" t="s">
        <v>449</v>
      </c>
      <c r="D1695" s="11" t="s">
        <v>165</v>
      </c>
      <c r="E1695" s="12">
        <v>2025.0</v>
      </c>
      <c r="F1695" s="11" t="s">
        <v>171</v>
      </c>
      <c r="G1695" s="11" t="s">
        <v>175</v>
      </c>
      <c r="H1695" s="11">
        <v>5.0</v>
      </c>
      <c r="I1695" s="13">
        <v>8.3</v>
      </c>
      <c r="J1695" s="11">
        <v>0.0</v>
      </c>
      <c r="K1695" s="13">
        <v>2.9</v>
      </c>
      <c r="L1695" s="13">
        <v>6.0</v>
      </c>
      <c r="M1695" s="11">
        <v>22.0</v>
      </c>
      <c r="N1695" s="14">
        <v>0.77</v>
      </c>
      <c r="O1695" s="13">
        <v>65.0</v>
      </c>
      <c r="P1695" s="13">
        <v>7.5</v>
      </c>
      <c r="Q1695" s="13">
        <v>15.9</v>
      </c>
      <c r="R1695" s="13">
        <v>10.7</v>
      </c>
      <c r="S1695" s="13">
        <v>3.9</v>
      </c>
      <c r="T1695" s="13">
        <v>3.5</v>
      </c>
      <c r="U1695" s="13">
        <v>1.3</v>
      </c>
      <c r="V1695" s="13">
        <v>71.5</v>
      </c>
      <c r="W1695" s="11" t="str">
        <f t="shared" si="1"/>
        <v>B-Average|BBVA|Operations|2025</v>
      </c>
      <c r="X1695" s="15">
        <f>(MAX(0,MIN(1,1-(K1695-scaling_params!$B$2)/(scaling_params!$C$2-scaling_params!$B$2)))+MAX(0,MIN(1,(L1695-scaling_params!$B$3)/(scaling_params!$C$3-scaling_params!$B$3))))/2</f>
        <v>0.4039215686</v>
      </c>
      <c r="Y1695" s="15">
        <f>(MAX(0,MIN(1,(M1695-scaling_params!$B$4)/(scaling_params!$C$4-scaling_params!$B$4)))+MAX(0,MIN(1,(N1695-scaling_params!$B$5)/(scaling_params!$C$5-scaling_params!$B$5))))/2</f>
        <v>0.5785714286</v>
      </c>
      <c r="Z1695" s="15">
        <f>(MAX(0,MIN(1,(O1695-scaling_params!$B$6)/(scaling_params!$C$6-scaling_params!$B$6)))+MAX(0,MIN(1,1-(P1695-scaling_params!$B$7)/(scaling_params!$C$7-scaling_params!$B$7)))+MAX(0,MIN(1,(T1695-scaling_params!$B$11)/(scaling_params!$C$11-scaling_params!$B$11))))/3</f>
        <v>0.482243205</v>
      </c>
      <c r="AA1695" s="15">
        <f>(MAX(0,MIN(1,1-(Q1695-scaling_params!$B$8)/(scaling_params!$C$8-scaling_params!$B$8)))+MAX(0,MIN(1,(R1695-scaling_params!$B$9)/(scaling_params!$C$9-scaling_params!$B$9)))+MAX(0,MIN(1,(S1695-scaling_params!$B$10)/(scaling_params!$C$10-scaling_params!$B$10))))/3</f>
        <v>0.4086029694</v>
      </c>
      <c r="AB1695" s="15">
        <f>(MAX(0,MIN(1,(U1695-scaling_params!$B$12)/(scaling_params!$C$12-scaling_params!$B$12)))+MAX(0,MIN(1,(V1695-scaling_params!$B$13)/(scaling_params!$C$13-scaling_params!$B$13))))/2</f>
        <v>0.3304545455</v>
      </c>
      <c r="AC1695" s="13">
        <f>(scaling_params!$G$2*X1695+scaling_params!$G$3*Y1695+scaling_params!$G$4*Z1695+scaling_params!$G$5*AA1695+scaling_params!$G$6*AB1695)*100</f>
        <v>45.51207665</v>
      </c>
      <c r="AD1695" s="11" t="s">
        <v>680</v>
      </c>
      <c r="AE1695" s="11">
        <f t="shared" si="2"/>
        <v>1</v>
      </c>
    </row>
    <row r="1696" ht="15.75" customHeight="1">
      <c r="A1696" s="11" t="s">
        <v>526</v>
      </c>
      <c r="B1696" s="11" t="s">
        <v>163</v>
      </c>
      <c r="C1696" s="11" t="s">
        <v>449</v>
      </c>
      <c r="D1696" s="11" t="s">
        <v>174</v>
      </c>
      <c r="E1696" s="12">
        <v>2024.0</v>
      </c>
      <c r="F1696" s="11" t="s">
        <v>166</v>
      </c>
      <c r="G1696" s="11" t="s">
        <v>175</v>
      </c>
      <c r="H1696" s="11">
        <v>4.0</v>
      </c>
      <c r="I1696" s="13">
        <v>8.6</v>
      </c>
      <c r="J1696" s="11">
        <v>0.0</v>
      </c>
      <c r="K1696" s="13">
        <v>3.0</v>
      </c>
      <c r="L1696" s="13">
        <v>5.7</v>
      </c>
      <c r="M1696" s="11">
        <v>-8.0</v>
      </c>
      <c r="N1696" s="14">
        <v>0.69</v>
      </c>
      <c r="O1696" s="13">
        <v>61.5</v>
      </c>
      <c r="P1696" s="13">
        <v>8.7</v>
      </c>
      <c r="Q1696" s="13">
        <v>18.1</v>
      </c>
      <c r="R1696" s="13">
        <v>13.0</v>
      </c>
      <c r="S1696" s="13">
        <v>3.5</v>
      </c>
      <c r="T1696" s="13">
        <v>3.3</v>
      </c>
      <c r="U1696" s="13">
        <v>1.3</v>
      </c>
      <c r="V1696" s="13">
        <v>73.0</v>
      </c>
      <c r="W1696" s="11" t="str">
        <f t="shared" si="1"/>
        <v>B-Average|BBVA|Digital|2024</v>
      </c>
      <c r="X1696" s="15">
        <f>(MAX(0,MIN(1,1-(K1696-scaling_params!$B$2)/(scaling_params!$C$2-scaling_params!$B$2)))+MAX(0,MIN(1,(L1696-scaling_params!$B$3)/(scaling_params!$C$3-scaling_params!$B$3))))/2</f>
        <v>0.3651960784</v>
      </c>
      <c r="Y1696" s="15">
        <f>(MAX(0,MIN(1,(M1696-scaling_params!$B$4)/(scaling_params!$C$4-scaling_params!$B$4)))+MAX(0,MIN(1,(N1696-scaling_params!$B$5)/(scaling_params!$C$5-scaling_params!$B$5))))/2</f>
        <v>0.3357142857</v>
      </c>
      <c r="Z1696" s="15">
        <f>(MAX(0,MIN(1,(O1696-scaling_params!$B$6)/(scaling_params!$C$6-scaling_params!$B$6)))+MAX(0,MIN(1,1-(P1696-scaling_params!$B$7)/(scaling_params!$C$7-scaling_params!$B$7)))+MAX(0,MIN(1,(T1696-scaling_params!$B$11)/(scaling_params!$C$11-scaling_params!$B$11))))/3</f>
        <v>0.2973317023</v>
      </c>
      <c r="AA1696" s="15">
        <f>(MAX(0,MIN(1,1-(Q1696-scaling_params!$B$8)/(scaling_params!$C$8-scaling_params!$B$8)))+MAX(0,MIN(1,(R1696-scaling_params!$B$9)/(scaling_params!$C$9-scaling_params!$B$9)))+MAX(0,MIN(1,(S1696-scaling_params!$B$10)/(scaling_params!$C$10-scaling_params!$B$10))))/3</f>
        <v>0.3831003633</v>
      </c>
      <c r="AB1696" s="15">
        <f>(MAX(0,MIN(1,(U1696-scaling_params!$B$12)/(scaling_params!$C$12-scaling_params!$B$12)))+MAX(0,MIN(1,(V1696-scaling_params!$B$13)/(scaling_params!$C$13-scaling_params!$B$13))))/2</f>
        <v>0.3440909091</v>
      </c>
      <c r="AC1696" s="13">
        <f>(scaling_params!$G$2*X1696+scaling_params!$G$3*Y1696+scaling_params!$G$4*Z1696+scaling_params!$G$5*AA1696+scaling_params!$G$6*AB1696)*100</f>
        <v>34.26152768</v>
      </c>
      <c r="AD1696" s="11" t="s">
        <v>680</v>
      </c>
      <c r="AE1696" s="11">
        <f t="shared" si="2"/>
        <v>1</v>
      </c>
    </row>
    <row r="1697" ht="15.75" customHeight="1">
      <c r="A1697" s="11" t="s">
        <v>526</v>
      </c>
      <c r="B1697" s="11" t="s">
        <v>163</v>
      </c>
      <c r="C1697" s="11" t="s">
        <v>449</v>
      </c>
      <c r="D1697" s="11" t="s">
        <v>174</v>
      </c>
      <c r="E1697" s="12">
        <v>2025.0</v>
      </c>
      <c r="F1697" s="11" t="s">
        <v>166</v>
      </c>
      <c r="G1697" s="11" t="s">
        <v>175</v>
      </c>
      <c r="H1697" s="11">
        <v>4.0</v>
      </c>
      <c r="I1697" s="13">
        <v>8.3</v>
      </c>
      <c r="J1697" s="11">
        <v>0.0</v>
      </c>
      <c r="K1697" s="13">
        <v>3.2</v>
      </c>
      <c r="L1697" s="13">
        <v>4.0</v>
      </c>
      <c r="M1697" s="11">
        <v>-15.0</v>
      </c>
      <c r="N1697" s="14">
        <v>0.76</v>
      </c>
      <c r="O1697" s="13">
        <v>62.8</v>
      </c>
      <c r="P1697" s="13">
        <v>7.6</v>
      </c>
      <c r="Q1697" s="13">
        <v>16.6</v>
      </c>
      <c r="R1697" s="13">
        <v>15.2</v>
      </c>
      <c r="S1697" s="13">
        <v>3.0</v>
      </c>
      <c r="T1697" s="13">
        <v>2.8</v>
      </c>
      <c r="U1697" s="13">
        <v>1.7</v>
      </c>
      <c r="V1697" s="13">
        <v>60.0</v>
      </c>
      <c r="W1697" s="11" t="str">
        <f t="shared" si="1"/>
        <v>B-Average|BBVA|Digital|2025</v>
      </c>
      <c r="X1697" s="15">
        <f>(MAX(0,MIN(1,1-(K1697-scaling_params!$B$2)/(scaling_params!$C$2-scaling_params!$B$2)))+MAX(0,MIN(1,(L1697-scaling_params!$B$3)/(scaling_params!$C$3-scaling_params!$B$3))))/2</f>
        <v>0.2068627451</v>
      </c>
      <c r="Y1697" s="15">
        <f>(MAX(0,MIN(1,(M1697-scaling_params!$B$4)/(scaling_params!$C$4-scaling_params!$B$4)))+MAX(0,MIN(1,(N1697-scaling_params!$B$5)/(scaling_params!$C$5-scaling_params!$B$5))))/2</f>
        <v>0.3898809524</v>
      </c>
      <c r="Z1697" s="15">
        <f>(MAX(0,MIN(1,(O1697-scaling_params!$B$6)/(scaling_params!$C$6-scaling_params!$B$6)))+MAX(0,MIN(1,1-(P1697-scaling_params!$B$7)/(scaling_params!$C$7-scaling_params!$B$7)))+MAX(0,MIN(1,(T1697-scaling_params!$B$11)/(scaling_params!$C$11-scaling_params!$B$11))))/3</f>
        <v>0.370263899</v>
      </c>
      <c r="AA1697" s="15">
        <f>(MAX(0,MIN(1,1-(Q1697-scaling_params!$B$8)/(scaling_params!$C$8-scaling_params!$B$8)))+MAX(0,MIN(1,(R1697-scaling_params!$B$9)/(scaling_params!$C$9-scaling_params!$B$9)))+MAX(0,MIN(1,(S1697-scaling_params!$B$10)/(scaling_params!$C$10-scaling_params!$B$10))))/3</f>
        <v>0.4837259415</v>
      </c>
      <c r="AB1697" s="15">
        <f>(MAX(0,MIN(1,(U1697-scaling_params!$B$12)/(scaling_params!$C$12-scaling_params!$B$12)))+MAX(0,MIN(1,(V1697-scaling_params!$B$13)/(scaling_params!$C$13-scaling_params!$B$13))))/2</f>
        <v>0.3259090909</v>
      </c>
      <c r="AC1697" s="13">
        <f>(scaling_params!$G$2*X1697+scaling_params!$G$3*Y1697+scaling_params!$G$4*Z1697+scaling_params!$G$5*AA1697+scaling_params!$G$6*AB1697)*100</f>
        <v>35.08398236</v>
      </c>
      <c r="AD1697" s="11" t="s">
        <v>680</v>
      </c>
      <c r="AE1697" s="11">
        <f t="shared" si="2"/>
        <v>1</v>
      </c>
    </row>
    <row r="1698" ht="15.75" customHeight="1">
      <c r="A1698" s="11" t="s">
        <v>527</v>
      </c>
      <c r="B1698" s="11" t="s">
        <v>163</v>
      </c>
      <c r="C1698" s="11" t="s">
        <v>449</v>
      </c>
      <c r="D1698" s="11" t="s">
        <v>174</v>
      </c>
      <c r="E1698" s="12">
        <v>2024.0</v>
      </c>
      <c r="F1698" s="11" t="s">
        <v>171</v>
      </c>
      <c r="G1698" s="11" t="s">
        <v>167</v>
      </c>
      <c r="H1698" s="11">
        <v>2.0</v>
      </c>
      <c r="I1698" s="13">
        <v>8.6</v>
      </c>
      <c r="J1698" s="11">
        <v>1.0</v>
      </c>
      <c r="K1698" s="13">
        <v>3.0</v>
      </c>
      <c r="L1698" s="13">
        <v>6.6</v>
      </c>
      <c r="M1698" s="11">
        <v>-1.0</v>
      </c>
      <c r="N1698" s="14">
        <v>0.64</v>
      </c>
      <c r="O1698" s="13">
        <v>61.5</v>
      </c>
      <c r="P1698" s="13">
        <v>8.7</v>
      </c>
      <c r="Q1698" s="13">
        <v>18.1</v>
      </c>
      <c r="R1698" s="13">
        <v>13.0</v>
      </c>
      <c r="S1698" s="13">
        <v>2.8</v>
      </c>
      <c r="T1698" s="13">
        <v>3.2</v>
      </c>
      <c r="U1698" s="13">
        <v>1.3</v>
      </c>
      <c r="V1698" s="13">
        <v>57.3</v>
      </c>
      <c r="W1698" s="11" t="str">
        <f t="shared" si="1"/>
        <v>B-Average|BBVA|Digital|2024</v>
      </c>
      <c r="X1698" s="15">
        <f>(MAX(0,MIN(1,1-(K1698-scaling_params!$B$2)/(scaling_params!$C$2-scaling_params!$B$2)))+MAX(0,MIN(1,(L1698-scaling_params!$B$3)/(scaling_params!$C$3-scaling_params!$B$3))))/2</f>
        <v>0.431372549</v>
      </c>
      <c r="Y1698" s="15">
        <f>(MAX(0,MIN(1,(M1698-scaling_params!$B$4)/(scaling_params!$C$4-scaling_params!$B$4)))+MAX(0,MIN(1,(N1698-scaling_params!$B$5)/(scaling_params!$C$5-scaling_params!$B$5))))/2</f>
        <v>0.306547619</v>
      </c>
      <c r="Z1698" s="15">
        <f>(MAX(0,MIN(1,(O1698-scaling_params!$B$6)/(scaling_params!$C$6-scaling_params!$B$6)))+MAX(0,MIN(1,1-(P1698-scaling_params!$B$7)/(scaling_params!$C$7-scaling_params!$B$7)))+MAX(0,MIN(1,(T1698-scaling_params!$B$11)/(scaling_params!$C$11-scaling_params!$B$11))))/3</f>
        <v>0.2878078928</v>
      </c>
      <c r="AA1698" s="15">
        <f>(MAX(0,MIN(1,1-(Q1698-scaling_params!$B$8)/(scaling_params!$C$8-scaling_params!$B$8)))+MAX(0,MIN(1,(R1698-scaling_params!$B$9)/(scaling_params!$C$9-scaling_params!$B$9)))+MAX(0,MIN(1,(S1698-scaling_params!$B$10)/(scaling_params!$C$10-scaling_params!$B$10))))/3</f>
        <v>0.3144729123</v>
      </c>
      <c r="AB1698" s="15">
        <f>(MAX(0,MIN(1,(U1698-scaling_params!$B$12)/(scaling_params!$C$12-scaling_params!$B$12)))+MAX(0,MIN(1,(V1698-scaling_params!$B$13)/(scaling_params!$C$13-scaling_params!$B$13))))/2</f>
        <v>0.2013636364</v>
      </c>
      <c r="AC1698" s="13">
        <f>(scaling_params!$G$2*X1698+scaling_params!$G$3*Y1698+scaling_params!$G$4*Z1698+scaling_params!$G$5*AA1698+scaling_params!$G$6*AB1698)*100</f>
        <v>32.01542359</v>
      </c>
      <c r="AD1698" s="11" t="s">
        <v>680</v>
      </c>
      <c r="AE1698" s="11">
        <f t="shared" si="2"/>
        <v>1</v>
      </c>
    </row>
    <row r="1699" ht="15.75" customHeight="1">
      <c r="A1699" s="11" t="s">
        <v>527</v>
      </c>
      <c r="B1699" s="11" t="s">
        <v>163</v>
      </c>
      <c r="C1699" s="11" t="s">
        <v>449</v>
      </c>
      <c r="D1699" s="11" t="s">
        <v>174</v>
      </c>
      <c r="E1699" s="12">
        <v>2025.0</v>
      </c>
      <c r="F1699" s="11" t="s">
        <v>171</v>
      </c>
      <c r="G1699" s="11" t="s">
        <v>167</v>
      </c>
      <c r="H1699" s="11">
        <v>2.0</v>
      </c>
      <c r="I1699" s="13">
        <v>8.3</v>
      </c>
      <c r="J1699" s="11">
        <v>0.0</v>
      </c>
      <c r="K1699" s="13">
        <v>3.2</v>
      </c>
      <c r="L1699" s="13">
        <v>6.0</v>
      </c>
      <c r="M1699" s="11">
        <v>17.0</v>
      </c>
      <c r="N1699" s="14">
        <v>0.71</v>
      </c>
      <c r="O1699" s="13">
        <v>62.8</v>
      </c>
      <c r="P1699" s="13">
        <v>7.6</v>
      </c>
      <c r="Q1699" s="13">
        <v>16.6</v>
      </c>
      <c r="R1699" s="13">
        <v>15.2</v>
      </c>
      <c r="S1699" s="13">
        <v>2.9</v>
      </c>
      <c r="T1699" s="13">
        <v>2.9</v>
      </c>
      <c r="U1699" s="13">
        <v>1.7</v>
      </c>
      <c r="V1699" s="13">
        <v>66.7</v>
      </c>
      <c r="W1699" s="11" t="str">
        <f t="shared" si="1"/>
        <v>B-Average|BBVA|Digital|2025</v>
      </c>
      <c r="X1699" s="15">
        <f>(MAX(0,MIN(1,1-(K1699-scaling_params!$B$2)/(scaling_params!$C$2-scaling_params!$B$2)))+MAX(0,MIN(1,(L1699-scaling_params!$B$3)/(scaling_params!$C$3-scaling_params!$B$3))))/2</f>
        <v>0.3539215686</v>
      </c>
      <c r="Y1699" s="15">
        <f>(MAX(0,MIN(1,(M1699-scaling_params!$B$4)/(scaling_params!$C$4-scaling_params!$B$4)))+MAX(0,MIN(1,(N1699-scaling_params!$B$5)/(scaling_params!$C$5-scaling_params!$B$5))))/2</f>
        <v>0.4797619048</v>
      </c>
      <c r="Z1699" s="15">
        <f>(MAX(0,MIN(1,(O1699-scaling_params!$B$6)/(scaling_params!$C$6-scaling_params!$B$6)))+MAX(0,MIN(1,1-(P1699-scaling_params!$B$7)/(scaling_params!$C$7-scaling_params!$B$7)))+MAX(0,MIN(1,(T1699-scaling_params!$B$11)/(scaling_params!$C$11-scaling_params!$B$11))))/3</f>
        <v>0.3797877085</v>
      </c>
      <c r="AA1699" s="15">
        <f>(MAX(0,MIN(1,1-(Q1699-scaling_params!$B$8)/(scaling_params!$C$8-scaling_params!$B$8)))+MAX(0,MIN(1,(R1699-scaling_params!$B$9)/(scaling_params!$C$9-scaling_params!$B$9)))+MAX(0,MIN(1,(S1699-scaling_params!$B$10)/(scaling_params!$C$10-scaling_params!$B$10))))/3</f>
        <v>0.4739220199</v>
      </c>
      <c r="AB1699" s="15">
        <f>(MAX(0,MIN(1,(U1699-scaling_params!$B$12)/(scaling_params!$C$12-scaling_params!$B$12)))+MAX(0,MIN(1,(V1699-scaling_params!$B$13)/(scaling_params!$C$13-scaling_params!$B$13))))/2</f>
        <v>0.3868181818</v>
      </c>
      <c r="AC1699" s="13">
        <f>(scaling_params!$G$2*X1699+scaling_params!$G$3*Y1699+scaling_params!$G$4*Z1699+scaling_params!$G$5*AA1699+scaling_params!$G$6*AB1699)*100</f>
        <v>41.42205487</v>
      </c>
      <c r="AD1699" s="11" t="s">
        <v>680</v>
      </c>
      <c r="AE1699" s="11">
        <f t="shared" si="2"/>
        <v>1</v>
      </c>
    </row>
    <row r="1700" ht="15.75" customHeight="1">
      <c r="A1700" s="11" t="s">
        <v>528</v>
      </c>
      <c r="B1700" s="11" t="s">
        <v>163</v>
      </c>
      <c r="C1700" s="11" t="s">
        <v>449</v>
      </c>
      <c r="D1700" s="11" t="s">
        <v>181</v>
      </c>
      <c r="E1700" s="12">
        <v>2024.0</v>
      </c>
      <c r="F1700" s="11" t="s">
        <v>171</v>
      </c>
      <c r="G1700" s="11" t="s">
        <v>175</v>
      </c>
      <c r="H1700" s="11">
        <v>5.0</v>
      </c>
      <c r="I1700" s="13">
        <v>8.6</v>
      </c>
      <c r="J1700" s="11">
        <v>0.0</v>
      </c>
      <c r="K1700" s="13">
        <v>3.1</v>
      </c>
      <c r="L1700" s="13">
        <v>6.5</v>
      </c>
      <c r="M1700" s="11">
        <v>20.0</v>
      </c>
      <c r="N1700" s="14">
        <v>0.85</v>
      </c>
      <c r="O1700" s="13">
        <v>71.5</v>
      </c>
      <c r="P1700" s="13">
        <v>8.4</v>
      </c>
      <c r="Q1700" s="13">
        <v>14.6</v>
      </c>
      <c r="R1700" s="13">
        <v>11.7</v>
      </c>
      <c r="S1700" s="13">
        <v>4.1</v>
      </c>
      <c r="T1700" s="13">
        <v>3.7</v>
      </c>
      <c r="U1700" s="13">
        <v>1.8</v>
      </c>
      <c r="V1700" s="13">
        <v>83.9</v>
      </c>
      <c r="W1700" s="11" t="str">
        <f t="shared" si="1"/>
        <v>B-Average|BBVA|Corporate|2024</v>
      </c>
      <c r="X1700" s="15">
        <f>(MAX(0,MIN(1,1-(K1700-scaling_params!$B$2)/(scaling_params!$C$2-scaling_params!$B$2)))+MAX(0,MIN(1,(L1700-scaling_params!$B$3)/(scaling_params!$C$3-scaling_params!$B$3))))/2</f>
        <v>0.4073529412</v>
      </c>
      <c r="Y1700" s="15">
        <f>(MAX(0,MIN(1,(M1700-scaling_params!$B$4)/(scaling_params!$C$4-scaling_params!$B$4)))+MAX(0,MIN(1,(N1700-scaling_params!$B$5)/(scaling_params!$C$5-scaling_params!$B$5))))/2</f>
        <v>0.669047619</v>
      </c>
      <c r="Z1700" s="15">
        <f>(MAX(0,MIN(1,(O1700-scaling_params!$B$6)/(scaling_params!$C$6-scaling_params!$B$6)))+MAX(0,MIN(1,1-(P1700-scaling_params!$B$7)/(scaling_params!$C$7-scaling_params!$B$7)))+MAX(0,MIN(1,(T1700-scaling_params!$B$11)/(scaling_params!$C$11-scaling_params!$B$11))))/3</f>
        <v>0.5274704691</v>
      </c>
      <c r="AA1700" s="15">
        <f>(MAX(0,MIN(1,1-(Q1700-scaling_params!$B$8)/(scaling_params!$C$8-scaling_params!$B$8)))+MAX(0,MIN(1,(R1700-scaling_params!$B$9)/(scaling_params!$C$9-scaling_params!$B$9)))+MAX(0,MIN(1,(S1700-scaling_params!$B$10)/(scaling_params!$C$10-scaling_params!$B$10))))/3</f>
        <v>0.5196473296</v>
      </c>
      <c r="AB1700" s="15">
        <f>(MAX(0,MIN(1,(U1700-scaling_params!$B$12)/(scaling_params!$C$12-scaling_params!$B$12)))+MAX(0,MIN(1,(V1700-scaling_params!$B$13)/(scaling_params!$C$13-scaling_params!$B$13))))/2</f>
        <v>0.5681818182</v>
      </c>
      <c r="AC1700" s="13">
        <f>(scaling_params!$G$2*X1700+scaling_params!$G$3*Y1700+scaling_params!$G$4*Z1700+scaling_params!$G$5*AA1700+scaling_params!$G$6*AB1700)*100</f>
        <v>53.54130764</v>
      </c>
      <c r="AD1700" s="11" t="s">
        <v>680</v>
      </c>
      <c r="AE1700" s="11">
        <f t="shared" si="2"/>
        <v>1</v>
      </c>
    </row>
    <row r="1701" ht="15.75" customHeight="1">
      <c r="A1701" s="11" t="s">
        <v>528</v>
      </c>
      <c r="B1701" s="11" t="s">
        <v>163</v>
      </c>
      <c r="C1701" s="11" t="s">
        <v>449</v>
      </c>
      <c r="D1701" s="11" t="s">
        <v>181</v>
      </c>
      <c r="E1701" s="12">
        <v>2025.0</v>
      </c>
      <c r="F1701" s="11" t="s">
        <v>171</v>
      </c>
      <c r="G1701" s="11" t="s">
        <v>175</v>
      </c>
      <c r="H1701" s="11">
        <v>5.0</v>
      </c>
      <c r="I1701" s="13">
        <v>8.3</v>
      </c>
      <c r="J1701" s="11">
        <v>0.0</v>
      </c>
      <c r="K1701" s="13">
        <v>2.0</v>
      </c>
      <c r="L1701" s="13">
        <v>6.6</v>
      </c>
      <c r="M1701" s="11">
        <v>4.0</v>
      </c>
      <c r="N1701" s="14">
        <v>0.79</v>
      </c>
      <c r="O1701" s="13">
        <v>66.0</v>
      </c>
      <c r="P1701" s="13">
        <v>8.0</v>
      </c>
      <c r="Q1701" s="13">
        <v>14.3</v>
      </c>
      <c r="R1701" s="13">
        <v>13.5</v>
      </c>
      <c r="S1701" s="13">
        <v>4.2</v>
      </c>
      <c r="T1701" s="13">
        <v>4.0</v>
      </c>
      <c r="U1701" s="13">
        <v>1.4</v>
      </c>
      <c r="V1701" s="13">
        <v>81.6</v>
      </c>
      <c r="W1701" s="11" t="str">
        <f t="shared" si="1"/>
        <v>B-Average|BBVA|Corporate|2025</v>
      </c>
      <c r="X1701" s="15">
        <f>(MAX(0,MIN(1,1-(K1701-scaling_params!$B$2)/(scaling_params!$C$2-scaling_params!$B$2)))+MAX(0,MIN(1,(L1701-scaling_params!$B$3)/(scaling_params!$C$3-scaling_params!$B$3))))/2</f>
        <v>0.5980392157</v>
      </c>
      <c r="Y1701" s="15">
        <f>(MAX(0,MIN(1,(M1701-scaling_params!$B$4)/(scaling_params!$C$4-scaling_params!$B$4)))+MAX(0,MIN(1,(N1701-scaling_params!$B$5)/(scaling_params!$C$5-scaling_params!$B$5))))/2</f>
        <v>0.5178571429</v>
      </c>
      <c r="Z1701" s="15">
        <f>(MAX(0,MIN(1,(O1701-scaling_params!$B$6)/(scaling_params!$C$6-scaling_params!$B$6)))+MAX(0,MIN(1,1-(P1701-scaling_params!$B$7)/(scaling_params!$C$7-scaling_params!$B$7)))+MAX(0,MIN(1,(T1701-scaling_params!$B$11)/(scaling_params!$C$11-scaling_params!$B$11))))/3</f>
        <v>0.5013188578</v>
      </c>
      <c r="AA1701" s="15">
        <f>(MAX(0,MIN(1,1-(Q1701-scaling_params!$B$8)/(scaling_params!$C$8-scaling_params!$B$8)))+MAX(0,MIN(1,(R1701-scaling_params!$B$9)/(scaling_params!$C$9-scaling_params!$B$9)))+MAX(0,MIN(1,(S1701-scaling_params!$B$10)/(scaling_params!$C$10-scaling_params!$B$10))))/3</f>
        <v>0.6167642546</v>
      </c>
      <c r="AB1701" s="15">
        <f>(MAX(0,MIN(1,(U1701-scaling_params!$B$12)/(scaling_params!$C$12-scaling_params!$B$12)))+MAX(0,MIN(1,(V1701-scaling_params!$B$13)/(scaling_params!$C$13-scaling_params!$B$13))))/2</f>
        <v>0.4472727273</v>
      </c>
      <c r="AC1701" s="13">
        <f>(scaling_params!$G$2*X1701+scaling_params!$G$3*Y1701+scaling_params!$G$4*Z1701+scaling_params!$G$5*AA1701+scaling_params!$G$6*AB1701)*100</f>
        <v>54.13742665</v>
      </c>
      <c r="AD1701" s="11" t="s">
        <v>680</v>
      </c>
      <c r="AE1701" s="11">
        <f t="shared" si="2"/>
        <v>1</v>
      </c>
    </row>
    <row r="1702" ht="15.75" customHeight="1">
      <c r="A1702" s="11" t="s">
        <v>529</v>
      </c>
      <c r="B1702" s="11" t="s">
        <v>163</v>
      </c>
      <c r="C1702" s="11" t="s">
        <v>449</v>
      </c>
      <c r="D1702" s="11" t="s">
        <v>170</v>
      </c>
      <c r="E1702" s="12">
        <v>2024.0</v>
      </c>
      <c r="F1702" s="11" t="s">
        <v>171</v>
      </c>
      <c r="G1702" s="11" t="s">
        <v>184</v>
      </c>
      <c r="H1702" s="11">
        <v>4.0</v>
      </c>
      <c r="I1702" s="13">
        <v>8.6</v>
      </c>
      <c r="J1702" s="11">
        <v>0.0</v>
      </c>
      <c r="K1702" s="13">
        <v>2.4</v>
      </c>
      <c r="L1702" s="13">
        <v>6.2</v>
      </c>
      <c r="M1702" s="11">
        <v>9.0</v>
      </c>
      <c r="N1702" s="14">
        <v>0.78</v>
      </c>
      <c r="O1702" s="13">
        <v>70.5</v>
      </c>
      <c r="P1702" s="13">
        <v>8.3</v>
      </c>
      <c r="Q1702" s="13">
        <v>13.6</v>
      </c>
      <c r="R1702" s="13">
        <v>14.9</v>
      </c>
      <c r="S1702" s="13">
        <v>3.6</v>
      </c>
      <c r="T1702" s="13">
        <v>3.7</v>
      </c>
      <c r="U1702" s="13">
        <v>1.7</v>
      </c>
      <c r="V1702" s="13">
        <v>74.6</v>
      </c>
      <c r="W1702" s="11" t="str">
        <f t="shared" si="1"/>
        <v>B-Average|BBVA|Risk|2024</v>
      </c>
      <c r="X1702" s="15">
        <f>(MAX(0,MIN(1,1-(K1702-scaling_params!$B$2)/(scaling_params!$C$2-scaling_params!$B$2)))+MAX(0,MIN(1,(L1702-scaling_params!$B$3)/(scaling_params!$C$3-scaling_params!$B$3))))/2</f>
        <v>0.5019607843</v>
      </c>
      <c r="Y1702" s="15">
        <f>(MAX(0,MIN(1,(M1702-scaling_params!$B$4)/(scaling_params!$C$4-scaling_params!$B$4)))+MAX(0,MIN(1,(N1702-scaling_params!$B$5)/(scaling_params!$C$5-scaling_params!$B$5))))/2</f>
        <v>0.5291666667</v>
      </c>
      <c r="Z1702" s="15">
        <f>(MAX(0,MIN(1,(O1702-scaling_params!$B$6)/(scaling_params!$C$6-scaling_params!$B$6)))+MAX(0,MIN(1,1-(P1702-scaling_params!$B$7)/(scaling_params!$C$7-scaling_params!$B$7)))+MAX(0,MIN(1,(T1702-scaling_params!$B$11)/(scaling_params!$C$11-scaling_params!$B$11))))/3</f>
        <v>0.5199778279</v>
      </c>
      <c r="AA1702" s="15">
        <f>(MAX(0,MIN(1,1-(Q1702-scaling_params!$B$8)/(scaling_params!$C$8-scaling_params!$B$8)))+MAX(0,MIN(1,(R1702-scaling_params!$B$9)/(scaling_params!$C$9-scaling_params!$B$9)))+MAX(0,MIN(1,(S1702-scaling_params!$B$10)/(scaling_params!$C$10-scaling_params!$B$10))))/3</f>
        <v>0.6435276067</v>
      </c>
      <c r="AB1702" s="15">
        <f>(MAX(0,MIN(1,(U1702-scaling_params!$B$12)/(scaling_params!$C$12-scaling_params!$B$12)))+MAX(0,MIN(1,(V1702-scaling_params!$B$13)/(scaling_params!$C$13-scaling_params!$B$13))))/2</f>
        <v>0.4586363636</v>
      </c>
      <c r="AC1702" s="13">
        <f>(scaling_params!$G$2*X1702+scaling_params!$G$3*Y1702+scaling_params!$G$4*Z1702+scaling_params!$G$5*AA1702+scaling_params!$G$6*AB1702)*100</f>
        <v>53.18896902</v>
      </c>
      <c r="AD1702" s="11" t="s">
        <v>680</v>
      </c>
      <c r="AE1702" s="11">
        <f t="shared" si="2"/>
        <v>1</v>
      </c>
    </row>
    <row r="1703" ht="15.75" customHeight="1">
      <c r="A1703" s="11" t="s">
        <v>529</v>
      </c>
      <c r="B1703" s="11" t="s">
        <v>163</v>
      </c>
      <c r="C1703" s="11" t="s">
        <v>449</v>
      </c>
      <c r="D1703" s="11" t="s">
        <v>170</v>
      </c>
      <c r="E1703" s="12">
        <v>2025.0</v>
      </c>
      <c r="F1703" s="11" t="s">
        <v>171</v>
      </c>
      <c r="G1703" s="11" t="s">
        <v>184</v>
      </c>
      <c r="H1703" s="11">
        <v>4.0</v>
      </c>
      <c r="I1703" s="13">
        <v>8.3</v>
      </c>
      <c r="J1703" s="11">
        <v>0.0</v>
      </c>
      <c r="K1703" s="13">
        <v>2.5</v>
      </c>
      <c r="L1703" s="13">
        <v>8.3</v>
      </c>
      <c r="M1703" s="11">
        <v>15.0</v>
      </c>
      <c r="N1703" s="14">
        <v>0.81</v>
      </c>
      <c r="O1703" s="13">
        <v>68.8</v>
      </c>
      <c r="P1703" s="13">
        <v>7.0</v>
      </c>
      <c r="Q1703" s="13">
        <v>16.6</v>
      </c>
      <c r="R1703" s="13">
        <v>14.7</v>
      </c>
      <c r="S1703" s="13">
        <v>4.1</v>
      </c>
      <c r="T1703" s="13">
        <v>3.8</v>
      </c>
      <c r="U1703" s="13">
        <v>1.5</v>
      </c>
      <c r="V1703" s="13">
        <v>78.5</v>
      </c>
      <c r="W1703" s="11" t="str">
        <f t="shared" si="1"/>
        <v>B-Average|BBVA|Risk|2025</v>
      </c>
      <c r="X1703" s="15">
        <f>(MAX(0,MIN(1,1-(K1703-scaling_params!$B$2)/(scaling_params!$C$2-scaling_params!$B$2)))+MAX(0,MIN(1,(L1703-scaling_params!$B$3)/(scaling_params!$C$3-scaling_params!$B$3))))/2</f>
        <v>0.6397058824</v>
      </c>
      <c r="Y1703" s="15">
        <f>(MAX(0,MIN(1,(M1703-scaling_params!$B$4)/(scaling_params!$C$4-scaling_params!$B$4)))+MAX(0,MIN(1,(N1703-scaling_params!$B$5)/(scaling_params!$C$5-scaling_params!$B$5))))/2</f>
        <v>0.5952380952</v>
      </c>
      <c r="Z1703" s="15">
        <f>(MAX(0,MIN(1,(O1703-scaling_params!$B$6)/(scaling_params!$C$6-scaling_params!$B$6)))+MAX(0,MIN(1,1-(P1703-scaling_params!$B$7)/(scaling_params!$C$7-scaling_params!$B$7)))+MAX(0,MIN(1,(T1703-scaling_params!$B$11)/(scaling_params!$C$11-scaling_params!$B$11))))/3</f>
        <v>0.6185659493</v>
      </c>
      <c r="AA1703" s="15">
        <f>(MAX(0,MIN(1,1-(Q1703-scaling_params!$B$8)/(scaling_params!$C$8-scaling_params!$B$8)))+MAX(0,MIN(1,(R1703-scaling_params!$B$9)/(scaling_params!$C$9-scaling_params!$B$9)))+MAX(0,MIN(1,(S1703-scaling_params!$B$10)/(scaling_params!$C$10-scaling_params!$B$10))))/3</f>
        <v>0.5704720323</v>
      </c>
      <c r="AB1703" s="15">
        <f>(MAX(0,MIN(1,(U1703-scaling_params!$B$12)/(scaling_params!$C$12-scaling_params!$B$12)))+MAX(0,MIN(1,(V1703-scaling_params!$B$13)/(scaling_params!$C$13-scaling_params!$B$13))))/2</f>
        <v>0.4440909091</v>
      </c>
      <c r="AC1703" s="13">
        <f>(scaling_params!$G$2*X1703+scaling_params!$G$3*Y1703+scaling_params!$G$4*Z1703+scaling_params!$G$5*AA1703+scaling_params!$G$6*AB1703)*100</f>
        <v>58.83806378</v>
      </c>
      <c r="AD1703" s="11" t="s">
        <v>680</v>
      </c>
      <c r="AE1703" s="11">
        <f t="shared" si="2"/>
        <v>1</v>
      </c>
    </row>
    <row r="1704" ht="15.75" customHeight="1">
      <c r="A1704" s="11" t="s">
        <v>530</v>
      </c>
      <c r="B1704" s="11" t="s">
        <v>163</v>
      </c>
      <c r="C1704" s="11" t="s">
        <v>449</v>
      </c>
      <c r="D1704" s="11" t="s">
        <v>174</v>
      </c>
      <c r="E1704" s="12">
        <v>2024.0</v>
      </c>
      <c r="F1704" s="11" t="s">
        <v>166</v>
      </c>
      <c r="G1704" s="11" t="s">
        <v>184</v>
      </c>
      <c r="H1704" s="11">
        <v>4.0</v>
      </c>
      <c r="I1704" s="13">
        <v>8.6</v>
      </c>
      <c r="J1704" s="11">
        <v>0.0</v>
      </c>
      <c r="K1704" s="13">
        <v>3.0</v>
      </c>
      <c r="L1704" s="13">
        <v>7.3</v>
      </c>
      <c r="M1704" s="11">
        <v>-11.0</v>
      </c>
      <c r="N1704" s="14">
        <v>0.77</v>
      </c>
      <c r="O1704" s="13">
        <v>61.5</v>
      </c>
      <c r="P1704" s="13">
        <v>8.7</v>
      </c>
      <c r="Q1704" s="13">
        <v>18.1</v>
      </c>
      <c r="R1704" s="13">
        <v>13.0</v>
      </c>
      <c r="S1704" s="13">
        <v>3.5</v>
      </c>
      <c r="T1704" s="13">
        <v>2.9</v>
      </c>
      <c r="U1704" s="13">
        <v>1.3</v>
      </c>
      <c r="V1704" s="13">
        <v>72.2</v>
      </c>
      <c r="W1704" s="11" t="str">
        <f t="shared" si="1"/>
        <v>B-Average|BBVA|Digital|2024</v>
      </c>
      <c r="X1704" s="15">
        <f>(MAX(0,MIN(1,1-(K1704-scaling_params!$B$2)/(scaling_params!$C$2-scaling_params!$B$2)))+MAX(0,MIN(1,(L1704-scaling_params!$B$3)/(scaling_params!$C$3-scaling_params!$B$3))))/2</f>
        <v>0.4828431373</v>
      </c>
      <c r="Y1704" s="15">
        <f>(MAX(0,MIN(1,(M1704-scaling_params!$B$4)/(scaling_params!$C$4-scaling_params!$B$4)))+MAX(0,MIN(1,(N1704-scaling_params!$B$5)/(scaling_params!$C$5-scaling_params!$B$5))))/2</f>
        <v>0.4214285714</v>
      </c>
      <c r="Z1704" s="15">
        <f>(MAX(0,MIN(1,(O1704-scaling_params!$B$6)/(scaling_params!$C$6-scaling_params!$B$6)))+MAX(0,MIN(1,1-(P1704-scaling_params!$B$7)/(scaling_params!$C$7-scaling_params!$B$7)))+MAX(0,MIN(1,(T1704-scaling_params!$B$11)/(scaling_params!$C$11-scaling_params!$B$11))))/3</f>
        <v>0.2592364642</v>
      </c>
      <c r="AA1704" s="15">
        <f>(MAX(0,MIN(1,1-(Q1704-scaling_params!$B$8)/(scaling_params!$C$8-scaling_params!$B$8)))+MAX(0,MIN(1,(R1704-scaling_params!$B$9)/(scaling_params!$C$9-scaling_params!$B$9)))+MAX(0,MIN(1,(S1704-scaling_params!$B$10)/(scaling_params!$C$10-scaling_params!$B$10))))/3</f>
        <v>0.3831003633</v>
      </c>
      <c r="AB1704" s="15">
        <f>(MAX(0,MIN(1,(U1704-scaling_params!$B$12)/(scaling_params!$C$12-scaling_params!$B$12)))+MAX(0,MIN(1,(V1704-scaling_params!$B$13)/(scaling_params!$C$13-scaling_params!$B$13))))/2</f>
        <v>0.3368181818</v>
      </c>
      <c r="AC1704" s="13">
        <f>(scaling_params!$G$2*X1704+scaling_params!$G$3*Y1704+scaling_params!$G$4*Z1704+scaling_params!$G$5*AA1704+scaling_params!$G$6*AB1704)*100</f>
        <v>38.059463</v>
      </c>
      <c r="AD1704" s="11" t="s">
        <v>680</v>
      </c>
      <c r="AE1704" s="11">
        <f t="shared" si="2"/>
        <v>1</v>
      </c>
    </row>
    <row r="1705" ht="15.75" customHeight="1">
      <c r="A1705" s="11" t="s">
        <v>530</v>
      </c>
      <c r="B1705" s="11" t="s">
        <v>163</v>
      </c>
      <c r="C1705" s="11" t="s">
        <v>449</v>
      </c>
      <c r="D1705" s="11" t="s">
        <v>174</v>
      </c>
      <c r="E1705" s="12">
        <v>2025.0</v>
      </c>
      <c r="F1705" s="11" t="s">
        <v>166</v>
      </c>
      <c r="G1705" s="11" t="s">
        <v>184</v>
      </c>
      <c r="H1705" s="11">
        <v>4.0</v>
      </c>
      <c r="I1705" s="13">
        <v>8.3</v>
      </c>
      <c r="J1705" s="11">
        <v>1.0</v>
      </c>
      <c r="K1705" s="13">
        <v>3.2</v>
      </c>
      <c r="L1705" s="13">
        <v>6.4</v>
      </c>
      <c r="M1705" s="11">
        <v>-21.0</v>
      </c>
      <c r="N1705" s="14">
        <v>0.76</v>
      </c>
      <c r="O1705" s="13">
        <v>62.8</v>
      </c>
      <c r="P1705" s="13">
        <v>7.6</v>
      </c>
      <c r="Q1705" s="13">
        <v>16.6</v>
      </c>
      <c r="R1705" s="13">
        <v>15.2</v>
      </c>
      <c r="S1705" s="13">
        <v>3.1</v>
      </c>
      <c r="T1705" s="13">
        <v>3.4</v>
      </c>
      <c r="U1705" s="13">
        <v>1.7</v>
      </c>
      <c r="V1705" s="13">
        <v>66.1</v>
      </c>
      <c r="W1705" s="11" t="str">
        <f t="shared" si="1"/>
        <v>B-Average|BBVA|Digital|2025</v>
      </c>
      <c r="X1705" s="15">
        <f>(MAX(0,MIN(1,1-(K1705-scaling_params!$B$2)/(scaling_params!$C$2-scaling_params!$B$2)))+MAX(0,MIN(1,(L1705-scaling_params!$B$3)/(scaling_params!$C$3-scaling_params!$B$3))))/2</f>
        <v>0.3833333333</v>
      </c>
      <c r="Y1705" s="15">
        <f>(MAX(0,MIN(1,(M1705-scaling_params!$B$4)/(scaling_params!$C$4-scaling_params!$B$4)))+MAX(0,MIN(1,(N1705-scaling_params!$B$5)/(scaling_params!$C$5-scaling_params!$B$5))))/2</f>
        <v>0.3613095238</v>
      </c>
      <c r="Z1705" s="15">
        <f>(MAX(0,MIN(1,(O1705-scaling_params!$B$6)/(scaling_params!$C$6-scaling_params!$B$6)))+MAX(0,MIN(1,1-(P1705-scaling_params!$B$7)/(scaling_params!$C$7-scaling_params!$B$7)))+MAX(0,MIN(1,(T1705-scaling_params!$B$11)/(scaling_params!$C$11-scaling_params!$B$11))))/3</f>
        <v>0.4274067561</v>
      </c>
      <c r="AA1705" s="15">
        <f>(MAX(0,MIN(1,1-(Q1705-scaling_params!$B$8)/(scaling_params!$C$8-scaling_params!$B$8)))+MAX(0,MIN(1,(R1705-scaling_params!$B$9)/(scaling_params!$C$9-scaling_params!$B$9)))+MAX(0,MIN(1,(S1705-scaling_params!$B$10)/(scaling_params!$C$10-scaling_params!$B$10))))/3</f>
        <v>0.493529863</v>
      </c>
      <c r="AB1705" s="15">
        <f>(MAX(0,MIN(1,(U1705-scaling_params!$B$12)/(scaling_params!$C$12-scaling_params!$B$12)))+MAX(0,MIN(1,(V1705-scaling_params!$B$13)/(scaling_params!$C$13-scaling_params!$B$13))))/2</f>
        <v>0.3813636364</v>
      </c>
      <c r="AC1705" s="13">
        <f>(scaling_params!$G$2*X1705+scaling_params!$G$3*Y1705+scaling_params!$G$4*Z1705+scaling_params!$G$5*AA1705+scaling_params!$G$6*AB1705)*100</f>
        <v>40.72938241</v>
      </c>
      <c r="AD1705" s="11" t="s">
        <v>680</v>
      </c>
      <c r="AE1705" s="11">
        <f t="shared" si="2"/>
        <v>1</v>
      </c>
    </row>
    <row r="1706" ht="15.75" customHeight="1">
      <c r="A1706" s="11" t="s">
        <v>531</v>
      </c>
      <c r="B1706" s="11" t="s">
        <v>163</v>
      </c>
      <c r="C1706" s="11" t="s">
        <v>449</v>
      </c>
      <c r="D1706" s="11" t="s">
        <v>174</v>
      </c>
      <c r="E1706" s="12">
        <v>2024.0</v>
      </c>
      <c r="F1706" s="11" t="s">
        <v>171</v>
      </c>
      <c r="G1706" s="11" t="s">
        <v>184</v>
      </c>
      <c r="H1706" s="11">
        <v>5.0</v>
      </c>
      <c r="I1706" s="13">
        <v>8.6</v>
      </c>
      <c r="J1706" s="11">
        <v>1.0</v>
      </c>
      <c r="K1706" s="13">
        <v>3.0</v>
      </c>
      <c r="L1706" s="13">
        <v>7.1</v>
      </c>
      <c r="M1706" s="11">
        <v>-1.0</v>
      </c>
      <c r="N1706" s="14">
        <v>0.79</v>
      </c>
      <c r="O1706" s="13">
        <v>61.5</v>
      </c>
      <c r="P1706" s="13">
        <v>8.7</v>
      </c>
      <c r="Q1706" s="13">
        <v>18.1</v>
      </c>
      <c r="R1706" s="13">
        <v>13.0</v>
      </c>
      <c r="S1706" s="13">
        <v>4.1</v>
      </c>
      <c r="T1706" s="13">
        <v>3.9</v>
      </c>
      <c r="U1706" s="13">
        <v>1.3</v>
      </c>
      <c r="V1706" s="13">
        <v>69.4</v>
      </c>
      <c r="W1706" s="11" t="str">
        <f t="shared" si="1"/>
        <v>B-Average|BBVA|Digital|2024</v>
      </c>
      <c r="X1706" s="15">
        <f>(MAX(0,MIN(1,1-(K1706-scaling_params!$B$2)/(scaling_params!$C$2-scaling_params!$B$2)))+MAX(0,MIN(1,(L1706-scaling_params!$B$3)/(scaling_params!$C$3-scaling_params!$B$3))))/2</f>
        <v>0.4681372549</v>
      </c>
      <c r="Y1706" s="15">
        <f>(MAX(0,MIN(1,(M1706-scaling_params!$B$4)/(scaling_params!$C$4-scaling_params!$B$4)))+MAX(0,MIN(1,(N1706-scaling_params!$B$5)/(scaling_params!$C$5-scaling_params!$B$5))))/2</f>
        <v>0.494047619</v>
      </c>
      <c r="Z1706" s="15">
        <f>(MAX(0,MIN(1,(O1706-scaling_params!$B$6)/(scaling_params!$C$6-scaling_params!$B$6)))+MAX(0,MIN(1,1-(P1706-scaling_params!$B$7)/(scaling_params!$C$7-scaling_params!$B$7)))+MAX(0,MIN(1,(T1706-scaling_params!$B$11)/(scaling_params!$C$11-scaling_params!$B$11))))/3</f>
        <v>0.3544745594</v>
      </c>
      <c r="AA1706" s="15">
        <f>(MAX(0,MIN(1,1-(Q1706-scaling_params!$B$8)/(scaling_params!$C$8-scaling_params!$B$8)))+MAX(0,MIN(1,(R1706-scaling_params!$B$9)/(scaling_params!$C$9-scaling_params!$B$9)))+MAX(0,MIN(1,(S1706-scaling_params!$B$10)/(scaling_params!$C$10-scaling_params!$B$10))))/3</f>
        <v>0.4419238927</v>
      </c>
      <c r="AB1706" s="15">
        <f>(MAX(0,MIN(1,(U1706-scaling_params!$B$12)/(scaling_params!$C$12-scaling_params!$B$12)))+MAX(0,MIN(1,(V1706-scaling_params!$B$13)/(scaling_params!$C$13-scaling_params!$B$13))))/2</f>
        <v>0.3113636364</v>
      </c>
      <c r="AC1706" s="13">
        <f>(scaling_params!$G$2*X1706+scaling_params!$G$3*Y1706+scaling_params!$G$4*Z1706+scaling_params!$G$5*AA1706+scaling_params!$G$6*AB1706)*100</f>
        <v>42.3934481</v>
      </c>
      <c r="AD1706" s="11" t="s">
        <v>680</v>
      </c>
      <c r="AE1706" s="11">
        <f t="shared" si="2"/>
        <v>1</v>
      </c>
    </row>
    <row r="1707" ht="15.75" customHeight="1">
      <c r="A1707" s="11" t="s">
        <v>531</v>
      </c>
      <c r="B1707" s="11" t="s">
        <v>163</v>
      </c>
      <c r="C1707" s="11" t="s">
        <v>449</v>
      </c>
      <c r="D1707" s="11" t="s">
        <v>174</v>
      </c>
      <c r="E1707" s="12">
        <v>2025.0</v>
      </c>
      <c r="F1707" s="11" t="s">
        <v>171</v>
      </c>
      <c r="G1707" s="11" t="s">
        <v>184</v>
      </c>
      <c r="H1707" s="11">
        <v>5.0</v>
      </c>
      <c r="I1707" s="13">
        <v>8.3</v>
      </c>
      <c r="J1707" s="11">
        <v>0.0</v>
      </c>
      <c r="K1707" s="13">
        <v>3.2</v>
      </c>
      <c r="L1707" s="13">
        <v>6.2</v>
      </c>
      <c r="M1707" s="11">
        <v>7.0</v>
      </c>
      <c r="N1707" s="14">
        <v>0.74</v>
      </c>
      <c r="O1707" s="13">
        <v>62.8</v>
      </c>
      <c r="P1707" s="13">
        <v>7.6</v>
      </c>
      <c r="Q1707" s="13">
        <v>16.6</v>
      </c>
      <c r="R1707" s="13">
        <v>15.2</v>
      </c>
      <c r="S1707" s="13">
        <v>3.8</v>
      </c>
      <c r="T1707" s="13">
        <v>3.9</v>
      </c>
      <c r="U1707" s="13">
        <v>1.7</v>
      </c>
      <c r="V1707" s="13">
        <v>70.4</v>
      </c>
      <c r="W1707" s="11" t="str">
        <f t="shared" si="1"/>
        <v>B-Average|BBVA|Digital|2025</v>
      </c>
      <c r="X1707" s="15">
        <f>(MAX(0,MIN(1,1-(K1707-scaling_params!$B$2)/(scaling_params!$C$2-scaling_params!$B$2)))+MAX(0,MIN(1,(L1707-scaling_params!$B$3)/(scaling_params!$C$3-scaling_params!$B$3))))/2</f>
        <v>0.368627451</v>
      </c>
      <c r="Y1707" s="15">
        <f>(MAX(0,MIN(1,(M1707-scaling_params!$B$4)/(scaling_params!$C$4-scaling_params!$B$4)))+MAX(0,MIN(1,(N1707-scaling_params!$B$5)/(scaling_params!$C$5-scaling_params!$B$5))))/2</f>
        <v>0.4696428571</v>
      </c>
      <c r="Z1707" s="15">
        <f>(MAX(0,MIN(1,(O1707-scaling_params!$B$6)/(scaling_params!$C$6-scaling_params!$B$6)))+MAX(0,MIN(1,1-(P1707-scaling_params!$B$7)/(scaling_params!$C$7-scaling_params!$B$7)))+MAX(0,MIN(1,(T1707-scaling_params!$B$11)/(scaling_params!$C$11-scaling_params!$B$11))))/3</f>
        <v>0.4750258037</v>
      </c>
      <c r="AA1707" s="15">
        <f>(MAX(0,MIN(1,1-(Q1707-scaling_params!$B$8)/(scaling_params!$C$8-scaling_params!$B$8)))+MAX(0,MIN(1,(R1707-scaling_params!$B$9)/(scaling_params!$C$9-scaling_params!$B$9)))+MAX(0,MIN(1,(S1707-scaling_params!$B$10)/(scaling_params!$C$10-scaling_params!$B$10))))/3</f>
        <v>0.562157314</v>
      </c>
      <c r="AB1707" s="15">
        <f>(MAX(0,MIN(1,(U1707-scaling_params!$B$12)/(scaling_params!$C$12-scaling_params!$B$12)))+MAX(0,MIN(1,(V1707-scaling_params!$B$13)/(scaling_params!$C$13-scaling_params!$B$13))))/2</f>
        <v>0.4204545455</v>
      </c>
      <c r="AC1707" s="13">
        <f>(scaling_params!$G$2*X1707+scaling_params!$G$3*Y1707+scaling_params!$G$4*Z1707+scaling_params!$G$5*AA1707+scaling_params!$G$6*AB1707)*100</f>
        <v>45.71779099</v>
      </c>
      <c r="AD1707" s="11" t="s">
        <v>680</v>
      </c>
      <c r="AE1707" s="11">
        <f t="shared" si="2"/>
        <v>1</v>
      </c>
    </row>
    <row r="1708" ht="15.75" customHeight="1">
      <c r="A1708" s="11" t="s">
        <v>532</v>
      </c>
      <c r="B1708" s="11" t="s">
        <v>163</v>
      </c>
      <c r="C1708" s="11" t="s">
        <v>449</v>
      </c>
      <c r="D1708" s="11" t="s">
        <v>177</v>
      </c>
      <c r="E1708" s="12">
        <v>2024.0</v>
      </c>
      <c r="F1708" s="11" t="s">
        <v>171</v>
      </c>
      <c r="G1708" s="11" t="s">
        <v>184</v>
      </c>
      <c r="H1708" s="11">
        <v>2.0</v>
      </c>
      <c r="I1708" s="13">
        <v>8.6</v>
      </c>
      <c r="J1708" s="11">
        <v>1.0</v>
      </c>
      <c r="K1708" s="13">
        <v>2.9</v>
      </c>
      <c r="L1708" s="13">
        <v>8.1</v>
      </c>
      <c r="M1708" s="11">
        <v>26.0</v>
      </c>
      <c r="N1708" s="14">
        <v>0.84</v>
      </c>
      <c r="O1708" s="13">
        <v>68.1</v>
      </c>
      <c r="P1708" s="13">
        <v>8.1</v>
      </c>
      <c r="Q1708" s="13">
        <v>16.4</v>
      </c>
      <c r="R1708" s="13">
        <v>13.3</v>
      </c>
      <c r="S1708" s="13">
        <v>3.9</v>
      </c>
      <c r="T1708" s="13">
        <v>3.4</v>
      </c>
      <c r="U1708" s="13">
        <v>2.1</v>
      </c>
      <c r="V1708" s="13">
        <v>75.2</v>
      </c>
      <c r="W1708" s="11" t="str">
        <f t="shared" si="1"/>
        <v>B-Average|BBVA|Retail|2024</v>
      </c>
      <c r="X1708" s="15">
        <f>(MAX(0,MIN(1,1-(K1708-scaling_params!$B$2)/(scaling_params!$C$2-scaling_params!$B$2)))+MAX(0,MIN(1,(L1708-scaling_params!$B$3)/(scaling_params!$C$3-scaling_params!$B$3))))/2</f>
        <v>0.5583333333</v>
      </c>
      <c r="Y1708" s="15">
        <f>(MAX(0,MIN(1,(M1708-scaling_params!$B$4)/(scaling_params!$C$4-scaling_params!$B$4)))+MAX(0,MIN(1,(N1708-scaling_params!$B$5)/(scaling_params!$C$5-scaling_params!$B$5))))/2</f>
        <v>0.6851190476</v>
      </c>
      <c r="Z1708" s="15">
        <f>(MAX(0,MIN(1,(O1708-scaling_params!$B$6)/(scaling_params!$C$6-scaling_params!$B$6)))+MAX(0,MIN(1,1-(P1708-scaling_params!$B$7)/(scaling_params!$C$7-scaling_params!$B$7)))+MAX(0,MIN(1,(T1708-scaling_params!$B$11)/(scaling_params!$C$11-scaling_params!$B$11))))/3</f>
        <v>0.4698204569</v>
      </c>
      <c r="AA1708" s="15">
        <f>(MAX(0,MIN(1,1-(Q1708-scaling_params!$B$8)/(scaling_params!$C$8-scaling_params!$B$8)))+MAX(0,MIN(1,(R1708-scaling_params!$B$9)/(scaling_params!$C$9-scaling_params!$B$9)))+MAX(0,MIN(1,(S1708-scaling_params!$B$10)/(scaling_params!$C$10-scaling_params!$B$10))))/3</f>
        <v>0.4993682168</v>
      </c>
      <c r="AB1708" s="15">
        <f>(MAX(0,MIN(1,(U1708-scaling_params!$B$12)/(scaling_params!$C$12-scaling_params!$B$12)))+MAX(0,MIN(1,(V1708-scaling_params!$B$13)/(scaling_params!$C$13-scaling_params!$B$13))))/2</f>
        <v>0.5640909091</v>
      </c>
      <c r="AC1708" s="13">
        <f>(scaling_params!$G$2*X1708+scaling_params!$G$3*Y1708+scaling_params!$G$4*Z1708+scaling_params!$G$5*AA1708+scaling_params!$G$6*AB1708)*100</f>
        <v>55.70706503</v>
      </c>
      <c r="AD1708" s="11" t="s">
        <v>680</v>
      </c>
      <c r="AE1708" s="11">
        <f t="shared" si="2"/>
        <v>1</v>
      </c>
    </row>
    <row r="1709" ht="15.75" customHeight="1">
      <c r="A1709" s="11" t="s">
        <v>532</v>
      </c>
      <c r="B1709" s="11" t="s">
        <v>163</v>
      </c>
      <c r="C1709" s="11" t="s">
        <v>449</v>
      </c>
      <c r="D1709" s="11" t="s">
        <v>177</v>
      </c>
      <c r="E1709" s="12">
        <v>2025.0</v>
      </c>
      <c r="F1709" s="11" t="s">
        <v>171</v>
      </c>
      <c r="G1709" s="11" t="s">
        <v>184</v>
      </c>
      <c r="H1709" s="11">
        <v>2.0</v>
      </c>
      <c r="I1709" s="13">
        <v>8.3</v>
      </c>
      <c r="J1709" s="11">
        <v>1.0</v>
      </c>
      <c r="K1709" s="13">
        <v>2.8</v>
      </c>
      <c r="L1709" s="13">
        <v>8.0</v>
      </c>
      <c r="M1709" s="11">
        <v>19.0</v>
      </c>
      <c r="N1709" s="14">
        <v>0.81</v>
      </c>
      <c r="O1709" s="13">
        <v>69.9</v>
      </c>
      <c r="P1709" s="13">
        <v>6.2</v>
      </c>
      <c r="Q1709" s="13">
        <v>20.4</v>
      </c>
      <c r="R1709" s="13">
        <v>11.3</v>
      </c>
      <c r="S1709" s="13">
        <v>3.8</v>
      </c>
      <c r="T1709" s="13">
        <v>4.3</v>
      </c>
      <c r="U1709" s="13">
        <v>1.6</v>
      </c>
      <c r="V1709" s="13">
        <v>67.1</v>
      </c>
      <c r="W1709" s="11" t="str">
        <f t="shared" si="1"/>
        <v>B-Average|BBVA|Retail|2025</v>
      </c>
      <c r="X1709" s="15">
        <f>(MAX(0,MIN(1,1-(K1709-scaling_params!$B$2)/(scaling_params!$C$2-scaling_params!$B$2)))+MAX(0,MIN(1,(L1709-scaling_params!$B$3)/(scaling_params!$C$3-scaling_params!$B$3))))/2</f>
        <v>0.5676470588</v>
      </c>
      <c r="Y1709" s="15">
        <f>(MAX(0,MIN(1,(M1709-scaling_params!$B$4)/(scaling_params!$C$4-scaling_params!$B$4)))+MAX(0,MIN(1,(N1709-scaling_params!$B$5)/(scaling_params!$C$5-scaling_params!$B$5))))/2</f>
        <v>0.6142857143</v>
      </c>
      <c r="Z1709" s="15">
        <f>(MAX(0,MIN(1,(O1709-scaling_params!$B$6)/(scaling_params!$C$6-scaling_params!$B$6)))+MAX(0,MIN(1,1-(P1709-scaling_params!$B$7)/(scaling_params!$C$7-scaling_params!$B$7)))+MAX(0,MIN(1,(T1709-scaling_params!$B$11)/(scaling_params!$C$11-scaling_params!$B$11))))/3</f>
        <v>0.7564088841</v>
      </c>
      <c r="AA1709" s="15">
        <f>(MAX(0,MIN(1,1-(Q1709-scaling_params!$B$8)/(scaling_params!$C$8-scaling_params!$B$8)))+MAX(0,MIN(1,(R1709-scaling_params!$B$9)/(scaling_params!$C$9-scaling_params!$B$9)))+MAX(0,MIN(1,(S1709-scaling_params!$B$10)/(scaling_params!$C$10-scaling_params!$B$10))))/3</f>
        <v>0.2536609581</v>
      </c>
      <c r="AB1709" s="15">
        <f>(MAX(0,MIN(1,(U1709-scaling_params!$B$12)/(scaling_params!$C$12-scaling_params!$B$12)))+MAX(0,MIN(1,(V1709-scaling_params!$B$13)/(scaling_params!$C$13-scaling_params!$B$13))))/2</f>
        <v>0.3654545455</v>
      </c>
      <c r="AC1709" s="13">
        <f>(scaling_params!$G$2*X1709+scaling_params!$G$3*Y1709+scaling_params!$G$4*Z1709+scaling_params!$G$5*AA1709+scaling_params!$G$6*AB1709)*100</f>
        <v>54.32782544</v>
      </c>
      <c r="AD1709" s="11" t="s">
        <v>680</v>
      </c>
      <c r="AE1709" s="11">
        <f t="shared" si="2"/>
        <v>1</v>
      </c>
    </row>
    <row r="1710" ht="15.75" customHeight="1">
      <c r="A1710" s="11" t="s">
        <v>533</v>
      </c>
      <c r="B1710" s="11" t="s">
        <v>163</v>
      </c>
      <c r="C1710" s="11" t="s">
        <v>449</v>
      </c>
      <c r="D1710" s="11" t="s">
        <v>181</v>
      </c>
      <c r="E1710" s="12">
        <v>2024.0</v>
      </c>
      <c r="F1710" s="11" t="s">
        <v>166</v>
      </c>
      <c r="G1710" s="11" t="s">
        <v>167</v>
      </c>
      <c r="H1710" s="11">
        <v>4.0</v>
      </c>
      <c r="I1710" s="13">
        <v>8.6</v>
      </c>
      <c r="J1710" s="11">
        <v>0.0</v>
      </c>
      <c r="K1710" s="13">
        <v>3.1</v>
      </c>
      <c r="L1710" s="13">
        <v>6.9</v>
      </c>
      <c r="M1710" s="11">
        <v>11.0</v>
      </c>
      <c r="N1710" s="14">
        <v>0.84</v>
      </c>
      <c r="O1710" s="13">
        <v>71.5</v>
      </c>
      <c r="P1710" s="13">
        <v>8.4</v>
      </c>
      <c r="Q1710" s="13">
        <v>14.6</v>
      </c>
      <c r="R1710" s="13">
        <v>11.7</v>
      </c>
      <c r="S1710" s="13">
        <v>4.1</v>
      </c>
      <c r="T1710" s="13">
        <v>3.6</v>
      </c>
      <c r="U1710" s="13">
        <v>1.8</v>
      </c>
      <c r="V1710" s="13">
        <v>73.5</v>
      </c>
      <c r="W1710" s="11" t="str">
        <f t="shared" si="1"/>
        <v>B-Average|BBVA|Corporate|2024</v>
      </c>
      <c r="X1710" s="15">
        <f>(MAX(0,MIN(1,1-(K1710-scaling_params!$B$2)/(scaling_params!$C$2-scaling_params!$B$2)))+MAX(0,MIN(1,(L1710-scaling_params!$B$3)/(scaling_params!$C$3-scaling_params!$B$3))))/2</f>
        <v>0.4367647059</v>
      </c>
      <c r="Y1710" s="15">
        <f>(MAX(0,MIN(1,(M1710-scaling_params!$B$4)/(scaling_params!$C$4-scaling_params!$B$4)))+MAX(0,MIN(1,(N1710-scaling_params!$B$5)/(scaling_params!$C$5-scaling_params!$B$5))))/2</f>
        <v>0.6136904762</v>
      </c>
      <c r="Z1710" s="15">
        <f>(MAX(0,MIN(1,(O1710-scaling_params!$B$6)/(scaling_params!$C$6-scaling_params!$B$6)))+MAX(0,MIN(1,1-(P1710-scaling_params!$B$7)/(scaling_params!$C$7-scaling_params!$B$7)))+MAX(0,MIN(1,(T1710-scaling_params!$B$11)/(scaling_params!$C$11-scaling_params!$B$11))))/3</f>
        <v>0.5179466595</v>
      </c>
      <c r="AA1710" s="15">
        <f>(MAX(0,MIN(1,1-(Q1710-scaling_params!$B$8)/(scaling_params!$C$8-scaling_params!$B$8)))+MAX(0,MIN(1,(R1710-scaling_params!$B$9)/(scaling_params!$C$9-scaling_params!$B$9)))+MAX(0,MIN(1,(S1710-scaling_params!$B$10)/(scaling_params!$C$10-scaling_params!$B$10))))/3</f>
        <v>0.5196473296</v>
      </c>
      <c r="AB1710" s="15">
        <f>(MAX(0,MIN(1,(U1710-scaling_params!$B$12)/(scaling_params!$C$12-scaling_params!$B$12)))+MAX(0,MIN(1,(V1710-scaling_params!$B$13)/(scaling_params!$C$13-scaling_params!$B$13))))/2</f>
        <v>0.4736363636</v>
      </c>
      <c r="AC1710" s="13">
        <f>(scaling_params!$G$2*X1710+scaling_params!$G$3*Y1710+scaling_params!$G$4*Z1710+scaling_params!$G$5*AA1710+scaling_params!$G$6*AB1710)*100</f>
        <v>51.59214537</v>
      </c>
      <c r="AD1710" s="11" t="s">
        <v>680</v>
      </c>
      <c r="AE1710" s="11">
        <f t="shared" si="2"/>
        <v>1</v>
      </c>
    </row>
    <row r="1711" ht="15.75" customHeight="1">
      <c r="A1711" s="11" t="s">
        <v>533</v>
      </c>
      <c r="B1711" s="11" t="s">
        <v>163</v>
      </c>
      <c r="C1711" s="11" t="s">
        <v>449</v>
      </c>
      <c r="D1711" s="11" t="s">
        <v>181</v>
      </c>
      <c r="E1711" s="12">
        <v>2025.0</v>
      </c>
      <c r="F1711" s="11" t="s">
        <v>166</v>
      </c>
      <c r="G1711" s="11" t="s">
        <v>167</v>
      </c>
      <c r="H1711" s="11">
        <v>4.0</v>
      </c>
      <c r="I1711" s="13">
        <v>8.3</v>
      </c>
      <c r="J1711" s="11">
        <v>0.0</v>
      </c>
      <c r="K1711" s="13">
        <v>2.0</v>
      </c>
      <c r="L1711" s="13">
        <v>8.1</v>
      </c>
      <c r="M1711" s="11">
        <v>7.0</v>
      </c>
      <c r="N1711" s="14">
        <v>0.78</v>
      </c>
      <c r="O1711" s="13">
        <v>66.0</v>
      </c>
      <c r="P1711" s="13">
        <v>8.0</v>
      </c>
      <c r="Q1711" s="13">
        <v>14.3</v>
      </c>
      <c r="R1711" s="13">
        <v>13.5</v>
      </c>
      <c r="S1711" s="13">
        <v>3.6</v>
      </c>
      <c r="T1711" s="13">
        <v>3.3</v>
      </c>
      <c r="U1711" s="13">
        <v>1.4</v>
      </c>
      <c r="V1711" s="13">
        <v>77.1</v>
      </c>
      <c r="W1711" s="11" t="str">
        <f t="shared" si="1"/>
        <v>B-Average|BBVA|Corporate|2025</v>
      </c>
      <c r="X1711" s="15">
        <f>(MAX(0,MIN(1,1-(K1711-scaling_params!$B$2)/(scaling_params!$C$2-scaling_params!$B$2)))+MAX(0,MIN(1,(L1711-scaling_params!$B$3)/(scaling_params!$C$3-scaling_params!$B$3))))/2</f>
        <v>0.7083333333</v>
      </c>
      <c r="Y1711" s="15">
        <f>(MAX(0,MIN(1,(M1711-scaling_params!$B$4)/(scaling_params!$C$4-scaling_params!$B$4)))+MAX(0,MIN(1,(N1711-scaling_params!$B$5)/(scaling_params!$C$5-scaling_params!$B$5))))/2</f>
        <v>0.5196428571</v>
      </c>
      <c r="Z1711" s="15">
        <f>(MAX(0,MIN(1,(O1711-scaling_params!$B$6)/(scaling_params!$C$6-scaling_params!$B$6)))+MAX(0,MIN(1,1-(P1711-scaling_params!$B$7)/(scaling_params!$C$7-scaling_params!$B$7)))+MAX(0,MIN(1,(T1711-scaling_params!$B$11)/(scaling_params!$C$11-scaling_params!$B$11))))/3</f>
        <v>0.4346521911</v>
      </c>
      <c r="AA1711" s="15">
        <f>(MAX(0,MIN(1,1-(Q1711-scaling_params!$B$8)/(scaling_params!$C$8-scaling_params!$B$8)))+MAX(0,MIN(1,(R1711-scaling_params!$B$9)/(scaling_params!$C$9-scaling_params!$B$9)))+MAX(0,MIN(1,(S1711-scaling_params!$B$10)/(scaling_params!$C$10-scaling_params!$B$10))))/3</f>
        <v>0.5579407252</v>
      </c>
      <c r="AB1711" s="15">
        <f>(MAX(0,MIN(1,(U1711-scaling_params!$B$12)/(scaling_params!$C$12-scaling_params!$B$12)))+MAX(0,MIN(1,(V1711-scaling_params!$B$13)/(scaling_params!$C$13-scaling_params!$B$13))))/2</f>
        <v>0.4063636364</v>
      </c>
      <c r="AC1711" s="13">
        <f>(scaling_params!$G$2*X1711+scaling_params!$G$3*Y1711+scaling_params!$G$4*Z1711+scaling_params!$G$5*AA1711+scaling_params!$G$6*AB1711)*100</f>
        <v>53.68661464</v>
      </c>
      <c r="AD1711" s="11" t="s">
        <v>680</v>
      </c>
      <c r="AE1711" s="11">
        <f t="shared" si="2"/>
        <v>1</v>
      </c>
    </row>
    <row r="1712" ht="15.75" customHeight="1">
      <c r="A1712" s="11" t="s">
        <v>534</v>
      </c>
      <c r="B1712" s="11" t="s">
        <v>163</v>
      </c>
      <c r="C1712" s="11" t="s">
        <v>449</v>
      </c>
      <c r="D1712" s="11" t="s">
        <v>181</v>
      </c>
      <c r="E1712" s="12">
        <v>2024.0</v>
      </c>
      <c r="F1712" s="11" t="s">
        <v>166</v>
      </c>
      <c r="G1712" s="11" t="s">
        <v>167</v>
      </c>
      <c r="H1712" s="11">
        <v>2.0</v>
      </c>
      <c r="I1712" s="13">
        <v>8.6</v>
      </c>
      <c r="J1712" s="11">
        <v>1.0</v>
      </c>
      <c r="K1712" s="13">
        <v>3.1</v>
      </c>
      <c r="L1712" s="13">
        <v>6.3</v>
      </c>
      <c r="M1712" s="11">
        <v>4.0</v>
      </c>
      <c r="N1712" s="14">
        <v>0.74</v>
      </c>
      <c r="O1712" s="13">
        <v>71.5</v>
      </c>
      <c r="P1712" s="13">
        <v>8.4</v>
      </c>
      <c r="Q1712" s="13">
        <v>14.6</v>
      </c>
      <c r="R1712" s="13">
        <v>11.7</v>
      </c>
      <c r="S1712" s="13">
        <v>3.2</v>
      </c>
      <c r="T1712" s="13">
        <v>2.2</v>
      </c>
      <c r="U1712" s="13">
        <v>1.8</v>
      </c>
      <c r="V1712" s="13">
        <v>54.7</v>
      </c>
      <c r="W1712" s="11" t="str">
        <f t="shared" si="1"/>
        <v>B-Average|BBVA|Corporate|2024</v>
      </c>
      <c r="X1712" s="15">
        <f>(MAX(0,MIN(1,1-(K1712-scaling_params!$B$2)/(scaling_params!$C$2-scaling_params!$B$2)))+MAX(0,MIN(1,(L1712-scaling_params!$B$3)/(scaling_params!$C$3-scaling_params!$B$3))))/2</f>
        <v>0.3926470588</v>
      </c>
      <c r="Y1712" s="15">
        <f>(MAX(0,MIN(1,(M1712-scaling_params!$B$4)/(scaling_params!$C$4-scaling_params!$B$4)))+MAX(0,MIN(1,(N1712-scaling_params!$B$5)/(scaling_params!$C$5-scaling_params!$B$5))))/2</f>
        <v>0.4553571429</v>
      </c>
      <c r="Z1712" s="15">
        <f>(MAX(0,MIN(1,(O1712-scaling_params!$B$6)/(scaling_params!$C$6-scaling_params!$B$6)))+MAX(0,MIN(1,1-(P1712-scaling_params!$B$7)/(scaling_params!$C$7-scaling_params!$B$7)))+MAX(0,MIN(1,(T1712-scaling_params!$B$11)/(scaling_params!$C$11-scaling_params!$B$11))))/3</f>
        <v>0.3846133262</v>
      </c>
      <c r="AA1712" s="15">
        <f>(MAX(0,MIN(1,1-(Q1712-scaling_params!$B$8)/(scaling_params!$C$8-scaling_params!$B$8)))+MAX(0,MIN(1,(R1712-scaling_params!$B$9)/(scaling_params!$C$9-scaling_params!$B$9)))+MAX(0,MIN(1,(S1712-scaling_params!$B$10)/(scaling_params!$C$10-scaling_params!$B$10))))/3</f>
        <v>0.4314120355</v>
      </c>
      <c r="AB1712" s="15">
        <f>(MAX(0,MIN(1,(U1712-scaling_params!$B$12)/(scaling_params!$C$12-scaling_params!$B$12)))+MAX(0,MIN(1,(V1712-scaling_params!$B$13)/(scaling_params!$C$13-scaling_params!$B$13))))/2</f>
        <v>0.3027272727</v>
      </c>
      <c r="AC1712" s="13">
        <f>(scaling_params!$G$2*X1712+scaling_params!$G$3*Y1712+scaling_params!$G$4*Z1712+scaling_params!$G$5*AA1712+scaling_params!$G$6*AB1712)*100</f>
        <v>40.13154555</v>
      </c>
      <c r="AD1712" s="11" t="s">
        <v>680</v>
      </c>
      <c r="AE1712" s="11">
        <f t="shared" si="2"/>
        <v>1</v>
      </c>
    </row>
    <row r="1713" ht="15.75" customHeight="1">
      <c r="A1713" s="11" t="s">
        <v>534</v>
      </c>
      <c r="B1713" s="11" t="s">
        <v>163</v>
      </c>
      <c r="C1713" s="11" t="s">
        <v>449</v>
      </c>
      <c r="D1713" s="11" t="s">
        <v>181</v>
      </c>
      <c r="E1713" s="12">
        <v>2025.0</v>
      </c>
      <c r="F1713" s="11" t="s">
        <v>166</v>
      </c>
      <c r="G1713" s="11" t="s">
        <v>167</v>
      </c>
      <c r="H1713" s="11">
        <v>2.0</v>
      </c>
      <c r="I1713" s="13">
        <v>8.3</v>
      </c>
      <c r="J1713" s="11">
        <v>0.0</v>
      </c>
      <c r="K1713" s="13">
        <v>2.0</v>
      </c>
      <c r="L1713" s="13">
        <v>5.6</v>
      </c>
      <c r="M1713" s="11">
        <v>6.0</v>
      </c>
      <c r="N1713" s="14">
        <v>0.74</v>
      </c>
      <c r="O1713" s="13">
        <v>66.0</v>
      </c>
      <c r="P1713" s="13">
        <v>8.0</v>
      </c>
      <c r="Q1713" s="13">
        <v>14.3</v>
      </c>
      <c r="R1713" s="13">
        <v>13.5</v>
      </c>
      <c r="S1713" s="13">
        <v>3.3</v>
      </c>
      <c r="T1713" s="13">
        <v>2.5</v>
      </c>
      <c r="U1713" s="13">
        <v>1.4</v>
      </c>
      <c r="V1713" s="13">
        <v>65.0</v>
      </c>
      <c r="W1713" s="11" t="str">
        <f t="shared" si="1"/>
        <v>B-Average|BBVA|Corporate|2025</v>
      </c>
      <c r="X1713" s="15">
        <f>(MAX(0,MIN(1,1-(K1713-scaling_params!$B$2)/(scaling_params!$C$2-scaling_params!$B$2)))+MAX(0,MIN(1,(L1713-scaling_params!$B$3)/(scaling_params!$C$3-scaling_params!$B$3))))/2</f>
        <v>0.5245098039</v>
      </c>
      <c r="Y1713" s="15">
        <f>(MAX(0,MIN(1,(M1713-scaling_params!$B$4)/(scaling_params!$C$4-scaling_params!$B$4)))+MAX(0,MIN(1,(N1713-scaling_params!$B$5)/(scaling_params!$C$5-scaling_params!$B$5))))/2</f>
        <v>0.4648809524</v>
      </c>
      <c r="Z1713" s="15">
        <f>(MAX(0,MIN(1,(O1713-scaling_params!$B$6)/(scaling_params!$C$6-scaling_params!$B$6)))+MAX(0,MIN(1,1-(P1713-scaling_params!$B$7)/(scaling_params!$C$7-scaling_params!$B$7)))+MAX(0,MIN(1,(T1713-scaling_params!$B$11)/(scaling_params!$C$11-scaling_params!$B$11))))/3</f>
        <v>0.3584617149</v>
      </c>
      <c r="AA1713" s="15">
        <f>(MAX(0,MIN(1,1-(Q1713-scaling_params!$B$8)/(scaling_params!$C$8-scaling_params!$B$8)))+MAX(0,MIN(1,(R1713-scaling_params!$B$9)/(scaling_params!$C$9-scaling_params!$B$9)))+MAX(0,MIN(1,(S1713-scaling_params!$B$10)/(scaling_params!$C$10-scaling_params!$B$10))))/3</f>
        <v>0.5285289605</v>
      </c>
      <c r="AB1713" s="15">
        <f>(MAX(0,MIN(1,(U1713-scaling_params!$B$12)/(scaling_params!$C$12-scaling_params!$B$12)))+MAX(0,MIN(1,(V1713-scaling_params!$B$13)/(scaling_params!$C$13-scaling_params!$B$13))))/2</f>
        <v>0.2963636364</v>
      </c>
      <c r="AC1713" s="13">
        <f>(scaling_params!$G$2*X1713+scaling_params!$G$3*Y1713+scaling_params!$G$4*Z1713+scaling_params!$G$5*AA1713+scaling_params!$G$6*AB1713)*100</f>
        <v>44.47373369</v>
      </c>
      <c r="AD1713" s="11" t="s">
        <v>680</v>
      </c>
      <c r="AE1713" s="11">
        <f t="shared" si="2"/>
        <v>1</v>
      </c>
    </row>
    <row r="1714" ht="15.75" customHeight="1">
      <c r="A1714" s="11" t="s">
        <v>535</v>
      </c>
      <c r="B1714" s="11" t="s">
        <v>163</v>
      </c>
      <c r="C1714" s="11" t="s">
        <v>449</v>
      </c>
      <c r="D1714" s="11" t="s">
        <v>165</v>
      </c>
      <c r="E1714" s="12">
        <v>2024.0</v>
      </c>
      <c r="F1714" s="11" t="s">
        <v>166</v>
      </c>
      <c r="G1714" s="11" t="s">
        <v>172</v>
      </c>
      <c r="H1714" s="11">
        <v>2.0</v>
      </c>
      <c r="I1714" s="13">
        <v>8.6</v>
      </c>
      <c r="J1714" s="11">
        <v>0.0</v>
      </c>
      <c r="K1714" s="13">
        <v>3.0</v>
      </c>
      <c r="L1714" s="13">
        <v>6.2</v>
      </c>
      <c r="M1714" s="11">
        <v>10.0</v>
      </c>
      <c r="N1714" s="14">
        <v>0.76</v>
      </c>
      <c r="O1714" s="13">
        <v>69.1</v>
      </c>
      <c r="P1714" s="13">
        <v>7.0</v>
      </c>
      <c r="Q1714" s="13">
        <v>16.3</v>
      </c>
      <c r="R1714" s="13">
        <v>13.4</v>
      </c>
      <c r="S1714" s="13">
        <v>3.0</v>
      </c>
      <c r="T1714" s="13">
        <v>2.9</v>
      </c>
      <c r="U1714" s="13">
        <v>2.1</v>
      </c>
      <c r="V1714" s="13">
        <v>64.7</v>
      </c>
      <c r="W1714" s="11" t="str">
        <f t="shared" si="1"/>
        <v>B-Average|BBVA|Operations|2024</v>
      </c>
      <c r="X1714" s="15">
        <f>(MAX(0,MIN(1,1-(K1714-scaling_params!$B$2)/(scaling_params!$C$2-scaling_params!$B$2)))+MAX(0,MIN(1,(L1714-scaling_params!$B$3)/(scaling_params!$C$3-scaling_params!$B$3))))/2</f>
        <v>0.4019607843</v>
      </c>
      <c r="Y1714" s="15">
        <f>(MAX(0,MIN(1,(M1714-scaling_params!$B$4)/(scaling_params!$C$4-scaling_params!$B$4)))+MAX(0,MIN(1,(N1714-scaling_params!$B$5)/(scaling_params!$C$5-scaling_params!$B$5))))/2</f>
        <v>0.5089285714</v>
      </c>
      <c r="Z1714" s="15">
        <f>(MAX(0,MIN(1,(O1714-scaling_params!$B$6)/(scaling_params!$C$6-scaling_params!$B$6)))+MAX(0,MIN(1,1-(P1714-scaling_params!$B$7)/(scaling_params!$C$7-scaling_params!$B$7)))+MAX(0,MIN(1,(T1714-scaling_params!$B$11)/(scaling_params!$C$11-scaling_params!$B$11))))/3</f>
        <v>0.5378021586</v>
      </c>
      <c r="AA1714" s="15">
        <f>(MAX(0,MIN(1,1-(Q1714-scaling_params!$B$8)/(scaling_params!$C$8-scaling_params!$B$8)))+MAX(0,MIN(1,(R1714-scaling_params!$B$9)/(scaling_params!$C$9-scaling_params!$B$9)))+MAX(0,MIN(1,(S1714-scaling_params!$B$10)/(scaling_params!$C$10-scaling_params!$B$10))))/3</f>
        <v>0.4191402107</v>
      </c>
      <c r="AB1714" s="15">
        <f>(MAX(0,MIN(1,(U1714-scaling_params!$B$12)/(scaling_params!$C$12-scaling_params!$B$12)))+MAX(0,MIN(1,(V1714-scaling_params!$B$13)/(scaling_params!$C$13-scaling_params!$B$13))))/2</f>
        <v>0.4686363636</v>
      </c>
      <c r="AC1714" s="13">
        <f>(scaling_params!$G$2*X1714+scaling_params!$G$3*Y1714+scaling_params!$G$4*Z1714+scaling_params!$G$5*AA1714+scaling_params!$G$6*AB1714)*100</f>
        <v>46.95102739</v>
      </c>
      <c r="AD1714" s="11" t="s">
        <v>680</v>
      </c>
      <c r="AE1714" s="11">
        <f t="shared" si="2"/>
        <v>1</v>
      </c>
    </row>
    <row r="1715" ht="15.75" customHeight="1">
      <c r="A1715" s="11" t="s">
        <v>535</v>
      </c>
      <c r="B1715" s="11" t="s">
        <v>163</v>
      </c>
      <c r="C1715" s="11" t="s">
        <v>449</v>
      </c>
      <c r="D1715" s="11" t="s">
        <v>165</v>
      </c>
      <c r="E1715" s="12">
        <v>2025.0</v>
      </c>
      <c r="F1715" s="11" t="s">
        <v>166</v>
      </c>
      <c r="G1715" s="11" t="s">
        <v>172</v>
      </c>
      <c r="H1715" s="11">
        <v>2.0</v>
      </c>
      <c r="I1715" s="13">
        <v>8.3</v>
      </c>
      <c r="J1715" s="11">
        <v>1.0</v>
      </c>
      <c r="K1715" s="13">
        <v>2.9</v>
      </c>
      <c r="L1715" s="13">
        <v>6.3</v>
      </c>
      <c r="M1715" s="11">
        <v>9.0</v>
      </c>
      <c r="N1715" s="14">
        <v>0.8</v>
      </c>
      <c r="O1715" s="13">
        <v>65.0</v>
      </c>
      <c r="P1715" s="13">
        <v>7.5</v>
      </c>
      <c r="Q1715" s="13">
        <v>15.9</v>
      </c>
      <c r="R1715" s="13">
        <v>10.7</v>
      </c>
      <c r="S1715" s="13">
        <v>3.1</v>
      </c>
      <c r="T1715" s="13">
        <v>3.0</v>
      </c>
      <c r="U1715" s="13">
        <v>1.3</v>
      </c>
      <c r="V1715" s="13">
        <v>75.7</v>
      </c>
      <c r="W1715" s="11" t="str">
        <f t="shared" si="1"/>
        <v>B-Average|BBVA|Operations|2025</v>
      </c>
      <c r="X1715" s="15">
        <f>(MAX(0,MIN(1,1-(K1715-scaling_params!$B$2)/(scaling_params!$C$2-scaling_params!$B$2)))+MAX(0,MIN(1,(L1715-scaling_params!$B$3)/(scaling_params!$C$3-scaling_params!$B$3))))/2</f>
        <v>0.4259803922</v>
      </c>
      <c r="Y1715" s="15">
        <f>(MAX(0,MIN(1,(M1715-scaling_params!$B$4)/(scaling_params!$C$4-scaling_params!$B$4)))+MAX(0,MIN(1,(N1715-scaling_params!$B$5)/(scaling_params!$C$5-scaling_params!$B$5))))/2</f>
        <v>0.5541666667</v>
      </c>
      <c r="Z1715" s="15">
        <f>(MAX(0,MIN(1,(O1715-scaling_params!$B$6)/(scaling_params!$C$6-scaling_params!$B$6)))+MAX(0,MIN(1,1-(P1715-scaling_params!$B$7)/(scaling_params!$C$7-scaling_params!$B$7)))+MAX(0,MIN(1,(T1715-scaling_params!$B$11)/(scaling_params!$C$11-scaling_params!$B$11))))/3</f>
        <v>0.4346241574</v>
      </c>
      <c r="AA1715" s="15">
        <f>(MAX(0,MIN(1,1-(Q1715-scaling_params!$B$8)/(scaling_params!$C$8-scaling_params!$B$8)))+MAX(0,MIN(1,(R1715-scaling_params!$B$9)/(scaling_params!$C$9-scaling_params!$B$9)))+MAX(0,MIN(1,(S1715-scaling_params!$B$10)/(scaling_params!$C$10-scaling_params!$B$10))))/3</f>
        <v>0.3301715968</v>
      </c>
      <c r="AB1715" s="15">
        <f>(MAX(0,MIN(1,(U1715-scaling_params!$B$12)/(scaling_params!$C$12-scaling_params!$B$12)))+MAX(0,MIN(1,(V1715-scaling_params!$B$13)/(scaling_params!$C$13-scaling_params!$B$13))))/2</f>
        <v>0.3686363636</v>
      </c>
      <c r="AC1715" s="13">
        <f>(scaling_params!$G$2*X1715+scaling_params!$G$3*Y1715+scaling_params!$G$4*Z1715+scaling_params!$G$5*AA1715+scaling_params!$G$6*AB1715)*100</f>
        <v>43.40805278</v>
      </c>
      <c r="AD1715" s="11" t="s">
        <v>680</v>
      </c>
      <c r="AE1715" s="11">
        <f t="shared" si="2"/>
        <v>1</v>
      </c>
    </row>
    <row r="1716" ht="15.75" customHeight="1">
      <c r="A1716" s="11" t="s">
        <v>536</v>
      </c>
      <c r="B1716" s="11" t="s">
        <v>163</v>
      </c>
      <c r="C1716" s="11" t="s">
        <v>449</v>
      </c>
      <c r="D1716" s="11" t="s">
        <v>174</v>
      </c>
      <c r="E1716" s="12">
        <v>2024.0</v>
      </c>
      <c r="F1716" s="11" t="s">
        <v>166</v>
      </c>
      <c r="G1716" s="11" t="s">
        <v>172</v>
      </c>
      <c r="H1716" s="11">
        <v>4.0</v>
      </c>
      <c r="I1716" s="13">
        <v>8.6</v>
      </c>
      <c r="J1716" s="11">
        <v>0.0</v>
      </c>
      <c r="K1716" s="13">
        <v>3.0</v>
      </c>
      <c r="L1716" s="13">
        <v>5.6</v>
      </c>
      <c r="M1716" s="11">
        <v>1.0</v>
      </c>
      <c r="N1716" s="14">
        <v>0.75</v>
      </c>
      <c r="O1716" s="13">
        <v>61.5</v>
      </c>
      <c r="P1716" s="13">
        <v>8.7</v>
      </c>
      <c r="Q1716" s="13">
        <v>18.1</v>
      </c>
      <c r="R1716" s="13">
        <v>13.0</v>
      </c>
      <c r="S1716" s="13">
        <v>3.3</v>
      </c>
      <c r="T1716" s="13">
        <v>3.5</v>
      </c>
      <c r="U1716" s="13">
        <v>1.3</v>
      </c>
      <c r="V1716" s="13">
        <v>68.2</v>
      </c>
      <c r="W1716" s="11" t="str">
        <f t="shared" si="1"/>
        <v>B-Average|BBVA|Digital|2024</v>
      </c>
      <c r="X1716" s="15">
        <f>(MAX(0,MIN(1,1-(K1716-scaling_params!$B$2)/(scaling_params!$C$2-scaling_params!$B$2)))+MAX(0,MIN(1,(L1716-scaling_params!$B$3)/(scaling_params!$C$3-scaling_params!$B$3))))/2</f>
        <v>0.3578431373</v>
      </c>
      <c r="Y1716" s="15">
        <f>(MAX(0,MIN(1,(M1716-scaling_params!$B$4)/(scaling_params!$C$4-scaling_params!$B$4)))+MAX(0,MIN(1,(N1716-scaling_params!$B$5)/(scaling_params!$C$5-scaling_params!$B$5))))/2</f>
        <v>0.4535714286</v>
      </c>
      <c r="Z1716" s="15">
        <f>(MAX(0,MIN(1,(O1716-scaling_params!$B$6)/(scaling_params!$C$6-scaling_params!$B$6)))+MAX(0,MIN(1,1-(P1716-scaling_params!$B$7)/(scaling_params!$C$7-scaling_params!$B$7)))+MAX(0,MIN(1,(T1716-scaling_params!$B$11)/(scaling_params!$C$11-scaling_params!$B$11))))/3</f>
        <v>0.3163793213</v>
      </c>
      <c r="AA1716" s="15">
        <f>(MAX(0,MIN(1,1-(Q1716-scaling_params!$B$8)/(scaling_params!$C$8-scaling_params!$B$8)))+MAX(0,MIN(1,(R1716-scaling_params!$B$9)/(scaling_params!$C$9-scaling_params!$B$9)))+MAX(0,MIN(1,(S1716-scaling_params!$B$10)/(scaling_params!$C$10-scaling_params!$B$10))))/3</f>
        <v>0.3634925201</v>
      </c>
      <c r="AB1716" s="15">
        <f>(MAX(0,MIN(1,(U1716-scaling_params!$B$12)/(scaling_params!$C$12-scaling_params!$B$12)))+MAX(0,MIN(1,(V1716-scaling_params!$B$13)/(scaling_params!$C$13-scaling_params!$B$13))))/2</f>
        <v>0.3004545455</v>
      </c>
      <c r="AC1716" s="13">
        <f>(scaling_params!$G$2*X1716+scaling_params!$G$3*Y1716+scaling_params!$G$4*Z1716+scaling_params!$G$5*AA1716+scaling_params!$G$6*AB1716)*100</f>
        <v>36.44598834</v>
      </c>
      <c r="AD1716" s="11" t="s">
        <v>680</v>
      </c>
      <c r="AE1716" s="11">
        <f t="shared" si="2"/>
        <v>1</v>
      </c>
    </row>
    <row r="1717" ht="15.75" customHeight="1">
      <c r="A1717" s="11" t="s">
        <v>536</v>
      </c>
      <c r="B1717" s="11" t="s">
        <v>163</v>
      </c>
      <c r="C1717" s="11" t="s">
        <v>449</v>
      </c>
      <c r="D1717" s="11" t="s">
        <v>174</v>
      </c>
      <c r="E1717" s="12">
        <v>2025.0</v>
      </c>
      <c r="F1717" s="11" t="s">
        <v>166</v>
      </c>
      <c r="G1717" s="11" t="s">
        <v>172</v>
      </c>
      <c r="H1717" s="11">
        <v>4.0</v>
      </c>
      <c r="I1717" s="13">
        <v>8.3</v>
      </c>
      <c r="J1717" s="11">
        <v>0.0</v>
      </c>
      <c r="K1717" s="13">
        <v>3.2</v>
      </c>
      <c r="L1717" s="13">
        <v>5.9</v>
      </c>
      <c r="M1717" s="11">
        <v>8.0</v>
      </c>
      <c r="N1717" s="14">
        <v>0.81</v>
      </c>
      <c r="O1717" s="13">
        <v>62.8</v>
      </c>
      <c r="P1717" s="13">
        <v>7.6</v>
      </c>
      <c r="Q1717" s="13">
        <v>16.6</v>
      </c>
      <c r="R1717" s="13">
        <v>15.2</v>
      </c>
      <c r="S1717" s="13">
        <v>3.8</v>
      </c>
      <c r="T1717" s="13">
        <v>3.9</v>
      </c>
      <c r="U1717" s="13">
        <v>1.7</v>
      </c>
      <c r="V1717" s="13">
        <v>69.8</v>
      </c>
      <c r="W1717" s="11" t="str">
        <f t="shared" si="1"/>
        <v>B-Average|BBVA|Digital|2025</v>
      </c>
      <c r="X1717" s="15">
        <f>(MAX(0,MIN(1,1-(K1717-scaling_params!$B$2)/(scaling_params!$C$2-scaling_params!$B$2)))+MAX(0,MIN(1,(L1717-scaling_params!$B$3)/(scaling_params!$C$3-scaling_params!$B$3))))/2</f>
        <v>0.3465686275</v>
      </c>
      <c r="Y1717" s="15">
        <f>(MAX(0,MIN(1,(M1717-scaling_params!$B$4)/(scaling_params!$C$4-scaling_params!$B$4)))+MAX(0,MIN(1,(N1717-scaling_params!$B$5)/(scaling_params!$C$5-scaling_params!$B$5))))/2</f>
        <v>0.5619047619</v>
      </c>
      <c r="Z1717" s="15">
        <f>(MAX(0,MIN(1,(O1717-scaling_params!$B$6)/(scaling_params!$C$6-scaling_params!$B$6)))+MAX(0,MIN(1,1-(P1717-scaling_params!$B$7)/(scaling_params!$C$7-scaling_params!$B$7)))+MAX(0,MIN(1,(T1717-scaling_params!$B$11)/(scaling_params!$C$11-scaling_params!$B$11))))/3</f>
        <v>0.4750258037</v>
      </c>
      <c r="AA1717" s="15">
        <f>(MAX(0,MIN(1,1-(Q1717-scaling_params!$B$8)/(scaling_params!$C$8-scaling_params!$B$8)))+MAX(0,MIN(1,(R1717-scaling_params!$B$9)/(scaling_params!$C$9-scaling_params!$B$9)))+MAX(0,MIN(1,(S1717-scaling_params!$B$10)/(scaling_params!$C$10-scaling_params!$B$10))))/3</f>
        <v>0.562157314</v>
      </c>
      <c r="AB1717" s="15">
        <f>(MAX(0,MIN(1,(U1717-scaling_params!$B$12)/(scaling_params!$C$12-scaling_params!$B$12)))+MAX(0,MIN(1,(V1717-scaling_params!$B$13)/(scaling_params!$C$13-scaling_params!$B$13))))/2</f>
        <v>0.415</v>
      </c>
      <c r="AC1717" s="13">
        <f>(scaling_params!$G$2*X1717+scaling_params!$G$3*Y1717+scaling_params!$G$4*Z1717+scaling_params!$G$5*AA1717+scaling_params!$G$6*AB1717)*100</f>
        <v>47.30319976</v>
      </c>
      <c r="AD1717" s="11" t="s">
        <v>680</v>
      </c>
      <c r="AE1717" s="11">
        <f t="shared" si="2"/>
        <v>1</v>
      </c>
    </row>
    <row r="1718" ht="15.75" customHeight="1">
      <c r="A1718" s="11" t="s">
        <v>537</v>
      </c>
      <c r="B1718" s="11" t="s">
        <v>163</v>
      </c>
      <c r="C1718" s="11" t="s">
        <v>449</v>
      </c>
      <c r="D1718" s="11" t="s">
        <v>170</v>
      </c>
      <c r="E1718" s="12">
        <v>2024.0</v>
      </c>
      <c r="F1718" s="11" t="s">
        <v>166</v>
      </c>
      <c r="G1718" s="11" t="s">
        <v>175</v>
      </c>
      <c r="H1718" s="11">
        <v>1.0</v>
      </c>
      <c r="I1718" s="13">
        <v>8.6</v>
      </c>
      <c r="J1718" s="11">
        <v>0.0</v>
      </c>
      <c r="K1718" s="13">
        <v>2.4</v>
      </c>
      <c r="L1718" s="13">
        <v>6.4</v>
      </c>
      <c r="M1718" s="11">
        <v>28.0</v>
      </c>
      <c r="N1718" s="14">
        <v>0.8</v>
      </c>
      <c r="O1718" s="13">
        <v>70.5</v>
      </c>
      <c r="P1718" s="13">
        <v>8.3</v>
      </c>
      <c r="Q1718" s="13">
        <v>13.6</v>
      </c>
      <c r="R1718" s="13">
        <v>14.9</v>
      </c>
      <c r="S1718" s="13">
        <v>3.9</v>
      </c>
      <c r="T1718" s="13">
        <v>3.6</v>
      </c>
      <c r="U1718" s="13">
        <v>1.7</v>
      </c>
      <c r="V1718" s="13">
        <v>61.1</v>
      </c>
      <c r="W1718" s="11" t="str">
        <f t="shared" si="1"/>
        <v>B-Average|BBVA|Risk|2024</v>
      </c>
      <c r="X1718" s="15">
        <f>(MAX(0,MIN(1,1-(K1718-scaling_params!$B$2)/(scaling_params!$C$2-scaling_params!$B$2)))+MAX(0,MIN(1,(L1718-scaling_params!$B$3)/(scaling_params!$C$3-scaling_params!$B$3))))/2</f>
        <v>0.5166666667</v>
      </c>
      <c r="Y1718" s="15">
        <f>(MAX(0,MIN(1,(M1718-scaling_params!$B$4)/(scaling_params!$C$4-scaling_params!$B$4)))+MAX(0,MIN(1,(N1718-scaling_params!$B$5)/(scaling_params!$C$5-scaling_params!$B$5))))/2</f>
        <v>0.6446428571</v>
      </c>
      <c r="Z1718" s="15">
        <f>(MAX(0,MIN(1,(O1718-scaling_params!$B$6)/(scaling_params!$C$6-scaling_params!$B$6)))+MAX(0,MIN(1,1-(P1718-scaling_params!$B$7)/(scaling_params!$C$7-scaling_params!$B$7)))+MAX(0,MIN(1,(T1718-scaling_params!$B$11)/(scaling_params!$C$11-scaling_params!$B$11))))/3</f>
        <v>0.5104540184</v>
      </c>
      <c r="AA1718" s="15">
        <f>(MAX(0,MIN(1,1-(Q1718-scaling_params!$B$8)/(scaling_params!$C$8-scaling_params!$B$8)))+MAX(0,MIN(1,(R1718-scaling_params!$B$9)/(scaling_params!$C$9-scaling_params!$B$9)))+MAX(0,MIN(1,(S1718-scaling_params!$B$10)/(scaling_params!$C$10-scaling_params!$B$10))))/3</f>
        <v>0.6729393714</v>
      </c>
      <c r="AB1718" s="15">
        <f>(MAX(0,MIN(1,(U1718-scaling_params!$B$12)/(scaling_params!$C$12-scaling_params!$B$12)))+MAX(0,MIN(1,(V1718-scaling_params!$B$13)/(scaling_params!$C$13-scaling_params!$B$13))))/2</f>
        <v>0.3359090909</v>
      </c>
      <c r="AC1718" s="13">
        <f>(scaling_params!$G$2*X1718+scaling_params!$G$3*Y1718+scaling_params!$G$4*Z1718+scaling_params!$G$5*AA1718+scaling_params!$G$6*AB1718)*100</f>
        <v>55.09390345</v>
      </c>
      <c r="AD1718" s="11" t="s">
        <v>680</v>
      </c>
      <c r="AE1718" s="11">
        <f t="shared" si="2"/>
        <v>1</v>
      </c>
    </row>
    <row r="1719" ht="15.75" customHeight="1">
      <c r="A1719" s="11" t="s">
        <v>537</v>
      </c>
      <c r="B1719" s="11" t="s">
        <v>163</v>
      </c>
      <c r="C1719" s="11" t="s">
        <v>449</v>
      </c>
      <c r="D1719" s="11" t="s">
        <v>170</v>
      </c>
      <c r="E1719" s="12">
        <v>2025.0</v>
      </c>
      <c r="F1719" s="11" t="s">
        <v>166</v>
      </c>
      <c r="G1719" s="11" t="s">
        <v>175</v>
      </c>
      <c r="H1719" s="11">
        <v>1.0</v>
      </c>
      <c r="I1719" s="13">
        <v>8.3</v>
      </c>
      <c r="J1719" s="11">
        <v>0.0</v>
      </c>
      <c r="K1719" s="13">
        <v>2.5</v>
      </c>
      <c r="L1719" s="13">
        <v>7.1</v>
      </c>
      <c r="M1719" s="11">
        <v>23.0</v>
      </c>
      <c r="N1719" s="14">
        <v>0.75</v>
      </c>
      <c r="O1719" s="13">
        <v>68.8</v>
      </c>
      <c r="P1719" s="13">
        <v>7.0</v>
      </c>
      <c r="Q1719" s="13">
        <v>16.6</v>
      </c>
      <c r="R1719" s="13">
        <v>14.7</v>
      </c>
      <c r="S1719" s="13">
        <v>4.0</v>
      </c>
      <c r="T1719" s="13">
        <v>3.5</v>
      </c>
      <c r="U1719" s="13">
        <v>1.5</v>
      </c>
      <c r="V1719" s="13">
        <v>78.1</v>
      </c>
      <c r="W1719" s="11" t="str">
        <f t="shared" si="1"/>
        <v>B-Average|BBVA|Risk|2025</v>
      </c>
      <c r="X1719" s="15">
        <f>(MAX(0,MIN(1,1-(K1719-scaling_params!$B$2)/(scaling_params!$C$2-scaling_params!$B$2)))+MAX(0,MIN(1,(L1719-scaling_params!$B$3)/(scaling_params!$C$3-scaling_params!$B$3))))/2</f>
        <v>0.5514705882</v>
      </c>
      <c r="Y1719" s="15">
        <f>(MAX(0,MIN(1,(M1719-scaling_params!$B$4)/(scaling_params!$C$4-scaling_params!$B$4)))+MAX(0,MIN(1,(N1719-scaling_params!$B$5)/(scaling_params!$C$5-scaling_params!$B$5))))/2</f>
        <v>0.5583333333</v>
      </c>
      <c r="Z1719" s="15">
        <f>(MAX(0,MIN(1,(O1719-scaling_params!$B$6)/(scaling_params!$C$6-scaling_params!$B$6)))+MAX(0,MIN(1,1-(P1719-scaling_params!$B$7)/(scaling_params!$C$7-scaling_params!$B$7)))+MAX(0,MIN(1,(T1719-scaling_params!$B$11)/(scaling_params!$C$11-scaling_params!$B$11))))/3</f>
        <v>0.5899945207</v>
      </c>
      <c r="AA1719" s="15">
        <f>(MAX(0,MIN(1,1-(Q1719-scaling_params!$B$8)/(scaling_params!$C$8-scaling_params!$B$8)))+MAX(0,MIN(1,(R1719-scaling_params!$B$9)/(scaling_params!$C$9-scaling_params!$B$9)))+MAX(0,MIN(1,(S1719-scaling_params!$B$10)/(scaling_params!$C$10-scaling_params!$B$10))))/3</f>
        <v>0.5606681107</v>
      </c>
      <c r="AB1719" s="15">
        <f>(MAX(0,MIN(1,(U1719-scaling_params!$B$12)/(scaling_params!$C$12-scaling_params!$B$12)))+MAX(0,MIN(1,(V1719-scaling_params!$B$13)/(scaling_params!$C$13-scaling_params!$B$13))))/2</f>
        <v>0.4404545455</v>
      </c>
      <c r="AC1719" s="13">
        <f>(scaling_params!$G$2*X1719+scaling_params!$G$3*Y1719+scaling_params!$G$4*Z1719+scaling_params!$G$5*AA1719+scaling_params!$G$6*AB1719)*100</f>
        <v>55.01038578</v>
      </c>
      <c r="AD1719" s="11" t="s">
        <v>680</v>
      </c>
      <c r="AE1719" s="11">
        <f t="shared" si="2"/>
        <v>1</v>
      </c>
    </row>
    <row r="1720" ht="15.75" customHeight="1">
      <c r="A1720" s="11" t="s">
        <v>538</v>
      </c>
      <c r="B1720" s="11" t="s">
        <v>163</v>
      </c>
      <c r="C1720" s="11" t="s">
        <v>449</v>
      </c>
      <c r="D1720" s="11" t="s">
        <v>177</v>
      </c>
      <c r="E1720" s="12">
        <v>2024.0</v>
      </c>
      <c r="F1720" s="11" t="s">
        <v>166</v>
      </c>
      <c r="G1720" s="11" t="s">
        <v>172</v>
      </c>
      <c r="H1720" s="11">
        <v>4.0</v>
      </c>
      <c r="I1720" s="13">
        <v>8.6</v>
      </c>
      <c r="J1720" s="11">
        <v>0.0</v>
      </c>
      <c r="K1720" s="13">
        <v>2.9</v>
      </c>
      <c r="L1720" s="13">
        <v>6.5</v>
      </c>
      <c r="M1720" s="11">
        <v>-18.0</v>
      </c>
      <c r="N1720" s="14">
        <v>0.69</v>
      </c>
      <c r="O1720" s="13">
        <v>68.1</v>
      </c>
      <c r="P1720" s="13">
        <v>8.1</v>
      </c>
      <c r="Q1720" s="13">
        <v>16.4</v>
      </c>
      <c r="R1720" s="13">
        <v>13.3</v>
      </c>
      <c r="S1720" s="13">
        <v>3.0</v>
      </c>
      <c r="T1720" s="13">
        <v>3.3</v>
      </c>
      <c r="U1720" s="13">
        <v>2.1</v>
      </c>
      <c r="V1720" s="13">
        <v>72.5</v>
      </c>
      <c r="W1720" s="11" t="str">
        <f t="shared" si="1"/>
        <v>B-Average|BBVA|Retail|2024</v>
      </c>
      <c r="X1720" s="15">
        <f>(MAX(0,MIN(1,1-(K1720-scaling_params!$B$2)/(scaling_params!$C$2-scaling_params!$B$2)))+MAX(0,MIN(1,(L1720-scaling_params!$B$3)/(scaling_params!$C$3-scaling_params!$B$3))))/2</f>
        <v>0.4406862745</v>
      </c>
      <c r="Y1720" s="15">
        <f>(MAX(0,MIN(1,(M1720-scaling_params!$B$4)/(scaling_params!$C$4-scaling_params!$B$4)))+MAX(0,MIN(1,(N1720-scaling_params!$B$5)/(scaling_params!$C$5-scaling_params!$B$5))))/2</f>
        <v>0.2880952381</v>
      </c>
      <c r="Z1720" s="15">
        <f>(MAX(0,MIN(1,(O1720-scaling_params!$B$6)/(scaling_params!$C$6-scaling_params!$B$6)))+MAX(0,MIN(1,1-(P1720-scaling_params!$B$7)/(scaling_params!$C$7-scaling_params!$B$7)))+MAX(0,MIN(1,(T1720-scaling_params!$B$11)/(scaling_params!$C$11-scaling_params!$B$11))))/3</f>
        <v>0.4602966474</v>
      </c>
      <c r="AA1720" s="15">
        <f>(MAX(0,MIN(1,1-(Q1720-scaling_params!$B$8)/(scaling_params!$C$8-scaling_params!$B$8)))+MAX(0,MIN(1,(R1720-scaling_params!$B$9)/(scaling_params!$C$9-scaling_params!$B$9)))+MAX(0,MIN(1,(S1720-scaling_params!$B$10)/(scaling_params!$C$10-scaling_params!$B$10))))/3</f>
        <v>0.4111329227</v>
      </c>
      <c r="AB1720" s="15">
        <f>(MAX(0,MIN(1,(U1720-scaling_params!$B$12)/(scaling_params!$C$12-scaling_params!$B$12)))+MAX(0,MIN(1,(V1720-scaling_params!$B$13)/(scaling_params!$C$13-scaling_params!$B$13))))/2</f>
        <v>0.5395454545</v>
      </c>
      <c r="AC1720" s="13">
        <f>(scaling_params!$G$2*X1720+scaling_params!$G$3*Y1720+scaling_params!$G$4*Z1720+scaling_params!$G$5*AA1720+scaling_params!$G$6*AB1720)*100</f>
        <v>41.54591256</v>
      </c>
      <c r="AD1720" s="11" t="s">
        <v>680</v>
      </c>
      <c r="AE1720" s="11">
        <f t="shared" si="2"/>
        <v>1</v>
      </c>
    </row>
    <row r="1721" ht="15.75" customHeight="1">
      <c r="A1721" s="11" t="s">
        <v>538</v>
      </c>
      <c r="B1721" s="11" t="s">
        <v>163</v>
      </c>
      <c r="C1721" s="11" t="s">
        <v>449</v>
      </c>
      <c r="D1721" s="11" t="s">
        <v>177</v>
      </c>
      <c r="E1721" s="12">
        <v>2025.0</v>
      </c>
      <c r="F1721" s="11" t="s">
        <v>166</v>
      </c>
      <c r="G1721" s="11" t="s">
        <v>172</v>
      </c>
      <c r="H1721" s="11">
        <v>4.0</v>
      </c>
      <c r="I1721" s="13">
        <v>8.3</v>
      </c>
      <c r="J1721" s="11">
        <v>0.0</v>
      </c>
      <c r="K1721" s="13">
        <v>2.8</v>
      </c>
      <c r="L1721" s="13">
        <v>6.5</v>
      </c>
      <c r="M1721" s="11">
        <v>3.0</v>
      </c>
      <c r="N1721" s="14">
        <v>0.79</v>
      </c>
      <c r="O1721" s="13">
        <v>69.9</v>
      </c>
      <c r="P1721" s="13">
        <v>6.2</v>
      </c>
      <c r="Q1721" s="13">
        <v>20.4</v>
      </c>
      <c r="R1721" s="13">
        <v>11.3</v>
      </c>
      <c r="S1721" s="13">
        <v>3.0</v>
      </c>
      <c r="T1721" s="13">
        <v>2.5</v>
      </c>
      <c r="U1721" s="13">
        <v>1.6</v>
      </c>
      <c r="V1721" s="13">
        <v>70.1</v>
      </c>
      <c r="W1721" s="11" t="str">
        <f t="shared" si="1"/>
        <v>B-Average|BBVA|Retail|2025</v>
      </c>
      <c r="X1721" s="15">
        <f>(MAX(0,MIN(1,1-(K1721-scaling_params!$B$2)/(scaling_params!$C$2-scaling_params!$B$2)))+MAX(0,MIN(1,(L1721-scaling_params!$B$3)/(scaling_params!$C$3-scaling_params!$B$3))))/2</f>
        <v>0.4573529412</v>
      </c>
      <c r="Y1721" s="15">
        <f>(MAX(0,MIN(1,(M1721-scaling_params!$B$4)/(scaling_params!$C$4-scaling_params!$B$4)))+MAX(0,MIN(1,(N1721-scaling_params!$B$5)/(scaling_params!$C$5-scaling_params!$B$5))))/2</f>
        <v>0.5130952381</v>
      </c>
      <c r="Z1721" s="15">
        <f>(MAX(0,MIN(1,(O1721-scaling_params!$B$6)/(scaling_params!$C$6-scaling_params!$B$6)))+MAX(0,MIN(1,1-(P1721-scaling_params!$B$7)/(scaling_params!$C$7-scaling_params!$B$7)))+MAX(0,MIN(1,(T1721-scaling_params!$B$11)/(scaling_params!$C$11-scaling_params!$B$11))))/3</f>
        <v>0.5849803127</v>
      </c>
      <c r="AA1721" s="15">
        <f>(MAX(0,MIN(1,1-(Q1721-scaling_params!$B$8)/(scaling_params!$C$8-scaling_params!$B$8)))+MAX(0,MIN(1,(R1721-scaling_params!$B$9)/(scaling_params!$C$9-scaling_params!$B$9)))+MAX(0,MIN(1,(S1721-scaling_params!$B$10)/(scaling_params!$C$10-scaling_params!$B$10))))/3</f>
        <v>0.1752295855</v>
      </c>
      <c r="AB1721" s="15">
        <f>(MAX(0,MIN(1,(U1721-scaling_params!$B$12)/(scaling_params!$C$12-scaling_params!$B$12)))+MAX(0,MIN(1,(V1721-scaling_params!$B$13)/(scaling_params!$C$13-scaling_params!$B$13))))/2</f>
        <v>0.3927272727</v>
      </c>
      <c r="AC1721" s="13">
        <f>(scaling_params!$G$2*X1721+scaling_params!$G$3*Y1721+scaling_params!$G$4*Z1721+scaling_params!$G$5*AA1721+scaling_params!$G$6*AB1721)*100</f>
        <v>44.27079208</v>
      </c>
      <c r="AD1721" s="11" t="s">
        <v>680</v>
      </c>
      <c r="AE1721" s="11">
        <f t="shared" si="2"/>
        <v>1</v>
      </c>
    </row>
    <row r="1722" ht="15.75" customHeight="1">
      <c r="A1722" s="11" t="s">
        <v>539</v>
      </c>
      <c r="B1722" s="11" t="s">
        <v>163</v>
      </c>
      <c r="C1722" s="11" t="s">
        <v>449</v>
      </c>
      <c r="D1722" s="11" t="s">
        <v>165</v>
      </c>
      <c r="E1722" s="12">
        <v>2024.0</v>
      </c>
      <c r="F1722" s="11" t="s">
        <v>171</v>
      </c>
      <c r="G1722" s="11" t="s">
        <v>167</v>
      </c>
      <c r="H1722" s="11">
        <v>3.0</v>
      </c>
      <c r="I1722" s="13">
        <v>8.6</v>
      </c>
      <c r="J1722" s="11">
        <v>1.0</v>
      </c>
      <c r="K1722" s="13">
        <v>3.0</v>
      </c>
      <c r="L1722" s="13">
        <v>6.2</v>
      </c>
      <c r="M1722" s="11">
        <v>28.0</v>
      </c>
      <c r="N1722" s="14">
        <v>0.82</v>
      </c>
      <c r="O1722" s="13">
        <v>69.1</v>
      </c>
      <c r="P1722" s="13">
        <v>7.0</v>
      </c>
      <c r="Q1722" s="13">
        <v>16.3</v>
      </c>
      <c r="R1722" s="13">
        <v>13.4</v>
      </c>
      <c r="S1722" s="13">
        <v>3.6</v>
      </c>
      <c r="T1722" s="13">
        <v>4.0</v>
      </c>
      <c r="U1722" s="13">
        <v>2.1</v>
      </c>
      <c r="V1722" s="13">
        <v>76.6</v>
      </c>
      <c r="W1722" s="11" t="str">
        <f t="shared" si="1"/>
        <v>B-Average|BBVA|Operations|2024</v>
      </c>
      <c r="X1722" s="15">
        <f>(MAX(0,MIN(1,1-(K1722-scaling_params!$B$2)/(scaling_params!$C$2-scaling_params!$B$2)))+MAX(0,MIN(1,(L1722-scaling_params!$B$3)/(scaling_params!$C$3-scaling_params!$B$3))))/2</f>
        <v>0.4019607843</v>
      </c>
      <c r="Y1722" s="15">
        <f>(MAX(0,MIN(1,(M1722-scaling_params!$B$4)/(scaling_params!$C$4-scaling_params!$B$4)))+MAX(0,MIN(1,(N1722-scaling_params!$B$5)/(scaling_params!$C$5-scaling_params!$B$5))))/2</f>
        <v>0.6696428571</v>
      </c>
      <c r="Z1722" s="15">
        <f>(MAX(0,MIN(1,(O1722-scaling_params!$B$6)/(scaling_params!$C$6-scaling_params!$B$6)))+MAX(0,MIN(1,1-(P1722-scaling_params!$B$7)/(scaling_params!$C$7-scaling_params!$B$7)))+MAX(0,MIN(1,(T1722-scaling_params!$B$11)/(scaling_params!$C$11-scaling_params!$B$11))))/3</f>
        <v>0.6425640634</v>
      </c>
      <c r="AA1722" s="15">
        <f>(MAX(0,MIN(1,1-(Q1722-scaling_params!$B$8)/(scaling_params!$C$8-scaling_params!$B$8)))+MAX(0,MIN(1,(R1722-scaling_params!$B$9)/(scaling_params!$C$9-scaling_params!$B$9)))+MAX(0,MIN(1,(S1722-scaling_params!$B$10)/(scaling_params!$C$10-scaling_params!$B$10))))/3</f>
        <v>0.4779637402</v>
      </c>
      <c r="AB1722" s="15">
        <f>(MAX(0,MIN(1,(U1722-scaling_params!$B$12)/(scaling_params!$C$12-scaling_params!$B$12)))+MAX(0,MIN(1,(V1722-scaling_params!$B$13)/(scaling_params!$C$13-scaling_params!$B$13))))/2</f>
        <v>0.5768181818</v>
      </c>
      <c r="AC1722" s="13">
        <f>(scaling_params!$G$2*X1722+scaling_params!$G$3*Y1722+scaling_params!$G$4*Z1722+scaling_params!$G$5*AA1722+scaling_params!$G$6*AB1722)*100</f>
        <v>55.50155744</v>
      </c>
      <c r="AD1722" s="11" t="s">
        <v>680</v>
      </c>
      <c r="AE1722" s="11">
        <f t="shared" si="2"/>
        <v>1</v>
      </c>
    </row>
    <row r="1723" ht="15.75" customHeight="1">
      <c r="A1723" s="11" t="s">
        <v>539</v>
      </c>
      <c r="B1723" s="11" t="s">
        <v>163</v>
      </c>
      <c r="C1723" s="11" t="s">
        <v>449</v>
      </c>
      <c r="D1723" s="11" t="s">
        <v>165</v>
      </c>
      <c r="E1723" s="12">
        <v>2025.0</v>
      </c>
      <c r="F1723" s="11" t="s">
        <v>171</v>
      </c>
      <c r="G1723" s="11" t="s">
        <v>167</v>
      </c>
      <c r="H1723" s="11">
        <v>3.0</v>
      </c>
      <c r="I1723" s="13">
        <v>8.3</v>
      </c>
      <c r="J1723" s="11">
        <v>0.0</v>
      </c>
      <c r="K1723" s="13">
        <v>2.9</v>
      </c>
      <c r="L1723" s="13">
        <v>6.3</v>
      </c>
      <c r="M1723" s="11">
        <v>12.0</v>
      </c>
      <c r="N1723" s="14">
        <v>0.74</v>
      </c>
      <c r="O1723" s="13">
        <v>65.0</v>
      </c>
      <c r="P1723" s="13">
        <v>7.5</v>
      </c>
      <c r="Q1723" s="13">
        <v>15.9</v>
      </c>
      <c r="R1723" s="13">
        <v>10.7</v>
      </c>
      <c r="S1723" s="13">
        <v>3.5</v>
      </c>
      <c r="T1723" s="13">
        <v>3.5</v>
      </c>
      <c r="U1723" s="13">
        <v>1.3</v>
      </c>
      <c r="V1723" s="13">
        <v>62.0</v>
      </c>
      <c r="W1723" s="11" t="str">
        <f t="shared" si="1"/>
        <v>B-Average|BBVA|Operations|2025</v>
      </c>
      <c r="X1723" s="15">
        <f>(MAX(0,MIN(1,1-(K1723-scaling_params!$B$2)/(scaling_params!$C$2-scaling_params!$B$2)))+MAX(0,MIN(1,(L1723-scaling_params!$B$3)/(scaling_params!$C$3-scaling_params!$B$3))))/2</f>
        <v>0.4259803922</v>
      </c>
      <c r="Y1723" s="15">
        <f>(MAX(0,MIN(1,(M1723-scaling_params!$B$4)/(scaling_params!$C$4-scaling_params!$B$4)))+MAX(0,MIN(1,(N1723-scaling_params!$B$5)/(scaling_params!$C$5-scaling_params!$B$5))))/2</f>
        <v>0.493452381</v>
      </c>
      <c r="Z1723" s="15">
        <f>(MAX(0,MIN(1,(O1723-scaling_params!$B$6)/(scaling_params!$C$6-scaling_params!$B$6)))+MAX(0,MIN(1,1-(P1723-scaling_params!$B$7)/(scaling_params!$C$7-scaling_params!$B$7)))+MAX(0,MIN(1,(T1723-scaling_params!$B$11)/(scaling_params!$C$11-scaling_params!$B$11))))/3</f>
        <v>0.482243205</v>
      </c>
      <c r="AA1723" s="15">
        <f>(MAX(0,MIN(1,1-(Q1723-scaling_params!$B$8)/(scaling_params!$C$8-scaling_params!$B$8)))+MAX(0,MIN(1,(R1723-scaling_params!$B$9)/(scaling_params!$C$9-scaling_params!$B$9)))+MAX(0,MIN(1,(S1723-scaling_params!$B$10)/(scaling_params!$C$10-scaling_params!$B$10))))/3</f>
        <v>0.3693872831</v>
      </c>
      <c r="AB1723" s="15">
        <f>(MAX(0,MIN(1,(U1723-scaling_params!$B$12)/(scaling_params!$C$12-scaling_params!$B$12)))+MAX(0,MIN(1,(V1723-scaling_params!$B$13)/(scaling_params!$C$13-scaling_params!$B$13))))/2</f>
        <v>0.2440909091</v>
      </c>
      <c r="AC1723" s="13">
        <f>(scaling_params!$G$2*X1723+scaling_params!$G$3*Y1723+scaling_params!$G$4*Z1723+scaling_params!$G$5*AA1723+scaling_params!$G$6*AB1723)*100</f>
        <v>42.3208744</v>
      </c>
      <c r="AD1723" s="11" t="s">
        <v>680</v>
      </c>
      <c r="AE1723" s="11">
        <f t="shared" si="2"/>
        <v>1</v>
      </c>
    </row>
    <row r="1724" ht="15.75" customHeight="1">
      <c r="A1724" s="11" t="s">
        <v>540</v>
      </c>
      <c r="B1724" s="11" t="s">
        <v>163</v>
      </c>
      <c r="C1724" s="11" t="s">
        <v>449</v>
      </c>
      <c r="D1724" s="11" t="s">
        <v>181</v>
      </c>
      <c r="E1724" s="12">
        <v>2024.0</v>
      </c>
      <c r="F1724" s="11" t="s">
        <v>166</v>
      </c>
      <c r="G1724" s="11" t="s">
        <v>172</v>
      </c>
      <c r="H1724" s="11">
        <v>5.0</v>
      </c>
      <c r="I1724" s="13">
        <v>8.6</v>
      </c>
      <c r="J1724" s="11">
        <v>1.0</v>
      </c>
      <c r="K1724" s="13">
        <v>3.1</v>
      </c>
      <c r="L1724" s="13">
        <v>6.3</v>
      </c>
      <c r="M1724" s="11">
        <v>25.0</v>
      </c>
      <c r="N1724" s="14">
        <v>0.83</v>
      </c>
      <c r="O1724" s="13">
        <v>71.5</v>
      </c>
      <c r="P1724" s="13">
        <v>8.4</v>
      </c>
      <c r="Q1724" s="13">
        <v>14.6</v>
      </c>
      <c r="R1724" s="13">
        <v>11.7</v>
      </c>
      <c r="S1724" s="13">
        <v>4.2</v>
      </c>
      <c r="T1724" s="13">
        <v>3.5</v>
      </c>
      <c r="U1724" s="13">
        <v>1.8</v>
      </c>
      <c r="V1724" s="13">
        <v>86.4</v>
      </c>
      <c r="W1724" s="11" t="str">
        <f t="shared" si="1"/>
        <v>B-Average|BBVA|Corporate|2024</v>
      </c>
      <c r="X1724" s="15">
        <f>(MAX(0,MIN(1,1-(K1724-scaling_params!$B$2)/(scaling_params!$C$2-scaling_params!$B$2)))+MAX(0,MIN(1,(L1724-scaling_params!$B$3)/(scaling_params!$C$3-scaling_params!$B$3))))/2</f>
        <v>0.3926470588</v>
      </c>
      <c r="Y1724" s="15">
        <f>(MAX(0,MIN(1,(M1724-scaling_params!$B$4)/(scaling_params!$C$4-scaling_params!$B$4)))+MAX(0,MIN(1,(N1724-scaling_params!$B$5)/(scaling_params!$C$5-scaling_params!$B$5))))/2</f>
        <v>0.6678571429</v>
      </c>
      <c r="Z1724" s="15">
        <f>(MAX(0,MIN(1,(O1724-scaling_params!$B$6)/(scaling_params!$C$6-scaling_params!$B$6)))+MAX(0,MIN(1,1-(P1724-scaling_params!$B$7)/(scaling_params!$C$7-scaling_params!$B$7)))+MAX(0,MIN(1,(T1724-scaling_params!$B$11)/(scaling_params!$C$11-scaling_params!$B$11))))/3</f>
        <v>0.50842285</v>
      </c>
      <c r="AA1724" s="15">
        <f>(MAX(0,MIN(1,1-(Q1724-scaling_params!$B$8)/(scaling_params!$C$8-scaling_params!$B$8)))+MAX(0,MIN(1,(R1724-scaling_params!$B$9)/(scaling_params!$C$9-scaling_params!$B$9)))+MAX(0,MIN(1,(S1724-scaling_params!$B$10)/(scaling_params!$C$10-scaling_params!$B$10))))/3</f>
        <v>0.5294512512</v>
      </c>
      <c r="AB1724" s="15">
        <f>(MAX(0,MIN(1,(U1724-scaling_params!$B$12)/(scaling_params!$C$12-scaling_params!$B$12)))+MAX(0,MIN(1,(V1724-scaling_params!$B$13)/(scaling_params!$C$13-scaling_params!$B$13))))/2</f>
        <v>0.5909090909</v>
      </c>
      <c r="AC1724" s="13">
        <f>(scaling_params!$G$2*X1724+scaling_params!$G$3*Y1724+scaling_params!$G$4*Z1724+scaling_params!$G$5*AA1724+scaling_params!$G$6*AB1724)*100</f>
        <v>53.16085501</v>
      </c>
      <c r="AD1724" s="11" t="s">
        <v>680</v>
      </c>
      <c r="AE1724" s="11">
        <f t="shared" si="2"/>
        <v>1</v>
      </c>
    </row>
    <row r="1725" ht="15.75" customHeight="1">
      <c r="A1725" s="11" t="s">
        <v>540</v>
      </c>
      <c r="B1725" s="11" t="s">
        <v>163</v>
      </c>
      <c r="C1725" s="11" t="s">
        <v>449</v>
      </c>
      <c r="D1725" s="11" t="s">
        <v>181</v>
      </c>
      <c r="E1725" s="12">
        <v>2025.0</v>
      </c>
      <c r="F1725" s="11" t="s">
        <v>166</v>
      </c>
      <c r="G1725" s="11" t="s">
        <v>172</v>
      </c>
      <c r="H1725" s="11">
        <v>5.0</v>
      </c>
      <c r="I1725" s="13">
        <v>8.3</v>
      </c>
      <c r="J1725" s="11">
        <v>0.0</v>
      </c>
      <c r="K1725" s="13">
        <v>2.0</v>
      </c>
      <c r="L1725" s="13">
        <v>7.2</v>
      </c>
      <c r="M1725" s="11">
        <v>11.0</v>
      </c>
      <c r="N1725" s="14">
        <v>0.88</v>
      </c>
      <c r="O1725" s="13">
        <v>66.0</v>
      </c>
      <c r="P1725" s="13">
        <v>8.0</v>
      </c>
      <c r="Q1725" s="13">
        <v>14.3</v>
      </c>
      <c r="R1725" s="13">
        <v>13.5</v>
      </c>
      <c r="S1725" s="13">
        <v>3.8</v>
      </c>
      <c r="T1725" s="13">
        <v>4.8</v>
      </c>
      <c r="U1725" s="13">
        <v>1.4</v>
      </c>
      <c r="V1725" s="13">
        <v>75.8</v>
      </c>
      <c r="W1725" s="11" t="str">
        <f t="shared" si="1"/>
        <v>B-Average|BBVA|Corporate|2025</v>
      </c>
      <c r="X1725" s="15">
        <f>(MAX(0,MIN(1,1-(K1725-scaling_params!$B$2)/(scaling_params!$C$2-scaling_params!$B$2)))+MAX(0,MIN(1,(L1725-scaling_params!$B$3)/(scaling_params!$C$3-scaling_params!$B$3))))/2</f>
        <v>0.6421568627</v>
      </c>
      <c r="Y1725" s="15">
        <f>(MAX(0,MIN(1,(M1725-scaling_params!$B$4)/(scaling_params!$C$4-scaling_params!$B$4)))+MAX(0,MIN(1,(N1725-scaling_params!$B$5)/(scaling_params!$C$5-scaling_params!$B$5))))/2</f>
        <v>0.6636904762</v>
      </c>
      <c r="Z1725" s="15">
        <f>(MAX(0,MIN(1,(O1725-scaling_params!$B$6)/(scaling_params!$C$6-scaling_params!$B$6)))+MAX(0,MIN(1,1-(P1725-scaling_params!$B$7)/(scaling_params!$C$7-scaling_params!$B$7)))+MAX(0,MIN(1,(T1725-scaling_params!$B$11)/(scaling_params!$C$11-scaling_params!$B$11))))/3</f>
        <v>0.5775093339</v>
      </c>
      <c r="AA1725" s="15">
        <f>(MAX(0,MIN(1,1-(Q1725-scaling_params!$B$8)/(scaling_params!$C$8-scaling_params!$B$8)))+MAX(0,MIN(1,(R1725-scaling_params!$B$9)/(scaling_params!$C$9-scaling_params!$B$9)))+MAX(0,MIN(1,(S1725-scaling_params!$B$10)/(scaling_params!$C$10-scaling_params!$B$10))))/3</f>
        <v>0.5775485683</v>
      </c>
      <c r="AB1725" s="15">
        <f>(MAX(0,MIN(1,(U1725-scaling_params!$B$12)/(scaling_params!$C$12-scaling_params!$B$12)))+MAX(0,MIN(1,(V1725-scaling_params!$B$13)/(scaling_params!$C$13-scaling_params!$B$13))))/2</f>
        <v>0.3945454545</v>
      </c>
      <c r="AC1725" s="13">
        <f>(scaling_params!$G$2*X1725+scaling_params!$G$3*Y1725+scaling_params!$G$4*Z1725+scaling_params!$G$5*AA1725+scaling_params!$G$6*AB1725)*100</f>
        <v>59.07937298</v>
      </c>
      <c r="AD1725" s="11" t="s">
        <v>680</v>
      </c>
      <c r="AE1725" s="11">
        <f t="shared" si="2"/>
        <v>1</v>
      </c>
    </row>
    <row r="1726" ht="15.75" customHeight="1">
      <c r="A1726" s="11" t="s">
        <v>541</v>
      </c>
      <c r="B1726" s="11" t="s">
        <v>163</v>
      </c>
      <c r="C1726" s="11" t="s">
        <v>449</v>
      </c>
      <c r="D1726" s="11" t="s">
        <v>174</v>
      </c>
      <c r="E1726" s="12">
        <v>2024.0</v>
      </c>
      <c r="F1726" s="11" t="s">
        <v>171</v>
      </c>
      <c r="G1726" s="11" t="s">
        <v>167</v>
      </c>
      <c r="H1726" s="11">
        <v>2.0</v>
      </c>
      <c r="I1726" s="13">
        <v>8.6</v>
      </c>
      <c r="J1726" s="11">
        <v>0.0</v>
      </c>
      <c r="K1726" s="13">
        <v>3.0</v>
      </c>
      <c r="L1726" s="13">
        <v>7.1</v>
      </c>
      <c r="M1726" s="11">
        <v>14.0</v>
      </c>
      <c r="N1726" s="14">
        <v>0.74</v>
      </c>
      <c r="O1726" s="13">
        <v>61.5</v>
      </c>
      <c r="P1726" s="13">
        <v>8.7</v>
      </c>
      <c r="Q1726" s="13">
        <v>18.1</v>
      </c>
      <c r="R1726" s="13">
        <v>13.0</v>
      </c>
      <c r="S1726" s="13">
        <v>2.9</v>
      </c>
      <c r="T1726" s="13">
        <v>3.5</v>
      </c>
      <c r="U1726" s="13">
        <v>1.3</v>
      </c>
      <c r="V1726" s="13">
        <v>69.3</v>
      </c>
      <c r="W1726" s="11" t="str">
        <f t="shared" si="1"/>
        <v>B-Average|BBVA|Digital|2024</v>
      </c>
      <c r="X1726" s="15">
        <f>(MAX(0,MIN(1,1-(K1726-scaling_params!$B$2)/(scaling_params!$C$2-scaling_params!$B$2)))+MAX(0,MIN(1,(L1726-scaling_params!$B$3)/(scaling_params!$C$3-scaling_params!$B$3))))/2</f>
        <v>0.4681372549</v>
      </c>
      <c r="Y1726" s="15">
        <f>(MAX(0,MIN(1,(M1726-scaling_params!$B$4)/(scaling_params!$C$4-scaling_params!$B$4)))+MAX(0,MIN(1,(N1726-scaling_params!$B$5)/(scaling_params!$C$5-scaling_params!$B$5))))/2</f>
        <v>0.5029761905</v>
      </c>
      <c r="Z1726" s="15">
        <f>(MAX(0,MIN(1,(O1726-scaling_params!$B$6)/(scaling_params!$C$6-scaling_params!$B$6)))+MAX(0,MIN(1,1-(P1726-scaling_params!$B$7)/(scaling_params!$C$7-scaling_params!$B$7)))+MAX(0,MIN(1,(T1726-scaling_params!$B$11)/(scaling_params!$C$11-scaling_params!$B$11))))/3</f>
        <v>0.3163793213</v>
      </c>
      <c r="AA1726" s="15">
        <f>(MAX(0,MIN(1,1-(Q1726-scaling_params!$B$8)/(scaling_params!$C$8-scaling_params!$B$8)))+MAX(0,MIN(1,(R1726-scaling_params!$B$9)/(scaling_params!$C$9-scaling_params!$B$9)))+MAX(0,MIN(1,(S1726-scaling_params!$B$10)/(scaling_params!$C$10-scaling_params!$B$10))))/3</f>
        <v>0.3242768339</v>
      </c>
      <c r="AB1726" s="15">
        <f>(MAX(0,MIN(1,(U1726-scaling_params!$B$12)/(scaling_params!$C$12-scaling_params!$B$12)))+MAX(0,MIN(1,(V1726-scaling_params!$B$13)/(scaling_params!$C$13-scaling_params!$B$13))))/2</f>
        <v>0.3104545455</v>
      </c>
      <c r="AC1726" s="13">
        <f>(scaling_params!$G$2*X1726+scaling_params!$G$3*Y1726+scaling_params!$G$4*Z1726+scaling_params!$G$5*AA1726+scaling_params!$G$6*AB1726)*100</f>
        <v>39.62671593</v>
      </c>
      <c r="AD1726" s="11" t="s">
        <v>680</v>
      </c>
      <c r="AE1726" s="11">
        <f t="shared" si="2"/>
        <v>1</v>
      </c>
    </row>
    <row r="1727" ht="15.75" customHeight="1">
      <c r="A1727" s="11" t="s">
        <v>541</v>
      </c>
      <c r="B1727" s="11" t="s">
        <v>163</v>
      </c>
      <c r="C1727" s="11" t="s">
        <v>449</v>
      </c>
      <c r="D1727" s="11" t="s">
        <v>174</v>
      </c>
      <c r="E1727" s="12">
        <v>2025.0</v>
      </c>
      <c r="F1727" s="11" t="s">
        <v>171</v>
      </c>
      <c r="G1727" s="11" t="s">
        <v>167</v>
      </c>
      <c r="H1727" s="11">
        <v>2.0</v>
      </c>
      <c r="I1727" s="13">
        <v>8.3</v>
      </c>
      <c r="J1727" s="11">
        <v>0.0</v>
      </c>
      <c r="K1727" s="13">
        <v>3.2</v>
      </c>
      <c r="L1727" s="13">
        <v>6.1</v>
      </c>
      <c r="M1727" s="11">
        <v>43.0</v>
      </c>
      <c r="N1727" s="14">
        <v>0.76</v>
      </c>
      <c r="O1727" s="13">
        <v>62.8</v>
      </c>
      <c r="P1727" s="13">
        <v>7.6</v>
      </c>
      <c r="Q1727" s="13">
        <v>16.6</v>
      </c>
      <c r="R1727" s="13">
        <v>15.2</v>
      </c>
      <c r="S1727" s="13">
        <v>3.2</v>
      </c>
      <c r="T1727" s="13">
        <v>2.9</v>
      </c>
      <c r="U1727" s="13">
        <v>1.7</v>
      </c>
      <c r="V1727" s="13">
        <v>77.6</v>
      </c>
      <c r="W1727" s="11" t="str">
        <f t="shared" si="1"/>
        <v>B-Average|BBVA|Digital|2025</v>
      </c>
      <c r="X1727" s="15">
        <f>(MAX(0,MIN(1,1-(K1727-scaling_params!$B$2)/(scaling_params!$C$2-scaling_params!$B$2)))+MAX(0,MIN(1,(L1727-scaling_params!$B$3)/(scaling_params!$C$3-scaling_params!$B$3))))/2</f>
        <v>0.3612745098</v>
      </c>
      <c r="Y1727" s="15">
        <f>(MAX(0,MIN(1,(M1727-scaling_params!$B$4)/(scaling_params!$C$4-scaling_params!$B$4)))+MAX(0,MIN(1,(N1727-scaling_params!$B$5)/(scaling_params!$C$5-scaling_params!$B$5))))/2</f>
        <v>0.6660714286</v>
      </c>
      <c r="Z1727" s="15">
        <f>(MAX(0,MIN(1,(O1727-scaling_params!$B$6)/(scaling_params!$C$6-scaling_params!$B$6)))+MAX(0,MIN(1,1-(P1727-scaling_params!$B$7)/(scaling_params!$C$7-scaling_params!$B$7)))+MAX(0,MIN(1,(T1727-scaling_params!$B$11)/(scaling_params!$C$11-scaling_params!$B$11))))/3</f>
        <v>0.3797877085</v>
      </c>
      <c r="AA1727" s="15">
        <f>(MAX(0,MIN(1,1-(Q1727-scaling_params!$B$8)/(scaling_params!$C$8-scaling_params!$B$8)))+MAX(0,MIN(1,(R1727-scaling_params!$B$9)/(scaling_params!$C$9-scaling_params!$B$9)))+MAX(0,MIN(1,(S1727-scaling_params!$B$10)/(scaling_params!$C$10-scaling_params!$B$10))))/3</f>
        <v>0.5033337846</v>
      </c>
      <c r="AB1727" s="15">
        <f>(MAX(0,MIN(1,(U1727-scaling_params!$B$12)/(scaling_params!$C$12-scaling_params!$B$12)))+MAX(0,MIN(1,(V1727-scaling_params!$B$13)/(scaling_params!$C$13-scaling_params!$B$13))))/2</f>
        <v>0.4859090909</v>
      </c>
      <c r="AC1727" s="13">
        <f>(scaling_params!$G$2*X1727+scaling_params!$G$3*Y1727+scaling_params!$G$4*Z1727+scaling_params!$G$5*AA1727+scaling_params!$G$6*AB1727)*100</f>
        <v>47.66004258</v>
      </c>
      <c r="AD1727" s="11" t="s">
        <v>680</v>
      </c>
      <c r="AE1727" s="11">
        <f t="shared" si="2"/>
        <v>1</v>
      </c>
    </row>
    <row r="1728" ht="15.75" customHeight="1">
      <c r="A1728" s="11" t="s">
        <v>542</v>
      </c>
      <c r="B1728" s="11" t="s">
        <v>163</v>
      </c>
      <c r="C1728" s="11" t="s">
        <v>449</v>
      </c>
      <c r="D1728" s="11" t="s">
        <v>177</v>
      </c>
      <c r="E1728" s="12">
        <v>2024.0</v>
      </c>
      <c r="F1728" s="11" t="s">
        <v>166</v>
      </c>
      <c r="G1728" s="11" t="s">
        <v>175</v>
      </c>
      <c r="H1728" s="11">
        <v>1.0</v>
      </c>
      <c r="I1728" s="13">
        <v>8.6</v>
      </c>
      <c r="J1728" s="11">
        <v>0.0</v>
      </c>
      <c r="K1728" s="13">
        <v>2.9</v>
      </c>
      <c r="L1728" s="13">
        <v>5.5</v>
      </c>
      <c r="M1728" s="11">
        <v>6.0</v>
      </c>
      <c r="N1728" s="14">
        <v>0.78</v>
      </c>
      <c r="O1728" s="13">
        <v>68.1</v>
      </c>
      <c r="P1728" s="13">
        <v>8.1</v>
      </c>
      <c r="Q1728" s="13">
        <v>16.4</v>
      </c>
      <c r="R1728" s="13">
        <v>13.3</v>
      </c>
      <c r="S1728" s="13">
        <v>3.2</v>
      </c>
      <c r="T1728" s="13">
        <v>3.6</v>
      </c>
      <c r="U1728" s="13">
        <v>2.1</v>
      </c>
      <c r="V1728" s="13">
        <v>61.5</v>
      </c>
      <c r="W1728" s="11" t="str">
        <f t="shared" si="1"/>
        <v>B-Average|BBVA|Retail|2024</v>
      </c>
      <c r="X1728" s="15">
        <f>(MAX(0,MIN(1,1-(K1728-scaling_params!$B$2)/(scaling_params!$C$2-scaling_params!$B$2)))+MAX(0,MIN(1,(L1728-scaling_params!$B$3)/(scaling_params!$C$3-scaling_params!$B$3))))/2</f>
        <v>0.3671568627</v>
      </c>
      <c r="Y1728" s="15">
        <f>(MAX(0,MIN(1,(M1728-scaling_params!$B$4)/(scaling_params!$C$4-scaling_params!$B$4)))+MAX(0,MIN(1,(N1728-scaling_params!$B$5)/(scaling_params!$C$5-scaling_params!$B$5))))/2</f>
        <v>0.5148809524</v>
      </c>
      <c r="Z1728" s="15">
        <f>(MAX(0,MIN(1,(O1728-scaling_params!$B$6)/(scaling_params!$C$6-scaling_params!$B$6)))+MAX(0,MIN(1,1-(P1728-scaling_params!$B$7)/(scaling_params!$C$7-scaling_params!$B$7)))+MAX(0,MIN(1,(T1728-scaling_params!$B$11)/(scaling_params!$C$11-scaling_params!$B$11))))/3</f>
        <v>0.488868076</v>
      </c>
      <c r="AA1728" s="15">
        <f>(MAX(0,MIN(1,1-(Q1728-scaling_params!$B$8)/(scaling_params!$C$8-scaling_params!$B$8)))+MAX(0,MIN(1,(R1728-scaling_params!$B$9)/(scaling_params!$C$9-scaling_params!$B$9)))+MAX(0,MIN(1,(S1728-scaling_params!$B$10)/(scaling_params!$C$10-scaling_params!$B$10))))/3</f>
        <v>0.4307407658</v>
      </c>
      <c r="AB1728" s="15">
        <f>(MAX(0,MIN(1,(U1728-scaling_params!$B$12)/(scaling_params!$C$12-scaling_params!$B$12)))+MAX(0,MIN(1,(V1728-scaling_params!$B$13)/(scaling_params!$C$13-scaling_params!$B$13))))/2</f>
        <v>0.4395454545</v>
      </c>
      <c r="AC1728" s="13">
        <f>(scaling_params!$G$2*X1728+scaling_params!$G$3*Y1728+scaling_params!$G$4*Z1728+scaling_params!$G$5*AA1728+scaling_params!$G$6*AB1728)*100</f>
        <v>44.98396228</v>
      </c>
      <c r="AD1728" s="11" t="s">
        <v>680</v>
      </c>
      <c r="AE1728" s="11">
        <f t="shared" si="2"/>
        <v>1</v>
      </c>
    </row>
    <row r="1729" ht="15.75" customHeight="1">
      <c r="A1729" s="11" t="s">
        <v>542</v>
      </c>
      <c r="B1729" s="11" t="s">
        <v>163</v>
      </c>
      <c r="C1729" s="11" t="s">
        <v>449</v>
      </c>
      <c r="D1729" s="11" t="s">
        <v>177</v>
      </c>
      <c r="E1729" s="12">
        <v>2025.0</v>
      </c>
      <c r="F1729" s="11" t="s">
        <v>166</v>
      </c>
      <c r="G1729" s="11" t="s">
        <v>175</v>
      </c>
      <c r="H1729" s="11">
        <v>1.0</v>
      </c>
      <c r="I1729" s="13">
        <v>8.3</v>
      </c>
      <c r="J1729" s="11">
        <v>0.0</v>
      </c>
      <c r="K1729" s="13">
        <v>2.8</v>
      </c>
      <c r="L1729" s="13">
        <v>6.2</v>
      </c>
      <c r="M1729" s="11">
        <v>-11.0</v>
      </c>
      <c r="N1729" s="14">
        <v>0.72</v>
      </c>
      <c r="O1729" s="13">
        <v>69.9</v>
      </c>
      <c r="P1729" s="13">
        <v>6.2</v>
      </c>
      <c r="Q1729" s="13">
        <v>20.4</v>
      </c>
      <c r="R1729" s="13">
        <v>11.3</v>
      </c>
      <c r="S1729" s="13">
        <v>2.5</v>
      </c>
      <c r="T1729" s="13">
        <v>2.6</v>
      </c>
      <c r="U1729" s="13">
        <v>1.6</v>
      </c>
      <c r="V1729" s="13">
        <v>57.2</v>
      </c>
      <c r="W1729" s="11" t="str">
        <f t="shared" si="1"/>
        <v>B-Average|BBVA|Retail|2025</v>
      </c>
      <c r="X1729" s="15">
        <f>(MAX(0,MIN(1,1-(K1729-scaling_params!$B$2)/(scaling_params!$C$2-scaling_params!$B$2)))+MAX(0,MIN(1,(L1729-scaling_params!$B$3)/(scaling_params!$C$3-scaling_params!$B$3))))/2</f>
        <v>0.4352941176</v>
      </c>
      <c r="Y1729" s="15">
        <f>(MAX(0,MIN(1,(M1729-scaling_params!$B$4)/(scaling_params!$C$4-scaling_params!$B$4)))+MAX(0,MIN(1,(N1729-scaling_params!$B$5)/(scaling_params!$C$5-scaling_params!$B$5))))/2</f>
        <v>0.3589285714</v>
      </c>
      <c r="Z1729" s="15">
        <f>(MAX(0,MIN(1,(O1729-scaling_params!$B$6)/(scaling_params!$C$6-scaling_params!$B$6)))+MAX(0,MIN(1,1-(P1729-scaling_params!$B$7)/(scaling_params!$C$7-scaling_params!$B$7)))+MAX(0,MIN(1,(T1729-scaling_params!$B$11)/(scaling_params!$C$11-scaling_params!$B$11))))/3</f>
        <v>0.5945041222</v>
      </c>
      <c r="AA1729" s="15">
        <f>(MAX(0,MIN(1,1-(Q1729-scaling_params!$B$8)/(scaling_params!$C$8-scaling_params!$B$8)))+MAX(0,MIN(1,(R1729-scaling_params!$B$9)/(scaling_params!$C$9-scaling_params!$B$9)))+MAX(0,MIN(1,(S1729-scaling_params!$B$10)/(scaling_params!$C$10-scaling_params!$B$10))))/3</f>
        <v>0.1262099777</v>
      </c>
      <c r="AB1729" s="15">
        <f>(MAX(0,MIN(1,(U1729-scaling_params!$B$12)/(scaling_params!$C$12-scaling_params!$B$12)))+MAX(0,MIN(1,(V1729-scaling_params!$B$13)/(scaling_params!$C$13-scaling_params!$B$13))))/2</f>
        <v>0.2754545455</v>
      </c>
      <c r="AC1729" s="13">
        <f>(scaling_params!$G$2*X1729+scaling_params!$G$3*Y1729+scaling_params!$G$4*Z1729+scaling_params!$G$5*AA1729+scaling_params!$G$6*AB1729)*100</f>
        <v>38.10673931</v>
      </c>
      <c r="AD1729" s="11" t="s">
        <v>680</v>
      </c>
      <c r="AE1729" s="11">
        <f t="shared" si="2"/>
        <v>1</v>
      </c>
    </row>
    <row r="1730" ht="15.75" customHeight="1">
      <c r="A1730" s="11" t="s">
        <v>543</v>
      </c>
      <c r="B1730" s="11" t="s">
        <v>163</v>
      </c>
      <c r="C1730" s="11" t="s">
        <v>449</v>
      </c>
      <c r="D1730" s="11" t="s">
        <v>181</v>
      </c>
      <c r="E1730" s="12">
        <v>2024.0</v>
      </c>
      <c r="F1730" s="11" t="s">
        <v>166</v>
      </c>
      <c r="G1730" s="11" t="s">
        <v>167</v>
      </c>
      <c r="H1730" s="11">
        <v>1.0</v>
      </c>
      <c r="I1730" s="13">
        <v>8.6</v>
      </c>
      <c r="J1730" s="11">
        <v>0.0</v>
      </c>
      <c r="K1730" s="13">
        <v>3.1</v>
      </c>
      <c r="L1730" s="13">
        <v>7.6</v>
      </c>
      <c r="M1730" s="11">
        <v>28.0</v>
      </c>
      <c r="N1730" s="14">
        <v>0.77</v>
      </c>
      <c r="O1730" s="13">
        <v>71.5</v>
      </c>
      <c r="P1730" s="13">
        <v>8.4</v>
      </c>
      <c r="Q1730" s="13">
        <v>14.6</v>
      </c>
      <c r="R1730" s="13">
        <v>11.7</v>
      </c>
      <c r="S1730" s="13">
        <v>4.2</v>
      </c>
      <c r="T1730" s="13">
        <v>3.6</v>
      </c>
      <c r="U1730" s="13">
        <v>1.8</v>
      </c>
      <c r="V1730" s="13">
        <v>78.6</v>
      </c>
      <c r="W1730" s="11" t="str">
        <f t="shared" si="1"/>
        <v>B-Average|BBVA|Corporate|2024</v>
      </c>
      <c r="X1730" s="15">
        <f>(MAX(0,MIN(1,1-(K1730-scaling_params!$B$2)/(scaling_params!$C$2-scaling_params!$B$2)))+MAX(0,MIN(1,(L1730-scaling_params!$B$3)/(scaling_params!$C$3-scaling_params!$B$3))))/2</f>
        <v>0.4882352941</v>
      </c>
      <c r="Y1730" s="15">
        <f>(MAX(0,MIN(1,(M1730-scaling_params!$B$4)/(scaling_params!$C$4-scaling_params!$B$4)))+MAX(0,MIN(1,(N1730-scaling_params!$B$5)/(scaling_params!$C$5-scaling_params!$B$5))))/2</f>
        <v>0.6071428571</v>
      </c>
      <c r="Z1730" s="15">
        <f>(MAX(0,MIN(1,(O1730-scaling_params!$B$6)/(scaling_params!$C$6-scaling_params!$B$6)))+MAX(0,MIN(1,1-(P1730-scaling_params!$B$7)/(scaling_params!$C$7-scaling_params!$B$7)))+MAX(0,MIN(1,(T1730-scaling_params!$B$11)/(scaling_params!$C$11-scaling_params!$B$11))))/3</f>
        <v>0.5179466595</v>
      </c>
      <c r="AA1730" s="15">
        <f>(MAX(0,MIN(1,1-(Q1730-scaling_params!$B$8)/(scaling_params!$C$8-scaling_params!$B$8)))+MAX(0,MIN(1,(R1730-scaling_params!$B$9)/(scaling_params!$C$9-scaling_params!$B$9)))+MAX(0,MIN(1,(S1730-scaling_params!$B$10)/(scaling_params!$C$10-scaling_params!$B$10))))/3</f>
        <v>0.5294512512</v>
      </c>
      <c r="AB1730" s="15">
        <f>(MAX(0,MIN(1,(U1730-scaling_params!$B$12)/(scaling_params!$C$12-scaling_params!$B$12)))+MAX(0,MIN(1,(V1730-scaling_params!$B$13)/(scaling_params!$C$13-scaling_params!$B$13))))/2</f>
        <v>0.52</v>
      </c>
      <c r="AC1730" s="13">
        <f>(scaling_params!$G$2*X1730+scaling_params!$G$3*Y1730+scaling_params!$G$4*Z1730+scaling_params!$G$5*AA1730+scaling_params!$G$6*AB1730)*100</f>
        <v>53.36747507</v>
      </c>
      <c r="AD1730" s="11" t="s">
        <v>680</v>
      </c>
      <c r="AE1730" s="11">
        <f t="shared" si="2"/>
        <v>1</v>
      </c>
    </row>
    <row r="1731" ht="15.75" customHeight="1">
      <c r="A1731" s="11" t="s">
        <v>543</v>
      </c>
      <c r="B1731" s="11" t="s">
        <v>163</v>
      </c>
      <c r="C1731" s="11" t="s">
        <v>449</v>
      </c>
      <c r="D1731" s="11" t="s">
        <v>181</v>
      </c>
      <c r="E1731" s="12">
        <v>2025.0</v>
      </c>
      <c r="F1731" s="11" t="s">
        <v>166</v>
      </c>
      <c r="G1731" s="11" t="s">
        <v>167</v>
      </c>
      <c r="H1731" s="11">
        <v>1.0</v>
      </c>
      <c r="I1731" s="13">
        <v>8.3</v>
      </c>
      <c r="J1731" s="11">
        <v>1.0</v>
      </c>
      <c r="K1731" s="13">
        <v>2.0</v>
      </c>
      <c r="L1731" s="13">
        <v>8.2</v>
      </c>
      <c r="M1731" s="11">
        <v>13.0</v>
      </c>
      <c r="N1731" s="14">
        <v>0.82</v>
      </c>
      <c r="O1731" s="13">
        <v>66.0</v>
      </c>
      <c r="P1731" s="13">
        <v>8.0</v>
      </c>
      <c r="Q1731" s="13">
        <v>14.3</v>
      </c>
      <c r="R1731" s="13">
        <v>13.5</v>
      </c>
      <c r="S1731" s="13">
        <v>4.2</v>
      </c>
      <c r="T1731" s="13">
        <v>3.5</v>
      </c>
      <c r="U1731" s="13">
        <v>1.4</v>
      </c>
      <c r="V1731" s="13">
        <v>75.9</v>
      </c>
      <c r="W1731" s="11" t="str">
        <f t="shared" si="1"/>
        <v>B-Average|BBVA|Corporate|2025</v>
      </c>
      <c r="X1731" s="15">
        <f>(MAX(0,MIN(1,1-(K1731-scaling_params!$B$2)/(scaling_params!$C$2-scaling_params!$B$2)))+MAX(0,MIN(1,(L1731-scaling_params!$B$3)/(scaling_params!$C$3-scaling_params!$B$3))))/2</f>
        <v>0.7156862745</v>
      </c>
      <c r="Y1731" s="15">
        <f>(MAX(0,MIN(1,(M1731-scaling_params!$B$4)/(scaling_params!$C$4-scaling_params!$B$4)))+MAX(0,MIN(1,(N1731-scaling_params!$B$5)/(scaling_params!$C$5-scaling_params!$B$5))))/2</f>
        <v>0.5982142857</v>
      </c>
      <c r="Z1731" s="15">
        <f>(MAX(0,MIN(1,(O1731-scaling_params!$B$6)/(scaling_params!$C$6-scaling_params!$B$6)))+MAX(0,MIN(1,1-(P1731-scaling_params!$B$7)/(scaling_params!$C$7-scaling_params!$B$7)))+MAX(0,MIN(1,(T1731-scaling_params!$B$11)/(scaling_params!$C$11-scaling_params!$B$11))))/3</f>
        <v>0.4536998101</v>
      </c>
      <c r="AA1731" s="15">
        <f>(MAX(0,MIN(1,1-(Q1731-scaling_params!$B$8)/(scaling_params!$C$8-scaling_params!$B$8)))+MAX(0,MIN(1,(R1731-scaling_params!$B$9)/(scaling_params!$C$9-scaling_params!$B$9)))+MAX(0,MIN(1,(S1731-scaling_params!$B$10)/(scaling_params!$C$10-scaling_params!$B$10))))/3</f>
        <v>0.6167642546</v>
      </c>
      <c r="AB1731" s="15">
        <f>(MAX(0,MIN(1,(U1731-scaling_params!$B$12)/(scaling_params!$C$12-scaling_params!$B$12)))+MAX(0,MIN(1,(V1731-scaling_params!$B$13)/(scaling_params!$C$13-scaling_params!$B$13))))/2</f>
        <v>0.3954545455</v>
      </c>
      <c r="AC1731" s="13">
        <f>(scaling_params!$G$2*X1731+scaling_params!$G$3*Y1731+scaling_params!$G$4*Z1731+scaling_params!$G$5*AA1731+scaling_params!$G$6*AB1731)*100</f>
        <v>57.06002322</v>
      </c>
      <c r="AD1731" s="11" t="s">
        <v>680</v>
      </c>
      <c r="AE1731" s="11">
        <f t="shared" si="2"/>
        <v>1</v>
      </c>
    </row>
    <row r="1732" ht="15.75" customHeight="1">
      <c r="A1732" s="11" t="s">
        <v>544</v>
      </c>
      <c r="B1732" s="11" t="s">
        <v>163</v>
      </c>
      <c r="C1732" s="11" t="s">
        <v>449</v>
      </c>
      <c r="D1732" s="11" t="s">
        <v>165</v>
      </c>
      <c r="E1732" s="12">
        <v>2024.0</v>
      </c>
      <c r="F1732" s="11" t="s">
        <v>166</v>
      </c>
      <c r="G1732" s="11" t="s">
        <v>184</v>
      </c>
      <c r="H1732" s="11">
        <v>4.0</v>
      </c>
      <c r="I1732" s="13">
        <v>8.6</v>
      </c>
      <c r="J1732" s="11">
        <v>0.0</v>
      </c>
      <c r="K1732" s="13">
        <v>3.0</v>
      </c>
      <c r="L1732" s="13">
        <v>4.6</v>
      </c>
      <c r="M1732" s="11">
        <v>0.0</v>
      </c>
      <c r="N1732" s="14">
        <v>0.69</v>
      </c>
      <c r="O1732" s="13">
        <v>69.1</v>
      </c>
      <c r="P1732" s="13">
        <v>7.0</v>
      </c>
      <c r="Q1732" s="13">
        <v>16.3</v>
      </c>
      <c r="R1732" s="13">
        <v>13.4</v>
      </c>
      <c r="S1732" s="13">
        <v>3.7</v>
      </c>
      <c r="T1732" s="13">
        <v>2.8</v>
      </c>
      <c r="U1732" s="13">
        <v>2.1</v>
      </c>
      <c r="V1732" s="13">
        <v>69.3</v>
      </c>
      <c r="W1732" s="11" t="str">
        <f t="shared" si="1"/>
        <v>B-Average|BBVA|Operations|2024</v>
      </c>
      <c r="X1732" s="15">
        <f>(MAX(0,MIN(1,1-(K1732-scaling_params!$B$2)/(scaling_params!$C$2-scaling_params!$B$2)))+MAX(0,MIN(1,(L1732-scaling_params!$B$3)/(scaling_params!$C$3-scaling_params!$B$3))))/2</f>
        <v>0.2843137255</v>
      </c>
      <c r="Y1732" s="15">
        <f>(MAX(0,MIN(1,(M1732-scaling_params!$B$4)/(scaling_params!$C$4-scaling_params!$B$4)))+MAX(0,MIN(1,(N1732-scaling_params!$B$5)/(scaling_params!$C$5-scaling_params!$B$5))))/2</f>
        <v>0.3738095238</v>
      </c>
      <c r="Z1732" s="15">
        <f>(MAX(0,MIN(1,(O1732-scaling_params!$B$6)/(scaling_params!$C$6-scaling_params!$B$6)))+MAX(0,MIN(1,1-(P1732-scaling_params!$B$7)/(scaling_params!$C$7-scaling_params!$B$7)))+MAX(0,MIN(1,(T1732-scaling_params!$B$11)/(scaling_params!$C$11-scaling_params!$B$11))))/3</f>
        <v>0.5282783491</v>
      </c>
      <c r="AA1732" s="15">
        <f>(MAX(0,MIN(1,1-(Q1732-scaling_params!$B$8)/(scaling_params!$C$8-scaling_params!$B$8)))+MAX(0,MIN(1,(R1732-scaling_params!$B$9)/(scaling_params!$C$9-scaling_params!$B$9)))+MAX(0,MIN(1,(S1732-scaling_params!$B$10)/(scaling_params!$C$10-scaling_params!$B$10))))/3</f>
        <v>0.4877676617</v>
      </c>
      <c r="AB1732" s="15">
        <f>(MAX(0,MIN(1,(U1732-scaling_params!$B$12)/(scaling_params!$C$12-scaling_params!$B$12)))+MAX(0,MIN(1,(V1732-scaling_params!$B$13)/(scaling_params!$C$13-scaling_params!$B$13))))/2</f>
        <v>0.5104545455</v>
      </c>
      <c r="AC1732" s="13">
        <f>(scaling_params!$G$2*X1732+scaling_params!$G$3*Y1732+scaling_params!$G$4*Z1732+scaling_params!$G$5*AA1732+scaling_params!$G$6*AB1732)*100</f>
        <v>42.48851204</v>
      </c>
      <c r="AD1732" s="11" t="s">
        <v>680</v>
      </c>
      <c r="AE1732" s="11">
        <f t="shared" si="2"/>
        <v>1</v>
      </c>
    </row>
    <row r="1733" ht="15.75" customHeight="1">
      <c r="A1733" s="11" t="s">
        <v>544</v>
      </c>
      <c r="B1733" s="11" t="s">
        <v>163</v>
      </c>
      <c r="C1733" s="11" t="s">
        <v>449</v>
      </c>
      <c r="D1733" s="11" t="s">
        <v>165</v>
      </c>
      <c r="E1733" s="12">
        <v>2025.0</v>
      </c>
      <c r="F1733" s="11" t="s">
        <v>166</v>
      </c>
      <c r="G1733" s="11" t="s">
        <v>184</v>
      </c>
      <c r="H1733" s="11">
        <v>4.0</v>
      </c>
      <c r="I1733" s="13">
        <v>8.3</v>
      </c>
      <c r="J1733" s="11">
        <v>0.0</v>
      </c>
      <c r="K1733" s="13">
        <v>2.9</v>
      </c>
      <c r="L1733" s="13">
        <v>5.5</v>
      </c>
      <c r="M1733" s="11">
        <v>6.0</v>
      </c>
      <c r="N1733" s="14">
        <v>0.78</v>
      </c>
      <c r="O1733" s="13">
        <v>65.0</v>
      </c>
      <c r="P1733" s="13">
        <v>7.5</v>
      </c>
      <c r="Q1733" s="13">
        <v>15.9</v>
      </c>
      <c r="R1733" s="13">
        <v>10.7</v>
      </c>
      <c r="S1733" s="13">
        <v>3.4</v>
      </c>
      <c r="T1733" s="13">
        <v>3.3</v>
      </c>
      <c r="U1733" s="13">
        <v>1.3</v>
      </c>
      <c r="V1733" s="13">
        <v>61.8</v>
      </c>
      <c r="W1733" s="11" t="str">
        <f t="shared" si="1"/>
        <v>B-Average|BBVA|Operations|2025</v>
      </c>
      <c r="X1733" s="15">
        <f>(MAX(0,MIN(1,1-(K1733-scaling_params!$B$2)/(scaling_params!$C$2-scaling_params!$B$2)))+MAX(0,MIN(1,(L1733-scaling_params!$B$3)/(scaling_params!$C$3-scaling_params!$B$3))))/2</f>
        <v>0.3671568627</v>
      </c>
      <c r="Y1733" s="15">
        <f>(MAX(0,MIN(1,(M1733-scaling_params!$B$4)/(scaling_params!$C$4-scaling_params!$B$4)))+MAX(0,MIN(1,(N1733-scaling_params!$B$5)/(scaling_params!$C$5-scaling_params!$B$5))))/2</f>
        <v>0.5148809524</v>
      </c>
      <c r="Z1733" s="15">
        <f>(MAX(0,MIN(1,(O1733-scaling_params!$B$6)/(scaling_params!$C$6-scaling_params!$B$6)))+MAX(0,MIN(1,1-(P1733-scaling_params!$B$7)/(scaling_params!$C$7-scaling_params!$B$7)))+MAX(0,MIN(1,(T1733-scaling_params!$B$11)/(scaling_params!$C$11-scaling_params!$B$11))))/3</f>
        <v>0.463195586</v>
      </c>
      <c r="AA1733" s="15">
        <f>(MAX(0,MIN(1,1-(Q1733-scaling_params!$B$8)/(scaling_params!$C$8-scaling_params!$B$8)))+MAX(0,MIN(1,(R1733-scaling_params!$B$9)/(scaling_params!$C$9-scaling_params!$B$9)))+MAX(0,MIN(1,(S1733-scaling_params!$B$10)/(scaling_params!$C$10-scaling_params!$B$10))))/3</f>
        <v>0.3595833615</v>
      </c>
      <c r="AB1733" s="15">
        <f>(MAX(0,MIN(1,(U1733-scaling_params!$B$12)/(scaling_params!$C$12-scaling_params!$B$12)))+MAX(0,MIN(1,(V1733-scaling_params!$B$13)/(scaling_params!$C$13-scaling_params!$B$13))))/2</f>
        <v>0.2422727273</v>
      </c>
      <c r="AC1733" s="13">
        <f>(scaling_params!$G$2*X1733+scaling_params!$G$3*Y1733+scaling_params!$G$4*Z1733+scaling_params!$G$5*AA1733+scaling_params!$G$6*AB1733)*100</f>
        <v>40.80047027</v>
      </c>
      <c r="AD1733" s="11" t="s">
        <v>680</v>
      </c>
      <c r="AE1733" s="11">
        <f t="shared" si="2"/>
        <v>1</v>
      </c>
    </row>
    <row r="1734" ht="15.75" customHeight="1">
      <c r="A1734" s="11" t="s">
        <v>545</v>
      </c>
      <c r="B1734" s="11" t="s">
        <v>163</v>
      </c>
      <c r="C1734" s="11" t="s">
        <v>449</v>
      </c>
      <c r="D1734" s="11" t="s">
        <v>165</v>
      </c>
      <c r="E1734" s="12">
        <v>2024.0</v>
      </c>
      <c r="F1734" s="11" t="s">
        <v>171</v>
      </c>
      <c r="G1734" s="11" t="s">
        <v>172</v>
      </c>
      <c r="H1734" s="11">
        <v>4.0</v>
      </c>
      <c r="I1734" s="13">
        <v>8.6</v>
      </c>
      <c r="J1734" s="11">
        <v>0.0</v>
      </c>
      <c r="K1734" s="13">
        <v>3.0</v>
      </c>
      <c r="L1734" s="13">
        <v>5.9</v>
      </c>
      <c r="M1734" s="11">
        <v>11.0</v>
      </c>
      <c r="N1734" s="14">
        <v>0.79</v>
      </c>
      <c r="O1734" s="13">
        <v>69.1</v>
      </c>
      <c r="P1734" s="13">
        <v>7.0</v>
      </c>
      <c r="Q1734" s="13">
        <v>16.3</v>
      </c>
      <c r="R1734" s="13">
        <v>13.4</v>
      </c>
      <c r="S1734" s="13">
        <v>3.2</v>
      </c>
      <c r="T1734" s="13">
        <v>2.7</v>
      </c>
      <c r="U1734" s="13">
        <v>2.1</v>
      </c>
      <c r="V1734" s="13">
        <v>69.8</v>
      </c>
      <c r="W1734" s="11" t="str">
        <f t="shared" si="1"/>
        <v>B-Average|BBVA|Operations|2024</v>
      </c>
      <c r="X1734" s="15">
        <f>(MAX(0,MIN(1,1-(K1734-scaling_params!$B$2)/(scaling_params!$C$2-scaling_params!$B$2)))+MAX(0,MIN(1,(L1734-scaling_params!$B$3)/(scaling_params!$C$3-scaling_params!$B$3))))/2</f>
        <v>0.3799019608</v>
      </c>
      <c r="Y1734" s="15">
        <f>(MAX(0,MIN(1,(M1734-scaling_params!$B$4)/(scaling_params!$C$4-scaling_params!$B$4)))+MAX(0,MIN(1,(N1734-scaling_params!$B$5)/(scaling_params!$C$5-scaling_params!$B$5))))/2</f>
        <v>0.5511904762</v>
      </c>
      <c r="Z1734" s="15">
        <f>(MAX(0,MIN(1,(O1734-scaling_params!$B$6)/(scaling_params!$C$6-scaling_params!$B$6)))+MAX(0,MIN(1,1-(P1734-scaling_params!$B$7)/(scaling_params!$C$7-scaling_params!$B$7)))+MAX(0,MIN(1,(T1734-scaling_params!$B$11)/(scaling_params!$C$11-scaling_params!$B$11))))/3</f>
        <v>0.5187545395</v>
      </c>
      <c r="AA1734" s="15">
        <f>(MAX(0,MIN(1,1-(Q1734-scaling_params!$B$8)/(scaling_params!$C$8-scaling_params!$B$8)))+MAX(0,MIN(1,(R1734-scaling_params!$B$9)/(scaling_params!$C$9-scaling_params!$B$9)))+MAX(0,MIN(1,(S1734-scaling_params!$B$10)/(scaling_params!$C$10-scaling_params!$B$10))))/3</f>
        <v>0.4387480539</v>
      </c>
      <c r="AB1734" s="15">
        <f>(MAX(0,MIN(1,(U1734-scaling_params!$B$12)/(scaling_params!$C$12-scaling_params!$B$12)))+MAX(0,MIN(1,(V1734-scaling_params!$B$13)/(scaling_params!$C$13-scaling_params!$B$13))))/2</f>
        <v>0.515</v>
      </c>
      <c r="AC1734" s="13">
        <f>(scaling_params!$G$2*X1734+scaling_params!$G$3*Y1734+scaling_params!$G$4*Z1734+scaling_params!$G$5*AA1734+scaling_params!$G$6*AB1734)*100</f>
        <v>47.8703697</v>
      </c>
      <c r="AD1734" s="11" t="s">
        <v>680</v>
      </c>
      <c r="AE1734" s="11">
        <f t="shared" si="2"/>
        <v>1</v>
      </c>
    </row>
    <row r="1735" ht="15.75" customHeight="1">
      <c r="A1735" s="11" t="s">
        <v>545</v>
      </c>
      <c r="B1735" s="11" t="s">
        <v>163</v>
      </c>
      <c r="C1735" s="11" t="s">
        <v>449</v>
      </c>
      <c r="D1735" s="11" t="s">
        <v>165</v>
      </c>
      <c r="E1735" s="12">
        <v>2025.0</v>
      </c>
      <c r="F1735" s="11" t="s">
        <v>171</v>
      </c>
      <c r="G1735" s="11" t="s">
        <v>172</v>
      </c>
      <c r="H1735" s="11">
        <v>4.0</v>
      </c>
      <c r="I1735" s="13">
        <v>8.3</v>
      </c>
      <c r="J1735" s="11">
        <v>1.0</v>
      </c>
      <c r="K1735" s="13">
        <v>2.9</v>
      </c>
      <c r="L1735" s="13">
        <v>8.0</v>
      </c>
      <c r="M1735" s="11">
        <v>9.0</v>
      </c>
      <c r="N1735" s="14">
        <v>0.79</v>
      </c>
      <c r="O1735" s="13">
        <v>65.0</v>
      </c>
      <c r="P1735" s="13">
        <v>7.5</v>
      </c>
      <c r="Q1735" s="13">
        <v>15.9</v>
      </c>
      <c r="R1735" s="13">
        <v>10.7</v>
      </c>
      <c r="S1735" s="13">
        <v>3.5</v>
      </c>
      <c r="T1735" s="13">
        <v>3.2</v>
      </c>
      <c r="U1735" s="13">
        <v>1.3</v>
      </c>
      <c r="V1735" s="13">
        <v>67.2</v>
      </c>
      <c r="W1735" s="11" t="str">
        <f t="shared" si="1"/>
        <v>B-Average|BBVA|Operations|2025</v>
      </c>
      <c r="X1735" s="15">
        <f>(MAX(0,MIN(1,1-(K1735-scaling_params!$B$2)/(scaling_params!$C$2-scaling_params!$B$2)))+MAX(0,MIN(1,(L1735-scaling_params!$B$3)/(scaling_params!$C$3-scaling_params!$B$3))))/2</f>
        <v>0.5509803922</v>
      </c>
      <c r="Y1735" s="15">
        <f>(MAX(0,MIN(1,(M1735-scaling_params!$B$4)/(scaling_params!$C$4-scaling_params!$B$4)))+MAX(0,MIN(1,(N1735-scaling_params!$B$5)/(scaling_params!$C$5-scaling_params!$B$5))))/2</f>
        <v>0.5416666667</v>
      </c>
      <c r="Z1735" s="15">
        <f>(MAX(0,MIN(1,(O1735-scaling_params!$B$6)/(scaling_params!$C$6-scaling_params!$B$6)))+MAX(0,MIN(1,1-(P1735-scaling_params!$B$7)/(scaling_params!$C$7-scaling_params!$B$7)))+MAX(0,MIN(1,(T1735-scaling_params!$B$11)/(scaling_params!$C$11-scaling_params!$B$11))))/3</f>
        <v>0.4536717764</v>
      </c>
      <c r="AA1735" s="15">
        <f>(MAX(0,MIN(1,1-(Q1735-scaling_params!$B$8)/(scaling_params!$C$8-scaling_params!$B$8)))+MAX(0,MIN(1,(R1735-scaling_params!$B$9)/(scaling_params!$C$9-scaling_params!$B$9)))+MAX(0,MIN(1,(S1735-scaling_params!$B$10)/(scaling_params!$C$10-scaling_params!$B$10))))/3</f>
        <v>0.3693872831</v>
      </c>
      <c r="AB1735" s="15">
        <f>(MAX(0,MIN(1,(U1735-scaling_params!$B$12)/(scaling_params!$C$12-scaling_params!$B$12)))+MAX(0,MIN(1,(V1735-scaling_params!$B$13)/(scaling_params!$C$13-scaling_params!$B$13))))/2</f>
        <v>0.2913636364</v>
      </c>
      <c r="AC1735" s="13">
        <f>(scaling_params!$G$2*X1735+scaling_params!$G$3*Y1735+scaling_params!$G$4*Z1735+scaling_params!$G$5*AA1735+scaling_params!$G$6*AB1735)*100</f>
        <v>46.27779972</v>
      </c>
      <c r="AD1735" s="11" t="s">
        <v>680</v>
      </c>
      <c r="AE1735" s="11">
        <f t="shared" si="2"/>
        <v>1</v>
      </c>
    </row>
    <row r="1736" ht="15.75" customHeight="1">
      <c r="A1736" s="11" t="s">
        <v>546</v>
      </c>
      <c r="B1736" s="11" t="s">
        <v>163</v>
      </c>
      <c r="C1736" s="11" t="s">
        <v>449</v>
      </c>
      <c r="D1736" s="11" t="s">
        <v>174</v>
      </c>
      <c r="E1736" s="12">
        <v>2024.0</v>
      </c>
      <c r="F1736" s="11" t="s">
        <v>171</v>
      </c>
      <c r="G1736" s="11" t="s">
        <v>167</v>
      </c>
      <c r="H1736" s="11">
        <v>1.0</v>
      </c>
      <c r="I1736" s="13">
        <v>8.6</v>
      </c>
      <c r="J1736" s="11">
        <v>0.0</v>
      </c>
      <c r="K1736" s="13">
        <v>3.0</v>
      </c>
      <c r="L1736" s="13">
        <v>7.3</v>
      </c>
      <c r="M1736" s="11">
        <v>21.0</v>
      </c>
      <c r="N1736" s="14">
        <v>0.79</v>
      </c>
      <c r="O1736" s="13">
        <v>61.5</v>
      </c>
      <c r="P1736" s="13">
        <v>8.7</v>
      </c>
      <c r="Q1736" s="13">
        <v>18.1</v>
      </c>
      <c r="R1736" s="13">
        <v>13.0</v>
      </c>
      <c r="S1736" s="13">
        <v>3.1</v>
      </c>
      <c r="T1736" s="13">
        <v>2.9</v>
      </c>
      <c r="U1736" s="13">
        <v>1.3</v>
      </c>
      <c r="V1736" s="13">
        <v>67.0</v>
      </c>
      <c r="W1736" s="11" t="str">
        <f t="shared" si="1"/>
        <v>B-Average|BBVA|Digital|2024</v>
      </c>
      <c r="X1736" s="15">
        <f>(MAX(0,MIN(1,1-(K1736-scaling_params!$B$2)/(scaling_params!$C$2-scaling_params!$B$2)))+MAX(0,MIN(1,(L1736-scaling_params!$B$3)/(scaling_params!$C$3-scaling_params!$B$3))))/2</f>
        <v>0.4828431373</v>
      </c>
      <c r="Y1736" s="15">
        <f>(MAX(0,MIN(1,(M1736-scaling_params!$B$4)/(scaling_params!$C$4-scaling_params!$B$4)))+MAX(0,MIN(1,(N1736-scaling_params!$B$5)/(scaling_params!$C$5-scaling_params!$B$5))))/2</f>
        <v>0.5988095238</v>
      </c>
      <c r="Z1736" s="15">
        <f>(MAX(0,MIN(1,(O1736-scaling_params!$B$6)/(scaling_params!$C$6-scaling_params!$B$6)))+MAX(0,MIN(1,1-(P1736-scaling_params!$B$7)/(scaling_params!$C$7-scaling_params!$B$7)))+MAX(0,MIN(1,(T1736-scaling_params!$B$11)/(scaling_params!$C$11-scaling_params!$B$11))))/3</f>
        <v>0.2592364642</v>
      </c>
      <c r="AA1736" s="15">
        <f>(MAX(0,MIN(1,1-(Q1736-scaling_params!$B$8)/(scaling_params!$C$8-scaling_params!$B$8)))+MAX(0,MIN(1,(R1736-scaling_params!$B$9)/(scaling_params!$C$9-scaling_params!$B$9)))+MAX(0,MIN(1,(S1736-scaling_params!$B$10)/(scaling_params!$C$10-scaling_params!$B$10))))/3</f>
        <v>0.343884677</v>
      </c>
      <c r="AB1736" s="15">
        <f>(MAX(0,MIN(1,(U1736-scaling_params!$B$12)/(scaling_params!$C$12-scaling_params!$B$12)))+MAX(0,MIN(1,(V1736-scaling_params!$B$13)/(scaling_params!$C$13-scaling_params!$B$13))))/2</f>
        <v>0.2895454545</v>
      </c>
      <c r="AC1736" s="13">
        <f>(scaling_params!$G$2*X1736+scaling_params!$G$3*Y1736+scaling_params!$G$4*Z1736+scaling_params!$G$5*AA1736+scaling_params!$G$6*AB1736)*100</f>
        <v>40.97990112</v>
      </c>
      <c r="AD1736" s="11" t="s">
        <v>680</v>
      </c>
      <c r="AE1736" s="11">
        <f t="shared" si="2"/>
        <v>1</v>
      </c>
    </row>
    <row r="1737" ht="15.75" customHeight="1">
      <c r="A1737" s="11" t="s">
        <v>546</v>
      </c>
      <c r="B1737" s="11" t="s">
        <v>163</v>
      </c>
      <c r="C1737" s="11" t="s">
        <v>449</v>
      </c>
      <c r="D1737" s="11" t="s">
        <v>174</v>
      </c>
      <c r="E1737" s="12">
        <v>2025.0</v>
      </c>
      <c r="F1737" s="11" t="s">
        <v>171</v>
      </c>
      <c r="G1737" s="11" t="s">
        <v>167</v>
      </c>
      <c r="H1737" s="11">
        <v>1.0</v>
      </c>
      <c r="I1737" s="13">
        <v>8.3</v>
      </c>
      <c r="J1737" s="11">
        <v>0.0</v>
      </c>
      <c r="K1737" s="13">
        <v>3.2</v>
      </c>
      <c r="L1737" s="13">
        <v>5.0</v>
      </c>
      <c r="M1737" s="11">
        <v>12.0</v>
      </c>
      <c r="N1737" s="14">
        <v>0.82</v>
      </c>
      <c r="O1737" s="13">
        <v>62.8</v>
      </c>
      <c r="P1737" s="13">
        <v>7.6</v>
      </c>
      <c r="Q1737" s="13">
        <v>16.6</v>
      </c>
      <c r="R1737" s="13">
        <v>15.2</v>
      </c>
      <c r="S1737" s="13">
        <v>3.6</v>
      </c>
      <c r="T1737" s="13">
        <v>3.0</v>
      </c>
      <c r="U1737" s="13">
        <v>1.7</v>
      </c>
      <c r="V1737" s="13">
        <v>65.3</v>
      </c>
      <c r="W1737" s="11" t="str">
        <f t="shared" si="1"/>
        <v>B-Average|BBVA|Digital|2025</v>
      </c>
      <c r="X1737" s="15">
        <f>(MAX(0,MIN(1,1-(K1737-scaling_params!$B$2)/(scaling_params!$C$2-scaling_params!$B$2)))+MAX(0,MIN(1,(L1737-scaling_params!$B$3)/(scaling_params!$C$3-scaling_params!$B$3))))/2</f>
        <v>0.2803921569</v>
      </c>
      <c r="Y1737" s="15">
        <f>(MAX(0,MIN(1,(M1737-scaling_params!$B$4)/(scaling_params!$C$4-scaling_params!$B$4)))+MAX(0,MIN(1,(N1737-scaling_params!$B$5)/(scaling_params!$C$5-scaling_params!$B$5))))/2</f>
        <v>0.593452381</v>
      </c>
      <c r="Z1737" s="15">
        <f>(MAX(0,MIN(1,(O1737-scaling_params!$B$6)/(scaling_params!$C$6-scaling_params!$B$6)))+MAX(0,MIN(1,1-(P1737-scaling_params!$B$7)/(scaling_params!$C$7-scaling_params!$B$7)))+MAX(0,MIN(1,(T1737-scaling_params!$B$11)/(scaling_params!$C$11-scaling_params!$B$11))))/3</f>
        <v>0.389311518</v>
      </c>
      <c r="AA1737" s="15">
        <f>(MAX(0,MIN(1,1-(Q1737-scaling_params!$B$8)/(scaling_params!$C$8-scaling_params!$B$8)))+MAX(0,MIN(1,(R1737-scaling_params!$B$9)/(scaling_params!$C$9-scaling_params!$B$9)))+MAX(0,MIN(1,(S1737-scaling_params!$B$10)/(scaling_params!$C$10-scaling_params!$B$10))))/3</f>
        <v>0.5425494709</v>
      </c>
      <c r="AB1737" s="15">
        <f>(MAX(0,MIN(1,(U1737-scaling_params!$B$12)/(scaling_params!$C$12-scaling_params!$B$12)))+MAX(0,MIN(1,(V1737-scaling_params!$B$13)/(scaling_params!$C$13-scaling_params!$B$13))))/2</f>
        <v>0.3740909091</v>
      </c>
      <c r="AC1737" s="13">
        <f>(scaling_params!$G$2*X1737+scaling_params!$G$3*Y1737+scaling_params!$G$4*Z1737+scaling_params!$G$5*AA1737+scaling_params!$G$6*AB1737)*100</f>
        <v>43.64731073</v>
      </c>
      <c r="AD1737" s="11" t="s">
        <v>680</v>
      </c>
      <c r="AE1737" s="11">
        <f t="shared" si="2"/>
        <v>1</v>
      </c>
    </row>
    <row r="1738" ht="15.75" customHeight="1">
      <c r="A1738" s="11" t="s">
        <v>547</v>
      </c>
      <c r="B1738" s="11" t="s">
        <v>163</v>
      </c>
      <c r="C1738" s="11" t="s">
        <v>449</v>
      </c>
      <c r="D1738" s="11" t="s">
        <v>177</v>
      </c>
      <c r="E1738" s="12">
        <v>2024.0</v>
      </c>
      <c r="F1738" s="11" t="s">
        <v>171</v>
      </c>
      <c r="G1738" s="11" t="s">
        <v>167</v>
      </c>
      <c r="H1738" s="11">
        <v>3.0</v>
      </c>
      <c r="I1738" s="13">
        <v>8.6</v>
      </c>
      <c r="J1738" s="11">
        <v>0.0</v>
      </c>
      <c r="K1738" s="13">
        <v>2.9</v>
      </c>
      <c r="L1738" s="13">
        <v>5.7</v>
      </c>
      <c r="M1738" s="11">
        <v>2.0</v>
      </c>
      <c r="N1738" s="14">
        <v>0.88</v>
      </c>
      <c r="O1738" s="13">
        <v>68.1</v>
      </c>
      <c r="P1738" s="13">
        <v>8.1</v>
      </c>
      <c r="Q1738" s="13">
        <v>16.4</v>
      </c>
      <c r="R1738" s="13">
        <v>13.3</v>
      </c>
      <c r="S1738" s="13">
        <v>4.3</v>
      </c>
      <c r="T1738" s="13">
        <v>3.6</v>
      </c>
      <c r="U1738" s="13">
        <v>2.1</v>
      </c>
      <c r="V1738" s="13">
        <v>75.3</v>
      </c>
      <c r="W1738" s="11" t="str">
        <f t="shared" si="1"/>
        <v>B-Average|BBVA|Retail|2024</v>
      </c>
      <c r="X1738" s="15">
        <f>(MAX(0,MIN(1,1-(K1738-scaling_params!$B$2)/(scaling_params!$C$2-scaling_params!$B$2)))+MAX(0,MIN(1,(L1738-scaling_params!$B$3)/(scaling_params!$C$3-scaling_params!$B$3))))/2</f>
        <v>0.3818627451</v>
      </c>
      <c r="Y1738" s="15">
        <f>(MAX(0,MIN(1,(M1738-scaling_params!$B$4)/(scaling_params!$C$4-scaling_params!$B$4)))+MAX(0,MIN(1,(N1738-scaling_params!$B$5)/(scaling_params!$C$5-scaling_params!$B$5))))/2</f>
        <v>0.6208333333</v>
      </c>
      <c r="Z1738" s="15">
        <f>(MAX(0,MIN(1,(O1738-scaling_params!$B$6)/(scaling_params!$C$6-scaling_params!$B$6)))+MAX(0,MIN(1,1-(P1738-scaling_params!$B$7)/(scaling_params!$C$7-scaling_params!$B$7)))+MAX(0,MIN(1,(T1738-scaling_params!$B$11)/(scaling_params!$C$11-scaling_params!$B$11))))/3</f>
        <v>0.488868076</v>
      </c>
      <c r="AA1738" s="15">
        <f>(MAX(0,MIN(1,1-(Q1738-scaling_params!$B$8)/(scaling_params!$C$8-scaling_params!$B$8)))+MAX(0,MIN(1,(R1738-scaling_params!$B$9)/(scaling_params!$C$9-scaling_params!$B$9)))+MAX(0,MIN(1,(S1738-scaling_params!$B$10)/(scaling_params!$C$10-scaling_params!$B$10))))/3</f>
        <v>0.5385839031</v>
      </c>
      <c r="AB1738" s="15">
        <f>(MAX(0,MIN(1,(U1738-scaling_params!$B$12)/(scaling_params!$C$12-scaling_params!$B$12)))+MAX(0,MIN(1,(V1738-scaling_params!$B$13)/(scaling_params!$C$13-scaling_params!$B$13))))/2</f>
        <v>0.565</v>
      </c>
      <c r="AC1738" s="13">
        <f>(scaling_params!$G$2*X1738+scaling_params!$G$3*Y1738+scaling_params!$G$4*Z1738+scaling_params!$G$5*AA1738+scaling_params!$G$6*AB1738)*100</f>
        <v>51.19783432</v>
      </c>
      <c r="AD1738" s="11" t="s">
        <v>680</v>
      </c>
      <c r="AE1738" s="11">
        <f t="shared" si="2"/>
        <v>1</v>
      </c>
    </row>
    <row r="1739" ht="15.75" customHeight="1">
      <c r="A1739" s="11" t="s">
        <v>547</v>
      </c>
      <c r="B1739" s="11" t="s">
        <v>163</v>
      </c>
      <c r="C1739" s="11" t="s">
        <v>449</v>
      </c>
      <c r="D1739" s="11" t="s">
        <v>177</v>
      </c>
      <c r="E1739" s="12">
        <v>2025.0</v>
      </c>
      <c r="F1739" s="11" t="s">
        <v>171</v>
      </c>
      <c r="G1739" s="11" t="s">
        <v>167</v>
      </c>
      <c r="H1739" s="11">
        <v>3.0</v>
      </c>
      <c r="I1739" s="13">
        <v>8.3</v>
      </c>
      <c r="J1739" s="11">
        <v>0.0</v>
      </c>
      <c r="K1739" s="13">
        <v>2.8</v>
      </c>
      <c r="L1739" s="13">
        <v>6.4</v>
      </c>
      <c r="M1739" s="11">
        <v>-5.0</v>
      </c>
      <c r="N1739" s="14">
        <v>0.81</v>
      </c>
      <c r="O1739" s="13">
        <v>69.9</v>
      </c>
      <c r="P1739" s="13">
        <v>6.2</v>
      </c>
      <c r="Q1739" s="13">
        <v>20.4</v>
      </c>
      <c r="R1739" s="13">
        <v>11.3</v>
      </c>
      <c r="S1739" s="13">
        <v>4.2</v>
      </c>
      <c r="T1739" s="13">
        <v>4.1</v>
      </c>
      <c r="U1739" s="13">
        <v>1.6</v>
      </c>
      <c r="V1739" s="13">
        <v>81.7</v>
      </c>
      <c r="W1739" s="11" t="str">
        <f t="shared" si="1"/>
        <v>B-Average|BBVA|Retail|2025</v>
      </c>
      <c r="X1739" s="15">
        <f>(MAX(0,MIN(1,1-(K1739-scaling_params!$B$2)/(scaling_params!$C$2-scaling_params!$B$2)))+MAX(0,MIN(1,(L1739-scaling_params!$B$3)/(scaling_params!$C$3-scaling_params!$B$3))))/2</f>
        <v>0.45</v>
      </c>
      <c r="Y1739" s="15">
        <f>(MAX(0,MIN(1,(M1739-scaling_params!$B$4)/(scaling_params!$C$4-scaling_params!$B$4)))+MAX(0,MIN(1,(N1739-scaling_params!$B$5)/(scaling_params!$C$5-scaling_params!$B$5))))/2</f>
        <v>0.5</v>
      </c>
      <c r="Z1739" s="15">
        <f>(MAX(0,MIN(1,(O1739-scaling_params!$B$6)/(scaling_params!$C$6-scaling_params!$B$6)))+MAX(0,MIN(1,1-(P1739-scaling_params!$B$7)/(scaling_params!$C$7-scaling_params!$B$7)))+MAX(0,MIN(1,(T1739-scaling_params!$B$11)/(scaling_params!$C$11-scaling_params!$B$11))))/3</f>
        <v>0.7373612651</v>
      </c>
      <c r="AA1739" s="15">
        <f>(MAX(0,MIN(1,1-(Q1739-scaling_params!$B$8)/(scaling_params!$C$8-scaling_params!$B$8)))+MAX(0,MIN(1,(R1739-scaling_params!$B$9)/(scaling_params!$C$9-scaling_params!$B$9)))+MAX(0,MIN(1,(S1739-scaling_params!$B$10)/(scaling_params!$C$10-scaling_params!$B$10))))/3</f>
        <v>0.2928766443</v>
      </c>
      <c r="AB1739" s="15">
        <f>(MAX(0,MIN(1,(U1739-scaling_params!$B$12)/(scaling_params!$C$12-scaling_params!$B$12)))+MAX(0,MIN(1,(V1739-scaling_params!$B$13)/(scaling_params!$C$13-scaling_params!$B$13))))/2</f>
        <v>0.4981818182</v>
      </c>
      <c r="AC1739" s="13">
        <f>(scaling_params!$G$2*X1739+scaling_params!$G$3*Y1739+scaling_params!$G$4*Z1739+scaling_params!$G$5*AA1739+scaling_params!$G$6*AB1739)*100</f>
        <v>50.68616412</v>
      </c>
      <c r="AD1739" s="11" t="s">
        <v>680</v>
      </c>
      <c r="AE1739" s="11">
        <f t="shared" si="2"/>
        <v>1</v>
      </c>
    </row>
    <row r="1740" ht="15.75" customHeight="1">
      <c r="A1740" s="11" t="s">
        <v>548</v>
      </c>
      <c r="B1740" s="11" t="s">
        <v>163</v>
      </c>
      <c r="C1740" s="11" t="s">
        <v>449</v>
      </c>
      <c r="D1740" s="11" t="s">
        <v>177</v>
      </c>
      <c r="E1740" s="12">
        <v>2024.0</v>
      </c>
      <c r="F1740" s="11" t="s">
        <v>171</v>
      </c>
      <c r="G1740" s="11" t="s">
        <v>167</v>
      </c>
      <c r="H1740" s="11">
        <v>2.0</v>
      </c>
      <c r="I1740" s="13">
        <v>8.6</v>
      </c>
      <c r="J1740" s="11">
        <v>0.0</v>
      </c>
      <c r="K1740" s="13">
        <v>2.9</v>
      </c>
      <c r="L1740" s="13">
        <v>5.0</v>
      </c>
      <c r="M1740" s="11">
        <v>15.0</v>
      </c>
      <c r="N1740" s="14">
        <v>0.76</v>
      </c>
      <c r="O1740" s="13">
        <v>68.1</v>
      </c>
      <c r="P1740" s="13">
        <v>8.1</v>
      </c>
      <c r="Q1740" s="13">
        <v>16.4</v>
      </c>
      <c r="R1740" s="13">
        <v>13.3</v>
      </c>
      <c r="S1740" s="13">
        <v>3.8</v>
      </c>
      <c r="T1740" s="13">
        <v>3.6</v>
      </c>
      <c r="U1740" s="13">
        <v>2.1</v>
      </c>
      <c r="V1740" s="13">
        <v>62.5</v>
      </c>
      <c r="W1740" s="11" t="str">
        <f t="shared" si="1"/>
        <v>B-Average|BBVA|Retail|2024</v>
      </c>
      <c r="X1740" s="15">
        <f>(MAX(0,MIN(1,1-(K1740-scaling_params!$B$2)/(scaling_params!$C$2-scaling_params!$B$2)))+MAX(0,MIN(1,(L1740-scaling_params!$B$3)/(scaling_params!$C$3-scaling_params!$B$3))))/2</f>
        <v>0.3303921569</v>
      </c>
      <c r="Y1740" s="15">
        <f>(MAX(0,MIN(1,(M1740-scaling_params!$B$4)/(scaling_params!$C$4-scaling_params!$B$4)))+MAX(0,MIN(1,(N1740-scaling_params!$B$5)/(scaling_params!$C$5-scaling_params!$B$5))))/2</f>
        <v>0.5327380952</v>
      </c>
      <c r="Z1740" s="15">
        <f>(MAX(0,MIN(1,(O1740-scaling_params!$B$6)/(scaling_params!$C$6-scaling_params!$B$6)))+MAX(0,MIN(1,1-(P1740-scaling_params!$B$7)/(scaling_params!$C$7-scaling_params!$B$7)))+MAX(0,MIN(1,(T1740-scaling_params!$B$11)/(scaling_params!$C$11-scaling_params!$B$11))))/3</f>
        <v>0.488868076</v>
      </c>
      <c r="AA1740" s="15">
        <f>(MAX(0,MIN(1,1-(Q1740-scaling_params!$B$8)/(scaling_params!$C$8-scaling_params!$B$8)))+MAX(0,MIN(1,(R1740-scaling_params!$B$9)/(scaling_params!$C$9-scaling_params!$B$9)))+MAX(0,MIN(1,(S1740-scaling_params!$B$10)/(scaling_params!$C$10-scaling_params!$B$10))))/3</f>
        <v>0.4895642952</v>
      </c>
      <c r="AB1740" s="15">
        <f>(MAX(0,MIN(1,(U1740-scaling_params!$B$12)/(scaling_params!$C$12-scaling_params!$B$12)))+MAX(0,MIN(1,(V1740-scaling_params!$B$13)/(scaling_params!$C$13-scaling_params!$B$13))))/2</f>
        <v>0.4486363636</v>
      </c>
      <c r="AC1740" s="13">
        <f>(scaling_params!$G$2*X1740+scaling_params!$G$3*Y1740+scaling_params!$G$4*Z1740+scaling_params!$G$5*AA1740+scaling_params!$G$6*AB1740)*100</f>
        <v>45.6822014</v>
      </c>
      <c r="AD1740" s="11" t="s">
        <v>680</v>
      </c>
      <c r="AE1740" s="11">
        <f t="shared" si="2"/>
        <v>1</v>
      </c>
    </row>
    <row r="1741" ht="15.75" customHeight="1">
      <c r="A1741" s="11" t="s">
        <v>548</v>
      </c>
      <c r="B1741" s="11" t="s">
        <v>163</v>
      </c>
      <c r="C1741" s="11" t="s">
        <v>449</v>
      </c>
      <c r="D1741" s="11" t="s">
        <v>177</v>
      </c>
      <c r="E1741" s="12">
        <v>2025.0</v>
      </c>
      <c r="F1741" s="11" t="s">
        <v>171</v>
      </c>
      <c r="G1741" s="11" t="s">
        <v>167</v>
      </c>
      <c r="H1741" s="11">
        <v>2.0</v>
      </c>
      <c r="I1741" s="13">
        <v>8.3</v>
      </c>
      <c r="J1741" s="11">
        <v>0.0</v>
      </c>
      <c r="K1741" s="13">
        <v>2.8</v>
      </c>
      <c r="L1741" s="13">
        <v>6.8</v>
      </c>
      <c r="M1741" s="11">
        <v>16.0</v>
      </c>
      <c r="N1741" s="14">
        <v>0.81</v>
      </c>
      <c r="O1741" s="13">
        <v>69.9</v>
      </c>
      <c r="P1741" s="13">
        <v>6.2</v>
      </c>
      <c r="Q1741" s="13">
        <v>20.4</v>
      </c>
      <c r="R1741" s="13">
        <v>11.3</v>
      </c>
      <c r="S1741" s="13">
        <v>4.1</v>
      </c>
      <c r="T1741" s="13">
        <v>3.7</v>
      </c>
      <c r="U1741" s="13">
        <v>1.6</v>
      </c>
      <c r="V1741" s="13">
        <v>72.6</v>
      </c>
      <c r="W1741" s="11" t="str">
        <f t="shared" si="1"/>
        <v>B-Average|BBVA|Retail|2025</v>
      </c>
      <c r="X1741" s="15">
        <f>(MAX(0,MIN(1,1-(K1741-scaling_params!$B$2)/(scaling_params!$C$2-scaling_params!$B$2)))+MAX(0,MIN(1,(L1741-scaling_params!$B$3)/(scaling_params!$C$3-scaling_params!$B$3))))/2</f>
        <v>0.4794117647</v>
      </c>
      <c r="Y1741" s="15">
        <f>(MAX(0,MIN(1,(M1741-scaling_params!$B$4)/(scaling_params!$C$4-scaling_params!$B$4)))+MAX(0,MIN(1,(N1741-scaling_params!$B$5)/(scaling_params!$C$5-scaling_params!$B$5))))/2</f>
        <v>0.6</v>
      </c>
      <c r="Z1741" s="15">
        <f>(MAX(0,MIN(1,(O1741-scaling_params!$B$6)/(scaling_params!$C$6-scaling_params!$B$6)))+MAX(0,MIN(1,1-(P1741-scaling_params!$B$7)/(scaling_params!$C$7-scaling_params!$B$7)))+MAX(0,MIN(1,(T1741-scaling_params!$B$11)/(scaling_params!$C$11-scaling_params!$B$11))))/3</f>
        <v>0.699266027</v>
      </c>
      <c r="AA1741" s="15">
        <f>(MAX(0,MIN(1,1-(Q1741-scaling_params!$B$8)/(scaling_params!$C$8-scaling_params!$B$8)))+MAX(0,MIN(1,(R1741-scaling_params!$B$9)/(scaling_params!$C$9-scaling_params!$B$9)))+MAX(0,MIN(1,(S1741-scaling_params!$B$10)/(scaling_params!$C$10-scaling_params!$B$10))))/3</f>
        <v>0.2830727228</v>
      </c>
      <c r="AB1741" s="15">
        <f>(MAX(0,MIN(1,(U1741-scaling_params!$B$12)/(scaling_params!$C$12-scaling_params!$B$12)))+MAX(0,MIN(1,(V1741-scaling_params!$B$13)/(scaling_params!$C$13-scaling_params!$B$13))))/2</f>
        <v>0.4154545455</v>
      </c>
      <c r="AC1741" s="13">
        <f>(scaling_params!$G$2*X1741+scaling_params!$G$3*Y1741+scaling_params!$G$4*Z1741+scaling_params!$G$5*AA1741+scaling_params!$G$6*AB1741)*100</f>
        <v>51.68337166</v>
      </c>
      <c r="AD1741" s="11" t="s">
        <v>680</v>
      </c>
      <c r="AE1741" s="11">
        <f t="shared" si="2"/>
        <v>1</v>
      </c>
    </row>
    <row r="1742" ht="15.75" customHeight="1">
      <c r="A1742" s="11" t="s">
        <v>549</v>
      </c>
      <c r="B1742" s="11" t="s">
        <v>163</v>
      </c>
      <c r="C1742" s="11" t="s">
        <v>449</v>
      </c>
      <c r="D1742" s="11" t="s">
        <v>177</v>
      </c>
      <c r="E1742" s="12">
        <v>2024.0</v>
      </c>
      <c r="F1742" s="11" t="s">
        <v>166</v>
      </c>
      <c r="G1742" s="11" t="s">
        <v>184</v>
      </c>
      <c r="H1742" s="11">
        <v>2.0</v>
      </c>
      <c r="I1742" s="13">
        <v>8.6</v>
      </c>
      <c r="J1742" s="11">
        <v>0.0</v>
      </c>
      <c r="K1742" s="13">
        <v>2.9</v>
      </c>
      <c r="L1742" s="13">
        <v>5.6</v>
      </c>
      <c r="M1742" s="11">
        <v>36.0</v>
      </c>
      <c r="N1742" s="14">
        <v>0.75</v>
      </c>
      <c r="O1742" s="13">
        <v>68.1</v>
      </c>
      <c r="P1742" s="13">
        <v>8.1</v>
      </c>
      <c r="Q1742" s="13">
        <v>16.4</v>
      </c>
      <c r="R1742" s="13">
        <v>13.3</v>
      </c>
      <c r="S1742" s="13">
        <v>3.6</v>
      </c>
      <c r="T1742" s="13">
        <v>3.5</v>
      </c>
      <c r="U1742" s="13">
        <v>2.1</v>
      </c>
      <c r="V1742" s="13">
        <v>75.9</v>
      </c>
      <c r="W1742" s="11" t="str">
        <f t="shared" si="1"/>
        <v>B-Average|BBVA|Retail|2024</v>
      </c>
      <c r="X1742" s="15">
        <f>(MAX(0,MIN(1,1-(K1742-scaling_params!$B$2)/(scaling_params!$C$2-scaling_params!$B$2)))+MAX(0,MIN(1,(L1742-scaling_params!$B$3)/(scaling_params!$C$3-scaling_params!$B$3))))/2</f>
        <v>0.3745098039</v>
      </c>
      <c r="Y1742" s="15">
        <f>(MAX(0,MIN(1,(M1742-scaling_params!$B$4)/(scaling_params!$C$4-scaling_params!$B$4)))+MAX(0,MIN(1,(N1742-scaling_params!$B$5)/(scaling_params!$C$5-scaling_params!$B$5))))/2</f>
        <v>0.6202380952</v>
      </c>
      <c r="Z1742" s="15">
        <f>(MAX(0,MIN(1,(O1742-scaling_params!$B$6)/(scaling_params!$C$6-scaling_params!$B$6)))+MAX(0,MIN(1,1-(P1742-scaling_params!$B$7)/(scaling_params!$C$7-scaling_params!$B$7)))+MAX(0,MIN(1,(T1742-scaling_params!$B$11)/(scaling_params!$C$11-scaling_params!$B$11))))/3</f>
        <v>0.4793442665</v>
      </c>
      <c r="AA1742" s="15">
        <f>(MAX(0,MIN(1,1-(Q1742-scaling_params!$B$8)/(scaling_params!$C$8-scaling_params!$B$8)))+MAX(0,MIN(1,(R1742-scaling_params!$B$9)/(scaling_params!$C$9-scaling_params!$B$9)))+MAX(0,MIN(1,(S1742-scaling_params!$B$10)/(scaling_params!$C$10-scaling_params!$B$10))))/3</f>
        <v>0.4699564521</v>
      </c>
      <c r="AB1742" s="15">
        <f>(MAX(0,MIN(1,(U1742-scaling_params!$B$12)/(scaling_params!$C$12-scaling_params!$B$12)))+MAX(0,MIN(1,(V1742-scaling_params!$B$13)/(scaling_params!$C$13-scaling_params!$B$13))))/2</f>
        <v>0.5704545455</v>
      </c>
      <c r="AC1742" s="13">
        <f>(scaling_params!$G$2*X1742+scaling_params!$G$3*Y1742+scaling_params!$G$4*Z1742+scaling_params!$G$5*AA1742+scaling_params!$G$6*AB1742)*100</f>
        <v>49.64376309</v>
      </c>
      <c r="AD1742" s="11" t="s">
        <v>680</v>
      </c>
      <c r="AE1742" s="11">
        <f t="shared" si="2"/>
        <v>1</v>
      </c>
    </row>
    <row r="1743" ht="15.75" customHeight="1">
      <c r="A1743" s="11" t="s">
        <v>549</v>
      </c>
      <c r="B1743" s="11" t="s">
        <v>163</v>
      </c>
      <c r="C1743" s="11" t="s">
        <v>449</v>
      </c>
      <c r="D1743" s="11" t="s">
        <v>177</v>
      </c>
      <c r="E1743" s="12">
        <v>2025.0</v>
      </c>
      <c r="F1743" s="11" t="s">
        <v>166</v>
      </c>
      <c r="G1743" s="11" t="s">
        <v>184</v>
      </c>
      <c r="H1743" s="11">
        <v>2.0</v>
      </c>
      <c r="I1743" s="13">
        <v>8.3</v>
      </c>
      <c r="J1743" s="11">
        <v>0.0</v>
      </c>
      <c r="K1743" s="13">
        <v>2.8</v>
      </c>
      <c r="L1743" s="13">
        <v>6.1</v>
      </c>
      <c r="M1743" s="11">
        <v>8.0</v>
      </c>
      <c r="N1743" s="14">
        <v>0.78</v>
      </c>
      <c r="O1743" s="13">
        <v>69.9</v>
      </c>
      <c r="P1743" s="13">
        <v>6.2</v>
      </c>
      <c r="Q1743" s="13">
        <v>20.4</v>
      </c>
      <c r="R1743" s="13">
        <v>11.3</v>
      </c>
      <c r="S1743" s="13">
        <v>3.9</v>
      </c>
      <c r="T1743" s="13">
        <v>3.1</v>
      </c>
      <c r="U1743" s="13">
        <v>1.6</v>
      </c>
      <c r="V1743" s="13">
        <v>82.8</v>
      </c>
      <c r="W1743" s="11" t="str">
        <f t="shared" si="1"/>
        <v>B-Average|BBVA|Retail|2025</v>
      </c>
      <c r="X1743" s="15">
        <f>(MAX(0,MIN(1,1-(K1743-scaling_params!$B$2)/(scaling_params!$C$2-scaling_params!$B$2)))+MAX(0,MIN(1,(L1743-scaling_params!$B$3)/(scaling_params!$C$3-scaling_params!$B$3))))/2</f>
        <v>0.4279411765</v>
      </c>
      <c r="Y1743" s="15">
        <f>(MAX(0,MIN(1,(M1743-scaling_params!$B$4)/(scaling_params!$C$4-scaling_params!$B$4)))+MAX(0,MIN(1,(N1743-scaling_params!$B$5)/(scaling_params!$C$5-scaling_params!$B$5))))/2</f>
        <v>0.5244047619</v>
      </c>
      <c r="Z1743" s="15">
        <f>(MAX(0,MIN(1,(O1743-scaling_params!$B$6)/(scaling_params!$C$6-scaling_params!$B$6)))+MAX(0,MIN(1,1-(P1743-scaling_params!$B$7)/(scaling_params!$C$7-scaling_params!$B$7)))+MAX(0,MIN(1,(T1743-scaling_params!$B$11)/(scaling_params!$C$11-scaling_params!$B$11))))/3</f>
        <v>0.6421231698</v>
      </c>
      <c r="AA1743" s="15">
        <f>(MAX(0,MIN(1,1-(Q1743-scaling_params!$B$8)/(scaling_params!$C$8-scaling_params!$B$8)))+MAX(0,MIN(1,(R1743-scaling_params!$B$9)/(scaling_params!$C$9-scaling_params!$B$9)))+MAX(0,MIN(1,(S1743-scaling_params!$B$10)/(scaling_params!$C$10-scaling_params!$B$10))))/3</f>
        <v>0.2634648796</v>
      </c>
      <c r="AB1743" s="15">
        <f>(MAX(0,MIN(1,(U1743-scaling_params!$B$12)/(scaling_params!$C$12-scaling_params!$B$12)))+MAX(0,MIN(1,(V1743-scaling_params!$B$13)/(scaling_params!$C$13-scaling_params!$B$13))))/2</f>
        <v>0.5081818182</v>
      </c>
      <c r="AC1743" s="13">
        <f>(scaling_params!$G$2*X1743+scaling_params!$G$3*Y1743+scaling_params!$G$4*Z1743+scaling_params!$G$5*AA1743+scaling_params!$G$6*AB1743)*100</f>
        <v>48.10355138</v>
      </c>
      <c r="AD1743" s="11" t="s">
        <v>680</v>
      </c>
      <c r="AE1743" s="11">
        <f t="shared" si="2"/>
        <v>1</v>
      </c>
    </row>
    <row r="1744" ht="15.75" customHeight="1">
      <c r="A1744" s="11" t="s">
        <v>550</v>
      </c>
      <c r="B1744" s="11" t="s">
        <v>163</v>
      </c>
      <c r="C1744" s="11" t="s">
        <v>449</v>
      </c>
      <c r="D1744" s="11" t="s">
        <v>174</v>
      </c>
      <c r="E1744" s="12">
        <v>2024.0</v>
      </c>
      <c r="F1744" s="11" t="s">
        <v>171</v>
      </c>
      <c r="G1744" s="11" t="s">
        <v>175</v>
      </c>
      <c r="H1744" s="11">
        <v>5.0</v>
      </c>
      <c r="I1744" s="13">
        <v>8.6</v>
      </c>
      <c r="J1744" s="11">
        <v>0.0</v>
      </c>
      <c r="K1744" s="13">
        <v>3.0</v>
      </c>
      <c r="L1744" s="13">
        <v>6.1</v>
      </c>
      <c r="M1744" s="11">
        <v>-20.0</v>
      </c>
      <c r="N1744" s="14">
        <v>0.76</v>
      </c>
      <c r="O1744" s="13">
        <v>61.5</v>
      </c>
      <c r="P1744" s="13">
        <v>8.7</v>
      </c>
      <c r="Q1744" s="13">
        <v>18.1</v>
      </c>
      <c r="R1744" s="13">
        <v>13.0</v>
      </c>
      <c r="S1744" s="13">
        <v>2.9</v>
      </c>
      <c r="T1744" s="13">
        <v>3.5</v>
      </c>
      <c r="U1744" s="13">
        <v>1.3</v>
      </c>
      <c r="V1744" s="13">
        <v>64.1</v>
      </c>
      <c r="W1744" s="11" t="str">
        <f t="shared" si="1"/>
        <v>B-Average|BBVA|Digital|2024</v>
      </c>
      <c r="X1744" s="15">
        <f>(MAX(0,MIN(1,1-(K1744-scaling_params!$B$2)/(scaling_params!$C$2-scaling_params!$B$2)))+MAX(0,MIN(1,(L1744-scaling_params!$B$3)/(scaling_params!$C$3-scaling_params!$B$3))))/2</f>
        <v>0.3946078431</v>
      </c>
      <c r="Y1744" s="15">
        <f>(MAX(0,MIN(1,(M1744-scaling_params!$B$4)/(scaling_params!$C$4-scaling_params!$B$4)))+MAX(0,MIN(1,(N1744-scaling_params!$B$5)/(scaling_params!$C$5-scaling_params!$B$5))))/2</f>
        <v>0.3660714286</v>
      </c>
      <c r="Z1744" s="15">
        <f>(MAX(0,MIN(1,(O1744-scaling_params!$B$6)/(scaling_params!$C$6-scaling_params!$B$6)))+MAX(0,MIN(1,1-(P1744-scaling_params!$B$7)/(scaling_params!$C$7-scaling_params!$B$7)))+MAX(0,MIN(1,(T1744-scaling_params!$B$11)/(scaling_params!$C$11-scaling_params!$B$11))))/3</f>
        <v>0.3163793213</v>
      </c>
      <c r="AA1744" s="15">
        <f>(MAX(0,MIN(1,1-(Q1744-scaling_params!$B$8)/(scaling_params!$C$8-scaling_params!$B$8)))+MAX(0,MIN(1,(R1744-scaling_params!$B$9)/(scaling_params!$C$9-scaling_params!$B$9)))+MAX(0,MIN(1,(S1744-scaling_params!$B$10)/(scaling_params!$C$10-scaling_params!$B$10))))/3</f>
        <v>0.3242768339</v>
      </c>
      <c r="AB1744" s="15">
        <f>(MAX(0,MIN(1,(U1744-scaling_params!$B$12)/(scaling_params!$C$12-scaling_params!$B$12)))+MAX(0,MIN(1,(V1744-scaling_params!$B$13)/(scaling_params!$C$13-scaling_params!$B$13))))/2</f>
        <v>0.2631818182</v>
      </c>
      <c r="AC1744" s="13">
        <f>(scaling_params!$G$2*X1744+scaling_params!$G$3*Y1744+scaling_params!$G$4*Z1744+scaling_params!$G$5*AA1744+scaling_params!$G$6*AB1744)*100</f>
        <v>34.12369467</v>
      </c>
      <c r="AD1744" s="11" t="s">
        <v>680</v>
      </c>
      <c r="AE1744" s="11">
        <f t="shared" si="2"/>
        <v>1</v>
      </c>
    </row>
    <row r="1745" ht="15.75" customHeight="1">
      <c r="A1745" s="11" t="s">
        <v>550</v>
      </c>
      <c r="B1745" s="11" t="s">
        <v>163</v>
      </c>
      <c r="C1745" s="11" t="s">
        <v>449</v>
      </c>
      <c r="D1745" s="11" t="s">
        <v>174</v>
      </c>
      <c r="E1745" s="12">
        <v>2025.0</v>
      </c>
      <c r="F1745" s="11" t="s">
        <v>171</v>
      </c>
      <c r="G1745" s="11" t="s">
        <v>175</v>
      </c>
      <c r="H1745" s="11">
        <v>5.0</v>
      </c>
      <c r="I1745" s="13">
        <v>8.3</v>
      </c>
      <c r="J1745" s="11">
        <v>1.0</v>
      </c>
      <c r="K1745" s="13">
        <v>3.2</v>
      </c>
      <c r="L1745" s="13">
        <v>6.1</v>
      </c>
      <c r="M1745" s="11">
        <v>-8.0</v>
      </c>
      <c r="N1745" s="14">
        <v>0.8</v>
      </c>
      <c r="O1745" s="13">
        <v>62.8</v>
      </c>
      <c r="P1745" s="13">
        <v>7.6</v>
      </c>
      <c r="Q1745" s="13">
        <v>16.6</v>
      </c>
      <c r="R1745" s="13">
        <v>15.2</v>
      </c>
      <c r="S1745" s="13">
        <v>3.3</v>
      </c>
      <c r="T1745" s="13">
        <v>3.1</v>
      </c>
      <c r="U1745" s="13">
        <v>1.7</v>
      </c>
      <c r="V1745" s="13">
        <v>70.6</v>
      </c>
      <c r="W1745" s="11" t="str">
        <f t="shared" si="1"/>
        <v>B-Average|BBVA|Digital|2025</v>
      </c>
      <c r="X1745" s="15">
        <f>(MAX(0,MIN(1,1-(K1745-scaling_params!$B$2)/(scaling_params!$C$2-scaling_params!$B$2)))+MAX(0,MIN(1,(L1745-scaling_params!$B$3)/(scaling_params!$C$3-scaling_params!$B$3))))/2</f>
        <v>0.3612745098</v>
      </c>
      <c r="Y1745" s="15">
        <f>(MAX(0,MIN(1,(M1745-scaling_params!$B$4)/(scaling_params!$C$4-scaling_params!$B$4)))+MAX(0,MIN(1,(N1745-scaling_params!$B$5)/(scaling_params!$C$5-scaling_params!$B$5))))/2</f>
        <v>0.4732142857</v>
      </c>
      <c r="Z1745" s="15">
        <f>(MAX(0,MIN(1,(O1745-scaling_params!$B$6)/(scaling_params!$C$6-scaling_params!$B$6)))+MAX(0,MIN(1,1-(P1745-scaling_params!$B$7)/(scaling_params!$C$7-scaling_params!$B$7)))+MAX(0,MIN(1,(T1745-scaling_params!$B$11)/(scaling_params!$C$11-scaling_params!$B$11))))/3</f>
        <v>0.3988353275</v>
      </c>
      <c r="AA1745" s="15">
        <f>(MAX(0,MIN(1,1-(Q1745-scaling_params!$B$8)/(scaling_params!$C$8-scaling_params!$B$8)))+MAX(0,MIN(1,(R1745-scaling_params!$B$9)/(scaling_params!$C$9-scaling_params!$B$9)))+MAX(0,MIN(1,(S1745-scaling_params!$B$10)/(scaling_params!$C$10-scaling_params!$B$10))))/3</f>
        <v>0.5131377062</v>
      </c>
      <c r="AB1745" s="15">
        <f>(MAX(0,MIN(1,(U1745-scaling_params!$B$12)/(scaling_params!$C$12-scaling_params!$B$12)))+MAX(0,MIN(1,(V1745-scaling_params!$B$13)/(scaling_params!$C$13-scaling_params!$B$13))))/2</f>
        <v>0.4222727273</v>
      </c>
      <c r="AC1745" s="13">
        <f>(scaling_params!$G$2*X1745+scaling_params!$G$3*Y1745+scaling_params!$G$4*Z1745+scaling_params!$G$5*AA1745+scaling_params!$G$6*AB1745)*100</f>
        <v>42.9971587</v>
      </c>
      <c r="AD1745" s="11" t="s">
        <v>680</v>
      </c>
      <c r="AE1745" s="11">
        <f t="shared" si="2"/>
        <v>1</v>
      </c>
    </row>
    <row r="1746" ht="15.75" customHeight="1">
      <c r="A1746" s="11" t="s">
        <v>551</v>
      </c>
      <c r="B1746" s="11" t="s">
        <v>163</v>
      </c>
      <c r="C1746" s="11" t="s">
        <v>449</v>
      </c>
      <c r="D1746" s="11" t="s">
        <v>177</v>
      </c>
      <c r="E1746" s="12">
        <v>2024.0</v>
      </c>
      <c r="F1746" s="11" t="s">
        <v>166</v>
      </c>
      <c r="G1746" s="11" t="s">
        <v>184</v>
      </c>
      <c r="H1746" s="11">
        <v>1.0</v>
      </c>
      <c r="I1746" s="13">
        <v>8.6</v>
      </c>
      <c r="J1746" s="11">
        <v>1.0</v>
      </c>
      <c r="K1746" s="13">
        <v>2.9</v>
      </c>
      <c r="L1746" s="13">
        <v>6.2</v>
      </c>
      <c r="M1746" s="11">
        <v>2.0</v>
      </c>
      <c r="N1746" s="14">
        <v>0.7</v>
      </c>
      <c r="O1746" s="13">
        <v>68.1</v>
      </c>
      <c r="P1746" s="13">
        <v>8.1</v>
      </c>
      <c r="Q1746" s="13">
        <v>16.4</v>
      </c>
      <c r="R1746" s="13">
        <v>13.3</v>
      </c>
      <c r="S1746" s="13">
        <v>3.3</v>
      </c>
      <c r="T1746" s="13">
        <v>2.4</v>
      </c>
      <c r="U1746" s="13">
        <v>2.1</v>
      </c>
      <c r="V1746" s="13">
        <v>56.9</v>
      </c>
      <c r="W1746" s="11" t="str">
        <f t="shared" si="1"/>
        <v>B-Average|BBVA|Retail|2024</v>
      </c>
      <c r="X1746" s="15">
        <f>(MAX(0,MIN(1,1-(K1746-scaling_params!$B$2)/(scaling_params!$C$2-scaling_params!$B$2)))+MAX(0,MIN(1,(L1746-scaling_params!$B$3)/(scaling_params!$C$3-scaling_params!$B$3))))/2</f>
        <v>0.418627451</v>
      </c>
      <c r="Y1746" s="15">
        <f>(MAX(0,MIN(1,(M1746-scaling_params!$B$4)/(scaling_params!$C$4-scaling_params!$B$4)))+MAX(0,MIN(1,(N1746-scaling_params!$B$5)/(scaling_params!$C$5-scaling_params!$B$5))))/2</f>
        <v>0.3958333333</v>
      </c>
      <c r="Z1746" s="15">
        <f>(MAX(0,MIN(1,(O1746-scaling_params!$B$6)/(scaling_params!$C$6-scaling_params!$B$6)))+MAX(0,MIN(1,1-(P1746-scaling_params!$B$7)/(scaling_params!$C$7-scaling_params!$B$7)))+MAX(0,MIN(1,(T1746-scaling_params!$B$11)/(scaling_params!$C$11-scaling_params!$B$11))))/3</f>
        <v>0.3745823617</v>
      </c>
      <c r="AA1746" s="15">
        <f>(MAX(0,MIN(1,1-(Q1746-scaling_params!$B$8)/(scaling_params!$C$8-scaling_params!$B$8)))+MAX(0,MIN(1,(R1746-scaling_params!$B$9)/(scaling_params!$C$9-scaling_params!$B$9)))+MAX(0,MIN(1,(S1746-scaling_params!$B$10)/(scaling_params!$C$10-scaling_params!$B$10))))/3</f>
        <v>0.4405446874</v>
      </c>
      <c r="AB1746" s="15">
        <f>(MAX(0,MIN(1,(U1746-scaling_params!$B$12)/(scaling_params!$C$12-scaling_params!$B$12)))+MAX(0,MIN(1,(V1746-scaling_params!$B$13)/(scaling_params!$C$13-scaling_params!$B$13))))/2</f>
        <v>0.3977272727</v>
      </c>
      <c r="AC1746" s="13">
        <f>(scaling_params!$G$2*X1746+scaling_params!$G$3*Y1746+scaling_params!$G$4*Z1746+scaling_params!$G$5*AA1746+scaling_params!$G$6*AB1746)*100</f>
        <v>40.38928225</v>
      </c>
      <c r="AD1746" s="11" t="s">
        <v>680</v>
      </c>
      <c r="AE1746" s="11">
        <f t="shared" si="2"/>
        <v>1</v>
      </c>
    </row>
    <row r="1747" ht="15.75" customHeight="1">
      <c r="A1747" s="11" t="s">
        <v>551</v>
      </c>
      <c r="B1747" s="11" t="s">
        <v>163</v>
      </c>
      <c r="C1747" s="11" t="s">
        <v>449</v>
      </c>
      <c r="D1747" s="11" t="s">
        <v>177</v>
      </c>
      <c r="E1747" s="12">
        <v>2025.0</v>
      </c>
      <c r="F1747" s="11" t="s">
        <v>166</v>
      </c>
      <c r="G1747" s="11" t="s">
        <v>184</v>
      </c>
      <c r="H1747" s="11">
        <v>1.0</v>
      </c>
      <c r="I1747" s="13">
        <v>8.3</v>
      </c>
      <c r="J1747" s="11">
        <v>0.0</v>
      </c>
      <c r="K1747" s="13">
        <v>2.8</v>
      </c>
      <c r="L1747" s="13">
        <v>7.7</v>
      </c>
      <c r="M1747" s="11">
        <v>29.0</v>
      </c>
      <c r="N1747" s="14">
        <v>0.75</v>
      </c>
      <c r="O1747" s="13">
        <v>69.9</v>
      </c>
      <c r="P1747" s="13">
        <v>6.2</v>
      </c>
      <c r="Q1747" s="13">
        <v>20.4</v>
      </c>
      <c r="R1747" s="13">
        <v>11.3</v>
      </c>
      <c r="S1747" s="13">
        <v>3.2</v>
      </c>
      <c r="T1747" s="13">
        <v>2.7</v>
      </c>
      <c r="U1747" s="13">
        <v>1.6</v>
      </c>
      <c r="V1747" s="13">
        <v>69.9</v>
      </c>
      <c r="W1747" s="11" t="str">
        <f t="shared" si="1"/>
        <v>B-Average|BBVA|Retail|2025</v>
      </c>
      <c r="X1747" s="15">
        <f>(MAX(0,MIN(1,1-(K1747-scaling_params!$B$2)/(scaling_params!$C$2-scaling_params!$B$2)))+MAX(0,MIN(1,(L1747-scaling_params!$B$3)/(scaling_params!$C$3-scaling_params!$B$3))))/2</f>
        <v>0.5455882353</v>
      </c>
      <c r="Y1747" s="15">
        <f>(MAX(0,MIN(1,(M1747-scaling_params!$B$4)/(scaling_params!$C$4-scaling_params!$B$4)))+MAX(0,MIN(1,(N1747-scaling_params!$B$5)/(scaling_params!$C$5-scaling_params!$B$5))))/2</f>
        <v>0.5869047619</v>
      </c>
      <c r="Z1747" s="15">
        <f>(MAX(0,MIN(1,(O1747-scaling_params!$B$6)/(scaling_params!$C$6-scaling_params!$B$6)))+MAX(0,MIN(1,1-(P1747-scaling_params!$B$7)/(scaling_params!$C$7-scaling_params!$B$7)))+MAX(0,MIN(1,(T1747-scaling_params!$B$11)/(scaling_params!$C$11-scaling_params!$B$11))))/3</f>
        <v>0.6040279318</v>
      </c>
      <c r="AA1747" s="15">
        <f>(MAX(0,MIN(1,1-(Q1747-scaling_params!$B$8)/(scaling_params!$C$8-scaling_params!$B$8)))+MAX(0,MIN(1,(R1747-scaling_params!$B$9)/(scaling_params!$C$9-scaling_params!$B$9)))+MAX(0,MIN(1,(S1747-scaling_params!$B$10)/(scaling_params!$C$10-scaling_params!$B$10))))/3</f>
        <v>0.1948374286</v>
      </c>
      <c r="AB1747" s="15">
        <f>(MAX(0,MIN(1,(U1747-scaling_params!$B$12)/(scaling_params!$C$12-scaling_params!$B$12)))+MAX(0,MIN(1,(V1747-scaling_params!$B$13)/(scaling_params!$C$13-scaling_params!$B$13))))/2</f>
        <v>0.3909090909</v>
      </c>
      <c r="AC1747" s="13">
        <f>(scaling_params!$G$2*X1747+scaling_params!$G$3*Y1747+scaling_params!$G$4*Z1747+scaling_params!$G$5*AA1747+scaling_params!$G$6*AB1747)*100</f>
        <v>48.85010785</v>
      </c>
      <c r="AD1747" s="11" t="s">
        <v>680</v>
      </c>
      <c r="AE1747" s="11">
        <f t="shared" si="2"/>
        <v>1</v>
      </c>
    </row>
    <row r="1748" ht="15.75" customHeight="1">
      <c r="A1748" s="11" t="s">
        <v>552</v>
      </c>
      <c r="B1748" s="11" t="s">
        <v>163</v>
      </c>
      <c r="C1748" s="11" t="s">
        <v>449</v>
      </c>
      <c r="D1748" s="11" t="s">
        <v>181</v>
      </c>
      <c r="E1748" s="12">
        <v>2024.0</v>
      </c>
      <c r="F1748" s="11" t="s">
        <v>171</v>
      </c>
      <c r="G1748" s="11" t="s">
        <v>172</v>
      </c>
      <c r="H1748" s="11">
        <v>5.0</v>
      </c>
      <c r="I1748" s="13">
        <v>8.6</v>
      </c>
      <c r="J1748" s="11">
        <v>0.0</v>
      </c>
      <c r="K1748" s="13">
        <v>3.1</v>
      </c>
      <c r="L1748" s="13">
        <v>7.2</v>
      </c>
      <c r="M1748" s="11">
        <v>7.0</v>
      </c>
      <c r="N1748" s="14">
        <v>0.78</v>
      </c>
      <c r="O1748" s="13">
        <v>71.5</v>
      </c>
      <c r="P1748" s="13">
        <v>8.4</v>
      </c>
      <c r="Q1748" s="13">
        <v>14.6</v>
      </c>
      <c r="R1748" s="13">
        <v>11.7</v>
      </c>
      <c r="S1748" s="13">
        <v>3.8</v>
      </c>
      <c r="T1748" s="13">
        <v>2.9</v>
      </c>
      <c r="U1748" s="13">
        <v>1.8</v>
      </c>
      <c r="V1748" s="13">
        <v>69.4</v>
      </c>
      <c r="W1748" s="11" t="str">
        <f t="shared" si="1"/>
        <v>B-Average|BBVA|Corporate|2024</v>
      </c>
      <c r="X1748" s="15">
        <f>(MAX(0,MIN(1,1-(K1748-scaling_params!$B$2)/(scaling_params!$C$2-scaling_params!$B$2)))+MAX(0,MIN(1,(L1748-scaling_params!$B$3)/(scaling_params!$C$3-scaling_params!$B$3))))/2</f>
        <v>0.4588235294</v>
      </c>
      <c r="Y1748" s="15">
        <f>(MAX(0,MIN(1,(M1748-scaling_params!$B$4)/(scaling_params!$C$4-scaling_params!$B$4)))+MAX(0,MIN(1,(N1748-scaling_params!$B$5)/(scaling_params!$C$5-scaling_params!$B$5))))/2</f>
        <v>0.5196428571</v>
      </c>
      <c r="Z1748" s="15">
        <f>(MAX(0,MIN(1,(O1748-scaling_params!$B$6)/(scaling_params!$C$6-scaling_params!$B$6)))+MAX(0,MIN(1,1-(P1748-scaling_params!$B$7)/(scaling_params!$C$7-scaling_params!$B$7)))+MAX(0,MIN(1,(T1748-scaling_params!$B$11)/(scaling_params!$C$11-scaling_params!$B$11))))/3</f>
        <v>0.4512799929</v>
      </c>
      <c r="AA1748" s="15">
        <f>(MAX(0,MIN(1,1-(Q1748-scaling_params!$B$8)/(scaling_params!$C$8-scaling_params!$B$8)))+MAX(0,MIN(1,(R1748-scaling_params!$B$9)/(scaling_params!$C$9-scaling_params!$B$9)))+MAX(0,MIN(1,(S1748-scaling_params!$B$10)/(scaling_params!$C$10-scaling_params!$B$10))))/3</f>
        <v>0.4902355649</v>
      </c>
      <c r="AB1748" s="15">
        <f>(MAX(0,MIN(1,(U1748-scaling_params!$B$12)/(scaling_params!$C$12-scaling_params!$B$12)))+MAX(0,MIN(1,(V1748-scaling_params!$B$13)/(scaling_params!$C$13-scaling_params!$B$13))))/2</f>
        <v>0.4363636364</v>
      </c>
      <c r="AC1748" s="13">
        <f>(scaling_params!$G$2*X1748+scaling_params!$G$3*Y1748+scaling_params!$G$4*Z1748+scaling_params!$G$5*AA1748+scaling_params!$G$6*AB1748)*100</f>
        <v>47.37627677</v>
      </c>
      <c r="AD1748" s="11" t="s">
        <v>680</v>
      </c>
      <c r="AE1748" s="11">
        <f t="shared" si="2"/>
        <v>1</v>
      </c>
    </row>
    <row r="1749" ht="15.75" customHeight="1">
      <c r="A1749" s="11" t="s">
        <v>552</v>
      </c>
      <c r="B1749" s="11" t="s">
        <v>163</v>
      </c>
      <c r="C1749" s="11" t="s">
        <v>449</v>
      </c>
      <c r="D1749" s="11" t="s">
        <v>181</v>
      </c>
      <c r="E1749" s="12">
        <v>2025.0</v>
      </c>
      <c r="F1749" s="11" t="s">
        <v>171</v>
      </c>
      <c r="G1749" s="11" t="s">
        <v>172</v>
      </c>
      <c r="H1749" s="11">
        <v>5.0</v>
      </c>
      <c r="I1749" s="13">
        <v>8.3</v>
      </c>
      <c r="J1749" s="11">
        <v>0.0</v>
      </c>
      <c r="K1749" s="13">
        <v>2.0</v>
      </c>
      <c r="L1749" s="13">
        <v>6.7</v>
      </c>
      <c r="M1749" s="11">
        <v>28.0</v>
      </c>
      <c r="N1749" s="14">
        <v>0.72</v>
      </c>
      <c r="O1749" s="13">
        <v>66.0</v>
      </c>
      <c r="P1749" s="13">
        <v>8.0</v>
      </c>
      <c r="Q1749" s="13">
        <v>14.3</v>
      </c>
      <c r="R1749" s="13">
        <v>13.5</v>
      </c>
      <c r="S1749" s="13">
        <v>3.1</v>
      </c>
      <c r="T1749" s="13">
        <v>3.8</v>
      </c>
      <c r="U1749" s="13">
        <v>1.4</v>
      </c>
      <c r="V1749" s="13">
        <v>76.4</v>
      </c>
      <c r="W1749" s="11" t="str">
        <f t="shared" si="1"/>
        <v>B-Average|BBVA|Corporate|2025</v>
      </c>
      <c r="X1749" s="15">
        <f>(MAX(0,MIN(1,1-(K1749-scaling_params!$B$2)/(scaling_params!$C$2-scaling_params!$B$2)))+MAX(0,MIN(1,(L1749-scaling_params!$B$3)/(scaling_params!$C$3-scaling_params!$B$3))))/2</f>
        <v>0.6053921569</v>
      </c>
      <c r="Y1749" s="15">
        <f>(MAX(0,MIN(1,(M1749-scaling_params!$B$4)/(scaling_params!$C$4-scaling_params!$B$4)))+MAX(0,MIN(1,(N1749-scaling_params!$B$5)/(scaling_params!$C$5-scaling_params!$B$5))))/2</f>
        <v>0.5446428571</v>
      </c>
      <c r="Z1749" s="15">
        <f>(MAX(0,MIN(1,(O1749-scaling_params!$B$6)/(scaling_params!$C$6-scaling_params!$B$6)))+MAX(0,MIN(1,1-(P1749-scaling_params!$B$7)/(scaling_params!$C$7-scaling_params!$B$7)))+MAX(0,MIN(1,(T1749-scaling_params!$B$11)/(scaling_params!$C$11-scaling_params!$B$11))))/3</f>
        <v>0.4822712387</v>
      </c>
      <c r="AA1749" s="15">
        <f>(MAX(0,MIN(1,1-(Q1749-scaling_params!$B$8)/(scaling_params!$C$8-scaling_params!$B$8)))+MAX(0,MIN(1,(R1749-scaling_params!$B$9)/(scaling_params!$C$9-scaling_params!$B$9)))+MAX(0,MIN(1,(S1749-scaling_params!$B$10)/(scaling_params!$C$10-scaling_params!$B$10))))/3</f>
        <v>0.5089211174</v>
      </c>
      <c r="AB1749" s="15">
        <f>(MAX(0,MIN(1,(U1749-scaling_params!$B$12)/(scaling_params!$C$12-scaling_params!$B$12)))+MAX(0,MIN(1,(V1749-scaling_params!$B$13)/(scaling_params!$C$13-scaling_params!$B$13))))/2</f>
        <v>0.4</v>
      </c>
      <c r="AC1749" s="13">
        <f>(scaling_params!$G$2*X1749+scaling_params!$G$3*Y1749+scaling_params!$G$4*Z1749+scaling_params!$G$5*AA1749+scaling_params!$G$6*AB1749)*100</f>
        <v>52.0362086</v>
      </c>
      <c r="AD1749" s="11" t="s">
        <v>680</v>
      </c>
      <c r="AE1749" s="11">
        <f t="shared" si="2"/>
        <v>1</v>
      </c>
    </row>
    <row r="1750" ht="15.75" customHeight="1">
      <c r="A1750" s="11" t="s">
        <v>553</v>
      </c>
      <c r="B1750" s="11" t="s">
        <v>163</v>
      </c>
      <c r="C1750" s="11" t="s">
        <v>449</v>
      </c>
      <c r="D1750" s="11" t="s">
        <v>174</v>
      </c>
      <c r="E1750" s="12">
        <v>2024.0</v>
      </c>
      <c r="F1750" s="11" t="s">
        <v>166</v>
      </c>
      <c r="G1750" s="11" t="s">
        <v>172</v>
      </c>
      <c r="H1750" s="11">
        <v>2.0</v>
      </c>
      <c r="I1750" s="13">
        <v>8.6</v>
      </c>
      <c r="J1750" s="11">
        <v>0.0</v>
      </c>
      <c r="K1750" s="13">
        <v>3.0</v>
      </c>
      <c r="L1750" s="13">
        <v>6.9</v>
      </c>
      <c r="M1750" s="11">
        <v>14.0</v>
      </c>
      <c r="N1750" s="14">
        <v>0.72</v>
      </c>
      <c r="O1750" s="13">
        <v>61.5</v>
      </c>
      <c r="P1750" s="13">
        <v>8.7</v>
      </c>
      <c r="Q1750" s="13">
        <v>18.1</v>
      </c>
      <c r="R1750" s="13">
        <v>13.0</v>
      </c>
      <c r="S1750" s="13">
        <v>3.0</v>
      </c>
      <c r="T1750" s="13">
        <v>2.9</v>
      </c>
      <c r="U1750" s="13">
        <v>1.3</v>
      </c>
      <c r="V1750" s="13">
        <v>64.7</v>
      </c>
      <c r="W1750" s="11" t="str">
        <f t="shared" si="1"/>
        <v>B-Average|BBVA|Digital|2024</v>
      </c>
      <c r="X1750" s="15">
        <f>(MAX(0,MIN(1,1-(K1750-scaling_params!$B$2)/(scaling_params!$C$2-scaling_params!$B$2)))+MAX(0,MIN(1,(L1750-scaling_params!$B$3)/(scaling_params!$C$3-scaling_params!$B$3))))/2</f>
        <v>0.4534313725</v>
      </c>
      <c r="Y1750" s="15">
        <f>(MAX(0,MIN(1,(M1750-scaling_params!$B$4)/(scaling_params!$C$4-scaling_params!$B$4)))+MAX(0,MIN(1,(N1750-scaling_params!$B$5)/(scaling_params!$C$5-scaling_params!$B$5))))/2</f>
        <v>0.4779761905</v>
      </c>
      <c r="Z1750" s="15">
        <f>(MAX(0,MIN(1,(O1750-scaling_params!$B$6)/(scaling_params!$C$6-scaling_params!$B$6)))+MAX(0,MIN(1,1-(P1750-scaling_params!$B$7)/(scaling_params!$C$7-scaling_params!$B$7)))+MAX(0,MIN(1,(T1750-scaling_params!$B$11)/(scaling_params!$C$11-scaling_params!$B$11))))/3</f>
        <v>0.2592364642</v>
      </c>
      <c r="AA1750" s="15">
        <f>(MAX(0,MIN(1,1-(Q1750-scaling_params!$B$8)/(scaling_params!$C$8-scaling_params!$B$8)))+MAX(0,MIN(1,(R1750-scaling_params!$B$9)/(scaling_params!$C$9-scaling_params!$B$9)))+MAX(0,MIN(1,(S1750-scaling_params!$B$10)/(scaling_params!$C$10-scaling_params!$B$10))))/3</f>
        <v>0.3340807554</v>
      </c>
      <c r="AB1750" s="15">
        <f>(MAX(0,MIN(1,(U1750-scaling_params!$B$12)/(scaling_params!$C$12-scaling_params!$B$12)))+MAX(0,MIN(1,(V1750-scaling_params!$B$13)/(scaling_params!$C$13-scaling_params!$B$13))))/2</f>
        <v>0.2686363636</v>
      </c>
      <c r="AC1750" s="13">
        <f>(scaling_params!$G$2*X1750+scaling_params!$G$3*Y1750+scaling_params!$G$4*Z1750+scaling_params!$G$5*AA1750+scaling_params!$G$6*AB1750)*100</f>
        <v>37.02986503</v>
      </c>
      <c r="AD1750" s="11" t="s">
        <v>680</v>
      </c>
      <c r="AE1750" s="11">
        <f t="shared" si="2"/>
        <v>1</v>
      </c>
    </row>
    <row r="1751" ht="15.75" customHeight="1">
      <c r="A1751" s="11" t="s">
        <v>553</v>
      </c>
      <c r="B1751" s="11" t="s">
        <v>163</v>
      </c>
      <c r="C1751" s="11" t="s">
        <v>449</v>
      </c>
      <c r="D1751" s="11" t="s">
        <v>174</v>
      </c>
      <c r="E1751" s="12">
        <v>2025.0</v>
      </c>
      <c r="F1751" s="11" t="s">
        <v>166</v>
      </c>
      <c r="G1751" s="11" t="s">
        <v>172</v>
      </c>
      <c r="H1751" s="11">
        <v>2.0</v>
      </c>
      <c r="I1751" s="13">
        <v>8.3</v>
      </c>
      <c r="J1751" s="11">
        <v>0.0</v>
      </c>
      <c r="K1751" s="13">
        <v>3.2</v>
      </c>
      <c r="L1751" s="13">
        <v>6.3</v>
      </c>
      <c r="M1751" s="11">
        <v>0.0</v>
      </c>
      <c r="N1751" s="14">
        <v>0.73</v>
      </c>
      <c r="O1751" s="13">
        <v>62.8</v>
      </c>
      <c r="P1751" s="13">
        <v>7.6</v>
      </c>
      <c r="Q1751" s="13">
        <v>16.6</v>
      </c>
      <c r="R1751" s="13">
        <v>15.2</v>
      </c>
      <c r="S1751" s="13">
        <v>2.6</v>
      </c>
      <c r="T1751" s="13">
        <v>2.9</v>
      </c>
      <c r="U1751" s="13">
        <v>1.7</v>
      </c>
      <c r="V1751" s="13">
        <v>54.6</v>
      </c>
      <c r="W1751" s="11" t="str">
        <f t="shared" si="1"/>
        <v>B-Average|BBVA|Digital|2025</v>
      </c>
      <c r="X1751" s="15">
        <f>(MAX(0,MIN(1,1-(K1751-scaling_params!$B$2)/(scaling_params!$C$2-scaling_params!$B$2)))+MAX(0,MIN(1,(L1751-scaling_params!$B$3)/(scaling_params!$C$3-scaling_params!$B$3))))/2</f>
        <v>0.3759803922</v>
      </c>
      <c r="Y1751" s="15">
        <f>(MAX(0,MIN(1,(M1751-scaling_params!$B$4)/(scaling_params!$C$4-scaling_params!$B$4)))+MAX(0,MIN(1,(N1751-scaling_params!$B$5)/(scaling_params!$C$5-scaling_params!$B$5))))/2</f>
        <v>0.4238095238</v>
      </c>
      <c r="Z1751" s="15">
        <f>(MAX(0,MIN(1,(O1751-scaling_params!$B$6)/(scaling_params!$C$6-scaling_params!$B$6)))+MAX(0,MIN(1,1-(P1751-scaling_params!$B$7)/(scaling_params!$C$7-scaling_params!$B$7)))+MAX(0,MIN(1,(T1751-scaling_params!$B$11)/(scaling_params!$C$11-scaling_params!$B$11))))/3</f>
        <v>0.3797877085</v>
      </c>
      <c r="AA1751" s="15">
        <f>(MAX(0,MIN(1,1-(Q1751-scaling_params!$B$8)/(scaling_params!$C$8-scaling_params!$B$8)))+MAX(0,MIN(1,(R1751-scaling_params!$B$9)/(scaling_params!$C$9-scaling_params!$B$9)))+MAX(0,MIN(1,(S1751-scaling_params!$B$10)/(scaling_params!$C$10-scaling_params!$B$10))))/3</f>
        <v>0.4445102552</v>
      </c>
      <c r="AB1751" s="15">
        <f>(MAX(0,MIN(1,(U1751-scaling_params!$B$12)/(scaling_params!$C$12-scaling_params!$B$12)))+MAX(0,MIN(1,(V1751-scaling_params!$B$13)/(scaling_params!$C$13-scaling_params!$B$13))))/2</f>
        <v>0.2768181818</v>
      </c>
      <c r="AC1751" s="13">
        <f>(scaling_params!$G$2*X1751+scaling_params!$G$3*Y1751+scaling_params!$G$4*Z1751+scaling_params!$G$5*AA1751+scaling_params!$G$6*AB1751)*100</f>
        <v>38.80990921</v>
      </c>
      <c r="AD1751" s="11" t="s">
        <v>680</v>
      </c>
      <c r="AE1751" s="11">
        <f t="shared" si="2"/>
        <v>1</v>
      </c>
    </row>
    <row r="1752" ht="15.75" customHeight="1">
      <c r="A1752" s="11" t="s">
        <v>554</v>
      </c>
      <c r="B1752" s="11" t="s">
        <v>163</v>
      </c>
      <c r="C1752" s="11" t="s">
        <v>449</v>
      </c>
      <c r="D1752" s="11" t="s">
        <v>181</v>
      </c>
      <c r="E1752" s="12">
        <v>2024.0</v>
      </c>
      <c r="F1752" s="11" t="s">
        <v>171</v>
      </c>
      <c r="G1752" s="11" t="s">
        <v>167</v>
      </c>
      <c r="H1752" s="11">
        <v>3.0</v>
      </c>
      <c r="I1752" s="13">
        <v>8.6</v>
      </c>
      <c r="J1752" s="11">
        <v>0.0</v>
      </c>
      <c r="K1752" s="13">
        <v>3.1</v>
      </c>
      <c r="L1752" s="13">
        <v>8.3</v>
      </c>
      <c r="M1752" s="11">
        <v>18.0</v>
      </c>
      <c r="N1752" s="14">
        <v>0.78</v>
      </c>
      <c r="O1752" s="13">
        <v>71.5</v>
      </c>
      <c r="P1752" s="13">
        <v>8.4</v>
      </c>
      <c r="Q1752" s="13">
        <v>14.6</v>
      </c>
      <c r="R1752" s="13">
        <v>11.7</v>
      </c>
      <c r="S1752" s="13">
        <v>3.5</v>
      </c>
      <c r="T1752" s="13">
        <v>3.5</v>
      </c>
      <c r="U1752" s="13">
        <v>1.8</v>
      </c>
      <c r="V1752" s="13">
        <v>63.8</v>
      </c>
      <c r="W1752" s="11" t="str">
        <f t="shared" si="1"/>
        <v>B-Average|BBVA|Corporate|2024</v>
      </c>
      <c r="X1752" s="15">
        <f>(MAX(0,MIN(1,1-(K1752-scaling_params!$B$2)/(scaling_params!$C$2-scaling_params!$B$2)))+MAX(0,MIN(1,(L1752-scaling_params!$B$3)/(scaling_params!$C$3-scaling_params!$B$3))))/2</f>
        <v>0.5397058824</v>
      </c>
      <c r="Y1752" s="15">
        <f>(MAX(0,MIN(1,(M1752-scaling_params!$B$4)/(scaling_params!$C$4-scaling_params!$B$4)))+MAX(0,MIN(1,(N1752-scaling_params!$B$5)/(scaling_params!$C$5-scaling_params!$B$5))))/2</f>
        <v>0.5720238095</v>
      </c>
      <c r="Z1752" s="15">
        <f>(MAX(0,MIN(1,(O1752-scaling_params!$B$6)/(scaling_params!$C$6-scaling_params!$B$6)))+MAX(0,MIN(1,1-(P1752-scaling_params!$B$7)/(scaling_params!$C$7-scaling_params!$B$7)))+MAX(0,MIN(1,(T1752-scaling_params!$B$11)/(scaling_params!$C$11-scaling_params!$B$11))))/3</f>
        <v>0.50842285</v>
      </c>
      <c r="AA1752" s="15">
        <f>(MAX(0,MIN(1,1-(Q1752-scaling_params!$B$8)/(scaling_params!$C$8-scaling_params!$B$8)))+MAX(0,MIN(1,(R1752-scaling_params!$B$9)/(scaling_params!$C$9-scaling_params!$B$9)))+MAX(0,MIN(1,(S1752-scaling_params!$B$10)/(scaling_params!$C$10-scaling_params!$B$10))))/3</f>
        <v>0.4608238002</v>
      </c>
      <c r="AB1752" s="15">
        <f>(MAX(0,MIN(1,(U1752-scaling_params!$B$12)/(scaling_params!$C$12-scaling_params!$B$12)))+MAX(0,MIN(1,(V1752-scaling_params!$B$13)/(scaling_params!$C$13-scaling_params!$B$13))))/2</f>
        <v>0.3854545455</v>
      </c>
      <c r="AC1752" s="13">
        <f>(scaling_params!$G$2*X1752+scaling_params!$G$3*Y1752+scaling_params!$G$4*Z1752+scaling_params!$G$5*AA1752+scaling_params!$G$6*AB1752)*100</f>
        <v>50.73244725</v>
      </c>
      <c r="AD1752" s="11" t="s">
        <v>680</v>
      </c>
      <c r="AE1752" s="11">
        <f t="shared" si="2"/>
        <v>1</v>
      </c>
    </row>
    <row r="1753" ht="15.75" customHeight="1">
      <c r="A1753" s="11" t="s">
        <v>554</v>
      </c>
      <c r="B1753" s="11" t="s">
        <v>163</v>
      </c>
      <c r="C1753" s="11" t="s">
        <v>449</v>
      </c>
      <c r="D1753" s="11" t="s">
        <v>181</v>
      </c>
      <c r="E1753" s="12">
        <v>2025.0</v>
      </c>
      <c r="F1753" s="11" t="s">
        <v>171</v>
      </c>
      <c r="G1753" s="11" t="s">
        <v>167</v>
      </c>
      <c r="H1753" s="11">
        <v>3.0</v>
      </c>
      <c r="I1753" s="13">
        <v>8.3</v>
      </c>
      <c r="J1753" s="11">
        <v>0.0</v>
      </c>
      <c r="K1753" s="13">
        <v>2.0</v>
      </c>
      <c r="L1753" s="13">
        <v>6.8</v>
      </c>
      <c r="M1753" s="11">
        <v>2.0</v>
      </c>
      <c r="N1753" s="14">
        <v>0.83</v>
      </c>
      <c r="O1753" s="13">
        <v>66.0</v>
      </c>
      <c r="P1753" s="13">
        <v>8.0</v>
      </c>
      <c r="Q1753" s="13">
        <v>14.3</v>
      </c>
      <c r="R1753" s="13">
        <v>13.5</v>
      </c>
      <c r="S1753" s="13">
        <v>3.8</v>
      </c>
      <c r="T1753" s="13">
        <v>3.5</v>
      </c>
      <c r="U1753" s="13">
        <v>1.4</v>
      </c>
      <c r="V1753" s="13">
        <v>73.2</v>
      </c>
      <c r="W1753" s="11" t="str">
        <f t="shared" si="1"/>
        <v>B-Average|BBVA|Corporate|2025</v>
      </c>
      <c r="X1753" s="15">
        <f>(MAX(0,MIN(1,1-(K1753-scaling_params!$B$2)/(scaling_params!$C$2-scaling_params!$B$2)))+MAX(0,MIN(1,(L1753-scaling_params!$B$3)/(scaling_params!$C$3-scaling_params!$B$3))))/2</f>
        <v>0.612745098</v>
      </c>
      <c r="Y1753" s="15">
        <f>(MAX(0,MIN(1,(M1753-scaling_params!$B$4)/(scaling_params!$C$4-scaling_params!$B$4)))+MAX(0,MIN(1,(N1753-scaling_params!$B$5)/(scaling_params!$C$5-scaling_params!$B$5))))/2</f>
        <v>0.5583333333</v>
      </c>
      <c r="Z1753" s="15">
        <f>(MAX(0,MIN(1,(O1753-scaling_params!$B$6)/(scaling_params!$C$6-scaling_params!$B$6)))+MAX(0,MIN(1,1-(P1753-scaling_params!$B$7)/(scaling_params!$C$7-scaling_params!$B$7)))+MAX(0,MIN(1,(T1753-scaling_params!$B$11)/(scaling_params!$C$11-scaling_params!$B$11))))/3</f>
        <v>0.4536998101</v>
      </c>
      <c r="AA1753" s="15">
        <f>(MAX(0,MIN(1,1-(Q1753-scaling_params!$B$8)/(scaling_params!$C$8-scaling_params!$B$8)))+MAX(0,MIN(1,(R1753-scaling_params!$B$9)/(scaling_params!$C$9-scaling_params!$B$9)))+MAX(0,MIN(1,(S1753-scaling_params!$B$10)/(scaling_params!$C$10-scaling_params!$B$10))))/3</f>
        <v>0.5775485683</v>
      </c>
      <c r="AB1753" s="15">
        <f>(MAX(0,MIN(1,(U1753-scaling_params!$B$12)/(scaling_params!$C$12-scaling_params!$B$12)))+MAX(0,MIN(1,(V1753-scaling_params!$B$13)/(scaling_params!$C$13-scaling_params!$B$13))))/2</f>
        <v>0.3709090909</v>
      </c>
      <c r="AC1753" s="13">
        <f>(scaling_params!$G$2*X1753+scaling_params!$G$3*Y1753+scaling_params!$G$4*Z1753+scaling_params!$G$5*AA1753+scaling_params!$G$6*AB1753)*100</f>
        <v>52.72387075</v>
      </c>
      <c r="AD1753" s="11" t="s">
        <v>680</v>
      </c>
      <c r="AE1753" s="11">
        <f t="shared" si="2"/>
        <v>1</v>
      </c>
    </row>
    <row r="1754" ht="15.75" customHeight="1">
      <c r="A1754" s="11" t="s">
        <v>555</v>
      </c>
      <c r="B1754" s="11" t="s">
        <v>163</v>
      </c>
      <c r="C1754" s="11" t="s">
        <v>449</v>
      </c>
      <c r="D1754" s="11" t="s">
        <v>165</v>
      </c>
      <c r="E1754" s="12">
        <v>2024.0</v>
      </c>
      <c r="F1754" s="11" t="s">
        <v>171</v>
      </c>
      <c r="G1754" s="11" t="s">
        <v>184</v>
      </c>
      <c r="H1754" s="11">
        <v>5.0</v>
      </c>
      <c r="I1754" s="13">
        <v>8.6</v>
      </c>
      <c r="J1754" s="11">
        <v>0.0</v>
      </c>
      <c r="K1754" s="13">
        <v>3.0</v>
      </c>
      <c r="L1754" s="13">
        <v>6.0</v>
      </c>
      <c r="M1754" s="11">
        <v>-9.0</v>
      </c>
      <c r="N1754" s="14">
        <v>0.71</v>
      </c>
      <c r="O1754" s="13">
        <v>69.1</v>
      </c>
      <c r="P1754" s="13">
        <v>7.0</v>
      </c>
      <c r="Q1754" s="13">
        <v>16.3</v>
      </c>
      <c r="R1754" s="13">
        <v>13.4</v>
      </c>
      <c r="S1754" s="13">
        <v>3.2</v>
      </c>
      <c r="T1754" s="13">
        <v>3.5</v>
      </c>
      <c r="U1754" s="13">
        <v>2.1</v>
      </c>
      <c r="V1754" s="13">
        <v>70.6</v>
      </c>
      <c r="W1754" s="11" t="str">
        <f t="shared" si="1"/>
        <v>B-Average|BBVA|Operations|2024</v>
      </c>
      <c r="X1754" s="15">
        <f>(MAX(0,MIN(1,1-(K1754-scaling_params!$B$2)/(scaling_params!$C$2-scaling_params!$B$2)))+MAX(0,MIN(1,(L1754-scaling_params!$B$3)/(scaling_params!$C$3-scaling_params!$B$3))))/2</f>
        <v>0.387254902</v>
      </c>
      <c r="Y1754" s="15">
        <f>(MAX(0,MIN(1,(M1754-scaling_params!$B$4)/(scaling_params!$C$4-scaling_params!$B$4)))+MAX(0,MIN(1,(N1754-scaling_params!$B$5)/(scaling_params!$C$5-scaling_params!$B$5))))/2</f>
        <v>0.355952381</v>
      </c>
      <c r="Z1754" s="15">
        <f>(MAX(0,MIN(1,(O1754-scaling_params!$B$6)/(scaling_params!$C$6-scaling_params!$B$6)))+MAX(0,MIN(1,1-(P1754-scaling_params!$B$7)/(scaling_params!$C$7-scaling_params!$B$7)))+MAX(0,MIN(1,(T1754-scaling_params!$B$11)/(scaling_params!$C$11-scaling_params!$B$11))))/3</f>
        <v>0.5949450157</v>
      </c>
      <c r="AA1754" s="15">
        <f>(MAX(0,MIN(1,1-(Q1754-scaling_params!$B$8)/(scaling_params!$C$8-scaling_params!$B$8)))+MAX(0,MIN(1,(R1754-scaling_params!$B$9)/(scaling_params!$C$9-scaling_params!$B$9)))+MAX(0,MIN(1,(S1754-scaling_params!$B$10)/(scaling_params!$C$10-scaling_params!$B$10))))/3</f>
        <v>0.4387480539</v>
      </c>
      <c r="AB1754" s="15">
        <f>(MAX(0,MIN(1,(U1754-scaling_params!$B$12)/(scaling_params!$C$12-scaling_params!$B$12)))+MAX(0,MIN(1,(V1754-scaling_params!$B$13)/(scaling_params!$C$13-scaling_params!$B$13))))/2</f>
        <v>0.5222727273</v>
      </c>
      <c r="AC1754" s="13">
        <f>(scaling_params!$G$2*X1754+scaling_params!$G$3*Y1754+scaling_params!$G$4*Z1754+scaling_params!$G$5*AA1754+scaling_params!$G$6*AB1754)*100</f>
        <v>45.33136295</v>
      </c>
      <c r="AD1754" s="11" t="s">
        <v>680</v>
      </c>
      <c r="AE1754" s="11">
        <f t="shared" si="2"/>
        <v>1</v>
      </c>
    </row>
    <row r="1755" ht="15.75" customHeight="1">
      <c r="A1755" s="11" t="s">
        <v>555</v>
      </c>
      <c r="B1755" s="11" t="s">
        <v>163</v>
      </c>
      <c r="C1755" s="11" t="s">
        <v>449</v>
      </c>
      <c r="D1755" s="11" t="s">
        <v>165</v>
      </c>
      <c r="E1755" s="12">
        <v>2025.0</v>
      </c>
      <c r="F1755" s="11" t="s">
        <v>171</v>
      </c>
      <c r="G1755" s="11" t="s">
        <v>184</v>
      </c>
      <c r="H1755" s="11">
        <v>5.0</v>
      </c>
      <c r="I1755" s="13">
        <v>8.3</v>
      </c>
      <c r="J1755" s="11">
        <v>0.0</v>
      </c>
      <c r="K1755" s="13">
        <v>2.9</v>
      </c>
      <c r="L1755" s="13">
        <v>5.2</v>
      </c>
      <c r="M1755" s="11">
        <v>-6.0</v>
      </c>
      <c r="N1755" s="14">
        <v>0.67</v>
      </c>
      <c r="O1755" s="13">
        <v>65.0</v>
      </c>
      <c r="P1755" s="13">
        <v>7.5</v>
      </c>
      <c r="Q1755" s="13">
        <v>15.9</v>
      </c>
      <c r="R1755" s="13">
        <v>10.7</v>
      </c>
      <c r="S1755" s="13">
        <v>2.3</v>
      </c>
      <c r="T1755" s="13">
        <v>2.2</v>
      </c>
      <c r="U1755" s="13">
        <v>1.3</v>
      </c>
      <c r="V1755" s="13">
        <v>60.5</v>
      </c>
      <c r="W1755" s="11" t="str">
        <f t="shared" si="1"/>
        <v>B-Average|BBVA|Operations|2025</v>
      </c>
      <c r="X1755" s="15">
        <f>(MAX(0,MIN(1,1-(K1755-scaling_params!$B$2)/(scaling_params!$C$2-scaling_params!$B$2)))+MAX(0,MIN(1,(L1755-scaling_params!$B$3)/(scaling_params!$C$3-scaling_params!$B$3))))/2</f>
        <v>0.3450980392</v>
      </c>
      <c r="Y1755" s="15">
        <f>(MAX(0,MIN(1,(M1755-scaling_params!$B$4)/(scaling_params!$C$4-scaling_params!$B$4)))+MAX(0,MIN(1,(N1755-scaling_params!$B$5)/(scaling_params!$C$5-scaling_params!$B$5))))/2</f>
        <v>0.3202380952</v>
      </c>
      <c r="Z1755" s="15">
        <f>(MAX(0,MIN(1,(O1755-scaling_params!$B$6)/(scaling_params!$C$6-scaling_params!$B$6)))+MAX(0,MIN(1,1-(P1755-scaling_params!$B$7)/(scaling_params!$C$7-scaling_params!$B$7)))+MAX(0,MIN(1,(T1755-scaling_params!$B$11)/(scaling_params!$C$11-scaling_params!$B$11))))/3</f>
        <v>0.3584336812</v>
      </c>
      <c r="AA1755" s="15">
        <f>(MAX(0,MIN(1,1-(Q1755-scaling_params!$B$8)/(scaling_params!$C$8-scaling_params!$B$8)))+MAX(0,MIN(1,(R1755-scaling_params!$B$9)/(scaling_params!$C$9-scaling_params!$B$9)))+MAX(0,MIN(1,(S1755-scaling_params!$B$10)/(scaling_params!$C$10-scaling_params!$B$10))))/3</f>
        <v>0.2517402243</v>
      </c>
      <c r="AB1755" s="15">
        <f>(MAX(0,MIN(1,(U1755-scaling_params!$B$12)/(scaling_params!$C$12-scaling_params!$B$12)))+MAX(0,MIN(1,(V1755-scaling_params!$B$13)/(scaling_params!$C$13-scaling_params!$B$13))))/2</f>
        <v>0.2304545455</v>
      </c>
      <c r="AC1755" s="13">
        <f>(scaling_params!$G$2*X1755+scaling_params!$G$3*Y1755+scaling_params!$G$4*Z1755+scaling_params!$G$5*AA1755+scaling_params!$G$6*AB1755)*100</f>
        <v>31.20858225</v>
      </c>
      <c r="AD1755" s="11" t="s">
        <v>680</v>
      </c>
      <c r="AE1755" s="11">
        <f t="shared" si="2"/>
        <v>1</v>
      </c>
    </row>
    <row r="1756" ht="15.75" customHeight="1">
      <c r="A1756" s="11" t="s">
        <v>556</v>
      </c>
      <c r="B1756" s="11" t="s">
        <v>163</v>
      </c>
      <c r="C1756" s="11" t="s">
        <v>449</v>
      </c>
      <c r="D1756" s="11" t="s">
        <v>170</v>
      </c>
      <c r="E1756" s="12">
        <v>2024.0</v>
      </c>
      <c r="F1756" s="11" t="s">
        <v>166</v>
      </c>
      <c r="G1756" s="11" t="s">
        <v>184</v>
      </c>
      <c r="H1756" s="11">
        <v>3.0</v>
      </c>
      <c r="I1756" s="13">
        <v>8.6</v>
      </c>
      <c r="J1756" s="11">
        <v>0.0</v>
      </c>
      <c r="K1756" s="13">
        <v>2.4</v>
      </c>
      <c r="L1756" s="13">
        <v>8.0</v>
      </c>
      <c r="M1756" s="11">
        <v>12.0</v>
      </c>
      <c r="N1756" s="14">
        <v>0.86</v>
      </c>
      <c r="O1756" s="13">
        <v>70.5</v>
      </c>
      <c r="P1756" s="13">
        <v>8.3</v>
      </c>
      <c r="Q1756" s="13">
        <v>13.6</v>
      </c>
      <c r="R1756" s="13">
        <v>14.9</v>
      </c>
      <c r="S1756" s="13">
        <v>4.1</v>
      </c>
      <c r="T1756" s="13">
        <v>4.2</v>
      </c>
      <c r="U1756" s="13">
        <v>1.7</v>
      </c>
      <c r="V1756" s="13">
        <v>83.4</v>
      </c>
      <c r="W1756" s="11" t="str">
        <f t="shared" si="1"/>
        <v>B-Average|BBVA|Risk|2024</v>
      </c>
      <c r="X1756" s="15">
        <f>(MAX(0,MIN(1,1-(K1756-scaling_params!$B$2)/(scaling_params!$C$2-scaling_params!$B$2)))+MAX(0,MIN(1,(L1756-scaling_params!$B$3)/(scaling_params!$C$3-scaling_params!$B$3))))/2</f>
        <v>0.6343137255</v>
      </c>
      <c r="Y1756" s="15">
        <f>(MAX(0,MIN(1,(M1756-scaling_params!$B$4)/(scaling_params!$C$4-scaling_params!$B$4)))+MAX(0,MIN(1,(N1756-scaling_params!$B$5)/(scaling_params!$C$5-scaling_params!$B$5))))/2</f>
        <v>0.643452381</v>
      </c>
      <c r="Z1756" s="15">
        <f>(MAX(0,MIN(1,(O1756-scaling_params!$B$6)/(scaling_params!$C$6-scaling_params!$B$6)))+MAX(0,MIN(1,1-(P1756-scaling_params!$B$7)/(scaling_params!$C$7-scaling_params!$B$7)))+MAX(0,MIN(1,(T1756-scaling_params!$B$11)/(scaling_params!$C$11-scaling_params!$B$11))))/3</f>
        <v>0.5675968755</v>
      </c>
      <c r="AA1756" s="15">
        <f>(MAX(0,MIN(1,1-(Q1756-scaling_params!$B$8)/(scaling_params!$C$8-scaling_params!$B$8)))+MAX(0,MIN(1,(R1756-scaling_params!$B$9)/(scaling_params!$C$9-scaling_params!$B$9)))+MAX(0,MIN(1,(S1756-scaling_params!$B$10)/(scaling_params!$C$10-scaling_params!$B$10))))/3</f>
        <v>0.6925472145</v>
      </c>
      <c r="AB1756" s="15">
        <f>(MAX(0,MIN(1,(U1756-scaling_params!$B$12)/(scaling_params!$C$12-scaling_params!$B$12)))+MAX(0,MIN(1,(V1756-scaling_params!$B$13)/(scaling_params!$C$13-scaling_params!$B$13))))/2</f>
        <v>0.5386363636</v>
      </c>
      <c r="AC1756" s="13">
        <f>(scaling_params!$G$2*X1756+scaling_params!$G$3*Y1756+scaling_params!$G$4*Z1756+scaling_params!$G$5*AA1756+scaling_params!$G$6*AB1756)*100</f>
        <v>61.91077014</v>
      </c>
      <c r="AD1756" s="11" t="s">
        <v>680</v>
      </c>
      <c r="AE1756" s="11">
        <f t="shared" si="2"/>
        <v>1</v>
      </c>
    </row>
    <row r="1757" ht="15.75" customHeight="1">
      <c r="A1757" s="11" t="s">
        <v>556</v>
      </c>
      <c r="B1757" s="11" t="s">
        <v>163</v>
      </c>
      <c r="C1757" s="11" t="s">
        <v>449</v>
      </c>
      <c r="D1757" s="11" t="s">
        <v>170</v>
      </c>
      <c r="E1757" s="12">
        <v>2025.0</v>
      </c>
      <c r="F1757" s="11" t="s">
        <v>166</v>
      </c>
      <c r="G1757" s="11" t="s">
        <v>184</v>
      </c>
      <c r="H1757" s="11">
        <v>3.0</v>
      </c>
      <c r="I1757" s="13">
        <v>8.3</v>
      </c>
      <c r="J1757" s="11">
        <v>0.0</v>
      </c>
      <c r="K1757" s="13">
        <v>2.5</v>
      </c>
      <c r="L1757" s="13">
        <v>7.5</v>
      </c>
      <c r="M1757" s="11">
        <v>13.0</v>
      </c>
      <c r="N1757" s="14">
        <v>0.82</v>
      </c>
      <c r="O1757" s="13">
        <v>68.8</v>
      </c>
      <c r="P1757" s="13">
        <v>7.0</v>
      </c>
      <c r="Q1757" s="13">
        <v>16.6</v>
      </c>
      <c r="R1757" s="13">
        <v>14.7</v>
      </c>
      <c r="S1757" s="13">
        <v>4.4</v>
      </c>
      <c r="T1757" s="13">
        <v>3.7</v>
      </c>
      <c r="U1757" s="13">
        <v>1.5</v>
      </c>
      <c r="V1757" s="13">
        <v>78.2</v>
      </c>
      <c r="W1757" s="11" t="str">
        <f t="shared" si="1"/>
        <v>B-Average|BBVA|Risk|2025</v>
      </c>
      <c r="X1757" s="15">
        <f>(MAX(0,MIN(1,1-(K1757-scaling_params!$B$2)/(scaling_params!$C$2-scaling_params!$B$2)))+MAX(0,MIN(1,(L1757-scaling_params!$B$3)/(scaling_params!$C$3-scaling_params!$B$3))))/2</f>
        <v>0.5808823529</v>
      </c>
      <c r="Y1757" s="15">
        <f>(MAX(0,MIN(1,(M1757-scaling_params!$B$4)/(scaling_params!$C$4-scaling_params!$B$4)))+MAX(0,MIN(1,(N1757-scaling_params!$B$5)/(scaling_params!$C$5-scaling_params!$B$5))))/2</f>
        <v>0.5982142857</v>
      </c>
      <c r="Z1757" s="15">
        <f>(MAX(0,MIN(1,(O1757-scaling_params!$B$6)/(scaling_params!$C$6-scaling_params!$B$6)))+MAX(0,MIN(1,1-(P1757-scaling_params!$B$7)/(scaling_params!$C$7-scaling_params!$B$7)))+MAX(0,MIN(1,(T1757-scaling_params!$B$11)/(scaling_params!$C$11-scaling_params!$B$11))))/3</f>
        <v>0.6090421397</v>
      </c>
      <c r="AA1757" s="15">
        <f>(MAX(0,MIN(1,1-(Q1757-scaling_params!$B$8)/(scaling_params!$C$8-scaling_params!$B$8)))+MAX(0,MIN(1,(R1757-scaling_params!$B$9)/(scaling_params!$C$9-scaling_params!$B$9)))+MAX(0,MIN(1,(S1757-scaling_params!$B$10)/(scaling_params!$C$10-scaling_params!$B$10))))/3</f>
        <v>0.599883797</v>
      </c>
      <c r="AB1757" s="15">
        <f>(MAX(0,MIN(1,(U1757-scaling_params!$B$12)/(scaling_params!$C$12-scaling_params!$B$12)))+MAX(0,MIN(1,(V1757-scaling_params!$B$13)/(scaling_params!$C$13-scaling_params!$B$13))))/2</f>
        <v>0.4413636364</v>
      </c>
      <c r="AC1757" s="13">
        <f>(scaling_params!$G$2*X1757+scaling_params!$G$3*Y1757+scaling_params!$G$4*Z1757+scaling_params!$G$5*AA1757+scaling_params!$G$6*AB1757)*100</f>
        <v>57.78730703</v>
      </c>
      <c r="AD1757" s="11" t="s">
        <v>680</v>
      </c>
      <c r="AE1757" s="11">
        <f t="shared" si="2"/>
        <v>1</v>
      </c>
    </row>
    <row r="1758" ht="15.75" customHeight="1">
      <c r="A1758" s="11" t="s">
        <v>557</v>
      </c>
      <c r="B1758" s="11" t="s">
        <v>163</v>
      </c>
      <c r="C1758" s="11" t="s">
        <v>449</v>
      </c>
      <c r="D1758" s="11" t="s">
        <v>174</v>
      </c>
      <c r="E1758" s="12">
        <v>2024.0</v>
      </c>
      <c r="F1758" s="11" t="s">
        <v>166</v>
      </c>
      <c r="G1758" s="11" t="s">
        <v>175</v>
      </c>
      <c r="H1758" s="11">
        <v>3.0</v>
      </c>
      <c r="I1758" s="13">
        <v>8.6</v>
      </c>
      <c r="J1758" s="11">
        <v>0.0</v>
      </c>
      <c r="K1758" s="13">
        <v>3.0</v>
      </c>
      <c r="L1758" s="13">
        <v>6.7</v>
      </c>
      <c r="M1758" s="11">
        <v>-1.0</v>
      </c>
      <c r="N1758" s="14">
        <v>0.75</v>
      </c>
      <c r="O1758" s="13">
        <v>61.5</v>
      </c>
      <c r="P1758" s="13">
        <v>8.7</v>
      </c>
      <c r="Q1758" s="13">
        <v>18.1</v>
      </c>
      <c r="R1758" s="13">
        <v>13.0</v>
      </c>
      <c r="S1758" s="13">
        <v>2.7</v>
      </c>
      <c r="T1758" s="13">
        <v>3.1</v>
      </c>
      <c r="U1758" s="13">
        <v>1.3</v>
      </c>
      <c r="V1758" s="13">
        <v>69.3</v>
      </c>
      <c r="W1758" s="11" t="str">
        <f t="shared" si="1"/>
        <v>B-Average|BBVA|Digital|2024</v>
      </c>
      <c r="X1758" s="15">
        <f>(MAX(0,MIN(1,1-(K1758-scaling_params!$B$2)/(scaling_params!$C$2-scaling_params!$B$2)))+MAX(0,MIN(1,(L1758-scaling_params!$B$3)/(scaling_params!$C$3-scaling_params!$B$3))))/2</f>
        <v>0.4387254902</v>
      </c>
      <c r="Y1758" s="15">
        <f>(MAX(0,MIN(1,(M1758-scaling_params!$B$4)/(scaling_params!$C$4-scaling_params!$B$4)))+MAX(0,MIN(1,(N1758-scaling_params!$B$5)/(scaling_params!$C$5-scaling_params!$B$5))))/2</f>
        <v>0.444047619</v>
      </c>
      <c r="Z1758" s="15">
        <f>(MAX(0,MIN(1,(O1758-scaling_params!$B$6)/(scaling_params!$C$6-scaling_params!$B$6)))+MAX(0,MIN(1,1-(P1758-scaling_params!$B$7)/(scaling_params!$C$7-scaling_params!$B$7)))+MAX(0,MIN(1,(T1758-scaling_params!$B$11)/(scaling_params!$C$11-scaling_params!$B$11))))/3</f>
        <v>0.2782840832</v>
      </c>
      <c r="AA1758" s="15">
        <f>(MAX(0,MIN(1,1-(Q1758-scaling_params!$B$8)/(scaling_params!$C$8-scaling_params!$B$8)))+MAX(0,MIN(1,(R1758-scaling_params!$B$9)/(scaling_params!$C$9-scaling_params!$B$9)))+MAX(0,MIN(1,(S1758-scaling_params!$B$10)/(scaling_params!$C$10-scaling_params!$B$10))))/3</f>
        <v>0.3046689907</v>
      </c>
      <c r="AB1758" s="15">
        <f>(MAX(0,MIN(1,(U1758-scaling_params!$B$12)/(scaling_params!$C$12-scaling_params!$B$12)))+MAX(0,MIN(1,(V1758-scaling_params!$B$13)/(scaling_params!$C$13-scaling_params!$B$13))))/2</f>
        <v>0.3104545455</v>
      </c>
      <c r="AC1758" s="13">
        <f>(scaling_params!$G$2*X1758+scaling_params!$G$3*Y1758+scaling_params!$G$4*Z1758+scaling_params!$G$5*AA1758+scaling_params!$G$6*AB1758)*100</f>
        <v>36.3103819</v>
      </c>
      <c r="AD1758" s="11" t="s">
        <v>680</v>
      </c>
      <c r="AE1758" s="11">
        <f t="shared" si="2"/>
        <v>1</v>
      </c>
    </row>
    <row r="1759" ht="15.75" customHeight="1">
      <c r="A1759" s="11" t="s">
        <v>557</v>
      </c>
      <c r="B1759" s="11" t="s">
        <v>163</v>
      </c>
      <c r="C1759" s="11" t="s">
        <v>449</v>
      </c>
      <c r="D1759" s="11" t="s">
        <v>174</v>
      </c>
      <c r="E1759" s="12">
        <v>2025.0</v>
      </c>
      <c r="F1759" s="11" t="s">
        <v>166</v>
      </c>
      <c r="G1759" s="11" t="s">
        <v>175</v>
      </c>
      <c r="H1759" s="11">
        <v>3.0</v>
      </c>
      <c r="I1759" s="13">
        <v>8.3</v>
      </c>
      <c r="J1759" s="11">
        <v>0.0</v>
      </c>
      <c r="K1759" s="13">
        <v>3.2</v>
      </c>
      <c r="L1759" s="13">
        <v>7.2</v>
      </c>
      <c r="M1759" s="11">
        <v>-12.0</v>
      </c>
      <c r="N1759" s="14">
        <v>0.72</v>
      </c>
      <c r="O1759" s="13">
        <v>62.8</v>
      </c>
      <c r="P1759" s="13">
        <v>7.6</v>
      </c>
      <c r="Q1759" s="13">
        <v>16.6</v>
      </c>
      <c r="R1759" s="13">
        <v>15.2</v>
      </c>
      <c r="S1759" s="13">
        <v>2.9</v>
      </c>
      <c r="T1759" s="13">
        <v>2.9</v>
      </c>
      <c r="U1759" s="13">
        <v>1.7</v>
      </c>
      <c r="V1759" s="13">
        <v>71.7</v>
      </c>
      <c r="W1759" s="11" t="str">
        <f t="shared" si="1"/>
        <v>B-Average|BBVA|Digital|2025</v>
      </c>
      <c r="X1759" s="15">
        <f>(MAX(0,MIN(1,1-(K1759-scaling_params!$B$2)/(scaling_params!$C$2-scaling_params!$B$2)))+MAX(0,MIN(1,(L1759-scaling_params!$B$3)/(scaling_params!$C$3-scaling_params!$B$3))))/2</f>
        <v>0.4421568627</v>
      </c>
      <c r="Y1759" s="15">
        <f>(MAX(0,MIN(1,(M1759-scaling_params!$B$4)/(scaling_params!$C$4-scaling_params!$B$4)))+MAX(0,MIN(1,(N1759-scaling_params!$B$5)/(scaling_params!$C$5-scaling_params!$B$5))))/2</f>
        <v>0.3541666667</v>
      </c>
      <c r="Z1759" s="15">
        <f>(MAX(0,MIN(1,(O1759-scaling_params!$B$6)/(scaling_params!$C$6-scaling_params!$B$6)))+MAX(0,MIN(1,1-(P1759-scaling_params!$B$7)/(scaling_params!$C$7-scaling_params!$B$7)))+MAX(0,MIN(1,(T1759-scaling_params!$B$11)/(scaling_params!$C$11-scaling_params!$B$11))))/3</f>
        <v>0.3797877085</v>
      </c>
      <c r="AA1759" s="15">
        <f>(MAX(0,MIN(1,1-(Q1759-scaling_params!$B$8)/(scaling_params!$C$8-scaling_params!$B$8)))+MAX(0,MIN(1,(R1759-scaling_params!$B$9)/(scaling_params!$C$9-scaling_params!$B$9)))+MAX(0,MIN(1,(S1759-scaling_params!$B$10)/(scaling_params!$C$10-scaling_params!$B$10))))/3</f>
        <v>0.4739220199</v>
      </c>
      <c r="AB1759" s="15">
        <f>(MAX(0,MIN(1,(U1759-scaling_params!$B$12)/(scaling_params!$C$12-scaling_params!$B$12)))+MAX(0,MIN(1,(V1759-scaling_params!$B$13)/(scaling_params!$C$13-scaling_params!$B$13))))/2</f>
        <v>0.4322727273</v>
      </c>
      <c r="AC1759" s="13">
        <f>(scaling_params!$G$2*X1759+scaling_params!$G$3*Y1759+scaling_params!$G$4*Z1759+scaling_params!$G$5*AA1759+scaling_params!$G$6*AB1759)*100</f>
        <v>41.08045982</v>
      </c>
      <c r="AD1759" s="11" t="s">
        <v>680</v>
      </c>
      <c r="AE1759" s="11">
        <f t="shared" si="2"/>
        <v>1</v>
      </c>
    </row>
    <row r="1760" ht="15.75" customHeight="1">
      <c r="A1760" s="11" t="s">
        <v>558</v>
      </c>
      <c r="B1760" s="11" t="s">
        <v>163</v>
      </c>
      <c r="C1760" s="11" t="s">
        <v>449</v>
      </c>
      <c r="D1760" s="11" t="s">
        <v>170</v>
      </c>
      <c r="E1760" s="12">
        <v>2024.0</v>
      </c>
      <c r="F1760" s="11" t="s">
        <v>166</v>
      </c>
      <c r="G1760" s="11" t="s">
        <v>167</v>
      </c>
      <c r="H1760" s="11">
        <v>3.0</v>
      </c>
      <c r="I1760" s="13">
        <v>8.6</v>
      </c>
      <c r="J1760" s="11">
        <v>0.0</v>
      </c>
      <c r="K1760" s="13">
        <v>2.4</v>
      </c>
      <c r="L1760" s="13">
        <v>7.6</v>
      </c>
      <c r="M1760" s="11">
        <v>33.0</v>
      </c>
      <c r="N1760" s="14">
        <v>0.76</v>
      </c>
      <c r="O1760" s="13">
        <v>70.5</v>
      </c>
      <c r="P1760" s="13">
        <v>8.3</v>
      </c>
      <c r="Q1760" s="13">
        <v>13.6</v>
      </c>
      <c r="R1760" s="13">
        <v>14.9</v>
      </c>
      <c r="S1760" s="13">
        <v>3.8</v>
      </c>
      <c r="T1760" s="13">
        <v>3.0</v>
      </c>
      <c r="U1760" s="13">
        <v>1.7</v>
      </c>
      <c r="V1760" s="13">
        <v>74.1</v>
      </c>
      <c r="W1760" s="11" t="str">
        <f t="shared" si="1"/>
        <v>B-Average|BBVA|Risk|2024</v>
      </c>
      <c r="X1760" s="15">
        <f>(MAX(0,MIN(1,1-(K1760-scaling_params!$B$2)/(scaling_params!$C$2-scaling_params!$B$2)))+MAX(0,MIN(1,(L1760-scaling_params!$B$3)/(scaling_params!$C$3-scaling_params!$B$3))))/2</f>
        <v>0.6049019608</v>
      </c>
      <c r="Y1760" s="15">
        <f>(MAX(0,MIN(1,(M1760-scaling_params!$B$4)/(scaling_params!$C$4-scaling_params!$B$4)))+MAX(0,MIN(1,(N1760-scaling_params!$B$5)/(scaling_params!$C$5-scaling_params!$B$5))))/2</f>
        <v>0.618452381</v>
      </c>
      <c r="Z1760" s="15">
        <f>(MAX(0,MIN(1,(O1760-scaling_params!$B$6)/(scaling_params!$C$6-scaling_params!$B$6)))+MAX(0,MIN(1,1-(P1760-scaling_params!$B$7)/(scaling_params!$C$7-scaling_params!$B$7)))+MAX(0,MIN(1,(T1760-scaling_params!$B$11)/(scaling_params!$C$11-scaling_params!$B$11))))/3</f>
        <v>0.4533111612</v>
      </c>
      <c r="AA1760" s="15">
        <f>(MAX(0,MIN(1,1-(Q1760-scaling_params!$B$8)/(scaling_params!$C$8-scaling_params!$B$8)))+MAX(0,MIN(1,(R1760-scaling_params!$B$9)/(scaling_params!$C$9-scaling_params!$B$9)))+MAX(0,MIN(1,(S1760-scaling_params!$B$10)/(scaling_params!$C$10-scaling_params!$B$10))))/3</f>
        <v>0.6631354498</v>
      </c>
      <c r="AB1760" s="15">
        <f>(MAX(0,MIN(1,(U1760-scaling_params!$B$12)/(scaling_params!$C$12-scaling_params!$B$12)))+MAX(0,MIN(1,(V1760-scaling_params!$B$13)/(scaling_params!$C$13-scaling_params!$B$13))))/2</f>
        <v>0.4540909091</v>
      </c>
      <c r="AC1760" s="13">
        <f>(scaling_params!$G$2*X1760+scaling_params!$G$3*Y1760+scaling_params!$G$4*Z1760+scaling_params!$G$5*AA1760+scaling_params!$G$6*AB1760)*100</f>
        <v>56.43109596</v>
      </c>
      <c r="AD1760" s="11" t="s">
        <v>680</v>
      </c>
      <c r="AE1760" s="11">
        <f t="shared" si="2"/>
        <v>1</v>
      </c>
    </row>
    <row r="1761" ht="15.75" customHeight="1">
      <c r="A1761" s="11" t="s">
        <v>558</v>
      </c>
      <c r="B1761" s="11" t="s">
        <v>163</v>
      </c>
      <c r="C1761" s="11" t="s">
        <v>449</v>
      </c>
      <c r="D1761" s="11" t="s">
        <v>170</v>
      </c>
      <c r="E1761" s="12">
        <v>2025.0</v>
      </c>
      <c r="F1761" s="11" t="s">
        <v>166</v>
      </c>
      <c r="G1761" s="11" t="s">
        <v>167</v>
      </c>
      <c r="H1761" s="11">
        <v>3.0</v>
      </c>
      <c r="I1761" s="13">
        <v>8.3</v>
      </c>
      <c r="J1761" s="11">
        <v>0.0</v>
      </c>
      <c r="K1761" s="13">
        <v>2.5</v>
      </c>
      <c r="L1761" s="13">
        <v>7.3</v>
      </c>
      <c r="M1761" s="11">
        <v>57.0</v>
      </c>
      <c r="N1761" s="14">
        <v>0.9</v>
      </c>
      <c r="O1761" s="13">
        <v>68.8</v>
      </c>
      <c r="P1761" s="13">
        <v>7.0</v>
      </c>
      <c r="Q1761" s="13">
        <v>16.6</v>
      </c>
      <c r="R1761" s="13">
        <v>14.7</v>
      </c>
      <c r="S1761" s="13">
        <v>3.7</v>
      </c>
      <c r="T1761" s="13">
        <v>4.2</v>
      </c>
      <c r="U1761" s="13">
        <v>1.5</v>
      </c>
      <c r="V1761" s="13">
        <v>82.8</v>
      </c>
      <c r="W1761" s="11" t="str">
        <f t="shared" si="1"/>
        <v>B-Average|BBVA|Risk|2025</v>
      </c>
      <c r="X1761" s="15">
        <f>(MAX(0,MIN(1,1-(K1761-scaling_params!$B$2)/(scaling_params!$C$2-scaling_params!$B$2)))+MAX(0,MIN(1,(L1761-scaling_params!$B$3)/(scaling_params!$C$3-scaling_params!$B$3))))/2</f>
        <v>0.5661764706</v>
      </c>
      <c r="Y1761" s="15">
        <f>(MAX(0,MIN(1,(M1761-scaling_params!$B$4)/(scaling_params!$C$4-scaling_params!$B$4)))+MAX(0,MIN(1,(N1761-scaling_params!$B$5)/(scaling_params!$C$5-scaling_params!$B$5))))/2</f>
        <v>0.9077380952</v>
      </c>
      <c r="Z1761" s="15">
        <f>(MAX(0,MIN(1,(O1761-scaling_params!$B$6)/(scaling_params!$C$6-scaling_params!$B$6)))+MAX(0,MIN(1,1-(P1761-scaling_params!$B$7)/(scaling_params!$C$7-scaling_params!$B$7)))+MAX(0,MIN(1,(T1761-scaling_params!$B$11)/(scaling_params!$C$11-scaling_params!$B$11))))/3</f>
        <v>0.6566611874</v>
      </c>
      <c r="AA1761" s="15">
        <f>(MAX(0,MIN(1,1-(Q1761-scaling_params!$B$8)/(scaling_params!$C$8-scaling_params!$B$8)))+MAX(0,MIN(1,(R1761-scaling_params!$B$9)/(scaling_params!$C$9-scaling_params!$B$9)))+MAX(0,MIN(1,(S1761-scaling_params!$B$10)/(scaling_params!$C$10-scaling_params!$B$10))))/3</f>
        <v>0.531256346</v>
      </c>
      <c r="AB1761" s="15">
        <f>(MAX(0,MIN(1,(U1761-scaling_params!$B$12)/(scaling_params!$C$12-scaling_params!$B$12)))+MAX(0,MIN(1,(V1761-scaling_params!$B$13)/(scaling_params!$C$13-scaling_params!$B$13))))/2</f>
        <v>0.4831818182</v>
      </c>
      <c r="AC1761" s="13">
        <f>(scaling_params!$G$2*X1761+scaling_params!$G$3*Y1761+scaling_params!$G$4*Z1761+scaling_params!$G$5*AA1761+scaling_params!$G$6*AB1761)*100</f>
        <v>65.12018734</v>
      </c>
      <c r="AD1761" s="11" t="s">
        <v>680</v>
      </c>
      <c r="AE1761" s="11">
        <f t="shared" si="2"/>
        <v>1</v>
      </c>
    </row>
    <row r="1762" ht="15.75" customHeight="1">
      <c r="A1762" s="11" t="s">
        <v>559</v>
      </c>
      <c r="B1762" s="11" t="s">
        <v>163</v>
      </c>
      <c r="C1762" s="11" t="s">
        <v>449</v>
      </c>
      <c r="D1762" s="11" t="s">
        <v>170</v>
      </c>
      <c r="E1762" s="12">
        <v>2024.0</v>
      </c>
      <c r="F1762" s="11" t="s">
        <v>171</v>
      </c>
      <c r="G1762" s="11" t="s">
        <v>184</v>
      </c>
      <c r="H1762" s="11">
        <v>1.0</v>
      </c>
      <c r="I1762" s="13">
        <v>8.6</v>
      </c>
      <c r="J1762" s="11">
        <v>0.0</v>
      </c>
      <c r="K1762" s="13">
        <v>2.4</v>
      </c>
      <c r="L1762" s="13">
        <v>7.3</v>
      </c>
      <c r="M1762" s="11">
        <v>2.0</v>
      </c>
      <c r="N1762" s="14">
        <v>0.79</v>
      </c>
      <c r="O1762" s="13">
        <v>70.5</v>
      </c>
      <c r="P1762" s="13">
        <v>8.3</v>
      </c>
      <c r="Q1762" s="13">
        <v>13.6</v>
      </c>
      <c r="R1762" s="13">
        <v>14.9</v>
      </c>
      <c r="S1762" s="13">
        <v>3.8</v>
      </c>
      <c r="T1762" s="13">
        <v>2.9</v>
      </c>
      <c r="U1762" s="13">
        <v>1.7</v>
      </c>
      <c r="V1762" s="13">
        <v>67.3</v>
      </c>
      <c r="W1762" s="11" t="str">
        <f t="shared" si="1"/>
        <v>B-Average|BBVA|Risk|2024</v>
      </c>
      <c r="X1762" s="15">
        <f>(MAX(0,MIN(1,1-(K1762-scaling_params!$B$2)/(scaling_params!$C$2-scaling_params!$B$2)))+MAX(0,MIN(1,(L1762-scaling_params!$B$3)/(scaling_params!$C$3-scaling_params!$B$3))))/2</f>
        <v>0.5828431373</v>
      </c>
      <c r="Y1762" s="15">
        <f>(MAX(0,MIN(1,(M1762-scaling_params!$B$4)/(scaling_params!$C$4-scaling_params!$B$4)))+MAX(0,MIN(1,(N1762-scaling_params!$B$5)/(scaling_params!$C$5-scaling_params!$B$5))))/2</f>
        <v>0.5083333333</v>
      </c>
      <c r="Z1762" s="15">
        <f>(MAX(0,MIN(1,(O1762-scaling_params!$B$6)/(scaling_params!$C$6-scaling_params!$B$6)))+MAX(0,MIN(1,1-(P1762-scaling_params!$B$7)/(scaling_params!$C$7-scaling_params!$B$7)))+MAX(0,MIN(1,(T1762-scaling_params!$B$11)/(scaling_params!$C$11-scaling_params!$B$11))))/3</f>
        <v>0.4437873517</v>
      </c>
      <c r="AA1762" s="15">
        <f>(MAX(0,MIN(1,1-(Q1762-scaling_params!$B$8)/(scaling_params!$C$8-scaling_params!$B$8)))+MAX(0,MIN(1,(R1762-scaling_params!$B$9)/(scaling_params!$C$9-scaling_params!$B$9)))+MAX(0,MIN(1,(S1762-scaling_params!$B$10)/(scaling_params!$C$10-scaling_params!$B$10))))/3</f>
        <v>0.6631354498</v>
      </c>
      <c r="AB1762" s="15">
        <f>(MAX(0,MIN(1,(U1762-scaling_params!$B$12)/(scaling_params!$C$12-scaling_params!$B$12)))+MAX(0,MIN(1,(V1762-scaling_params!$B$13)/(scaling_params!$C$13-scaling_params!$B$13))))/2</f>
        <v>0.3922727273</v>
      </c>
      <c r="AC1762" s="13">
        <f>(scaling_params!$G$2*X1762+scaling_params!$G$3*Y1762+scaling_params!$G$4*Z1762+scaling_params!$G$5*AA1762+scaling_params!$G$6*AB1762)*100</f>
        <v>52.37165192</v>
      </c>
      <c r="AD1762" s="11" t="s">
        <v>680</v>
      </c>
      <c r="AE1762" s="11">
        <f t="shared" si="2"/>
        <v>1</v>
      </c>
    </row>
    <row r="1763" ht="15.75" customHeight="1">
      <c r="A1763" s="11" t="s">
        <v>559</v>
      </c>
      <c r="B1763" s="11" t="s">
        <v>163</v>
      </c>
      <c r="C1763" s="11" t="s">
        <v>449</v>
      </c>
      <c r="D1763" s="11" t="s">
        <v>170</v>
      </c>
      <c r="E1763" s="12">
        <v>2025.0</v>
      </c>
      <c r="F1763" s="11" t="s">
        <v>171</v>
      </c>
      <c r="G1763" s="11" t="s">
        <v>184</v>
      </c>
      <c r="H1763" s="11">
        <v>1.0</v>
      </c>
      <c r="I1763" s="13">
        <v>8.3</v>
      </c>
      <c r="J1763" s="11">
        <v>1.0</v>
      </c>
      <c r="K1763" s="13">
        <v>2.5</v>
      </c>
      <c r="L1763" s="13">
        <v>7.1</v>
      </c>
      <c r="M1763" s="11">
        <v>29.0</v>
      </c>
      <c r="N1763" s="14">
        <v>0.78</v>
      </c>
      <c r="O1763" s="13">
        <v>68.8</v>
      </c>
      <c r="P1763" s="13">
        <v>7.0</v>
      </c>
      <c r="Q1763" s="13">
        <v>16.6</v>
      </c>
      <c r="R1763" s="13">
        <v>14.7</v>
      </c>
      <c r="S1763" s="13">
        <v>3.6</v>
      </c>
      <c r="T1763" s="13">
        <v>3.2</v>
      </c>
      <c r="U1763" s="13">
        <v>1.5</v>
      </c>
      <c r="V1763" s="13">
        <v>74.2</v>
      </c>
      <c r="W1763" s="11" t="str">
        <f t="shared" si="1"/>
        <v>B-Average|BBVA|Risk|2025</v>
      </c>
      <c r="X1763" s="15">
        <f>(MAX(0,MIN(1,1-(K1763-scaling_params!$B$2)/(scaling_params!$C$2-scaling_params!$B$2)))+MAX(0,MIN(1,(L1763-scaling_params!$B$3)/(scaling_params!$C$3-scaling_params!$B$3))))/2</f>
        <v>0.5514705882</v>
      </c>
      <c r="Y1763" s="15">
        <f>(MAX(0,MIN(1,(M1763-scaling_params!$B$4)/(scaling_params!$C$4-scaling_params!$B$4)))+MAX(0,MIN(1,(N1763-scaling_params!$B$5)/(scaling_params!$C$5-scaling_params!$B$5))))/2</f>
        <v>0.6244047619</v>
      </c>
      <c r="Z1763" s="15">
        <f>(MAX(0,MIN(1,(O1763-scaling_params!$B$6)/(scaling_params!$C$6-scaling_params!$B$6)))+MAX(0,MIN(1,1-(P1763-scaling_params!$B$7)/(scaling_params!$C$7-scaling_params!$B$7)))+MAX(0,MIN(1,(T1763-scaling_params!$B$11)/(scaling_params!$C$11-scaling_params!$B$11))))/3</f>
        <v>0.5614230921</v>
      </c>
      <c r="AA1763" s="15">
        <f>(MAX(0,MIN(1,1-(Q1763-scaling_params!$B$8)/(scaling_params!$C$8-scaling_params!$B$8)))+MAX(0,MIN(1,(R1763-scaling_params!$B$9)/(scaling_params!$C$9-scaling_params!$B$9)))+MAX(0,MIN(1,(S1763-scaling_params!$B$10)/(scaling_params!$C$10-scaling_params!$B$10))))/3</f>
        <v>0.5214524245</v>
      </c>
      <c r="AB1763" s="15">
        <f>(MAX(0,MIN(1,(U1763-scaling_params!$B$12)/(scaling_params!$C$12-scaling_params!$B$12)))+MAX(0,MIN(1,(V1763-scaling_params!$B$13)/(scaling_params!$C$13-scaling_params!$B$13))))/2</f>
        <v>0.405</v>
      </c>
      <c r="AC1763" s="13">
        <f>(scaling_params!$G$2*X1763+scaling_params!$G$3*Y1763+scaling_params!$G$4*Z1763+scaling_params!$G$5*AA1763+scaling_params!$G$6*AB1763)*100</f>
        <v>54.78307606</v>
      </c>
      <c r="AD1763" s="11" t="s">
        <v>680</v>
      </c>
      <c r="AE1763" s="11">
        <f t="shared" si="2"/>
        <v>1</v>
      </c>
    </row>
    <row r="1764" ht="15.75" customHeight="1">
      <c r="A1764" s="11" t="s">
        <v>560</v>
      </c>
      <c r="B1764" s="11" t="s">
        <v>163</v>
      </c>
      <c r="C1764" s="11" t="s">
        <v>449</v>
      </c>
      <c r="D1764" s="11" t="s">
        <v>165</v>
      </c>
      <c r="E1764" s="12">
        <v>2024.0</v>
      </c>
      <c r="F1764" s="11" t="s">
        <v>171</v>
      </c>
      <c r="G1764" s="11" t="s">
        <v>167</v>
      </c>
      <c r="H1764" s="11">
        <v>4.0</v>
      </c>
      <c r="I1764" s="13">
        <v>8.6</v>
      </c>
      <c r="J1764" s="11">
        <v>0.0</v>
      </c>
      <c r="K1764" s="13">
        <v>3.0</v>
      </c>
      <c r="L1764" s="13">
        <v>6.5</v>
      </c>
      <c r="M1764" s="11">
        <v>32.0</v>
      </c>
      <c r="N1764" s="14">
        <v>0.86</v>
      </c>
      <c r="O1764" s="13">
        <v>69.1</v>
      </c>
      <c r="P1764" s="13">
        <v>7.0</v>
      </c>
      <c r="Q1764" s="13">
        <v>16.3</v>
      </c>
      <c r="R1764" s="13">
        <v>13.4</v>
      </c>
      <c r="S1764" s="13">
        <v>3.8</v>
      </c>
      <c r="T1764" s="13">
        <v>3.2</v>
      </c>
      <c r="U1764" s="13">
        <v>2.1</v>
      </c>
      <c r="V1764" s="13">
        <v>71.0</v>
      </c>
      <c r="W1764" s="11" t="str">
        <f t="shared" si="1"/>
        <v>B-Average|BBVA|Operations|2024</v>
      </c>
      <c r="X1764" s="15">
        <f>(MAX(0,MIN(1,1-(K1764-scaling_params!$B$2)/(scaling_params!$C$2-scaling_params!$B$2)))+MAX(0,MIN(1,(L1764-scaling_params!$B$3)/(scaling_params!$C$3-scaling_params!$B$3))))/2</f>
        <v>0.4240196078</v>
      </c>
      <c r="Y1764" s="15">
        <f>(MAX(0,MIN(1,(M1764-scaling_params!$B$4)/(scaling_params!$C$4-scaling_params!$B$4)))+MAX(0,MIN(1,(N1764-scaling_params!$B$5)/(scaling_params!$C$5-scaling_params!$B$5))))/2</f>
        <v>0.7386904762</v>
      </c>
      <c r="Z1764" s="15">
        <f>(MAX(0,MIN(1,(O1764-scaling_params!$B$6)/(scaling_params!$C$6-scaling_params!$B$6)))+MAX(0,MIN(1,1-(P1764-scaling_params!$B$7)/(scaling_params!$C$7-scaling_params!$B$7)))+MAX(0,MIN(1,(T1764-scaling_params!$B$11)/(scaling_params!$C$11-scaling_params!$B$11))))/3</f>
        <v>0.5663735872</v>
      </c>
      <c r="AA1764" s="15">
        <f>(MAX(0,MIN(1,1-(Q1764-scaling_params!$B$8)/(scaling_params!$C$8-scaling_params!$B$8)))+MAX(0,MIN(1,(R1764-scaling_params!$B$9)/(scaling_params!$C$9-scaling_params!$B$9)))+MAX(0,MIN(1,(S1764-scaling_params!$B$10)/(scaling_params!$C$10-scaling_params!$B$10))))/3</f>
        <v>0.4975715833</v>
      </c>
      <c r="AB1764" s="15">
        <f>(MAX(0,MIN(1,(U1764-scaling_params!$B$12)/(scaling_params!$C$12-scaling_params!$B$12)))+MAX(0,MIN(1,(V1764-scaling_params!$B$13)/(scaling_params!$C$13-scaling_params!$B$13))))/2</f>
        <v>0.5259090909</v>
      </c>
      <c r="AC1764" s="13">
        <f>(scaling_params!$G$2*X1764+scaling_params!$G$3*Y1764+scaling_params!$G$4*Z1764+scaling_params!$G$5*AA1764+scaling_params!$G$6*AB1764)*100</f>
        <v>55.59645341</v>
      </c>
      <c r="AD1764" s="11" t="s">
        <v>680</v>
      </c>
      <c r="AE1764" s="11">
        <f t="shared" si="2"/>
        <v>1</v>
      </c>
    </row>
    <row r="1765" ht="15.75" customHeight="1">
      <c r="A1765" s="11" t="s">
        <v>560</v>
      </c>
      <c r="B1765" s="11" t="s">
        <v>163</v>
      </c>
      <c r="C1765" s="11" t="s">
        <v>449</v>
      </c>
      <c r="D1765" s="11" t="s">
        <v>165</v>
      </c>
      <c r="E1765" s="12">
        <v>2025.0</v>
      </c>
      <c r="F1765" s="11" t="s">
        <v>171</v>
      </c>
      <c r="G1765" s="11" t="s">
        <v>167</v>
      </c>
      <c r="H1765" s="11">
        <v>4.0</v>
      </c>
      <c r="I1765" s="13">
        <v>8.3</v>
      </c>
      <c r="J1765" s="11">
        <v>0.0</v>
      </c>
      <c r="K1765" s="13">
        <v>2.9</v>
      </c>
      <c r="L1765" s="13">
        <v>7.8</v>
      </c>
      <c r="M1765" s="11">
        <v>21.0</v>
      </c>
      <c r="N1765" s="14">
        <v>0.9</v>
      </c>
      <c r="O1765" s="13">
        <v>65.0</v>
      </c>
      <c r="P1765" s="13">
        <v>7.5</v>
      </c>
      <c r="Q1765" s="13">
        <v>15.9</v>
      </c>
      <c r="R1765" s="13">
        <v>10.7</v>
      </c>
      <c r="S1765" s="13">
        <v>4.7</v>
      </c>
      <c r="T1765" s="13">
        <v>3.9</v>
      </c>
      <c r="U1765" s="13">
        <v>1.3</v>
      </c>
      <c r="V1765" s="13">
        <v>77.7</v>
      </c>
      <c r="W1765" s="11" t="str">
        <f t="shared" si="1"/>
        <v>B-Average|BBVA|Operations|2025</v>
      </c>
      <c r="X1765" s="15">
        <f>(MAX(0,MIN(1,1-(K1765-scaling_params!$B$2)/(scaling_params!$C$2-scaling_params!$B$2)))+MAX(0,MIN(1,(L1765-scaling_params!$B$3)/(scaling_params!$C$3-scaling_params!$B$3))))/2</f>
        <v>0.5362745098</v>
      </c>
      <c r="Y1765" s="15">
        <f>(MAX(0,MIN(1,(M1765-scaling_params!$B$4)/(scaling_params!$C$4-scaling_params!$B$4)))+MAX(0,MIN(1,(N1765-scaling_params!$B$5)/(scaling_params!$C$5-scaling_params!$B$5))))/2</f>
        <v>0.7363095238</v>
      </c>
      <c r="Z1765" s="15">
        <f>(MAX(0,MIN(1,(O1765-scaling_params!$B$6)/(scaling_params!$C$6-scaling_params!$B$6)))+MAX(0,MIN(1,1-(P1765-scaling_params!$B$7)/(scaling_params!$C$7-scaling_params!$B$7)))+MAX(0,MIN(1,(T1765-scaling_params!$B$11)/(scaling_params!$C$11-scaling_params!$B$11))))/3</f>
        <v>0.5203384431</v>
      </c>
      <c r="AA1765" s="15">
        <f>(MAX(0,MIN(1,1-(Q1765-scaling_params!$B$8)/(scaling_params!$C$8-scaling_params!$B$8)))+MAX(0,MIN(1,(R1765-scaling_params!$B$9)/(scaling_params!$C$9-scaling_params!$B$9)))+MAX(0,MIN(1,(S1765-scaling_params!$B$10)/(scaling_params!$C$10-scaling_params!$B$10))))/3</f>
        <v>0.4870343419</v>
      </c>
      <c r="AB1765" s="15">
        <f>(MAX(0,MIN(1,(U1765-scaling_params!$B$12)/(scaling_params!$C$12-scaling_params!$B$12)))+MAX(0,MIN(1,(V1765-scaling_params!$B$13)/(scaling_params!$C$13-scaling_params!$B$13))))/2</f>
        <v>0.3868181818</v>
      </c>
      <c r="AC1765" s="13">
        <f>(scaling_params!$G$2*X1765+scaling_params!$G$3*Y1765+scaling_params!$G$4*Z1765+scaling_params!$G$5*AA1765+scaling_params!$G$6*AB1765)*100</f>
        <v>55.26993717</v>
      </c>
      <c r="AD1765" s="11" t="s">
        <v>680</v>
      </c>
      <c r="AE1765" s="11">
        <f t="shared" si="2"/>
        <v>1</v>
      </c>
    </row>
    <row r="1766" ht="15.75" customHeight="1">
      <c r="A1766" s="11" t="s">
        <v>561</v>
      </c>
      <c r="B1766" s="11" t="s">
        <v>163</v>
      </c>
      <c r="C1766" s="11" t="s">
        <v>449</v>
      </c>
      <c r="D1766" s="11" t="s">
        <v>170</v>
      </c>
      <c r="E1766" s="12">
        <v>2024.0</v>
      </c>
      <c r="F1766" s="11" t="s">
        <v>166</v>
      </c>
      <c r="G1766" s="11" t="s">
        <v>175</v>
      </c>
      <c r="H1766" s="11">
        <v>1.0</v>
      </c>
      <c r="I1766" s="13">
        <v>8.6</v>
      </c>
      <c r="J1766" s="11">
        <v>0.0</v>
      </c>
      <c r="K1766" s="13">
        <v>2.4</v>
      </c>
      <c r="L1766" s="13">
        <v>7.1</v>
      </c>
      <c r="M1766" s="11">
        <v>9.0</v>
      </c>
      <c r="N1766" s="14">
        <v>0.82</v>
      </c>
      <c r="O1766" s="13">
        <v>70.5</v>
      </c>
      <c r="P1766" s="13">
        <v>8.3</v>
      </c>
      <c r="Q1766" s="13">
        <v>13.6</v>
      </c>
      <c r="R1766" s="13">
        <v>14.9</v>
      </c>
      <c r="S1766" s="13">
        <v>3.5</v>
      </c>
      <c r="T1766" s="13">
        <v>3.3</v>
      </c>
      <c r="U1766" s="13">
        <v>1.7</v>
      </c>
      <c r="V1766" s="13">
        <v>70.6</v>
      </c>
      <c r="W1766" s="11" t="str">
        <f t="shared" si="1"/>
        <v>B-Average|BBVA|Risk|2024</v>
      </c>
      <c r="X1766" s="15">
        <f>(MAX(0,MIN(1,1-(K1766-scaling_params!$B$2)/(scaling_params!$C$2-scaling_params!$B$2)))+MAX(0,MIN(1,(L1766-scaling_params!$B$3)/(scaling_params!$C$3-scaling_params!$B$3))))/2</f>
        <v>0.5681372549</v>
      </c>
      <c r="Y1766" s="15">
        <f>(MAX(0,MIN(1,(M1766-scaling_params!$B$4)/(scaling_params!$C$4-scaling_params!$B$4)))+MAX(0,MIN(1,(N1766-scaling_params!$B$5)/(scaling_params!$C$5-scaling_params!$B$5))))/2</f>
        <v>0.5791666667</v>
      </c>
      <c r="Z1766" s="15">
        <f>(MAX(0,MIN(1,(O1766-scaling_params!$B$6)/(scaling_params!$C$6-scaling_params!$B$6)))+MAX(0,MIN(1,1-(P1766-scaling_params!$B$7)/(scaling_params!$C$7-scaling_params!$B$7)))+MAX(0,MIN(1,(T1766-scaling_params!$B$11)/(scaling_params!$C$11-scaling_params!$B$11))))/3</f>
        <v>0.4818825898</v>
      </c>
      <c r="AA1766" s="15">
        <f>(MAX(0,MIN(1,1-(Q1766-scaling_params!$B$8)/(scaling_params!$C$8-scaling_params!$B$8)))+MAX(0,MIN(1,(R1766-scaling_params!$B$9)/(scaling_params!$C$9-scaling_params!$B$9)))+MAX(0,MIN(1,(S1766-scaling_params!$B$10)/(scaling_params!$C$10-scaling_params!$B$10))))/3</f>
        <v>0.6337236851</v>
      </c>
      <c r="AB1766" s="15">
        <f>(MAX(0,MIN(1,(U1766-scaling_params!$B$12)/(scaling_params!$C$12-scaling_params!$B$12)))+MAX(0,MIN(1,(V1766-scaling_params!$B$13)/(scaling_params!$C$13-scaling_params!$B$13))))/2</f>
        <v>0.4222727273</v>
      </c>
      <c r="AC1766" s="13">
        <f>(scaling_params!$G$2*X1766+scaling_params!$G$3*Y1766+scaling_params!$G$4*Z1766+scaling_params!$G$5*AA1766+scaling_params!$G$6*AB1766)*100</f>
        <v>54.42223806</v>
      </c>
      <c r="AD1766" s="11" t="s">
        <v>680</v>
      </c>
      <c r="AE1766" s="11">
        <f t="shared" si="2"/>
        <v>1</v>
      </c>
    </row>
    <row r="1767" ht="15.75" customHeight="1">
      <c r="A1767" s="11" t="s">
        <v>561</v>
      </c>
      <c r="B1767" s="11" t="s">
        <v>163</v>
      </c>
      <c r="C1767" s="11" t="s">
        <v>449</v>
      </c>
      <c r="D1767" s="11" t="s">
        <v>170</v>
      </c>
      <c r="E1767" s="12">
        <v>2025.0</v>
      </c>
      <c r="F1767" s="11" t="s">
        <v>166</v>
      </c>
      <c r="G1767" s="11" t="s">
        <v>175</v>
      </c>
      <c r="H1767" s="11">
        <v>1.0</v>
      </c>
      <c r="I1767" s="13">
        <v>8.3</v>
      </c>
      <c r="J1767" s="11">
        <v>0.0</v>
      </c>
      <c r="K1767" s="13">
        <v>2.5</v>
      </c>
      <c r="L1767" s="13">
        <v>7.2</v>
      </c>
      <c r="M1767" s="11">
        <v>31.0</v>
      </c>
      <c r="N1767" s="14">
        <v>0.78</v>
      </c>
      <c r="O1767" s="13">
        <v>68.8</v>
      </c>
      <c r="P1767" s="13">
        <v>7.0</v>
      </c>
      <c r="Q1767" s="13">
        <v>16.6</v>
      </c>
      <c r="R1767" s="13">
        <v>14.7</v>
      </c>
      <c r="S1767" s="13">
        <v>4.2</v>
      </c>
      <c r="T1767" s="13">
        <v>3.8</v>
      </c>
      <c r="U1767" s="13">
        <v>1.5</v>
      </c>
      <c r="V1767" s="13">
        <v>71.8</v>
      </c>
      <c r="W1767" s="11" t="str">
        <f t="shared" si="1"/>
        <v>B-Average|BBVA|Risk|2025</v>
      </c>
      <c r="X1767" s="15">
        <f>(MAX(0,MIN(1,1-(K1767-scaling_params!$B$2)/(scaling_params!$C$2-scaling_params!$B$2)))+MAX(0,MIN(1,(L1767-scaling_params!$B$3)/(scaling_params!$C$3-scaling_params!$B$3))))/2</f>
        <v>0.5588235294</v>
      </c>
      <c r="Y1767" s="15">
        <f>(MAX(0,MIN(1,(M1767-scaling_params!$B$4)/(scaling_params!$C$4-scaling_params!$B$4)))+MAX(0,MIN(1,(N1767-scaling_params!$B$5)/(scaling_params!$C$5-scaling_params!$B$5))))/2</f>
        <v>0.6339285714</v>
      </c>
      <c r="Z1767" s="15">
        <f>(MAX(0,MIN(1,(O1767-scaling_params!$B$6)/(scaling_params!$C$6-scaling_params!$B$6)))+MAX(0,MIN(1,1-(P1767-scaling_params!$B$7)/(scaling_params!$C$7-scaling_params!$B$7)))+MAX(0,MIN(1,(T1767-scaling_params!$B$11)/(scaling_params!$C$11-scaling_params!$B$11))))/3</f>
        <v>0.6185659493</v>
      </c>
      <c r="AA1767" s="15">
        <f>(MAX(0,MIN(1,1-(Q1767-scaling_params!$B$8)/(scaling_params!$C$8-scaling_params!$B$8)))+MAX(0,MIN(1,(R1767-scaling_params!$B$9)/(scaling_params!$C$9-scaling_params!$B$9)))+MAX(0,MIN(1,(S1767-scaling_params!$B$10)/(scaling_params!$C$10-scaling_params!$B$10))))/3</f>
        <v>0.5802759539</v>
      </c>
      <c r="AB1767" s="15">
        <f>(MAX(0,MIN(1,(U1767-scaling_params!$B$12)/(scaling_params!$C$12-scaling_params!$B$12)))+MAX(0,MIN(1,(V1767-scaling_params!$B$13)/(scaling_params!$C$13-scaling_params!$B$13))))/2</f>
        <v>0.3831818182</v>
      </c>
      <c r="AC1767" s="13">
        <f>(scaling_params!$G$2*X1767+scaling_params!$G$3*Y1767+scaling_params!$G$4*Z1767+scaling_params!$G$5*AA1767+scaling_params!$G$6*AB1767)*100</f>
        <v>57.30037642</v>
      </c>
      <c r="AD1767" s="11" t="s">
        <v>680</v>
      </c>
      <c r="AE1767" s="11">
        <f t="shared" si="2"/>
        <v>1</v>
      </c>
    </row>
    <row r="1768" ht="15.75" customHeight="1">
      <c r="A1768" s="11" t="s">
        <v>562</v>
      </c>
      <c r="B1768" s="11" t="s">
        <v>163</v>
      </c>
      <c r="C1768" s="11" t="s">
        <v>449</v>
      </c>
      <c r="D1768" s="11" t="s">
        <v>170</v>
      </c>
      <c r="E1768" s="12">
        <v>2024.0</v>
      </c>
      <c r="F1768" s="11" t="s">
        <v>171</v>
      </c>
      <c r="G1768" s="11" t="s">
        <v>172</v>
      </c>
      <c r="H1768" s="11">
        <v>4.0</v>
      </c>
      <c r="I1768" s="13">
        <v>8.6</v>
      </c>
      <c r="J1768" s="11">
        <v>0.0</v>
      </c>
      <c r="K1768" s="13">
        <v>2.4</v>
      </c>
      <c r="L1768" s="13">
        <v>6.3</v>
      </c>
      <c r="M1768" s="11">
        <v>10.0</v>
      </c>
      <c r="N1768" s="14">
        <v>0.85</v>
      </c>
      <c r="O1768" s="13">
        <v>70.5</v>
      </c>
      <c r="P1768" s="13">
        <v>8.3</v>
      </c>
      <c r="Q1768" s="13">
        <v>13.6</v>
      </c>
      <c r="R1768" s="13">
        <v>14.9</v>
      </c>
      <c r="S1768" s="13">
        <v>3.9</v>
      </c>
      <c r="T1768" s="13">
        <v>3.2</v>
      </c>
      <c r="U1768" s="13">
        <v>1.7</v>
      </c>
      <c r="V1768" s="13">
        <v>77.4</v>
      </c>
      <c r="W1768" s="11" t="str">
        <f t="shared" si="1"/>
        <v>B-Average|BBVA|Risk|2024</v>
      </c>
      <c r="X1768" s="15">
        <f>(MAX(0,MIN(1,1-(K1768-scaling_params!$B$2)/(scaling_params!$C$2-scaling_params!$B$2)))+MAX(0,MIN(1,(L1768-scaling_params!$B$3)/(scaling_params!$C$3-scaling_params!$B$3))))/2</f>
        <v>0.5093137255</v>
      </c>
      <c r="Y1768" s="15">
        <f>(MAX(0,MIN(1,(M1768-scaling_params!$B$4)/(scaling_params!$C$4-scaling_params!$B$4)))+MAX(0,MIN(1,(N1768-scaling_params!$B$5)/(scaling_params!$C$5-scaling_params!$B$5))))/2</f>
        <v>0.6214285714</v>
      </c>
      <c r="Z1768" s="15">
        <f>(MAX(0,MIN(1,(O1768-scaling_params!$B$6)/(scaling_params!$C$6-scaling_params!$B$6)))+MAX(0,MIN(1,1-(P1768-scaling_params!$B$7)/(scaling_params!$C$7-scaling_params!$B$7)))+MAX(0,MIN(1,(T1768-scaling_params!$B$11)/(scaling_params!$C$11-scaling_params!$B$11))))/3</f>
        <v>0.4723587803</v>
      </c>
      <c r="AA1768" s="15">
        <f>(MAX(0,MIN(1,1-(Q1768-scaling_params!$B$8)/(scaling_params!$C$8-scaling_params!$B$8)))+MAX(0,MIN(1,(R1768-scaling_params!$B$9)/(scaling_params!$C$9-scaling_params!$B$9)))+MAX(0,MIN(1,(S1768-scaling_params!$B$10)/(scaling_params!$C$10-scaling_params!$B$10))))/3</f>
        <v>0.6729393714</v>
      </c>
      <c r="AB1768" s="15">
        <f>(MAX(0,MIN(1,(U1768-scaling_params!$B$12)/(scaling_params!$C$12-scaling_params!$B$12)))+MAX(0,MIN(1,(V1768-scaling_params!$B$13)/(scaling_params!$C$13-scaling_params!$B$13))))/2</f>
        <v>0.4840909091</v>
      </c>
      <c r="AC1768" s="13">
        <f>(scaling_params!$G$2*X1768+scaling_params!$G$3*Y1768+scaling_params!$G$4*Z1768+scaling_params!$G$5*AA1768+scaling_params!$G$6*AB1768)*100</f>
        <v>55.22888098</v>
      </c>
      <c r="AD1768" s="11" t="s">
        <v>680</v>
      </c>
      <c r="AE1768" s="11">
        <f t="shared" si="2"/>
        <v>1</v>
      </c>
    </row>
    <row r="1769" ht="15.75" customHeight="1">
      <c r="A1769" s="11" t="s">
        <v>562</v>
      </c>
      <c r="B1769" s="11" t="s">
        <v>163</v>
      </c>
      <c r="C1769" s="11" t="s">
        <v>449</v>
      </c>
      <c r="D1769" s="11" t="s">
        <v>170</v>
      </c>
      <c r="E1769" s="12">
        <v>2025.0</v>
      </c>
      <c r="F1769" s="11" t="s">
        <v>171</v>
      </c>
      <c r="G1769" s="11" t="s">
        <v>172</v>
      </c>
      <c r="H1769" s="11">
        <v>4.0</v>
      </c>
      <c r="I1769" s="13">
        <v>8.3</v>
      </c>
      <c r="J1769" s="11">
        <v>0.0</v>
      </c>
      <c r="K1769" s="13">
        <v>2.5</v>
      </c>
      <c r="L1769" s="13">
        <v>8.0</v>
      </c>
      <c r="M1769" s="11">
        <v>8.0</v>
      </c>
      <c r="N1769" s="14">
        <v>0.85</v>
      </c>
      <c r="O1769" s="13">
        <v>68.8</v>
      </c>
      <c r="P1769" s="13">
        <v>7.0</v>
      </c>
      <c r="Q1769" s="13">
        <v>16.6</v>
      </c>
      <c r="R1769" s="13">
        <v>14.7</v>
      </c>
      <c r="S1769" s="13">
        <v>4.4</v>
      </c>
      <c r="T1769" s="13">
        <v>3.4</v>
      </c>
      <c r="U1769" s="13">
        <v>1.5</v>
      </c>
      <c r="V1769" s="13">
        <v>74.0</v>
      </c>
      <c r="W1769" s="11" t="str">
        <f t="shared" si="1"/>
        <v>B-Average|BBVA|Risk|2025</v>
      </c>
      <c r="X1769" s="15">
        <f>(MAX(0,MIN(1,1-(K1769-scaling_params!$B$2)/(scaling_params!$C$2-scaling_params!$B$2)))+MAX(0,MIN(1,(L1769-scaling_params!$B$3)/(scaling_params!$C$3-scaling_params!$B$3))))/2</f>
        <v>0.6176470588</v>
      </c>
      <c r="Y1769" s="15">
        <f>(MAX(0,MIN(1,(M1769-scaling_params!$B$4)/(scaling_params!$C$4-scaling_params!$B$4)))+MAX(0,MIN(1,(N1769-scaling_params!$B$5)/(scaling_params!$C$5-scaling_params!$B$5))))/2</f>
        <v>0.6119047619</v>
      </c>
      <c r="Z1769" s="15">
        <f>(MAX(0,MIN(1,(O1769-scaling_params!$B$6)/(scaling_params!$C$6-scaling_params!$B$6)))+MAX(0,MIN(1,1-(P1769-scaling_params!$B$7)/(scaling_params!$C$7-scaling_params!$B$7)))+MAX(0,MIN(1,(T1769-scaling_params!$B$11)/(scaling_params!$C$11-scaling_params!$B$11))))/3</f>
        <v>0.5804707112</v>
      </c>
      <c r="AA1769" s="15">
        <f>(MAX(0,MIN(1,1-(Q1769-scaling_params!$B$8)/(scaling_params!$C$8-scaling_params!$B$8)))+MAX(0,MIN(1,(R1769-scaling_params!$B$9)/(scaling_params!$C$9-scaling_params!$B$9)))+MAX(0,MIN(1,(S1769-scaling_params!$B$10)/(scaling_params!$C$10-scaling_params!$B$10))))/3</f>
        <v>0.599883797</v>
      </c>
      <c r="AB1769" s="15">
        <f>(MAX(0,MIN(1,(U1769-scaling_params!$B$12)/(scaling_params!$C$12-scaling_params!$B$12)))+MAX(0,MIN(1,(V1769-scaling_params!$B$13)/(scaling_params!$C$13-scaling_params!$B$13))))/2</f>
        <v>0.4031818182</v>
      </c>
      <c r="AC1769" s="13">
        <f>(scaling_params!$G$2*X1769+scaling_params!$G$3*Y1769+scaling_params!$G$4*Z1769+scaling_params!$G$5*AA1769+scaling_params!$G$6*AB1769)*100</f>
        <v>57.85102978</v>
      </c>
      <c r="AD1769" s="11" t="s">
        <v>680</v>
      </c>
      <c r="AE1769" s="11">
        <f t="shared" si="2"/>
        <v>1</v>
      </c>
    </row>
    <row r="1770" ht="15.75" customHeight="1">
      <c r="A1770" s="11" t="s">
        <v>563</v>
      </c>
      <c r="B1770" s="11" t="s">
        <v>163</v>
      </c>
      <c r="C1770" s="11" t="s">
        <v>449</v>
      </c>
      <c r="D1770" s="11" t="s">
        <v>181</v>
      </c>
      <c r="E1770" s="12">
        <v>2024.0</v>
      </c>
      <c r="F1770" s="11" t="s">
        <v>166</v>
      </c>
      <c r="G1770" s="11" t="s">
        <v>184</v>
      </c>
      <c r="H1770" s="11">
        <v>3.0</v>
      </c>
      <c r="I1770" s="13">
        <v>8.6</v>
      </c>
      <c r="J1770" s="11">
        <v>0.0</v>
      </c>
      <c r="K1770" s="13">
        <v>3.1</v>
      </c>
      <c r="L1770" s="13">
        <v>7.5</v>
      </c>
      <c r="M1770" s="11">
        <v>38.0</v>
      </c>
      <c r="N1770" s="14">
        <v>0.84</v>
      </c>
      <c r="O1770" s="13">
        <v>71.5</v>
      </c>
      <c r="P1770" s="13">
        <v>8.4</v>
      </c>
      <c r="Q1770" s="13">
        <v>14.6</v>
      </c>
      <c r="R1770" s="13">
        <v>11.7</v>
      </c>
      <c r="S1770" s="13">
        <v>4.1</v>
      </c>
      <c r="T1770" s="13">
        <v>3.7</v>
      </c>
      <c r="U1770" s="13">
        <v>1.8</v>
      </c>
      <c r="V1770" s="13">
        <v>68.9</v>
      </c>
      <c r="W1770" s="11" t="str">
        <f t="shared" si="1"/>
        <v>B-Average|BBVA|Corporate|2024</v>
      </c>
      <c r="X1770" s="15">
        <f>(MAX(0,MIN(1,1-(K1770-scaling_params!$B$2)/(scaling_params!$C$2-scaling_params!$B$2)))+MAX(0,MIN(1,(L1770-scaling_params!$B$3)/(scaling_params!$C$3-scaling_params!$B$3))))/2</f>
        <v>0.4808823529</v>
      </c>
      <c r="Y1770" s="15">
        <f>(MAX(0,MIN(1,(M1770-scaling_params!$B$4)/(scaling_params!$C$4-scaling_params!$B$4)))+MAX(0,MIN(1,(N1770-scaling_params!$B$5)/(scaling_params!$C$5-scaling_params!$B$5))))/2</f>
        <v>0.7422619048</v>
      </c>
      <c r="Z1770" s="15">
        <f>(MAX(0,MIN(1,(O1770-scaling_params!$B$6)/(scaling_params!$C$6-scaling_params!$B$6)))+MAX(0,MIN(1,1-(P1770-scaling_params!$B$7)/(scaling_params!$C$7-scaling_params!$B$7)))+MAX(0,MIN(1,(T1770-scaling_params!$B$11)/(scaling_params!$C$11-scaling_params!$B$11))))/3</f>
        <v>0.5274704691</v>
      </c>
      <c r="AA1770" s="15">
        <f>(MAX(0,MIN(1,1-(Q1770-scaling_params!$B$8)/(scaling_params!$C$8-scaling_params!$B$8)))+MAX(0,MIN(1,(R1770-scaling_params!$B$9)/(scaling_params!$C$9-scaling_params!$B$9)))+MAX(0,MIN(1,(S1770-scaling_params!$B$10)/(scaling_params!$C$10-scaling_params!$B$10))))/3</f>
        <v>0.5196473296</v>
      </c>
      <c r="AB1770" s="15">
        <f>(MAX(0,MIN(1,(U1770-scaling_params!$B$12)/(scaling_params!$C$12-scaling_params!$B$12)))+MAX(0,MIN(1,(V1770-scaling_params!$B$13)/(scaling_params!$C$13-scaling_params!$B$13))))/2</f>
        <v>0.4318181818</v>
      </c>
      <c r="AC1770" s="13">
        <f>(scaling_params!$G$2*X1770+scaling_params!$G$3*Y1770+scaling_params!$G$4*Z1770+scaling_params!$G$5*AA1770+scaling_params!$G$6*AB1770)*100</f>
        <v>55.38069363</v>
      </c>
      <c r="AD1770" s="11" t="s">
        <v>680</v>
      </c>
      <c r="AE1770" s="11">
        <f t="shared" si="2"/>
        <v>1</v>
      </c>
    </row>
    <row r="1771" ht="15.75" customHeight="1">
      <c r="A1771" s="11" t="s">
        <v>563</v>
      </c>
      <c r="B1771" s="11" t="s">
        <v>163</v>
      </c>
      <c r="C1771" s="11" t="s">
        <v>449</v>
      </c>
      <c r="D1771" s="11" t="s">
        <v>181</v>
      </c>
      <c r="E1771" s="12">
        <v>2025.0</v>
      </c>
      <c r="F1771" s="11" t="s">
        <v>166</v>
      </c>
      <c r="G1771" s="11" t="s">
        <v>184</v>
      </c>
      <c r="H1771" s="11">
        <v>3.0</v>
      </c>
      <c r="I1771" s="13">
        <v>8.3</v>
      </c>
      <c r="J1771" s="11">
        <v>0.0</v>
      </c>
      <c r="K1771" s="13">
        <v>2.0</v>
      </c>
      <c r="L1771" s="13">
        <v>8.6</v>
      </c>
      <c r="M1771" s="11">
        <v>14.0</v>
      </c>
      <c r="N1771" s="14">
        <v>0.8</v>
      </c>
      <c r="O1771" s="13">
        <v>66.0</v>
      </c>
      <c r="P1771" s="13">
        <v>8.0</v>
      </c>
      <c r="Q1771" s="13">
        <v>14.3</v>
      </c>
      <c r="R1771" s="13">
        <v>13.5</v>
      </c>
      <c r="S1771" s="13">
        <v>4.3</v>
      </c>
      <c r="T1771" s="13">
        <v>4.3</v>
      </c>
      <c r="U1771" s="13">
        <v>1.4</v>
      </c>
      <c r="V1771" s="13">
        <v>72.3</v>
      </c>
      <c r="W1771" s="11" t="str">
        <f t="shared" si="1"/>
        <v>B-Average|BBVA|Corporate|2025</v>
      </c>
      <c r="X1771" s="15">
        <f>(MAX(0,MIN(1,1-(K1771-scaling_params!$B$2)/(scaling_params!$C$2-scaling_params!$B$2)))+MAX(0,MIN(1,(L1771-scaling_params!$B$3)/(scaling_params!$C$3-scaling_params!$B$3))))/2</f>
        <v>0.7450980392</v>
      </c>
      <c r="Y1771" s="15">
        <f>(MAX(0,MIN(1,(M1771-scaling_params!$B$4)/(scaling_params!$C$4-scaling_params!$B$4)))+MAX(0,MIN(1,(N1771-scaling_params!$B$5)/(scaling_params!$C$5-scaling_params!$B$5))))/2</f>
        <v>0.5779761905</v>
      </c>
      <c r="Z1771" s="15">
        <f>(MAX(0,MIN(1,(O1771-scaling_params!$B$6)/(scaling_params!$C$6-scaling_params!$B$6)))+MAX(0,MIN(1,1-(P1771-scaling_params!$B$7)/(scaling_params!$C$7-scaling_params!$B$7)))+MAX(0,MIN(1,(T1771-scaling_params!$B$11)/(scaling_params!$C$11-scaling_params!$B$11))))/3</f>
        <v>0.5298902863</v>
      </c>
      <c r="AA1771" s="15">
        <f>(MAX(0,MIN(1,1-(Q1771-scaling_params!$B$8)/(scaling_params!$C$8-scaling_params!$B$8)))+MAX(0,MIN(1,(R1771-scaling_params!$B$9)/(scaling_params!$C$9-scaling_params!$B$9)))+MAX(0,MIN(1,(S1771-scaling_params!$B$10)/(scaling_params!$C$10-scaling_params!$B$10))))/3</f>
        <v>0.6265681762</v>
      </c>
      <c r="AB1771" s="15">
        <f>(MAX(0,MIN(1,(U1771-scaling_params!$B$12)/(scaling_params!$C$12-scaling_params!$B$12)))+MAX(0,MIN(1,(V1771-scaling_params!$B$13)/(scaling_params!$C$13-scaling_params!$B$13))))/2</f>
        <v>0.3627272727</v>
      </c>
      <c r="AC1771" s="13">
        <f>(scaling_params!$G$2*X1771+scaling_params!$G$3*Y1771+scaling_params!$G$4*Z1771+scaling_params!$G$5*AA1771+scaling_params!$G$6*AB1771)*100</f>
        <v>58.85244785</v>
      </c>
      <c r="AD1771" s="11" t="s">
        <v>680</v>
      </c>
      <c r="AE1771" s="11">
        <f t="shared" si="2"/>
        <v>1</v>
      </c>
    </row>
    <row r="1772" ht="15.75" customHeight="1">
      <c r="A1772" s="11" t="s">
        <v>564</v>
      </c>
      <c r="B1772" s="11" t="s">
        <v>163</v>
      </c>
      <c r="C1772" s="11" t="s">
        <v>449</v>
      </c>
      <c r="D1772" s="11" t="s">
        <v>170</v>
      </c>
      <c r="E1772" s="12">
        <v>2024.0</v>
      </c>
      <c r="F1772" s="11" t="s">
        <v>171</v>
      </c>
      <c r="G1772" s="11" t="s">
        <v>175</v>
      </c>
      <c r="H1772" s="11">
        <v>3.0</v>
      </c>
      <c r="I1772" s="13">
        <v>8.6</v>
      </c>
      <c r="J1772" s="11">
        <v>0.0</v>
      </c>
      <c r="K1772" s="13">
        <v>2.4</v>
      </c>
      <c r="L1772" s="13">
        <v>5.1</v>
      </c>
      <c r="M1772" s="11">
        <v>-7.0</v>
      </c>
      <c r="N1772" s="14">
        <v>0.78</v>
      </c>
      <c r="O1772" s="13">
        <v>70.5</v>
      </c>
      <c r="P1772" s="13">
        <v>8.3</v>
      </c>
      <c r="Q1772" s="13">
        <v>13.6</v>
      </c>
      <c r="R1772" s="13">
        <v>14.9</v>
      </c>
      <c r="S1772" s="13">
        <v>4.3</v>
      </c>
      <c r="T1772" s="13">
        <v>3.9</v>
      </c>
      <c r="U1772" s="13">
        <v>1.7</v>
      </c>
      <c r="V1772" s="13">
        <v>55.4</v>
      </c>
      <c r="W1772" s="11" t="str">
        <f t="shared" si="1"/>
        <v>B-Average|BBVA|Risk|2024</v>
      </c>
      <c r="X1772" s="15">
        <f>(MAX(0,MIN(1,1-(K1772-scaling_params!$B$2)/(scaling_params!$C$2-scaling_params!$B$2)))+MAX(0,MIN(1,(L1772-scaling_params!$B$3)/(scaling_params!$C$3-scaling_params!$B$3))))/2</f>
        <v>0.4210784314</v>
      </c>
      <c r="Y1772" s="15">
        <f>(MAX(0,MIN(1,(M1772-scaling_params!$B$4)/(scaling_params!$C$4-scaling_params!$B$4)))+MAX(0,MIN(1,(N1772-scaling_params!$B$5)/(scaling_params!$C$5-scaling_params!$B$5))))/2</f>
        <v>0.4529761905</v>
      </c>
      <c r="Z1772" s="15">
        <f>(MAX(0,MIN(1,(O1772-scaling_params!$B$6)/(scaling_params!$C$6-scaling_params!$B$6)))+MAX(0,MIN(1,1-(P1772-scaling_params!$B$7)/(scaling_params!$C$7-scaling_params!$B$7)))+MAX(0,MIN(1,(T1772-scaling_params!$B$11)/(scaling_params!$C$11-scaling_params!$B$11))))/3</f>
        <v>0.5390254469</v>
      </c>
      <c r="AA1772" s="15">
        <f>(MAX(0,MIN(1,1-(Q1772-scaling_params!$B$8)/(scaling_params!$C$8-scaling_params!$B$8)))+MAX(0,MIN(1,(R1772-scaling_params!$B$9)/(scaling_params!$C$9-scaling_params!$B$9)))+MAX(0,MIN(1,(S1772-scaling_params!$B$10)/(scaling_params!$C$10-scaling_params!$B$10))))/3</f>
        <v>0.7121550577</v>
      </c>
      <c r="AB1772" s="15">
        <f>(MAX(0,MIN(1,(U1772-scaling_params!$B$12)/(scaling_params!$C$12-scaling_params!$B$12)))+MAX(0,MIN(1,(V1772-scaling_params!$B$13)/(scaling_params!$C$13-scaling_params!$B$13))))/2</f>
        <v>0.2840909091</v>
      </c>
      <c r="AC1772" s="13">
        <f>(scaling_params!$G$2*X1772+scaling_params!$G$3*Y1772+scaling_params!$G$4*Z1772+scaling_params!$G$5*AA1772+scaling_params!$G$6*AB1772)*100</f>
        <v>49.09358336</v>
      </c>
      <c r="AD1772" s="11" t="s">
        <v>680</v>
      </c>
      <c r="AE1772" s="11">
        <f t="shared" si="2"/>
        <v>1</v>
      </c>
    </row>
    <row r="1773" ht="15.75" customHeight="1">
      <c r="A1773" s="11" t="s">
        <v>564</v>
      </c>
      <c r="B1773" s="11" t="s">
        <v>163</v>
      </c>
      <c r="C1773" s="11" t="s">
        <v>449</v>
      </c>
      <c r="D1773" s="11" t="s">
        <v>170</v>
      </c>
      <c r="E1773" s="12">
        <v>2025.0</v>
      </c>
      <c r="F1773" s="11" t="s">
        <v>171</v>
      </c>
      <c r="G1773" s="11" t="s">
        <v>175</v>
      </c>
      <c r="H1773" s="11">
        <v>3.0</v>
      </c>
      <c r="I1773" s="13">
        <v>8.3</v>
      </c>
      <c r="J1773" s="11">
        <v>0.0</v>
      </c>
      <c r="K1773" s="13">
        <v>2.5</v>
      </c>
      <c r="L1773" s="13">
        <v>7.3</v>
      </c>
      <c r="M1773" s="11">
        <v>9.0</v>
      </c>
      <c r="N1773" s="14">
        <v>0.77</v>
      </c>
      <c r="O1773" s="13">
        <v>68.8</v>
      </c>
      <c r="P1773" s="13">
        <v>7.0</v>
      </c>
      <c r="Q1773" s="13">
        <v>16.6</v>
      </c>
      <c r="R1773" s="13">
        <v>14.7</v>
      </c>
      <c r="S1773" s="13">
        <v>3.6</v>
      </c>
      <c r="T1773" s="13">
        <v>3.7</v>
      </c>
      <c r="U1773" s="13">
        <v>1.5</v>
      </c>
      <c r="V1773" s="13">
        <v>66.8</v>
      </c>
      <c r="W1773" s="11" t="str">
        <f t="shared" si="1"/>
        <v>B-Average|BBVA|Risk|2025</v>
      </c>
      <c r="X1773" s="15">
        <f>(MAX(0,MIN(1,1-(K1773-scaling_params!$B$2)/(scaling_params!$C$2-scaling_params!$B$2)))+MAX(0,MIN(1,(L1773-scaling_params!$B$3)/(scaling_params!$C$3-scaling_params!$B$3))))/2</f>
        <v>0.5661764706</v>
      </c>
      <c r="Y1773" s="15">
        <f>(MAX(0,MIN(1,(M1773-scaling_params!$B$4)/(scaling_params!$C$4-scaling_params!$B$4)))+MAX(0,MIN(1,(N1773-scaling_params!$B$5)/(scaling_params!$C$5-scaling_params!$B$5))))/2</f>
        <v>0.5166666667</v>
      </c>
      <c r="Z1773" s="15">
        <f>(MAX(0,MIN(1,(O1773-scaling_params!$B$6)/(scaling_params!$C$6-scaling_params!$B$6)))+MAX(0,MIN(1,1-(P1773-scaling_params!$B$7)/(scaling_params!$C$7-scaling_params!$B$7)))+MAX(0,MIN(1,(T1773-scaling_params!$B$11)/(scaling_params!$C$11-scaling_params!$B$11))))/3</f>
        <v>0.6090421397</v>
      </c>
      <c r="AA1773" s="15">
        <f>(MAX(0,MIN(1,1-(Q1773-scaling_params!$B$8)/(scaling_params!$C$8-scaling_params!$B$8)))+MAX(0,MIN(1,(R1773-scaling_params!$B$9)/(scaling_params!$C$9-scaling_params!$B$9)))+MAX(0,MIN(1,(S1773-scaling_params!$B$10)/(scaling_params!$C$10-scaling_params!$B$10))))/3</f>
        <v>0.5214524245</v>
      </c>
      <c r="AB1773" s="15">
        <f>(MAX(0,MIN(1,(U1773-scaling_params!$B$12)/(scaling_params!$C$12-scaling_params!$B$12)))+MAX(0,MIN(1,(V1773-scaling_params!$B$13)/(scaling_params!$C$13-scaling_params!$B$13))))/2</f>
        <v>0.3377272727</v>
      </c>
      <c r="AC1773" s="13">
        <f>(scaling_params!$G$2*X1773+scaling_params!$G$3*Y1773+scaling_params!$G$4*Z1773+scaling_params!$G$5*AA1773+scaling_params!$G$6*AB1773)*100</f>
        <v>52.9220485</v>
      </c>
      <c r="AD1773" s="11" t="s">
        <v>680</v>
      </c>
      <c r="AE1773" s="11">
        <f t="shared" si="2"/>
        <v>1</v>
      </c>
    </row>
    <row r="1774" ht="15.75" customHeight="1">
      <c r="A1774" s="11" t="s">
        <v>565</v>
      </c>
      <c r="B1774" s="11" t="s">
        <v>163</v>
      </c>
      <c r="C1774" s="11" t="s">
        <v>449</v>
      </c>
      <c r="D1774" s="11" t="s">
        <v>170</v>
      </c>
      <c r="E1774" s="12">
        <v>2024.0</v>
      </c>
      <c r="F1774" s="11" t="s">
        <v>171</v>
      </c>
      <c r="G1774" s="11" t="s">
        <v>167</v>
      </c>
      <c r="H1774" s="11">
        <v>1.0</v>
      </c>
      <c r="I1774" s="13">
        <v>8.6</v>
      </c>
      <c r="J1774" s="11">
        <v>0.0</v>
      </c>
      <c r="K1774" s="13">
        <v>2.4</v>
      </c>
      <c r="L1774" s="13">
        <v>6.9</v>
      </c>
      <c r="M1774" s="11">
        <v>45.0</v>
      </c>
      <c r="N1774" s="14">
        <v>0.8</v>
      </c>
      <c r="O1774" s="13">
        <v>70.5</v>
      </c>
      <c r="P1774" s="13">
        <v>8.3</v>
      </c>
      <c r="Q1774" s="13">
        <v>13.6</v>
      </c>
      <c r="R1774" s="13">
        <v>14.9</v>
      </c>
      <c r="S1774" s="13">
        <v>3.8</v>
      </c>
      <c r="T1774" s="13">
        <v>3.6</v>
      </c>
      <c r="U1774" s="13">
        <v>1.7</v>
      </c>
      <c r="V1774" s="13">
        <v>70.7</v>
      </c>
      <c r="W1774" s="11" t="str">
        <f t="shared" si="1"/>
        <v>B-Average|BBVA|Risk|2024</v>
      </c>
      <c r="X1774" s="15">
        <f>(MAX(0,MIN(1,1-(K1774-scaling_params!$B$2)/(scaling_params!$C$2-scaling_params!$B$2)))+MAX(0,MIN(1,(L1774-scaling_params!$B$3)/(scaling_params!$C$3-scaling_params!$B$3))))/2</f>
        <v>0.5534313725</v>
      </c>
      <c r="Y1774" s="15">
        <f>(MAX(0,MIN(1,(M1774-scaling_params!$B$4)/(scaling_params!$C$4-scaling_params!$B$4)))+MAX(0,MIN(1,(N1774-scaling_params!$B$5)/(scaling_params!$C$5-scaling_params!$B$5))))/2</f>
        <v>0.7255952381</v>
      </c>
      <c r="Z1774" s="15">
        <f>(MAX(0,MIN(1,(O1774-scaling_params!$B$6)/(scaling_params!$C$6-scaling_params!$B$6)))+MAX(0,MIN(1,1-(P1774-scaling_params!$B$7)/(scaling_params!$C$7-scaling_params!$B$7)))+MAX(0,MIN(1,(T1774-scaling_params!$B$11)/(scaling_params!$C$11-scaling_params!$B$11))))/3</f>
        <v>0.5104540184</v>
      </c>
      <c r="AA1774" s="15">
        <f>(MAX(0,MIN(1,1-(Q1774-scaling_params!$B$8)/(scaling_params!$C$8-scaling_params!$B$8)))+MAX(0,MIN(1,(R1774-scaling_params!$B$9)/(scaling_params!$C$9-scaling_params!$B$9)))+MAX(0,MIN(1,(S1774-scaling_params!$B$10)/(scaling_params!$C$10-scaling_params!$B$10))))/3</f>
        <v>0.6631354498</v>
      </c>
      <c r="AB1774" s="15">
        <f>(MAX(0,MIN(1,(U1774-scaling_params!$B$12)/(scaling_params!$C$12-scaling_params!$B$12)))+MAX(0,MIN(1,(V1774-scaling_params!$B$13)/(scaling_params!$C$13-scaling_params!$B$13))))/2</f>
        <v>0.4231818182</v>
      </c>
      <c r="AC1774" s="13">
        <f>(scaling_params!$G$2*X1774+scaling_params!$G$3*Y1774+scaling_params!$G$4*Z1774+scaling_params!$G$5*AA1774+scaling_params!$G$6*AB1774)*100</f>
        <v>58.71752415</v>
      </c>
      <c r="AD1774" s="11" t="s">
        <v>680</v>
      </c>
      <c r="AE1774" s="11">
        <f t="shared" si="2"/>
        <v>1</v>
      </c>
    </row>
    <row r="1775" ht="15.75" customHeight="1">
      <c r="A1775" s="11" t="s">
        <v>565</v>
      </c>
      <c r="B1775" s="11" t="s">
        <v>163</v>
      </c>
      <c r="C1775" s="11" t="s">
        <v>449</v>
      </c>
      <c r="D1775" s="11" t="s">
        <v>170</v>
      </c>
      <c r="E1775" s="12">
        <v>2025.0</v>
      </c>
      <c r="F1775" s="11" t="s">
        <v>171</v>
      </c>
      <c r="G1775" s="11" t="s">
        <v>167</v>
      </c>
      <c r="H1775" s="11">
        <v>1.0</v>
      </c>
      <c r="I1775" s="13">
        <v>8.3</v>
      </c>
      <c r="J1775" s="11">
        <v>0.0</v>
      </c>
      <c r="K1775" s="13">
        <v>2.5</v>
      </c>
      <c r="L1775" s="13">
        <v>7.3</v>
      </c>
      <c r="M1775" s="11">
        <v>20.0</v>
      </c>
      <c r="N1775" s="14">
        <v>0.83</v>
      </c>
      <c r="O1775" s="13">
        <v>68.8</v>
      </c>
      <c r="P1775" s="13">
        <v>7.0</v>
      </c>
      <c r="Q1775" s="13">
        <v>16.6</v>
      </c>
      <c r="R1775" s="13">
        <v>14.7</v>
      </c>
      <c r="S1775" s="13">
        <v>4.1</v>
      </c>
      <c r="T1775" s="13">
        <v>3.6</v>
      </c>
      <c r="U1775" s="13">
        <v>1.5</v>
      </c>
      <c r="V1775" s="13">
        <v>79.3</v>
      </c>
      <c r="W1775" s="11" t="str">
        <f t="shared" si="1"/>
        <v>B-Average|BBVA|Risk|2025</v>
      </c>
      <c r="X1775" s="15">
        <f>(MAX(0,MIN(1,1-(K1775-scaling_params!$B$2)/(scaling_params!$C$2-scaling_params!$B$2)))+MAX(0,MIN(1,(L1775-scaling_params!$B$3)/(scaling_params!$C$3-scaling_params!$B$3))))/2</f>
        <v>0.5661764706</v>
      </c>
      <c r="Y1775" s="15">
        <f>(MAX(0,MIN(1,(M1775-scaling_params!$B$4)/(scaling_params!$C$4-scaling_params!$B$4)))+MAX(0,MIN(1,(N1775-scaling_params!$B$5)/(scaling_params!$C$5-scaling_params!$B$5))))/2</f>
        <v>0.644047619</v>
      </c>
      <c r="Z1775" s="15">
        <f>(MAX(0,MIN(1,(O1775-scaling_params!$B$6)/(scaling_params!$C$6-scaling_params!$B$6)))+MAX(0,MIN(1,1-(P1775-scaling_params!$B$7)/(scaling_params!$C$7-scaling_params!$B$7)))+MAX(0,MIN(1,(T1775-scaling_params!$B$11)/(scaling_params!$C$11-scaling_params!$B$11))))/3</f>
        <v>0.5995183302</v>
      </c>
      <c r="AA1775" s="15">
        <f>(MAX(0,MIN(1,1-(Q1775-scaling_params!$B$8)/(scaling_params!$C$8-scaling_params!$B$8)))+MAX(0,MIN(1,(R1775-scaling_params!$B$9)/(scaling_params!$C$9-scaling_params!$B$9)))+MAX(0,MIN(1,(S1775-scaling_params!$B$10)/(scaling_params!$C$10-scaling_params!$B$10))))/3</f>
        <v>0.5704720323</v>
      </c>
      <c r="AB1775" s="15">
        <f>(MAX(0,MIN(1,(U1775-scaling_params!$B$12)/(scaling_params!$C$12-scaling_params!$B$12)))+MAX(0,MIN(1,(V1775-scaling_params!$B$13)/(scaling_params!$C$13-scaling_params!$B$13))))/2</f>
        <v>0.4513636364</v>
      </c>
      <c r="AC1775" s="13">
        <f>(scaling_params!$G$2*X1775+scaling_params!$G$3*Y1775+scaling_params!$G$4*Z1775+scaling_params!$G$5*AA1775+scaling_params!$G$6*AB1775)*100</f>
        <v>57.89534554</v>
      </c>
      <c r="AD1775" s="11" t="s">
        <v>680</v>
      </c>
      <c r="AE1775" s="11">
        <f t="shared" si="2"/>
        <v>1</v>
      </c>
    </row>
    <row r="1776" ht="15.75" customHeight="1">
      <c r="A1776" s="11" t="s">
        <v>566</v>
      </c>
      <c r="B1776" s="11" t="s">
        <v>163</v>
      </c>
      <c r="C1776" s="11" t="s">
        <v>449</v>
      </c>
      <c r="D1776" s="11" t="s">
        <v>165</v>
      </c>
      <c r="E1776" s="12">
        <v>2024.0</v>
      </c>
      <c r="F1776" s="11" t="s">
        <v>171</v>
      </c>
      <c r="G1776" s="11" t="s">
        <v>172</v>
      </c>
      <c r="H1776" s="11">
        <v>5.0</v>
      </c>
      <c r="I1776" s="13">
        <v>8.6</v>
      </c>
      <c r="J1776" s="11">
        <v>1.0</v>
      </c>
      <c r="K1776" s="13">
        <v>3.0</v>
      </c>
      <c r="L1776" s="13">
        <v>6.1</v>
      </c>
      <c r="M1776" s="11">
        <v>-10.0</v>
      </c>
      <c r="N1776" s="14">
        <v>0.71</v>
      </c>
      <c r="O1776" s="13">
        <v>69.1</v>
      </c>
      <c r="P1776" s="13">
        <v>7.0</v>
      </c>
      <c r="Q1776" s="13">
        <v>16.3</v>
      </c>
      <c r="R1776" s="13">
        <v>13.4</v>
      </c>
      <c r="S1776" s="13">
        <v>2.9</v>
      </c>
      <c r="T1776" s="13">
        <v>3.5</v>
      </c>
      <c r="U1776" s="13">
        <v>2.1</v>
      </c>
      <c r="V1776" s="13">
        <v>75.1</v>
      </c>
      <c r="W1776" s="11" t="str">
        <f t="shared" si="1"/>
        <v>B-Average|BBVA|Operations|2024</v>
      </c>
      <c r="X1776" s="15">
        <f>(MAX(0,MIN(1,1-(K1776-scaling_params!$B$2)/(scaling_params!$C$2-scaling_params!$B$2)))+MAX(0,MIN(1,(L1776-scaling_params!$B$3)/(scaling_params!$C$3-scaling_params!$B$3))))/2</f>
        <v>0.3946078431</v>
      </c>
      <c r="Y1776" s="15">
        <f>(MAX(0,MIN(1,(M1776-scaling_params!$B$4)/(scaling_params!$C$4-scaling_params!$B$4)))+MAX(0,MIN(1,(N1776-scaling_params!$B$5)/(scaling_params!$C$5-scaling_params!$B$5))))/2</f>
        <v>0.3511904762</v>
      </c>
      <c r="Z1776" s="15">
        <f>(MAX(0,MIN(1,(O1776-scaling_params!$B$6)/(scaling_params!$C$6-scaling_params!$B$6)))+MAX(0,MIN(1,1-(P1776-scaling_params!$B$7)/(scaling_params!$C$7-scaling_params!$B$7)))+MAX(0,MIN(1,(T1776-scaling_params!$B$11)/(scaling_params!$C$11-scaling_params!$B$11))))/3</f>
        <v>0.5949450157</v>
      </c>
      <c r="AA1776" s="15">
        <f>(MAX(0,MIN(1,1-(Q1776-scaling_params!$B$8)/(scaling_params!$C$8-scaling_params!$B$8)))+MAX(0,MIN(1,(R1776-scaling_params!$B$9)/(scaling_params!$C$9-scaling_params!$B$9)))+MAX(0,MIN(1,(S1776-scaling_params!$B$10)/(scaling_params!$C$10-scaling_params!$B$10))))/3</f>
        <v>0.4093362892</v>
      </c>
      <c r="AB1776" s="15">
        <f>(MAX(0,MIN(1,(U1776-scaling_params!$B$12)/(scaling_params!$C$12-scaling_params!$B$12)))+MAX(0,MIN(1,(V1776-scaling_params!$B$13)/(scaling_params!$C$13-scaling_params!$B$13))))/2</f>
        <v>0.5631818182</v>
      </c>
      <c r="AC1776" s="13">
        <f>(scaling_params!$G$2*X1776+scaling_params!$G$3*Y1776+scaling_params!$G$4*Z1776+scaling_params!$G$5*AA1776+scaling_params!$G$6*AB1776)*100</f>
        <v>45.35733252</v>
      </c>
      <c r="AD1776" s="11" t="s">
        <v>680</v>
      </c>
      <c r="AE1776" s="11">
        <f t="shared" si="2"/>
        <v>1</v>
      </c>
    </row>
    <row r="1777" ht="15.75" customHeight="1">
      <c r="A1777" s="11" t="s">
        <v>566</v>
      </c>
      <c r="B1777" s="11" t="s">
        <v>163</v>
      </c>
      <c r="C1777" s="11" t="s">
        <v>449</v>
      </c>
      <c r="D1777" s="11" t="s">
        <v>165</v>
      </c>
      <c r="E1777" s="12">
        <v>2025.0</v>
      </c>
      <c r="F1777" s="11" t="s">
        <v>171</v>
      </c>
      <c r="G1777" s="11" t="s">
        <v>172</v>
      </c>
      <c r="H1777" s="11">
        <v>5.0</v>
      </c>
      <c r="I1777" s="13">
        <v>8.3</v>
      </c>
      <c r="J1777" s="11">
        <v>0.0</v>
      </c>
      <c r="K1777" s="13">
        <v>2.9</v>
      </c>
      <c r="L1777" s="13">
        <v>5.8</v>
      </c>
      <c r="M1777" s="11">
        <v>-5.0</v>
      </c>
      <c r="N1777" s="14">
        <v>0.75</v>
      </c>
      <c r="O1777" s="13">
        <v>65.0</v>
      </c>
      <c r="P1777" s="13">
        <v>7.5</v>
      </c>
      <c r="Q1777" s="13">
        <v>15.9</v>
      </c>
      <c r="R1777" s="13">
        <v>10.7</v>
      </c>
      <c r="S1777" s="13">
        <v>3.1</v>
      </c>
      <c r="T1777" s="13">
        <v>3.1</v>
      </c>
      <c r="U1777" s="13">
        <v>1.3</v>
      </c>
      <c r="V1777" s="13">
        <v>69.1</v>
      </c>
      <c r="W1777" s="11" t="str">
        <f t="shared" si="1"/>
        <v>B-Average|BBVA|Operations|2025</v>
      </c>
      <c r="X1777" s="15">
        <f>(MAX(0,MIN(1,1-(K1777-scaling_params!$B$2)/(scaling_params!$C$2-scaling_params!$B$2)))+MAX(0,MIN(1,(L1777-scaling_params!$B$3)/(scaling_params!$C$3-scaling_params!$B$3))))/2</f>
        <v>0.3892156863</v>
      </c>
      <c r="Y1777" s="15">
        <f>(MAX(0,MIN(1,(M1777-scaling_params!$B$4)/(scaling_params!$C$4-scaling_params!$B$4)))+MAX(0,MIN(1,(N1777-scaling_params!$B$5)/(scaling_params!$C$5-scaling_params!$B$5))))/2</f>
        <v>0.425</v>
      </c>
      <c r="Z1777" s="15">
        <f>(MAX(0,MIN(1,(O1777-scaling_params!$B$6)/(scaling_params!$C$6-scaling_params!$B$6)))+MAX(0,MIN(1,1-(P1777-scaling_params!$B$7)/(scaling_params!$C$7-scaling_params!$B$7)))+MAX(0,MIN(1,(T1777-scaling_params!$B$11)/(scaling_params!$C$11-scaling_params!$B$11))))/3</f>
        <v>0.4441479669</v>
      </c>
      <c r="AA1777" s="15">
        <f>(MAX(0,MIN(1,1-(Q1777-scaling_params!$B$8)/(scaling_params!$C$8-scaling_params!$B$8)))+MAX(0,MIN(1,(R1777-scaling_params!$B$9)/(scaling_params!$C$9-scaling_params!$B$9)))+MAX(0,MIN(1,(S1777-scaling_params!$B$10)/(scaling_params!$C$10-scaling_params!$B$10))))/3</f>
        <v>0.3301715968</v>
      </c>
      <c r="AB1777" s="15">
        <f>(MAX(0,MIN(1,(U1777-scaling_params!$B$12)/(scaling_params!$C$12-scaling_params!$B$12)))+MAX(0,MIN(1,(V1777-scaling_params!$B$13)/(scaling_params!$C$13-scaling_params!$B$13))))/2</f>
        <v>0.3086363636</v>
      </c>
      <c r="AC1777" s="13">
        <f>(scaling_params!$G$2*X1777+scaling_params!$G$3*Y1777+scaling_params!$G$4*Z1777+scaling_params!$G$5*AA1777+scaling_params!$G$6*AB1777)*100</f>
        <v>39.02447505</v>
      </c>
      <c r="AD1777" s="11" t="s">
        <v>680</v>
      </c>
      <c r="AE1777" s="11">
        <f t="shared" si="2"/>
        <v>1</v>
      </c>
    </row>
    <row r="1778" ht="15.75" customHeight="1">
      <c r="A1778" s="11" t="s">
        <v>567</v>
      </c>
      <c r="B1778" s="11" t="s">
        <v>163</v>
      </c>
      <c r="C1778" s="11" t="s">
        <v>449</v>
      </c>
      <c r="D1778" s="11" t="s">
        <v>181</v>
      </c>
      <c r="E1778" s="12">
        <v>2024.0</v>
      </c>
      <c r="F1778" s="11" t="s">
        <v>171</v>
      </c>
      <c r="G1778" s="11" t="s">
        <v>175</v>
      </c>
      <c r="H1778" s="11">
        <v>3.0</v>
      </c>
      <c r="I1778" s="13">
        <v>8.6</v>
      </c>
      <c r="J1778" s="11">
        <v>0.0</v>
      </c>
      <c r="K1778" s="13">
        <v>3.1</v>
      </c>
      <c r="L1778" s="13">
        <v>8.1</v>
      </c>
      <c r="M1778" s="11">
        <v>-6.0</v>
      </c>
      <c r="N1778" s="14">
        <v>0.83</v>
      </c>
      <c r="O1778" s="13">
        <v>71.5</v>
      </c>
      <c r="P1778" s="13">
        <v>8.4</v>
      </c>
      <c r="Q1778" s="13">
        <v>14.6</v>
      </c>
      <c r="R1778" s="13">
        <v>11.7</v>
      </c>
      <c r="S1778" s="13">
        <v>3.9</v>
      </c>
      <c r="T1778" s="13">
        <v>3.4</v>
      </c>
      <c r="U1778" s="13">
        <v>1.8</v>
      </c>
      <c r="V1778" s="13">
        <v>76.9</v>
      </c>
      <c r="W1778" s="11" t="str">
        <f t="shared" si="1"/>
        <v>B-Average|BBVA|Corporate|2024</v>
      </c>
      <c r="X1778" s="15">
        <f>(MAX(0,MIN(1,1-(K1778-scaling_params!$B$2)/(scaling_params!$C$2-scaling_params!$B$2)))+MAX(0,MIN(1,(L1778-scaling_params!$B$3)/(scaling_params!$C$3-scaling_params!$B$3))))/2</f>
        <v>0.525</v>
      </c>
      <c r="Y1778" s="15">
        <f>(MAX(0,MIN(1,(M1778-scaling_params!$B$4)/(scaling_params!$C$4-scaling_params!$B$4)))+MAX(0,MIN(1,(N1778-scaling_params!$B$5)/(scaling_params!$C$5-scaling_params!$B$5))))/2</f>
        <v>0.5202380952</v>
      </c>
      <c r="Z1778" s="15">
        <f>(MAX(0,MIN(1,(O1778-scaling_params!$B$6)/(scaling_params!$C$6-scaling_params!$B$6)))+MAX(0,MIN(1,1-(P1778-scaling_params!$B$7)/(scaling_params!$C$7-scaling_params!$B$7)))+MAX(0,MIN(1,(T1778-scaling_params!$B$11)/(scaling_params!$C$11-scaling_params!$B$11))))/3</f>
        <v>0.4988990405</v>
      </c>
      <c r="AA1778" s="15">
        <f>(MAX(0,MIN(1,1-(Q1778-scaling_params!$B$8)/(scaling_params!$C$8-scaling_params!$B$8)))+MAX(0,MIN(1,(R1778-scaling_params!$B$9)/(scaling_params!$C$9-scaling_params!$B$9)))+MAX(0,MIN(1,(S1778-scaling_params!$B$10)/(scaling_params!$C$10-scaling_params!$B$10))))/3</f>
        <v>0.5000394865</v>
      </c>
      <c r="AB1778" s="15">
        <f>(MAX(0,MIN(1,(U1778-scaling_params!$B$12)/(scaling_params!$C$12-scaling_params!$B$12)))+MAX(0,MIN(1,(V1778-scaling_params!$B$13)/(scaling_params!$C$13-scaling_params!$B$13))))/2</f>
        <v>0.5045454545</v>
      </c>
      <c r="AC1778" s="13">
        <f>(scaling_params!$G$2*X1778+scaling_params!$G$3*Y1778+scaling_params!$G$4*Z1778+scaling_params!$G$5*AA1778+scaling_params!$G$6*AB1778)*100</f>
        <v>51.04155401</v>
      </c>
      <c r="AD1778" s="11" t="s">
        <v>680</v>
      </c>
      <c r="AE1778" s="11">
        <f t="shared" si="2"/>
        <v>1</v>
      </c>
    </row>
    <row r="1779" ht="15.75" customHeight="1">
      <c r="A1779" s="11" t="s">
        <v>567</v>
      </c>
      <c r="B1779" s="11" t="s">
        <v>163</v>
      </c>
      <c r="C1779" s="11" t="s">
        <v>449</v>
      </c>
      <c r="D1779" s="11" t="s">
        <v>181</v>
      </c>
      <c r="E1779" s="12">
        <v>2025.0</v>
      </c>
      <c r="F1779" s="11" t="s">
        <v>171</v>
      </c>
      <c r="G1779" s="11" t="s">
        <v>175</v>
      </c>
      <c r="H1779" s="11">
        <v>3.0</v>
      </c>
      <c r="I1779" s="13">
        <v>8.3</v>
      </c>
      <c r="J1779" s="11">
        <v>0.0</v>
      </c>
      <c r="K1779" s="13">
        <v>2.0</v>
      </c>
      <c r="L1779" s="13">
        <v>6.7</v>
      </c>
      <c r="M1779" s="11">
        <v>7.0</v>
      </c>
      <c r="N1779" s="14">
        <v>0.79</v>
      </c>
      <c r="O1779" s="13">
        <v>66.0</v>
      </c>
      <c r="P1779" s="13">
        <v>8.0</v>
      </c>
      <c r="Q1779" s="13">
        <v>14.3</v>
      </c>
      <c r="R1779" s="13">
        <v>13.5</v>
      </c>
      <c r="S1779" s="13">
        <v>3.9</v>
      </c>
      <c r="T1779" s="13">
        <v>3.4</v>
      </c>
      <c r="U1779" s="13">
        <v>1.4</v>
      </c>
      <c r="V1779" s="13">
        <v>83.7</v>
      </c>
      <c r="W1779" s="11" t="str">
        <f t="shared" si="1"/>
        <v>B-Average|BBVA|Corporate|2025</v>
      </c>
      <c r="X1779" s="15">
        <f>(MAX(0,MIN(1,1-(K1779-scaling_params!$B$2)/(scaling_params!$C$2-scaling_params!$B$2)))+MAX(0,MIN(1,(L1779-scaling_params!$B$3)/(scaling_params!$C$3-scaling_params!$B$3))))/2</f>
        <v>0.6053921569</v>
      </c>
      <c r="Y1779" s="15">
        <f>(MAX(0,MIN(1,(M1779-scaling_params!$B$4)/(scaling_params!$C$4-scaling_params!$B$4)))+MAX(0,MIN(1,(N1779-scaling_params!$B$5)/(scaling_params!$C$5-scaling_params!$B$5))))/2</f>
        <v>0.5321428571</v>
      </c>
      <c r="Z1779" s="15">
        <f>(MAX(0,MIN(1,(O1779-scaling_params!$B$6)/(scaling_params!$C$6-scaling_params!$B$6)))+MAX(0,MIN(1,1-(P1779-scaling_params!$B$7)/(scaling_params!$C$7-scaling_params!$B$7)))+MAX(0,MIN(1,(T1779-scaling_params!$B$11)/(scaling_params!$C$11-scaling_params!$B$11))))/3</f>
        <v>0.4441760006</v>
      </c>
      <c r="AA1779" s="15">
        <f>(MAX(0,MIN(1,1-(Q1779-scaling_params!$B$8)/(scaling_params!$C$8-scaling_params!$B$8)))+MAX(0,MIN(1,(R1779-scaling_params!$B$9)/(scaling_params!$C$9-scaling_params!$B$9)))+MAX(0,MIN(1,(S1779-scaling_params!$B$10)/(scaling_params!$C$10-scaling_params!$B$10))))/3</f>
        <v>0.5873524899</v>
      </c>
      <c r="AB1779" s="15">
        <f>(MAX(0,MIN(1,(U1779-scaling_params!$B$12)/(scaling_params!$C$12-scaling_params!$B$12)))+MAX(0,MIN(1,(V1779-scaling_params!$B$13)/(scaling_params!$C$13-scaling_params!$B$13))))/2</f>
        <v>0.4663636364</v>
      </c>
      <c r="AC1779" s="13">
        <f>(scaling_params!$G$2*X1779+scaling_params!$G$3*Y1779+scaling_params!$G$4*Z1779+scaling_params!$G$5*AA1779+scaling_params!$G$6*AB1779)*100</f>
        <v>53.01070357</v>
      </c>
      <c r="AD1779" s="11" t="s">
        <v>680</v>
      </c>
      <c r="AE1779" s="11">
        <f t="shared" si="2"/>
        <v>1</v>
      </c>
    </row>
    <row r="1780" ht="15.75" customHeight="1">
      <c r="A1780" s="11" t="s">
        <v>568</v>
      </c>
      <c r="B1780" s="11" t="s">
        <v>163</v>
      </c>
      <c r="C1780" s="11" t="s">
        <v>449</v>
      </c>
      <c r="D1780" s="11" t="s">
        <v>181</v>
      </c>
      <c r="E1780" s="12">
        <v>2024.0</v>
      </c>
      <c r="F1780" s="11" t="s">
        <v>166</v>
      </c>
      <c r="G1780" s="11" t="s">
        <v>184</v>
      </c>
      <c r="H1780" s="11">
        <v>5.0</v>
      </c>
      <c r="I1780" s="13">
        <v>8.6</v>
      </c>
      <c r="J1780" s="11">
        <v>1.0</v>
      </c>
      <c r="K1780" s="13">
        <v>3.1</v>
      </c>
      <c r="L1780" s="13">
        <v>6.1</v>
      </c>
      <c r="M1780" s="11">
        <v>17.0</v>
      </c>
      <c r="N1780" s="14">
        <v>0.75</v>
      </c>
      <c r="O1780" s="13">
        <v>71.5</v>
      </c>
      <c r="P1780" s="13">
        <v>8.4</v>
      </c>
      <c r="Q1780" s="13">
        <v>14.6</v>
      </c>
      <c r="R1780" s="13">
        <v>11.7</v>
      </c>
      <c r="S1780" s="13">
        <v>3.4</v>
      </c>
      <c r="T1780" s="13">
        <v>3.2</v>
      </c>
      <c r="U1780" s="13">
        <v>1.8</v>
      </c>
      <c r="V1780" s="13">
        <v>62.9</v>
      </c>
      <c r="W1780" s="11" t="str">
        <f t="shared" si="1"/>
        <v>B-Average|BBVA|Corporate|2024</v>
      </c>
      <c r="X1780" s="15">
        <f>(MAX(0,MIN(1,1-(K1780-scaling_params!$B$2)/(scaling_params!$C$2-scaling_params!$B$2)))+MAX(0,MIN(1,(L1780-scaling_params!$B$3)/(scaling_params!$C$3-scaling_params!$B$3))))/2</f>
        <v>0.3779411765</v>
      </c>
      <c r="Y1780" s="15">
        <f>(MAX(0,MIN(1,(M1780-scaling_params!$B$4)/(scaling_params!$C$4-scaling_params!$B$4)))+MAX(0,MIN(1,(N1780-scaling_params!$B$5)/(scaling_params!$C$5-scaling_params!$B$5))))/2</f>
        <v>0.5297619048</v>
      </c>
      <c r="Z1780" s="15">
        <f>(MAX(0,MIN(1,(O1780-scaling_params!$B$6)/(scaling_params!$C$6-scaling_params!$B$6)))+MAX(0,MIN(1,1-(P1780-scaling_params!$B$7)/(scaling_params!$C$7-scaling_params!$B$7)))+MAX(0,MIN(1,(T1780-scaling_params!$B$11)/(scaling_params!$C$11-scaling_params!$B$11))))/3</f>
        <v>0.4798514214</v>
      </c>
      <c r="AA1780" s="15">
        <f>(MAX(0,MIN(1,1-(Q1780-scaling_params!$B$8)/(scaling_params!$C$8-scaling_params!$B$8)))+MAX(0,MIN(1,(R1780-scaling_params!$B$9)/(scaling_params!$C$9-scaling_params!$B$9)))+MAX(0,MIN(1,(S1780-scaling_params!$B$10)/(scaling_params!$C$10-scaling_params!$B$10))))/3</f>
        <v>0.4510198786</v>
      </c>
      <c r="AB1780" s="15">
        <f>(MAX(0,MIN(1,(U1780-scaling_params!$B$12)/(scaling_params!$C$12-scaling_params!$B$12)))+MAX(0,MIN(1,(V1780-scaling_params!$B$13)/(scaling_params!$C$13-scaling_params!$B$13))))/2</f>
        <v>0.3772727273</v>
      </c>
      <c r="AC1780" s="13">
        <f>(scaling_params!$G$2*X1780+scaling_params!$G$3*Y1780+scaling_params!$G$4*Z1780+scaling_params!$G$5*AA1780+scaling_params!$G$6*AB1780)*100</f>
        <v>44.99729886</v>
      </c>
      <c r="AD1780" s="11" t="s">
        <v>680</v>
      </c>
      <c r="AE1780" s="11">
        <f t="shared" si="2"/>
        <v>1</v>
      </c>
    </row>
    <row r="1781" ht="15.75" customHeight="1">
      <c r="A1781" s="11" t="s">
        <v>568</v>
      </c>
      <c r="B1781" s="11" t="s">
        <v>163</v>
      </c>
      <c r="C1781" s="11" t="s">
        <v>449</v>
      </c>
      <c r="D1781" s="11" t="s">
        <v>181</v>
      </c>
      <c r="E1781" s="12">
        <v>2025.0</v>
      </c>
      <c r="F1781" s="11" t="s">
        <v>166</v>
      </c>
      <c r="G1781" s="11" t="s">
        <v>184</v>
      </c>
      <c r="H1781" s="11">
        <v>5.0</v>
      </c>
      <c r="I1781" s="13">
        <v>8.3</v>
      </c>
      <c r="J1781" s="11">
        <v>0.0</v>
      </c>
      <c r="K1781" s="13">
        <v>2.0</v>
      </c>
      <c r="L1781" s="13">
        <v>6.1</v>
      </c>
      <c r="M1781" s="11">
        <v>9.0</v>
      </c>
      <c r="N1781" s="14">
        <v>0.79</v>
      </c>
      <c r="O1781" s="13">
        <v>66.0</v>
      </c>
      <c r="P1781" s="13">
        <v>8.0</v>
      </c>
      <c r="Q1781" s="13">
        <v>14.3</v>
      </c>
      <c r="R1781" s="13">
        <v>13.5</v>
      </c>
      <c r="S1781" s="13">
        <v>3.4</v>
      </c>
      <c r="T1781" s="13">
        <v>3.3</v>
      </c>
      <c r="U1781" s="13">
        <v>1.4</v>
      </c>
      <c r="V1781" s="13">
        <v>61.5</v>
      </c>
      <c r="W1781" s="11" t="str">
        <f t="shared" si="1"/>
        <v>B-Average|BBVA|Corporate|2025</v>
      </c>
      <c r="X1781" s="15">
        <f>(MAX(0,MIN(1,1-(K1781-scaling_params!$B$2)/(scaling_params!$C$2-scaling_params!$B$2)))+MAX(0,MIN(1,(L1781-scaling_params!$B$3)/(scaling_params!$C$3-scaling_params!$B$3))))/2</f>
        <v>0.5612745098</v>
      </c>
      <c r="Y1781" s="15">
        <f>(MAX(0,MIN(1,(M1781-scaling_params!$B$4)/(scaling_params!$C$4-scaling_params!$B$4)))+MAX(0,MIN(1,(N1781-scaling_params!$B$5)/(scaling_params!$C$5-scaling_params!$B$5))))/2</f>
        <v>0.5416666667</v>
      </c>
      <c r="Z1781" s="15">
        <f>(MAX(0,MIN(1,(O1781-scaling_params!$B$6)/(scaling_params!$C$6-scaling_params!$B$6)))+MAX(0,MIN(1,1-(P1781-scaling_params!$B$7)/(scaling_params!$C$7-scaling_params!$B$7)))+MAX(0,MIN(1,(T1781-scaling_params!$B$11)/(scaling_params!$C$11-scaling_params!$B$11))))/3</f>
        <v>0.4346521911</v>
      </c>
      <c r="AA1781" s="15">
        <f>(MAX(0,MIN(1,1-(Q1781-scaling_params!$B$8)/(scaling_params!$C$8-scaling_params!$B$8)))+MAX(0,MIN(1,(R1781-scaling_params!$B$9)/(scaling_params!$C$9-scaling_params!$B$9)))+MAX(0,MIN(1,(S1781-scaling_params!$B$10)/(scaling_params!$C$10-scaling_params!$B$10))))/3</f>
        <v>0.5383328821</v>
      </c>
      <c r="AB1781" s="15">
        <f>(MAX(0,MIN(1,(U1781-scaling_params!$B$12)/(scaling_params!$C$12-scaling_params!$B$12)))+MAX(0,MIN(1,(V1781-scaling_params!$B$13)/(scaling_params!$C$13-scaling_params!$B$13))))/2</f>
        <v>0.2645454545</v>
      </c>
      <c r="AC1781" s="13">
        <f>(scaling_params!$G$2*X1781+scaling_params!$G$3*Y1781+scaling_params!$G$4*Z1781+scaling_params!$G$5*AA1781+scaling_params!$G$6*AB1781)*100</f>
        <v>48.72973923</v>
      </c>
      <c r="AD1781" s="11" t="s">
        <v>680</v>
      </c>
      <c r="AE1781" s="11">
        <f t="shared" si="2"/>
        <v>1</v>
      </c>
    </row>
    <row r="1782" ht="15.75" customHeight="1">
      <c r="A1782" s="11" t="s">
        <v>569</v>
      </c>
      <c r="B1782" s="11" t="s">
        <v>163</v>
      </c>
      <c r="C1782" s="11" t="s">
        <v>449</v>
      </c>
      <c r="D1782" s="11" t="s">
        <v>165</v>
      </c>
      <c r="E1782" s="12">
        <v>2024.0</v>
      </c>
      <c r="F1782" s="11" t="s">
        <v>171</v>
      </c>
      <c r="G1782" s="11" t="s">
        <v>167</v>
      </c>
      <c r="H1782" s="11">
        <v>1.0</v>
      </c>
      <c r="I1782" s="13">
        <v>8.6</v>
      </c>
      <c r="J1782" s="11">
        <v>1.0</v>
      </c>
      <c r="K1782" s="13">
        <v>3.0</v>
      </c>
      <c r="L1782" s="13">
        <v>6.4</v>
      </c>
      <c r="M1782" s="11">
        <v>32.0</v>
      </c>
      <c r="N1782" s="14">
        <v>0.79</v>
      </c>
      <c r="O1782" s="13">
        <v>69.1</v>
      </c>
      <c r="P1782" s="13">
        <v>7.0</v>
      </c>
      <c r="Q1782" s="13">
        <v>16.3</v>
      </c>
      <c r="R1782" s="13">
        <v>13.4</v>
      </c>
      <c r="S1782" s="13">
        <v>3.4</v>
      </c>
      <c r="T1782" s="13">
        <v>2.9</v>
      </c>
      <c r="U1782" s="13">
        <v>2.1</v>
      </c>
      <c r="V1782" s="13">
        <v>78.6</v>
      </c>
      <c r="W1782" s="11" t="str">
        <f t="shared" si="1"/>
        <v>B-Average|BBVA|Operations|2024</v>
      </c>
      <c r="X1782" s="15">
        <f>(MAX(0,MIN(1,1-(K1782-scaling_params!$B$2)/(scaling_params!$C$2-scaling_params!$B$2)))+MAX(0,MIN(1,(L1782-scaling_params!$B$3)/(scaling_params!$C$3-scaling_params!$B$3))))/2</f>
        <v>0.4166666667</v>
      </c>
      <c r="Y1782" s="15">
        <f>(MAX(0,MIN(1,(M1782-scaling_params!$B$4)/(scaling_params!$C$4-scaling_params!$B$4)))+MAX(0,MIN(1,(N1782-scaling_params!$B$5)/(scaling_params!$C$5-scaling_params!$B$5))))/2</f>
        <v>0.6511904762</v>
      </c>
      <c r="Z1782" s="15">
        <f>(MAX(0,MIN(1,(O1782-scaling_params!$B$6)/(scaling_params!$C$6-scaling_params!$B$6)))+MAX(0,MIN(1,1-(P1782-scaling_params!$B$7)/(scaling_params!$C$7-scaling_params!$B$7)))+MAX(0,MIN(1,(T1782-scaling_params!$B$11)/(scaling_params!$C$11-scaling_params!$B$11))))/3</f>
        <v>0.5378021586</v>
      </c>
      <c r="AA1782" s="15">
        <f>(MAX(0,MIN(1,1-(Q1782-scaling_params!$B$8)/(scaling_params!$C$8-scaling_params!$B$8)))+MAX(0,MIN(1,(R1782-scaling_params!$B$9)/(scaling_params!$C$9-scaling_params!$B$9)))+MAX(0,MIN(1,(S1782-scaling_params!$B$10)/(scaling_params!$C$10-scaling_params!$B$10))))/3</f>
        <v>0.458355897</v>
      </c>
      <c r="AB1782" s="15">
        <f>(MAX(0,MIN(1,(U1782-scaling_params!$B$12)/(scaling_params!$C$12-scaling_params!$B$12)))+MAX(0,MIN(1,(V1782-scaling_params!$B$13)/(scaling_params!$C$13-scaling_params!$B$13))))/2</f>
        <v>0.595</v>
      </c>
      <c r="AC1782" s="13">
        <f>(scaling_params!$G$2*X1782+scaling_params!$G$3*Y1782+scaling_params!$G$4*Z1782+scaling_params!$G$5*AA1782+scaling_params!$G$6*AB1782)*100</f>
        <v>52.82105737</v>
      </c>
      <c r="AD1782" s="11" t="s">
        <v>680</v>
      </c>
      <c r="AE1782" s="11">
        <f t="shared" si="2"/>
        <v>1</v>
      </c>
    </row>
    <row r="1783" ht="15.75" customHeight="1">
      <c r="A1783" s="11" t="s">
        <v>569</v>
      </c>
      <c r="B1783" s="11" t="s">
        <v>163</v>
      </c>
      <c r="C1783" s="11" t="s">
        <v>449</v>
      </c>
      <c r="D1783" s="11" t="s">
        <v>165</v>
      </c>
      <c r="E1783" s="12">
        <v>2025.0</v>
      </c>
      <c r="F1783" s="11" t="s">
        <v>171</v>
      </c>
      <c r="G1783" s="11" t="s">
        <v>167</v>
      </c>
      <c r="H1783" s="11">
        <v>1.0</v>
      </c>
      <c r="I1783" s="13">
        <v>8.3</v>
      </c>
      <c r="J1783" s="11">
        <v>0.0</v>
      </c>
      <c r="K1783" s="13">
        <v>2.9</v>
      </c>
      <c r="L1783" s="13">
        <v>5.4</v>
      </c>
      <c r="M1783" s="11">
        <v>1.0</v>
      </c>
      <c r="N1783" s="14">
        <v>0.74</v>
      </c>
      <c r="O1783" s="13">
        <v>65.0</v>
      </c>
      <c r="P1783" s="13">
        <v>7.5</v>
      </c>
      <c r="Q1783" s="13">
        <v>15.9</v>
      </c>
      <c r="R1783" s="13">
        <v>10.7</v>
      </c>
      <c r="S1783" s="13">
        <v>3.6</v>
      </c>
      <c r="T1783" s="13">
        <v>3.6</v>
      </c>
      <c r="U1783" s="13">
        <v>1.3</v>
      </c>
      <c r="V1783" s="13">
        <v>70.1</v>
      </c>
      <c r="W1783" s="11" t="str">
        <f t="shared" si="1"/>
        <v>B-Average|BBVA|Operations|2025</v>
      </c>
      <c r="X1783" s="15">
        <f>(MAX(0,MIN(1,1-(K1783-scaling_params!$B$2)/(scaling_params!$C$2-scaling_params!$B$2)))+MAX(0,MIN(1,(L1783-scaling_params!$B$3)/(scaling_params!$C$3-scaling_params!$B$3))))/2</f>
        <v>0.3598039216</v>
      </c>
      <c r="Y1783" s="15">
        <f>(MAX(0,MIN(1,(M1783-scaling_params!$B$4)/(scaling_params!$C$4-scaling_params!$B$4)))+MAX(0,MIN(1,(N1783-scaling_params!$B$5)/(scaling_params!$C$5-scaling_params!$B$5))))/2</f>
        <v>0.4410714286</v>
      </c>
      <c r="Z1783" s="15">
        <f>(MAX(0,MIN(1,(O1783-scaling_params!$B$6)/(scaling_params!$C$6-scaling_params!$B$6)))+MAX(0,MIN(1,1-(P1783-scaling_params!$B$7)/(scaling_params!$C$7-scaling_params!$B$7)))+MAX(0,MIN(1,(T1783-scaling_params!$B$11)/(scaling_params!$C$11-scaling_params!$B$11))))/3</f>
        <v>0.4917670145</v>
      </c>
      <c r="AA1783" s="15">
        <f>(MAX(0,MIN(1,1-(Q1783-scaling_params!$B$8)/(scaling_params!$C$8-scaling_params!$B$8)))+MAX(0,MIN(1,(R1783-scaling_params!$B$9)/(scaling_params!$C$9-scaling_params!$B$9)))+MAX(0,MIN(1,(S1783-scaling_params!$B$10)/(scaling_params!$C$10-scaling_params!$B$10))))/3</f>
        <v>0.3791912047</v>
      </c>
      <c r="AB1783" s="15">
        <f>(MAX(0,MIN(1,(U1783-scaling_params!$B$12)/(scaling_params!$C$12-scaling_params!$B$12)))+MAX(0,MIN(1,(V1783-scaling_params!$B$13)/(scaling_params!$C$13-scaling_params!$B$13))))/2</f>
        <v>0.3177272727</v>
      </c>
      <c r="AC1783" s="13">
        <f>(scaling_params!$G$2*X1783+scaling_params!$G$3*Y1783+scaling_params!$G$4*Z1783+scaling_params!$G$5*AA1783+scaling_params!$G$6*AB1783)*100</f>
        <v>40.80004259</v>
      </c>
      <c r="AD1783" s="11" t="s">
        <v>680</v>
      </c>
      <c r="AE1783" s="11">
        <f t="shared" si="2"/>
        <v>1</v>
      </c>
    </row>
    <row r="1784" ht="15.75" customHeight="1">
      <c r="A1784" s="11" t="s">
        <v>570</v>
      </c>
      <c r="B1784" s="11" t="s">
        <v>163</v>
      </c>
      <c r="C1784" s="11" t="s">
        <v>449</v>
      </c>
      <c r="D1784" s="11" t="s">
        <v>181</v>
      </c>
      <c r="E1784" s="12">
        <v>2024.0</v>
      </c>
      <c r="F1784" s="11" t="s">
        <v>166</v>
      </c>
      <c r="G1784" s="11" t="s">
        <v>175</v>
      </c>
      <c r="H1784" s="11">
        <v>2.0</v>
      </c>
      <c r="I1784" s="13">
        <v>8.6</v>
      </c>
      <c r="J1784" s="11">
        <v>0.0</v>
      </c>
      <c r="K1784" s="13">
        <v>3.1</v>
      </c>
      <c r="L1784" s="13">
        <v>6.8</v>
      </c>
      <c r="M1784" s="11">
        <v>22.0</v>
      </c>
      <c r="N1784" s="14">
        <v>0.81</v>
      </c>
      <c r="O1784" s="13">
        <v>71.5</v>
      </c>
      <c r="P1784" s="13">
        <v>8.4</v>
      </c>
      <c r="Q1784" s="13">
        <v>14.6</v>
      </c>
      <c r="R1784" s="13">
        <v>11.7</v>
      </c>
      <c r="S1784" s="13">
        <v>3.5</v>
      </c>
      <c r="T1784" s="13">
        <v>3.5</v>
      </c>
      <c r="U1784" s="13">
        <v>1.8</v>
      </c>
      <c r="V1784" s="13">
        <v>82.6</v>
      </c>
      <c r="W1784" s="11" t="str">
        <f t="shared" si="1"/>
        <v>B-Average|BBVA|Corporate|2024</v>
      </c>
      <c r="X1784" s="15">
        <f>(MAX(0,MIN(1,1-(K1784-scaling_params!$B$2)/(scaling_params!$C$2-scaling_params!$B$2)))+MAX(0,MIN(1,(L1784-scaling_params!$B$3)/(scaling_params!$C$3-scaling_params!$B$3))))/2</f>
        <v>0.4294117647</v>
      </c>
      <c r="Y1784" s="15">
        <f>(MAX(0,MIN(1,(M1784-scaling_params!$B$4)/(scaling_params!$C$4-scaling_params!$B$4)))+MAX(0,MIN(1,(N1784-scaling_params!$B$5)/(scaling_params!$C$5-scaling_params!$B$5))))/2</f>
        <v>0.6285714286</v>
      </c>
      <c r="Z1784" s="15">
        <f>(MAX(0,MIN(1,(O1784-scaling_params!$B$6)/(scaling_params!$C$6-scaling_params!$B$6)))+MAX(0,MIN(1,1-(P1784-scaling_params!$B$7)/(scaling_params!$C$7-scaling_params!$B$7)))+MAX(0,MIN(1,(T1784-scaling_params!$B$11)/(scaling_params!$C$11-scaling_params!$B$11))))/3</f>
        <v>0.50842285</v>
      </c>
      <c r="AA1784" s="15">
        <f>(MAX(0,MIN(1,1-(Q1784-scaling_params!$B$8)/(scaling_params!$C$8-scaling_params!$B$8)))+MAX(0,MIN(1,(R1784-scaling_params!$B$9)/(scaling_params!$C$9-scaling_params!$B$9)))+MAX(0,MIN(1,(S1784-scaling_params!$B$10)/(scaling_params!$C$10-scaling_params!$B$10))))/3</f>
        <v>0.4608238002</v>
      </c>
      <c r="AB1784" s="15">
        <f>(MAX(0,MIN(1,(U1784-scaling_params!$B$12)/(scaling_params!$C$12-scaling_params!$B$12)))+MAX(0,MIN(1,(V1784-scaling_params!$B$13)/(scaling_params!$C$13-scaling_params!$B$13))))/2</f>
        <v>0.5563636364</v>
      </c>
      <c r="AC1784" s="13">
        <f>(scaling_params!$G$2*X1784+scaling_params!$G$3*Y1784+scaling_params!$G$4*Z1784+scaling_params!$G$5*AA1784+scaling_params!$G$6*AB1784)*100</f>
        <v>51.48613181</v>
      </c>
      <c r="AD1784" s="11" t="s">
        <v>680</v>
      </c>
      <c r="AE1784" s="11">
        <f t="shared" si="2"/>
        <v>1</v>
      </c>
    </row>
    <row r="1785" ht="15.75" customHeight="1">
      <c r="A1785" s="11" t="s">
        <v>570</v>
      </c>
      <c r="B1785" s="11" t="s">
        <v>163</v>
      </c>
      <c r="C1785" s="11" t="s">
        <v>449</v>
      </c>
      <c r="D1785" s="11" t="s">
        <v>181</v>
      </c>
      <c r="E1785" s="12">
        <v>2025.0</v>
      </c>
      <c r="F1785" s="11" t="s">
        <v>166</v>
      </c>
      <c r="G1785" s="11" t="s">
        <v>175</v>
      </c>
      <c r="H1785" s="11">
        <v>2.0</v>
      </c>
      <c r="I1785" s="13">
        <v>8.3</v>
      </c>
      <c r="J1785" s="11">
        <v>0.0</v>
      </c>
      <c r="K1785" s="13">
        <v>2.0</v>
      </c>
      <c r="L1785" s="13">
        <v>6.3</v>
      </c>
      <c r="M1785" s="11">
        <v>28.0</v>
      </c>
      <c r="N1785" s="14">
        <v>0.84</v>
      </c>
      <c r="O1785" s="13">
        <v>66.0</v>
      </c>
      <c r="P1785" s="13">
        <v>8.0</v>
      </c>
      <c r="Q1785" s="13">
        <v>14.3</v>
      </c>
      <c r="R1785" s="13">
        <v>13.5</v>
      </c>
      <c r="S1785" s="13">
        <v>4.1</v>
      </c>
      <c r="T1785" s="13">
        <v>3.9</v>
      </c>
      <c r="U1785" s="13">
        <v>1.4</v>
      </c>
      <c r="V1785" s="13">
        <v>80.8</v>
      </c>
      <c r="W1785" s="11" t="str">
        <f t="shared" si="1"/>
        <v>B-Average|BBVA|Corporate|2025</v>
      </c>
      <c r="X1785" s="15">
        <f>(MAX(0,MIN(1,1-(K1785-scaling_params!$B$2)/(scaling_params!$C$2-scaling_params!$B$2)))+MAX(0,MIN(1,(L1785-scaling_params!$B$3)/(scaling_params!$C$3-scaling_params!$B$3))))/2</f>
        <v>0.5759803922</v>
      </c>
      <c r="Y1785" s="15">
        <f>(MAX(0,MIN(1,(M1785-scaling_params!$B$4)/(scaling_params!$C$4-scaling_params!$B$4)))+MAX(0,MIN(1,(N1785-scaling_params!$B$5)/(scaling_params!$C$5-scaling_params!$B$5))))/2</f>
        <v>0.6946428571</v>
      </c>
      <c r="Z1785" s="15">
        <f>(MAX(0,MIN(1,(O1785-scaling_params!$B$6)/(scaling_params!$C$6-scaling_params!$B$6)))+MAX(0,MIN(1,1-(P1785-scaling_params!$B$7)/(scaling_params!$C$7-scaling_params!$B$7)))+MAX(0,MIN(1,(T1785-scaling_params!$B$11)/(scaling_params!$C$11-scaling_params!$B$11))))/3</f>
        <v>0.4917950482</v>
      </c>
      <c r="AA1785" s="15">
        <f>(MAX(0,MIN(1,1-(Q1785-scaling_params!$B$8)/(scaling_params!$C$8-scaling_params!$B$8)))+MAX(0,MIN(1,(R1785-scaling_params!$B$9)/(scaling_params!$C$9-scaling_params!$B$9)))+MAX(0,MIN(1,(S1785-scaling_params!$B$10)/(scaling_params!$C$10-scaling_params!$B$10))))/3</f>
        <v>0.606960333</v>
      </c>
      <c r="AB1785" s="15">
        <f>(MAX(0,MIN(1,(U1785-scaling_params!$B$12)/(scaling_params!$C$12-scaling_params!$B$12)))+MAX(0,MIN(1,(V1785-scaling_params!$B$13)/(scaling_params!$C$13-scaling_params!$B$13))))/2</f>
        <v>0.44</v>
      </c>
      <c r="AC1785" s="13">
        <f>(scaling_params!$G$2*X1785+scaling_params!$G$3*Y1785+scaling_params!$G$4*Z1785+scaling_params!$G$5*AA1785+scaling_params!$G$6*AB1785)*100</f>
        <v>57.29133185</v>
      </c>
      <c r="AD1785" s="11" t="s">
        <v>680</v>
      </c>
      <c r="AE1785" s="11">
        <f t="shared" si="2"/>
        <v>1</v>
      </c>
    </row>
    <row r="1786" ht="15.75" customHeight="1">
      <c r="A1786" s="11" t="s">
        <v>571</v>
      </c>
      <c r="B1786" s="11" t="s">
        <v>163</v>
      </c>
      <c r="C1786" s="11" t="s">
        <v>449</v>
      </c>
      <c r="D1786" s="11" t="s">
        <v>174</v>
      </c>
      <c r="E1786" s="12">
        <v>2024.0</v>
      </c>
      <c r="F1786" s="11" t="s">
        <v>171</v>
      </c>
      <c r="G1786" s="11" t="s">
        <v>172</v>
      </c>
      <c r="H1786" s="11">
        <v>5.0</v>
      </c>
      <c r="I1786" s="13">
        <v>8.6</v>
      </c>
      <c r="J1786" s="11">
        <v>0.0</v>
      </c>
      <c r="K1786" s="13">
        <v>3.0</v>
      </c>
      <c r="L1786" s="13">
        <v>6.5</v>
      </c>
      <c r="M1786" s="11">
        <v>-5.0</v>
      </c>
      <c r="N1786" s="14">
        <v>0.85</v>
      </c>
      <c r="O1786" s="13">
        <v>61.5</v>
      </c>
      <c r="P1786" s="13">
        <v>8.7</v>
      </c>
      <c r="Q1786" s="13">
        <v>18.1</v>
      </c>
      <c r="R1786" s="13">
        <v>13.0</v>
      </c>
      <c r="S1786" s="13">
        <v>4.1</v>
      </c>
      <c r="T1786" s="13">
        <v>3.8</v>
      </c>
      <c r="U1786" s="13">
        <v>1.3</v>
      </c>
      <c r="V1786" s="13">
        <v>71.0</v>
      </c>
      <c r="W1786" s="11" t="str">
        <f t="shared" si="1"/>
        <v>B-Average|BBVA|Digital|2024</v>
      </c>
      <c r="X1786" s="15">
        <f>(MAX(0,MIN(1,1-(K1786-scaling_params!$B$2)/(scaling_params!$C$2-scaling_params!$B$2)))+MAX(0,MIN(1,(L1786-scaling_params!$B$3)/(scaling_params!$C$3-scaling_params!$B$3))))/2</f>
        <v>0.4240196078</v>
      </c>
      <c r="Y1786" s="15">
        <f>(MAX(0,MIN(1,(M1786-scaling_params!$B$4)/(scaling_params!$C$4-scaling_params!$B$4)))+MAX(0,MIN(1,(N1786-scaling_params!$B$5)/(scaling_params!$C$5-scaling_params!$B$5))))/2</f>
        <v>0.55</v>
      </c>
      <c r="Z1786" s="15">
        <f>(MAX(0,MIN(1,(O1786-scaling_params!$B$6)/(scaling_params!$C$6-scaling_params!$B$6)))+MAX(0,MIN(1,1-(P1786-scaling_params!$B$7)/(scaling_params!$C$7-scaling_params!$B$7)))+MAX(0,MIN(1,(T1786-scaling_params!$B$11)/(scaling_params!$C$11-scaling_params!$B$11))))/3</f>
        <v>0.3449507499</v>
      </c>
      <c r="AA1786" s="15">
        <f>(MAX(0,MIN(1,1-(Q1786-scaling_params!$B$8)/(scaling_params!$C$8-scaling_params!$B$8)))+MAX(0,MIN(1,(R1786-scaling_params!$B$9)/(scaling_params!$C$9-scaling_params!$B$9)))+MAX(0,MIN(1,(S1786-scaling_params!$B$10)/(scaling_params!$C$10-scaling_params!$B$10))))/3</f>
        <v>0.4419238927</v>
      </c>
      <c r="AB1786" s="15">
        <f>(MAX(0,MIN(1,(U1786-scaling_params!$B$12)/(scaling_params!$C$12-scaling_params!$B$12)))+MAX(0,MIN(1,(V1786-scaling_params!$B$13)/(scaling_params!$C$13-scaling_params!$B$13))))/2</f>
        <v>0.3259090909</v>
      </c>
      <c r="AC1786" s="13">
        <f>(scaling_params!$G$2*X1786+scaling_params!$G$3*Y1786+scaling_params!$G$4*Z1786+scaling_params!$G$5*AA1786+scaling_params!$G$6*AB1786)*100</f>
        <v>42.61939119</v>
      </c>
      <c r="AD1786" s="11" t="s">
        <v>680</v>
      </c>
      <c r="AE1786" s="11">
        <f t="shared" si="2"/>
        <v>1</v>
      </c>
    </row>
    <row r="1787" ht="15.75" customHeight="1">
      <c r="A1787" s="11" t="s">
        <v>571</v>
      </c>
      <c r="B1787" s="11" t="s">
        <v>163</v>
      </c>
      <c r="C1787" s="11" t="s">
        <v>449</v>
      </c>
      <c r="D1787" s="11" t="s">
        <v>174</v>
      </c>
      <c r="E1787" s="12">
        <v>2025.0</v>
      </c>
      <c r="F1787" s="11" t="s">
        <v>171</v>
      </c>
      <c r="G1787" s="11" t="s">
        <v>172</v>
      </c>
      <c r="H1787" s="11">
        <v>5.0</v>
      </c>
      <c r="I1787" s="13">
        <v>8.3</v>
      </c>
      <c r="J1787" s="11">
        <v>0.0</v>
      </c>
      <c r="K1787" s="13">
        <v>3.2</v>
      </c>
      <c r="L1787" s="13">
        <v>6.3</v>
      </c>
      <c r="M1787" s="11">
        <v>36.0</v>
      </c>
      <c r="N1787" s="14">
        <v>0.76</v>
      </c>
      <c r="O1787" s="13">
        <v>62.8</v>
      </c>
      <c r="P1787" s="13">
        <v>7.6</v>
      </c>
      <c r="Q1787" s="13">
        <v>16.6</v>
      </c>
      <c r="R1787" s="13">
        <v>15.2</v>
      </c>
      <c r="S1787" s="13">
        <v>3.0</v>
      </c>
      <c r="T1787" s="13">
        <v>3.9</v>
      </c>
      <c r="U1787" s="13">
        <v>1.7</v>
      </c>
      <c r="V1787" s="13">
        <v>80.6</v>
      </c>
      <c r="W1787" s="11" t="str">
        <f t="shared" si="1"/>
        <v>B-Average|BBVA|Digital|2025</v>
      </c>
      <c r="X1787" s="15">
        <f>(MAX(0,MIN(1,1-(K1787-scaling_params!$B$2)/(scaling_params!$C$2-scaling_params!$B$2)))+MAX(0,MIN(1,(L1787-scaling_params!$B$3)/(scaling_params!$C$3-scaling_params!$B$3))))/2</f>
        <v>0.3759803922</v>
      </c>
      <c r="Y1787" s="15">
        <f>(MAX(0,MIN(1,(M1787-scaling_params!$B$4)/(scaling_params!$C$4-scaling_params!$B$4)))+MAX(0,MIN(1,(N1787-scaling_params!$B$5)/(scaling_params!$C$5-scaling_params!$B$5))))/2</f>
        <v>0.6327380952</v>
      </c>
      <c r="Z1787" s="15">
        <f>(MAX(0,MIN(1,(O1787-scaling_params!$B$6)/(scaling_params!$C$6-scaling_params!$B$6)))+MAX(0,MIN(1,1-(P1787-scaling_params!$B$7)/(scaling_params!$C$7-scaling_params!$B$7)))+MAX(0,MIN(1,(T1787-scaling_params!$B$11)/(scaling_params!$C$11-scaling_params!$B$11))))/3</f>
        <v>0.4750258037</v>
      </c>
      <c r="AA1787" s="15">
        <f>(MAX(0,MIN(1,1-(Q1787-scaling_params!$B$8)/(scaling_params!$C$8-scaling_params!$B$8)))+MAX(0,MIN(1,(R1787-scaling_params!$B$9)/(scaling_params!$C$9-scaling_params!$B$9)))+MAX(0,MIN(1,(S1787-scaling_params!$B$10)/(scaling_params!$C$10-scaling_params!$B$10))))/3</f>
        <v>0.4837259415</v>
      </c>
      <c r="AB1787" s="15">
        <f>(MAX(0,MIN(1,(U1787-scaling_params!$B$12)/(scaling_params!$C$12-scaling_params!$B$12)))+MAX(0,MIN(1,(V1787-scaling_params!$B$13)/(scaling_params!$C$13-scaling_params!$B$13))))/2</f>
        <v>0.5131818182</v>
      </c>
      <c r="AC1787" s="13">
        <f>(scaling_params!$G$2*X1787+scaling_params!$G$3*Y1787+scaling_params!$G$4*Z1787+scaling_params!$G$5*AA1787+scaling_params!$G$6*AB1787)*100</f>
        <v>49.43711287</v>
      </c>
      <c r="AD1787" s="11" t="s">
        <v>680</v>
      </c>
      <c r="AE1787" s="11">
        <f t="shared" si="2"/>
        <v>1</v>
      </c>
    </row>
    <row r="1788" ht="15.75" customHeight="1">
      <c r="A1788" s="11" t="s">
        <v>572</v>
      </c>
      <c r="B1788" s="11" t="s">
        <v>163</v>
      </c>
      <c r="C1788" s="11" t="s">
        <v>449</v>
      </c>
      <c r="D1788" s="11" t="s">
        <v>181</v>
      </c>
      <c r="E1788" s="12">
        <v>2024.0</v>
      </c>
      <c r="F1788" s="11" t="s">
        <v>171</v>
      </c>
      <c r="G1788" s="11" t="s">
        <v>167</v>
      </c>
      <c r="H1788" s="11">
        <v>4.0</v>
      </c>
      <c r="I1788" s="13">
        <v>8.6</v>
      </c>
      <c r="J1788" s="11">
        <v>1.0</v>
      </c>
      <c r="K1788" s="13">
        <v>3.1</v>
      </c>
      <c r="L1788" s="13">
        <v>5.7</v>
      </c>
      <c r="M1788" s="11">
        <v>-10.0</v>
      </c>
      <c r="N1788" s="14">
        <v>0.72</v>
      </c>
      <c r="O1788" s="13">
        <v>71.5</v>
      </c>
      <c r="P1788" s="13">
        <v>8.4</v>
      </c>
      <c r="Q1788" s="13">
        <v>14.6</v>
      </c>
      <c r="R1788" s="13">
        <v>11.7</v>
      </c>
      <c r="S1788" s="13">
        <v>3.1</v>
      </c>
      <c r="T1788" s="13">
        <v>2.8</v>
      </c>
      <c r="U1788" s="13">
        <v>1.8</v>
      </c>
      <c r="V1788" s="13">
        <v>73.4</v>
      </c>
      <c r="W1788" s="11" t="str">
        <f t="shared" si="1"/>
        <v>B-Average|BBVA|Corporate|2024</v>
      </c>
      <c r="X1788" s="15">
        <f>(MAX(0,MIN(1,1-(K1788-scaling_params!$B$2)/(scaling_params!$C$2-scaling_params!$B$2)))+MAX(0,MIN(1,(L1788-scaling_params!$B$3)/(scaling_params!$C$3-scaling_params!$B$3))))/2</f>
        <v>0.3485294118</v>
      </c>
      <c r="Y1788" s="15">
        <f>(MAX(0,MIN(1,(M1788-scaling_params!$B$4)/(scaling_params!$C$4-scaling_params!$B$4)))+MAX(0,MIN(1,(N1788-scaling_params!$B$5)/(scaling_params!$C$5-scaling_params!$B$5))))/2</f>
        <v>0.3636904762</v>
      </c>
      <c r="Z1788" s="15">
        <f>(MAX(0,MIN(1,(O1788-scaling_params!$B$6)/(scaling_params!$C$6-scaling_params!$B$6)))+MAX(0,MIN(1,1-(P1788-scaling_params!$B$7)/(scaling_params!$C$7-scaling_params!$B$7)))+MAX(0,MIN(1,(T1788-scaling_params!$B$11)/(scaling_params!$C$11-scaling_params!$B$11))))/3</f>
        <v>0.4417561833</v>
      </c>
      <c r="AA1788" s="15">
        <f>(MAX(0,MIN(1,1-(Q1788-scaling_params!$B$8)/(scaling_params!$C$8-scaling_params!$B$8)))+MAX(0,MIN(1,(R1788-scaling_params!$B$9)/(scaling_params!$C$9-scaling_params!$B$9)))+MAX(0,MIN(1,(S1788-scaling_params!$B$10)/(scaling_params!$C$10-scaling_params!$B$10))))/3</f>
        <v>0.4216081139</v>
      </c>
      <c r="AB1788" s="15">
        <f>(MAX(0,MIN(1,(U1788-scaling_params!$B$12)/(scaling_params!$C$12-scaling_params!$B$12)))+MAX(0,MIN(1,(V1788-scaling_params!$B$13)/(scaling_params!$C$13-scaling_params!$B$13))))/2</f>
        <v>0.4727272727</v>
      </c>
      <c r="AC1788" s="13">
        <f>(scaling_params!$G$2*X1788+scaling_params!$G$3*Y1788+scaling_params!$G$4*Z1788+scaling_params!$G$5*AA1788+scaling_params!$G$6*AB1788)*100</f>
        <v>40.1169223</v>
      </c>
      <c r="AD1788" s="11" t="s">
        <v>680</v>
      </c>
      <c r="AE1788" s="11">
        <f t="shared" si="2"/>
        <v>1</v>
      </c>
    </row>
    <row r="1789" ht="15.75" customHeight="1">
      <c r="A1789" s="11" t="s">
        <v>572</v>
      </c>
      <c r="B1789" s="11" t="s">
        <v>163</v>
      </c>
      <c r="C1789" s="11" t="s">
        <v>449</v>
      </c>
      <c r="D1789" s="11" t="s">
        <v>181</v>
      </c>
      <c r="E1789" s="12">
        <v>2025.0</v>
      </c>
      <c r="F1789" s="11" t="s">
        <v>171</v>
      </c>
      <c r="G1789" s="11" t="s">
        <v>167</v>
      </c>
      <c r="H1789" s="11">
        <v>4.0</v>
      </c>
      <c r="I1789" s="13">
        <v>8.3</v>
      </c>
      <c r="J1789" s="11">
        <v>0.0</v>
      </c>
      <c r="K1789" s="13">
        <v>2.0</v>
      </c>
      <c r="L1789" s="13">
        <v>6.0</v>
      </c>
      <c r="M1789" s="11">
        <v>9.0</v>
      </c>
      <c r="N1789" s="14">
        <v>0.8</v>
      </c>
      <c r="O1789" s="13">
        <v>66.0</v>
      </c>
      <c r="P1789" s="13">
        <v>8.0</v>
      </c>
      <c r="Q1789" s="13">
        <v>14.3</v>
      </c>
      <c r="R1789" s="13">
        <v>13.5</v>
      </c>
      <c r="S1789" s="13">
        <v>3.4</v>
      </c>
      <c r="T1789" s="13">
        <v>3.7</v>
      </c>
      <c r="U1789" s="13">
        <v>1.4</v>
      </c>
      <c r="V1789" s="13">
        <v>63.7</v>
      </c>
      <c r="W1789" s="11" t="str">
        <f t="shared" si="1"/>
        <v>B-Average|BBVA|Corporate|2025</v>
      </c>
      <c r="X1789" s="15">
        <f>(MAX(0,MIN(1,1-(K1789-scaling_params!$B$2)/(scaling_params!$C$2-scaling_params!$B$2)))+MAX(0,MIN(1,(L1789-scaling_params!$B$3)/(scaling_params!$C$3-scaling_params!$B$3))))/2</f>
        <v>0.5539215686</v>
      </c>
      <c r="Y1789" s="15">
        <f>(MAX(0,MIN(1,(M1789-scaling_params!$B$4)/(scaling_params!$C$4-scaling_params!$B$4)))+MAX(0,MIN(1,(N1789-scaling_params!$B$5)/(scaling_params!$C$5-scaling_params!$B$5))))/2</f>
        <v>0.5541666667</v>
      </c>
      <c r="Z1789" s="15">
        <f>(MAX(0,MIN(1,(O1789-scaling_params!$B$6)/(scaling_params!$C$6-scaling_params!$B$6)))+MAX(0,MIN(1,1-(P1789-scaling_params!$B$7)/(scaling_params!$C$7-scaling_params!$B$7)))+MAX(0,MIN(1,(T1789-scaling_params!$B$11)/(scaling_params!$C$11-scaling_params!$B$11))))/3</f>
        <v>0.4727474292</v>
      </c>
      <c r="AA1789" s="15">
        <f>(MAX(0,MIN(1,1-(Q1789-scaling_params!$B$8)/(scaling_params!$C$8-scaling_params!$B$8)))+MAX(0,MIN(1,(R1789-scaling_params!$B$9)/(scaling_params!$C$9-scaling_params!$B$9)))+MAX(0,MIN(1,(S1789-scaling_params!$B$10)/(scaling_params!$C$10-scaling_params!$B$10))))/3</f>
        <v>0.5383328821</v>
      </c>
      <c r="AB1789" s="15">
        <f>(MAX(0,MIN(1,(U1789-scaling_params!$B$12)/(scaling_params!$C$12-scaling_params!$B$12)))+MAX(0,MIN(1,(V1789-scaling_params!$B$13)/(scaling_params!$C$13-scaling_params!$B$13))))/2</f>
        <v>0.2845454545</v>
      </c>
      <c r="AC1789" s="13">
        <f>(scaling_params!$G$2*X1789+scaling_params!$G$3*Y1789+scaling_params!$G$4*Z1789+scaling_params!$G$5*AA1789+scaling_params!$G$6*AB1789)*100</f>
        <v>49.9819332</v>
      </c>
      <c r="AD1789" s="11" t="s">
        <v>680</v>
      </c>
      <c r="AE1789" s="11">
        <f t="shared" si="2"/>
        <v>1</v>
      </c>
    </row>
    <row r="1790" ht="15.75" customHeight="1">
      <c r="A1790" s="11" t="s">
        <v>573</v>
      </c>
      <c r="B1790" s="11" t="s">
        <v>163</v>
      </c>
      <c r="C1790" s="11" t="s">
        <v>449</v>
      </c>
      <c r="D1790" s="11" t="s">
        <v>174</v>
      </c>
      <c r="E1790" s="12">
        <v>2024.0</v>
      </c>
      <c r="F1790" s="11" t="s">
        <v>166</v>
      </c>
      <c r="G1790" s="11" t="s">
        <v>175</v>
      </c>
      <c r="H1790" s="11">
        <v>3.0</v>
      </c>
      <c r="I1790" s="13">
        <v>8.6</v>
      </c>
      <c r="J1790" s="11">
        <v>0.0</v>
      </c>
      <c r="K1790" s="13">
        <v>3.0</v>
      </c>
      <c r="L1790" s="13">
        <v>5.1</v>
      </c>
      <c r="M1790" s="11">
        <v>22.0</v>
      </c>
      <c r="N1790" s="14">
        <v>0.79</v>
      </c>
      <c r="O1790" s="13">
        <v>61.5</v>
      </c>
      <c r="P1790" s="13">
        <v>8.7</v>
      </c>
      <c r="Q1790" s="13">
        <v>18.1</v>
      </c>
      <c r="R1790" s="13">
        <v>13.0</v>
      </c>
      <c r="S1790" s="13">
        <v>3.2</v>
      </c>
      <c r="T1790" s="13">
        <v>3.7</v>
      </c>
      <c r="U1790" s="13">
        <v>1.3</v>
      </c>
      <c r="V1790" s="13">
        <v>65.2</v>
      </c>
      <c r="W1790" s="11" t="str">
        <f t="shared" si="1"/>
        <v>B-Average|BBVA|Digital|2024</v>
      </c>
      <c r="X1790" s="15">
        <f>(MAX(0,MIN(1,1-(K1790-scaling_params!$B$2)/(scaling_params!$C$2-scaling_params!$B$2)))+MAX(0,MIN(1,(L1790-scaling_params!$B$3)/(scaling_params!$C$3-scaling_params!$B$3))))/2</f>
        <v>0.3210784314</v>
      </c>
      <c r="Y1790" s="15">
        <f>(MAX(0,MIN(1,(M1790-scaling_params!$B$4)/(scaling_params!$C$4-scaling_params!$B$4)))+MAX(0,MIN(1,(N1790-scaling_params!$B$5)/(scaling_params!$C$5-scaling_params!$B$5))))/2</f>
        <v>0.6035714286</v>
      </c>
      <c r="Z1790" s="15">
        <f>(MAX(0,MIN(1,(O1790-scaling_params!$B$6)/(scaling_params!$C$6-scaling_params!$B$6)))+MAX(0,MIN(1,1-(P1790-scaling_params!$B$7)/(scaling_params!$C$7-scaling_params!$B$7)))+MAX(0,MIN(1,(T1790-scaling_params!$B$11)/(scaling_params!$C$11-scaling_params!$B$11))))/3</f>
        <v>0.3354269404</v>
      </c>
      <c r="AA1790" s="15">
        <f>(MAX(0,MIN(1,1-(Q1790-scaling_params!$B$8)/(scaling_params!$C$8-scaling_params!$B$8)))+MAX(0,MIN(1,(R1790-scaling_params!$B$9)/(scaling_params!$C$9-scaling_params!$B$9)))+MAX(0,MIN(1,(S1790-scaling_params!$B$10)/(scaling_params!$C$10-scaling_params!$B$10))))/3</f>
        <v>0.3536885986</v>
      </c>
      <c r="AB1790" s="15">
        <f>(MAX(0,MIN(1,(U1790-scaling_params!$B$12)/(scaling_params!$C$12-scaling_params!$B$12)))+MAX(0,MIN(1,(V1790-scaling_params!$B$13)/(scaling_params!$C$13-scaling_params!$B$13))))/2</f>
        <v>0.2731818182</v>
      </c>
      <c r="AC1790" s="13">
        <f>(scaling_params!$G$2*X1790+scaling_params!$G$3*Y1790+scaling_params!$G$4*Z1790+scaling_params!$G$5*AA1790+scaling_params!$G$6*AB1790)*100</f>
        <v>39.0602696</v>
      </c>
      <c r="AD1790" s="11" t="s">
        <v>680</v>
      </c>
      <c r="AE1790" s="11">
        <f t="shared" si="2"/>
        <v>1</v>
      </c>
    </row>
    <row r="1791" ht="15.75" customHeight="1">
      <c r="A1791" s="11" t="s">
        <v>573</v>
      </c>
      <c r="B1791" s="11" t="s">
        <v>163</v>
      </c>
      <c r="C1791" s="11" t="s">
        <v>449</v>
      </c>
      <c r="D1791" s="11" t="s">
        <v>174</v>
      </c>
      <c r="E1791" s="12">
        <v>2025.0</v>
      </c>
      <c r="F1791" s="11" t="s">
        <v>166</v>
      </c>
      <c r="G1791" s="11" t="s">
        <v>175</v>
      </c>
      <c r="H1791" s="11">
        <v>3.0</v>
      </c>
      <c r="I1791" s="13">
        <v>8.3</v>
      </c>
      <c r="J1791" s="11">
        <v>0.0</v>
      </c>
      <c r="K1791" s="13">
        <v>3.2</v>
      </c>
      <c r="L1791" s="13">
        <v>7.0</v>
      </c>
      <c r="M1791" s="11">
        <v>-9.0</v>
      </c>
      <c r="N1791" s="14">
        <v>0.76</v>
      </c>
      <c r="O1791" s="13">
        <v>62.8</v>
      </c>
      <c r="P1791" s="13">
        <v>7.6</v>
      </c>
      <c r="Q1791" s="13">
        <v>16.6</v>
      </c>
      <c r="R1791" s="13">
        <v>15.2</v>
      </c>
      <c r="S1791" s="13">
        <v>3.5</v>
      </c>
      <c r="T1791" s="13">
        <v>3.4</v>
      </c>
      <c r="U1791" s="13">
        <v>1.7</v>
      </c>
      <c r="V1791" s="13">
        <v>73.7</v>
      </c>
      <c r="W1791" s="11" t="str">
        <f t="shared" si="1"/>
        <v>B-Average|BBVA|Digital|2025</v>
      </c>
      <c r="X1791" s="15">
        <f>(MAX(0,MIN(1,1-(K1791-scaling_params!$B$2)/(scaling_params!$C$2-scaling_params!$B$2)))+MAX(0,MIN(1,(L1791-scaling_params!$B$3)/(scaling_params!$C$3-scaling_params!$B$3))))/2</f>
        <v>0.4274509804</v>
      </c>
      <c r="Y1791" s="15">
        <f>(MAX(0,MIN(1,(M1791-scaling_params!$B$4)/(scaling_params!$C$4-scaling_params!$B$4)))+MAX(0,MIN(1,(N1791-scaling_params!$B$5)/(scaling_params!$C$5-scaling_params!$B$5))))/2</f>
        <v>0.418452381</v>
      </c>
      <c r="Z1791" s="15">
        <f>(MAX(0,MIN(1,(O1791-scaling_params!$B$6)/(scaling_params!$C$6-scaling_params!$B$6)))+MAX(0,MIN(1,1-(P1791-scaling_params!$B$7)/(scaling_params!$C$7-scaling_params!$B$7)))+MAX(0,MIN(1,(T1791-scaling_params!$B$11)/(scaling_params!$C$11-scaling_params!$B$11))))/3</f>
        <v>0.4274067561</v>
      </c>
      <c r="AA1791" s="15">
        <f>(MAX(0,MIN(1,1-(Q1791-scaling_params!$B$8)/(scaling_params!$C$8-scaling_params!$B$8)))+MAX(0,MIN(1,(R1791-scaling_params!$B$9)/(scaling_params!$C$9-scaling_params!$B$9)))+MAX(0,MIN(1,(S1791-scaling_params!$B$10)/(scaling_params!$C$10-scaling_params!$B$10))))/3</f>
        <v>0.5327455493</v>
      </c>
      <c r="AB1791" s="15">
        <f>(MAX(0,MIN(1,(U1791-scaling_params!$B$12)/(scaling_params!$C$12-scaling_params!$B$12)))+MAX(0,MIN(1,(V1791-scaling_params!$B$13)/(scaling_params!$C$13-scaling_params!$B$13))))/2</f>
        <v>0.4504545455</v>
      </c>
      <c r="AC1791" s="13">
        <f>(scaling_params!$G$2*X1791+scaling_params!$G$3*Y1791+scaling_params!$G$4*Z1791+scaling_params!$G$5*AA1791+scaling_params!$G$6*AB1791)*100</f>
        <v>44.61447306</v>
      </c>
      <c r="AD1791" s="11" t="s">
        <v>680</v>
      </c>
      <c r="AE1791" s="11">
        <f t="shared" si="2"/>
        <v>1</v>
      </c>
    </row>
    <row r="1792" ht="15.75" customHeight="1">
      <c r="A1792" s="11" t="s">
        <v>574</v>
      </c>
      <c r="B1792" s="11" t="s">
        <v>163</v>
      </c>
      <c r="C1792" s="11" t="s">
        <v>449</v>
      </c>
      <c r="D1792" s="11" t="s">
        <v>170</v>
      </c>
      <c r="E1792" s="12">
        <v>2024.0</v>
      </c>
      <c r="F1792" s="11" t="s">
        <v>171</v>
      </c>
      <c r="G1792" s="11" t="s">
        <v>167</v>
      </c>
      <c r="H1792" s="11">
        <v>2.0</v>
      </c>
      <c r="I1792" s="13">
        <v>8.6</v>
      </c>
      <c r="J1792" s="11">
        <v>0.0</v>
      </c>
      <c r="K1792" s="13">
        <v>2.4</v>
      </c>
      <c r="L1792" s="13">
        <v>6.7</v>
      </c>
      <c r="M1792" s="11">
        <v>30.0</v>
      </c>
      <c r="N1792" s="14">
        <v>0.82</v>
      </c>
      <c r="O1792" s="13">
        <v>70.5</v>
      </c>
      <c r="P1792" s="13">
        <v>8.3</v>
      </c>
      <c r="Q1792" s="13">
        <v>13.6</v>
      </c>
      <c r="R1792" s="13">
        <v>14.9</v>
      </c>
      <c r="S1792" s="13">
        <v>4.4</v>
      </c>
      <c r="T1792" s="13">
        <v>3.8</v>
      </c>
      <c r="U1792" s="13">
        <v>1.7</v>
      </c>
      <c r="V1792" s="13">
        <v>77.0</v>
      </c>
      <c r="W1792" s="11" t="str">
        <f t="shared" si="1"/>
        <v>B-Average|BBVA|Risk|2024</v>
      </c>
      <c r="X1792" s="15">
        <f>(MAX(0,MIN(1,1-(K1792-scaling_params!$B$2)/(scaling_params!$C$2-scaling_params!$B$2)))+MAX(0,MIN(1,(L1792-scaling_params!$B$3)/(scaling_params!$C$3-scaling_params!$B$3))))/2</f>
        <v>0.5387254902</v>
      </c>
      <c r="Y1792" s="15">
        <f>(MAX(0,MIN(1,(M1792-scaling_params!$B$4)/(scaling_params!$C$4-scaling_params!$B$4)))+MAX(0,MIN(1,(N1792-scaling_params!$B$5)/(scaling_params!$C$5-scaling_params!$B$5))))/2</f>
        <v>0.6791666667</v>
      </c>
      <c r="Z1792" s="15">
        <f>(MAX(0,MIN(1,(O1792-scaling_params!$B$6)/(scaling_params!$C$6-scaling_params!$B$6)))+MAX(0,MIN(1,1-(P1792-scaling_params!$B$7)/(scaling_params!$C$7-scaling_params!$B$7)))+MAX(0,MIN(1,(T1792-scaling_params!$B$11)/(scaling_params!$C$11-scaling_params!$B$11))))/3</f>
        <v>0.5295016374</v>
      </c>
      <c r="AA1792" s="15">
        <f>(MAX(0,MIN(1,1-(Q1792-scaling_params!$B$8)/(scaling_params!$C$8-scaling_params!$B$8)))+MAX(0,MIN(1,(R1792-scaling_params!$B$9)/(scaling_params!$C$9-scaling_params!$B$9)))+MAX(0,MIN(1,(S1792-scaling_params!$B$10)/(scaling_params!$C$10-scaling_params!$B$10))))/3</f>
        <v>0.7219589792</v>
      </c>
      <c r="AB1792" s="15">
        <f>(MAX(0,MIN(1,(U1792-scaling_params!$B$12)/(scaling_params!$C$12-scaling_params!$B$12)))+MAX(0,MIN(1,(V1792-scaling_params!$B$13)/(scaling_params!$C$13-scaling_params!$B$13))))/2</f>
        <v>0.4804545455</v>
      </c>
      <c r="AC1792" s="13">
        <f>(scaling_params!$G$2*X1792+scaling_params!$G$3*Y1792+scaling_params!$G$4*Z1792+scaling_params!$G$5*AA1792+scaling_params!$G$6*AB1792)*100</f>
        <v>59.43959584</v>
      </c>
      <c r="AD1792" s="11" t="s">
        <v>680</v>
      </c>
      <c r="AE1792" s="11">
        <f t="shared" si="2"/>
        <v>1</v>
      </c>
    </row>
    <row r="1793" ht="15.75" customHeight="1">
      <c r="A1793" s="11" t="s">
        <v>574</v>
      </c>
      <c r="B1793" s="11" t="s">
        <v>163</v>
      </c>
      <c r="C1793" s="11" t="s">
        <v>449</v>
      </c>
      <c r="D1793" s="11" t="s">
        <v>170</v>
      </c>
      <c r="E1793" s="12">
        <v>2025.0</v>
      </c>
      <c r="F1793" s="11" t="s">
        <v>171</v>
      </c>
      <c r="G1793" s="11" t="s">
        <v>167</v>
      </c>
      <c r="H1793" s="11">
        <v>2.0</v>
      </c>
      <c r="I1793" s="13">
        <v>8.3</v>
      </c>
      <c r="J1793" s="11">
        <v>0.0</v>
      </c>
      <c r="K1793" s="13">
        <v>2.5</v>
      </c>
      <c r="L1793" s="13">
        <v>7.5</v>
      </c>
      <c r="M1793" s="11">
        <v>32.0</v>
      </c>
      <c r="N1793" s="14">
        <v>0.82</v>
      </c>
      <c r="O1793" s="13">
        <v>68.8</v>
      </c>
      <c r="P1793" s="13">
        <v>7.0</v>
      </c>
      <c r="Q1793" s="13">
        <v>16.6</v>
      </c>
      <c r="R1793" s="13">
        <v>14.7</v>
      </c>
      <c r="S1793" s="13">
        <v>4.4</v>
      </c>
      <c r="T1793" s="13">
        <v>3.8</v>
      </c>
      <c r="U1793" s="13">
        <v>1.5</v>
      </c>
      <c r="V1793" s="13">
        <v>83.6</v>
      </c>
      <c r="W1793" s="11" t="str">
        <f t="shared" si="1"/>
        <v>B-Average|BBVA|Risk|2025</v>
      </c>
      <c r="X1793" s="15">
        <f>(MAX(0,MIN(1,1-(K1793-scaling_params!$B$2)/(scaling_params!$C$2-scaling_params!$B$2)))+MAX(0,MIN(1,(L1793-scaling_params!$B$3)/(scaling_params!$C$3-scaling_params!$B$3))))/2</f>
        <v>0.5808823529</v>
      </c>
      <c r="Y1793" s="15">
        <f>(MAX(0,MIN(1,(M1793-scaling_params!$B$4)/(scaling_params!$C$4-scaling_params!$B$4)))+MAX(0,MIN(1,(N1793-scaling_params!$B$5)/(scaling_params!$C$5-scaling_params!$B$5))))/2</f>
        <v>0.6886904762</v>
      </c>
      <c r="Z1793" s="15">
        <f>(MAX(0,MIN(1,(O1793-scaling_params!$B$6)/(scaling_params!$C$6-scaling_params!$B$6)))+MAX(0,MIN(1,1-(P1793-scaling_params!$B$7)/(scaling_params!$C$7-scaling_params!$B$7)))+MAX(0,MIN(1,(T1793-scaling_params!$B$11)/(scaling_params!$C$11-scaling_params!$B$11))))/3</f>
        <v>0.6185659493</v>
      </c>
      <c r="AA1793" s="15">
        <f>(MAX(0,MIN(1,1-(Q1793-scaling_params!$B$8)/(scaling_params!$C$8-scaling_params!$B$8)))+MAX(0,MIN(1,(R1793-scaling_params!$B$9)/(scaling_params!$C$9-scaling_params!$B$9)))+MAX(0,MIN(1,(S1793-scaling_params!$B$10)/(scaling_params!$C$10-scaling_params!$B$10))))/3</f>
        <v>0.599883797</v>
      </c>
      <c r="AB1793" s="15">
        <f>(MAX(0,MIN(1,(U1793-scaling_params!$B$12)/(scaling_params!$C$12-scaling_params!$B$12)))+MAX(0,MIN(1,(V1793-scaling_params!$B$13)/(scaling_params!$C$13-scaling_params!$B$13))))/2</f>
        <v>0.4904545455</v>
      </c>
      <c r="AC1793" s="13">
        <f>(scaling_params!$G$2*X1793+scaling_params!$G$3*Y1793+scaling_params!$G$4*Z1793+scaling_params!$G$5*AA1793+scaling_params!$G$6*AB1793)*100</f>
        <v>60.71657976</v>
      </c>
      <c r="AD1793" s="11" t="s">
        <v>680</v>
      </c>
      <c r="AE1793" s="11">
        <f t="shared" si="2"/>
        <v>1</v>
      </c>
    </row>
    <row r="1794" ht="15.75" customHeight="1">
      <c r="A1794" s="11" t="s">
        <v>575</v>
      </c>
      <c r="B1794" s="11" t="s">
        <v>163</v>
      </c>
      <c r="C1794" s="11" t="s">
        <v>449</v>
      </c>
      <c r="D1794" s="11" t="s">
        <v>181</v>
      </c>
      <c r="E1794" s="12">
        <v>2024.0</v>
      </c>
      <c r="F1794" s="11" t="s">
        <v>166</v>
      </c>
      <c r="G1794" s="11" t="s">
        <v>175</v>
      </c>
      <c r="H1794" s="11">
        <v>5.0</v>
      </c>
      <c r="I1794" s="13">
        <v>8.6</v>
      </c>
      <c r="J1794" s="11">
        <v>0.0</v>
      </c>
      <c r="K1794" s="13">
        <v>3.1</v>
      </c>
      <c r="L1794" s="13">
        <v>4.5</v>
      </c>
      <c r="M1794" s="11">
        <v>14.0</v>
      </c>
      <c r="N1794" s="14">
        <v>0.76</v>
      </c>
      <c r="O1794" s="13">
        <v>71.5</v>
      </c>
      <c r="P1794" s="13">
        <v>8.4</v>
      </c>
      <c r="Q1794" s="13">
        <v>14.6</v>
      </c>
      <c r="R1794" s="13">
        <v>11.7</v>
      </c>
      <c r="S1794" s="13">
        <v>3.4</v>
      </c>
      <c r="T1794" s="13">
        <v>2.7</v>
      </c>
      <c r="U1794" s="13">
        <v>1.8</v>
      </c>
      <c r="V1794" s="13">
        <v>63.9</v>
      </c>
      <c r="W1794" s="11" t="str">
        <f t="shared" si="1"/>
        <v>B-Average|BBVA|Corporate|2024</v>
      </c>
      <c r="X1794" s="15">
        <f>(MAX(0,MIN(1,1-(K1794-scaling_params!$B$2)/(scaling_params!$C$2-scaling_params!$B$2)))+MAX(0,MIN(1,(L1794-scaling_params!$B$3)/(scaling_params!$C$3-scaling_params!$B$3))))/2</f>
        <v>0.2602941176</v>
      </c>
      <c r="Y1794" s="15">
        <f>(MAX(0,MIN(1,(M1794-scaling_params!$B$4)/(scaling_params!$C$4-scaling_params!$B$4)))+MAX(0,MIN(1,(N1794-scaling_params!$B$5)/(scaling_params!$C$5-scaling_params!$B$5))))/2</f>
        <v>0.5279761905</v>
      </c>
      <c r="Z1794" s="15">
        <f>(MAX(0,MIN(1,(O1794-scaling_params!$B$6)/(scaling_params!$C$6-scaling_params!$B$6)))+MAX(0,MIN(1,1-(P1794-scaling_params!$B$7)/(scaling_params!$C$7-scaling_params!$B$7)))+MAX(0,MIN(1,(T1794-scaling_params!$B$11)/(scaling_params!$C$11-scaling_params!$B$11))))/3</f>
        <v>0.4322323738</v>
      </c>
      <c r="AA1794" s="15">
        <f>(MAX(0,MIN(1,1-(Q1794-scaling_params!$B$8)/(scaling_params!$C$8-scaling_params!$B$8)))+MAX(0,MIN(1,(R1794-scaling_params!$B$9)/(scaling_params!$C$9-scaling_params!$B$9)))+MAX(0,MIN(1,(S1794-scaling_params!$B$10)/(scaling_params!$C$10-scaling_params!$B$10))))/3</f>
        <v>0.4510198786</v>
      </c>
      <c r="AB1794" s="15">
        <f>(MAX(0,MIN(1,(U1794-scaling_params!$B$12)/(scaling_params!$C$12-scaling_params!$B$12)))+MAX(0,MIN(1,(V1794-scaling_params!$B$13)/(scaling_params!$C$13-scaling_params!$B$13))))/2</f>
        <v>0.3863636364</v>
      </c>
      <c r="AC1794" s="13">
        <f>(scaling_params!$G$2*X1794+scaling_params!$G$3*Y1794+scaling_params!$G$4*Z1794+scaling_params!$G$5*AA1794+scaling_params!$G$6*AB1794)*100</f>
        <v>41.1788538</v>
      </c>
      <c r="AD1794" s="11" t="s">
        <v>680</v>
      </c>
      <c r="AE1794" s="11">
        <f t="shared" si="2"/>
        <v>1</v>
      </c>
    </row>
    <row r="1795" ht="15.75" customHeight="1">
      <c r="A1795" s="11" t="s">
        <v>575</v>
      </c>
      <c r="B1795" s="11" t="s">
        <v>163</v>
      </c>
      <c r="C1795" s="11" t="s">
        <v>449</v>
      </c>
      <c r="D1795" s="11" t="s">
        <v>181</v>
      </c>
      <c r="E1795" s="12">
        <v>2025.0</v>
      </c>
      <c r="F1795" s="11" t="s">
        <v>166</v>
      </c>
      <c r="G1795" s="11" t="s">
        <v>175</v>
      </c>
      <c r="H1795" s="11">
        <v>5.0</v>
      </c>
      <c r="I1795" s="13">
        <v>8.3</v>
      </c>
      <c r="J1795" s="11">
        <v>0.0</v>
      </c>
      <c r="K1795" s="13">
        <v>2.0</v>
      </c>
      <c r="L1795" s="13">
        <v>5.7</v>
      </c>
      <c r="M1795" s="11">
        <v>6.0</v>
      </c>
      <c r="N1795" s="14">
        <v>0.78</v>
      </c>
      <c r="O1795" s="13">
        <v>66.0</v>
      </c>
      <c r="P1795" s="13">
        <v>8.0</v>
      </c>
      <c r="Q1795" s="13">
        <v>14.3</v>
      </c>
      <c r="R1795" s="13">
        <v>13.5</v>
      </c>
      <c r="S1795" s="13">
        <v>4.0</v>
      </c>
      <c r="T1795" s="13">
        <v>3.2</v>
      </c>
      <c r="U1795" s="13">
        <v>1.4</v>
      </c>
      <c r="V1795" s="13">
        <v>73.7</v>
      </c>
      <c r="W1795" s="11" t="str">
        <f t="shared" si="1"/>
        <v>B-Average|BBVA|Corporate|2025</v>
      </c>
      <c r="X1795" s="15">
        <f>(MAX(0,MIN(1,1-(K1795-scaling_params!$B$2)/(scaling_params!$C$2-scaling_params!$B$2)))+MAX(0,MIN(1,(L1795-scaling_params!$B$3)/(scaling_params!$C$3-scaling_params!$B$3))))/2</f>
        <v>0.5318627451</v>
      </c>
      <c r="Y1795" s="15">
        <f>(MAX(0,MIN(1,(M1795-scaling_params!$B$4)/(scaling_params!$C$4-scaling_params!$B$4)))+MAX(0,MIN(1,(N1795-scaling_params!$B$5)/(scaling_params!$C$5-scaling_params!$B$5))))/2</f>
        <v>0.5148809524</v>
      </c>
      <c r="Z1795" s="15">
        <f>(MAX(0,MIN(1,(O1795-scaling_params!$B$6)/(scaling_params!$C$6-scaling_params!$B$6)))+MAX(0,MIN(1,1-(P1795-scaling_params!$B$7)/(scaling_params!$C$7-scaling_params!$B$7)))+MAX(0,MIN(1,(T1795-scaling_params!$B$11)/(scaling_params!$C$11-scaling_params!$B$11))))/3</f>
        <v>0.4251283816</v>
      </c>
      <c r="AA1795" s="15">
        <f>(MAX(0,MIN(1,1-(Q1795-scaling_params!$B$8)/(scaling_params!$C$8-scaling_params!$B$8)))+MAX(0,MIN(1,(R1795-scaling_params!$B$9)/(scaling_params!$C$9-scaling_params!$B$9)))+MAX(0,MIN(1,(S1795-scaling_params!$B$10)/(scaling_params!$C$10-scaling_params!$B$10))))/3</f>
        <v>0.5971564115</v>
      </c>
      <c r="AB1795" s="15">
        <f>(MAX(0,MIN(1,(U1795-scaling_params!$B$12)/(scaling_params!$C$12-scaling_params!$B$12)))+MAX(0,MIN(1,(V1795-scaling_params!$B$13)/(scaling_params!$C$13-scaling_params!$B$13))))/2</f>
        <v>0.3754545455</v>
      </c>
      <c r="AC1795" s="13">
        <f>(scaling_params!$G$2*X1795+scaling_params!$G$3*Y1795+scaling_params!$G$4*Z1795+scaling_params!$G$5*AA1795+scaling_params!$G$6*AB1795)*100</f>
        <v>49.52931034</v>
      </c>
      <c r="AD1795" s="11" t="s">
        <v>680</v>
      </c>
      <c r="AE1795" s="11">
        <f t="shared" si="2"/>
        <v>1</v>
      </c>
    </row>
    <row r="1796" ht="15.75" customHeight="1">
      <c r="A1796" s="11" t="s">
        <v>576</v>
      </c>
      <c r="B1796" s="11" t="s">
        <v>163</v>
      </c>
      <c r="C1796" s="11" t="s">
        <v>449</v>
      </c>
      <c r="D1796" s="11" t="s">
        <v>181</v>
      </c>
      <c r="E1796" s="12">
        <v>2024.0</v>
      </c>
      <c r="F1796" s="11" t="s">
        <v>166</v>
      </c>
      <c r="G1796" s="11" t="s">
        <v>172</v>
      </c>
      <c r="H1796" s="11">
        <v>3.0</v>
      </c>
      <c r="I1796" s="13">
        <v>8.6</v>
      </c>
      <c r="J1796" s="11">
        <v>0.0</v>
      </c>
      <c r="K1796" s="13">
        <v>3.1</v>
      </c>
      <c r="L1796" s="13">
        <v>4.2</v>
      </c>
      <c r="M1796" s="11">
        <v>15.0</v>
      </c>
      <c r="N1796" s="14">
        <v>0.75</v>
      </c>
      <c r="O1796" s="13">
        <v>71.5</v>
      </c>
      <c r="P1796" s="13">
        <v>8.4</v>
      </c>
      <c r="Q1796" s="13">
        <v>14.6</v>
      </c>
      <c r="R1796" s="13">
        <v>11.7</v>
      </c>
      <c r="S1796" s="13">
        <v>3.1</v>
      </c>
      <c r="T1796" s="13">
        <v>2.1</v>
      </c>
      <c r="U1796" s="13">
        <v>1.8</v>
      </c>
      <c r="V1796" s="13">
        <v>55.4</v>
      </c>
      <c r="W1796" s="11" t="str">
        <f t="shared" si="1"/>
        <v>B-Average|BBVA|Corporate|2024</v>
      </c>
      <c r="X1796" s="15">
        <f>(MAX(0,MIN(1,1-(K1796-scaling_params!$B$2)/(scaling_params!$C$2-scaling_params!$B$2)))+MAX(0,MIN(1,(L1796-scaling_params!$B$3)/(scaling_params!$C$3-scaling_params!$B$3))))/2</f>
        <v>0.2382352941</v>
      </c>
      <c r="Y1796" s="15">
        <f>(MAX(0,MIN(1,(M1796-scaling_params!$B$4)/(scaling_params!$C$4-scaling_params!$B$4)))+MAX(0,MIN(1,(N1796-scaling_params!$B$5)/(scaling_params!$C$5-scaling_params!$B$5))))/2</f>
        <v>0.5202380952</v>
      </c>
      <c r="Z1796" s="15">
        <f>(MAX(0,MIN(1,(O1796-scaling_params!$B$6)/(scaling_params!$C$6-scaling_params!$B$6)))+MAX(0,MIN(1,1-(P1796-scaling_params!$B$7)/(scaling_params!$C$7-scaling_params!$B$7)))+MAX(0,MIN(1,(T1796-scaling_params!$B$11)/(scaling_params!$C$11-scaling_params!$B$11))))/3</f>
        <v>0.3750895167</v>
      </c>
      <c r="AA1796" s="15">
        <f>(MAX(0,MIN(1,1-(Q1796-scaling_params!$B$8)/(scaling_params!$C$8-scaling_params!$B$8)))+MAX(0,MIN(1,(R1796-scaling_params!$B$9)/(scaling_params!$C$9-scaling_params!$B$9)))+MAX(0,MIN(1,(S1796-scaling_params!$B$10)/(scaling_params!$C$10-scaling_params!$B$10))))/3</f>
        <v>0.4216081139</v>
      </c>
      <c r="AB1796" s="15">
        <f>(MAX(0,MIN(1,(U1796-scaling_params!$B$12)/(scaling_params!$C$12-scaling_params!$B$12)))+MAX(0,MIN(1,(V1796-scaling_params!$B$13)/(scaling_params!$C$13-scaling_params!$B$13))))/2</f>
        <v>0.3090909091</v>
      </c>
      <c r="AC1796" s="13">
        <f>(scaling_params!$G$2*X1796+scaling_params!$G$3*Y1796+scaling_params!$G$4*Z1796+scaling_params!$G$5*AA1796+scaling_params!$G$6*AB1796)*100</f>
        <v>37.70630382</v>
      </c>
      <c r="AD1796" s="11" t="s">
        <v>680</v>
      </c>
      <c r="AE1796" s="11">
        <f t="shared" si="2"/>
        <v>1</v>
      </c>
    </row>
    <row r="1797" ht="15.75" customHeight="1">
      <c r="A1797" s="11" t="s">
        <v>576</v>
      </c>
      <c r="B1797" s="11" t="s">
        <v>163</v>
      </c>
      <c r="C1797" s="11" t="s">
        <v>449</v>
      </c>
      <c r="D1797" s="11" t="s">
        <v>181</v>
      </c>
      <c r="E1797" s="12">
        <v>2025.0</v>
      </c>
      <c r="F1797" s="11" t="s">
        <v>166</v>
      </c>
      <c r="G1797" s="11" t="s">
        <v>172</v>
      </c>
      <c r="H1797" s="11">
        <v>3.0</v>
      </c>
      <c r="I1797" s="13">
        <v>8.3</v>
      </c>
      <c r="J1797" s="11">
        <v>0.0</v>
      </c>
      <c r="K1797" s="13">
        <v>2.0</v>
      </c>
      <c r="L1797" s="13">
        <v>7.1</v>
      </c>
      <c r="M1797" s="11">
        <v>-10.0</v>
      </c>
      <c r="N1797" s="14">
        <v>0.77</v>
      </c>
      <c r="O1797" s="13">
        <v>66.0</v>
      </c>
      <c r="P1797" s="13">
        <v>8.0</v>
      </c>
      <c r="Q1797" s="13">
        <v>14.3</v>
      </c>
      <c r="R1797" s="13">
        <v>13.5</v>
      </c>
      <c r="S1797" s="13">
        <v>2.9</v>
      </c>
      <c r="T1797" s="13">
        <v>2.9</v>
      </c>
      <c r="U1797" s="13">
        <v>1.4</v>
      </c>
      <c r="V1797" s="13">
        <v>70.6</v>
      </c>
      <c r="W1797" s="11" t="str">
        <f t="shared" si="1"/>
        <v>B-Average|BBVA|Corporate|2025</v>
      </c>
      <c r="X1797" s="15">
        <f>(MAX(0,MIN(1,1-(K1797-scaling_params!$B$2)/(scaling_params!$C$2-scaling_params!$B$2)))+MAX(0,MIN(1,(L1797-scaling_params!$B$3)/(scaling_params!$C$3-scaling_params!$B$3))))/2</f>
        <v>0.6348039216</v>
      </c>
      <c r="Y1797" s="15">
        <f>(MAX(0,MIN(1,(M1797-scaling_params!$B$4)/(scaling_params!$C$4-scaling_params!$B$4)))+MAX(0,MIN(1,(N1797-scaling_params!$B$5)/(scaling_params!$C$5-scaling_params!$B$5))))/2</f>
        <v>0.4261904762</v>
      </c>
      <c r="Z1797" s="15">
        <f>(MAX(0,MIN(1,(O1797-scaling_params!$B$6)/(scaling_params!$C$6-scaling_params!$B$6)))+MAX(0,MIN(1,1-(P1797-scaling_params!$B$7)/(scaling_params!$C$7-scaling_params!$B$7)))+MAX(0,MIN(1,(T1797-scaling_params!$B$11)/(scaling_params!$C$11-scaling_params!$B$11))))/3</f>
        <v>0.396556953</v>
      </c>
      <c r="AA1797" s="15">
        <f>(MAX(0,MIN(1,1-(Q1797-scaling_params!$B$8)/(scaling_params!$C$8-scaling_params!$B$8)))+MAX(0,MIN(1,(R1797-scaling_params!$B$9)/(scaling_params!$C$9-scaling_params!$B$9)))+MAX(0,MIN(1,(S1797-scaling_params!$B$10)/(scaling_params!$C$10-scaling_params!$B$10))))/3</f>
        <v>0.4893132742</v>
      </c>
      <c r="AB1797" s="15">
        <f>(MAX(0,MIN(1,(U1797-scaling_params!$B$12)/(scaling_params!$C$12-scaling_params!$B$12)))+MAX(0,MIN(1,(V1797-scaling_params!$B$13)/(scaling_params!$C$13-scaling_params!$B$13))))/2</f>
        <v>0.3472727273</v>
      </c>
      <c r="AC1797" s="13">
        <f>(scaling_params!$G$2*X1797+scaling_params!$G$3*Y1797+scaling_params!$G$4*Z1797+scaling_params!$G$5*AA1797+scaling_params!$G$6*AB1797)*100</f>
        <v>46.96218855</v>
      </c>
      <c r="AD1797" s="11" t="s">
        <v>680</v>
      </c>
      <c r="AE1797" s="11">
        <f t="shared" si="2"/>
        <v>1</v>
      </c>
    </row>
    <row r="1798" ht="15.75" customHeight="1">
      <c r="A1798" s="11" t="s">
        <v>577</v>
      </c>
      <c r="B1798" s="11" t="s">
        <v>163</v>
      </c>
      <c r="C1798" s="11" t="s">
        <v>449</v>
      </c>
      <c r="D1798" s="11" t="s">
        <v>165</v>
      </c>
      <c r="E1798" s="12">
        <v>2024.0</v>
      </c>
      <c r="F1798" s="11" t="s">
        <v>171</v>
      </c>
      <c r="G1798" s="11" t="s">
        <v>167</v>
      </c>
      <c r="H1798" s="11">
        <v>1.0</v>
      </c>
      <c r="I1798" s="13">
        <v>8.6</v>
      </c>
      <c r="J1798" s="11">
        <v>0.0</v>
      </c>
      <c r="K1798" s="13">
        <v>3.0</v>
      </c>
      <c r="L1798" s="13">
        <v>6.9</v>
      </c>
      <c r="M1798" s="11">
        <v>23.0</v>
      </c>
      <c r="N1798" s="14">
        <v>0.83</v>
      </c>
      <c r="O1798" s="13">
        <v>69.1</v>
      </c>
      <c r="P1798" s="13">
        <v>7.0</v>
      </c>
      <c r="Q1798" s="13">
        <v>16.3</v>
      </c>
      <c r="R1798" s="13">
        <v>13.4</v>
      </c>
      <c r="S1798" s="13">
        <v>4.2</v>
      </c>
      <c r="T1798" s="13">
        <v>3.9</v>
      </c>
      <c r="U1798" s="13">
        <v>2.1</v>
      </c>
      <c r="V1798" s="13">
        <v>82.7</v>
      </c>
      <c r="W1798" s="11" t="str">
        <f t="shared" si="1"/>
        <v>B-Average|BBVA|Operations|2024</v>
      </c>
      <c r="X1798" s="15">
        <f>(MAX(0,MIN(1,1-(K1798-scaling_params!$B$2)/(scaling_params!$C$2-scaling_params!$B$2)))+MAX(0,MIN(1,(L1798-scaling_params!$B$3)/(scaling_params!$C$3-scaling_params!$B$3))))/2</f>
        <v>0.4534313725</v>
      </c>
      <c r="Y1798" s="15">
        <f>(MAX(0,MIN(1,(M1798-scaling_params!$B$4)/(scaling_params!$C$4-scaling_params!$B$4)))+MAX(0,MIN(1,(N1798-scaling_params!$B$5)/(scaling_params!$C$5-scaling_params!$B$5))))/2</f>
        <v>0.6583333333</v>
      </c>
      <c r="Z1798" s="15">
        <f>(MAX(0,MIN(1,(O1798-scaling_params!$B$6)/(scaling_params!$C$6-scaling_params!$B$6)))+MAX(0,MIN(1,1-(P1798-scaling_params!$B$7)/(scaling_params!$C$7-scaling_params!$B$7)))+MAX(0,MIN(1,(T1798-scaling_params!$B$11)/(scaling_params!$C$11-scaling_params!$B$11))))/3</f>
        <v>0.6330402538</v>
      </c>
      <c r="AA1798" s="15">
        <f>(MAX(0,MIN(1,1-(Q1798-scaling_params!$B$8)/(scaling_params!$C$8-scaling_params!$B$8)))+MAX(0,MIN(1,(R1798-scaling_params!$B$9)/(scaling_params!$C$9-scaling_params!$B$9)))+MAX(0,MIN(1,(S1798-scaling_params!$B$10)/(scaling_params!$C$10-scaling_params!$B$10))))/3</f>
        <v>0.5367872696</v>
      </c>
      <c r="AB1798" s="15">
        <f>(MAX(0,MIN(1,(U1798-scaling_params!$B$12)/(scaling_params!$C$12-scaling_params!$B$12)))+MAX(0,MIN(1,(V1798-scaling_params!$B$13)/(scaling_params!$C$13-scaling_params!$B$13))))/2</f>
        <v>0.6322727273</v>
      </c>
      <c r="AC1798" s="13">
        <f>(scaling_params!$G$2*X1798+scaling_params!$G$3*Y1798+scaling_params!$G$4*Z1798+scaling_params!$G$5*AA1798+scaling_params!$G$6*AB1798)*100</f>
        <v>57.91119068</v>
      </c>
      <c r="AD1798" s="11" t="s">
        <v>680</v>
      </c>
      <c r="AE1798" s="11">
        <f t="shared" si="2"/>
        <v>1</v>
      </c>
    </row>
    <row r="1799" ht="15.75" customHeight="1">
      <c r="A1799" s="11" t="s">
        <v>577</v>
      </c>
      <c r="B1799" s="11" t="s">
        <v>163</v>
      </c>
      <c r="C1799" s="11" t="s">
        <v>449</v>
      </c>
      <c r="D1799" s="11" t="s">
        <v>165</v>
      </c>
      <c r="E1799" s="12">
        <v>2025.0</v>
      </c>
      <c r="F1799" s="11" t="s">
        <v>171</v>
      </c>
      <c r="G1799" s="11" t="s">
        <v>167</v>
      </c>
      <c r="H1799" s="11">
        <v>1.0</v>
      </c>
      <c r="I1799" s="13">
        <v>8.3</v>
      </c>
      <c r="J1799" s="11">
        <v>0.0</v>
      </c>
      <c r="K1799" s="13">
        <v>2.9</v>
      </c>
      <c r="L1799" s="13">
        <v>7.5</v>
      </c>
      <c r="M1799" s="11">
        <v>35.0</v>
      </c>
      <c r="N1799" s="14">
        <v>0.9</v>
      </c>
      <c r="O1799" s="13">
        <v>65.0</v>
      </c>
      <c r="P1799" s="13">
        <v>7.5</v>
      </c>
      <c r="Q1799" s="13">
        <v>15.9</v>
      </c>
      <c r="R1799" s="13">
        <v>10.7</v>
      </c>
      <c r="S1799" s="13">
        <v>4.3</v>
      </c>
      <c r="T1799" s="13">
        <v>4.6</v>
      </c>
      <c r="U1799" s="13">
        <v>1.3</v>
      </c>
      <c r="V1799" s="13">
        <v>79.2</v>
      </c>
      <c r="W1799" s="11" t="str">
        <f t="shared" si="1"/>
        <v>B-Average|BBVA|Operations|2025</v>
      </c>
      <c r="X1799" s="15">
        <f>(MAX(0,MIN(1,1-(K1799-scaling_params!$B$2)/(scaling_params!$C$2-scaling_params!$B$2)))+MAX(0,MIN(1,(L1799-scaling_params!$B$3)/(scaling_params!$C$3-scaling_params!$B$3))))/2</f>
        <v>0.5142156863</v>
      </c>
      <c r="Y1799" s="15">
        <f>(MAX(0,MIN(1,(M1799-scaling_params!$B$4)/(scaling_params!$C$4-scaling_params!$B$4)))+MAX(0,MIN(1,(N1799-scaling_params!$B$5)/(scaling_params!$C$5-scaling_params!$B$5))))/2</f>
        <v>0.8029761905</v>
      </c>
      <c r="Z1799" s="15">
        <f>(MAX(0,MIN(1,(O1799-scaling_params!$B$6)/(scaling_params!$C$6-scaling_params!$B$6)))+MAX(0,MIN(1,1-(P1799-scaling_params!$B$7)/(scaling_params!$C$7-scaling_params!$B$7)))+MAX(0,MIN(1,(T1799-scaling_params!$B$11)/(scaling_params!$C$11-scaling_params!$B$11))))/3</f>
        <v>0.5870051098</v>
      </c>
      <c r="AA1799" s="15">
        <f>(MAX(0,MIN(1,1-(Q1799-scaling_params!$B$8)/(scaling_params!$C$8-scaling_params!$B$8)))+MAX(0,MIN(1,(R1799-scaling_params!$B$9)/(scaling_params!$C$9-scaling_params!$B$9)))+MAX(0,MIN(1,(S1799-scaling_params!$B$10)/(scaling_params!$C$10-scaling_params!$B$10))))/3</f>
        <v>0.4478186557</v>
      </c>
      <c r="AB1799" s="15">
        <f>(MAX(0,MIN(1,(U1799-scaling_params!$B$12)/(scaling_params!$C$12-scaling_params!$B$12)))+MAX(0,MIN(1,(V1799-scaling_params!$B$13)/(scaling_params!$C$13-scaling_params!$B$13))))/2</f>
        <v>0.4004545455</v>
      </c>
      <c r="AC1799" s="13">
        <f>(scaling_params!$G$2*X1799+scaling_params!$G$3*Y1799+scaling_params!$G$4*Z1799+scaling_params!$G$5*AA1799+scaling_params!$G$6*AB1799)*100</f>
        <v>57.35560116</v>
      </c>
      <c r="AD1799" s="11" t="s">
        <v>680</v>
      </c>
      <c r="AE1799" s="11">
        <f t="shared" si="2"/>
        <v>1</v>
      </c>
    </row>
    <row r="1800" ht="15.75" customHeight="1">
      <c r="A1800" s="11" t="s">
        <v>578</v>
      </c>
      <c r="B1800" s="11" t="s">
        <v>163</v>
      </c>
      <c r="C1800" s="11" t="s">
        <v>449</v>
      </c>
      <c r="D1800" s="11" t="s">
        <v>177</v>
      </c>
      <c r="E1800" s="12">
        <v>2024.0</v>
      </c>
      <c r="F1800" s="11" t="s">
        <v>171</v>
      </c>
      <c r="G1800" s="11" t="s">
        <v>184</v>
      </c>
      <c r="H1800" s="11">
        <v>4.0</v>
      </c>
      <c r="I1800" s="13">
        <v>8.6</v>
      </c>
      <c r="J1800" s="11">
        <v>0.0</v>
      </c>
      <c r="K1800" s="13">
        <v>2.9</v>
      </c>
      <c r="L1800" s="13">
        <v>5.9</v>
      </c>
      <c r="M1800" s="11">
        <v>-7.0</v>
      </c>
      <c r="N1800" s="14">
        <v>0.8</v>
      </c>
      <c r="O1800" s="13">
        <v>68.1</v>
      </c>
      <c r="P1800" s="13">
        <v>8.1</v>
      </c>
      <c r="Q1800" s="13">
        <v>16.4</v>
      </c>
      <c r="R1800" s="13">
        <v>13.3</v>
      </c>
      <c r="S1800" s="13">
        <v>2.4</v>
      </c>
      <c r="T1800" s="13">
        <v>3.0</v>
      </c>
      <c r="U1800" s="13">
        <v>2.1</v>
      </c>
      <c r="V1800" s="13">
        <v>68.0</v>
      </c>
      <c r="W1800" s="11" t="str">
        <f t="shared" si="1"/>
        <v>B-Average|BBVA|Retail|2024</v>
      </c>
      <c r="X1800" s="15">
        <f>(MAX(0,MIN(1,1-(K1800-scaling_params!$B$2)/(scaling_params!$C$2-scaling_params!$B$2)))+MAX(0,MIN(1,(L1800-scaling_params!$B$3)/(scaling_params!$C$3-scaling_params!$B$3))))/2</f>
        <v>0.3965686275</v>
      </c>
      <c r="Y1800" s="15">
        <f>(MAX(0,MIN(1,(M1800-scaling_params!$B$4)/(scaling_params!$C$4-scaling_params!$B$4)))+MAX(0,MIN(1,(N1800-scaling_params!$B$5)/(scaling_params!$C$5-scaling_params!$B$5))))/2</f>
        <v>0.4779761905</v>
      </c>
      <c r="Z1800" s="15">
        <f>(MAX(0,MIN(1,(O1800-scaling_params!$B$6)/(scaling_params!$C$6-scaling_params!$B$6)))+MAX(0,MIN(1,1-(P1800-scaling_params!$B$7)/(scaling_params!$C$7-scaling_params!$B$7)))+MAX(0,MIN(1,(T1800-scaling_params!$B$11)/(scaling_params!$C$11-scaling_params!$B$11))))/3</f>
        <v>0.4317252189</v>
      </c>
      <c r="AA1800" s="15">
        <f>(MAX(0,MIN(1,1-(Q1800-scaling_params!$B$8)/(scaling_params!$C$8-scaling_params!$B$8)))+MAX(0,MIN(1,(R1800-scaling_params!$B$9)/(scaling_params!$C$9-scaling_params!$B$9)))+MAX(0,MIN(1,(S1800-scaling_params!$B$10)/(scaling_params!$C$10-scaling_params!$B$10))))/3</f>
        <v>0.3523093933</v>
      </c>
      <c r="AB1800" s="15">
        <f>(MAX(0,MIN(1,(U1800-scaling_params!$B$12)/(scaling_params!$C$12-scaling_params!$B$12)))+MAX(0,MIN(1,(V1800-scaling_params!$B$13)/(scaling_params!$C$13-scaling_params!$B$13))))/2</f>
        <v>0.4986363636</v>
      </c>
      <c r="AC1800" s="13">
        <f>(scaling_params!$G$2*X1800+scaling_params!$G$3*Y1800+scaling_params!$G$4*Z1800+scaling_params!$G$5*AA1800+scaling_params!$G$6*AB1800)*100</f>
        <v>42.78190028</v>
      </c>
      <c r="AD1800" s="11" t="s">
        <v>680</v>
      </c>
      <c r="AE1800" s="11">
        <f t="shared" si="2"/>
        <v>1</v>
      </c>
    </row>
    <row r="1801" ht="15.75" customHeight="1">
      <c r="A1801" s="11" t="s">
        <v>578</v>
      </c>
      <c r="B1801" s="11" t="s">
        <v>163</v>
      </c>
      <c r="C1801" s="11" t="s">
        <v>449</v>
      </c>
      <c r="D1801" s="11" t="s">
        <v>177</v>
      </c>
      <c r="E1801" s="12">
        <v>2025.0</v>
      </c>
      <c r="F1801" s="11" t="s">
        <v>171</v>
      </c>
      <c r="G1801" s="11" t="s">
        <v>184</v>
      </c>
      <c r="H1801" s="11">
        <v>4.0</v>
      </c>
      <c r="I1801" s="13">
        <v>8.3</v>
      </c>
      <c r="J1801" s="11">
        <v>0.0</v>
      </c>
      <c r="K1801" s="13">
        <v>2.8</v>
      </c>
      <c r="L1801" s="13">
        <v>6.6</v>
      </c>
      <c r="M1801" s="11">
        <v>17.0</v>
      </c>
      <c r="N1801" s="14">
        <v>0.7</v>
      </c>
      <c r="O1801" s="13">
        <v>69.9</v>
      </c>
      <c r="P1801" s="13">
        <v>6.2</v>
      </c>
      <c r="Q1801" s="13">
        <v>20.4</v>
      </c>
      <c r="R1801" s="13">
        <v>11.3</v>
      </c>
      <c r="S1801" s="13">
        <v>3.9</v>
      </c>
      <c r="T1801" s="13">
        <v>2.6</v>
      </c>
      <c r="U1801" s="13">
        <v>1.6</v>
      </c>
      <c r="V1801" s="13">
        <v>73.8</v>
      </c>
      <c r="W1801" s="11" t="str">
        <f t="shared" si="1"/>
        <v>B-Average|BBVA|Retail|2025</v>
      </c>
      <c r="X1801" s="15">
        <f>(MAX(0,MIN(1,1-(K1801-scaling_params!$B$2)/(scaling_params!$C$2-scaling_params!$B$2)))+MAX(0,MIN(1,(L1801-scaling_params!$B$3)/(scaling_params!$C$3-scaling_params!$B$3))))/2</f>
        <v>0.4647058824</v>
      </c>
      <c r="Y1801" s="15">
        <f>(MAX(0,MIN(1,(M1801-scaling_params!$B$4)/(scaling_params!$C$4-scaling_params!$B$4)))+MAX(0,MIN(1,(N1801-scaling_params!$B$5)/(scaling_params!$C$5-scaling_params!$B$5))))/2</f>
        <v>0.4672619048</v>
      </c>
      <c r="Z1801" s="15">
        <f>(MAX(0,MIN(1,(O1801-scaling_params!$B$6)/(scaling_params!$C$6-scaling_params!$B$6)))+MAX(0,MIN(1,1-(P1801-scaling_params!$B$7)/(scaling_params!$C$7-scaling_params!$B$7)))+MAX(0,MIN(1,(T1801-scaling_params!$B$11)/(scaling_params!$C$11-scaling_params!$B$11))))/3</f>
        <v>0.5945041222</v>
      </c>
      <c r="AA1801" s="15">
        <f>(MAX(0,MIN(1,1-(Q1801-scaling_params!$B$8)/(scaling_params!$C$8-scaling_params!$B$8)))+MAX(0,MIN(1,(R1801-scaling_params!$B$9)/(scaling_params!$C$9-scaling_params!$B$9)))+MAX(0,MIN(1,(S1801-scaling_params!$B$10)/(scaling_params!$C$10-scaling_params!$B$10))))/3</f>
        <v>0.2634648796</v>
      </c>
      <c r="AB1801" s="15">
        <f>(MAX(0,MIN(1,(U1801-scaling_params!$B$12)/(scaling_params!$C$12-scaling_params!$B$12)))+MAX(0,MIN(1,(V1801-scaling_params!$B$13)/(scaling_params!$C$13-scaling_params!$B$13))))/2</f>
        <v>0.4263636364</v>
      </c>
      <c r="AC1801" s="13">
        <f>(scaling_params!$G$2*X1801+scaling_params!$G$3*Y1801+scaling_params!$G$4*Z1801+scaling_params!$G$5*AA1801+scaling_params!$G$6*AB1801)*100</f>
        <v>45.54016266</v>
      </c>
      <c r="AD1801" s="11" t="s">
        <v>680</v>
      </c>
      <c r="AE1801" s="11">
        <f t="shared" si="2"/>
        <v>1</v>
      </c>
    </row>
    <row r="1802" ht="15.75" customHeight="1">
      <c r="A1802" s="11" t="s">
        <v>579</v>
      </c>
      <c r="B1802" s="11" t="s">
        <v>163</v>
      </c>
      <c r="C1802" s="11" t="s">
        <v>449</v>
      </c>
      <c r="D1802" s="11" t="s">
        <v>170</v>
      </c>
      <c r="E1802" s="12">
        <v>2024.0</v>
      </c>
      <c r="F1802" s="11" t="s">
        <v>171</v>
      </c>
      <c r="G1802" s="11" t="s">
        <v>167</v>
      </c>
      <c r="H1802" s="11">
        <v>1.0</v>
      </c>
      <c r="I1802" s="13">
        <v>8.6</v>
      </c>
      <c r="J1802" s="11">
        <v>0.0</v>
      </c>
      <c r="K1802" s="13">
        <v>2.4</v>
      </c>
      <c r="L1802" s="13">
        <v>6.7</v>
      </c>
      <c r="M1802" s="11">
        <v>24.0</v>
      </c>
      <c r="N1802" s="14">
        <v>0.84</v>
      </c>
      <c r="O1802" s="13">
        <v>70.5</v>
      </c>
      <c r="P1802" s="13">
        <v>8.3</v>
      </c>
      <c r="Q1802" s="13">
        <v>13.6</v>
      </c>
      <c r="R1802" s="13">
        <v>14.9</v>
      </c>
      <c r="S1802" s="13">
        <v>3.6</v>
      </c>
      <c r="T1802" s="13">
        <v>3.8</v>
      </c>
      <c r="U1802" s="13">
        <v>1.7</v>
      </c>
      <c r="V1802" s="13">
        <v>66.9</v>
      </c>
      <c r="W1802" s="11" t="str">
        <f t="shared" si="1"/>
        <v>B-Average|BBVA|Risk|2024</v>
      </c>
      <c r="X1802" s="15">
        <f>(MAX(0,MIN(1,1-(K1802-scaling_params!$B$2)/(scaling_params!$C$2-scaling_params!$B$2)))+MAX(0,MIN(1,(L1802-scaling_params!$B$3)/(scaling_params!$C$3-scaling_params!$B$3))))/2</f>
        <v>0.5387254902</v>
      </c>
      <c r="Y1802" s="15">
        <f>(MAX(0,MIN(1,(M1802-scaling_params!$B$4)/(scaling_params!$C$4-scaling_params!$B$4)))+MAX(0,MIN(1,(N1802-scaling_params!$B$5)/(scaling_params!$C$5-scaling_params!$B$5))))/2</f>
        <v>0.6755952381</v>
      </c>
      <c r="Z1802" s="15">
        <f>(MAX(0,MIN(1,(O1802-scaling_params!$B$6)/(scaling_params!$C$6-scaling_params!$B$6)))+MAX(0,MIN(1,1-(P1802-scaling_params!$B$7)/(scaling_params!$C$7-scaling_params!$B$7)))+MAX(0,MIN(1,(T1802-scaling_params!$B$11)/(scaling_params!$C$11-scaling_params!$B$11))))/3</f>
        <v>0.5295016374</v>
      </c>
      <c r="AA1802" s="15">
        <f>(MAX(0,MIN(1,1-(Q1802-scaling_params!$B$8)/(scaling_params!$C$8-scaling_params!$B$8)))+MAX(0,MIN(1,(R1802-scaling_params!$B$9)/(scaling_params!$C$9-scaling_params!$B$9)))+MAX(0,MIN(1,(S1802-scaling_params!$B$10)/(scaling_params!$C$10-scaling_params!$B$10))))/3</f>
        <v>0.6435276067</v>
      </c>
      <c r="AB1802" s="15">
        <f>(MAX(0,MIN(1,(U1802-scaling_params!$B$12)/(scaling_params!$C$12-scaling_params!$B$12)))+MAX(0,MIN(1,(V1802-scaling_params!$B$13)/(scaling_params!$C$13-scaling_params!$B$13))))/2</f>
        <v>0.3886363636</v>
      </c>
      <c r="AC1802" s="13">
        <f>(scaling_params!$G$2*X1802+scaling_params!$G$3*Y1802+scaling_params!$G$4*Z1802+scaling_params!$G$5*AA1802+scaling_params!$G$6*AB1802)*100</f>
        <v>56.89182056</v>
      </c>
      <c r="AD1802" s="11" t="s">
        <v>680</v>
      </c>
      <c r="AE1802" s="11">
        <f t="shared" si="2"/>
        <v>1</v>
      </c>
    </row>
    <row r="1803" ht="15.75" customHeight="1">
      <c r="A1803" s="11" t="s">
        <v>579</v>
      </c>
      <c r="B1803" s="11" t="s">
        <v>163</v>
      </c>
      <c r="C1803" s="11" t="s">
        <v>449</v>
      </c>
      <c r="D1803" s="11" t="s">
        <v>170</v>
      </c>
      <c r="E1803" s="12">
        <v>2025.0</v>
      </c>
      <c r="F1803" s="11" t="s">
        <v>171</v>
      </c>
      <c r="G1803" s="11" t="s">
        <v>167</v>
      </c>
      <c r="H1803" s="11">
        <v>1.0</v>
      </c>
      <c r="I1803" s="13">
        <v>8.3</v>
      </c>
      <c r="J1803" s="11">
        <v>0.0</v>
      </c>
      <c r="K1803" s="13">
        <v>2.5</v>
      </c>
      <c r="L1803" s="13">
        <v>6.6</v>
      </c>
      <c r="M1803" s="11">
        <v>2.0</v>
      </c>
      <c r="N1803" s="14">
        <v>0.8</v>
      </c>
      <c r="O1803" s="13">
        <v>68.8</v>
      </c>
      <c r="P1803" s="13">
        <v>7.0</v>
      </c>
      <c r="Q1803" s="13">
        <v>16.6</v>
      </c>
      <c r="R1803" s="13">
        <v>14.7</v>
      </c>
      <c r="S1803" s="13">
        <v>4.3</v>
      </c>
      <c r="T1803" s="13">
        <v>3.8</v>
      </c>
      <c r="U1803" s="13">
        <v>1.5</v>
      </c>
      <c r="V1803" s="13">
        <v>82.6</v>
      </c>
      <c r="W1803" s="11" t="str">
        <f t="shared" si="1"/>
        <v>B-Average|BBVA|Risk|2025</v>
      </c>
      <c r="X1803" s="15">
        <f>(MAX(0,MIN(1,1-(K1803-scaling_params!$B$2)/(scaling_params!$C$2-scaling_params!$B$2)))+MAX(0,MIN(1,(L1803-scaling_params!$B$3)/(scaling_params!$C$3-scaling_params!$B$3))))/2</f>
        <v>0.5147058824</v>
      </c>
      <c r="Y1803" s="15">
        <f>(MAX(0,MIN(1,(M1803-scaling_params!$B$4)/(scaling_params!$C$4-scaling_params!$B$4)))+MAX(0,MIN(1,(N1803-scaling_params!$B$5)/(scaling_params!$C$5-scaling_params!$B$5))))/2</f>
        <v>0.5208333333</v>
      </c>
      <c r="Z1803" s="15">
        <f>(MAX(0,MIN(1,(O1803-scaling_params!$B$6)/(scaling_params!$C$6-scaling_params!$B$6)))+MAX(0,MIN(1,1-(P1803-scaling_params!$B$7)/(scaling_params!$C$7-scaling_params!$B$7)))+MAX(0,MIN(1,(T1803-scaling_params!$B$11)/(scaling_params!$C$11-scaling_params!$B$11))))/3</f>
        <v>0.6185659493</v>
      </c>
      <c r="AA1803" s="15">
        <f>(MAX(0,MIN(1,1-(Q1803-scaling_params!$B$8)/(scaling_params!$C$8-scaling_params!$B$8)))+MAX(0,MIN(1,(R1803-scaling_params!$B$9)/(scaling_params!$C$9-scaling_params!$B$9)))+MAX(0,MIN(1,(S1803-scaling_params!$B$10)/(scaling_params!$C$10-scaling_params!$B$10))))/3</f>
        <v>0.5900798754</v>
      </c>
      <c r="AB1803" s="15">
        <f>(MAX(0,MIN(1,(U1803-scaling_params!$B$12)/(scaling_params!$C$12-scaling_params!$B$12)))+MAX(0,MIN(1,(V1803-scaling_params!$B$13)/(scaling_params!$C$13-scaling_params!$B$13))))/2</f>
        <v>0.4813636364</v>
      </c>
      <c r="AC1803" s="13">
        <f>(scaling_params!$G$2*X1803+scaling_params!$G$3*Y1803+scaling_params!$G$4*Z1803+scaling_params!$G$5*AA1803+scaling_params!$G$6*AB1803)*100</f>
        <v>54.93696809</v>
      </c>
      <c r="AD1803" s="11" t="s">
        <v>680</v>
      </c>
      <c r="AE1803" s="11">
        <f t="shared" si="2"/>
        <v>1</v>
      </c>
    </row>
    <row r="1804" ht="15.75" customHeight="1">
      <c r="A1804" s="11" t="s">
        <v>580</v>
      </c>
      <c r="B1804" s="11" t="s">
        <v>163</v>
      </c>
      <c r="C1804" s="11" t="s">
        <v>449</v>
      </c>
      <c r="D1804" s="11" t="s">
        <v>170</v>
      </c>
      <c r="E1804" s="12">
        <v>2024.0</v>
      </c>
      <c r="F1804" s="11" t="s">
        <v>171</v>
      </c>
      <c r="G1804" s="11" t="s">
        <v>184</v>
      </c>
      <c r="H1804" s="11">
        <v>4.0</v>
      </c>
      <c r="I1804" s="13">
        <v>8.6</v>
      </c>
      <c r="J1804" s="11">
        <v>1.0</v>
      </c>
      <c r="K1804" s="13">
        <v>2.4</v>
      </c>
      <c r="L1804" s="13">
        <v>7.0</v>
      </c>
      <c r="M1804" s="11">
        <v>-16.0</v>
      </c>
      <c r="N1804" s="14">
        <v>0.73</v>
      </c>
      <c r="O1804" s="13">
        <v>70.5</v>
      </c>
      <c r="P1804" s="13">
        <v>8.3</v>
      </c>
      <c r="Q1804" s="13">
        <v>13.6</v>
      </c>
      <c r="R1804" s="13">
        <v>14.9</v>
      </c>
      <c r="S1804" s="13">
        <v>2.7</v>
      </c>
      <c r="T1804" s="13">
        <v>3.5</v>
      </c>
      <c r="U1804" s="13">
        <v>1.7</v>
      </c>
      <c r="V1804" s="13">
        <v>70.6</v>
      </c>
      <c r="W1804" s="11" t="str">
        <f t="shared" si="1"/>
        <v>B-Average|BBVA|Risk|2024</v>
      </c>
      <c r="X1804" s="15">
        <f>(MAX(0,MIN(1,1-(K1804-scaling_params!$B$2)/(scaling_params!$C$2-scaling_params!$B$2)))+MAX(0,MIN(1,(L1804-scaling_params!$B$3)/(scaling_params!$C$3-scaling_params!$B$3))))/2</f>
        <v>0.5607843137</v>
      </c>
      <c r="Y1804" s="15">
        <f>(MAX(0,MIN(1,(M1804-scaling_params!$B$4)/(scaling_params!$C$4-scaling_params!$B$4)))+MAX(0,MIN(1,(N1804-scaling_params!$B$5)/(scaling_params!$C$5-scaling_params!$B$5))))/2</f>
        <v>0.3476190476</v>
      </c>
      <c r="Z1804" s="15">
        <f>(MAX(0,MIN(1,(O1804-scaling_params!$B$6)/(scaling_params!$C$6-scaling_params!$B$6)))+MAX(0,MIN(1,1-(P1804-scaling_params!$B$7)/(scaling_params!$C$7-scaling_params!$B$7)))+MAX(0,MIN(1,(T1804-scaling_params!$B$11)/(scaling_params!$C$11-scaling_params!$B$11))))/3</f>
        <v>0.5009302089</v>
      </c>
      <c r="AA1804" s="15">
        <f>(MAX(0,MIN(1,1-(Q1804-scaling_params!$B$8)/(scaling_params!$C$8-scaling_params!$B$8)))+MAX(0,MIN(1,(R1804-scaling_params!$B$9)/(scaling_params!$C$9-scaling_params!$B$9)))+MAX(0,MIN(1,(S1804-scaling_params!$B$10)/(scaling_params!$C$10-scaling_params!$B$10))))/3</f>
        <v>0.5552923126</v>
      </c>
      <c r="AB1804" s="15">
        <f>(MAX(0,MIN(1,(U1804-scaling_params!$B$12)/(scaling_params!$C$12-scaling_params!$B$12)))+MAX(0,MIN(1,(V1804-scaling_params!$B$13)/(scaling_params!$C$13-scaling_params!$B$13))))/2</f>
        <v>0.4222727273</v>
      </c>
      <c r="AC1804" s="13">
        <f>(scaling_params!$G$2*X1804+scaling_params!$G$3*Y1804+scaling_params!$G$4*Z1804+scaling_params!$G$5*AA1804+scaling_params!$G$6*AB1804)*100</f>
        <v>47.87530178</v>
      </c>
      <c r="AD1804" s="11" t="s">
        <v>680</v>
      </c>
      <c r="AE1804" s="11">
        <f t="shared" si="2"/>
        <v>1</v>
      </c>
    </row>
    <row r="1805" ht="15.75" customHeight="1">
      <c r="A1805" s="11" t="s">
        <v>580</v>
      </c>
      <c r="B1805" s="11" t="s">
        <v>163</v>
      </c>
      <c r="C1805" s="11" t="s">
        <v>449</v>
      </c>
      <c r="D1805" s="11" t="s">
        <v>170</v>
      </c>
      <c r="E1805" s="12">
        <v>2025.0</v>
      </c>
      <c r="F1805" s="11" t="s">
        <v>171</v>
      </c>
      <c r="G1805" s="11" t="s">
        <v>184</v>
      </c>
      <c r="H1805" s="11">
        <v>4.0</v>
      </c>
      <c r="I1805" s="13">
        <v>8.3</v>
      </c>
      <c r="J1805" s="11">
        <v>0.0</v>
      </c>
      <c r="K1805" s="13">
        <v>2.5</v>
      </c>
      <c r="L1805" s="13">
        <v>6.2</v>
      </c>
      <c r="M1805" s="11">
        <v>20.0</v>
      </c>
      <c r="N1805" s="14">
        <v>0.8</v>
      </c>
      <c r="O1805" s="13">
        <v>68.8</v>
      </c>
      <c r="P1805" s="13">
        <v>7.0</v>
      </c>
      <c r="Q1805" s="13">
        <v>16.6</v>
      </c>
      <c r="R1805" s="13">
        <v>14.7</v>
      </c>
      <c r="S1805" s="13">
        <v>3.7</v>
      </c>
      <c r="T1805" s="13">
        <v>3.3</v>
      </c>
      <c r="U1805" s="13">
        <v>1.5</v>
      </c>
      <c r="V1805" s="13">
        <v>66.1</v>
      </c>
      <c r="W1805" s="11" t="str">
        <f t="shared" si="1"/>
        <v>B-Average|BBVA|Risk|2025</v>
      </c>
      <c r="X1805" s="15">
        <f>(MAX(0,MIN(1,1-(K1805-scaling_params!$B$2)/(scaling_params!$C$2-scaling_params!$B$2)))+MAX(0,MIN(1,(L1805-scaling_params!$B$3)/(scaling_params!$C$3-scaling_params!$B$3))))/2</f>
        <v>0.4852941176</v>
      </c>
      <c r="Y1805" s="15">
        <f>(MAX(0,MIN(1,(M1805-scaling_params!$B$4)/(scaling_params!$C$4-scaling_params!$B$4)))+MAX(0,MIN(1,(N1805-scaling_params!$B$5)/(scaling_params!$C$5-scaling_params!$B$5))))/2</f>
        <v>0.606547619</v>
      </c>
      <c r="Z1805" s="15">
        <f>(MAX(0,MIN(1,(O1805-scaling_params!$B$6)/(scaling_params!$C$6-scaling_params!$B$6)))+MAX(0,MIN(1,1-(P1805-scaling_params!$B$7)/(scaling_params!$C$7-scaling_params!$B$7)))+MAX(0,MIN(1,(T1805-scaling_params!$B$11)/(scaling_params!$C$11-scaling_params!$B$11))))/3</f>
        <v>0.5709469016</v>
      </c>
      <c r="AA1805" s="15">
        <f>(MAX(0,MIN(1,1-(Q1805-scaling_params!$B$8)/(scaling_params!$C$8-scaling_params!$B$8)))+MAX(0,MIN(1,(R1805-scaling_params!$B$9)/(scaling_params!$C$9-scaling_params!$B$9)))+MAX(0,MIN(1,(S1805-scaling_params!$B$10)/(scaling_params!$C$10-scaling_params!$B$10))))/3</f>
        <v>0.531256346</v>
      </c>
      <c r="AB1805" s="15">
        <f>(MAX(0,MIN(1,(U1805-scaling_params!$B$12)/(scaling_params!$C$12-scaling_params!$B$12)))+MAX(0,MIN(1,(V1805-scaling_params!$B$13)/(scaling_params!$C$13-scaling_params!$B$13))))/2</f>
        <v>0.3313636364</v>
      </c>
      <c r="AC1805" s="13">
        <f>(scaling_params!$G$2*X1805+scaling_params!$G$3*Y1805+scaling_params!$G$4*Z1805+scaling_params!$G$5*AA1805+scaling_params!$G$6*AB1805)*100</f>
        <v>52.3357356</v>
      </c>
      <c r="AD1805" s="11" t="s">
        <v>680</v>
      </c>
      <c r="AE1805" s="11">
        <f t="shared" si="2"/>
        <v>1</v>
      </c>
    </row>
    <row r="1806" ht="15.75" customHeight="1">
      <c r="A1806" s="11" t="s">
        <v>581</v>
      </c>
      <c r="B1806" s="11" t="s">
        <v>163</v>
      </c>
      <c r="C1806" s="11" t="s">
        <v>449</v>
      </c>
      <c r="D1806" s="11" t="s">
        <v>177</v>
      </c>
      <c r="E1806" s="12">
        <v>2024.0</v>
      </c>
      <c r="F1806" s="11" t="s">
        <v>171</v>
      </c>
      <c r="G1806" s="11" t="s">
        <v>167</v>
      </c>
      <c r="H1806" s="11">
        <v>3.0</v>
      </c>
      <c r="I1806" s="13">
        <v>8.6</v>
      </c>
      <c r="J1806" s="11">
        <v>0.0</v>
      </c>
      <c r="K1806" s="13">
        <v>2.9</v>
      </c>
      <c r="L1806" s="13">
        <v>6.5</v>
      </c>
      <c r="M1806" s="11">
        <v>36.0</v>
      </c>
      <c r="N1806" s="14">
        <v>0.84</v>
      </c>
      <c r="O1806" s="13">
        <v>68.1</v>
      </c>
      <c r="P1806" s="13">
        <v>8.1</v>
      </c>
      <c r="Q1806" s="13">
        <v>16.4</v>
      </c>
      <c r="R1806" s="13">
        <v>13.3</v>
      </c>
      <c r="S1806" s="13">
        <v>3.6</v>
      </c>
      <c r="T1806" s="13">
        <v>3.5</v>
      </c>
      <c r="U1806" s="13">
        <v>2.1</v>
      </c>
      <c r="V1806" s="13">
        <v>67.5</v>
      </c>
      <c r="W1806" s="11" t="str">
        <f t="shared" si="1"/>
        <v>B-Average|BBVA|Retail|2024</v>
      </c>
      <c r="X1806" s="15">
        <f>(MAX(0,MIN(1,1-(K1806-scaling_params!$B$2)/(scaling_params!$C$2-scaling_params!$B$2)))+MAX(0,MIN(1,(L1806-scaling_params!$B$3)/(scaling_params!$C$3-scaling_params!$B$3))))/2</f>
        <v>0.4406862745</v>
      </c>
      <c r="Y1806" s="15">
        <f>(MAX(0,MIN(1,(M1806-scaling_params!$B$4)/(scaling_params!$C$4-scaling_params!$B$4)))+MAX(0,MIN(1,(N1806-scaling_params!$B$5)/(scaling_params!$C$5-scaling_params!$B$5))))/2</f>
        <v>0.7327380952</v>
      </c>
      <c r="Z1806" s="15">
        <f>(MAX(0,MIN(1,(O1806-scaling_params!$B$6)/(scaling_params!$C$6-scaling_params!$B$6)))+MAX(0,MIN(1,1-(P1806-scaling_params!$B$7)/(scaling_params!$C$7-scaling_params!$B$7)))+MAX(0,MIN(1,(T1806-scaling_params!$B$11)/(scaling_params!$C$11-scaling_params!$B$11))))/3</f>
        <v>0.4793442665</v>
      </c>
      <c r="AA1806" s="15">
        <f>(MAX(0,MIN(1,1-(Q1806-scaling_params!$B$8)/(scaling_params!$C$8-scaling_params!$B$8)))+MAX(0,MIN(1,(R1806-scaling_params!$B$9)/(scaling_params!$C$9-scaling_params!$B$9)))+MAX(0,MIN(1,(S1806-scaling_params!$B$10)/(scaling_params!$C$10-scaling_params!$B$10))))/3</f>
        <v>0.4699564521</v>
      </c>
      <c r="AB1806" s="15">
        <f>(MAX(0,MIN(1,(U1806-scaling_params!$B$12)/(scaling_params!$C$12-scaling_params!$B$12)))+MAX(0,MIN(1,(V1806-scaling_params!$B$13)/(scaling_params!$C$13-scaling_params!$B$13))))/2</f>
        <v>0.4940909091</v>
      </c>
      <c r="AC1806" s="13">
        <f>(scaling_params!$G$2*X1806+scaling_params!$G$3*Y1806+scaling_params!$G$4*Z1806+scaling_params!$G$5*AA1806+scaling_params!$G$6*AB1806)*100</f>
        <v>52.94156924</v>
      </c>
      <c r="AD1806" s="11" t="s">
        <v>680</v>
      </c>
      <c r="AE1806" s="11">
        <f t="shared" si="2"/>
        <v>1</v>
      </c>
    </row>
    <row r="1807" ht="15.75" customHeight="1">
      <c r="A1807" s="11" t="s">
        <v>581</v>
      </c>
      <c r="B1807" s="11" t="s">
        <v>163</v>
      </c>
      <c r="C1807" s="11" t="s">
        <v>449</v>
      </c>
      <c r="D1807" s="11" t="s">
        <v>177</v>
      </c>
      <c r="E1807" s="12">
        <v>2025.0</v>
      </c>
      <c r="F1807" s="11" t="s">
        <v>171</v>
      </c>
      <c r="G1807" s="11" t="s">
        <v>167</v>
      </c>
      <c r="H1807" s="11">
        <v>3.0</v>
      </c>
      <c r="I1807" s="13">
        <v>8.3</v>
      </c>
      <c r="J1807" s="11">
        <v>0.0</v>
      </c>
      <c r="K1807" s="13">
        <v>2.8</v>
      </c>
      <c r="L1807" s="13">
        <v>6.6</v>
      </c>
      <c r="M1807" s="11">
        <v>-11.0</v>
      </c>
      <c r="N1807" s="14">
        <v>0.8</v>
      </c>
      <c r="O1807" s="13">
        <v>69.9</v>
      </c>
      <c r="P1807" s="13">
        <v>6.2</v>
      </c>
      <c r="Q1807" s="13">
        <v>20.4</v>
      </c>
      <c r="R1807" s="13">
        <v>11.3</v>
      </c>
      <c r="S1807" s="13">
        <v>3.9</v>
      </c>
      <c r="T1807" s="13">
        <v>3.9</v>
      </c>
      <c r="U1807" s="13">
        <v>1.6</v>
      </c>
      <c r="V1807" s="13">
        <v>72.7</v>
      </c>
      <c r="W1807" s="11" t="str">
        <f t="shared" si="1"/>
        <v>B-Average|BBVA|Retail|2025</v>
      </c>
      <c r="X1807" s="15">
        <f>(MAX(0,MIN(1,1-(K1807-scaling_params!$B$2)/(scaling_params!$C$2-scaling_params!$B$2)))+MAX(0,MIN(1,(L1807-scaling_params!$B$3)/(scaling_params!$C$3-scaling_params!$B$3))))/2</f>
        <v>0.4647058824</v>
      </c>
      <c r="Y1807" s="15">
        <f>(MAX(0,MIN(1,(M1807-scaling_params!$B$4)/(scaling_params!$C$4-scaling_params!$B$4)))+MAX(0,MIN(1,(N1807-scaling_params!$B$5)/(scaling_params!$C$5-scaling_params!$B$5))))/2</f>
        <v>0.4589285714</v>
      </c>
      <c r="Z1807" s="15">
        <f>(MAX(0,MIN(1,(O1807-scaling_params!$B$6)/(scaling_params!$C$6-scaling_params!$B$6)))+MAX(0,MIN(1,1-(P1807-scaling_params!$B$7)/(scaling_params!$C$7-scaling_params!$B$7)))+MAX(0,MIN(1,(T1807-scaling_params!$B$11)/(scaling_params!$C$11-scaling_params!$B$11))))/3</f>
        <v>0.718313646</v>
      </c>
      <c r="AA1807" s="15">
        <f>(MAX(0,MIN(1,1-(Q1807-scaling_params!$B$8)/(scaling_params!$C$8-scaling_params!$B$8)))+MAX(0,MIN(1,(R1807-scaling_params!$B$9)/(scaling_params!$C$9-scaling_params!$B$9)))+MAX(0,MIN(1,(S1807-scaling_params!$B$10)/(scaling_params!$C$10-scaling_params!$B$10))))/3</f>
        <v>0.2634648796</v>
      </c>
      <c r="AB1807" s="15">
        <f>(MAX(0,MIN(1,(U1807-scaling_params!$B$12)/(scaling_params!$C$12-scaling_params!$B$12)))+MAX(0,MIN(1,(V1807-scaling_params!$B$13)/(scaling_params!$C$13-scaling_params!$B$13))))/2</f>
        <v>0.4163636364</v>
      </c>
      <c r="AC1807" s="13">
        <f>(scaling_params!$G$2*X1807+scaling_params!$G$3*Y1807+scaling_params!$G$4*Z1807+scaling_params!$G$5*AA1807+scaling_params!$G$6*AB1807)*100</f>
        <v>48.13585314</v>
      </c>
      <c r="AD1807" s="11" t="s">
        <v>680</v>
      </c>
      <c r="AE1807" s="11">
        <f t="shared" si="2"/>
        <v>1</v>
      </c>
    </row>
    <row r="1808" ht="15.75" customHeight="1">
      <c r="A1808" s="11" t="s">
        <v>582</v>
      </c>
      <c r="B1808" s="11" t="s">
        <v>163</v>
      </c>
      <c r="C1808" s="11" t="s">
        <v>449</v>
      </c>
      <c r="D1808" s="11" t="s">
        <v>181</v>
      </c>
      <c r="E1808" s="12">
        <v>2024.0</v>
      </c>
      <c r="F1808" s="11" t="s">
        <v>166</v>
      </c>
      <c r="G1808" s="11" t="s">
        <v>167</v>
      </c>
      <c r="H1808" s="11">
        <v>1.0</v>
      </c>
      <c r="I1808" s="13">
        <v>8.6</v>
      </c>
      <c r="J1808" s="11">
        <v>0.0</v>
      </c>
      <c r="K1808" s="13">
        <v>3.1</v>
      </c>
      <c r="L1808" s="13">
        <v>7.5</v>
      </c>
      <c r="M1808" s="11">
        <v>-8.0</v>
      </c>
      <c r="N1808" s="14">
        <v>0.83</v>
      </c>
      <c r="O1808" s="13">
        <v>71.5</v>
      </c>
      <c r="P1808" s="13">
        <v>8.4</v>
      </c>
      <c r="Q1808" s="13">
        <v>14.6</v>
      </c>
      <c r="R1808" s="13">
        <v>11.7</v>
      </c>
      <c r="S1808" s="13">
        <v>3.2</v>
      </c>
      <c r="T1808" s="13">
        <v>3.7</v>
      </c>
      <c r="U1808" s="13">
        <v>1.8</v>
      </c>
      <c r="V1808" s="13">
        <v>80.1</v>
      </c>
      <c r="W1808" s="11" t="str">
        <f t="shared" si="1"/>
        <v>B-Average|BBVA|Corporate|2024</v>
      </c>
      <c r="X1808" s="15">
        <f>(MAX(0,MIN(1,1-(K1808-scaling_params!$B$2)/(scaling_params!$C$2-scaling_params!$B$2)))+MAX(0,MIN(1,(L1808-scaling_params!$B$3)/(scaling_params!$C$3-scaling_params!$B$3))))/2</f>
        <v>0.4808823529</v>
      </c>
      <c r="Y1808" s="15">
        <f>(MAX(0,MIN(1,(M1808-scaling_params!$B$4)/(scaling_params!$C$4-scaling_params!$B$4)))+MAX(0,MIN(1,(N1808-scaling_params!$B$5)/(scaling_params!$C$5-scaling_params!$B$5))))/2</f>
        <v>0.5107142857</v>
      </c>
      <c r="Z1808" s="15">
        <f>(MAX(0,MIN(1,(O1808-scaling_params!$B$6)/(scaling_params!$C$6-scaling_params!$B$6)))+MAX(0,MIN(1,1-(P1808-scaling_params!$B$7)/(scaling_params!$C$7-scaling_params!$B$7)))+MAX(0,MIN(1,(T1808-scaling_params!$B$11)/(scaling_params!$C$11-scaling_params!$B$11))))/3</f>
        <v>0.5274704691</v>
      </c>
      <c r="AA1808" s="15">
        <f>(MAX(0,MIN(1,1-(Q1808-scaling_params!$B$8)/(scaling_params!$C$8-scaling_params!$B$8)))+MAX(0,MIN(1,(R1808-scaling_params!$B$9)/(scaling_params!$C$9-scaling_params!$B$9)))+MAX(0,MIN(1,(S1808-scaling_params!$B$10)/(scaling_params!$C$10-scaling_params!$B$10))))/3</f>
        <v>0.4314120355</v>
      </c>
      <c r="AB1808" s="15">
        <f>(MAX(0,MIN(1,(U1808-scaling_params!$B$12)/(scaling_params!$C$12-scaling_params!$B$12)))+MAX(0,MIN(1,(V1808-scaling_params!$B$13)/(scaling_params!$C$13-scaling_params!$B$13))))/2</f>
        <v>0.5336363636</v>
      </c>
      <c r="AC1808" s="13">
        <f>(scaling_params!$G$2*X1808+scaling_params!$G$3*Y1808+scaling_params!$G$4*Z1808+scaling_params!$G$5*AA1808+scaling_params!$G$6*AB1808)*100</f>
        <v>49.58783795</v>
      </c>
      <c r="AD1808" s="11" t="s">
        <v>680</v>
      </c>
      <c r="AE1808" s="11">
        <f t="shared" si="2"/>
        <v>1</v>
      </c>
    </row>
    <row r="1809" ht="15.75" customHeight="1">
      <c r="A1809" s="11" t="s">
        <v>582</v>
      </c>
      <c r="B1809" s="11" t="s">
        <v>163</v>
      </c>
      <c r="C1809" s="11" t="s">
        <v>449</v>
      </c>
      <c r="D1809" s="11" t="s">
        <v>181</v>
      </c>
      <c r="E1809" s="12">
        <v>2025.0</v>
      </c>
      <c r="F1809" s="11" t="s">
        <v>166</v>
      </c>
      <c r="G1809" s="11" t="s">
        <v>167</v>
      </c>
      <c r="H1809" s="11">
        <v>1.0</v>
      </c>
      <c r="I1809" s="13">
        <v>8.3</v>
      </c>
      <c r="J1809" s="11">
        <v>0.0</v>
      </c>
      <c r="K1809" s="13">
        <v>2.0</v>
      </c>
      <c r="L1809" s="13">
        <v>6.2</v>
      </c>
      <c r="M1809" s="11">
        <v>3.0</v>
      </c>
      <c r="N1809" s="14">
        <v>0.79</v>
      </c>
      <c r="O1809" s="13">
        <v>66.0</v>
      </c>
      <c r="P1809" s="13">
        <v>8.0</v>
      </c>
      <c r="Q1809" s="13">
        <v>14.3</v>
      </c>
      <c r="R1809" s="13">
        <v>13.5</v>
      </c>
      <c r="S1809" s="13">
        <v>4.0</v>
      </c>
      <c r="T1809" s="13">
        <v>3.1</v>
      </c>
      <c r="U1809" s="13">
        <v>1.4</v>
      </c>
      <c r="V1809" s="13">
        <v>76.0</v>
      </c>
      <c r="W1809" s="11" t="str">
        <f t="shared" si="1"/>
        <v>B-Average|BBVA|Corporate|2025</v>
      </c>
      <c r="X1809" s="15">
        <f>(MAX(0,MIN(1,1-(K1809-scaling_params!$B$2)/(scaling_params!$C$2-scaling_params!$B$2)))+MAX(0,MIN(1,(L1809-scaling_params!$B$3)/(scaling_params!$C$3-scaling_params!$B$3))))/2</f>
        <v>0.568627451</v>
      </c>
      <c r="Y1809" s="15">
        <f>(MAX(0,MIN(1,(M1809-scaling_params!$B$4)/(scaling_params!$C$4-scaling_params!$B$4)))+MAX(0,MIN(1,(N1809-scaling_params!$B$5)/(scaling_params!$C$5-scaling_params!$B$5))))/2</f>
        <v>0.5130952381</v>
      </c>
      <c r="Z1809" s="15">
        <f>(MAX(0,MIN(1,(O1809-scaling_params!$B$6)/(scaling_params!$C$6-scaling_params!$B$6)))+MAX(0,MIN(1,1-(P1809-scaling_params!$B$7)/(scaling_params!$C$7-scaling_params!$B$7)))+MAX(0,MIN(1,(T1809-scaling_params!$B$11)/(scaling_params!$C$11-scaling_params!$B$11))))/3</f>
        <v>0.415604572</v>
      </c>
      <c r="AA1809" s="15">
        <f>(MAX(0,MIN(1,1-(Q1809-scaling_params!$B$8)/(scaling_params!$C$8-scaling_params!$B$8)))+MAX(0,MIN(1,(R1809-scaling_params!$B$9)/(scaling_params!$C$9-scaling_params!$B$9)))+MAX(0,MIN(1,(S1809-scaling_params!$B$10)/(scaling_params!$C$10-scaling_params!$B$10))))/3</f>
        <v>0.5971564115</v>
      </c>
      <c r="AB1809" s="15">
        <f>(MAX(0,MIN(1,(U1809-scaling_params!$B$12)/(scaling_params!$C$12-scaling_params!$B$12)))+MAX(0,MIN(1,(V1809-scaling_params!$B$13)/(scaling_params!$C$13-scaling_params!$B$13))))/2</f>
        <v>0.3963636364</v>
      </c>
      <c r="AC1809" s="13">
        <f>(scaling_params!$G$2*X1809+scaling_params!$G$3*Y1809+scaling_params!$G$4*Z1809+scaling_params!$G$5*AA1809+scaling_params!$G$6*AB1809)*100</f>
        <v>50.37423439</v>
      </c>
      <c r="AD1809" s="11" t="s">
        <v>680</v>
      </c>
      <c r="AE1809" s="11">
        <f t="shared" si="2"/>
        <v>1</v>
      </c>
    </row>
    <row r="1810" ht="15.75" customHeight="1">
      <c r="A1810" s="11" t="s">
        <v>583</v>
      </c>
      <c r="B1810" s="11" t="s">
        <v>163</v>
      </c>
      <c r="C1810" s="11" t="s">
        <v>449</v>
      </c>
      <c r="D1810" s="11" t="s">
        <v>181</v>
      </c>
      <c r="E1810" s="12">
        <v>2024.0</v>
      </c>
      <c r="F1810" s="11" t="s">
        <v>171</v>
      </c>
      <c r="G1810" s="11" t="s">
        <v>172</v>
      </c>
      <c r="H1810" s="11">
        <v>5.0</v>
      </c>
      <c r="I1810" s="13">
        <v>8.6</v>
      </c>
      <c r="J1810" s="11">
        <v>0.0</v>
      </c>
      <c r="K1810" s="13">
        <v>3.1</v>
      </c>
      <c r="L1810" s="13">
        <v>6.7</v>
      </c>
      <c r="M1810" s="11">
        <v>-3.0</v>
      </c>
      <c r="N1810" s="14">
        <v>0.75</v>
      </c>
      <c r="O1810" s="13">
        <v>71.5</v>
      </c>
      <c r="P1810" s="13">
        <v>8.4</v>
      </c>
      <c r="Q1810" s="13">
        <v>14.6</v>
      </c>
      <c r="R1810" s="13">
        <v>11.7</v>
      </c>
      <c r="S1810" s="13">
        <v>4.0</v>
      </c>
      <c r="T1810" s="13">
        <v>3.6</v>
      </c>
      <c r="U1810" s="13">
        <v>1.8</v>
      </c>
      <c r="V1810" s="13">
        <v>72.1</v>
      </c>
      <c r="W1810" s="11" t="str">
        <f t="shared" si="1"/>
        <v>B-Average|BBVA|Corporate|2024</v>
      </c>
      <c r="X1810" s="15">
        <f>(MAX(0,MIN(1,1-(K1810-scaling_params!$B$2)/(scaling_params!$C$2-scaling_params!$B$2)))+MAX(0,MIN(1,(L1810-scaling_params!$B$3)/(scaling_params!$C$3-scaling_params!$B$3))))/2</f>
        <v>0.4220588235</v>
      </c>
      <c r="Y1810" s="15">
        <f>(MAX(0,MIN(1,(M1810-scaling_params!$B$4)/(scaling_params!$C$4-scaling_params!$B$4)))+MAX(0,MIN(1,(N1810-scaling_params!$B$5)/(scaling_params!$C$5-scaling_params!$B$5))))/2</f>
        <v>0.4345238095</v>
      </c>
      <c r="Z1810" s="15">
        <f>(MAX(0,MIN(1,(O1810-scaling_params!$B$6)/(scaling_params!$C$6-scaling_params!$B$6)))+MAX(0,MIN(1,1-(P1810-scaling_params!$B$7)/(scaling_params!$C$7-scaling_params!$B$7)))+MAX(0,MIN(1,(T1810-scaling_params!$B$11)/(scaling_params!$C$11-scaling_params!$B$11))))/3</f>
        <v>0.5179466595</v>
      </c>
      <c r="AA1810" s="15">
        <f>(MAX(0,MIN(1,1-(Q1810-scaling_params!$B$8)/(scaling_params!$C$8-scaling_params!$B$8)))+MAX(0,MIN(1,(R1810-scaling_params!$B$9)/(scaling_params!$C$9-scaling_params!$B$9)))+MAX(0,MIN(1,(S1810-scaling_params!$B$10)/(scaling_params!$C$10-scaling_params!$B$10))))/3</f>
        <v>0.509843408</v>
      </c>
      <c r="AB1810" s="15">
        <f>(MAX(0,MIN(1,(U1810-scaling_params!$B$12)/(scaling_params!$C$12-scaling_params!$B$12)))+MAX(0,MIN(1,(V1810-scaling_params!$B$13)/(scaling_params!$C$13-scaling_params!$B$13))))/2</f>
        <v>0.4609090909</v>
      </c>
      <c r="AC1810" s="13">
        <f>(scaling_params!$G$2*X1810+scaling_params!$G$3*Y1810+scaling_params!$G$4*Z1810+scaling_params!$G$5*AA1810+scaling_params!$G$6*AB1810)*100</f>
        <v>46.71340963</v>
      </c>
      <c r="AD1810" s="11" t="s">
        <v>680</v>
      </c>
      <c r="AE1810" s="11">
        <f t="shared" si="2"/>
        <v>1</v>
      </c>
    </row>
    <row r="1811" ht="15.75" customHeight="1">
      <c r="A1811" s="11" t="s">
        <v>583</v>
      </c>
      <c r="B1811" s="11" t="s">
        <v>163</v>
      </c>
      <c r="C1811" s="11" t="s">
        <v>449</v>
      </c>
      <c r="D1811" s="11" t="s">
        <v>181</v>
      </c>
      <c r="E1811" s="12">
        <v>2025.0</v>
      </c>
      <c r="F1811" s="11" t="s">
        <v>171</v>
      </c>
      <c r="G1811" s="11" t="s">
        <v>172</v>
      </c>
      <c r="H1811" s="11">
        <v>5.0</v>
      </c>
      <c r="I1811" s="13">
        <v>8.3</v>
      </c>
      <c r="J1811" s="11">
        <v>0.0</v>
      </c>
      <c r="K1811" s="13">
        <v>2.0</v>
      </c>
      <c r="L1811" s="13">
        <v>6.9</v>
      </c>
      <c r="M1811" s="11">
        <v>41.0</v>
      </c>
      <c r="N1811" s="14">
        <v>0.84</v>
      </c>
      <c r="O1811" s="13">
        <v>66.0</v>
      </c>
      <c r="P1811" s="13">
        <v>8.0</v>
      </c>
      <c r="Q1811" s="13">
        <v>14.3</v>
      </c>
      <c r="R1811" s="13">
        <v>13.5</v>
      </c>
      <c r="S1811" s="13">
        <v>3.7</v>
      </c>
      <c r="T1811" s="13">
        <v>3.3</v>
      </c>
      <c r="U1811" s="13">
        <v>1.4</v>
      </c>
      <c r="V1811" s="13">
        <v>78.6</v>
      </c>
      <c r="W1811" s="11" t="str">
        <f t="shared" si="1"/>
        <v>B-Average|BBVA|Corporate|2025</v>
      </c>
      <c r="X1811" s="15">
        <f>(MAX(0,MIN(1,1-(K1811-scaling_params!$B$2)/(scaling_params!$C$2-scaling_params!$B$2)))+MAX(0,MIN(1,(L1811-scaling_params!$B$3)/(scaling_params!$C$3-scaling_params!$B$3))))/2</f>
        <v>0.6200980392</v>
      </c>
      <c r="Y1811" s="15">
        <f>(MAX(0,MIN(1,(M1811-scaling_params!$B$4)/(scaling_params!$C$4-scaling_params!$B$4)))+MAX(0,MIN(1,(N1811-scaling_params!$B$5)/(scaling_params!$C$5-scaling_params!$B$5))))/2</f>
        <v>0.756547619</v>
      </c>
      <c r="Z1811" s="15">
        <f>(MAX(0,MIN(1,(O1811-scaling_params!$B$6)/(scaling_params!$C$6-scaling_params!$B$6)))+MAX(0,MIN(1,1-(P1811-scaling_params!$B$7)/(scaling_params!$C$7-scaling_params!$B$7)))+MAX(0,MIN(1,(T1811-scaling_params!$B$11)/(scaling_params!$C$11-scaling_params!$B$11))))/3</f>
        <v>0.4346521911</v>
      </c>
      <c r="AA1811" s="15">
        <f>(MAX(0,MIN(1,1-(Q1811-scaling_params!$B$8)/(scaling_params!$C$8-scaling_params!$B$8)))+MAX(0,MIN(1,(R1811-scaling_params!$B$9)/(scaling_params!$C$9-scaling_params!$B$9)))+MAX(0,MIN(1,(S1811-scaling_params!$B$10)/(scaling_params!$C$10-scaling_params!$B$10))))/3</f>
        <v>0.5677446468</v>
      </c>
      <c r="AB1811" s="15">
        <f>(MAX(0,MIN(1,(U1811-scaling_params!$B$12)/(scaling_params!$C$12-scaling_params!$B$12)))+MAX(0,MIN(1,(V1811-scaling_params!$B$13)/(scaling_params!$C$13-scaling_params!$B$13))))/2</f>
        <v>0.42</v>
      </c>
      <c r="AC1811" s="13">
        <f>(scaling_params!$G$2*X1811+scaling_params!$G$3*Y1811+scaling_params!$G$4*Z1811+scaling_params!$G$5*AA1811+scaling_params!$G$6*AB1811)*100</f>
        <v>57.51380524</v>
      </c>
      <c r="AD1811" s="11" t="s">
        <v>680</v>
      </c>
      <c r="AE1811" s="11">
        <f t="shared" si="2"/>
        <v>1</v>
      </c>
    </row>
    <row r="1812" ht="15.75" customHeight="1">
      <c r="A1812" s="11" t="s">
        <v>584</v>
      </c>
      <c r="B1812" s="11" t="s">
        <v>163</v>
      </c>
      <c r="C1812" s="11" t="s">
        <v>449</v>
      </c>
      <c r="D1812" s="11" t="s">
        <v>177</v>
      </c>
      <c r="E1812" s="12">
        <v>2024.0</v>
      </c>
      <c r="F1812" s="11" t="s">
        <v>166</v>
      </c>
      <c r="G1812" s="11" t="s">
        <v>167</v>
      </c>
      <c r="H1812" s="11">
        <v>1.0</v>
      </c>
      <c r="I1812" s="13">
        <v>8.6</v>
      </c>
      <c r="J1812" s="11">
        <v>0.0</v>
      </c>
      <c r="K1812" s="13">
        <v>2.9</v>
      </c>
      <c r="L1812" s="13">
        <v>7.7</v>
      </c>
      <c r="M1812" s="11">
        <v>17.0</v>
      </c>
      <c r="N1812" s="14">
        <v>0.75</v>
      </c>
      <c r="O1812" s="13">
        <v>68.1</v>
      </c>
      <c r="P1812" s="13">
        <v>8.1</v>
      </c>
      <c r="Q1812" s="13">
        <v>16.4</v>
      </c>
      <c r="R1812" s="13">
        <v>13.3</v>
      </c>
      <c r="S1812" s="13">
        <v>3.7</v>
      </c>
      <c r="T1812" s="13">
        <v>3.5</v>
      </c>
      <c r="U1812" s="13">
        <v>2.1</v>
      </c>
      <c r="V1812" s="13">
        <v>76.7</v>
      </c>
      <c r="W1812" s="11" t="str">
        <f t="shared" si="1"/>
        <v>B-Average|BBVA|Retail|2024</v>
      </c>
      <c r="X1812" s="15">
        <f>(MAX(0,MIN(1,1-(K1812-scaling_params!$B$2)/(scaling_params!$C$2-scaling_params!$B$2)))+MAX(0,MIN(1,(L1812-scaling_params!$B$3)/(scaling_params!$C$3-scaling_params!$B$3))))/2</f>
        <v>0.5289215686</v>
      </c>
      <c r="Y1812" s="15">
        <f>(MAX(0,MIN(1,(M1812-scaling_params!$B$4)/(scaling_params!$C$4-scaling_params!$B$4)))+MAX(0,MIN(1,(N1812-scaling_params!$B$5)/(scaling_params!$C$5-scaling_params!$B$5))))/2</f>
        <v>0.5297619048</v>
      </c>
      <c r="Z1812" s="15">
        <f>(MAX(0,MIN(1,(O1812-scaling_params!$B$6)/(scaling_params!$C$6-scaling_params!$B$6)))+MAX(0,MIN(1,1-(P1812-scaling_params!$B$7)/(scaling_params!$C$7-scaling_params!$B$7)))+MAX(0,MIN(1,(T1812-scaling_params!$B$11)/(scaling_params!$C$11-scaling_params!$B$11))))/3</f>
        <v>0.4793442665</v>
      </c>
      <c r="AA1812" s="15">
        <f>(MAX(0,MIN(1,1-(Q1812-scaling_params!$B$8)/(scaling_params!$C$8-scaling_params!$B$8)))+MAX(0,MIN(1,(R1812-scaling_params!$B$9)/(scaling_params!$C$9-scaling_params!$B$9)))+MAX(0,MIN(1,(S1812-scaling_params!$B$10)/(scaling_params!$C$10-scaling_params!$B$10))))/3</f>
        <v>0.4797603737</v>
      </c>
      <c r="AB1812" s="15">
        <f>(MAX(0,MIN(1,(U1812-scaling_params!$B$12)/(scaling_params!$C$12-scaling_params!$B$12)))+MAX(0,MIN(1,(V1812-scaling_params!$B$13)/(scaling_params!$C$13-scaling_params!$B$13))))/2</f>
        <v>0.5777272727</v>
      </c>
      <c r="AC1812" s="13">
        <f>(scaling_params!$G$2*X1812+scaling_params!$G$3*Y1812+scaling_params!$G$4*Z1812+scaling_params!$G$5*AA1812+scaling_params!$G$6*AB1812)*100</f>
        <v>51.40461628</v>
      </c>
      <c r="AD1812" s="11" t="s">
        <v>680</v>
      </c>
      <c r="AE1812" s="11">
        <f t="shared" si="2"/>
        <v>1</v>
      </c>
    </row>
    <row r="1813" ht="15.75" customHeight="1">
      <c r="A1813" s="11" t="s">
        <v>584</v>
      </c>
      <c r="B1813" s="11" t="s">
        <v>163</v>
      </c>
      <c r="C1813" s="11" t="s">
        <v>449</v>
      </c>
      <c r="D1813" s="11" t="s">
        <v>177</v>
      </c>
      <c r="E1813" s="12">
        <v>2025.0</v>
      </c>
      <c r="F1813" s="11" t="s">
        <v>166</v>
      </c>
      <c r="G1813" s="11" t="s">
        <v>167</v>
      </c>
      <c r="H1813" s="11">
        <v>1.0</v>
      </c>
      <c r="I1813" s="13">
        <v>8.3</v>
      </c>
      <c r="J1813" s="11">
        <v>0.0</v>
      </c>
      <c r="K1813" s="13">
        <v>2.8</v>
      </c>
      <c r="L1813" s="13">
        <v>6.7</v>
      </c>
      <c r="M1813" s="11">
        <v>9.0</v>
      </c>
      <c r="N1813" s="14">
        <v>0.79</v>
      </c>
      <c r="O1813" s="13">
        <v>69.9</v>
      </c>
      <c r="P1813" s="13">
        <v>6.2</v>
      </c>
      <c r="Q1813" s="13">
        <v>20.4</v>
      </c>
      <c r="R1813" s="13">
        <v>11.3</v>
      </c>
      <c r="S1813" s="13">
        <v>3.4</v>
      </c>
      <c r="T1813" s="13">
        <v>3.7</v>
      </c>
      <c r="U1813" s="13">
        <v>1.6</v>
      </c>
      <c r="V1813" s="13">
        <v>74.1</v>
      </c>
      <c r="W1813" s="11" t="str">
        <f t="shared" si="1"/>
        <v>B-Average|BBVA|Retail|2025</v>
      </c>
      <c r="X1813" s="15">
        <f>(MAX(0,MIN(1,1-(K1813-scaling_params!$B$2)/(scaling_params!$C$2-scaling_params!$B$2)))+MAX(0,MIN(1,(L1813-scaling_params!$B$3)/(scaling_params!$C$3-scaling_params!$B$3))))/2</f>
        <v>0.4720588235</v>
      </c>
      <c r="Y1813" s="15">
        <f>(MAX(0,MIN(1,(M1813-scaling_params!$B$4)/(scaling_params!$C$4-scaling_params!$B$4)))+MAX(0,MIN(1,(N1813-scaling_params!$B$5)/(scaling_params!$C$5-scaling_params!$B$5))))/2</f>
        <v>0.5416666667</v>
      </c>
      <c r="Z1813" s="15">
        <f>(MAX(0,MIN(1,(O1813-scaling_params!$B$6)/(scaling_params!$C$6-scaling_params!$B$6)))+MAX(0,MIN(1,1-(P1813-scaling_params!$B$7)/(scaling_params!$C$7-scaling_params!$B$7)))+MAX(0,MIN(1,(T1813-scaling_params!$B$11)/(scaling_params!$C$11-scaling_params!$B$11))))/3</f>
        <v>0.699266027</v>
      </c>
      <c r="AA1813" s="15">
        <f>(MAX(0,MIN(1,1-(Q1813-scaling_params!$B$8)/(scaling_params!$C$8-scaling_params!$B$8)))+MAX(0,MIN(1,(R1813-scaling_params!$B$9)/(scaling_params!$C$9-scaling_params!$B$9)))+MAX(0,MIN(1,(S1813-scaling_params!$B$10)/(scaling_params!$C$10-scaling_params!$B$10))))/3</f>
        <v>0.2144452718</v>
      </c>
      <c r="AB1813" s="15">
        <f>(MAX(0,MIN(1,(U1813-scaling_params!$B$12)/(scaling_params!$C$12-scaling_params!$B$12)))+MAX(0,MIN(1,(V1813-scaling_params!$B$13)/(scaling_params!$C$13-scaling_params!$B$13))))/2</f>
        <v>0.4290909091</v>
      </c>
      <c r="AC1813" s="13">
        <f>(scaling_params!$G$2*X1813+scaling_params!$G$3*Y1813+scaling_params!$G$4*Z1813+scaling_params!$G$5*AA1813+scaling_params!$G$6*AB1813)*100</f>
        <v>49.09281016</v>
      </c>
      <c r="AD1813" s="11" t="s">
        <v>680</v>
      </c>
      <c r="AE1813" s="11">
        <f t="shared" si="2"/>
        <v>1</v>
      </c>
    </row>
    <row r="1814" ht="15.75" customHeight="1">
      <c r="A1814" s="11" t="s">
        <v>585</v>
      </c>
      <c r="B1814" s="11" t="s">
        <v>163</v>
      </c>
      <c r="C1814" s="11" t="s">
        <v>449</v>
      </c>
      <c r="D1814" s="11" t="s">
        <v>165</v>
      </c>
      <c r="E1814" s="12">
        <v>2024.0</v>
      </c>
      <c r="F1814" s="11" t="s">
        <v>171</v>
      </c>
      <c r="G1814" s="11" t="s">
        <v>184</v>
      </c>
      <c r="H1814" s="11">
        <v>5.0</v>
      </c>
      <c r="I1814" s="13">
        <v>8.6</v>
      </c>
      <c r="J1814" s="11">
        <v>0.0</v>
      </c>
      <c r="K1814" s="13">
        <v>3.0</v>
      </c>
      <c r="L1814" s="13">
        <v>6.8</v>
      </c>
      <c r="M1814" s="11">
        <v>30.0</v>
      </c>
      <c r="N1814" s="14">
        <v>0.89</v>
      </c>
      <c r="O1814" s="13">
        <v>69.1</v>
      </c>
      <c r="P1814" s="13">
        <v>7.0</v>
      </c>
      <c r="Q1814" s="13">
        <v>16.3</v>
      </c>
      <c r="R1814" s="13">
        <v>13.4</v>
      </c>
      <c r="S1814" s="13">
        <v>4.1</v>
      </c>
      <c r="T1814" s="13">
        <v>3.9</v>
      </c>
      <c r="U1814" s="13">
        <v>2.1</v>
      </c>
      <c r="V1814" s="13">
        <v>80.7</v>
      </c>
      <c r="W1814" s="11" t="str">
        <f t="shared" si="1"/>
        <v>B-Average|BBVA|Operations|2024</v>
      </c>
      <c r="X1814" s="15">
        <f>(MAX(0,MIN(1,1-(K1814-scaling_params!$B$2)/(scaling_params!$C$2-scaling_params!$B$2)))+MAX(0,MIN(1,(L1814-scaling_params!$B$3)/(scaling_params!$C$3-scaling_params!$B$3))))/2</f>
        <v>0.4460784314</v>
      </c>
      <c r="Y1814" s="15">
        <f>(MAX(0,MIN(1,(M1814-scaling_params!$B$4)/(scaling_params!$C$4-scaling_params!$B$4)))+MAX(0,MIN(1,(N1814-scaling_params!$B$5)/(scaling_params!$C$5-scaling_params!$B$5))))/2</f>
        <v>0.7666666667</v>
      </c>
      <c r="Z1814" s="15">
        <f>(MAX(0,MIN(1,(O1814-scaling_params!$B$6)/(scaling_params!$C$6-scaling_params!$B$6)))+MAX(0,MIN(1,1-(P1814-scaling_params!$B$7)/(scaling_params!$C$7-scaling_params!$B$7)))+MAX(0,MIN(1,(T1814-scaling_params!$B$11)/(scaling_params!$C$11-scaling_params!$B$11))))/3</f>
        <v>0.6330402538</v>
      </c>
      <c r="AA1814" s="15">
        <f>(MAX(0,MIN(1,1-(Q1814-scaling_params!$B$8)/(scaling_params!$C$8-scaling_params!$B$8)))+MAX(0,MIN(1,(R1814-scaling_params!$B$9)/(scaling_params!$C$9-scaling_params!$B$9)))+MAX(0,MIN(1,(S1814-scaling_params!$B$10)/(scaling_params!$C$10-scaling_params!$B$10))))/3</f>
        <v>0.526983348</v>
      </c>
      <c r="AB1814" s="15">
        <f>(MAX(0,MIN(1,(U1814-scaling_params!$B$12)/(scaling_params!$C$12-scaling_params!$B$12)))+MAX(0,MIN(1,(V1814-scaling_params!$B$13)/(scaling_params!$C$13-scaling_params!$B$13))))/2</f>
        <v>0.6140909091</v>
      </c>
      <c r="AC1814" s="13">
        <f>(scaling_params!$G$2*X1814+scaling_params!$G$3*Y1814+scaling_params!$G$4*Z1814+scaling_params!$G$5*AA1814+scaling_params!$G$6*AB1814)*100</f>
        <v>59.89713542</v>
      </c>
      <c r="AD1814" s="11" t="s">
        <v>680</v>
      </c>
      <c r="AE1814" s="11">
        <f t="shared" si="2"/>
        <v>1</v>
      </c>
    </row>
    <row r="1815" ht="15.75" customHeight="1">
      <c r="A1815" s="11" t="s">
        <v>585</v>
      </c>
      <c r="B1815" s="11" t="s">
        <v>163</v>
      </c>
      <c r="C1815" s="11" t="s">
        <v>449</v>
      </c>
      <c r="D1815" s="11" t="s">
        <v>165</v>
      </c>
      <c r="E1815" s="12">
        <v>2025.0</v>
      </c>
      <c r="F1815" s="11" t="s">
        <v>171</v>
      </c>
      <c r="G1815" s="11" t="s">
        <v>184</v>
      </c>
      <c r="H1815" s="11">
        <v>5.0</v>
      </c>
      <c r="I1815" s="13">
        <v>8.3</v>
      </c>
      <c r="J1815" s="11">
        <v>0.0</v>
      </c>
      <c r="K1815" s="13">
        <v>2.9</v>
      </c>
      <c r="L1815" s="13">
        <v>6.8</v>
      </c>
      <c r="M1815" s="11">
        <v>40.0</v>
      </c>
      <c r="N1815" s="14">
        <v>0.83</v>
      </c>
      <c r="O1815" s="13">
        <v>65.0</v>
      </c>
      <c r="P1815" s="13">
        <v>7.5</v>
      </c>
      <c r="Q1815" s="13">
        <v>15.9</v>
      </c>
      <c r="R1815" s="13">
        <v>10.7</v>
      </c>
      <c r="S1815" s="13">
        <v>4.4</v>
      </c>
      <c r="T1815" s="13">
        <v>4.0</v>
      </c>
      <c r="U1815" s="13">
        <v>1.3</v>
      </c>
      <c r="V1815" s="13">
        <v>87.7</v>
      </c>
      <c r="W1815" s="11" t="str">
        <f t="shared" si="1"/>
        <v>B-Average|BBVA|Operations|2025</v>
      </c>
      <c r="X1815" s="15">
        <f>(MAX(0,MIN(1,1-(K1815-scaling_params!$B$2)/(scaling_params!$C$2-scaling_params!$B$2)))+MAX(0,MIN(1,(L1815-scaling_params!$B$3)/(scaling_params!$C$3-scaling_params!$B$3))))/2</f>
        <v>0.462745098</v>
      </c>
      <c r="Y1815" s="15">
        <f>(MAX(0,MIN(1,(M1815-scaling_params!$B$4)/(scaling_params!$C$4-scaling_params!$B$4)))+MAX(0,MIN(1,(N1815-scaling_params!$B$5)/(scaling_params!$C$5-scaling_params!$B$5))))/2</f>
        <v>0.7392857143</v>
      </c>
      <c r="Z1815" s="15">
        <f>(MAX(0,MIN(1,(O1815-scaling_params!$B$6)/(scaling_params!$C$6-scaling_params!$B$6)))+MAX(0,MIN(1,1-(P1815-scaling_params!$B$7)/(scaling_params!$C$7-scaling_params!$B$7)))+MAX(0,MIN(1,(T1815-scaling_params!$B$11)/(scaling_params!$C$11-scaling_params!$B$11))))/3</f>
        <v>0.5298622526</v>
      </c>
      <c r="AA1815" s="15">
        <f>(MAX(0,MIN(1,1-(Q1815-scaling_params!$B$8)/(scaling_params!$C$8-scaling_params!$B$8)))+MAX(0,MIN(1,(R1815-scaling_params!$B$9)/(scaling_params!$C$9-scaling_params!$B$9)))+MAX(0,MIN(1,(S1815-scaling_params!$B$10)/(scaling_params!$C$10-scaling_params!$B$10))))/3</f>
        <v>0.4576225772</v>
      </c>
      <c r="AB1815" s="15">
        <f>(MAX(0,MIN(1,(U1815-scaling_params!$B$12)/(scaling_params!$C$12-scaling_params!$B$12)))+MAX(0,MIN(1,(V1815-scaling_params!$B$13)/(scaling_params!$C$13-scaling_params!$B$13))))/2</f>
        <v>0.4777272727</v>
      </c>
      <c r="AC1815" s="13">
        <f>(scaling_params!$G$2*X1815+scaling_params!$G$3*Y1815+scaling_params!$G$4*Z1815+scaling_params!$G$5*AA1815+scaling_params!$G$6*AB1815)*100</f>
        <v>54.3908262</v>
      </c>
      <c r="AD1815" s="11" t="s">
        <v>680</v>
      </c>
      <c r="AE1815" s="11">
        <f t="shared" si="2"/>
        <v>1</v>
      </c>
    </row>
    <row r="1816" ht="15.75" customHeight="1">
      <c r="A1816" s="11" t="s">
        <v>586</v>
      </c>
      <c r="B1816" s="11" t="s">
        <v>163</v>
      </c>
      <c r="C1816" s="11" t="s">
        <v>449</v>
      </c>
      <c r="D1816" s="11" t="s">
        <v>165</v>
      </c>
      <c r="E1816" s="12">
        <v>2024.0</v>
      </c>
      <c r="F1816" s="11" t="s">
        <v>171</v>
      </c>
      <c r="G1816" s="11" t="s">
        <v>184</v>
      </c>
      <c r="H1816" s="11">
        <v>1.0</v>
      </c>
      <c r="I1816" s="13">
        <v>8.6</v>
      </c>
      <c r="J1816" s="11">
        <v>0.0</v>
      </c>
      <c r="K1816" s="13">
        <v>3.0</v>
      </c>
      <c r="L1816" s="13">
        <v>7.2</v>
      </c>
      <c r="M1816" s="11">
        <v>-9.0</v>
      </c>
      <c r="N1816" s="14">
        <v>0.78</v>
      </c>
      <c r="O1816" s="13">
        <v>69.1</v>
      </c>
      <c r="P1816" s="13">
        <v>7.0</v>
      </c>
      <c r="Q1816" s="13">
        <v>16.3</v>
      </c>
      <c r="R1816" s="13">
        <v>13.4</v>
      </c>
      <c r="S1816" s="13">
        <v>3.2</v>
      </c>
      <c r="T1816" s="13">
        <v>3.6</v>
      </c>
      <c r="U1816" s="13">
        <v>2.1</v>
      </c>
      <c r="V1816" s="13">
        <v>80.1</v>
      </c>
      <c r="W1816" s="11" t="str">
        <f t="shared" si="1"/>
        <v>B-Average|BBVA|Operations|2024</v>
      </c>
      <c r="X1816" s="15">
        <f>(MAX(0,MIN(1,1-(K1816-scaling_params!$B$2)/(scaling_params!$C$2-scaling_params!$B$2)))+MAX(0,MIN(1,(L1816-scaling_params!$B$3)/(scaling_params!$C$3-scaling_params!$B$3))))/2</f>
        <v>0.4754901961</v>
      </c>
      <c r="Y1816" s="15">
        <f>(MAX(0,MIN(1,(M1816-scaling_params!$B$4)/(scaling_params!$C$4-scaling_params!$B$4)))+MAX(0,MIN(1,(N1816-scaling_params!$B$5)/(scaling_params!$C$5-scaling_params!$B$5))))/2</f>
        <v>0.443452381</v>
      </c>
      <c r="Z1816" s="15">
        <f>(MAX(0,MIN(1,(O1816-scaling_params!$B$6)/(scaling_params!$C$6-scaling_params!$B$6)))+MAX(0,MIN(1,1-(P1816-scaling_params!$B$7)/(scaling_params!$C$7-scaling_params!$B$7)))+MAX(0,MIN(1,(T1816-scaling_params!$B$11)/(scaling_params!$C$11-scaling_params!$B$11))))/3</f>
        <v>0.6044688253</v>
      </c>
      <c r="AA1816" s="15">
        <f>(MAX(0,MIN(1,1-(Q1816-scaling_params!$B$8)/(scaling_params!$C$8-scaling_params!$B$8)))+MAX(0,MIN(1,(R1816-scaling_params!$B$9)/(scaling_params!$C$9-scaling_params!$B$9)))+MAX(0,MIN(1,(S1816-scaling_params!$B$10)/(scaling_params!$C$10-scaling_params!$B$10))))/3</f>
        <v>0.4387480539</v>
      </c>
      <c r="AB1816" s="15">
        <f>(MAX(0,MIN(1,(U1816-scaling_params!$B$12)/(scaling_params!$C$12-scaling_params!$B$12)))+MAX(0,MIN(1,(V1816-scaling_params!$B$13)/(scaling_params!$C$13-scaling_params!$B$13))))/2</f>
        <v>0.6086363636</v>
      </c>
      <c r="AC1816" s="13">
        <f>(scaling_params!$G$2*X1816+scaling_params!$G$3*Y1816+scaling_params!$G$4*Z1816+scaling_params!$G$5*AA1816+scaling_params!$G$6*AB1816)*100</f>
        <v>50.70404279</v>
      </c>
      <c r="AD1816" s="11" t="s">
        <v>680</v>
      </c>
      <c r="AE1816" s="11">
        <f t="shared" si="2"/>
        <v>1</v>
      </c>
    </row>
    <row r="1817" ht="15.75" customHeight="1">
      <c r="A1817" s="11" t="s">
        <v>586</v>
      </c>
      <c r="B1817" s="11" t="s">
        <v>163</v>
      </c>
      <c r="C1817" s="11" t="s">
        <v>449</v>
      </c>
      <c r="D1817" s="11" t="s">
        <v>165</v>
      </c>
      <c r="E1817" s="12">
        <v>2025.0</v>
      </c>
      <c r="F1817" s="11" t="s">
        <v>171</v>
      </c>
      <c r="G1817" s="11" t="s">
        <v>184</v>
      </c>
      <c r="H1817" s="11">
        <v>1.0</v>
      </c>
      <c r="I1817" s="13">
        <v>8.3</v>
      </c>
      <c r="J1817" s="11">
        <v>0.0</v>
      </c>
      <c r="K1817" s="13">
        <v>2.9</v>
      </c>
      <c r="L1817" s="13">
        <v>6.7</v>
      </c>
      <c r="M1817" s="11">
        <v>20.0</v>
      </c>
      <c r="N1817" s="14">
        <v>0.7</v>
      </c>
      <c r="O1817" s="13">
        <v>65.0</v>
      </c>
      <c r="P1817" s="13">
        <v>7.5</v>
      </c>
      <c r="Q1817" s="13">
        <v>15.9</v>
      </c>
      <c r="R1817" s="13">
        <v>10.7</v>
      </c>
      <c r="S1817" s="13">
        <v>3.5</v>
      </c>
      <c r="T1817" s="13">
        <v>3.6</v>
      </c>
      <c r="U1817" s="13">
        <v>1.3</v>
      </c>
      <c r="V1817" s="13">
        <v>57.5</v>
      </c>
      <c r="W1817" s="11" t="str">
        <f t="shared" si="1"/>
        <v>B-Average|BBVA|Operations|2025</v>
      </c>
      <c r="X1817" s="15">
        <f>(MAX(0,MIN(1,1-(K1817-scaling_params!$B$2)/(scaling_params!$C$2-scaling_params!$B$2)))+MAX(0,MIN(1,(L1817-scaling_params!$B$3)/(scaling_params!$C$3-scaling_params!$B$3))))/2</f>
        <v>0.4553921569</v>
      </c>
      <c r="Y1817" s="15">
        <f>(MAX(0,MIN(1,(M1817-scaling_params!$B$4)/(scaling_params!$C$4-scaling_params!$B$4)))+MAX(0,MIN(1,(N1817-scaling_params!$B$5)/(scaling_params!$C$5-scaling_params!$B$5))))/2</f>
        <v>0.481547619</v>
      </c>
      <c r="Z1817" s="15">
        <f>(MAX(0,MIN(1,(O1817-scaling_params!$B$6)/(scaling_params!$C$6-scaling_params!$B$6)))+MAX(0,MIN(1,1-(P1817-scaling_params!$B$7)/(scaling_params!$C$7-scaling_params!$B$7)))+MAX(0,MIN(1,(T1817-scaling_params!$B$11)/(scaling_params!$C$11-scaling_params!$B$11))))/3</f>
        <v>0.4917670145</v>
      </c>
      <c r="AA1817" s="15">
        <f>(MAX(0,MIN(1,1-(Q1817-scaling_params!$B$8)/(scaling_params!$C$8-scaling_params!$B$8)))+MAX(0,MIN(1,(R1817-scaling_params!$B$9)/(scaling_params!$C$9-scaling_params!$B$9)))+MAX(0,MIN(1,(S1817-scaling_params!$B$10)/(scaling_params!$C$10-scaling_params!$B$10))))/3</f>
        <v>0.3693872831</v>
      </c>
      <c r="AB1817" s="15">
        <f>(MAX(0,MIN(1,(U1817-scaling_params!$B$12)/(scaling_params!$C$12-scaling_params!$B$12)))+MAX(0,MIN(1,(V1817-scaling_params!$B$13)/(scaling_params!$C$13-scaling_params!$B$13))))/2</f>
        <v>0.2031818182</v>
      </c>
      <c r="AC1817" s="13">
        <f>(scaling_params!$G$2*X1817+scaling_params!$G$3*Y1817+scaling_params!$G$4*Z1817+scaling_params!$G$5*AA1817+scaling_params!$G$6*AB1817)*100</f>
        <v>42.47337121</v>
      </c>
      <c r="AD1817" s="11" t="s">
        <v>680</v>
      </c>
      <c r="AE1817" s="11">
        <f t="shared" si="2"/>
        <v>1</v>
      </c>
    </row>
    <row r="1818" ht="15.75" customHeight="1">
      <c r="A1818" s="11" t="s">
        <v>587</v>
      </c>
      <c r="B1818" s="11" t="s">
        <v>163</v>
      </c>
      <c r="C1818" s="11" t="s">
        <v>449</v>
      </c>
      <c r="D1818" s="11" t="s">
        <v>174</v>
      </c>
      <c r="E1818" s="12">
        <v>2024.0</v>
      </c>
      <c r="F1818" s="11" t="s">
        <v>171</v>
      </c>
      <c r="G1818" s="11" t="s">
        <v>175</v>
      </c>
      <c r="H1818" s="11">
        <v>3.0</v>
      </c>
      <c r="I1818" s="13">
        <v>8.6</v>
      </c>
      <c r="J1818" s="11">
        <v>0.0</v>
      </c>
      <c r="K1818" s="13">
        <v>3.0</v>
      </c>
      <c r="L1818" s="13">
        <v>6.4</v>
      </c>
      <c r="M1818" s="11">
        <v>11.0</v>
      </c>
      <c r="N1818" s="14">
        <v>0.76</v>
      </c>
      <c r="O1818" s="13">
        <v>61.5</v>
      </c>
      <c r="P1818" s="13">
        <v>8.7</v>
      </c>
      <c r="Q1818" s="13">
        <v>18.1</v>
      </c>
      <c r="R1818" s="13">
        <v>13.0</v>
      </c>
      <c r="S1818" s="13">
        <v>3.8</v>
      </c>
      <c r="T1818" s="13">
        <v>3.8</v>
      </c>
      <c r="U1818" s="13">
        <v>1.3</v>
      </c>
      <c r="V1818" s="13">
        <v>72.0</v>
      </c>
      <c r="W1818" s="11" t="str">
        <f t="shared" si="1"/>
        <v>B-Average|BBVA|Digital|2024</v>
      </c>
      <c r="X1818" s="15">
        <f>(MAX(0,MIN(1,1-(K1818-scaling_params!$B$2)/(scaling_params!$C$2-scaling_params!$B$2)))+MAX(0,MIN(1,(L1818-scaling_params!$B$3)/(scaling_params!$C$3-scaling_params!$B$3))))/2</f>
        <v>0.4166666667</v>
      </c>
      <c r="Y1818" s="15">
        <f>(MAX(0,MIN(1,(M1818-scaling_params!$B$4)/(scaling_params!$C$4-scaling_params!$B$4)))+MAX(0,MIN(1,(N1818-scaling_params!$B$5)/(scaling_params!$C$5-scaling_params!$B$5))))/2</f>
        <v>0.5136904762</v>
      </c>
      <c r="Z1818" s="15">
        <f>(MAX(0,MIN(1,(O1818-scaling_params!$B$6)/(scaling_params!$C$6-scaling_params!$B$6)))+MAX(0,MIN(1,1-(P1818-scaling_params!$B$7)/(scaling_params!$C$7-scaling_params!$B$7)))+MAX(0,MIN(1,(T1818-scaling_params!$B$11)/(scaling_params!$C$11-scaling_params!$B$11))))/3</f>
        <v>0.3449507499</v>
      </c>
      <c r="AA1818" s="15">
        <f>(MAX(0,MIN(1,1-(Q1818-scaling_params!$B$8)/(scaling_params!$C$8-scaling_params!$B$8)))+MAX(0,MIN(1,(R1818-scaling_params!$B$9)/(scaling_params!$C$9-scaling_params!$B$9)))+MAX(0,MIN(1,(S1818-scaling_params!$B$10)/(scaling_params!$C$10-scaling_params!$B$10))))/3</f>
        <v>0.412512128</v>
      </c>
      <c r="AB1818" s="15">
        <f>(MAX(0,MIN(1,(U1818-scaling_params!$B$12)/(scaling_params!$C$12-scaling_params!$B$12)))+MAX(0,MIN(1,(V1818-scaling_params!$B$13)/(scaling_params!$C$13-scaling_params!$B$13))))/2</f>
        <v>0.335</v>
      </c>
      <c r="AC1818" s="13">
        <f>(scaling_params!$G$2*X1818+scaling_params!$G$3*Y1818+scaling_params!$G$4*Z1818+scaling_params!$G$5*AA1818+scaling_params!$G$6*AB1818)*100</f>
        <v>41.18294893</v>
      </c>
      <c r="AD1818" s="11" t="s">
        <v>680</v>
      </c>
      <c r="AE1818" s="11">
        <f t="shared" si="2"/>
        <v>1</v>
      </c>
    </row>
    <row r="1819" ht="15.75" customHeight="1">
      <c r="A1819" s="11" t="s">
        <v>587</v>
      </c>
      <c r="B1819" s="11" t="s">
        <v>163</v>
      </c>
      <c r="C1819" s="11" t="s">
        <v>449</v>
      </c>
      <c r="D1819" s="11" t="s">
        <v>174</v>
      </c>
      <c r="E1819" s="12">
        <v>2025.0</v>
      </c>
      <c r="F1819" s="11" t="s">
        <v>171</v>
      </c>
      <c r="G1819" s="11" t="s">
        <v>175</v>
      </c>
      <c r="H1819" s="11">
        <v>3.0</v>
      </c>
      <c r="I1819" s="13">
        <v>8.3</v>
      </c>
      <c r="J1819" s="11">
        <v>0.0</v>
      </c>
      <c r="K1819" s="13">
        <v>3.2</v>
      </c>
      <c r="L1819" s="13">
        <v>7.6</v>
      </c>
      <c r="M1819" s="11">
        <v>20.0</v>
      </c>
      <c r="N1819" s="14">
        <v>0.78</v>
      </c>
      <c r="O1819" s="13">
        <v>62.8</v>
      </c>
      <c r="P1819" s="13">
        <v>7.6</v>
      </c>
      <c r="Q1819" s="13">
        <v>16.6</v>
      </c>
      <c r="R1819" s="13">
        <v>15.2</v>
      </c>
      <c r="S1819" s="13">
        <v>4.2</v>
      </c>
      <c r="T1819" s="13">
        <v>3.4</v>
      </c>
      <c r="U1819" s="13">
        <v>1.7</v>
      </c>
      <c r="V1819" s="13">
        <v>82.0</v>
      </c>
      <c r="W1819" s="11" t="str">
        <f t="shared" si="1"/>
        <v>B-Average|BBVA|Digital|2025</v>
      </c>
      <c r="X1819" s="15">
        <f>(MAX(0,MIN(1,1-(K1819-scaling_params!$B$2)/(scaling_params!$C$2-scaling_params!$B$2)))+MAX(0,MIN(1,(L1819-scaling_params!$B$3)/(scaling_params!$C$3-scaling_params!$B$3))))/2</f>
        <v>0.4715686275</v>
      </c>
      <c r="Y1819" s="15">
        <f>(MAX(0,MIN(1,(M1819-scaling_params!$B$4)/(scaling_params!$C$4-scaling_params!$B$4)))+MAX(0,MIN(1,(N1819-scaling_params!$B$5)/(scaling_params!$C$5-scaling_params!$B$5))))/2</f>
        <v>0.581547619</v>
      </c>
      <c r="Z1819" s="15">
        <f>(MAX(0,MIN(1,(O1819-scaling_params!$B$6)/(scaling_params!$C$6-scaling_params!$B$6)))+MAX(0,MIN(1,1-(P1819-scaling_params!$B$7)/(scaling_params!$C$7-scaling_params!$B$7)))+MAX(0,MIN(1,(T1819-scaling_params!$B$11)/(scaling_params!$C$11-scaling_params!$B$11))))/3</f>
        <v>0.4274067561</v>
      </c>
      <c r="AA1819" s="15">
        <f>(MAX(0,MIN(1,1-(Q1819-scaling_params!$B$8)/(scaling_params!$C$8-scaling_params!$B$8)))+MAX(0,MIN(1,(R1819-scaling_params!$B$9)/(scaling_params!$C$9-scaling_params!$B$9)))+MAX(0,MIN(1,(S1819-scaling_params!$B$10)/(scaling_params!$C$10-scaling_params!$B$10))))/3</f>
        <v>0.6013730003</v>
      </c>
      <c r="AB1819" s="15">
        <f>(MAX(0,MIN(1,(U1819-scaling_params!$B$12)/(scaling_params!$C$12-scaling_params!$B$12)))+MAX(0,MIN(1,(V1819-scaling_params!$B$13)/(scaling_params!$C$13-scaling_params!$B$13))))/2</f>
        <v>0.5259090909</v>
      </c>
      <c r="AC1819" s="13">
        <f>(scaling_params!$G$2*X1819+scaling_params!$G$3*Y1819+scaling_params!$G$4*Z1819+scaling_params!$G$5*AA1819+scaling_params!$G$6*AB1819)*100</f>
        <v>51.58218264</v>
      </c>
      <c r="AD1819" s="11" t="s">
        <v>680</v>
      </c>
      <c r="AE1819" s="11">
        <f t="shared" si="2"/>
        <v>1</v>
      </c>
    </row>
    <row r="1820" ht="15.75" customHeight="1">
      <c r="A1820" s="11" t="s">
        <v>588</v>
      </c>
      <c r="B1820" s="11" t="s">
        <v>163</v>
      </c>
      <c r="C1820" s="11" t="s">
        <v>449</v>
      </c>
      <c r="D1820" s="11" t="s">
        <v>165</v>
      </c>
      <c r="E1820" s="12">
        <v>2024.0</v>
      </c>
      <c r="F1820" s="11" t="s">
        <v>166</v>
      </c>
      <c r="G1820" s="11" t="s">
        <v>172</v>
      </c>
      <c r="H1820" s="11">
        <v>5.0</v>
      </c>
      <c r="I1820" s="13">
        <v>8.6</v>
      </c>
      <c r="J1820" s="11">
        <v>0.0</v>
      </c>
      <c r="K1820" s="13">
        <v>3.0</v>
      </c>
      <c r="L1820" s="13">
        <v>6.5</v>
      </c>
      <c r="M1820" s="11">
        <v>7.0</v>
      </c>
      <c r="N1820" s="14">
        <v>0.77</v>
      </c>
      <c r="O1820" s="13">
        <v>69.1</v>
      </c>
      <c r="P1820" s="13">
        <v>7.0</v>
      </c>
      <c r="Q1820" s="13">
        <v>16.3</v>
      </c>
      <c r="R1820" s="13">
        <v>13.4</v>
      </c>
      <c r="S1820" s="13">
        <v>3.2</v>
      </c>
      <c r="T1820" s="13">
        <v>2.9</v>
      </c>
      <c r="U1820" s="13">
        <v>2.1</v>
      </c>
      <c r="V1820" s="13">
        <v>66.1</v>
      </c>
      <c r="W1820" s="11" t="str">
        <f t="shared" si="1"/>
        <v>B-Average|BBVA|Operations|2024</v>
      </c>
      <c r="X1820" s="15">
        <f>(MAX(0,MIN(1,1-(K1820-scaling_params!$B$2)/(scaling_params!$C$2-scaling_params!$B$2)))+MAX(0,MIN(1,(L1820-scaling_params!$B$3)/(scaling_params!$C$3-scaling_params!$B$3))))/2</f>
        <v>0.4240196078</v>
      </c>
      <c r="Y1820" s="15">
        <f>(MAX(0,MIN(1,(M1820-scaling_params!$B$4)/(scaling_params!$C$4-scaling_params!$B$4)))+MAX(0,MIN(1,(N1820-scaling_params!$B$5)/(scaling_params!$C$5-scaling_params!$B$5))))/2</f>
        <v>0.5071428571</v>
      </c>
      <c r="Z1820" s="15">
        <f>(MAX(0,MIN(1,(O1820-scaling_params!$B$6)/(scaling_params!$C$6-scaling_params!$B$6)))+MAX(0,MIN(1,1-(P1820-scaling_params!$B$7)/(scaling_params!$C$7-scaling_params!$B$7)))+MAX(0,MIN(1,(T1820-scaling_params!$B$11)/(scaling_params!$C$11-scaling_params!$B$11))))/3</f>
        <v>0.5378021586</v>
      </c>
      <c r="AA1820" s="15">
        <f>(MAX(0,MIN(1,1-(Q1820-scaling_params!$B$8)/(scaling_params!$C$8-scaling_params!$B$8)))+MAX(0,MIN(1,(R1820-scaling_params!$B$9)/(scaling_params!$C$9-scaling_params!$B$9)))+MAX(0,MIN(1,(S1820-scaling_params!$B$10)/(scaling_params!$C$10-scaling_params!$B$10))))/3</f>
        <v>0.4387480539</v>
      </c>
      <c r="AB1820" s="15">
        <f>(MAX(0,MIN(1,(U1820-scaling_params!$B$12)/(scaling_params!$C$12-scaling_params!$B$12)))+MAX(0,MIN(1,(V1820-scaling_params!$B$13)/(scaling_params!$C$13-scaling_params!$B$13))))/2</f>
        <v>0.4813636364</v>
      </c>
      <c r="AC1820" s="13">
        <f>(scaling_params!$G$2*X1820+scaling_params!$G$3*Y1820+scaling_params!$G$4*Z1820+scaling_params!$G$5*AA1820+scaling_params!$G$6*AB1820)*100</f>
        <v>47.92272531</v>
      </c>
      <c r="AD1820" s="11" t="s">
        <v>680</v>
      </c>
      <c r="AE1820" s="11">
        <f t="shared" si="2"/>
        <v>1</v>
      </c>
    </row>
    <row r="1821" ht="15.75" customHeight="1">
      <c r="A1821" s="11" t="s">
        <v>588</v>
      </c>
      <c r="B1821" s="11" t="s">
        <v>163</v>
      </c>
      <c r="C1821" s="11" t="s">
        <v>449</v>
      </c>
      <c r="D1821" s="11" t="s">
        <v>165</v>
      </c>
      <c r="E1821" s="12">
        <v>2025.0</v>
      </c>
      <c r="F1821" s="11" t="s">
        <v>166</v>
      </c>
      <c r="G1821" s="11" t="s">
        <v>172</v>
      </c>
      <c r="H1821" s="11">
        <v>5.0</v>
      </c>
      <c r="I1821" s="13">
        <v>8.3</v>
      </c>
      <c r="J1821" s="11">
        <v>0.0</v>
      </c>
      <c r="K1821" s="13">
        <v>2.9</v>
      </c>
      <c r="L1821" s="13">
        <v>7.1</v>
      </c>
      <c r="M1821" s="11">
        <v>-5.0</v>
      </c>
      <c r="N1821" s="14">
        <v>0.77</v>
      </c>
      <c r="O1821" s="13">
        <v>65.0</v>
      </c>
      <c r="P1821" s="13">
        <v>7.5</v>
      </c>
      <c r="Q1821" s="13">
        <v>15.9</v>
      </c>
      <c r="R1821" s="13">
        <v>10.7</v>
      </c>
      <c r="S1821" s="13">
        <v>3.8</v>
      </c>
      <c r="T1821" s="13">
        <v>3.7</v>
      </c>
      <c r="U1821" s="13">
        <v>1.3</v>
      </c>
      <c r="V1821" s="13">
        <v>62.5</v>
      </c>
      <c r="W1821" s="11" t="str">
        <f t="shared" si="1"/>
        <v>B-Average|BBVA|Operations|2025</v>
      </c>
      <c r="X1821" s="15">
        <f>(MAX(0,MIN(1,1-(K1821-scaling_params!$B$2)/(scaling_params!$C$2-scaling_params!$B$2)))+MAX(0,MIN(1,(L1821-scaling_params!$B$3)/(scaling_params!$C$3-scaling_params!$B$3))))/2</f>
        <v>0.4848039216</v>
      </c>
      <c r="Y1821" s="15">
        <f>(MAX(0,MIN(1,(M1821-scaling_params!$B$4)/(scaling_params!$C$4-scaling_params!$B$4)))+MAX(0,MIN(1,(N1821-scaling_params!$B$5)/(scaling_params!$C$5-scaling_params!$B$5))))/2</f>
        <v>0.45</v>
      </c>
      <c r="Z1821" s="15">
        <f>(MAX(0,MIN(1,(O1821-scaling_params!$B$6)/(scaling_params!$C$6-scaling_params!$B$6)))+MAX(0,MIN(1,1-(P1821-scaling_params!$B$7)/(scaling_params!$C$7-scaling_params!$B$7)))+MAX(0,MIN(1,(T1821-scaling_params!$B$11)/(scaling_params!$C$11-scaling_params!$B$11))))/3</f>
        <v>0.5012908241</v>
      </c>
      <c r="AA1821" s="15">
        <f>(MAX(0,MIN(1,1-(Q1821-scaling_params!$B$8)/(scaling_params!$C$8-scaling_params!$B$8)))+MAX(0,MIN(1,(R1821-scaling_params!$B$9)/(scaling_params!$C$9-scaling_params!$B$9)))+MAX(0,MIN(1,(S1821-scaling_params!$B$10)/(scaling_params!$C$10-scaling_params!$B$10))))/3</f>
        <v>0.3987990478</v>
      </c>
      <c r="AB1821" s="15">
        <f>(MAX(0,MIN(1,(U1821-scaling_params!$B$12)/(scaling_params!$C$12-scaling_params!$B$12)))+MAX(0,MIN(1,(V1821-scaling_params!$B$13)/(scaling_params!$C$13-scaling_params!$B$13))))/2</f>
        <v>0.2486363636</v>
      </c>
      <c r="AC1821" s="13">
        <f>(scaling_params!$G$2*X1821+scaling_params!$G$3*Y1821+scaling_params!$G$4*Z1821+scaling_params!$G$5*AA1821+scaling_params!$G$6*AB1821)*100</f>
        <v>43.70099885</v>
      </c>
      <c r="AD1821" s="11" t="s">
        <v>680</v>
      </c>
      <c r="AE1821" s="11">
        <f t="shared" si="2"/>
        <v>1</v>
      </c>
    </row>
    <row r="1822" ht="15.75" customHeight="1">
      <c r="A1822" s="11" t="s">
        <v>589</v>
      </c>
      <c r="B1822" s="11" t="s">
        <v>163</v>
      </c>
      <c r="C1822" s="11" t="s">
        <v>449</v>
      </c>
      <c r="D1822" s="11" t="s">
        <v>165</v>
      </c>
      <c r="E1822" s="12">
        <v>2024.0</v>
      </c>
      <c r="F1822" s="11" t="s">
        <v>171</v>
      </c>
      <c r="G1822" s="11" t="s">
        <v>172</v>
      </c>
      <c r="H1822" s="11">
        <v>5.0</v>
      </c>
      <c r="I1822" s="13">
        <v>8.6</v>
      </c>
      <c r="J1822" s="11">
        <v>0.0</v>
      </c>
      <c r="K1822" s="13">
        <v>3.0</v>
      </c>
      <c r="L1822" s="13">
        <v>7.2</v>
      </c>
      <c r="M1822" s="11">
        <v>5.0</v>
      </c>
      <c r="N1822" s="14">
        <v>0.73</v>
      </c>
      <c r="O1822" s="13">
        <v>69.1</v>
      </c>
      <c r="P1822" s="13">
        <v>7.0</v>
      </c>
      <c r="Q1822" s="13">
        <v>16.3</v>
      </c>
      <c r="R1822" s="13">
        <v>13.4</v>
      </c>
      <c r="S1822" s="13">
        <v>3.4</v>
      </c>
      <c r="T1822" s="13">
        <v>3.5</v>
      </c>
      <c r="U1822" s="13">
        <v>2.1</v>
      </c>
      <c r="V1822" s="13">
        <v>67.7</v>
      </c>
      <c r="W1822" s="11" t="str">
        <f t="shared" si="1"/>
        <v>B-Average|BBVA|Operations|2024</v>
      </c>
      <c r="X1822" s="15">
        <f>(MAX(0,MIN(1,1-(K1822-scaling_params!$B$2)/(scaling_params!$C$2-scaling_params!$B$2)))+MAX(0,MIN(1,(L1822-scaling_params!$B$3)/(scaling_params!$C$3-scaling_params!$B$3))))/2</f>
        <v>0.4754901961</v>
      </c>
      <c r="Y1822" s="15">
        <f>(MAX(0,MIN(1,(M1822-scaling_params!$B$4)/(scaling_params!$C$4-scaling_params!$B$4)))+MAX(0,MIN(1,(N1822-scaling_params!$B$5)/(scaling_params!$C$5-scaling_params!$B$5))))/2</f>
        <v>0.4476190476</v>
      </c>
      <c r="Z1822" s="15">
        <f>(MAX(0,MIN(1,(O1822-scaling_params!$B$6)/(scaling_params!$C$6-scaling_params!$B$6)))+MAX(0,MIN(1,1-(P1822-scaling_params!$B$7)/(scaling_params!$C$7-scaling_params!$B$7)))+MAX(0,MIN(1,(T1822-scaling_params!$B$11)/(scaling_params!$C$11-scaling_params!$B$11))))/3</f>
        <v>0.5949450157</v>
      </c>
      <c r="AA1822" s="15">
        <f>(MAX(0,MIN(1,1-(Q1822-scaling_params!$B$8)/(scaling_params!$C$8-scaling_params!$B$8)))+MAX(0,MIN(1,(R1822-scaling_params!$B$9)/(scaling_params!$C$9-scaling_params!$B$9)))+MAX(0,MIN(1,(S1822-scaling_params!$B$10)/(scaling_params!$C$10-scaling_params!$B$10))))/3</f>
        <v>0.458355897</v>
      </c>
      <c r="AB1822" s="15">
        <f>(MAX(0,MIN(1,(U1822-scaling_params!$B$12)/(scaling_params!$C$12-scaling_params!$B$12)))+MAX(0,MIN(1,(V1822-scaling_params!$B$13)/(scaling_params!$C$13-scaling_params!$B$13))))/2</f>
        <v>0.4959090909</v>
      </c>
      <c r="AC1822" s="13">
        <f>(scaling_params!$G$2*X1822+scaling_params!$G$3*Y1822+scaling_params!$G$4*Z1822+scaling_params!$G$5*AA1822+scaling_params!$G$6*AB1822)*100</f>
        <v>49.59306616</v>
      </c>
      <c r="AD1822" s="11" t="s">
        <v>680</v>
      </c>
      <c r="AE1822" s="11">
        <f t="shared" si="2"/>
        <v>1</v>
      </c>
    </row>
    <row r="1823" ht="15.75" customHeight="1">
      <c r="A1823" s="11" t="s">
        <v>589</v>
      </c>
      <c r="B1823" s="11" t="s">
        <v>163</v>
      </c>
      <c r="C1823" s="11" t="s">
        <v>449</v>
      </c>
      <c r="D1823" s="11" t="s">
        <v>165</v>
      </c>
      <c r="E1823" s="12">
        <v>2025.0</v>
      </c>
      <c r="F1823" s="11" t="s">
        <v>171</v>
      </c>
      <c r="G1823" s="11" t="s">
        <v>172</v>
      </c>
      <c r="H1823" s="11">
        <v>5.0</v>
      </c>
      <c r="I1823" s="13">
        <v>8.3</v>
      </c>
      <c r="J1823" s="11">
        <v>0.0</v>
      </c>
      <c r="K1823" s="13">
        <v>2.9</v>
      </c>
      <c r="L1823" s="13">
        <v>7.5</v>
      </c>
      <c r="M1823" s="11">
        <v>-9.0</v>
      </c>
      <c r="N1823" s="14">
        <v>0.76</v>
      </c>
      <c r="O1823" s="13">
        <v>65.0</v>
      </c>
      <c r="P1823" s="13">
        <v>7.5</v>
      </c>
      <c r="Q1823" s="13">
        <v>15.9</v>
      </c>
      <c r="R1823" s="13">
        <v>10.7</v>
      </c>
      <c r="S1823" s="13">
        <v>4.1</v>
      </c>
      <c r="T1823" s="13">
        <v>3.5</v>
      </c>
      <c r="U1823" s="13">
        <v>1.3</v>
      </c>
      <c r="V1823" s="13">
        <v>68.1</v>
      </c>
      <c r="W1823" s="11" t="str">
        <f t="shared" si="1"/>
        <v>B-Average|BBVA|Operations|2025</v>
      </c>
      <c r="X1823" s="15">
        <f>(MAX(0,MIN(1,1-(K1823-scaling_params!$B$2)/(scaling_params!$C$2-scaling_params!$B$2)))+MAX(0,MIN(1,(L1823-scaling_params!$B$3)/(scaling_params!$C$3-scaling_params!$B$3))))/2</f>
        <v>0.5142156863</v>
      </c>
      <c r="Y1823" s="15">
        <f>(MAX(0,MIN(1,(M1823-scaling_params!$B$4)/(scaling_params!$C$4-scaling_params!$B$4)))+MAX(0,MIN(1,(N1823-scaling_params!$B$5)/(scaling_params!$C$5-scaling_params!$B$5))))/2</f>
        <v>0.418452381</v>
      </c>
      <c r="Z1823" s="15">
        <f>(MAX(0,MIN(1,(O1823-scaling_params!$B$6)/(scaling_params!$C$6-scaling_params!$B$6)))+MAX(0,MIN(1,1-(P1823-scaling_params!$B$7)/(scaling_params!$C$7-scaling_params!$B$7)))+MAX(0,MIN(1,(T1823-scaling_params!$B$11)/(scaling_params!$C$11-scaling_params!$B$11))))/3</f>
        <v>0.482243205</v>
      </c>
      <c r="AA1823" s="15">
        <f>(MAX(0,MIN(1,1-(Q1823-scaling_params!$B$8)/(scaling_params!$C$8-scaling_params!$B$8)))+MAX(0,MIN(1,(R1823-scaling_params!$B$9)/(scaling_params!$C$9-scaling_params!$B$9)))+MAX(0,MIN(1,(S1823-scaling_params!$B$10)/(scaling_params!$C$10-scaling_params!$B$10))))/3</f>
        <v>0.4282108125</v>
      </c>
      <c r="AB1823" s="15">
        <f>(MAX(0,MIN(1,(U1823-scaling_params!$B$12)/(scaling_params!$C$12-scaling_params!$B$12)))+MAX(0,MIN(1,(V1823-scaling_params!$B$13)/(scaling_params!$C$13-scaling_params!$B$13))))/2</f>
        <v>0.2995454545</v>
      </c>
      <c r="AC1823" s="13">
        <f>(scaling_params!$G$2*X1823+scaling_params!$G$3*Y1823+scaling_params!$G$4*Z1823+scaling_params!$G$5*AA1823+scaling_params!$G$6*AB1823)*100</f>
        <v>44.32156156</v>
      </c>
      <c r="AD1823" s="11" t="s">
        <v>680</v>
      </c>
      <c r="AE1823" s="11">
        <f t="shared" si="2"/>
        <v>1</v>
      </c>
    </row>
    <row r="1824" ht="15.75" customHeight="1">
      <c r="A1824" s="11" t="s">
        <v>590</v>
      </c>
      <c r="B1824" s="11" t="s">
        <v>163</v>
      </c>
      <c r="C1824" s="11" t="s">
        <v>449</v>
      </c>
      <c r="D1824" s="11" t="s">
        <v>181</v>
      </c>
      <c r="E1824" s="12">
        <v>2024.0</v>
      </c>
      <c r="F1824" s="11" t="s">
        <v>171</v>
      </c>
      <c r="G1824" s="11" t="s">
        <v>175</v>
      </c>
      <c r="H1824" s="11">
        <v>5.0</v>
      </c>
      <c r="I1824" s="13">
        <v>8.6</v>
      </c>
      <c r="J1824" s="11">
        <v>0.0</v>
      </c>
      <c r="K1824" s="13">
        <v>3.1</v>
      </c>
      <c r="L1824" s="13">
        <v>8.0</v>
      </c>
      <c r="M1824" s="11">
        <v>23.0</v>
      </c>
      <c r="N1824" s="14">
        <v>0.81</v>
      </c>
      <c r="O1824" s="13">
        <v>71.5</v>
      </c>
      <c r="P1824" s="13">
        <v>8.4</v>
      </c>
      <c r="Q1824" s="13">
        <v>14.6</v>
      </c>
      <c r="R1824" s="13">
        <v>11.7</v>
      </c>
      <c r="S1824" s="13">
        <v>3.9</v>
      </c>
      <c r="T1824" s="13">
        <v>4.2</v>
      </c>
      <c r="U1824" s="13">
        <v>1.8</v>
      </c>
      <c r="V1824" s="13">
        <v>78.2</v>
      </c>
      <c r="W1824" s="11" t="str">
        <f t="shared" si="1"/>
        <v>B-Average|BBVA|Corporate|2024</v>
      </c>
      <c r="X1824" s="15">
        <f>(MAX(0,MIN(1,1-(K1824-scaling_params!$B$2)/(scaling_params!$C$2-scaling_params!$B$2)))+MAX(0,MIN(1,(L1824-scaling_params!$B$3)/(scaling_params!$C$3-scaling_params!$B$3))))/2</f>
        <v>0.5176470588</v>
      </c>
      <c r="Y1824" s="15">
        <f>(MAX(0,MIN(1,(M1824-scaling_params!$B$4)/(scaling_params!$C$4-scaling_params!$B$4)))+MAX(0,MIN(1,(N1824-scaling_params!$B$5)/(scaling_params!$C$5-scaling_params!$B$5))))/2</f>
        <v>0.6333333333</v>
      </c>
      <c r="Z1824" s="15">
        <f>(MAX(0,MIN(1,(O1824-scaling_params!$B$6)/(scaling_params!$C$6-scaling_params!$B$6)))+MAX(0,MIN(1,1-(P1824-scaling_params!$B$7)/(scaling_params!$C$7-scaling_params!$B$7)))+MAX(0,MIN(1,(T1824-scaling_params!$B$11)/(scaling_params!$C$11-scaling_params!$B$11))))/3</f>
        <v>0.5750895167</v>
      </c>
      <c r="AA1824" s="15">
        <f>(MAX(0,MIN(1,1-(Q1824-scaling_params!$B$8)/(scaling_params!$C$8-scaling_params!$B$8)))+MAX(0,MIN(1,(R1824-scaling_params!$B$9)/(scaling_params!$C$9-scaling_params!$B$9)))+MAX(0,MIN(1,(S1824-scaling_params!$B$10)/(scaling_params!$C$10-scaling_params!$B$10))))/3</f>
        <v>0.5000394865</v>
      </c>
      <c r="AB1824" s="15">
        <f>(MAX(0,MIN(1,(U1824-scaling_params!$B$12)/(scaling_params!$C$12-scaling_params!$B$12)))+MAX(0,MIN(1,(V1824-scaling_params!$B$13)/(scaling_params!$C$13-scaling_params!$B$13))))/2</f>
        <v>0.5163636364</v>
      </c>
      <c r="AC1824" s="13">
        <f>(scaling_params!$G$2*X1824+scaling_params!$G$3*Y1824+scaling_params!$G$4*Z1824+scaling_params!$G$5*AA1824+scaling_params!$G$6*AB1824)*100</f>
        <v>55.45642873</v>
      </c>
      <c r="AD1824" s="11" t="s">
        <v>680</v>
      </c>
      <c r="AE1824" s="11">
        <f t="shared" si="2"/>
        <v>1</v>
      </c>
    </row>
    <row r="1825" ht="15.75" customHeight="1">
      <c r="A1825" s="11" t="s">
        <v>590</v>
      </c>
      <c r="B1825" s="11" t="s">
        <v>163</v>
      </c>
      <c r="C1825" s="11" t="s">
        <v>449</v>
      </c>
      <c r="D1825" s="11" t="s">
        <v>181</v>
      </c>
      <c r="E1825" s="12">
        <v>2025.0</v>
      </c>
      <c r="F1825" s="11" t="s">
        <v>171</v>
      </c>
      <c r="G1825" s="11" t="s">
        <v>175</v>
      </c>
      <c r="H1825" s="11">
        <v>5.0</v>
      </c>
      <c r="I1825" s="13">
        <v>8.3</v>
      </c>
      <c r="J1825" s="11">
        <v>1.0</v>
      </c>
      <c r="K1825" s="13">
        <v>2.0</v>
      </c>
      <c r="L1825" s="13">
        <v>8.0</v>
      </c>
      <c r="M1825" s="11">
        <v>16.0</v>
      </c>
      <c r="N1825" s="14">
        <v>0.89</v>
      </c>
      <c r="O1825" s="13">
        <v>66.0</v>
      </c>
      <c r="P1825" s="13">
        <v>8.0</v>
      </c>
      <c r="Q1825" s="13">
        <v>14.3</v>
      </c>
      <c r="R1825" s="13">
        <v>13.5</v>
      </c>
      <c r="S1825" s="13">
        <v>3.7</v>
      </c>
      <c r="T1825" s="13">
        <v>4.0</v>
      </c>
      <c r="U1825" s="13">
        <v>1.4</v>
      </c>
      <c r="V1825" s="13">
        <v>75.2</v>
      </c>
      <c r="W1825" s="11" t="str">
        <f t="shared" si="1"/>
        <v>B-Average|BBVA|Corporate|2025</v>
      </c>
      <c r="X1825" s="15">
        <f>(MAX(0,MIN(1,1-(K1825-scaling_params!$B$2)/(scaling_params!$C$2-scaling_params!$B$2)))+MAX(0,MIN(1,(L1825-scaling_params!$B$3)/(scaling_params!$C$3-scaling_params!$B$3))))/2</f>
        <v>0.7009803922</v>
      </c>
      <c r="Y1825" s="15">
        <f>(MAX(0,MIN(1,(M1825-scaling_params!$B$4)/(scaling_params!$C$4-scaling_params!$B$4)))+MAX(0,MIN(1,(N1825-scaling_params!$B$5)/(scaling_params!$C$5-scaling_params!$B$5))))/2</f>
        <v>0.7</v>
      </c>
      <c r="Z1825" s="15">
        <f>(MAX(0,MIN(1,(O1825-scaling_params!$B$6)/(scaling_params!$C$6-scaling_params!$B$6)))+MAX(0,MIN(1,1-(P1825-scaling_params!$B$7)/(scaling_params!$C$7-scaling_params!$B$7)))+MAX(0,MIN(1,(T1825-scaling_params!$B$11)/(scaling_params!$C$11-scaling_params!$B$11))))/3</f>
        <v>0.5013188578</v>
      </c>
      <c r="AA1825" s="15">
        <f>(MAX(0,MIN(1,1-(Q1825-scaling_params!$B$8)/(scaling_params!$C$8-scaling_params!$B$8)))+MAX(0,MIN(1,(R1825-scaling_params!$B$9)/(scaling_params!$C$9-scaling_params!$B$9)))+MAX(0,MIN(1,(S1825-scaling_params!$B$10)/(scaling_params!$C$10-scaling_params!$B$10))))/3</f>
        <v>0.5677446468</v>
      </c>
      <c r="AB1825" s="15">
        <f>(MAX(0,MIN(1,(U1825-scaling_params!$B$12)/(scaling_params!$C$12-scaling_params!$B$12)))+MAX(0,MIN(1,(V1825-scaling_params!$B$13)/(scaling_params!$C$13-scaling_params!$B$13))))/2</f>
        <v>0.3890909091</v>
      </c>
      <c r="AC1825" s="13">
        <f>(scaling_params!$G$2*X1825+scaling_params!$G$3*Y1825+scaling_params!$G$4*Z1825+scaling_params!$G$5*AA1825+scaling_params!$G$6*AB1825)*100</f>
        <v>59.28761088</v>
      </c>
      <c r="AD1825" s="11" t="s">
        <v>680</v>
      </c>
      <c r="AE1825" s="11">
        <f t="shared" si="2"/>
        <v>1</v>
      </c>
    </row>
    <row r="1826" ht="15.75" customHeight="1">
      <c r="A1826" s="11" t="s">
        <v>591</v>
      </c>
      <c r="B1826" s="11" t="s">
        <v>163</v>
      </c>
      <c r="C1826" s="11" t="s">
        <v>449</v>
      </c>
      <c r="D1826" s="11" t="s">
        <v>165</v>
      </c>
      <c r="E1826" s="12">
        <v>2024.0</v>
      </c>
      <c r="F1826" s="11" t="s">
        <v>171</v>
      </c>
      <c r="G1826" s="11" t="s">
        <v>172</v>
      </c>
      <c r="H1826" s="11">
        <v>5.0</v>
      </c>
      <c r="I1826" s="13">
        <v>8.6</v>
      </c>
      <c r="J1826" s="11">
        <v>1.0</v>
      </c>
      <c r="K1826" s="13">
        <v>3.0</v>
      </c>
      <c r="L1826" s="13">
        <v>5.3</v>
      </c>
      <c r="M1826" s="11">
        <v>3.0</v>
      </c>
      <c r="N1826" s="14">
        <v>0.72</v>
      </c>
      <c r="O1826" s="13">
        <v>69.1</v>
      </c>
      <c r="P1826" s="13">
        <v>7.0</v>
      </c>
      <c r="Q1826" s="13">
        <v>16.3</v>
      </c>
      <c r="R1826" s="13">
        <v>13.4</v>
      </c>
      <c r="S1826" s="13">
        <v>3.4</v>
      </c>
      <c r="T1826" s="13">
        <v>2.4</v>
      </c>
      <c r="U1826" s="13">
        <v>2.1</v>
      </c>
      <c r="V1826" s="13">
        <v>66.5</v>
      </c>
      <c r="W1826" s="11" t="str">
        <f t="shared" si="1"/>
        <v>B-Average|BBVA|Operations|2024</v>
      </c>
      <c r="X1826" s="15">
        <f>(MAX(0,MIN(1,1-(K1826-scaling_params!$B$2)/(scaling_params!$C$2-scaling_params!$B$2)))+MAX(0,MIN(1,(L1826-scaling_params!$B$3)/(scaling_params!$C$3-scaling_params!$B$3))))/2</f>
        <v>0.3357843137</v>
      </c>
      <c r="Y1826" s="15">
        <f>(MAX(0,MIN(1,(M1826-scaling_params!$B$4)/(scaling_params!$C$4-scaling_params!$B$4)))+MAX(0,MIN(1,(N1826-scaling_params!$B$5)/(scaling_params!$C$5-scaling_params!$B$5))))/2</f>
        <v>0.4255952381</v>
      </c>
      <c r="Z1826" s="15">
        <f>(MAX(0,MIN(1,(O1826-scaling_params!$B$6)/(scaling_params!$C$6-scaling_params!$B$6)))+MAX(0,MIN(1,1-(P1826-scaling_params!$B$7)/(scaling_params!$C$7-scaling_params!$B$7)))+MAX(0,MIN(1,(T1826-scaling_params!$B$11)/(scaling_params!$C$11-scaling_params!$B$11))))/3</f>
        <v>0.490183111</v>
      </c>
      <c r="AA1826" s="15">
        <f>(MAX(0,MIN(1,1-(Q1826-scaling_params!$B$8)/(scaling_params!$C$8-scaling_params!$B$8)))+MAX(0,MIN(1,(R1826-scaling_params!$B$9)/(scaling_params!$C$9-scaling_params!$B$9)))+MAX(0,MIN(1,(S1826-scaling_params!$B$10)/(scaling_params!$C$10-scaling_params!$B$10))))/3</f>
        <v>0.458355897</v>
      </c>
      <c r="AB1826" s="15">
        <f>(MAX(0,MIN(1,(U1826-scaling_params!$B$12)/(scaling_params!$C$12-scaling_params!$B$12)))+MAX(0,MIN(1,(V1826-scaling_params!$B$13)/(scaling_params!$C$13-scaling_params!$B$13))))/2</f>
        <v>0.485</v>
      </c>
      <c r="AC1826" s="13">
        <f>(scaling_params!$G$2*X1826+scaling_params!$G$3*Y1826+scaling_params!$G$4*Z1826+scaling_params!$G$5*AA1826+scaling_params!$G$6*AB1826)*100</f>
        <v>43.20178636</v>
      </c>
      <c r="AD1826" s="11" t="s">
        <v>680</v>
      </c>
      <c r="AE1826" s="11">
        <f t="shared" si="2"/>
        <v>1</v>
      </c>
    </row>
    <row r="1827" ht="15.75" customHeight="1">
      <c r="A1827" s="11" t="s">
        <v>591</v>
      </c>
      <c r="B1827" s="11" t="s">
        <v>163</v>
      </c>
      <c r="C1827" s="11" t="s">
        <v>449</v>
      </c>
      <c r="D1827" s="11" t="s">
        <v>165</v>
      </c>
      <c r="E1827" s="12">
        <v>2025.0</v>
      </c>
      <c r="F1827" s="11" t="s">
        <v>171</v>
      </c>
      <c r="G1827" s="11" t="s">
        <v>172</v>
      </c>
      <c r="H1827" s="11">
        <v>5.0</v>
      </c>
      <c r="I1827" s="13">
        <v>8.3</v>
      </c>
      <c r="J1827" s="11">
        <v>0.0</v>
      </c>
      <c r="K1827" s="13">
        <v>2.9</v>
      </c>
      <c r="L1827" s="13">
        <v>6.1</v>
      </c>
      <c r="M1827" s="11">
        <v>12.0</v>
      </c>
      <c r="N1827" s="14">
        <v>0.73</v>
      </c>
      <c r="O1827" s="13">
        <v>65.0</v>
      </c>
      <c r="P1827" s="13">
        <v>7.5</v>
      </c>
      <c r="Q1827" s="13">
        <v>15.9</v>
      </c>
      <c r="R1827" s="13">
        <v>10.7</v>
      </c>
      <c r="S1827" s="13">
        <v>3.6</v>
      </c>
      <c r="T1827" s="13">
        <v>3.3</v>
      </c>
      <c r="U1827" s="13">
        <v>1.3</v>
      </c>
      <c r="V1827" s="13">
        <v>67.3</v>
      </c>
      <c r="W1827" s="11" t="str">
        <f t="shared" si="1"/>
        <v>B-Average|BBVA|Operations|2025</v>
      </c>
      <c r="X1827" s="15">
        <f>(MAX(0,MIN(1,1-(K1827-scaling_params!$B$2)/(scaling_params!$C$2-scaling_params!$B$2)))+MAX(0,MIN(1,(L1827-scaling_params!$B$3)/(scaling_params!$C$3-scaling_params!$B$3))))/2</f>
        <v>0.4112745098</v>
      </c>
      <c r="Y1827" s="15">
        <f>(MAX(0,MIN(1,(M1827-scaling_params!$B$4)/(scaling_params!$C$4-scaling_params!$B$4)))+MAX(0,MIN(1,(N1827-scaling_params!$B$5)/(scaling_params!$C$5-scaling_params!$B$5))))/2</f>
        <v>0.480952381</v>
      </c>
      <c r="Z1827" s="15">
        <f>(MAX(0,MIN(1,(O1827-scaling_params!$B$6)/(scaling_params!$C$6-scaling_params!$B$6)))+MAX(0,MIN(1,1-(P1827-scaling_params!$B$7)/(scaling_params!$C$7-scaling_params!$B$7)))+MAX(0,MIN(1,(T1827-scaling_params!$B$11)/(scaling_params!$C$11-scaling_params!$B$11))))/3</f>
        <v>0.463195586</v>
      </c>
      <c r="AA1827" s="15">
        <f>(MAX(0,MIN(1,1-(Q1827-scaling_params!$B$8)/(scaling_params!$C$8-scaling_params!$B$8)))+MAX(0,MIN(1,(R1827-scaling_params!$B$9)/(scaling_params!$C$9-scaling_params!$B$9)))+MAX(0,MIN(1,(S1827-scaling_params!$B$10)/(scaling_params!$C$10-scaling_params!$B$10))))/3</f>
        <v>0.3791912047</v>
      </c>
      <c r="AB1827" s="15">
        <f>(MAX(0,MIN(1,(U1827-scaling_params!$B$12)/(scaling_params!$C$12-scaling_params!$B$12)))+MAX(0,MIN(1,(V1827-scaling_params!$B$13)/(scaling_params!$C$13-scaling_params!$B$13))))/2</f>
        <v>0.2922727273</v>
      </c>
      <c r="AC1827" s="13">
        <f>(scaling_params!$G$2*X1827+scaling_params!$G$3*Y1827+scaling_params!$G$4*Z1827+scaling_params!$G$5*AA1827+scaling_params!$G$6*AB1827)*100</f>
        <v>41.97501159</v>
      </c>
      <c r="AD1827" s="11" t="s">
        <v>680</v>
      </c>
      <c r="AE1827" s="11">
        <f t="shared" si="2"/>
        <v>1</v>
      </c>
    </row>
    <row r="1828" ht="15.75" customHeight="1">
      <c r="A1828" s="11" t="s">
        <v>592</v>
      </c>
      <c r="B1828" s="11" t="s">
        <v>163</v>
      </c>
      <c r="C1828" s="11" t="s">
        <v>449</v>
      </c>
      <c r="D1828" s="11" t="s">
        <v>170</v>
      </c>
      <c r="E1828" s="12">
        <v>2024.0</v>
      </c>
      <c r="F1828" s="11" t="s">
        <v>171</v>
      </c>
      <c r="G1828" s="11" t="s">
        <v>172</v>
      </c>
      <c r="H1828" s="11">
        <v>5.0</v>
      </c>
      <c r="I1828" s="13">
        <v>8.6</v>
      </c>
      <c r="J1828" s="11">
        <v>0.0</v>
      </c>
      <c r="K1828" s="13">
        <v>2.4</v>
      </c>
      <c r="L1828" s="13">
        <v>6.7</v>
      </c>
      <c r="M1828" s="11">
        <v>25.0</v>
      </c>
      <c r="N1828" s="14">
        <v>0.9</v>
      </c>
      <c r="O1828" s="13">
        <v>70.5</v>
      </c>
      <c r="P1828" s="13">
        <v>8.3</v>
      </c>
      <c r="Q1828" s="13">
        <v>13.6</v>
      </c>
      <c r="R1828" s="13">
        <v>14.9</v>
      </c>
      <c r="S1828" s="13">
        <v>4.2</v>
      </c>
      <c r="T1828" s="13">
        <v>4.3</v>
      </c>
      <c r="U1828" s="13">
        <v>1.7</v>
      </c>
      <c r="V1828" s="13">
        <v>74.8</v>
      </c>
      <c r="W1828" s="11" t="str">
        <f t="shared" si="1"/>
        <v>B-Average|BBVA|Risk|2024</v>
      </c>
      <c r="X1828" s="15">
        <f>(MAX(0,MIN(1,1-(K1828-scaling_params!$B$2)/(scaling_params!$C$2-scaling_params!$B$2)))+MAX(0,MIN(1,(L1828-scaling_params!$B$3)/(scaling_params!$C$3-scaling_params!$B$3))))/2</f>
        <v>0.5387254902</v>
      </c>
      <c r="Y1828" s="15">
        <f>(MAX(0,MIN(1,(M1828-scaling_params!$B$4)/(scaling_params!$C$4-scaling_params!$B$4)))+MAX(0,MIN(1,(N1828-scaling_params!$B$5)/(scaling_params!$C$5-scaling_params!$B$5))))/2</f>
        <v>0.7553571429</v>
      </c>
      <c r="Z1828" s="15">
        <f>(MAX(0,MIN(1,(O1828-scaling_params!$B$6)/(scaling_params!$C$6-scaling_params!$B$6)))+MAX(0,MIN(1,1-(P1828-scaling_params!$B$7)/(scaling_params!$C$7-scaling_params!$B$7)))+MAX(0,MIN(1,(T1828-scaling_params!$B$11)/(scaling_params!$C$11-scaling_params!$B$11))))/3</f>
        <v>0.577120685</v>
      </c>
      <c r="AA1828" s="15">
        <f>(MAX(0,MIN(1,1-(Q1828-scaling_params!$B$8)/(scaling_params!$C$8-scaling_params!$B$8)))+MAX(0,MIN(1,(R1828-scaling_params!$B$9)/(scaling_params!$C$9-scaling_params!$B$9)))+MAX(0,MIN(1,(S1828-scaling_params!$B$10)/(scaling_params!$C$10-scaling_params!$B$10))))/3</f>
        <v>0.7023511361</v>
      </c>
      <c r="AB1828" s="15">
        <f>(MAX(0,MIN(1,(U1828-scaling_params!$B$12)/(scaling_params!$C$12-scaling_params!$B$12)))+MAX(0,MIN(1,(V1828-scaling_params!$B$13)/(scaling_params!$C$13-scaling_params!$B$13))))/2</f>
        <v>0.4604545455</v>
      </c>
      <c r="AC1828" s="13">
        <f>(scaling_params!$G$2*X1828+scaling_params!$G$3*Y1828+scaling_params!$G$4*Z1828+scaling_params!$G$5*AA1828+scaling_params!$G$6*AB1828)*100</f>
        <v>61.76802161</v>
      </c>
      <c r="AD1828" s="11" t="s">
        <v>680</v>
      </c>
      <c r="AE1828" s="11">
        <f t="shared" si="2"/>
        <v>1</v>
      </c>
    </row>
    <row r="1829" ht="15.75" customHeight="1">
      <c r="A1829" s="11" t="s">
        <v>592</v>
      </c>
      <c r="B1829" s="11" t="s">
        <v>163</v>
      </c>
      <c r="C1829" s="11" t="s">
        <v>449</v>
      </c>
      <c r="D1829" s="11" t="s">
        <v>170</v>
      </c>
      <c r="E1829" s="12">
        <v>2025.0</v>
      </c>
      <c r="F1829" s="11" t="s">
        <v>171</v>
      </c>
      <c r="G1829" s="11" t="s">
        <v>172</v>
      </c>
      <c r="H1829" s="11">
        <v>5.0</v>
      </c>
      <c r="I1829" s="13">
        <v>8.3</v>
      </c>
      <c r="J1829" s="11">
        <v>0.0</v>
      </c>
      <c r="K1829" s="13">
        <v>2.5</v>
      </c>
      <c r="L1829" s="13">
        <v>7.1</v>
      </c>
      <c r="M1829" s="11">
        <v>19.0</v>
      </c>
      <c r="N1829" s="14">
        <v>0.83</v>
      </c>
      <c r="O1829" s="13">
        <v>68.8</v>
      </c>
      <c r="P1829" s="13">
        <v>7.0</v>
      </c>
      <c r="Q1829" s="13">
        <v>16.6</v>
      </c>
      <c r="R1829" s="13">
        <v>14.7</v>
      </c>
      <c r="S1829" s="13">
        <v>3.8</v>
      </c>
      <c r="T1829" s="13">
        <v>3.7</v>
      </c>
      <c r="U1829" s="13">
        <v>1.5</v>
      </c>
      <c r="V1829" s="13">
        <v>80.9</v>
      </c>
      <c r="W1829" s="11" t="str">
        <f t="shared" si="1"/>
        <v>B-Average|BBVA|Risk|2025</v>
      </c>
      <c r="X1829" s="15">
        <f>(MAX(0,MIN(1,1-(K1829-scaling_params!$B$2)/(scaling_params!$C$2-scaling_params!$B$2)))+MAX(0,MIN(1,(L1829-scaling_params!$B$3)/(scaling_params!$C$3-scaling_params!$B$3))))/2</f>
        <v>0.5514705882</v>
      </c>
      <c r="Y1829" s="15">
        <f>(MAX(0,MIN(1,(M1829-scaling_params!$B$4)/(scaling_params!$C$4-scaling_params!$B$4)))+MAX(0,MIN(1,(N1829-scaling_params!$B$5)/(scaling_params!$C$5-scaling_params!$B$5))))/2</f>
        <v>0.6392857143</v>
      </c>
      <c r="Z1829" s="15">
        <f>(MAX(0,MIN(1,(O1829-scaling_params!$B$6)/(scaling_params!$C$6-scaling_params!$B$6)))+MAX(0,MIN(1,1-(P1829-scaling_params!$B$7)/(scaling_params!$C$7-scaling_params!$B$7)))+MAX(0,MIN(1,(T1829-scaling_params!$B$11)/(scaling_params!$C$11-scaling_params!$B$11))))/3</f>
        <v>0.6090421397</v>
      </c>
      <c r="AA1829" s="15">
        <f>(MAX(0,MIN(1,1-(Q1829-scaling_params!$B$8)/(scaling_params!$C$8-scaling_params!$B$8)))+MAX(0,MIN(1,(R1829-scaling_params!$B$9)/(scaling_params!$C$9-scaling_params!$B$9)))+MAX(0,MIN(1,(S1829-scaling_params!$B$10)/(scaling_params!$C$10-scaling_params!$B$10))))/3</f>
        <v>0.5410602676</v>
      </c>
      <c r="AB1829" s="15">
        <f>(MAX(0,MIN(1,(U1829-scaling_params!$B$12)/(scaling_params!$C$12-scaling_params!$B$12)))+MAX(0,MIN(1,(V1829-scaling_params!$B$13)/(scaling_params!$C$13-scaling_params!$B$13))))/2</f>
        <v>0.4659090909</v>
      </c>
      <c r="AC1829" s="13">
        <f>(scaling_params!$G$2*X1829+scaling_params!$G$3*Y1829+scaling_params!$G$4*Z1829+scaling_params!$G$5*AA1829+scaling_params!$G$6*AB1829)*100</f>
        <v>57.31565138</v>
      </c>
      <c r="AD1829" s="11" t="s">
        <v>680</v>
      </c>
      <c r="AE1829" s="11">
        <f t="shared" si="2"/>
        <v>1</v>
      </c>
    </row>
    <row r="1830" ht="15.75" customHeight="1">
      <c r="A1830" s="11" t="s">
        <v>593</v>
      </c>
      <c r="B1830" s="11" t="s">
        <v>163</v>
      </c>
      <c r="C1830" s="11" t="s">
        <v>449</v>
      </c>
      <c r="D1830" s="11" t="s">
        <v>174</v>
      </c>
      <c r="E1830" s="12">
        <v>2024.0</v>
      </c>
      <c r="F1830" s="11" t="s">
        <v>171</v>
      </c>
      <c r="G1830" s="11" t="s">
        <v>167</v>
      </c>
      <c r="H1830" s="11">
        <v>3.0</v>
      </c>
      <c r="I1830" s="13">
        <v>8.6</v>
      </c>
      <c r="J1830" s="11">
        <v>0.0</v>
      </c>
      <c r="K1830" s="13">
        <v>3.0</v>
      </c>
      <c r="L1830" s="13">
        <v>7.2</v>
      </c>
      <c r="M1830" s="11">
        <v>15.0</v>
      </c>
      <c r="N1830" s="14">
        <v>0.81</v>
      </c>
      <c r="O1830" s="13">
        <v>61.5</v>
      </c>
      <c r="P1830" s="13">
        <v>8.7</v>
      </c>
      <c r="Q1830" s="13">
        <v>18.1</v>
      </c>
      <c r="R1830" s="13">
        <v>13.0</v>
      </c>
      <c r="S1830" s="13">
        <v>3.8</v>
      </c>
      <c r="T1830" s="13">
        <v>3.5</v>
      </c>
      <c r="U1830" s="13">
        <v>1.3</v>
      </c>
      <c r="V1830" s="13">
        <v>66.2</v>
      </c>
      <c r="W1830" s="11" t="str">
        <f t="shared" si="1"/>
        <v>B-Average|BBVA|Digital|2024</v>
      </c>
      <c r="X1830" s="15">
        <f>(MAX(0,MIN(1,1-(K1830-scaling_params!$B$2)/(scaling_params!$C$2-scaling_params!$B$2)))+MAX(0,MIN(1,(L1830-scaling_params!$B$3)/(scaling_params!$C$3-scaling_params!$B$3))))/2</f>
        <v>0.4754901961</v>
      </c>
      <c r="Y1830" s="15">
        <f>(MAX(0,MIN(1,(M1830-scaling_params!$B$4)/(scaling_params!$C$4-scaling_params!$B$4)))+MAX(0,MIN(1,(N1830-scaling_params!$B$5)/(scaling_params!$C$5-scaling_params!$B$5))))/2</f>
        <v>0.5952380952</v>
      </c>
      <c r="Z1830" s="15">
        <f>(MAX(0,MIN(1,(O1830-scaling_params!$B$6)/(scaling_params!$C$6-scaling_params!$B$6)))+MAX(0,MIN(1,1-(P1830-scaling_params!$B$7)/(scaling_params!$C$7-scaling_params!$B$7)))+MAX(0,MIN(1,(T1830-scaling_params!$B$11)/(scaling_params!$C$11-scaling_params!$B$11))))/3</f>
        <v>0.3163793213</v>
      </c>
      <c r="AA1830" s="15">
        <f>(MAX(0,MIN(1,1-(Q1830-scaling_params!$B$8)/(scaling_params!$C$8-scaling_params!$B$8)))+MAX(0,MIN(1,(R1830-scaling_params!$B$9)/(scaling_params!$C$9-scaling_params!$B$9)))+MAX(0,MIN(1,(S1830-scaling_params!$B$10)/(scaling_params!$C$10-scaling_params!$B$10))))/3</f>
        <v>0.412512128</v>
      </c>
      <c r="AB1830" s="15">
        <f>(MAX(0,MIN(1,(U1830-scaling_params!$B$12)/(scaling_params!$C$12-scaling_params!$B$12)))+MAX(0,MIN(1,(V1830-scaling_params!$B$13)/(scaling_params!$C$13-scaling_params!$B$13))))/2</f>
        <v>0.2822727273</v>
      </c>
      <c r="AC1830" s="13">
        <f>(scaling_params!$G$2*X1830+scaling_params!$G$3*Y1830+scaling_params!$G$4*Z1830+scaling_params!$G$5*AA1830+scaling_params!$G$6*AB1830)*100</f>
        <v>43.18806053</v>
      </c>
      <c r="AD1830" s="11" t="s">
        <v>680</v>
      </c>
      <c r="AE1830" s="11">
        <f t="shared" si="2"/>
        <v>1</v>
      </c>
    </row>
    <row r="1831" ht="15.75" customHeight="1">
      <c r="A1831" s="11" t="s">
        <v>593</v>
      </c>
      <c r="B1831" s="11" t="s">
        <v>163</v>
      </c>
      <c r="C1831" s="11" t="s">
        <v>449</v>
      </c>
      <c r="D1831" s="11" t="s">
        <v>174</v>
      </c>
      <c r="E1831" s="12">
        <v>2025.0</v>
      </c>
      <c r="F1831" s="11" t="s">
        <v>171</v>
      </c>
      <c r="G1831" s="11" t="s">
        <v>167</v>
      </c>
      <c r="H1831" s="11">
        <v>3.0</v>
      </c>
      <c r="I1831" s="13">
        <v>8.3</v>
      </c>
      <c r="J1831" s="11">
        <v>1.0</v>
      </c>
      <c r="K1831" s="13">
        <v>3.2</v>
      </c>
      <c r="L1831" s="13">
        <v>7.2</v>
      </c>
      <c r="M1831" s="11">
        <v>8.0</v>
      </c>
      <c r="N1831" s="14">
        <v>0.87</v>
      </c>
      <c r="O1831" s="13">
        <v>62.8</v>
      </c>
      <c r="P1831" s="13">
        <v>7.6</v>
      </c>
      <c r="Q1831" s="13">
        <v>16.6</v>
      </c>
      <c r="R1831" s="13">
        <v>15.2</v>
      </c>
      <c r="S1831" s="13">
        <v>3.4</v>
      </c>
      <c r="T1831" s="13">
        <v>4.0</v>
      </c>
      <c r="U1831" s="13">
        <v>1.7</v>
      </c>
      <c r="V1831" s="13">
        <v>69.3</v>
      </c>
      <c r="W1831" s="11" t="str">
        <f t="shared" si="1"/>
        <v>B-Average|BBVA|Digital|2025</v>
      </c>
      <c r="X1831" s="15">
        <f>(MAX(0,MIN(1,1-(K1831-scaling_params!$B$2)/(scaling_params!$C$2-scaling_params!$B$2)))+MAX(0,MIN(1,(L1831-scaling_params!$B$3)/(scaling_params!$C$3-scaling_params!$B$3))))/2</f>
        <v>0.4421568627</v>
      </c>
      <c r="Y1831" s="15">
        <f>(MAX(0,MIN(1,(M1831-scaling_params!$B$4)/(scaling_params!$C$4-scaling_params!$B$4)))+MAX(0,MIN(1,(N1831-scaling_params!$B$5)/(scaling_params!$C$5-scaling_params!$B$5))))/2</f>
        <v>0.6369047619</v>
      </c>
      <c r="Z1831" s="15">
        <f>(MAX(0,MIN(1,(O1831-scaling_params!$B$6)/(scaling_params!$C$6-scaling_params!$B$6)))+MAX(0,MIN(1,1-(P1831-scaling_params!$B$7)/(scaling_params!$C$7-scaling_params!$B$7)))+MAX(0,MIN(1,(T1831-scaling_params!$B$11)/(scaling_params!$C$11-scaling_params!$B$11))))/3</f>
        <v>0.4845496133</v>
      </c>
      <c r="AA1831" s="15">
        <f>(MAX(0,MIN(1,1-(Q1831-scaling_params!$B$8)/(scaling_params!$C$8-scaling_params!$B$8)))+MAX(0,MIN(1,(R1831-scaling_params!$B$9)/(scaling_params!$C$9-scaling_params!$B$9)))+MAX(0,MIN(1,(S1831-scaling_params!$B$10)/(scaling_params!$C$10-scaling_params!$B$10))))/3</f>
        <v>0.5229416277</v>
      </c>
      <c r="AB1831" s="15">
        <f>(MAX(0,MIN(1,(U1831-scaling_params!$B$12)/(scaling_params!$C$12-scaling_params!$B$12)))+MAX(0,MIN(1,(V1831-scaling_params!$B$13)/(scaling_params!$C$13-scaling_params!$B$13))))/2</f>
        <v>0.4104545455</v>
      </c>
      <c r="AC1831" s="13">
        <f>(scaling_params!$G$2*X1831+scaling_params!$G$3*Y1831+scaling_params!$G$4*Z1831+scaling_params!$G$5*AA1831+scaling_params!$G$6*AB1831)*100</f>
        <v>50.79200038</v>
      </c>
      <c r="AD1831" s="11" t="s">
        <v>680</v>
      </c>
      <c r="AE1831" s="11">
        <f t="shared" si="2"/>
        <v>1</v>
      </c>
    </row>
    <row r="1832" ht="15.75" customHeight="1">
      <c r="A1832" s="11" t="s">
        <v>594</v>
      </c>
      <c r="B1832" s="11" t="s">
        <v>163</v>
      </c>
      <c r="C1832" s="11" t="s">
        <v>449</v>
      </c>
      <c r="D1832" s="11" t="s">
        <v>174</v>
      </c>
      <c r="E1832" s="12">
        <v>2024.0</v>
      </c>
      <c r="F1832" s="11" t="s">
        <v>171</v>
      </c>
      <c r="G1832" s="11" t="s">
        <v>175</v>
      </c>
      <c r="H1832" s="11">
        <v>2.0</v>
      </c>
      <c r="I1832" s="13">
        <v>8.6</v>
      </c>
      <c r="J1832" s="11">
        <v>0.0</v>
      </c>
      <c r="K1832" s="13">
        <v>3.0</v>
      </c>
      <c r="L1832" s="13">
        <v>9.2</v>
      </c>
      <c r="M1832" s="11">
        <v>22.0</v>
      </c>
      <c r="N1832" s="14">
        <v>0.81</v>
      </c>
      <c r="O1832" s="13">
        <v>61.5</v>
      </c>
      <c r="P1832" s="13">
        <v>8.7</v>
      </c>
      <c r="Q1832" s="13">
        <v>18.1</v>
      </c>
      <c r="R1832" s="13">
        <v>13.0</v>
      </c>
      <c r="S1832" s="13">
        <v>3.9</v>
      </c>
      <c r="T1832" s="13">
        <v>4.8</v>
      </c>
      <c r="U1832" s="13">
        <v>1.3</v>
      </c>
      <c r="V1832" s="13">
        <v>89.9</v>
      </c>
      <c r="W1832" s="11" t="str">
        <f t="shared" si="1"/>
        <v>B-Average|BBVA|Digital|2024</v>
      </c>
      <c r="X1832" s="15">
        <f>(MAX(0,MIN(1,1-(K1832-scaling_params!$B$2)/(scaling_params!$C$2-scaling_params!$B$2)))+MAX(0,MIN(1,(L1832-scaling_params!$B$3)/(scaling_params!$C$3-scaling_params!$B$3))))/2</f>
        <v>0.6225490196</v>
      </c>
      <c r="Y1832" s="15">
        <f>(MAX(0,MIN(1,(M1832-scaling_params!$B$4)/(scaling_params!$C$4-scaling_params!$B$4)))+MAX(0,MIN(1,(N1832-scaling_params!$B$5)/(scaling_params!$C$5-scaling_params!$B$5))))/2</f>
        <v>0.6285714286</v>
      </c>
      <c r="Z1832" s="15">
        <f>(MAX(0,MIN(1,(O1832-scaling_params!$B$6)/(scaling_params!$C$6-scaling_params!$B$6)))+MAX(0,MIN(1,1-(P1832-scaling_params!$B$7)/(scaling_params!$C$7-scaling_params!$B$7)))+MAX(0,MIN(1,(T1832-scaling_params!$B$11)/(scaling_params!$C$11-scaling_params!$B$11))))/3</f>
        <v>0.4401888451</v>
      </c>
      <c r="AA1832" s="15">
        <f>(MAX(0,MIN(1,1-(Q1832-scaling_params!$B$8)/(scaling_params!$C$8-scaling_params!$B$8)))+MAX(0,MIN(1,(R1832-scaling_params!$B$9)/(scaling_params!$C$9-scaling_params!$B$9)))+MAX(0,MIN(1,(S1832-scaling_params!$B$10)/(scaling_params!$C$10-scaling_params!$B$10))))/3</f>
        <v>0.4223160495</v>
      </c>
      <c r="AB1832" s="15">
        <f>(MAX(0,MIN(1,(U1832-scaling_params!$B$12)/(scaling_params!$C$12-scaling_params!$B$12)))+MAX(0,MIN(1,(V1832-scaling_params!$B$13)/(scaling_params!$C$13-scaling_params!$B$13))))/2</f>
        <v>0.4977272727</v>
      </c>
      <c r="AC1832" s="13">
        <f>(scaling_params!$G$2*X1832+scaling_params!$G$3*Y1832+scaling_params!$G$4*Z1832+scaling_params!$G$5*AA1832+scaling_params!$G$6*AB1832)*100</f>
        <v>53.05171268</v>
      </c>
      <c r="AD1832" s="11" t="s">
        <v>680</v>
      </c>
      <c r="AE1832" s="11">
        <f t="shared" si="2"/>
        <v>1</v>
      </c>
    </row>
    <row r="1833" ht="15.75" customHeight="1">
      <c r="A1833" s="11" t="s">
        <v>594</v>
      </c>
      <c r="B1833" s="11" t="s">
        <v>163</v>
      </c>
      <c r="C1833" s="11" t="s">
        <v>449</v>
      </c>
      <c r="D1833" s="11" t="s">
        <v>174</v>
      </c>
      <c r="E1833" s="12">
        <v>2025.0</v>
      </c>
      <c r="F1833" s="11" t="s">
        <v>171</v>
      </c>
      <c r="G1833" s="11" t="s">
        <v>175</v>
      </c>
      <c r="H1833" s="11">
        <v>2.0</v>
      </c>
      <c r="I1833" s="13">
        <v>8.3</v>
      </c>
      <c r="J1833" s="11">
        <v>0.0</v>
      </c>
      <c r="K1833" s="13">
        <v>3.2</v>
      </c>
      <c r="L1833" s="13">
        <v>6.7</v>
      </c>
      <c r="M1833" s="11">
        <v>14.0</v>
      </c>
      <c r="N1833" s="14">
        <v>0.87</v>
      </c>
      <c r="O1833" s="13">
        <v>62.8</v>
      </c>
      <c r="P1833" s="13">
        <v>7.6</v>
      </c>
      <c r="Q1833" s="13">
        <v>16.6</v>
      </c>
      <c r="R1833" s="13">
        <v>15.2</v>
      </c>
      <c r="S1833" s="13">
        <v>3.6</v>
      </c>
      <c r="T1833" s="13">
        <v>3.2</v>
      </c>
      <c r="U1833" s="13">
        <v>1.7</v>
      </c>
      <c r="V1833" s="13">
        <v>87.5</v>
      </c>
      <c r="W1833" s="11" t="str">
        <f t="shared" si="1"/>
        <v>B-Average|BBVA|Digital|2025</v>
      </c>
      <c r="X1833" s="15">
        <f>(MAX(0,MIN(1,1-(K1833-scaling_params!$B$2)/(scaling_params!$C$2-scaling_params!$B$2)))+MAX(0,MIN(1,(L1833-scaling_params!$B$3)/(scaling_params!$C$3-scaling_params!$B$3))))/2</f>
        <v>0.4053921569</v>
      </c>
      <c r="Y1833" s="15">
        <f>(MAX(0,MIN(1,(M1833-scaling_params!$B$4)/(scaling_params!$C$4-scaling_params!$B$4)))+MAX(0,MIN(1,(N1833-scaling_params!$B$5)/(scaling_params!$C$5-scaling_params!$B$5))))/2</f>
        <v>0.6654761905</v>
      </c>
      <c r="Z1833" s="15">
        <f>(MAX(0,MIN(1,(O1833-scaling_params!$B$6)/(scaling_params!$C$6-scaling_params!$B$6)))+MAX(0,MIN(1,1-(P1833-scaling_params!$B$7)/(scaling_params!$C$7-scaling_params!$B$7)))+MAX(0,MIN(1,(T1833-scaling_params!$B$11)/(scaling_params!$C$11-scaling_params!$B$11))))/3</f>
        <v>0.4083591371</v>
      </c>
      <c r="AA1833" s="15">
        <f>(MAX(0,MIN(1,1-(Q1833-scaling_params!$B$8)/(scaling_params!$C$8-scaling_params!$B$8)))+MAX(0,MIN(1,(R1833-scaling_params!$B$9)/(scaling_params!$C$9-scaling_params!$B$9)))+MAX(0,MIN(1,(S1833-scaling_params!$B$10)/(scaling_params!$C$10-scaling_params!$B$10))))/3</f>
        <v>0.5425494709</v>
      </c>
      <c r="AB1833" s="15">
        <f>(MAX(0,MIN(1,(U1833-scaling_params!$B$12)/(scaling_params!$C$12-scaling_params!$B$12)))+MAX(0,MIN(1,(V1833-scaling_params!$B$13)/(scaling_params!$C$13-scaling_params!$B$13))))/2</f>
        <v>0.5759090909</v>
      </c>
      <c r="AC1833" s="13">
        <f>(scaling_params!$G$2*X1833+scaling_params!$G$3*Y1833+scaling_params!$G$4*Z1833+scaling_params!$G$5*AA1833+scaling_params!$G$6*AB1833)*100</f>
        <v>51.10644384</v>
      </c>
      <c r="AD1833" s="11" t="s">
        <v>680</v>
      </c>
      <c r="AE1833" s="11">
        <f t="shared" si="2"/>
        <v>1</v>
      </c>
    </row>
    <row r="1834" ht="15.75" customHeight="1">
      <c r="A1834" s="11" t="s">
        <v>595</v>
      </c>
      <c r="B1834" s="11" t="s">
        <v>163</v>
      </c>
      <c r="C1834" s="11" t="s">
        <v>449</v>
      </c>
      <c r="D1834" s="11" t="s">
        <v>165</v>
      </c>
      <c r="E1834" s="12">
        <v>2024.0</v>
      </c>
      <c r="F1834" s="11" t="s">
        <v>171</v>
      </c>
      <c r="G1834" s="11" t="s">
        <v>175</v>
      </c>
      <c r="H1834" s="11">
        <v>3.0</v>
      </c>
      <c r="I1834" s="13">
        <v>8.6</v>
      </c>
      <c r="J1834" s="11">
        <v>0.0</v>
      </c>
      <c r="K1834" s="13">
        <v>3.0</v>
      </c>
      <c r="L1834" s="13">
        <v>5.9</v>
      </c>
      <c r="M1834" s="11">
        <v>13.0</v>
      </c>
      <c r="N1834" s="14">
        <v>0.71</v>
      </c>
      <c r="O1834" s="13">
        <v>69.1</v>
      </c>
      <c r="P1834" s="13">
        <v>7.0</v>
      </c>
      <c r="Q1834" s="13">
        <v>16.3</v>
      </c>
      <c r="R1834" s="13">
        <v>13.4</v>
      </c>
      <c r="S1834" s="13">
        <v>4.1</v>
      </c>
      <c r="T1834" s="13">
        <v>4.2</v>
      </c>
      <c r="U1834" s="13">
        <v>2.1</v>
      </c>
      <c r="V1834" s="13">
        <v>72.9</v>
      </c>
      <c r="W1834" s="11" t="str">
        <f t="shared" si="1"/>
        <v>B-Average|BBVA|Operations|2024</v>
      </c>
      <c r="X1834" s="15">
        <f>(MAX(0,MIN(1,1-(K1834-scaling_params!$B$2)/(scaling_params!$C$2-scaling_params!$B$2)))+MAX(0,MIN(1,(L1834-scaling_params!$B$3)/(scaling_params!$C$3-scaling_params!$B$3))))/2</f>
        <v>0.3799019608</v>
      </c>
      <c r="Y1834" s="15">
        <f>(MAX(0,MIN(1,(M1834-scaling_params!$B$4)/(scaling_params!$C$4-scaling_params!$B$4)))+MAX(0,MIN(1,(N1834-scaling_params!$B$5)/(scaling_params!$C$5-scaling_params!$B$5))))/2</f>
        <v>0.4607142857</v>
      </c>
      <c r="Z1834" s="15">
        <f>(MAX(0,MIN(1,(O1834-scaling_params!$B$6)/(scaling_params!$C$6-scaling_params!$B$6)))+MAX(0,MIN(1,1-(P1834-scaling_params!$B$7)/(scaling_params!$C$7-scaling_params!$B$7)))+MAX(0,MIN(1,(T1834-scaling_params!$B$11)/(scaling_params!$C$11-scaling_params!$B$11))))/3</f>
        <v>0.6616116824</v>
      </c>
      <c r="AA1834" s="15">
        <f>(MAX(0,MIN(1,1-(Q1834-scaling_params!$B$8)/(scaling_params!$C$8-scaling_params!$B$8)))+MAX(0,MIN(1,(R1834-scaling_params!$B$9)/(scaling_params!$C$9-scaling_params!$B$9)))+MAX(0,MIN(1,(S1834-scaling_params!$B$10)/(scaling_params!$C$10-scaling_params!$B$10))))/3</f>
        <v>0.526983348</v>
      </c>
      <c r="AB1834" s="15">
        <f>(MAX(0,MIN(1,(U1834-scaling_params!$B$12)/(scaling_params!$C$12-scaling_params!$B$12)))+MAX(0,MIN(1,(V1834-scaling_params!$B$13)/(scaling_params!$C$13-scaling_params!$B$13))))/2</f>
        <v>0.5431818182</v>
      </c>
      <c r="AC1834" s="13">
        <f>(scaling_params!$G$2*X1834+scaling_params!$G$3*Y1834+scaling_params!$G$4*Z1834+scaling_params!$G$5*AA1834+scaling_params!$G$6*AB1834)*100</f>
        <v>50.98680871</v>
      </c>
      <c r="AD1834" s="11" t="s">
        <v>680</v>
      </c>
      <c r="AE1834" s="11">
        <f t="shared" si="2"/>
        <v>1</v>
      </c>
    </row>
    <row r="1835" ht="15.75" customHeight="1">
      <c r="A1835" s="11" t="s">
        <v>595</v>
      </c>
      <c r="B1835" s="11" t="s">
        <v>163</v>
      </c>
      <c r="C1835" s="11" t="s">
        <v>449</v>
      </c>
      <c r="D1835" s="11" t="s">
        <v>165</v>
      </c>
      <c r="E1835" s="12">
        <v>2025.0</v>
      </c>
      <c r="F1835" s="11" t="s">
        <v>171</v>
      </c>
      <c r="G1835" s="11" t="s">
        <v>175</v>
      </c>
      <c r="H1835" s="11">
        <v>3.0</v>
      </c>
      <c r="I1835" s="13">
        <v>8.3</v>
      </c>
      <c r="J1835" s="11">
        <v>0.0</v>
      </c>
      <c r="K1835" s="13">
        <v>2.9</v>
      </c>
      <c r="L1835" s="13">
        <v>7.8</v>
      </c>
      <c r="M1835" s="11">
        <v>-4.0</v>
      </c>
      <c r="N1835" s="14">
        <v>0.76</v>
      </c>
      <c r="O1835" s="13">
        <v>65.0</v>
      </c>
      <c r="P1835" s="13">
        <v>7.5</v>
      </c>
      <c r="Q1835" s="13">
        <v>15.9</v>
      </c>
      <c r="R1835" s="13">
        <v>10.7</v>
      </c>
      <c r="S1835" s="13">
        <v>3.9</v>
      </c>
      <c r="T1835" s="13">
        <v>3.6</v>
      </c>
      <c r="U1835" s="13">
        <v>1.3</v>
      </c>
      <c r="V1835" s="13">
        <v>74.7</v>
      </c>
      <c r="W1835" s="11" t="str">
        <f t="shared" si="1"/>
        <v>B-Average|BBVA|Operations|2025</v>
      </c>
      <c r="X1835" s="15">
        <f>(MAX(0,MIN(1,1-(K1835-scaling_params!$B$2)/(scaling_params!$C$2-scaling_params!$B$2)))+MAX(0,MIN(1,(L1835-scaling_params!$B$3)/(scaling_params!$C$3-scaling_params!$B$3))))/2</f>
        <v>0.5362745098</v>
      </c>
      <c r="Y1835" s="15">
        <f>(MAX(0,MIN(1,(M1835-scaling_params!$B$4)/(scaling_params!$C$4-scaling_params!$B$4)))+MAX(0,MIN(1,(N1835-scaling_params!$B$5)/(scaling_params!$C$5-scaling_params!$B$5))))/2</f>
        <v>0.4422619048</v>
      </c>
      <c r="Z1835" s="15">
        <f>(MAX(0,MIN(1,(O1835-scaling_params!$B$6)/(scaling_params!$C$6-scaling_params!$B$6)))+MAX(0,MIN(1,1-(P1835-scaling_params!$B$7)/(scaling_params!$C$7-scaling_params!$B$7)))+MAX(0,MIN(1,(T1835-scaling_params!$B$11)/(scaling_params!$C$11-scaling_params!$B$11))))/3</f>
        <v>0.4917670145</v>
      </c>
      <c r="AA1835" s="15">
        <f>(MAX(0,MIN(1,1-(Q1835-scaling_params!$B$8)/(scaling_params!$C$8-scaling_params!$B$8)))+MAX(0,MIN(1,(R1835-scaling_params!$B$9)/(scaling_params!$C$9-scaling_params!$B$9)))+MAX(0,MIN(1,(S1835-scaling_params!$B$10)/(scaling_params!$C$10-scaling_params!$B$10))))/3</f>
        <v>0.4086029694</v>
      </c>
      <c r="AB1835" s="15">
        <f>(MAX(0,MIN(1,(U1835-scaling_params!$B$12)/(scaling_params!$C$12-scaling_params!$B$12)))+MAX(0,MIN(1,(V1835-scaling_params!$B$13)/(scaling_params!$C$13-scaling_params!$B$13))))/2</f>
        <v>0.3595454545</v>
      </c>
      <c r="AC1835" s="13">
        <f>(scaling_params!$G$2*X1835+scaling_params!$G$3*Y1835+scaling_params!$G$4*Z1835+scaling_params!$G$5*AA1835+scaling_params!$G$6*AB1835)*100</f>
        <v>45.98617921</v>
      </c>
      <c r="AD1835" s="11" t="s">
        <v>680</v>
      </c>
      <c r="AE1835" s="11">
        <f t="shared" si="2"/>
        <v>1</v>
      </c>
    </row>
    <row r="1836" ht="15.75" customHeight="1">
      <c r="A1836" s="11" t="s">
        <v>596</v>
      </c>
      <c r="B1836" s="11" t="s">
        <v>163</v>
      </c>
      <c r="C1836" s="11" t="s">
        <v>449</v>
      </c>
      <c r="D1836" s="11" t="s">
        <v>165</v>
      </c>
      <c r="E1836" s="12">
        <v>2024.0</v>
      </c>
      <c r="F1836" s="11" t="s">
        <v>166</v>
      </c>
      <c r="G1836" s="11" t="s">
        <v>175</v>
      </c>
      <c r="H1836" s="11">
        <v>5.0</v>
      </c>
      <c r="I1836" s="13">
        <v>8.6</v>
      </c>
      <c r="J1836" s="11">
        <v>0.0</v>
      </c>
      <c r="K1836" s="13">
        <v>3.0</v>
      </c>
      <c r="L1836" s="13">
        <v>6.5</v>
      </c>
      <c r="M1836" s="11">
        <v>5.0</v>
      </c>
      <c r="N1836" s="14">
        <v>0.75</v>
      </c>
      <c r="O1836" s="13">
        <v>69.1</v>
      </c>
      <c r="P1836" s="13">
        <v>7.0</v>
      </c>
      <c r="Q1836" s="13">
        <v>16.3</v>
      </c>
      <c r="R1836" s="13">
        <v>13.4</v>
      </c>
      <c r="S1836" s="13">
        <v>3.3</v>
      </c>
      <c r="T1836" s="13">
        <v>3.2</v>
      </c>
      <c r="U1836" s="13">
        <v>2.1</v>
      </c>
      <c r="V1836" s="13">
        <v>75.3</v>
      </c>
      <c r="W1836" s="11" t="str">
        <f t="shared" si="1"/>
        <v>B-Average|BBVA|Operations|2024</v>
      </c>
      <c r="X1836" s="15">
        <f>(MAX(0,MIN(1,1-(K1836-scaling_params!$B$2)/(scaling_params!$C$2-scaling_params!$B$2)))+MAX(0,MIN(1,(L1836-scaling_params!$B$3)/(scaling_params!$C$3-scaling_params!$B$3))))/2</f>
        <v>0.4240196078</v>
      </c>
      <c r="Y1836" s="15">
        <f>(MAX(0,MIN(1,(M1836-scaling_params!$B$4)/(scaling_params!$C$4-scaling_params!$B$4)))+MAX(0,MIN(1,(N1836-scaling_params!$B$5)/(scaling_params!$C$5-scaling_params!$B$5))))/2</f>
        <v>0.4726190476</v>
      </c>
      <c r="Z1836" s="15">
        <f>(MAX(0,MIN(1,(O1836-scaling_params!$B$6)/(scaling_params!$C$6-scaling_params!$B$6)))+MAX(0,MIN(1,1-(P1836-scaling_params!$B$7)/(scaling_params!$C$7-scaling_params!$B$7)))+MAX(0,MIN(1,(T1836-scaling_params!$B$11)/(scaling_params!$C$11-scaling_params!$B$11))))/3</f>
        <v>0.5663735872</v>
      </c>
      <c r="AA1836" s="15">
        <f>(MAX(0,MIN(1,1-(Q1836-scaling_params!$B$8)/(scaling_params!$C$8-scaling_params!$B$8)))+MAX(0,MIN(1,(R1836-scaling_params!$B$9)/(scaling_params!$C$9-scaling_params!$B$9)))+MAX(0,MIN(1,(S1836-scaling_params!$B$10)/(scaling_params!$C$10-scaling_params!$B$10))))/3</f>
        <v>0.4485519755</v>
      </c>
      <c r="AB1836" s="15">
        <f>(MAX(0,MIN(1,(U1836-scaling_params!$B$12)/(scaling_params!$C$12-scaling_params!$B$12)))+MAX(0,MIN(1,(V1836-scaling_params!$B$13)/(scaling_params!$C$13-scaling_params!$B$13))))/2</f>
        <v>0.565</v>
      </c>
      <c r="AC1836" s="13">
        <f>(scaling_params!$G$2*X1836+scaling_params!$G$3*Y1836+scaling_params!$G$4*Z1836+scaling_params!$G$5*AA1836+scaling_params!$G$6*AB1836)*100</f>
        <v>48.94230247</v>
      </c>
      <c r="AD1836" s="11" t="s">
        <v>680</v>
      </c>
      <c r="AE1836" s="11">
        <f t="shared" si="2"/>
        <v>1</v>
      </c>
    </row>
    <row r="1837" ht="15.75" customHeight="1">
      <c r="A1837" s="11" t="s">
        <v>596</v>
      </c>
      <c r="B1837" s="11" t="s">
        <v>163</v>
      </c>
      <c r="C1837" s="11" t="s">
        <v>449</v>
      </c>
      <c r="D1837" s="11" t="s">
        <v>165</v>
      </c>
      <c r="E1837" s="12">
        <v>2025.0</v>
      </c>
      <c r="F1837" s="11" t="s">
        <v>166</v>
      </c>
      <c r="G1837" s="11" t="s">
        <v>175</v>
      </c>
      <c r="H1837" s="11">
        <v>5.0</v>
      </c>
      <c r="I1837" s="13">
        <v>8.3</v>
      </c>
      <c r="J1837" s="11">
        <v>0.0</v>
      </c>
      <c r="K1837" s="13">
        <v>2.9</v>
      </c>
      <c r="L1837" s="13">
        <v>7.1</v>
      </c>
      <c r="M1837" s="11">
        <v>18.0</v>
      </c>
      <c r="N1837" s="14">
        <v>0.79</v>
      </c>
      <c r="O1837" s="13">
        <v>65.0</v>
      </c>
      <c r="P1837" s="13">
        <v>7.5</v>
      </c>
      <c r="Q1837" s="13">
        <v>15.9</v>
      </c>
      <c r="R1837" s="13">
        <v>10.7</v>
      </c>
      <c r="S1837" s="13">
        <v>2.9</v>
      </c>
      <c r="T1837" s="13">
        <v>3.7</v>
      </c>
      <c r="U1837" s="13">
        <v>1.3</v>
      </c>
      <c r="V1837" s="13">
        <v>67.2</v>
      </c>
      <c r="W1837" s="11" t="str">
        <f t="shared" si="1"/>
        <v>B-Average|BBVA|Operations|2025</v>
      </c>
      <c r="X1837" s="15">
        <f>(MAX(0,MIN(1,1-(K1837-scaling_params!$B$2)/(scaling_params!$C$2-scaling_params!$B$2)))+MAX(0,MIN(1,(L1837-scaling_params!$B$3)/(scaling_params!$C$3-scaling_params!$B$3))))/2</f>
        <v>0.4848039216</v>
      </c>
      <c r="Y1837" s="15">
        <f>(MAX(0,MIN(1,(M1837-scaling_params!$B$4)/(scaling_params!$C$4-scaling_params!$B$4)))+MAX(0,MIN(1,(N1837-scaling_params!$B$5)/(scaling_params!$C$5-scaling_params!$B$5))))/2</f>
        <v>0.5845238095</v>
      </c>
      <c r="Z1837" s="15">
        <f>(MAX(0,MIN(1,(O1837-scaling_params!$B$6)/(scaling_params!$C$6-scaling_params!$B$6)))+MAX(0,MIN(1,1-(P1837-scaling_params!$B$7)/(scaling_params!$C$7-scaling_params!$B$7)))+MAX(0,MIN(1,(T1837-scaling_params!$B$11)/(scaling_params!$C$11-scaling_params!$B$11))))/3</f>
        <v>0.5012908241</v>
      </c>
      <c r="AA1837" s="15">
        <f>(MAX(0,MIN(1,1-(Q1837-scaling_params!$B$8)/(scaling_params!$C$8-scaling_params!$B$8)))+MAX(0,MIN(1,(R1837-scaling_params!$B$9)/(scaling_params!$C$9-scaling_params!$B$9)))+MAX(0,MIN(1,(S1837-scaling_params!$B$10)/(scaling_params!$C$10-scaling_params!$B$10))))/3</f>
        <v>0.3105637537</v>
      </c>
      <c r="AB1837" s="15">
        <f>(MAX(0,MIN(1,(U1837-scaling_params!$B$12)/(scaling_params!$C$12-scaling_params!$B$12)))+MAX(0,MIN(1,(V1837-scaling_params!$B$13)/(scaling_params!$C$13-scaling_params!$B$13))))/2</f>
        <v>0.2913636364</v>
      </c>
      <c r="AC1837" s="13">
        <f>(scaling_params!$G$2*X1837+scaling_params!$G$3*Y1837+scaling_params!$G$4*Z1837+scaling_params!$G$5*AA1837+scaling_params!$G$6*AB1837)*100</f>
        <v>45.81354902</v>
      </c>
      <c r="AD1837" s="11" t="s">
        <v>680</v>
      </c>
      <c r="AE1837" s="11">
        <f t="shared" si="2"/>
        <v>1</v>
      </c>
    </row>
    <row r="1838" ht="15.75" customHeight="1">
      <c r="A1838" s="11" t="s">
        <v>597</v>
      </c>
      <c r="B1838" s="11" t="s">
        <v>163</v>
      </c>
      <c r="C1838" s="11" t="s">
        <v>449</v>
      </c>
      <c r="D1838" s="11" t="s">
        <v>174</v>
      </c>
      <c r="E1838" s="12">
        <v>2024.0</v>
      </c>
      <c r="F1838" s="11" t="s">
        <v>166</v>
      </c>
      <c r="G1838" s="11" t="s">
        <v>175</v>
      </c>
      <c r="H1838" s="11">
        <v>1.0</v>
      </c>
      <c r="I1838" s="13">
        <v>8.6</v>
      </c>
      <c r="J1838" s="11">
        <v>1.0</v>
      </c>
      <c r="K1838" s="13">
        <v>3.0</v>
      </c>
      <c r="L1838" s="13">
        <v>5.8</v>
      </c>
      <c r="M1838" s="11">
        <v>13.0</v>
      </c>
      <c r="N1838" s="14">
        <v>0.81</v>
      </c>
      <c r="O1838" s="13">
        <v>61.5</v>
      </c>
      <c r="P1838" s="13">
        <v>8.7</v>
      </c>
      <c r="Q1838" s="13">
        <v>18.1</v>
      </c>
      <c r="R1838" s="13">
        <v>13.0</v>
      </c>
      <c r="S1838" s="13">
        <v>3.5</v>
      </c>
      <c r="T1838" s="13">
        <v>3.7</v>
      </c>
      <c r="U1838" s="13">
        <v>1.3</v>
      </c>
      <c r="V1838" s="13">
        <v>75.5</v>
      </c>
      <c r="W1838" s="11" t="str">
        <f t="shared" si="1"/>
        <v>B-Average|BBVA|Digital|2024</v>
      </c>
      <c r="X1838" s="15">
        <f>(MAX(0,MIN(1,1-(K1838-scaling_params!$B$2)/(scaling_params!$C$2-scaling_params!$B$2)))+MAX(0,MIN(1,(L1838-scaling_params!$B$3)/(scaling_params!$C$3-scaling_params!$B$3))))/2</f>
        <v>0.3725490196</v>
      </c>
      <c r="Y1838" s="15">
        <f>(MAX(0,MIN(1,(M1838-scaling_params!$B$4)/(scaling_params!$C$4-scaling_params!$B$4)))+MAX(0,MIN(1,(N1838-scaling_params!$B$5)/(scaling_params!$C$5-scaling_params!$B$5))))/2</f>
        <v>0.5857142857</v>
      </c>
      <c r="Z1838" s="15">
        <f>(MAX(0,MIN(1,(O1838-scaling_params!$B$6)/(scaling_params!$C$6-scaling_params!$B$6)))+MAX(0,MIN(1,1-(P1838-scaling_params!$B$7)/(scaling_params!$C$7-scaling_params!$B$7)))+MAX(0,MIN(1,(T1838-scaling_params!$B$11)/(scaling_params!$C$11-scaling_params!$B$11))))/3</f>
        <v>0.3354269404</v>
      </c>
      <c r="AA1838" s="15">
        <f>(MAX(0,MIN(1,1-(Q1838-scaling_params!$B$8)/(scaling_params!$C$8-scaling_params!$B$8)))+MAX(0,MIN(1,(R1838-scaling_params!$B$9)/(scaling_params!$C$9-scaling_params!$B$9)))+MAX(0,MIN(1,(S1838-scaling_params!$B$10)/(scaling_params!$C$10-scaling_params!$B$10))))/3</f>
        <v>0.3831003633</v>
      </c>
      <c r="AB1838" s="15">
        <f>(MAX(0,MIN(1,(U1838-scaling_params!$B$12)/(scaling_params!$C$12-scaling_params!$B$12)))+MAX(0,MIN(1,(V1838-scaling_params!$B$13)/(scaling_params!$C$13-scaling_params!$B$13))))/2</f>
        <v>0.3668181818</v>
      </c>
      <c r="AC1838" s="13">
        <f>(scaling_params!$G$2*X1838+scaling_params!$G$3*Y1838+scaling_params!$G$4*Z1838+scaling_params!$G$5*AA1838+scaling_params!$G$6*AB1838)*100</f>
        <v>41.47274171</v>
      </c>
      <c r="AD1838" s="11" t="s">
        <v>680</v>
      </c>
      <c r="AE1838" s="11">
        <f t="shared" si="2"/>
        <v>1</v>
      </c>
    </row>
    <row r="1839" ht="15.75" customHeight="1">
      <c r="A1839" s="11" t="s">
        <v>597</v>
      </c>
      <c r="B1839" s="11" t="s">
        <v>163</v>
      </c>
      <c r="C1839" s="11" t="s">
        <v>449</v>
      </c>
      <c r="D1839" s="11" t="s">
        <v>174</v>
      </c>
      <c r="E1839" s="12">
        <v>2025.0</v>
      </c>
      <c r="F1839" s="11" t="s">
        <v>166</v>
      </c>
      <c r="G1839" s="11" t="s">
        <v>175</v>
      </c>
      <c r="H1839" s="11">
        <v>1.0</v>
      </c>
      <c r="I1839" s="13">
        <v>8.3</v>
      </c>
      <c r="J1839" s="11">
        <v>0.0</v>
      </c>
      <c r="K1839" s="13">
        <v>3.2</v>
      </c>
      <c r="L1839" s="13">
        <v>6.8</v>
      </c>
      <c r="M1839" s="11">
        <v>0.0</v>
      </c>
      <c r="N1839" s="14">
        <v>0.8</v>
      </c>
      <c r="O1839" s="13">
        <v>62.8</v>
      </c>
      <c r="P1839" s="13">
        <v>7.6</v>
      </c>
      <c r="Q1839" s="13">
        <v>16.6</v>
      </c>
      <c r="R1839" s="13">
        <v>15.2</v>
      </c>
      <c r="S1839" s="13">
        <v>3.8</v>
      </c>
      <c r="T1839" s="13">
        <v>3.0</v>
      </c>
      <c r="U1839" s="13">
        <v>1.7</v>
      </c>
      <c r="V1839" s="13">
        <v>74.9</v>
      </c>
      <c r="W1839" s="11" t="str">
        <f t="shared" si="1"/>
        <v>B-Average|BBVA|Digital|2025</v>
      </c>
      <c r="X1839" s="15">
        <f>(MAX(0,MIN(1,1-(K1839-scaling_params!$B$2)/(scaling_params!$C$2-scaling_params!$B$2)))+MAX(0,MIN(1,(L1839-scaling_params!$B$3)/(scaling_params!$C$3-scaling_params!$B$3))))/2</f>
        <v>0.412745098</v>
      </c>
      <c r="Y1839" s="15">
        <f>(MAX(0,MIN(1,(M1839-scaling_params!$B$4)/(scaling_params!$C$4-scaling_params!$B$4)))+MAX(0,MIN(1,(N1839-scaling_params!$B$5)/(scaling_params!$C$5-scaling_params!$B$5))))/2</f>
        <v>0.5113095238</v>
      </c>
      <c r="Z1839" s="15">
        <f>(MAX(0,MIN(1,(O1839-scaling_params!$B$6)/(scaling_params!$C$6-scaling_params!$B$6)))+MAX(0,MIN(1,1-(P1839-scaling_params!$B$7)/(scaling_params!$C$7-scaling_params!$B$7)))+MAX(0,MIN(1,(T1839-scaling_params!$B$11)/(scaling_params!$C$11-scaling_params!$B$11))))/3</f>
        <v>0.389311518</v>
      </c>
      <c r="AA1839" s="15">
        <f>(MAX(0,MIN(1,1-(Q1839-scaling_params!$B$8)/(scaling_params!$C$8-scaling_params!$B$8)))+MAX(0,MIN(1,(R1839-scaling_params!$B$9)/(scaling_params!$C$9-scaling_params!$B$9)))+MAX(0,MIN(1,(S1839-scaling_params!$B$10)/(scaling_params!$C$10-scaling_params!$B$10))))/3</f>
        <v>0.562157314</v>
      </c>
      <c r="AB1839" s="15">
        <f>(MAX(0,MIN(1,(U1839-scaling_params!$B$12)/(scaling_params!$C$12-scaling_params!$B$12)))+MAX(0,MIN(1,(V1839-scaling_params!$B$13)/(scaling_params!$C$13-scaling_params!$B$13))))/2</f>
        <v>0.4613636364</v>
      </c>
      <c r="AC1839" s="13">
        <f>(scaling_params!$G$2*X1839+scaling_params!$G$3*Y1839+scaling_params!$G$4*Z1839+scaling_params!$G$5*AA1839+scaling_params!$G$6*AB1839)*100</f>
        <v>46.20216392</v>
      </c>
      <c r="AD1839" s="11" t="s">
        <v>680</v>
      </c>
      <c r="AE1839" s="11">
        <f t="shared" si="2"/>
        <v>1</v>
      </c>
    </row>
    <row r="1840" ht="15.75" customHeight="1">
      <c r="A1840" s="11" t="s">
        <v>598</v>
      </c>
      <c r="B1840" s="11" t="s">
        <v>163</v>
      </c>
      <c r="C1840" s="11" t="s">
        <v>449</v>
      </c>
      <c r="D1840" s="11" t="s">
        <v>181</v>
      </c>
      <c r="E1840" s="12">
        <v>2024.0</v>
      </c>
      <c r="F1840" s="11" t="s">
        <v>166</v>
      </c>
      <c r="G1840" s="11" t="s">
        <v>184</v>
      </c>
      <c r="H1840" s="11">
        <v>2.0</v>
      </c>
      <c r="I1840" s="13">
        <v>8.6</v>
      </c>
      <c r="J1840" s="11">
        <v>0.0</v>
      </c>
      <c r="K1840" s="13">
        <v>3.1</v>
      </c>
      <c r="L1840" s="13">
        <v>7.9</v>
      </c>
      <c r="M1840" s="11">
        <v>17.0</v>
      </c>
      <c r="N1840" s="14">
        <v>0.78</v>
      </c>
      <c r="O1840" s="13">
        <v>71.5</v>
      </c>
      <c r="P1840" s="13">
        <v>8.4</v>
      </c>
      <c r="Q1840" s="13">
        <v>14.6</v>
      </c>
      <c r="R1840" s="13">
        <v>11.7</v>
      </c>
      <c r="S1840" s="13">
        <v>3.3</v>
      </c>
      <c r="T1840" s="13">
        <v>4.2</v>
      </c>
      <c r="U1840" s="13">
        <v>1.8</v>
      </c>
      <c r="V1840" s="13">
        <v>72.4</v>
      </c>
      <c r="W1840" s="11" t="str">
        <f t="shared" si="1"/>
        <v>B-Average|BBVA|Corporate|2024</v>
      </c>
      <c r="X1840" s="15">
        <f>(MAX(0,MIN(1,1-(K1840-scaling_params!$B$2)/(scaling_params!$C$2-scaling_params!$B$2)))+MAX(0,MIN(1,(L1840-scaling_params!$B$3)/(scaling_params!$C$3-scaling_params!$B$3))))/2</f>
        <v>0.5102941176</v>
      </c>
      <c r="Y1840" s="15">
        <f>(MAX(0,MIN(1,(M1840-scaling_params!$B$4)/(scaling_params!$C$4-scaling_params!$B$4)))+MAX(0,MIN(1,(N1840-scaling_params!$B$5)/(scaling_params!$C$5-scaling_params!$B$5))))/2</f>
        <v>0.5672619048</v>
      </c>
      <c r="Z1840" s="15">
        <f>(MAX(0,MIN(1,(O1840-scaling_params!$B$6)/(scaling_params!$C$6-scaling_params!$B$6)))+MAX(0,MIN(1,1-(P1840-scaling_params!$B$7)/(scaling_params!$C$7-scaling_params!$B$7)))+MAX(0,MIN(1,(T1840-scaling_params!$B$11)/(scaling_params!$C$11-scaling_params!$B$11))))/3</f>
        <v>0.5750895167</v>
      </c>
      <c r="AA1840" s="15">
        <f>(MAX(0,MIN(1,1-(Q1840-scaling_params!$B$8)/(scaling_params!$C$8-scaling_params!$B$8)))+MAX(0,MIN(1,(R1840-scaling_params!$B$9)/(scaling_params!$C$9-scaling_params!$B$9)))+MAX(0,MIN(1,(S1840-scaling_params!$B$10)/(scaling_params!$C$10-scaling_params!$B$10))))/3</f>
        <v>0.441215957</v>
      </c>
      <c r="AB1840" s="15">
        <f>(MAX(0,MIN(1,(U1840-scaling_params!$B$12)/(scaling_params!$C$12-scaling_params!$B$12)))+MAX(0,MIN(1,(V1840-scaling_params!$B$13)/(scaling_params!$C$13-scaling_params!$B$13))))/2</f>
        <v>0.4636363636</v>
      </c>
      <c r="AC1840" s="13">
        <f>(scaling_params!$G$2*X1840+scaling_params!$G$3*Y1840+scaling_params!$G$4*Z1840+scaling_params!$G$5*AA1840+scaling_params!$G$6*AB1840)*100</f>
        <v>52.0734801</v>
      </c>
      <c r="AD1840" s="11" t="s">
        <v>680</v>
      </c>
      <c r="AE1840" s="11">
        <f t="shared" si="2"/>
        <v>1</v>
      </c>
    </row>
    <row r="1841" ht="15.75" customHeight="1">
      <c r="A1841" s="11" t="s">
        <v>598</v>
      </c>
      <c r="B1841" s="11" t="s">
        <v>163</v>
      </c>
      <c r="C1841" s="11" t="s">
        <v>449</v>
      </c>
      <c r="D1841" s="11" t="s">
        <v>181</v>
      </c>
      <c r="E1841" s="12">
        <v>2025.0</v>
      </c>
      <c r="F1841" s="11" t="s">
        <v>166</v>
      </c>
      <c r="G1841" s="11" t="s">
        <v>184</v>
      </c>
      <c r="H1841" s="11">
        <v>2.0</v>
      </c>
      <c r="I1841" s="13">
        <v>8.3</v>
      </c>
      <c r="J1841" s="11">
        <v>1.0</v>
      </c>
      <c r="K1841" s="13">
        <v>2.0</v>
      </c>
      <c r="L1841" s="13">
        <v>5.8</v>
      </c>
      <c r="M1841" s="11">
        <v>-1.0</v>
      </c>
      <c r="N1841" s="14">
        <v>0.77</v>
      </c>
      <c r="O1841" s="13">
        <v>66.0</v>
      </c>
      <c r="P1841" s="13">
        <v>8.0</v>
      </c>
      <c r="Q1841" s="13">
        <v>14.3</v>
      </c>
      <c r="R1841" s="13">
        <v>13.5</v>
      </c>
      <c r="S1841" s="13">
        <v>3.8</v>
      </c>
      <c r="T1841" s="13">
        <v>3.4</v>
      </c>
      <c r="U1841" s="13">
        <v>1.4</v>
      </c>
      <c r="V1841" s="13">
        <v>76.5</v>
      </c>
      <c r="W1841" s="11" t="str">
        <f t="shared" si="1"/>
        <v>B-Average|BBVA|Corporate|2025</v>
      </c>
      <c r="X1841" s="15">
        <f>(MAX(0,MIN(1,1-(K1841-scaling_params!$B$2)/(scaling_params!$C$2-scaling_params!$B$2)))+MAX(0,MIN(1,(L1841-scaling_params!$B$3)/(scaling_params!$C$3-scaling_params!$B$3))))/2</f>
        <v>0.5392156863</v>
      </c>
      <c r="Y1841" s="15">
        <f>(MAX(0,MIN(1,(M1841-scaling_params!$B$4)/(scaling_params!$C$4-scaling_params!$B$4)))+MAX(0,MIN(1,(N1841-scaling_params!$B$5)/(scaling_params!$C$5-scaling_params!$B$5))))/2</f>
        <v>0.469047619</v>
      </c>
      <c r="Z1841" s="15">
        <f>(MAX(0,MIN(1,(O1841-scaling_params!$B$6)/(scaling_params!$C$6-scaling_params!$B$6)))+MAX(0,MIN(1,1-(P1841-scaling_params!$B$7)/(scaling_params!$C$7-scaling_params!$B$7)))+MAX(0,MIN(1,(T1841-scaling_params!$B$11)/(scaling_params!$C$11-scaling_params!$B$11))))/3</f>
        <v>0.4441760006</v>
      </c>
      <c r="AA1841" s="15">
        <f>(MAX(0,MIN(1,1-(Q1841-scaling_params!$B$8)/(scaling_params!$C$8-scaling_params!$B$8)))+MAX(0,MIN(1,(R1841-scaling_params!$B$9)/(scaling_params!$C$9-scaling_params!$B$9)))+MAX(0,MIN(1,(S1841-scaling_params!$B$10)/(scaling_params!$C$10-scaling_params!$B$10))))/3</f>
        <v>0.5775485683</v>
      </c>
      <c r="AB1841" s="15">
        <f>(MAX(0,MIN(1,(U1841-scaling_params!$B$12)/(scaling_params!$C$12-scaling_params!$B$12)))+MAX(0,MIN(1,(V1841-scaling_params!$B$13)/(scaling_params!$C$13-scaling_params!$B$13))))/2</f>
        <v>0.4009090909</v>
      </c>
      <c r="AC1841" s="13">
        <f>(scaling_params!$G$2*X1841+scaling_params!$G$3*Y1841+scaling_params!$G$4*Z1841+scaling_params!$G$5*AA1841+scaling_params!$G$6*AB1841)*100</f>
        <v>49.02790576</v>
      </c>
      <c r="AD1841" s="11" t="s">
        <v>680</v>
      </c>
      <c r="AE1841" s="11">
        <f t="shared" si="2"/>
        <v>1</v>
      </c>
    </row>
    <row r="1842" ht="15.75" customHeight="1">
      <c r="A1842" s="11" t="s">
        <v>599</v>
      </c>
      <c r="B1842" s="11" t="s">
        <v>163</v>
      </c>
      <c r="C1842" s="11" t="s">
        <v>449</v>
      </c>
      <c r="D1842" s="11" t="s">
        <v>181</v>
      </c>
      <c r="E1842" s="12">
        <v>2024.0</v>
      </c>
      <c r="F1842" s="11" t="s">
        <v>171</v>
      </c>
      <c r="G1842" s="11" t="s">
        <v>172</v>
      </c>
      <c r="H1842" s="11">
        <v>5.0</v>
      </c>
      <c r="I1842" s="13">
        <v>8.6</v>
      </c>
      <c r="J1842" s="11">
        <v>1.0</v>
      </c>
      <c r="K1842" s="13">
        <v>3.1</v>
      </c>
      <c r="L1842" s="13">
        <v>8.2</v>
      </c>
      <c r="M1842" s="11">
        <v>34.0</v>
      </c>
      <c r="N1842" s="14">
        <v>0.79</v>
      </c>
      <c r="O1842" s="13">
        <v>71.5</v>
      </c>
      <c r="P1842" s="13">
        <v>8.4</v>
      </c>
      <c r="Q1842" s="13">
        <v>14.6</v>
      </c>
      <c r="R1842" s="13">
        <v>11.7</v>
      </c>
      <c r="S1842" s="13">
        <v>4.0</v>
      </c>
      <c r="T1842" s="13">
        <v>3.6</v>
      </c>
      <c r="U1842" s="13">
        <v>1.8</v>
      </c>
      <c r="V1842" s="13">
        <v>70.1</v>
      </c>
      <c r="W1842" s="11" t="str">
        <f t="shared" si="1"/>
        <v>B-Average|BBVA|Corporate|2024</v>
      </c>
      <c r="X1842" s="15">
        <f>(MAX(0,MIN(1,1-(K1842-scaling_params!$B$2)/(scaling_params!$C$2-scaling_params!$B$2)))+MAX(0,MIN(1,(L1842-scaling_params!$B$3)/(scaling_params!$C$3-scaling_params!$B$3))))/2</f>
        <v>0.5323529412</v>
      </c>
      <c r="Y1842" s="15">
        <f>(MAX(0,MIN(1,(M1842-scaling_params!$B$4)/(scaling_params!$C$4-scaling_params!$B$4)))+MAX(0,MIN(1,(N1842-scaling_params!$B$5)/(scaling_params!$C$5-scaling_params!$B$5))))/2</f>
        <v>0.6607142857</v>
      </c>
      <c r="Z1842" s="15">
        <f>(MAX(0,MIN(1,(O1842-scaling_params!$B$6)/(scaling_params!$C$6-scaling_params!$B$6)))+MAX(0,MIN(1,1-(P1842-scaling_params!$B$7)/(scaling_params!$C$7-scaling_params!$B$7)))+MAX(0,MIN(1,(T1842-scaling_params!$B$11)/(scaling_params!$C$11-scaling_params!$B$11))))/3</f>
        <v>0.5179466595</v>
      </c>
      <c r="AA1842" s="15">
        <f>(MAX(0,MIN(1,1-(Q1842-scaling_params!$B$8)/(scaling_params!$C$8-scaling_params!$B$8)))+MAX(0,MIN(1,(R1842-scaling_params!$B$9)/(scaling_params!$C$9-scaling_params!$B$9)))+MAX(0,MIN(1,(S1842-scaling_params!$B$10)/(scaling_params!$C$10-scaling_params!$B$10))))/3</f>
        <v>0.509843408</v>
      </c>
      <c r="AB1842" s="15">
        <f>(MAX(0,MIN(1,(U1842-scaling_params!$B$12)/(scaling_params!$C$12-scaling_params!$B$12)))+MAX(0,MIN(1,(V1842-scaling_params!$B$13)/(scaling_params!$C$13-scaling_params!$B$13))))/2</f>
        <v>0.4427272727</v>
      </c>
      <c r="AC1842" s="13">
        <f>(scaling_params!$G$2*X1842+scaling_params!$G$3*Y1842+scaling_params!$G$4*Z1842+scaling_params!$G$5*AA1842+scaling_params!$G$6*AB1842)*100</f>
        <v>54.40625213</v>
      </c>
      <c r="AD1842" s="11" t="s">
        <v>680</v>
      </c>
      <c r="AE1842" s="11">
        <f t="shared" si="2"/>
        <v>1</v>
      </c>
    </row>
    <row r="1843" ht="15.75" customHeight="1">
      <c r="A1843" s="11" t="s">
        <v>599</v>
      </c>
      <c r="B1843" s="11" t="s">
        <v>163</v>
      </c>
      <c r="C1843" s="11" t="s">
        <v>449</v>
      </c>
      <c r="D1843" s="11" t="s">
        <v>181</v>
      </c>
      <c r="E1843" s="12">
        <v>2025.0</v>
      </c>
      <c r="F1843" s="11" t="s">
        <v>171</v>
      </c>
      <c r="G1843" s="11" t="s">
        <v>172</v>
      </c>
      <c r="H1843" s="11">
        <v>5.0</v>
      </c>
      <c r="I1843" s="13">
        <v>8.3</v>
      </c>
      <c r="J1843" s="11">
        <v>0.0</v>
      </c>
      <c r="K1843" s="13">
        <v>2.0</v>
      </c>
      <c r="L1843" s="13">
        <v>8.5</v>
      </c>
      <c r="M1843" s="11">
        <v>35.0</v>
      </c>
      <c r="N1843" s="14">
        <v>0.8</v>
      </c>
      <c r="O1843" s="13">
        <v>66.0</v>
      </c>
      <c r="P1843" s="13">
        <v>8.0</v>
      </c>
      <c r="Q1843" s="13">
        <v>14.3</v>
      </c>
      <c r="R1843" s="13">
        <v>13.5</v>
      </c>
      <c r="S1843" s="13">
        <v>4.2</v>
      </c>
      <c r="T1843" s="13">
        <v>4.4</v>
      </c>
      <c r="U1843" s="13">
        <v>1.4</v>
      </c>
      <c r="V1843" s="13">
        <v>77.5</v>
      </c>
      <c r="W1843" s="11" t="str">
        <f t="shared" si="1"/>
        <v>B-Average|BBVA|Corporate|2025</v>
      </c>
      <c r="X1843" s="15">
        <f>(MAX(0,MIN(1,1-(K1843-scaling_params!$B$2)/(scaling_params!$C$2-scaling_params!$B$2)))+MAX(0,MIN(1,(L1843-scaling_params!$B$3)/(scaling_params!$C$3-scaling_params!$B$3))))/2</f>
        <v>0.737745098</v>
      </c>
      <c r="Y1843" s="15">
        <f>(MAX(0,MIN(1,(M1843-scaling_params!$B$4)/(scaling_params!$C$4-scaling_params!$B$4)))+MAX(0,MIN(1,(N1843-scaling_params!$B$5)/(scaling_params!$C$5-scaling_params!$B$5))))/2</f>
        <v>0.6779761905</v>
      </c>
      <c r="Z1843" s="15">
        <f>(MAX(0,MIN(1,(O1843-scaling_params!$B$6)/(scaling_params!$C$6-scaling_params!$B$6)))+MAX(0,MIN(1,1-(P1843-scaling_params!$B$7)/(scaling_params!$C$7-scaling_params!$B$7)))+MAX(0,MIN(1,(T1843-scaling_params!$B$11)/(scaling_params!$C$11-scaling_params!$B$11))))/3</f>
        <v>0.5394140958</v>
      </c>
      <c r="AA1843" s="15">
        <f>(MAX(0,MIN(1,1-(Q1843-scaling_params!$B$8)/(scaling_params!$C$8-scaling_params!$B$8)))+MAX(0,MIN(1,(R1843-scaling_params!$B$9)/(scaling_params!$C$9-scaling_params!$B$9)))+MAX(0,MIN(1,(S1843-scaling_params!$B$10)/(scaling_params!$C$10-scaling_params!$B$10))))/3</f>
        <v>0.6167642546</v>
      </c>
      <c r="AB1843" s="15">
        <f>(MAX(0,MIN(1,(U1843-scaling_params!$B$12)/(scaling_params!$C$12-scaling_params!$B$12)))+MAX(0,MIN(1,(V1843-scaling_params!$B$13)/(scaling_params!$C$13-scaling_params!$B$13))))/2</f>
        <v>0.41</v>
      </c>
      <c r="AC1843" s="13">
        <f>(scaling_params!$G$2*X1843+scaling_params!$G$3*Y1843+scaling_params!$G$4*Z1843+scaling_params!$G$5*AA1843+scaling_params!$G$6*AB1843)*100</f>
        <v>61.63873241</v>
      </c>
      <c r="AD1843" s="11" t="s">
        <v>680</v>
      </c>
      <c r="AE1843" s="11">
        <f t="shared" si="2"/>
        <v>1</v>
      </c>
    </row>
    <row r="1844" ht="15.75" customHeight="1">
      <c r="A1844" s="11" t="s">
        <v>600</v>
      </c>
      <c r="B1844" s="11" t="s">
        <v>163</v>
      </c>
      <c r="C1844" s="11" t="s">
        <v>449</v>
      </c>
      <c r="D1844" s="11" t="s">
        <v>174</v>
      </c>
      <c r="E1844" s="12">
        <v>2024.0</v>
      </c>
      <c r="F1844" s="11" t="s">
        <v>171</v>
      </c>
      <c r="G1844" s="11" t="s">
        <v>167</v>
      </c>
      <c r="H1844" s="11">
        <v>2.0</v>
      </c>
      <c r="I1844" s="13">
        <v>8.6</v>
      </c>
      <c r="J1844" s="11">
        <v>0.0</v>
      </c>
      <c r="K1844" s="13">
        <v>3.0</v>
      </c>
      <c r="L1844" s="13">
        <v>5.9</v>
      </c>
      <c r="M1844" s="11">
        <v>7.0</v>
      </c>
      <c r="N1844" s="14">
        <v>0.81</v>
      </c>
      <c r="O1844" s="13">
        <v>61.5</v>
      </c>
      <c r="P1844" s="13">
        <v>8.7</v>
      </c>
      <c r="Q1844" s="13">
        <v>18.1</v>
      </c>
      <c r="R1844" s="13">
        <v>13.0</v>
      </c>
      <c r="S1844" s="13">
        <v>4.0</v>
      </c>
      <c r="T1844" s="13">
        <v>3.7</v>
      </c>
      <c r="U1844" s="13">
        <v>1.3</v>
      </c>
      <c r="V1844" s="13">
        <v>83.1</v>
      </c>
      <c r="W1844" s="11" t="str">
        <f t="shared" si="1"/>
        <v>B-Average|BBVA|Digital|2024</v>
      </c>
      <c r="X1844" s="15">
        <f>(MAX(0,MIN(1,1-(K1844-scaling_params!$B$2)/(scaling_params!$C$2-scaling_params!$B$2)))+MAX(0,MIN(1,(L1844-scaling_params!$B$3)/(scaling_params!$C$3-scaling_params!$B$3))))/2</f>
        <v>0.3799019608</v>
      </c>
      <c r="Y1844" s="15">
        <f>(MAX(0,MIN(1,(M1844-scaling_params!$B$4)/(scaling_params!$C$4-scaling_params!$B$4)))+MAX(0,MIN(1,(N1844-scaling_params!$B$5)/(scaling_params!$C$5-scaling_params!$B$5))))/2</f>
        <v>0.5571428571</v>
      </c>
      <c r="Z1844" s="15">
        <f>(MAX(0,MIN(1,(O1844-scaling_params!$B$6)/(scaling_params!$C$6-scaling_params!$B$6)))+MAX(0,MIN(1,1-(P1844-scaling_params!$B$7)/(scaling_params!$C$7-scaling_params!$B$7)))+MAX(0,MIN(1,(T1844-scaling_params!$B$11)/(scaling_params!$C$11-scaling_params!$B$11))))/3</f>
        <v>0.3354269404</v>
      </c>
      <c r="AA1844" s="15">
        <f>(MAX(0,MIN(1,1-(Q1844-scaling_params!$B$8)/(scaling_params!$C$8-scaling_params!$B$8)))+MAX(0,MIN(1,(R1844-scaling_params!$B$9)/(scaling_params!$C$9-scaling_params!$B$9)))+MAX(0,MIN(1,(S1844-scaling_params!$B$10)/(scaling_params!$C$10-scaling_params!$B$10))))/3</f>
        <v>0.4321199711</v>
      </c>
      <c r="AB1844" s="15">
        <f>(MAX(0,MIN(1,(U1844-scaling_params!$B$12)/(scaling_params!$C$12-scaling_params!$B$12)))+MAX(0,MIN(1,(V1844-scaling_params!$B$13)/(scaling_params!$C$13-scaling_params!$B$13))))/2</f>
        <v>0.4359090909</v>
      </c>
      <c r="AC1844" s="13">
        <f>(scaling_params!$G$2*X1844+scaling_params!$G$3*Y1844+scaling_params!$G$4*Z1844+scaling_params!$G$5*AA1844+scaling_params!$G$6*AB1844)*100</f>
        <v>42.65212508</v>
      </c>
      <c r="AD1844" s="11" t="s">
        <v>680</v>
      </c>
      <c r="AE1844" s="11">
        <f t="shared" si="2"/>
        <v>1</v>
      </c>
    </row>
    <row r="1845" ht="15.75" customHeight="1">
      <c r="A1845" s="11" t="s">
        <v>600</v>
      </c>
      <c r="B1845" s="11" t="s">
        <v>163</v>
      </c>
      <c r="C1845" s="11" t="s">
        <v>449</v>
      </c>
      <c r="D1845" s="11" t="s">
        <v>174</v>
      </c>
      <c r="E1845" s="12">
        <v>2025.0</v>
      </c>
      <c r="F1845" s="11" t="s">
        <v>171</v>
      </c>
      <c r="G1845" s="11" t="s">
        <v>167</v>
      </c>
      <c r="H1845" s="11">
        <v>2.0</v>
      </c>
      <c r="I1845" s="13">
        <v>8.3</v>
      </c>
      <c r="J1845" s="11">
        <v>0.0</v>
      </c>
      <c r="K1845" s="13">
        <v>3.2</v>
      </c>
      <c r="L1845" s="13">
        <v>7.2</v>
      </c>
      <c r="M1845" s="11">
        <v>-2.0</v>
      </c>
      <c r="N1845" s="14">
        <v>0.86</v>
      </c>
      <c r="O1845" s="13">
        <v>62.8</v>
      </c>
      <c r="P1845" s="13">
        <v>7.6</v>
      </c>
      <c r="Q1845" s="13">
        <v>16.6</v>
      </c>
      <c r="R1845" s="13">
        <v>15.2</v>
      </c>
      <c r="S1845" s="13">
        <v>3.5</v>
      </c>
      <c r="T1845" s="13">
        <v>4.2</v>
      </c>
      <c r="U1845" s="13">
        <v>1.7</v>
      </c>
      <c r="V1845" s="13">
        <v>83.6</v>
      </c>
      <c r="W1845" s="11" t="str">
        <f t="shared" si="1"/>
        <v>B-Average|BBVA|Digital|2025</v>
      </c>
      <c r="X1845" s="15">
        <f>(MAX(0,MIN(1,1-(K1845-scaling_params!$B$2)/(scaling_params!$C$2-scaling_params!$B$2)))+MAX(0,MIN(1,(L1845-scaling_params!$B$3)/(scaling_params!$C$3-scaling_params!$B$3))))/2</f>
        <v>0.4421568627</v>
      </c>
      <c r="Y1845" s="15">
        <f>(MAX(0,MIN(1,(M1845-scaling_params!$B$4)/(scaling_params!$C$4-scaling_params!$B$4)))+MAX(0,MIN(1,(N1845-scaling_params!$B$5)/(scaling_params!$C$5-scaling_params!$B$5))))/2</f>
        <v>0.5767857143</v>
      </c>
      <c r="Z1845" s="15">
        <f>(MAX(0,MIN(1,(O1845-scaling_params!$B$6)/(scaling_params!$C$6-scaling_params!$B$6)))+MAX(0,MIN(1,1-(P1845-scaling_params!$B$7)/(scaling_params!$C$7-scaling_params!$B$7)))+MAX(0,MIN(1,(T1845-scaling_params!$B$11)/(scaling_params!$C$11-scaling_params!$B$11))))/3</f>
        <v>0.5035972323</v>
      </c>
      <c r="AA1845" s="15">
        <f>(MAX(0,MIN(1,1-(Q1845-scaling_params!$B$8)/(scaling_params!$C$8-scaling_params!$B$8)))+MAX(0,MIN(1,(R1845-scaling_params!$B$9)/(scaling_params!$C$9-scaling_params!$B$9)))+MAX(0,MIN(1,(S1845-scaling_params!$B$10)/(scaling_params!$C$10-scaling_params!$B$10))))/3</f>
        <v>0.5327455493</v>
      </c>
      <c r="AB1845" s="15">
        <f>(MAX(0,MIN(1,(U1845-scaling_params!$B$12)/(scaling_params!$C$12-scaling_params!$B$12)))+MAX(0,MIN(1,(V1845-scaling_params!$B$13)/(scaling_params!$C$13-scaling_params!$B$13))))/2</f>
        <v>0.5404545455</v>
      </c>
      <c r="AC1845" s="13">
        <f>(scaling_params!$G$2*X1845+scaling_params!$G$3*Y1845+scaling_params!$G$4*Z1845+scaling_params!$G$5*AA1845+scaling_params!$G$6*AB1845)*100</f>
        <v>51.53337082</v>
      </c>
      <c r="AD1845" s="11" t="s">
        <v>680</v>
      </c>
      <c r="AE1845" s="11">
        <f t="shared" si="2"/>
        <v>1</v>
      </c>
    </row>
    <row r="1846" ht="15.75" customHeight="1">
      <c r="A1846" s="11" t="s">
        <v>601</v>
      </c>
      <c r="B1846" s="11" t="s">
        <v>163</v>
      </c>
      <c r="C1846" s="11" t="s">
        <v>449</v>
      </c>
      <c r="D1846" s="11" t="s">
        <v>174</v>
      </c>
      <c r="E1846" s="12">
        <v>2024.0</v>
      </c>
      <c r="F1846" s="11" t="s">
        <v>166</v>
      </c>
      <c r="G1846" s="11" t="s">
        <v>172</v>
      </c>
      <c r="H1846" s="11">
        <v>5.0</v>
      </c>
      <c r="I1846" s="13">
        <v>8.6</v>
      </c>
      <c r="J1846" s="11">
        <v>0.0</v>
      </c>
      <c r="K1846" s="13">
        <v>3.0</v>
      </c>
      <c r="L1846" s="13">
        <v>5.9</v>
      </c>
      <c r="M1846" s="11">
        <v>2.0</v>
      </c>
      <c r="N1846" s="14">
        <v>0.69</v>
      </c>
      <c r="O1846" s="13">
        <v>61.5</v>
      </c>
      <c r="P1846" s="13">
        <v>8.7</v>
      </c>
      <c r="Q1846" s="13">
        <v>18.1</v>
      </c>
      <c r="R1846" s="13">
        <v>13.0</v>
      </c>
      <c r="S1846" s="13">
        <v>3.2</v>
      </c>
      <c r="T1846" s="13">
        <v>2.7</v>
      </c>
      <c r="U1846" s="13">
        <v>1.3</v>
      </c>
      <c r="V1846" s="13">
        <v>65.5</v>
      </c>
      <c r="W1846" s="11" t="str">
        <f t="shared" si="1"/>
        <v>B-Average|BBVA|Digital|2024</v>
      </c>
      <c r="X1846" s="15">
        <f>(MAX(0,MIN(1,1-(K1846-scaling_params!$B$2)/(scaling_params!$C$2-scaling_params!$B$2)))+MAX(0,MIN(1,(L1846-scaling_params!$B$3)/(scaling_params!$C$3-scaling_params!$B$3))))/2</f>
        <v>0.3799019608</v>
      </c>
      <c r="Y1846" s="15">
        <f>(MAX(0,MIN(1,(M1846-scaling_params!$B$4)/(scaling_params!$C$4-scaling_params!$B$4)))+MAX(0,MIN(1,(N1846-scaling_params!$B$5)/(scaling_params!$C$5-scaling_params!$B$5))))/2</f>
        <v>0.3833333333</v>
      </c>
      <c r="Z1846" s="15">
        <f>(MAX(0,MIN(1,(O1846-scaling_params!$B$6)/(scaling_params!$C$6-scaling_params!$B$6)))+MAX(0,MIN(1,1-(P1846-scaling_params!$B$7)/(scaling_params!$C$7-scaling_params!$B$7)))+MAX(0,MIN(1,(T1846-scaling_params!$B$11)/(scaling_params!$C$11-scaling_params!$B$11))))/3</f>
        <v>0.2401888451</v>
      </c>
      <c r="AA1846" s="15">
        <f>(MAX(0,MIN(1,1-(Q1846-scaling_params!$B$8)/(scaling_params!$C$8-scaling_params!$B$8)))+MAX(0,MIN(1,(R1846-scaling_params!$B$9)/(scaling_params!$C$9-scaling_params!$B$9)))+MAX(0,MIN(1,(S1846-scaling_params!$B$10)/(scaling_params!$C$10-scaling_params!$B$10))))/3</f>
        <v>0.3536885986</v>
      </c>
      <c r="AB1846" s="15">
        <f>(MAX(0,MIN(1,(U1846-scaling_params!$B$12)/(scaling_params!$C$12-scaling_params!$B$12)))+MAX(0,MIN(1,(V1846-scaling_params!$B$13)/(scaling_params!$C$13-scaling_params!$B$13))))/2</f>
        <v>0.2759090909</v>
      </c>
      <c r="AC1846" s="13">
        <f>(scaling_params!$G$2*X1846+scaling_params!$G$3*Y1846+scaling_params!$G$4*Z1846+scaling_params!$G$5*AA1846+scaling_params!$G$6*AB1846)*100</f>
        <v>33.06111388</v>
      </c>
      <c r="AD1846" s="11" t="s">
        <v>680</v>
      </c>
      <c r="AE1846" s="11">
        <f t="shared" si="2"/>
        <v>1</v>
      </c>
    </row>
    <row r="1847" ht="15.75" customHeight="1">
      <c r="A1847" s="11" t="s">
        <v>601</v>
      </c>
      <c r="B1847" s="11" t="s">
        <v>163</v>
      </c>
      <c r="C1847" s="11" t="s">
        <v>449</v>
      </c>
      <c r="D1847" s="11" t="s">
        <v>174</v>
      </c>
      <c r="E1847" s="12">
        <v>2025.0</v>
      </c>
      <c r="F1847" s="11" t="s">
        <v>166</v>
      </c>
      <c r="G1847" s="11" t="s">
        <v>172</v>
      </c>
      <c r="H1847" s="11">
        <v>5.0</v>
      </c>
      <c r="I1847" s="13">
        <v>8.3</v>
      </c>
      <c r="J1847" s="11">
        <v>1.0</v>
      </c>
      <c r="K1847" s="13">
        <v>3.2</v>
      </c>
      <c r="L1847" s="13">
        <v>5.6</v>
      </c>
      <c r="M1847" s="11">
        <v>-13.0</v>
      </c>
      <c r="N1847" s="14">
        <v>0.73</v>
      </c>
      <c r="O1847" s="13">
        <v>62.8</v>
      </c>
      <c r="P1847" s="13">
        <v>7.6</v>
      </c>
      <c r="Q1847" s="13">
        <v>16.6</v>
      </c>
      <c r="R1847" s="13">
        <v>15.2</v>
      </c>
      <c r="S1847" s="13">
        <v>3.3</v>
      </c>
      <c r="T1847" s="13">
        <v>2.7</v>
      </c>
      <c r="U1847" s="13">
        <v>1.7</v>
      </c>
      <c r="V1847" s="13">
        <v>66.5</v>
      </c>
      <c r="W1847" s="11" t="str">
        <f t="shared" si="1"/>
        <v>B-Average|BBVA|Digital|2025</v>
      </c>
      <c r="X1847" s="15">
        <f>(MAX(0,MIN(1,1-(K1847-scaling_params!$B$2)/(scaling_params!$C$2-scaling_params!$B$2)))+MAX(0,MIN(1,(L1847-scaling_params!$B$3)/(scaling_params!$C$3-scaling_params!$B$3))))/2</f>
        <v>0.3245098039</v>
      </c>
      <c r="Y1847" s="15">
        <f>(MAX(0,MIN(1,(M1847-scaling_params!$B$4)/(scaling_params!$C$4-scaling_params!$B$4)))+MAX(0,MIN(1,(N1847-scaling_params!$B$5)/(scaling_params!$C$5-scaling_params!$B$5))))/2</f>
        <v>0.3619047619</v>
      </c>
      <c r="Z1847" s="15">
        <f>(MAX(0,MIN(1,(O1847-scaling_params!$B$6)/(scaling_params!$C$6-scaling_params!$B$6)))+MAX(0,MIN(1,1-(P1847-scaling_params!$B$7)/(scaling_params!$C$7-scaling_params!$B$7)))+MAX(0,MIN(1,(T1847-scaling_params!$B$11)/(scaling_params!$C$11-scaling_params!$B$11))))/3</f>
        <v>0.3607400895</v>
      </c>
      <c r="AA1847" s="15">
        <f>(MAX(0,MIN(1,1-(Q1847-scaling_params!$B$8)/(scaling_params!$C$8-scaling_params!$B$8)))+MAX(0,MIN(1,(R1847-scaling_params!$B$9)/(scaling_params!$C$9-scaling_params!$B$9)))+MAX(0,MIN(1,(S1847-scaling_params!$B$10)/(scaling_params!$C$10-scaling_params!$B$10))))/3</f>
        <v>0.5131377062</v>
      </c>
      <c r="AB1847" s="15">
        <f>(MAX(0,MIN(1,(U1847-scaling_params!$B$12)/(scaling_params!$C$12-scaling_params!$B$12)))+MAX(0,MIN(1,(V1847-scaling_params!$B$13)/(scaling_params!$C$13-scaling_params!$B$13))))/2</f>
        <v>0.385</v>
      </c>
      <c r="AC1847" s="13">
        <f>(scaling_params!$G$2*X1847+scaling_params!$G$3*Y1847+scaling_params!$G$4*Z1847+scaling_params!$G$5*AA1847+scaling_params!$G$6*AB1847)*100</f>
        <v>38.18235803</v>
      </c>
      <c r="AD1847" s="11" t="s">
        <v>680</v>
      </c>
      <c r="AE1847" s="11">
        <f t="shared" si="2"/>
        <v>1</v>
      </c>
    </row>
    <row r="1848" ht="15.75" customHeight="1">
      <c r="A1848" s="11" t="s">
        <v>602</v>
      </c>
      <c r="B1848" s="11" t="s">
        <v>163</v>
      </c>
      <c r="C1848" s="11" t="s">
        <v>449</v>
      </c>
      <c r="D1848" s="11" t="s">
        <v>174</v>
      </c>
      <c r="E1848" s="12">
        <v>2024.0</v>
      </c>
      <c r="F1848" s="11" t="s">
        <v>166</v>
      </c>
      <c r="G1848" s="11" t="s">
        <v>167</v>
      </c>
      <c r="H1848" s="11">
        <v>1.0</v>
      </c>
      <c r="I1848" s="13">
        <v>8.6</v>
      </c>
      <c r="J1848" s="11">
        <v>0.0</v>
      </c>
      <c r="K1848" s="13">
        <v>3.0</v>
      </c>
      <c r="L1848" s="13">
        <v>6.8</v>
      </c>
      <c r="M1848" s="11">
        <v>19.0</v>
      </c>
      <c r="N1848" s="14">
        <v>0.81</v>
      </c>
      <c r="O1848" s="13">
        <v>61.5</v>
      </c>
      <c r="P1848" s="13">
        <v>8.7</v>
      </c>
      <c r="Q1848" s="13">
        <v>18.1</v>
      </c>
      <c r="R1848" s="13">
        <v>13.0</v>
      </c>
      <c r="S1848" s="13">
        <v>3.7</v>
      </c>
      <c r="T1848" s="13">
        <v>3.5</v>
      </c>
      <c r="U1848" s="13">
        <v>1.3</v>
      </c>
      <c r="V1848" s="13">
        <v>65.1</v>
      </c>
      <c r="W1848" s="11" t="str">
        <f t="shared" si="1"/>
        <v>B-Average|BBVA|Digital|2024</v>
      </c>
      <c r="X1848" s="15">
        <f>(MAX(0,MIN(1,1-(K1848-scaling_params!$B$2)/(scaling_params!$C$2-scaling_params!$B$2)))+MAX(0,MIN(1,(L1848-scaling_params!$B$3)/(scaling_params!$C$3-scaling_params!$B$3))))/2</f>
        <v>0.4460784314</v>
      </c>
      <c r="Y1848" s="15">
        <f>(MAX(0,MIN(1,(M1848-scaling_params!$B$4)/(scaling_params!$C$4-scaling_params!$B$4)))+MAX(0,MIN(1,(N1848-scaling_params!$B$5)/(scaling_params!$C$5-scaling_params!$B$5))))/2</f>
        <v>0.6142857143</v>
      </c>
      <c r="Z1848" s="15">
        <f>(MAX(0,MIN(1,(O1848-scaling_params!$B$6)/(scaling_params!$C$6-scaling_params!$B$6)))+MAX(0,MIN(1,1-(P1848-scaling_params!$B$7)/(scaling_params!$C$7-scaling_params!$B$7)))+MAX(0,MIN(1,(T1848-scaling_params!$B$11)/(scaling_params!$C$11-scaling_params!$B$11))))/3</f>
        <v>0.3163793213</v>
      </c>
      <c r="AA1848" s="15">
        <f>(MAX(0,MIN(1,1-(Q1848-scaling_params!$B$8)/(scaling_params!$C$8-scaling_params!$B$8)))+MAX(0,MIN(1,(R1848-scaling_params!$B$9)/(scaling_params!$C$9-scaling_params!$B$9)))+MAX(0,MIN(1,(S1848-scaling_params!$B$10)/(scaling_params!$C$10-scaling_params!$B$10))))/3</f>
        <v>0.4027082064</v>
      </c>
      <c r="AB1848" s="15">
        <f>(MAX(0,MIN(1,(U1848-scaling_params!$B$12)/(scaling_params!$C$12-scaling_params!$B$12)))+MAX(0,MIN(1,(V1848-scaling_params!$B$13)/(scaling_params!$C$13-scaling_params!$B$13))))/2</f>
        <v>0.2722727273</v>
      </c>
      <c r="AC1848" s="13">
        <f>(scaling_params!$G$2*X1848+scaling_params!$G$3*Y1848+scaling_params!$G$4*Z1848+scaling_params!$G$5*AA1848+scaling_params!$G$6*AB1848)*100</f>
        <v>42.65395409</v>
      </c>
      <c r="AD1848" s="11" t="s">
        <v>680</v>
      </c>
      <c r="AE1848" s="11">
        <f t="shared" si="2"/>
        <v>1</v>
      </c>
    </row>
    <row r="1849" ht="15.75" customHeight="1">
      <c r="A1849" s="11" t="s">
        <v>602</v>
      </c>
      <c r="B1849" s="11" t="s">
        <v>163</v>
      </c>
      <c r="C1849" s="11" t="s">
        <v>449</v>
      </c>
      <c r="D1849" s="11" t="s">
        <v>174</v>
      </c>
      <c r="E1849" s="12">
        <v>2025.0</v>
      </c>
      <c r="F1849" s="11" t="s">
        <v>166</v>
      </c>
      <c r="G1849" s="11" t="s">
        <v>167</v>
      </c>
      <c r="H1849" s="11">
        <v>1.0</v>
      </c>
      <c r="I1849" s="13">
        <v>8.3</v>
      </c>
      <c r="J1849" s="11">
        <v>0.0</v>
      </c>
      <c r="K1849" s="13">
        <v>3.2</v>
      </c>
      <c r="L1849" s="13">
        <v>5.5</v>
      </c>
      <c r="M1849" s="11">
        <v>-9.0</v>
      </c>
      <c r="N1849" s="14">
        <v>0.71</v>
      </c>
      <c r="O1849" s="13">
        <v>62.8</v>
      </c>
      <c r="P1849" s="13">
        <v>7.6</v>
      </c>
      <c r="Q1849" s="13">
        <v>16.6</v>
      </c>
      <c r="R1849" s="13">
        <v>15.2</v>
      </c>
      <c r="S1849" s="13">
        <v>3.7</v>
      </c>
      <c r="T1849" s="13">
        <v>3.2</v>
      </c>
      <c r="U1849" s="13">
        <v>1.7</v>
      </c>
      <c r="V1849" s="13">
        <v>69.4</v>
      </c>
      <c r="W1849" s="11" t="str">
        <f t="shared" si="1"/>
        <v>B-Average|BBVA|Digital|2025</v>
      </c>
      <c r="X1849" s="15">
        <f>(MAX(0,MIN(1,1-(K1849-scaling_params!$B$2)/(scaling_params!$C$2-scaling_params!$B$2)))+MAX(0,MIN(1,(L1849-scaling_params!$B$3)/(scaling_params!$C$3-scaling_params!$B$3))))/2</f>
        <v>0.3171568627</v>
      </c>
      <c r="Y1849" s="15">
        <f>(MAX(0,MIN(1,(M1849-scaling_params!$B$4)/(scaling_params!$C$4-scaling_params!$B$4)))+MAX(0,MIN(1,(N1849-scaling_params!$B$5)/(scaling_params!$C$5-scaling_params!$B$5))))/2</f>
        <v>0.355952381</v>
      </c>
      <c r="Z1849" s="15">
        <f>(MAX(0,MIN(1,(O1849-scaling_params!$B$6)/(scaling_params!$C$6-scaling_params!$B$6)))+MAX(0,MIN(1,1-(P1849-scaling_params!$B$7)/(scaling_params!$C$7-scaling_params!$B$7)))+MAX(0,MIN(1,(T1849-scaling_params!$B$11)/(scaling_params!$C$11-scaling_params!$B$11))))/3</f>
        <v>0.4083591371</v>
      </c>
      <c r="AA1849" s="15">
        <f>(MAX(0,MIN(1,1-(Q1849-scaling_params!$B$8)/(scaling_params!$C$8-scaling_params!$B$8)))+MAX(0,MIN(1,(R1849-scaling_params!$B$9)/(scaling_params!$C$9-scaling_params!$B$9)))+MAX(0,MIN(1,(S1849-scaling_params!$B$10)/(scaling_params!$C$10-scaling_params!$B$10))))/3</f>
        <v>0.5523533925</v>
      </c>
      <c r="AB1849" s="15">
        <f>(MAX(0,MIN(1,(U1849-scaling_params!$B$12)/(scaling_params!$C$12-scaling_params!$B$12)))+MAX(0,MIN(1,(V1849-scaling_params!$B$13)/(scaling_params!$C$13-scaling_params!$B$13))))/2</f>
        <v>0.4113636364</v>
      </c>
      <c r="AC1849" s="13">
        <f>(scaling_params!$G$2*X1849+scaling_params!$G$3*Y1849+scaling_params!$G$4*Z1849+scaling_params!$G$5*AA1849+scaling_params!$G$6*AB1849)*100</f>
        <v>39.99001756</v>
      </c>
      <c r="AD1849" s="11" t="s">
        <v>680</v>
      </c>
      <c r="AE1849" s="11">
        <f t="shared" si="2"/>
        <v>1</v>
      </c>
    </row>
    <row r="1850" ht="15.75" customHeight="1">
      <c r="A1850" s="11" t="s">
        <v>603</v>
      </c>
      <c r="B1850" s="11" t="s">
        <v>163</v>
      </c>
      <c r="C1850" s="11" t="s">
        <v>449</v>
      </c>
      <c r="D1850" s="11" t="s">
        <v>181</v>
      </c>
      <c r="E1850" s="12">
        <v>2024.0</v>
      </c>
      <c r="F1850" s="11" t="s">
        <v>166</v>
      </c>
      <c r="G1850" s="11" t="s">
        <v>172</v>
      </c>
      <c r="H1850" s="11">
        <v>3.0</v>
      </c>
      <c r="I1850" s="13">
        <v>8.6</v>
      </c>
      <c r="J1850" s="11">
        <v>0.0</v>
      </c>
      <c r="K1850" s="13">
        <v>3.1</v>
      </c>
      <c r="L1850" s="13">
        <v>5.8</v>
      </c>
      <c r="M1850" s="11">
        <v>25.0</v>
      </c>
      <c r="N1850" s="14">
        <v>0.72</v>
      </c>
      <c r="O1850" s="13">
        <v>71.5</v>
      </c>
      <c r="P1850" s="13">
        <v>8.4</v>
      </c>
      <c r="Q1850" s="13">
        <v>14.6</v>
      </c>
      <c r="R1850" s="13">
        <v>11.7</v>
      </c>
      <c r="S1850" s="13">
        <v>3.5</v>
      </c>
      <c r="T1850" s="13">
        <v>3.0</v>
      </c>
      <c r="U1850" s="13">
        <v>1.8</v>
      </c>
      <c r="V1850" s="13">
        <v>73.1</v>
      </c>
      <c r="W1850" s="11" t="str">
        <f t="shared" si="1"/>
        <v>B-Average|BBVA|Corporate|2024</v>
      </c>
      <c r="X1850" s="15">
        <f>(MAX(0,MIN(1,1-(K1850-scaling_params!$B$2)/(scaling_params!$C$2-scaling_params!$B$2)))+MAX(0,MIN(1,(L1850-scaling_params!$B$3)/(scaling_params!$C$3-scaling_params!$B$3))))/2</f>
        <v>0.3558823529</v>
      </c>
      <c r="Y1850" s="15">
        <f>(MAX(0,MIN(1,(M1850-scaling_params!$B$4)/(scaling_params!$C$4-scaling_params!$B$4)))+MAX(0,MIN(1,(N1850-scaling_params!$B$5)/(scaling_params!$C$5-scaling_params!$B$5))))/2</f>
        <v>0.5303571429</v>
      </c>
      <c r="Z1850" s="15">
        <f>(MAX(0,MIN(1,(O1850-scaling_params!$B$6)/(scaling_params!$C$6-scaling_params!$B$6)))+MAX(0,MIN(1,1-(P1850-scaling_params!$B$7)/(scaling_params!$C$7-scaling_params!$B$7)))+MAX(0,MIN(1,(T1850-scaling_params!$B$11)/(scaling_params!$C$11-scaling_params!$B$11))))/3</f>
        <v>0.4608038024</v>
      </c>
      <c r="AA1850" s="15">
        <f>(MAX(0,MIN(1,1-(Q1850-scaling_params!$B$8)/(scaling_params!$C$8-scaling_params!$B$8)))+MAX(0,MIN(1,(R1850-scaling_params!$B$9)/(scaling_params!$C$9-scaling_params!$B$9)))+MAX(0,MIN(1,(S1850-scaling_params!$B$10)/(scaling_params!$C$10-scaling_params!$B$10))))/3</f>
        <v>0.4608238002</v>
      </c>
      <c r="AB1850" s="15">
        <f>(MAX(0,MIN(1,(U1850-scaling_params!$B$12)/(scaling_params!$C$12-scaling_params!$B$12)))+MAX(0,MIN(1,(V1850-scaling_params!$B$13)/(scaling_params!$C$13-scaling_params!$B$13))))/2</f>
        <v>0.47</v>
      </c>
      <c r="AC1850" s="13">
        <f>(scaling_params!$G$2*X1850+scaling_params!$G$3*Y1850+scaling_params!$G$4*Z1850+scaling_params!$G$5*AA1850+scaling_params!$G$6*AB1850)*100</f>
        <v>45.31201639</v>
      </c>
      <c r="AD1850" s="11" t="s">
        <v>680</v>
      </c>
      <c r="AE1850" s="11">
        <f t="shared" si="2"/>
        <v>1</v>
      </c>
    </row>
    <row r="1851" ht="15.75" customHeight="1">
      <c r="A1851" s="11" t="s">
        <v>603</v>
      </c>
      <c r="B1851" s="11" t="s">
        <v>163</v>
      </c>
      <c r="C1851" s="11" t="s">
        <v>449</v>
      </c>
      <c r="D1851" s="11" t="s">
        <v>181</v>
      </c>
      <c r="E1851" s="12">
        <v>2025.0</v>
      </c>
      <c r="F1851" s="11" t="s">
        <v>166</v>
      </c>
      <c r="G1851" s="11" t="s">
        <v>172</v>
      </c>
      <c r="H1851" s="11">
        <v>3.0</v>
      </c>
      <c r="I1851" s="13">
        <v>8.3</v>
      </c>
      <c r="J1851" s="11">
        <v>0.0</v>
      </c>
      <c r="K1851" s="13">
        <v>2.0</v>
      </c>
      <c r="L1851" s="13">
        <v>6.0</v>
      </c>
      <c r="M1851" s="11">
        <v>-4.0</v>
      </c>
      <c r="N1851" s="14">
        <v>0.75</v>
      </c>
      <c r="O1851" s="13">
        <v>66.0</v>
      </c>
      <c r="P1851" s="13">
        <v>8.0</v>
      </c>
      <c r="Q1851" s="13">
        <v>14.3</v>
      </c>
      <c r="R1851" s="13">
        <v>13.5</v>
      </c>
      <c r="S1851" s="13">
        <v>3.5</v>
      </c>
      <c r="T1851" s="13">
        <v>3.1</v>
      </c>
      <c r="U1851" s="13">
        <v>1.4</v>
      </c>
      <c r="V1851" s="13">
        <v>71.9</v>
      </c>
      <c r="W1851" s="11" t="str">
        <f t="shared" si="1"/>
        <v>B-Average|BBVA|Corporate|2025</v>
      </c>
      <c r="X1851" s="15">
        <f>(MAX(0,MIN(1,1-(K1851-scaling_params!$B$2)/(scaling_params!$C$2-scaling_params!$B$2)))+MAX(0,MIN(1,(L1851-scaling_params!$B$3)/(scaling_params!$C$3-scaling_params!$B$3))))/2</f>
        <v>0.5539215686</v>
      </c>
      <c r="Y1851" s="15">
        <f>(MAX(0,MIN(1,(M1851-scaling_params!$B$4)/(scaling_params!$C$4-scaling_params!$B$4)))+MAX(0,MIN(1,(N1851-scaling_params!$B$5)/(scaling_params!$C$5-scaling_params!$B$5))))/2</f>
        <v>0.4297619048</v>
      </c>
      <c r="Z1851" s="15">
        <f>(MAX(0,MIN(1,(O1851-scaling_params!$B$6)/(scaling_params!$C$6-scaling_params!$B$6)))+MAX(0,MIN(1,1-(P1851-scaling_params!$B$7)/(scaling_params!$C$7-scaling_params!$B$7)))+MAX(0,MIN(1,(T1851-scaling_params!$B$11)/(scaling_params!$C$11-scaling_params!$B$11))))/3</f>
        <v>0.415604572</v>
      </c>
      <c r="AA1851" s="15">
        <f>(MAX(0,MIN(1,1-(Q1851-scaling_params!$B$8)/(scaling_params!$C$8-scaling_params!$B$8)))+MAX(0,MIN(1,(R1851-scaling_params!$B$9)/(scaling_params!$C$9-scaling_params!$B$9)))+MAX(0,MIN(1,(S1851-scaling_params!$B$10)/(scaling_params!$C$10-scaling_params!$B$10))))/3</f>
        <v>0.5481368036</v>
      </c>
      <c r="AB1851" s="15">
        <f>(MAX(0,MIN(1,(U1851-scaling_params!$B$12)/(scaling_params!$C$12-scaling_params!$B$12)))+MAX(0,MIN(1,(V1851-scaling_params!$B$13)/(scaling_params!$C$13-scaling_params!$B$13))))/2</f>
        <v>0.3590909091</v>
      </c>
      <c r="AC1851" s="13">
        <f>(scaling_params!$G$2*X1851+scaling_params!$G$3*Y1851+scaling_params!$G$4*Z1851+scaling_params!$G$5*AA1851+scaling_params!$G$6*AB1851)*100</f>
        <v>46.76774954</v>
      </c>
      <c r="AD1851" s="11" t="s">
        <v>680</v>
      </c>
      <c r="AE1851" s="11">
        <f t="shared" si="2"/>
        <v>1</v>
      </c>
    </row>
    <row r="1852" ht="15.75" customHeight="1">
      <c r="A1852" s="11" t="s">
        <v>604</v>
      </c>
      <c r="B1852" s="11" t="s">
        <v>163</v>
      </c>
      <c r="C1852" s="11" t="s">
        <v>449</v>
      </c>
      <c r="D1852" s="11" t="s">
        <v>174</v>
      </c>
      <c r="E1852" s="12">
        <v>2024.0</v>
      </c>
      <c r="F1852" s="11" t="s">
        <v>171</v>
      </c>
      <c r="G1852" s="11" t="s">
        <v>184</v>
      </c>
      <c r="H1852" s="11">
        <v>4.0</v>
      </c>
      <c r="I1852" s="13">
        <v>8.6</v>
      </c>
      <c r="J1852" s="11">
        <v>0.0</v>
      </c>
      <c r="K1852" s="13">
        <v>3.0</v>
      </c>
      <c r="L1852" s="13">
        <v>5.5</v>
      </c>
      <c r="M1852" s="11">
        <v>6.0</v>
      </c>
      <c r="N1852" s="14">
        <v>0.73</v>
      </c>
      <c r="O1852" s="13">
        <v>61.5</v>
      </c>
      <c r="P1852" s="13">
        <v>8.7</v>
      </c>
      <c r="Q1852" s="13">
        <v>18.1</v>
      </c>
      <c r="R1852" s="13">
        <v>13.0</v>
      </c>
      <c r="S1852" s="13">
        <v>3.0</v>
      </c>
      <c r="T1852" s="13">
        <v>3.0</v>
      </c>
      <c r="U1852" s="13">
        <v>1.3</v>
      </c>
      <c r="V1852" s="13">
        <v>78.3</v>
      </c>
      <c r="W1852" s="11" t="str">
        <f t="shared" si="1"/>
        <v>B-Average|BBVA|Digital|2024</v>
      </c>
      <c r="X1852" s="15">
        <f>(MAX(0,MIN(1,1-(K1852-scaling_params!$B$2)/(scaling_params!$C$2-scaling_params!$B$2)))+MAX(0,MIN(1,(L1852-scaling_params!$B$3)/(scaling_params!$C$3-scaling_params!$B$3))))/2</f>
        <v>0.3504901961</v>
      </c>
      <c r="Y1852" s="15">
        <f>(MAX(0,MIN(1,(M1852-scaling_params!$B$4)/(scaling_params!$C$4-scaling_params!$B$4)))+MAX(0,MIN(1,(N1852-scaling_params!$B$5)/(scaling_params!$C$5-scaling_params!$B$5))))/2</f>
        <v>0.4523809524</v>
      </c>
      <c r="Z1852" s="15">
        <f>(MAX(0,MIN(1,(O1852-scaling_params!$B$6)/(scaling_params!$C$6-scaling_params!$B$6)))+MAX(0,MIN(1,1-(P1852-scaling_params!$B$7)/(scaling_params!$C$7-scaling_params!$B$7)))+MAX(0,MIN(1,(T1852-scaling_params!$B$11)/(scaling_params!$C$11-scaling_params!$B$11))))/3</f>
        <v>0.2687602737</v>
      </c>
      <c r="AA1852" s="15">
        <f>(MAX(0,MIN(1,1-(Q1852-scaling_params!$B$8)/(scaling_params!$C$8-scaling_params!$B$8)))+MAX(0,MIN(1,(R1852-scaling_params!$B$9)/(scaling_params!$C$9-scaling_params!$B$9)))+MAX(0,MIN(1,(S1852-scaling_params!$B$10)/(scaling_params!$C$10-scaling_params!$B$10))))/3</f>
        <v>0.3340807554</v>
      </c>
      <c r="AB1852" s="15">
        <f>(MAX(0,MIN(1,(U1852-scaling_params!$B$12)/(scaling_params!$C$12-scaling_params!$B$12)))+MAX(0,MIN(1,(V1852-scaling_params!$B$13)/(scaling_params!$C$13-scaling_params!$B$13))))/2</f>
        <v>0.3922727273</v>
      </c>
      <c r="AC1852" s="13">
        <f>(scaling_params!$G$2*X1852+scaling_params!$G$3*Y1852+scaling_params!$G$4*Z1852+scaling_params!$G$5*AA1852+scaling_params!$G$6*AB1852)*100</f>
        <v>35.6919779</v>
      </c>
      <c r="AD1852" s="11" t="s">
        <v>680</v>
      </c>
      <c r="AE1852" s="11">
        <f t="shared" si="2"/>
        <v>1</v>
      </c>
    </row>
    <row r="1853" ht="15.75" customHeight="1">
      <c r="A1853" s="11" t="s">
        <v>604</v>
      </c>
      <c r="B1853" s="11" t="s">
        <v>163</v>
      </c>
      <c r="C1853" s="11" t="s">
        <v>449</v>
      </c>
      <c r="D1853" s="11" t="s">
        <v>174</v>
      </c>
      <c r="E1853" s="12">
        <v>2025.0</v>
      </c>
      <c r="F1853" s="11" t="s">
        <v>171</v>
      </c>
      <c r="G1853" s="11" t="s">
        <v>184</v>
      </c>
      <c r="H1853" s="11">
        <v>4.0</v>
      </c>
      <c r="I1853" s="13">
        <v>8.3</v>
      </c>
      <c r="J1853" s="11">
        <v>1.0</v>
      </c>
      <c r="K1853" s="13">
        <v>3.2</v>
      </c>
      <c r="L1853" s="13">
        <v>6.7</v>
      </c>
      <c r="M1853" s="11">
        <v>4.0</v>
      </c>
      <c r="N1853" s="14">
        <v>0.71</v>
      </c>
      <c r="O1853" s="13">
        <v>62.8</v>
      </c>
      <c r="P1853" s="13">
        <v>7.6</v>
      </c>
      <c r="Q1853" s="13">
        <v>16.6</v>
      </c>
      <c r="R1853" s="13">
        <v>15.2</v>
      </c>
      <c r="S1853" s="13">
        <v>3.9</v>
      </c>
      <c r="T1853" s="13">
        <v>2.7</v>
      </c>
      <c r="U1853" s="13">
        <v>1.7</v>
      </c>
      <c r="V1853" s="13">
        <v>69.0</v>
      </c>
      <c r="W1853" s="11" t="str">
        <f t="shared" si="1"/>
        <v>B-Average|BBVA|Digital|2025</v>
      </c>
      <c r="X1853" s="15">
        <f>(MAX(0,MIN(1,1-(K1853-scaling_params!$B$2)/(scaling_params!$C$2-scaling_params!$B$2)))+MAX(0,MIN(1,(L1853-scaling_params!$B$3)/(scaling_params!$C$3-scaling_params!$B$3))))/2</f>
        <v>0.4053921569</v>
      </c>
      <c r="Y1853" s="15">
        <f>(MAX(0,MIN(1,(M1853-scaling_params!$B$4)/(scaling_params!$C$4-scaling_params!$B$4)))+MAX(0,MIN(1,(N1853-scaling_params!$B$5)/(scaling_params!$C$5-scaling_params!$B$5))))/2</f>
        <v>0.4178571429</v>
      </c>
      <c r="Z1853" s="15">
        <f>(MAX(0,MIN(1,(O1853-scaling_params!$B$6)/(scaling_params!$C$6-scaling_params!$B$6)))+MAX(0,MIN(1,1-(P1853-scaling_params!$B$7)/(scaling_params!$C$7-scaling_params!$B$7)))+MAX(0,MIN(1,(T1853-scaling_params!$B$11)/(scaling_params!$C$11-scaling_params!$B$11))))/3</f>
        <v>0.3607400895</v>
      </c>
      <c r="AA1853" s="15">
        <f>(MAX(0,MIN(1,1-(Q1853-scaling_params!$B$8)/(scaling_params!$C$8-scaling_params!$B$8)))+MAX(0,MIN(1,(R1853-scaling_params!$B$9)/(scaling_params!$C$9-scaling_params!$B$9)))+MAX(0,MIN(1,(S1853-scaling_params!$B$10)/(scaling_params!$C$10-scaling_params!$B$10))))/3</f>
        <v>0.5719612356</v>
      </c>
      <c r="AB1853" s="15">
        <f>(MAX(0,MIN(1,(U1853-scaling_params!$B$12)/(scaling_params!$C$12-scaling_params!$B$12)))+MAX(0,MIN(1,(V1853-scaling_params!$B$13)/(scaling_params!$C$13-scaling_params!$B$13))))/2</f>
        <v>0.4077272727</v>
      </c>
      <c r="AC1853" s="13">
        <f>(scaling_params!$G$2*X1853+scaling_params!$G$3*Y1853+scaling_params!$G$4*Z1853+scaling_params!$G$5*AA1853+scaling_params!$G$6*AB1853)*100</f>
        <v>42.70145021</v>
      </c>
      <c r="AD1853" s="11" t="s">
        <v>680</v>
      </c>
      <c r="AE1853" s="11">
        <f t="shared" si="2"/>
        <v>1</v>
      </c>
    </row>
    <row r="1854" ht="15.75" customHeight="1">
      <c r="A1854" s="11" t="s">
        <v>605</v>
      </c>
      <c r="B1854" s="11" t="s">
        <v>163</v>
      </c>
      <c r="C1854" s="11" t="s">
        <v>449</v>
      </c>
      <c r="D1854" s="11" t="s">
        <v>177</v>
      </c>
      <c r="E1854" s="12">
        <v>2024.0</v>
      </c>
      <c r="F1854" s="11" t="s">
        <v>171</v>
      </c>
      <c r="G1854" s="11" t="s">
        <v>175</v>
      </c>
      <c r="H1854" s="11">
        <v>2.0</v>
      </c>
      <c r="I1854" s="13">
        <v>8.6</v>
      </c>
      <c r="J1854" s="11">
        <v>0.0</v>
      </c>
      <c r="K1854" s="13">
        <v>2.9</v>
      </c>
      <c r="L1854" s="13">
        <v>6.6</v>
      </c>
      <c r="M1854" s="11">
        <v>3.0</v>
      </c>
      <c r="N1854" s="14">
        <v>0.82</v>
      </c>
      <c r="O1854" s="13">
        <v>68.1</v>
      </c>
      <c r="P1854" s="13">
        <v>8.1</v>
      </c>
      <c r="Q1854" s="13">
        <v>16.4</v>
      </c>
      <c r="R1854" s="13">
        <v>13.3</v>
      </c>
      <c r="S1854" s="13">
        <v>3.8</v>
      </c>
      <c r="T1854" s="13">
        <v>3.8</v>
      </c>
      <c r="U1854" s="13">
        <v>2.1</v>
      </c>
      <c r="V1854" s="13">
        <v>78.3</v>
      </c>
      <c r="W1854" s="11" t="str">
        <f t="shared" si="1"/>
        <v>B-Average|BBVA|Retail|2024</v>
      </c>
      <c r="X1854" s="15">
        <f>(MAX(0,MIN(1,1-(K1854-scaling_params!$B$2)/(scaling_params!$C$2-scaling_params!$B$2)))+MAX(0,MIN(1,(L1854-scaling_params!$B$3)/(scaling_params!$C$3-scaling_params!$B$3))))/2</f>
        <v>0.4480392157</v>
      </c>
      <c r="Y1854" s="15">
        <f>(MAX(0,MIN(1,(M1854-scaling_params!$B$4)/(scaling_params!$C$4-scaling_params!$B$4)))+MAX(0,MIN(1,(N1854-scaling_params!$B$5)/(scaling_params!$C$5-scaling_params!$B$5))))/2</f>
        <v>0.5505952381</v>
      </c>
      <c r="Z1854" s="15">
        <f>(MAX(0,MIN(1,(O1854-scaling_params!$B$6)/(scaling_params!$C$6-scaling_params!$B$6)))+MAX(0,MIN(1,1-(P1854-scaling_params!$B$7)/(scaling_params!$C$7-scaling_params!$B$7)))+MAX(0,MIN(1,(T1854-scaling_params!$B$11)/(scaling_params!$C$11-scaling_params!$B$11))))/3</f>
        <v>0.507915695</v>
      </c>
      <c r="AA1854" s="15">
        <f>(MAX(0,MIN(1,1-(Q1854-scaling_params!$B$8)/(scaling_params!$C$8-scaling_params!$B$8)))+MAX(0,MIN(1,(R1854-scaling_params!$B$9)/(scaling_params!$C$9-scaling_params!$B$9)))+MAX(0,MIN(1,(S1854-scaling_params!$B$10)/(scaling_params!$C$10-scaling_params!$B$10))))/3</f>
        <v>0.4895642952</v>
      </c>
      <c r="AB1854" s="15">
        <f>(MAX(0,MIN(1,(U1854-scaling_params!$B$12)/(scaling_params!$C$12-scaling_params!$B$12)))+MAX(0,MIN(1,(V1854-scaling_params!$B$13)/(scaling_params!$C$13-scaling_params!$B$13))))/2</f>
        <v>0.5922727273</v>
      </c>
      <c r="AC1854" s="13">
        <f>(scaling_params!$G$2*X1854+scaling_params!$G$3*Y1854+scaling_params!$G$4*Z1854+scaling_params!$G$5*AA1854+scaling_params!$G$6*AB1854)*100</f>
        <v>51.00907828</v>
      </c>
      <c r="AD1854" s="11" t="s">
        <v>680</v>
      </c>
      <c r="AE1854" s="11">
        <f t="shared" si="2"/>
        <v>1</v>
      </c>
    </row>
    <row r="1855" ht="15.75" customHeight="1">
      <c r="A1855" s="11" t="s">
        <v>605</v>
      </c>
      <c r="B1855" s="11" t="s">
        <v>163</v>
      </c>
      <c r="C1855" s="11" t="s">
        <v>449</v>
      </c>
      <c r="D1855" s="11" t="s">
        <v>177</v>
      </c>
      <c r="E1855" s="12">
        <v>2025.0</v>
      </c>
      <c r="F1855" s="11" t="s">
        <v>171</v>
      </c>
      <c r="G1855" s="11" t="s">
        <v>175</v>
      </c>
      <c r="H1855" s="11">
        <v>2.0</v>
      </c>
      <c r="I1855" s="13">
        <v>8.3</v>
      </c>
      <c r="J1855" s="11">
        <v>1.0</v>
      </c>
      <c r="K1855" s="13">
        <v>2.8</v>
      </c>
      <c r="L1855" s="13">
        <v>6.0</v>
      </c>
      <c r="M1855" s="11">
        <v>17.0</v>
      </c>
      <c r="N1855" s="14">
        <v>0.77</v>
      </c>
      <c r="O1855" s="13">
        <v>69.9</v>
      </c>
      <c r="P1855" s="13">
        <v>6.2</v>
      </c>
      <c r="Q1855" s="13">
        <v>20.4</v>
      </c>
      <c r="R1855" s="13">
        <v>11.3</v>
      </c>
      <c r="S1855" s="13">
        <v>3.8</v>
      </c>
      <c r="T1855" s="13">
        <v>3.1</v>
      </c>
      <c r="U1855" s="13">
        <v>1.6</v>
      </c>
      <c r="V1855" s="13">
        <v>72.0</v>
      </c>
      <c r="W1855" s="11" t="str">
        <f t="shared" si="1"/>
        <v>B-Average|BBVA|Retail|2025</v>
      </c>
      <c r="X1855" s="15">
        <f>(MAX(0,MIN(1,1-(K1855-scaling_params!$B$2)/(scaling_params!$C$2-scaling_params!$B$2)))+MAX(0,MIN(1,(L1855-scaling_params!$B$3)/(scaling_params!$C$3-scaling_params!$B$3))))/2</f>
        <v>0.4205882353</v>
      </c>
      <c r="Y1855" s="15">
        <f>(MAX(0,MIN(1,(M1855-scaling_params!$B$4)/(scaling_params!$C$4-scaling_params!$B$4)))+MAX(0,MIN(1,(N1855-scaling_params!$B$5)/(scaling_params!$C$5-scaling_params!$B$5))))/2</f>
        <v>0.5547619048</v>
      </c>
      <c r="Z1855" s="15">
        <f>(MAX(0,MIN(1,(O1855-scaling_params!$B$6)/(scaling_params!$C$6-scaling_params!$B$6)))+MAX(0,MIN(1,1-(P1855-scaling_params!$B$7)/(scaling_params!$C$7-scaling_params!$B$7)))+MAX(0,MIN(1,(T1855-scaling_params!$B$11)/(scaling_params!$C$11-scaling_params!$B$11))))/3</f>
        <v>0.6421231698</v>
      </c>
      <c r="AA1855" s="15">
        <f>(MAX(0,MIN(1,1-(Q1855-scaling_params!$B$8)/(scaling_params!$C$8-scaling_params!$B$8)))+MAX(0,MIN(1,(R1855-scaling_params!$B$9)/(scaling_params!$C$9-scaling_params!$B$9)))+MAX(0,MIN(1,(S1855-scaling_params!$B$10)/(scaling_params!$C$10-scaling_params!$B$10))))/3</f>
        <v>0.2536609581</v>
      </c>
      <c r="AB1855" s="15">
        <f>(MAX(0,MIN(1,(U1855-scaling_params!$B$12)/(scaling_params!$C$12-scaling_params!$B$12)))+MAX(0,MIN(1,(V1855-scaling_params!$B$13)/(scaling_params!$C$13-scaling_params!$B$13))))/2</f>
        <v>0.41</v>
      </c>
      <c r="AC1855" s="13">
        <f>(scaling_params!$G$2*X1855+scaling_params!$G$3*Y1855+scaling_params!$G$4*Z1855+scaling_params!$G$5*AA1855+scaling_params!$G$6*AB1855)*100</f>
        <v>47.31305564</v>
      </c>
      <c r="AD1855" s="11" t="s">
        <v>680</v>
      </c>
      <c r="AE1855" s="11">
        <f t="shared" si="2"/>
        <v>1</v>
      </c>
    </row>
    <row r="1856" ht="15.75" customHeight="1">
      <c r="A1856" s="11" t="s">
        <v>606</v>
      </c>
      <c r="B1856" s="11" t="s">
        <v>163</v>
      </c>
      <c r="C1856" s="11" t="s">
        <v>449</v>
      </c>
      <c r="D1856" s="11" t="s">
        <v>177</v>
      </c>
      <c r="E1856" s="12">
        <v>2024.0</v>
      </c>
      <c r="F1856" s="11" t="s">
        <v>166</v>
      </c>
      <c r="G1856" s="11" t="s">
        <v>184</v>
      </c>
      <c r="H1856" s="11">
        <v>3.0</v>
      </c>
      <c r="I1856" s="13">
        <v>8.6</v>
      </c>
      <c r="J1856" s="11">
        <v>0.0</v>
      </c>
      <c r="K1856" s="13">
        <v>2.9</v>
      </c>
      <c r="L1856" s="13">
        <v>8.3</v>
      </c>
      <c r="M1856" s="11">
        <v>12.0</v>
      </c>
      <c r="N1856" s="14">
        <v>0.83</v>
      </c>
      <c r="O1856" s="13">
        <v>68.1</v>
      </c>
      <c r="P1856" s="13">
        <v>8.1</v>
      </c>
      <c r="Q1856" s="13">
        <v>16.4</v>
      </c>
      <c r="R1856" s="13">
        <v>13.3</v>
      </c>
      <c r="S1856" s="13">
        <v>3.9</v>
      </c>
      <c r="T1856" s="13">
        <v>3.8</v>
      </c>
      <c r="U1856" s="13">
        <v>2.1</v>
      </c>
      <c r="V1856" s="13">
        <v>74.5</v>
      </c>
      <c r="W1856" s="11" t="str">
        <f t="shared" si="1"/>
        <v>B-Average|BBVA|Retail|2024</v>
      </c>
      <c r="X1856" s="15">
        <f>(MAX(0,MIN(1,1-(K1856-scaling_params!$B$2)/(scaling_params!$C$2-scaling_params!$B$2)))+MAX(0,MIN(1,(L1856-scaling_params!$B$3)/(scaling_params!$C$3-scaling_params!$B$3))))/2</f>
        <v>0.5730392157</v>
      </c>
      <c r="Y1856" s="15">
        <f>(MAX(0,MIN(1,(M1856-scaling_params!$B$4)/(scaling_params!$C$4-scaling_params!$B$4)))+MAX(0,MIN(1,(N1856-scaling_params!$B$5)/(scaling_params!$C$5-scaling_params!$B$5))))/2</f>
        <v>0.605952381</v>
      </c>
      <c r="Z1856" s="15">
        <f>(MAX(0,MIN(1,(O1856-scaling_params!$B$6)/(scaling_params!$C$6-scaling_params!$B$6)))+MAX(0,MIN(1,1-(P1856-scaling_params!$B$7)/(scaling_params!$C$7-scaling_params!$B$7)))+MAX(0,MIN(1,(T1856-scaling_params!$B$11)/(scaling_params!$C$11-scaling_params!$B$11))))/3</f>
        <v>0.507915695</v>
      </c>
      <c r="AA1856" s="15">
        <f>(MAX(0,MIN(1,1-(Q1856-scaling_params!$B$8)/(scaling_params!$C$8-scaling_params!$B$8)))+MAX(0,MIN(1,(R1856-scaling_params!$B$9)/(scaling_params!$C$9-scaling_params!$B$9)))+MAX(0,MIN(1,(S1856-scaling_params!$B$10)/(scaling_params!$C$10-scaling_params!$B$10))))/3</f>
        <v>0.4993682168</v>
      </c>
      <c r="AB1856" s="15">
        <f>(MAX(0,MIN(1,(U1856-scaling_params!$B$12)/(scaling_params!$C$12-scaling_params!$B$12)))+MAX(0,MIN(1,(V1856-scaling_params!$B$13)/(scaling_params!$C$13-scaling_params!$B$13))))/2</f>
        <v>0.5577272727</v>
      </c>
      <c r="AC1856" s="13">
        <f>(scaling_params!$G$2*X1856+scaling_params!$G$3*Y1856+scaling_params!$G$4*Z1856+scaling_params!$G$5*AA1856+scaling_params!$G$6*AB1856)*100</f>
        <v>55.01238379</v>
      </c>
      <c r="AD1856" s="11" t="s">
        <v>680</v>
      </c>
      <c r="AE1856" s="11">
        <f t="shared" si="2"/>
        <v>1</v>
      </c>
    </row>
    <row r="1857" ht="15.75" customHeight="1">
      <c r="A1857" s="11" t="s">
        <v>606</v>
      </c>
      <c r="B1857" s="11" t="s">
        <v>163</v>
      </c>
      <c r="C1857" s="11" t="s">
        <v>449</v>
      </c>
      <c r="D1857" s="11" t="s">
        <v>177</v>
      </c>
      <c r="E1857" s="12">
        <v>2025.0</v>
      </c>
      <c r="F1857" s="11" t="s">
        <v>166</v>
      </c>
      <c r="G1857" s="11" t="s">
        <v>184</v>
      </c>
      <c r="H1857" s="11">
        <v>3.0</v>
      </c>
      <c r="I1857" s="13">
        <v>8.3</v>
      </c>
      <c r="J1857" s="11">
        <v>0.0</v>
      </c>
      <c r="K1857" s="13">
        <v>2.8</v>
      </c>
      <c r="L1857" s="13">
        <v>6.9</v>
      </c>
      <c r="M1857" s="11">
        <v>8.0</v>
      </c>
      <c r="N1857" s="14">
        <v>0.75</v>
      </c>
      <c r="O1857" s="13">
        <v>69.9</v>
      </c>
      <c r="P1857" s="13">
        <v>6.2</v>
      </c>
      <c r="Q1857" s="13">
        <v>20.4</v>
      </c>
      <c r="R1857" s="13">
        <v>11.3</v>
      </c>
      <c r="S1857" s="13">
        <v>4.0</v>
      </c>
      <c r="T1857" s="13">
        <v>3.6</v>
      </c>
      <c r="U1857" s="13">
        <v>1.6</v>
      </c>
      <c r="V1857" s="13">
        <v>71.4</v>
      </c>
      <c r="W1857" s="11" t="str">
        <f t="shared" si="1"/>
        <v>B-Average|BBVA|Retail|2025</v>
      </c>
      <c r="X1857" s="15">
        <f>(MAX(0,MIN(1,1-(K1857-scaling_params!$B$2)/(scaling_params!$C$2-scaling_params!$B$2)))+MAX(0,MIN(1,(L1857-scaling_params!$B$3)/(scaling_params!$C$3-scaling_params!$B$3))))/2</f>
        <v>0.4867647059</v>
      </c>
      <c r="Y1857" s="15">
        <f>(MAX(0,MIN(1,(M1857-scaling_params!$B$4)/(scaling_params!$C$4-scaling_params!$B$4)))+MAX(0,MIN(1,(N1857-scaling_params!$B$5)/(scaling_params!$C$5-scaling_params!$B$5))))/2</f>
        <v>0.4869047619</v>
      </c>
      <c r="Z1857" s="15">
        <f>(MAX(0,MIN(1,(O1857-scaling_params!$B$6)/(scaling_params!$C$6-scaling_params!$B$6)))+MAX(0,MIN(1,1-(P1857-scaling_params!$B$7)/(scaling_params!$C$7-scaling_params!$B$7)))+MAX(0,MIN(1,(T1857-scaling_params!$B$11)/(scaling_params!$C$11-scaling_params!$B$11))))/3</f>
        <v>0.6897422175</v>
      </c>
      <c r="AA1857" s="15">
        <f>(MAX(0,MIN(1,1-(Q1857-scaling_params!$B$8)/(scaling_params!$C$8-scaling_params!$B$8)))+MAX(0,MIN(1,(R1857-scaling_params!$B$9)/(scaling_params!$C$9-scaling_params!$B$9)))+MAX(0,MIN(1,(S1857-scaling_params!$B$10)/(scaling_params!$C$10-scaling_params!$B$10))))/3</f>
        <v>0.2732688012</v>
      </c>
      <c r="AB1857" s="15">
        <f>(MAX(0,MIN(1,(U1857-scaling_params!$B$12)/(scaling_params!$C$12-scaling_params!$B$12)))+MAX(0,MIN(1,(V1857-scaling_params!$B$13)/(scaling_params!$C$13-scaling_params!$B$13))))/2</f>
        <v>0.4045454545</v>
      </c>
      <c r="AC1857" s="13">
        <f>(scaling_params!$G$2*X1857+scaling_params!$G$3*Y1857+scaling_params!$G$4*Z1857+scaling_params!$G$5*AA1857+scaling_params!$G$6*AB1857)*100</f>
        <v>48.67334187</v>
      </c>
      <c r="AD1857" s="11" t="s">
        <v>680</v>
      </c>
      <c r="AE1857" s="11">
        <f t="shared" si="2"/>
        <v>1</v>
      </c>
    </row>
    <row r="1858" ht="15.75" customHeight="1">
      <c r="A1858" s="11" t="s">
        <v>607</v>
      </c>
      <c r="B1858" s="11" t="s">
        <v>163</v>
      </c>
      <c r="C1858" s="11" t="s">
        <v>449</v>
      </c>
      <c r="D1858" s="11" t="s">
        <v>170</v>
      </c>
      <c r="E1858" s="12">
        <v>2024.0</v>
      </c>
      <c r="F1858" s="11" t="s">
        <v>166</v>
      </c>
      <c r="G1858" s="11" t="s">
        <v>175</v>
      </c>
      <c r="H1858" s="11">
        <v>3.0</v>
      </c>
      <c r="I1858" s="13">
        <v>8.6</v>
      </c>
      <c r="J1858" s="11">
        <v>0.0</v>
      </c>
      <c r="K1858" s="13">
        <v>2.4</v>
      </c>
      <c r="L1858" s="13">
        <v>7.5</v>
      </c>
      <c r="M1858" s="11">
        <v>24.0</v>
      </c>
      <c r="N1858" s="14">
        <v>0.81</v>
      </c>
      <c r="O1858" s="13">
        <v>70.5</v>
      </c>
      <c r="P1858" s="13">
        <v>8.3</v>
      </c>
      <c r="Q1858" s="13">
        <v>13.6</v>
      </c>
      <c r="R1858" s="13">
        <v>14.9</v>
      </c>
      <c r="S1858" s="13">
        <v>3.9</v>
      </c>
      <c r="T1858" s="13">
        <v>3.8</v>
      </c>
      <c r="U1858" s="13">
        <v>1.7</v>
      </c>
      <c r="V1858" s="13">
        <v>77.1</v>
      </c>
      <c r="W1858" s="11" t="str">
        <f t="shared" si="1"/>
        <v>B-Average|BBVA|Risk|2024</v>
      </c>
      <c r="X1858" s="15">
        <f>(MAX(0,MIN(1,1-(K1858-scaling_params!$B$2)/(scaling_params!$C$2-scaling_params!$B$2)))+MAX(0,MIN(1,(L1858-scaling_params!$B$3)/(scaling_params!$C$3-scaling_params!$B$3))))/2</f>
        <v>0.5975490196</v>
      </c>
      <c r="Y1858" s="15">
        <f>(MAX(0,MIN(1,(M1858-scaling_params!$B$4)/(scaling_params!$C$4-scaling_params!$B$4)))+MAX(0,MIN(1,(N1858-scaling_params!$B$5)/(scaling_params!$C$5-scaling_params!$B$5))))/2</f>
        <v>0.6380952381</v>
      </c>
      <c r="Z1858" s="15">
        <f>(MAX(0,MIN(1,(O1858-scaling_params!$B$6)/(scaling_params!$C$6-scaling_params!$B$6)))+MAX(0,MIN(1,1-(P1858-scaling_params!$B$7)/(scaling_params!$C$7-scaling_params!$B$7)))+MAX(0,MIN(1,(T1858-scaling_params!$B$11)/(scaling_params!$C$11-scaling_params!$B$11))))/3</f>
        <v>0.5295016374</v>
      </c>
      <c r="AA1858" s="15">
        <f>(MAX(0,MIN(1,1-(Q1858-scaling_params!$B$8)/(scaling_params!$C$8-scaling_params!$B$8)))+MAX(0,MIN(1,(R1858-scaling_params!$B$9)/(scaling_params!$C$9-scaling_params!$B$9)))+MAX(0,MIN(1,(S1858-scaling_params!$B$10)/(scaling_params!$C$10-scaling_params!$B$10))))/3</f>
        <v>0.6729393714</v>
      </c>
      <c r="AB1858" s="15">
        <f>(MAX(0,MIN(1,(U1858-scaling_params!$B$12)/(scaling_params!$C$12-scaling_params!$B$12)))+MAX(0,MIN(1,(V1858-scaling_params!$B$13)/(scaling_params!$C$13-scaling_params!$B$13))))/2</f>
        <v>0.4813636364</v>
      </c>
      <c r="AC1858" s="13">
        <f>(scaling_params!$G$2*X1858+scaling_params!$G$3*Y1858+scaling_params!$G$4*Z1858+scaling_params!$G$5*AA1858+scaling_params!$G$6*AB1858)*100</f>
        <v>59.00475238</v>
      </c>
      <c r="AD1858" s="11" t="s">
        <v>680</v>
      </c>
      <c r="AE1858" s="11">
        <f t="shared" si="2"/>
        <v>1</v>
      </c>
    </row>
    <row r="1859" ht="15.75" customHeight="1">
      <c r="A1859" s="11" t="s">
        <v>607</v>
      </c>
      <c r="B1859" s="11" t="s">
        <v>163</v>
      </c>
      <c r="C1859" s="11" t="s">
        <v>449</v>
      </c>
      <c r="D1859" s="11" t="s">
        <v>170</v>
      </c>
      <c r="E1859" s="12">
        <v>2025.0</v>
      </c>
      <c r="F1859" s="11" t="s">
        <v>166</v>
      </c>
      <c r="G1859" s="11" t="s">
        <v>175</v>
      </c>
      <c r="H1859" s="11">
        <v>3.0</v>
      </c>
      <c r="I1859" s="13">
        <v>8.3</v>
      </c>
      <c r="J1859" s="11">
        <v>0.0</v>
      </c>
      <c r="K1859" s="13">
        <v>2.5</v>
      </c>
      <c r="L1859" s="13">
        <v>8.1</v>
      </c>
      <c r="M1859" s="11">
        <v>22.0</v>
      </c>
      <c r="N1859" s="14">
        <v>0.8</v>
      </c>
      <c r="O1859" s="13">
        <v>68.8</v>
      </c>
      <c r="P1859" s="13">
        <v>7.0</v>
      </c>
      <c r="Q1859" s="13">
        <v>16.6</v>
      </c>
      <c r="R1859" s="13">
        <v>14.7</v>
      </c>
      <c r="S1859" s="13">
        <v>4.1</v>
      </c>
      <c r="T1859" s="13">
        <v>4.3</v>
      </c>
      <c r="U1859" s="13">
        <v>1.5</v>
      </c>
      <c r="V1859" s="13">
        <v>69.4</v>
      </c>
      <c r="W1859" s="11" t="str">
        <f t="shared" si="1"/>
        <v>B-Average|BBVA|Risk|2025</v>
      </c>
      <c r="X1859" s="15">
        <f>(MAX(0,MIN(1,1-(K1859-scaling_params!$B$2)/(scaling_params!$C$2-scaling_params!$B$2)))+MAX(0,MIN(1,(L1859-scaling_params!$B$3)/(scaling_params!$C$3-scaling_params!$B$3))))/2</f>
        <v>0.625</v>
      </c>
      <c r="Y1859" s="15">
        <f>(MAX(0,MIN(1,(M1859-scaling_params!$B$4)/(scaling_params!$C$4-scaling_params!$B$4)))+MAX(0,MIN(1,(N1859-scaling_params!$B$5)/(scaling_params!$C$5-scaling_params!$B$5))))/2</f>
        <v>0.6160714286</v>
      </c>
      <c r="Z1859" s="15">
        <f>(MAX(0,MIN(1,(O1859-scaling_params!$B$6)/(scaling_params!$C$6-scaling_params!$B$6)))+MAX(0,MIN(1,1-(P1859-scaling_params!$B$7)/(scaling_params!$C$7-scaling_params!$B$7)))+MAX(0,MIN(1,(T1859-scaling_params!$B$11)/(scaling_params!$C$11-scaling_params!$B$11))))/3</f>
        <v>0.6661849969</v>
      </c>
      <c r="AA1859" s="15">
        <f>(MAX(0,MIN(1,1-(Q1859-scaling_params!$B$8)/(scaling_params!$C$8-scaling_params!$B$8)))+MAX(0,MIN(1,(R1859-scaling_params!$B$9)/(scaling_params!$C$9-scaling_params!$B$9)))+MAX(0,MIN(1,(S1859-scaling_params!$B$10)/(scaling_params!$C$10-scaling_params!$B$10))))/3</f>
        <v>0.5704720323</v>
      </c>
      <c r="AB1859" s="15">
        <f>(MAX(0,MIN(1,(U1859-scaling_params!$B$12)/(scaling_params!$C$12-scaling_params!$B$12)))+MAX(0,MIN(1,(V1859-scaling_params!$B$13)/(scaling_params!$C$13-scaling_params!$B$13))))/2</f>
        <v>0.3613636364</v>
      </c>
      <c r="AC1859" s="13">
        <f>(scaling_params!$G$2*X1859+scaling_params!$G$3*Y1859+scaling_params!$G$4*Z1859+scaling_params!$G$5*AA1859+scaling_params!$G$6*AB1859)*100</f>
        <v>59.12492468</v>
      </c>
      <c r="AD1859" s="11" t="s">
        <v>680</v>
      </c>
      <c r="AE1859" s="11">
        <f t="shared" si="2"/>
        <v>1</v>
      </c>
    </row>
    <row r="1860" ht="15.75" customHeight="1">
      <c r="A1860" s="11" t="s">
        <v>608</v>
      </c>
      <c r="B1860" s="11" t="s">
        <v>163</v>
      </c>
      <c r="C1860" s="11" t="s">
        <v>449</v>
      </c>
      <c r="D1860" s="11" t="s">
        <v>174</v>
      </c>
      <c r="E1860" s="12">
        <v>2024.0</v>
      </c>
      <c r="F1860" s="11" t="s">
        <v>166</v>
      </c>
      <c r="G1860" s="11" t="s">
        <v>184</v>
      </c>
      <c r="H1860" s="11">
        <v>1.0</v>
      </c>
      <c r="I1860" s="13">
        <v>8.6</v>
      </c>
      <c r="J1860" s="11">
        <v>0.0</v>
      </c>
      <c r="K1860" s="13">
        <v>3.0</v>
      </c>
      <c r="L1860" s="13">
        <v>6.4</v>
      </c>
      <c r="M1860" s="11">
        <v>16.0</v>
      </c>
      <c r="N1860" s="14">
        <v>0.77</v>
      </c>
      <c r="O1860" s="13">
        <v>61.5</v>
      </c>
      <c r="P1860" s="13">
        <v>8.7</v>
      </c>
      <c r="Q1860" s="13">
        <v>18.1</v>
      </c>
      <c r="R1860" s="13">
        <v>13.0</v>
      </c>
      <c r="S1860" s="13">
        <v>3.9</v>
      </c>
      <c r="T1860" s="13">
        <v>3.2</v>
      </c>
      <c r="U1860" s="13">
        <v>1.3</v>
      </c>
      <c r="V1860" s="13">
        <v>80.7</v>
      </c>
      <c r="W1860" s="11" t="str">
        <f t="shared" si="1"/>
        <v>B-Average|BBVA|Digital|2024</v>
      </c>
      <c r="X1860" s="15">
        <f>(MAX(0,MIN(1,1-(K1860-scaling_params!$B$2)/(scaling_params!$C$2-scaling_params!$B$2)))+MAX(0,MIN(1,(L1860-scaling_params!$B$3)/(scaling_params!$C$3-scaling_params!$B$3))))/2</f>
        <v>0.4166666667</v>
      </c>
      <c r="Y1860" s="15">
        <f>(MAX(0,MIN(1,(M1860-scaling_params!$B$4)/(scaling_params!$C$4-scaling_params!$B$4)))+MAX(0,MIN(1,(N1860-scaling_params!$B$5)/(scaling_params!$C$5-scaling_params!$B$5))))/2</f>
        <v>0.55</v>
      </c>
      <c r="Z1860" s="15">
        <f>(MAX(0,MIN(1,(O1860-scaling_params!$B$6)/(scaling_params!$C$6-scaling_params!$B$6)))+MAX(0,MIN(1,1-(P1860-scaling_params!$B$7)/(scaling_params!$C$7-scaling_params!$B$7)))+MAX(0,MIN(1,(T1860-scaling_params!$B$11)/(scaling_params!$C$11-scaling_params!$B$11))))/3</f>
        <v>0.2878078928</v>
      </c>
      <c r="AA1860" s="15">
        <f>(MAX(0,MIN(1,1-(Q1860-scaling_params!$B$8)/(scaling_params!$C$8-scaling_params!$B$8)))+MAX(0,MIN(1,(R1860-scaling_params!$B$9)/(scaling_params!$C$9-scaling_params!$B$9)))+MAX(0,MIN(1,(S1860-scaling_params!$B$10)/(scaling_params!$C$10-scaling_params!$B$10))))/3</f>
        <v>0.4223160495</v>
      </c>
      <c r="AB1860" s="15">
        <f>(MAX(0,MIN(1,(U1860-scaling_params!$B$12)/(scaling_params!$C$12-scaling_params!$B$12)))+MAX(0,MIN(1,(V1860-scaling_params!$B$13)/(scaling_params!$C$13-scaling_params!$B$13))))/2</f>
        <v>0.4140909091</v>
      </c>
      <c r="AC1860" s="13">
        <f>(scaling_params!$G$2*X1860+scaling_params!$G$3*Y1860+scaling_params!$G$4*Z1860+scaling_params!$G$5*AA1860+scaling_params!$G$6*AB1860)*100</f>
        <v>41.79918735</v>
      </c>
      <c r="AD1860" s="11" t="s">
        <v>680</v>
      </c>
      <c r="AE1860" s="11">
        <f t="shared" si="2"/>
        <v>1</v>
      </c>
    </row>
    <row r="1861" ht="15.75" customHeight="1">
      <c r="A1861" s="11" t="s">
        <v>608</v>
      </c>
      <c r="B1861" s="11" t="s">
        <v>163</v>
      </c>
      <c r="C1861" s="11" t="s">
        <v>449</v>
      </c>
      <c r="D1861" s="11" t="s">
        <v>174</v>
      </c>
      <c r="E1861" s="12">
        <v>2025.0</v>
      </c>
      <c r="F1861" s="11" t="s">
        <v>166</v>
      </c>
      <c r="G1861" s="11" t="s">
        <v>184</v>
      </c>
      <c r="H1861" s="11">
        <v>1.0</v>
      </c>
      <c r="I1861" s="13">
        <v>8.3</v>
      </c>
      <c r="J1861" s="11">
        <v>0.0</v>
      </c>
      <c r="K1861" s="13">
        <v>3.2</v>
      </c>
      <c r="L1861" s="13">
        <v>6.9</v>
      </c>
      <c r="M1861" s="11">
        <v>18.0</v>
      </c>
      <c r="N1861" s="14">
        <v>0.84</v>
      </c>
      <c r="O1861" s="13">
        <v>62.8</v>
      </c>
      <c r="P1861" s="13">
        <v>7.6</v>
      </c>
      <c r="Q1861" s="13">
        <v>16.6</v>
      </c>
      <c r="R1861" s="13">
        <v>15.2</v>
      </c>
      <c r="S1861" s="13">
        <v>3.3</v>
      </c>
      <c r="T1861" s="13">
        <v>3.1</v>
      </c>
      <c r="U1861" s="13">
        <v>1.7</v>
      </c>
      <c r="V1861" s="13">
        <v>78.7</v>
      </c>
      <c r="W1861" s="11" t="str">
        <f t="shared" si="1"/>
        <v>B-Average|BBVA|Digital|2025</v>
      </c>
      <c r="X1861" s="15">
        <f>(MAX(0,MIN(1,1-(K1861-scaling_params!$B$2)/(scaling_params!$C$2-scaling_params!$B$2)))+MAX(0,MIN(1,(L1861-scaling_params!$B$3)/(scaling_params!$C$3-scaling_params!$B$3))))/2</f>
        <v>0.4200980392</v>
      </c>
      <c r="Y1861" s="15">
        <f>(MAX(0,MIN(1,(M1861-scaling_params!$B$4)/(scaling_params!$C$4-scaling_params!$B$4)))+MAX(0,MIN(1,(N1861-scaling_params!$B$5)/(scaling_params!$C$5-scaling_params!$B$5))))/2</f>
        <v>0.6470238095</v>
      </c>
      <c r="Z1861" s="15">
        <f>(MAX(0,MIN(1,(O1861-scaling_params!$B$6)/(scaling_params!$C$6-scaling_params!$B$6)))+MAX(0,MIN(1,1-(P1861-scaling_params!$B$7)/(scaling_params!$C$7-scaling_params!$B$7)))+MAX(0,MIN(1,(T1861-scaling_params!$B$11)/(scaling_params!$C$11-scaling_params!$B$11))))/3</f>
        <v>0.3988353275</v>
      </c>
      <c r="AA1861" s="15">
        <f>(MAX(0,MIN(1,1-(Q1861-scaling_params!$B$8)/(scaling_params!$C$8-scaling_params!$B$8)))+MAX(0,MIN(1,(R1861-scaling_params!$B$9)/(scaling_params!$C$9-scaling_params!$B$9)))+MAX(0,MIN(1,(S1861-scaling_params!$B$10)/(scaling_params!$C$10-scaling_params!$B$10))))/3</f>
        <v>0.5131377062</v>
      </c>
      <c r="AB1861" s="15">
        <f>(MAX(0,MIN(1,(U1861-scaling_params!$B$12)/(scaling_params!$C$12-scaling_params!$B$12)))+MAX(0,MIN(1,(V1861-scaling_params!$B$13)/(scaling_params!$C$13-scaling_params!$B$13))))/2</f>
        <v>0.4959090909</v>
      </c>
      <c r="AC1861" s="13">
        <f>(scaling_params!$G$2*X1861+scaling_params!$G$3*Y1861+scaling_params!$G$4*Z1861+scaling_params!$G$5*AA1861+scaling_params!$G$6*AB1861)*100</f>
        <v>49.33294454</v>
      </c>
      <c r="AD1861" s="11" t="s">
        <v>680</v>
      </c>
      <c r="AE1861" s="11">
        <f t="shared" si="2"/>
        <v>1</v>
      </c>
    </row>
    <row r="1862" ht="15.75" customHeight="1">
      <c r="A1862" s="11" t="s">
        <v>609</v>
      </c>
      <c r="B1862" s="11" t="s">
        <v>163</v>
      </c>
      <c r="C1862" s="11" t="s">
        <v>610</v>
      </c>
      <c r="D1862" s="11" t="s">
        <v>177</v>
      </c>
      <c r="E1862" s="12">
        <v>2024.0</v>
      </c>
      <c r="F1862" s="11" t="s">
        <v>171</v>
      </c>
      <c r="G1862" s="11" t="s">
        <v>175</v>
      </c>
      <c r="H1862" s="11">
        <v>2.0</v>
      </c>
      <c r="I1862" s="13">
        <v>7.4</v>
      </c>
      <c r="J1862" s="11">
        <v>0.0</v>
      </c>
      <c r="K1862" s="13">
        <v>2.9</v>
      </c>
      <c r="L1862" s="13">
        <v>5.8</v>
      </c>
      <c r="M1862" s="11">
        <v>13.0</v>
      </c>
      <c r="N1862" s="14">
        <v>0.74</v>
      </c>
      <c r="O1862" s="13">
        <v>68.1</v>
      </c>
      <c r="P1862" s="13">
        <v>8.1</v>
      </c>
      <c r="Q1862" s="13">
        <v>16.4</v>
      </c>
      <c r="R1862" s="13">
        <v>13.3</v>
      </c>
      <c r="S1862" s="13">
        <v>3.5</v>
      </c>
      <c r="T1862" s="13">
        <v>2.9</v>
      </c>
      <c r="U1862" s="13">
        <v>2.1</v>
      </c>
      <c r="V1862" s="13">
        <v>67.4</v>
      </c>
      <c r="W1862" s="11" t="str">
        <f t="shared" si="1"/>
        <v>B-Average|BBVA|Retail|2024</v>
      </c>
      <c r="X1862" s="15">
        <f>(MAX(0,MIN(1,1-(K1862-scaling_params!$B$2)/(scaling_params!$C$2-scaling_params!$B$2)))+MAX(0,MIN(1,(L1862-scaling_params!$B$3)/(scaling_params!$C$3-scaling_params!$B$3))))/2</f>
        <v>0.3892156863</v>
      </c>
      <c r="Y1862" s="15">
        <f>(MAX(0,MIN(1,(M1862-scaling_params!$B$4)/(scaling_params!$C$4-scaling_params!$B$4)))+MAX(0,MIN(1,(N1862-scaling_params!$B$5)/(scaling_params!$C$5-scaling_params!$B$5))))/2</f>
        <v>0.4982142857</v>
      </c>
      <c r="Z1862" s="15">
        <f>(MAX(0,MIN(1,(O1862-scaling_params!$B$6)/(scaling_params!$C$6-scaling_params!$B$6)))+MAX(0,MIN(1,1-(P1862-scaling_params!$B$7)/(scaling_params!$C$7-scaling_params!$B$7)))+MAX(0,MIN(1,(T1862-scaling_params!$B$11)/(scaling_params!$C$11-scaling_params!$B$11))))/3</f>
        <v>0.4222014093</v>
      </c>
      <c r="AA1862" s="15">
        <f>(MAX(0,MIN(1,1-(Q1862-scaling_params!$B$8)/(scaling_params!$C$8-scaling_params!$B$8)))+MAX(0,MIN(1,(R1862-scaling_params!$B$9)/(scaling_params!$C$9-scaling_params!$B$9)))+MAX(0,MIN(1,(S1862-scaling_params!$B$10)/(scaling_params!$C$10-scaling_params!$B$10))))/3</f>
        <v>0.4601525305</v>
      </c>
      <c r="AB1862" s="15">
        <f>(MAX(0,MIN(1,(U1862-scaling_params!$B$12)/(scaling_params!$C$12-scaling_params!$B$12)))+MAX(0,MIN(1,(V1862-scaling_params!$B$13)/(scaling_params!$C$13-scaling_params!$B$13))))/2</f>
        <v>0.4931818182</v>
      </c>
      <c r="AC1862" s="13">
        <f>(scaling_params!$G$2*X1862+scaling_params!$G$3*Y1862+scaling_params!$G$4*Z1862+scaling_params!$G$5*AA1862+scaling_params!$G$6*AB1862)*100</f>
        <v>44.69456745</v>
      </c>
      <c r="AD1862" s="11" t="s">
        <v>680</v>
      </c>
      <c r="AE1862" s="11">
        <f t="shared" si="2"/>
        <v>1</v>
      </c>
    </row>
    <row r="1863" ht="15.75" customHeight="1">
      <c r="A1863" s="11" t="s">
        <v>609</v>
      </c>
      <c r="B1863" s="11" t="s">
        <v>163</v>
      </c>
      <c r="C1863" s="11" t="s">
        <v>610</v>
      </c>
      <c r="D1863" s="11" t="s">
        <v>177</v>
      </c>
      <c r="E1863" s="12">
        <v>2025.0</v>
      </c>
      <c r="F1863" s="11" t="s">
        <v>171</v>
      </c>
      <c r="G1863" s="11" t="s">
        <v>175</v>
      </c>
      <c r="H1863" s="11">
        <v>2.0</v>
      </c>
      <c r="I1863" s="13">
        <v>7.1</v>
      </c>
      <c r="J1863" s="11">
        <v>0.0</v>
      </c>
      <c r="K1863" s="13">
        <v>2.8</v>
      </c>
      <c r="L1863" s="13">
        <v>7.7</v>
      </c>
      <c r="M1863" s="11">
        <v>21.0</v>
      </c>
      <c r="N1863" s="14">
        <v>0.83</v>
      </c>
      <c r="O1863" s="13">
        <v>69.9</v>
      </c>
      <c r="P1863" s="13">
        <v>6.2</v>
      </c>
      <c r="Q1863" s="13">
        <v>20.4</v>
      </c>
      <c r="R1863" s="13">
        <v>11.3</v>
      </c>
      <c r="S1863" s="13">
        <v>3.9</v>
      </c>
      <c r="T1863" s="13">
        <v>4.0</v>
      </c>
      <c r="U1863" s="13">
        <v>1.6</v>
      </c>
      <c r="V1863" s="13">
        <v>70.5</v>
      </c>
      <c r="W1863" s="11" t="str">
        <f t="shared" si="1"/>
        <v>B-Average|BBVA|Retail|2025</v>
      </c>
      <c r="X1863" s="15">
        <f>(MAX(0,MIN(1,1-(K1863-scaling_params!$B$2)/(scaling_params!$C$2-scaling_params!$B$2)))+MAX(0,MIN(1,(L1863-scaling_params!$B$3)/(scaling_params!$C$3-scaling_params!$B$3))))/2</f>
        <v>0.5455882353</v>
      </c>
      <c r="Y1863" s="15">
        <f>(MAX(0,MIN(1,(M1863-scaling_params!$B$4)/(scaling_params!$C$4-scaling_params!$B$4)))+MAX(0,MIN(1,(N1863-scaling_params!$B$5)/(scaling_params!$C$5-scaling_params!$B$5))))/2</f>
        <v>0.6488095238</v>
      </c>
      <c r="Z1863" s="15">
        <f>(MAX(0,MIN(1,(O1863-scaling_params!$B$6)/(scaling_params!$C$6-scaling_params!$B$6)))+MAX(0,MIN(1,1-(P1863-scaling_params!$B$7)/(scaling_params!$C$7-scaling_params!$B$7)))+MAX(0,MIN(1,(T1863-scaling_params!$B$11)/(scaling_params!$C$11-scaling_params!$B$11))))/3</f>
        <v>0.7278374556</v>
      </c>
      <c r="AA1863" s="15">
        <f>(MAX(0,MIN(1,1-(Q1863-scaling_params!$B$8)/(scaling_params!$C$8-scaling_params!$B$8)))+MAX(0,MIN(1,(R1863-scaling_params!$B$9)/(scaling_params!$C$9-scaling_params!$B$9)))+MAX(0,MIN(1,(S1863-scaling_params!$B$10)/(scaling_params!$C$10-scaling_params!$B$10))))/3</f>
        <v>0.2634648796</v>
      </c>
      <c r="AB1863" s="15">
        <f>(MAX(0,MIN(1,(U1863-scaling_params!$B$12)/(scaling_params!$C$12-scaling_params!$B$12)))+MAX(0,MIN(1,(V1863-scaling_params!$B$13)/(scaling_params!$C$13-scaling_params!$B$13))))/2</f>
        <v>0.3963636364</v>
      </c>
      <c r="AC1863" s="13">
        <f>(scaling_params!$G$2*X1863+scaling_params!$G$3*Y1863+scaling_params!$G$4*Z1863+scaling_params!$G$5*AA1863+scaling_params!$G$6*AB1863)*100</f>
        <v>54.48660034</v>
      </c>
      <c r="AD1863" s="11" t="s">
        <v>680</v>
      </c>
      <c r="AE1863" s="11">
        <f t="shared" si="2"/>
        <v>1</v>
      </c>
    </row>
    <row r="1864" ht="15.75" customHeight="1">
      <c r="A1864" s="11" t="s">
        <v>611</v>
      </c>
      <c r="B1864" s="11" t="s">
        <v>163</v>
      </c>
      <c r="C1864" s="11" t="s">
        <v>610</v>
      </c>
      <c r="D1864" s="11" t="s">
        <v>170</v>
      </c>
      <c r="E1864" s="12">
        <v>2024.0</v>
      </c>
      <c r="F1864" s="11" t="s">
        <v>166</v>
      </c>
      <c r="G1864" s="11" t="s">
        <v>184</v>
      </c>
      <c r="H1864" s="11">
        <v>5.0</v>
      </c>
      <c r="I1864" s="13">
        <v>7.4</v>
      </c>
      <c r="J1864" s="11">
        <v>0.0</v>
      </c>
      <c r="K1864" s="13">
        <v>2.4</v>
      </c>
      <c r="L1864" s="13">
        <v>7.9</v>
      </c>
      <c r="M1864" s="11">
        <v>32.0</v>
      </c>
      <c r="N1864" s="14">
        <v>0.9</v>
      </c>
      <c r="O1864" s="13">
        <v>70.5</v>
      </c>
      <c r="P1864" s="13">
        <v>8.3</v>
      </c>
      <c r="Q1864" s="13">
        <v>13.6</v>
      </c>
      <c r="R1864" s="13">
        <v>14.9</v>
      </c>
      <c r="S1864" s="13">
        <v>4.5</v>
      </c>
      <c r="T1864" s="13">
        <v>4.1</v>
      </c>
      <c r="U1864" s="13">
        <v>1.7</v>
      </c>
      <c r="V1864" s="13">
        <v>77.1</v>
      </c>
      <c r="W1864" s="11" t="str">
        <f t="shared" si="1"/>
        <v>B-Average|BBVA|Risk|2024</v>
      </c>
      <c r="X1864" s="15">
        <f>(MAX(0,MIN(1,1-(K1864-scaling_params!$B$2)/(scaling_params!$C$2-scaling_params!$B$2)))+MAX(0,MIN(1,(L1864-scaling_params!$B$3)/(scaling_params!$C$3-scaling_params!$B$3))))/2</f>
        <v>0.6269607843</v>
      </c>
      <c r="Y1864" s="15">
        <f>(MAX(0,MIN(1,(M1864-scaling_params!$B$4)/(scaling_params!$C$4-scaling_params!$B$4)))+MAX(0,MIN(1,(N1864-scaling_params!$B$5)/(scaling_params!$C$5-scaling_params!$B$5))))/2</f>
        <v>0.7886904762</v>
      </c>
      <c r="Z1864" s="15">
        <f>(MAX(0,MIN(1,(O1864-scaling_params!$B$6)/(scaling_params!$C$6-scaling_params!$B$6)))+MAX(0,MIN(1,1-(P1864-scaling_params!$B$7)/(scaling_params!$C$7-scaling_params!$B$7)))+MAX(0,MIN(1,(T1864-scaling_params!$B$11)/(scaling_params!$C$11-scaling_params!$B$11))))/3</f>
        <v>0.558073066</v>
      </c>
      <c r="AA1864" s="15">
        <f>(MAX(0,MIN(1,1-(Q1864-scaling_params!$B$8)/(scaling_params!$C$8-scaling_params!$B$8)))+MAX(0,MIN(1,(R1864-scaling_params!$B$9)/(scaling_params!$C$9-scaling_params!$B$9)))+MAX(0,MIN(1,(S1864-scaling_params!$B$10)/(scaling_params!$C$10-scaling_params!$B$10))))/3</f>
        <v>0.7317629008</v>
      </c>
      <c r="AB1864" s="15">
        <f>(MAX(0,MIN(1,(U1864-scaling_params!$B$12)/(scaling_params!$C$12-scaling_params!$B$12)))+MAX(0,MIN(1,(V1864-scaling_params!$B$13)/(scaling_params!$C$13-scaling_params!$B$13))))/2</f>
        <v>0.4813636364</v>
      </c>
      <c r="AC1864" s="13">
        <f>(scaling_params!$G$2*X1864+scaling_params!$G$3*Y1864+scaling_params!$G$4*Z1864+scaling_params!$G$5*AA1864+scaling_params!$G$6*AB1864)*100</f>
        <v>64.94163964</v>
      </c>
      <c r="AD1864" s="11" t="s">
        <v>680</v>
      </c>
      <c r="AE1864" s="11">
        <f t="shared" si="2"/>
        <v>1</v>
      </c>
    </row>
    <row r="1865" ht="15.75" customHeight="1">
      <c r="A1865" s="11" t="s">
        <v>611</v>
      </c>
      <c r="B1865" s="11" t="s">
        <v>163</v>
      </c>
      <c r="C1865" s="11" t="s">
        <v>610</v>
      </c>
      <c r="D1865" s="11" t="s">
        <v>170</v>
      </c>
      <c r="E1865" s="12">
        <v>2025.0</v>
      </c>
      <c r="F1865" s="11" t="s">
        <v>166</v>
      </c>
      <c r="G1865" s="11" t="s">
        <v>184</v>
      </c>
      <c r="H1865" s="11">
        <v>5.0</v>
      </c>
      <c r="I1865" s="13">
        <v>7.1</v>
      </c>
      <c r="J1865" s="11">
        <v>0.0</v>
      </c>
      <c r="K1865" s="13">
        <v>2.5</v>
      </c>
      <c r="L1865" s="13">
        <v>7.8</v>
      </c>
      <c r="M1865" s="11">
        <v>27.0</v>
      </c>
      <c r="N1865" s="14">
        <v>0.87</v>
      </c>
      <c r="O1865" s="13">
        <v>68.8</v>
      </c>
      <c r="P1865" s="13">
        <v>7.0</v>
      </c>
      <c r="Q1865" s="13">
        <v>16.6</v>
      </c>
      <c r="R1865" s="13">
        <v>14.7</v>
      </c>
      <c r="S1865" s="13">
        <v>4.6</v>
      </c>
      <c r="T1865" s="13">
        <v>4.4</v>
      </c>
      <c r="U1865" s="13">
        <v>1.5</v>
      </c>
      <c r="V1865" s="13">
        <v>81.7</v>
      </c>
      <c r="W1865" s="11" t="str">
        <f t="shared" si="1"/>
        <v>B-Average|BBVA|Risk|2025</v>
      </c>
      <c r="X1865" s="15">
        <f>(MAX(0,MIN(1,1-(K1865-scaling_params!$B$2)/(scaling_params!$C$2-scaling_params!$B$2)))+MAX(0,MIN(1,(L1865-scaling_params!$B$3)/(scaling_params!$C$3-scaling_params!$B$3))))/2</f>
        <v>0.6029411765</v>
      </c>
      <c r="Y1865" s="15">
        <f>(MAX(0,MIN(1,(M1865-scaling_params!$B$4)/(scaling_params!$C$4-scaling_params!$B$4)))+MAX(0,MIN(1,(N1865-scaling_params!$B$5)/(scaling_params!$C$5-scaling_params!$B$5))))/2</f>
        <v>0.7273809524</v>
      </c>
      <c r="Z1865" s="15">
        <f>(MAX(0,MIN(1,(O1865-scaling_params!$B$6)/(scaling_params!$C$6-scaling_params!$B$6)))+MAX(0,MIN(1,1-(P1865-scaling_params!$B$7)/(scaling_params!$C$7-scaling_params!$B$7)))+MAX(0,MIN(1,(T1865-scaling_params!$B$11)/(scaling_params!$C$11-scaling_params!$B$11))))/3</f>
        <v>0.6757088064</v>
      </c>
      <c r="AA1865" s="15">
        <f>(MAX(0,MIN(1,1-(Q1865-scaling_params!$B$8)/(scaling_params!$C$8-scaling_params!$B$8)))+MAX(0,MIN(1,(R1865-scaling_params!$B$9)/(scaling_params!$C$9-scaling_params!$B$9)))+MAX(0,MIN(1,(S1865-scaling_params!$B$10)/(scaling_params!$C$10-scaling_params!$B$10))))/3</f>
        <v>0.6194916402</v>
      </c>
      <c r="AB1865" s="15">
        <f>(MAX(0,MIN(1,(U1865-scaling_params!$B$12)/(scaling_params!$C$12-scaling_params!$B$12)))+MAX(0,MIN(1,(V1865-scaling_params!$B$13)/(scaling_params!$C$13-scaling_params!$B$13))))/2</f>
        <v>0.4731818182</v>
      </c>
      <c r="AC1865" s="13">
        <f>(scaling_params!$G$2*X1865+scaling_params!$G$3*Y1865+scaling_params!$G$4*Z1865+scaling_params!$G$5*AA1865+scaling_params!$G$6*AB1865)*100</f>
        <v>63.6283253</v>
      </c>
      <c r="AD1865" s="11" t="s">
        <v>680</v>
      </c>
      <c r="AE1865" s="11">
        <f t="shared" si="2"/>
        <v>1</v>
      </c>
    </row>
    <row r="1866" ht="15.75" customHeight="1">
      <c r="A1866" s="11" t="s">
        <v>612</v>
      </c>
      <c r="B1866" s="11" t="s">
        <v>163</v>
      </c>
      <c r="C1866" s="11" t="s">
        <v>610</v>
      </c>
      <c r="D1866" s="11" t="s">
        <v>181</v>
      </c>
      <c r="E1866" s="12">
        <v>2024.0</v>
      </c>
      <c r="F1866" s="11" t="s">
        <v>166</v>
      </c>
      <c r="G1866" s="11" t="s">
        <v>172</v>
      </c>
      <c r="H1866" s="11">
        <v>3.0</v>
      </c>
      <c r="I1866" s="13">
        <v>7.4</v>
      </c>
      <c r="J1866" s="11">
        <v>0.0</v>
      </c>
      <c r="K1866" s="13">
        <v>3.1</v>
      </c>
      <c r="L1866" s="13">
        <v>6.9</v>
      </c>
      <c r="M1866" s="11">
        <v>19.0</v>
      </c>
      <c r="N1866" s="14">
        <v>0.8</v>
      </c>
      <c r="O1866" s="13">
        <v>71.5</v>
      </c>
      <c r="P1866" s="13">
        <v>8.4</v>
      </c>
      <c r="Q1866" s="13">
        <v>14.6</v>
      </c>
      <c r="R1866" s="13">
        <v>11.7</v>
      </c>
      <c r="S1866" s="13">
        <v>3.4</v>
      </c>
      <c r="T1866" s="13">
        <v>2.7</v>
      </c>
      <c r="U1866" s="13">
        <v>1.8</v>
      </c>
      <c r="V1866" s="13">
        <v>77.7</v>
      </c>
      <c r="W1866" s="11" t="str">
        <f t="shared" si="1"/>
        <v>B-Average|BBVA|Corporate|2024</v>
      </c>
      <c r="X1866" s="15">
        <f>(MAX(0,MIN(1,1-(K1866-scaling_params!$B$2)/(scaling_params!$C$2-scaling_params!$B$2)))+MAX(0,MIN(1,(L1866-scaling_params!$B$3)/(scaling_params!$C$3-scaling_params!$B$3))))/2</f>
        <v>0.4367647059</v>
      </c>
      <c r="Y1866" s="15">
        <f>(MAX(0,MIN(1,(M1866-scaling_params!$B$4)/(scaling_params!$C$4-scaling_params!$B$4)))+MAX(0,MIN(1,(N1866-scaling_params!$B$5)/(scaling_params!$C$5-scaling_params!$B$5))))/2</f>
        <v>0.6017857143</v>
      </c>
      <c r="Z1866" s="15">
        <f>(MAX(0,MIN(1,(O1866-scaling_params!$B$6)/(scaling_params!$C$6-scaling_params!$B$6)))+MAX(0,MIN(1,1-(P1866-scaling_params!$B$7)/(scaling_params!$C$7-scaling_params!$B$7)))+MAX(0,MIN(1,(T1866-scaling_params!$B$11)/(scaling_params!$C$11-scaling_params!$B$11))))/3</f>
        <v>0.4322323738</v>
      </c>
      <c r="AA1866" s="15">
        <f>(MAX(0,MIN(1,1-(Q1866-scaling_params!$B$8)/(scaling_params!$C$8-scaling_params!$B$8)))+MAX(0,MIN(1,(R1866-scaling_params!$B$9)/(scaling_params!$C$9-scaling_params!$B$9)))+MAX(0,MIN(1,(S1866-scaling_params!$B$10)/(scaling_params!$C$10-scaling_params!$B$10))))/3</f>
        <v>0.4510198786</v>
      </c>
      <c r="AB1866" s="15">
        <f>(MAX(0,MIN(1,(U1866-scaling_params!$B$12)/(scaling_params!$C$12-scaling_params!$B$12)))+MAX(0,MIN(1,(V1866-scaling_params!$B$13)/(scaling_params!$C$13-scaling_params!$B$13))))/2</f>
        <v>0.5118181818</v>
      </c>
      <c r="AC1866" s="13">
        <f>(scaling_params!$G$2*X1866+scaling_params!$G$3*Y1866+scaling_params!$G$4*Z1866+scaling_params!$G$5*AA1866+scaling_params!$G$6*AB1866)*100</f>
        <v>48.54080007</v>
      </c>
      <c r="AD1866" s="11" t="s">
        <v>680</v>
      </c>
      <c r="AE1866" s="11">
        <f t="shared" si="2"/>
        <v>1</v>
      </c>
    </row>
    <row r="1867" ht="15.75" customHeight="1">
      <c r="A1867" s="11" t="s">
        <v>612</v>
      </c>
      <c r="B1867" s="11" t="s">
        <v>163</v>
      </c>
      <c r="C1867" s="11" t="s">
        <v>610</v>
      </c>
      <c r="D1867" s="11" t="s">
        <v>181</v>
      </c>
      <c r="E1867" s="12">
        <v>2025.0</v>
      </c>
      <c r="F1867" s="11" t="s">
        <v>166</v>
      </c>
      <c r="G1867" s="11" t="s">
        <v>172</v>
      </c>
      <c r="H1867" s="11">
        <v>3.0</v>
      </c>
      <c r="I1867" s="13">
        <v>7.1</v>
      </c>
      <c r="J1867" s="11">
        <v>0.0</v>
      </c>
      <c r="K1867" s="13">
        <v>2.0</v>
      </c>
      <c r="L1867" s="13">
        <v>7.4</v>
      </c>
      <c r="M1867" s="11">
        <v>41.0</v>
      </c>
      <c r="N1867" s="14">
        <v>0.81</v>
      </c>
      <c r="O1867" s="13">
        <v>66.0</v>
      </c>
      <c r="P1867" s="13">
        <v>8.0</v>
      </c>
      <c r="Q1867" s="13">
        <v>14.3</v>
      </c>
      <c r="R1867" s="13">
        <v>13.5</v>
      </c>
      <c r="S1867" s="13">
        <v>4.0</v>
      </c>
      <c r="T1867" s="13">
        <v>3.9</v>
      </c>
      <c r="U1867" s="13">
        <v>1.4</v>
      </c>
      <c r="V1867" s="13">
        <v>76.0</v>
      </c>
      <c r="W1867" s="11" t="str">
        <f t="shared" si="1"/>
        <v>B-Average|BBVA|Corporate|2025</v>
      </c>
      <c r="X1867" s="15">
        <f>(MAX(0,MIN(1,1-(K1867-scaling_params!$B$2)/(scaling_params!$C$2-scaling_params!$B$2)))+MAX(0,MIN(1,(L1867-scaling_params!$B$3)/(scaling_params!$C$3-scaling_params!$B$3))))/2</f>
        <v>0.6568627451</v>
      </c>
      <c r="Y1867" s="15">
        <f>(MAX(0,MIN(1,(M1867-scaling_params!$B$4)/(scaling_params!$C$4-scaling_params!$B$4)))+MAX(0,MIN(1,(N1867-scaling_params!$B$5)/(scaling_params!$C$5-scaling_params!$B$5))))/2</f>
        <v>0.719047619</v>
      </c>
      <c r="Z1867" s="15">
        <f>(MAX(0,MIN(1,(O1867-scaling_params!$B$6)/(scaling_params!$C$6-scaling_params!$B$6)))+MAX(0,MIN(1,1-(P1867-scaling_params!$B$7)/(scaling_params!$C$7-scaling_params!$B$7)))+MAX(0,MIN(1,(T1867-scaling_params!$B$11)/(scaling_params!$C$11-scaling_params!$B$11))))/3</f>
        <v>0.4917950482</v>
      </c>
      <c r="AA1867" s="15">
        <f>(MAX(0,MIN(1,1-(Q1867-scaling_params!$B$8)/(scaling_params!$C$8-scaling_params!$B$8)))+MAX(0,MIN(1,(R1867-scaling_params!$B$9)/(scaling_params!$C$9-scaling_params!$B$9)))+MAX(0,MIN(1,(S1867-scaling_params!$B$10)/(scaling_params!$C$10-scaling_params!$B$10))))/3</f>
        <v>0.5971564115</v>
      </c>
      <c r="AB1867" s="15">
        <f>(MAX(0,MIN(1,(U1867-scaling_params!$B$12)/(scaling_params!$C$12-scaling_params!$B$12)))+MAX(0,MIN(1,(V1867-scaling_params!$B$13)/(scaling_params!$C$13-scaling_params!$B$13))))/2</f>
        <v>0.3963636364</v>
      </c>
      <c r="AC1867" s="13">
        <f>(scaling_params!$G$2*X1867+scaling_params!$G$3*Y1867+scaling_params!$G$4*Z1867+scaling_params!$G$5*AA1867+scaling_params!$G$6*AB1867)*100</f>
        <v>59.07812094</v>
      </c>
      <c r="AD1867" s="11" t="s">
        <v>680</v>
      </c>
      <c r="AE1867" s="11">
        <f t="shared" si="2"/>
        <v>1</v>
      </c>
    </row>
    <row r="1868" ht="15.75" customHeight="1">
      <c r="A1868" s="11" t="s">
        <v>613</v>
      </c>
      <c r="B1868" s="11" t="s">
        <v>163</v>
      </c>
      <c r="C1868" s="11" t="s">
        <v>610</v>
      </c>
      <c r="D1868" s="11" t="s">
        <v>165</v>
      </c>
      <c r="E1868" s="12">
        <v>2024.0</v>
      </c>
      <c r="F1868" s="11" t="s">
        <v>166</v>
      </c>
      <c r="G1868" s="11" t="s">
        <v>172</v>
      </c>
      <c r="H1868" s="11">
        <v>2.0</v>
      </c>
      <c r="I1868" s="13">
        <v>7.4</v>
      </c>
      <c r="J1868" s="11">
        <v>0.0</v>
      </c>
      <c r="K1868" s="13">
        <v>3.0</v>
      </c>
      <c r="L1868" s="13">
        <v>7.5</v>
      </c>
      <c r="M1868" s="11">
        <v>13.0</v>
      </c>
      <c r="N1868" s="14">
        <v>0.82</v>
      </c>
      <c r="O1868" s="13">
        <v>69.1</v>
      </c>
      <c r="P1868" s="13">
        <v>7.0</v>
      </c>
      <c r="Q1868" s="13">
        <v>16.3</v>
      </c>
      <c r="R1868" s="13">
        <v>13.4</v>
      </c>
      <c r="S1868" s="13">
        <v>3.5</v>
      </c>
      <c r="T1868" s="13">
        <v>3.8</v>
      </c>
      <c r="U1868" s="13">
        <v>2.1</v>
      </c>
      <c r="V1868" s="13">
        <v>68.9</v>
      </c>
      <c r="W1868" s="11" t="str">
        <f t="shared" si="1"/>
        <v>B-Average|BBVA|Operations|2024</v>
      </c>
      <c r="X1868" s="15">
        <f>(MAX(0,MIN(1,1-(K1868-scaling_params!$B$2)/(scaling_params!$C$2-scaling_params!$B$2)))+MAX(0,MIN(1,(L1868-scaling_params!$B$3)/(scaling_params!$C$3-scaling_params!$B$3))))/2</f>
        <v>0.4975490196</v>
      </c>
      <c r="Y1868" s="15">
        <f>(MAX(0,MIN(1,(M1868-scaling_params!$B$4)/(scaling_params!$C$4-scaling_params!$B$4)))+MAX(0,MIN(1,(N1868-scaling_params!$B$5)/(scaling_params!$C$5-scaling_params!$B$5))))/2</f>
        <v>0.5982142857</v>
      </c>
      <c r="Z1868" s="15">
        <f>(MAX(0,MIN(1,(O1868-scaling_params!$B$6)/(scaling_params!$C$6-scaling_params!$B$6)))+MAX(0,MIN(1,1-(P1868-scaling_params!$B$7)/(scaling_params!$C$7-scaling_params!$B$7)))+MAX(0,MIN(1,(T1868-scaling_params!$B$11)/(scaling_params!$C$11-scaling_params!$B$11))))/3</f>
        <v>0.6235164443</v>
      </c>
      <c r="AA1868" s="15">
        <f>(MAX(0,MIN(1,1-(Q1868-scaling_params!$B$8)/(scaling_params!$C$8-scaling_params!$B$8)))+MAX(0,MIN(1,(R1868-scaling_params!$B$9)/(scaling_params!$C$9-scaling_params!$B$9)))+MAX(0,MIN(1,(S1868-scaling_params!$B$10)/(scaling_params!$C$10-scaling_params!$B$10))))/3</f>
        <v>0.4681598186</v>
      </c>
      <c r="AB1868" s="15">
        <f>(MAX(0,MIN(1,(U1868-scaling_params!$B$12)/(scaling_params!$C$12-scaling_params!$B$12)))+MAX(0,MIN(1,(V1868-scaling_params!$B$13)/(scaling_params!$C$13-scaling_params!$B$13))))/2</f>
        <v>0.5068181818</v>
      </c>
      <c r="AC1868" s="13">
        <f>(scaling_params!$G$2*X1868+scaling_params!$G$3*Y1868+scaling_params!$G$4*Z1868+scaling_params!$G$5*AA1868+scaling_params!$G$6*AB1868)*100</f>
        <v>54.62314147</v>
      </c>
      <c r="AD1868" s="11" t="s">
        <v>680</v>
      </c>
      <c r="AE1868" s="11">
        <f t="shared" si="2"/>
        <v>1</v>
      </c>
    </row>
    <row r="1869" ht="15.75" customHeight="1">
      <c r="A1869" s="11" t="s">
        <v>613</v>
      </c>
      <c r="B1869" s="11" t="s">
        <v>163</v>
      </c>
      <c r="C1869" s="11" t="s">
        <v>610</v>
      </c>
      <c r="D1869" s="11" t="s">
        <v>165</v>
      </c>
      <c r="E1869" s="12">
        <v>2025.0</v>
      </c>
      <c r="F1869" s="11" t="s">
        <v>166</v>
      </c>
      <c r="G1869" s="11" t="s">
        <v>172</v>
      </c>
      <c r="H1869" s="11">
        <v>2.0</v>
      </c>
      <c r="I1869" s="13">
        <v>7.1</v>
      </c>
      <c r="J1869" s="11">
        <v>0.0</v>
      </c>
      <c r="K1869" s="13">
        <v>2.9</v>
      </c>
      <c r="L1869" s="13">
        <v>6.4</v>
      </c>
      <c r="M1869" s="11">
        <v>20.0</v>
      </c>
      <c r="N1869" s="14">
        <v>0.83</v>
      </c>
      <c r="O1869" s="13">
        <v>65.0</v>
      </c>
      <c r="P1869" s="13">
        <v>7.5</v>
      </c>
      <c r="Q1869" s="13">
        <v>15.9</v>
      </c>
      <c r="R1869" s="13">
        <v>10.7</v>
      </c>
      <c r="S1869" s="13">
        <v>4.0</v>
      </c>
      <c r="T1869" s="13">
        <v>3.6</v>
      </c>
      <c r="U1869" s="13">
        <v>1.3</v>
      </c>
      <c r="V1869" s="13">
        <v>75.3</v>
      </c>
      <c r="W1869" s="11" t="str">
        <f t="shared" si="1"/>
        <v>B-Average|BBVA|Operations|2025</v>
      </c>
      <c r="X1869" s="15">
        <f>(MAX(0,MIN(1,1-(K1869-scaling_params!$B$2)/(scaling_params!$C$2-scaling_params!$B$2)))+MAX(0,MIN(1,(L1869-scaling_params!$B$3)/(scaling_params!$C$3-scaling_params!$B$3))))/2</f>
        <v>0.4333333333</v>
      </c>
      <c r="Y1869" s="15">
        <f>(MAX(0,MIN(1,(M1869-scaling_params!$B$4)/(scaling_params!$C$4-scaling_params!$B$4)))+MAX(0,MIN(1,(N1869-scaling_params!$B$5)/(scaling_params!$C$5-scaling_params!$B$5))))/2</f>
        <v>0.644047619</v>
      </c>
      <c r="Z1869" s="15">
        <f>(MAX(0,MIN(1,(O1869-scaling_params!$B$6)/(scaling_params!$C$6-scaling_params!$B$6)))+MAX(0,MIN(1,1-(P1869-scaling_params!$B$7)/(scaling_params!$C$7-scaling_params!$B$7)))+MAX(0,MIN(1,(T1869-scaling_params!$B$11)/(scaling_params!$C$11-scaling_params!$B$11))))/3</f>
        <v>0.4917670145</v>
      </c>
      <c r="AA1869" s="15">
        <f>(MAX(0,MIN(1,1-(Q1869-scaling_params!$B$8)/(scaling_params!$C$8-scaling_params!$B$8)))+MAX(0,MIN(1,(R1869-scaling_params!$B$9)/(scaling_params!$C$9-scaling_params!$B$9)))+MAX(0,MIN(1,(S1869-scaling_params!$B$10)/(scaling_params!$C$10-scaling_params!$B$10))))/3</f>
        <v>0.4184068909</v>
      </c>
      <c r="AB1869" s="15">
        <f>(MAX(0,MIN(1,(U1869-scaling_params!$B$12)/(scaling_params!$C$12-scaling_params!$B$12)))+MAX(0,MIN(1,(V1869-scaling_params!$B$13)/(scaling_params!$C$13-scaling_params!$B$13))))/2</f>
        <v>0.365</v>
      </c>
      <c r="AC1869" s="13">
        <f>(scaling_params!$G$2*X1869+scaling_params!$G$3*Y1869+scaling_params!$G$4*Z1869+scaling_params!$G$5*AA1869+scaling_params!$G$6*AB1869)*100</f>
        <v>48.5459385</v>
      </c>
      <c r="AD1869" s="11" t="s">
        <v>680</v>
      </c>
      <c r="AE1869" s="11">
        <f t="shared" si="2"/>
        <v>1</v>
      </c>
    </row>
    <row r="1870" ht="15.75" customHeight="1">
      <c r="A1870" s="11" t="s">
        <v>614</v>
      </c>
      <c r="B1870" s="11" t="s">
        <v>163</v>
      </c>
      <c r="C1870" s="11" t="s">
        <v>610</v>
      </c>
      <c r="D1870" s="11" t="s">
        <v>165</v>
      </c>
      <c r="E1870" s="12">
        <v>2024.0</v>
      </c>
      <c r="F1870" s="11" t="s">
        <v>166</v>
      </c>
      <c r="G1870" s="11" t="s">
        <v>167</v>
      </c>
      <c r="H1870" s="11">
        <v>1.0</v>
      </c>
      <c r="I1870" s="13">
        <v>7.4</v>
      </c>
      <c r="J1870" s="11">
        <v>0.0</v>
      </c>
      <c r="K1870" s="13">
        <v>3.0</v>
      </c>
      <c r="L1870" s="13">
        <v>5.8</v>
      </c>
      <c r="M1870" s="11">
        <v>-7.0</v>
      </c>
      <c r="N1870" s="14">
        <v>0.75</v>
      </c>
      <c r="O1870" s="13">
        <v>69.1</v>
      </c>
      <c r="P1870" s="13">
        <v>7.0</v>
      </c>
      <c r="Q1870" s="13">
        <v>16.3</v>
      </c>
      <c r="R1870" s="13">
        <v>13.4</v>
      </c>
      <c r="S1870" s="13">
        <v>3.4</v>
      </c>
      <c r="T1870" s="13">
        <v>3.4</v>
      </c>
      <c r="U1870" s="13">
        <v>2.1</v>
      </c>
      <c r="V1870" s="13">
        <v>61.8</v>
      </c>
      <c r="W1870" s="11" t="str">
        <f t="shared" si="1"/>
        <v>B-Average|BBVA|Operations|2024</v>
      </c>
      <c r="X1870" s="15">
        <f>(MAX(0,MIN(1,1-(K1870-scaling_params!$B$2)/(scaling_params!$C$2-scaling_params!$B$2)))+MAX(0,MIN(1,(L1870-scaling_params!$B$3)/(scaling_params!$C$3-scaling_params!$B$3))))/2</f>
        <v>0.3725490196</v>
      </c>
      <c r="Y1870" s="15">
        <f>(MAX(0,MIN(1,(M1870-scaling_params!$B$4)/(scaling_params!$C$4-scaling_params!$B$4)))+MAX(0,MIN(1,(N1870-scaling_params!$B$5)/(scaling_params!$C$5-scaling_params!$B$5))))/2</f>
        <v>0.4154761905</v>
      </c>
      <c r="Z1870" s="15">
        <f>(MAX(0,MIN(1,(O1870-scaling_params!$B$6)/(scaling_params!$C$6-scaling_params!$B$6)))+MAX(0,MIN(1,1-(P1870-scaling_params!$B$7)/(scaling_params!$C$7-scaling_params!$B$7)))+MAX(0,MIN(1,(T1870-scaling_params!$B$11)/(scaling_params!$C$11-scaling_params!$B$11))))/3</f>
        <v>0.5854212062</v>
      </c>
      <c r="AA1870" s="15">
        <f>(MAX(0,MIN(1,1-(Q1870-scaling_params!$B$8)/(scaling_params!$C$8-scaling_params!$B$8)))+MAX(0,MIN(1,(R1870-scaling_params!$B$9)/(scaling_params!$C$9-scaling_params!$B$9)))+MAX(0,MIN(1,(S1870-scaling_params!$B$10)/(scaling_params!$C$10-scaling_params!$B$10))))/3</f>
        <v>0.458355897</v>
      </c>
      <c r="AB1870" s="15">
        <f>(MAX(0,MIN(1,(U1870-scaling_params!$B$12)/(scaling_params!$C$12-scaling_params!$B$12)))+MAX(0,MIN(1,(V1870-scaling_params!$B$13)/(scaling_params!$C$13-scaling_params!$B$13))))/2</f>
        <v>0.4422727273</v>
      </c>
      <c r="AC1870" s="13">
        <f>(scaling_params!$G$2*X1870+scaling_params!$G$3*Y1870+scaling_params!$G$4*Z1870+scaling_params!$G$5*AA1870+scaling_params!$G$6*AB1870)*100</f>
        <v>45.56187275</v>
      </c>
      <c r="AD1870" s="11" t="s">
        <v>680</v>
      </c>
      <c r="AE1870" s="11">
        <f t="shared" si="2"/>
        <v>1</v>
      </c>
    </row>
    <row r="1871" ht="15.75" customHeight="1">
      <c r="A1871" s="11" t="s">
        <v>614</v>
      </c>
      <c r="B1871" s="11" t="s">
        <v>163</v>
      </c>
      <c r="C1871" s="11" t="s">
        <v>610</v>
      </c>
      <c r="D1871" s="11" t="s">
        <v>165</v>
      </c>
      <c r="E1871" s="12">
        <v>2025.0</v>
      </c>
      <c r="F1871" s="11" t="s">
        <v>166</v>
      </c>
      <c r="G1871" s="11" t="s">
        <v>167</v>
      </c>
      <c r="H1871" s="11">
        <v>1.0</v>
      </c>
      <c r="I1871" s="13">
        <v>7.1</v>
      </c>
      <c r="J1871" s="11">
        <v>0.0</v>
      </c>
      <c r="K1871" s="13">
        <v>2.9</v>
      </c>
      <c r="L1871" s="13">
        <v>5.9</v>
      </c>
      <c r="M1871" s="11">
        <v>2.0</v>
      </c>
      <c r="N1871" s="14">
        <v>0.83</v>
      </c>
      <c r="O1871" s="13">
        <v>65.0</v>
      </c>
      <c r="P1871" s="13">
        <v>7.5</v>
      </c>
      <c r="Q1871" s="13">
        <v>15.9</v>
      </c>
      <c r="R1871" s="13">
        <v>10.7</v>
      </c>
      <c r="S1871" s="13">
        <v>2.9</v>
      </c>
      <c r="T1871" s="13">
        <v>3.6</v>
      </c>
      <c r="U1871" s="13">
        <v>1.3</v>
      </c>
      <c r="V1871" s="13">
        <v>73.0</v>
      </c>
      <c r="W1871" s="11" t="str">
        <f t="shared" si="1"/>
        <v>B-Average|BBVA|Operations|2025</v>
      </c>
      <c r="X1871" s="15">
        <f>(MAX(0,MIN(1,1-(K1871-scaling_params!$B$2)/(scaling_params!$C$2-scaling_params!$B$2)))+MAX(0,MIN(1,(L1871-scaling_params!$B$3)/(scaling_params!$C$3-scaling_params!$B$3))))/2</f>
        <v>0.3965686275</v>
      </c>
      <c r="Y1871" s="15">
        <f>(MAX(0,MIN(1,(M1871-scaling_params!$B$4)/(scaling_params!$C$4-scaling_params!$B$4)))+MAX(0,MIN(1,(N1871-scaling_params!$B$5)/(scaling_params!$C$5-scaling_params!$B$5))))/2</f>
        <v>0.5583333333</v>
      </c>
      <c r="Z1871" s="15">
        <f>(MAX(0,MIN(1,(O1871-scaling_params!$B$6)/(scaling_params!$C$6-scaling_params!$B$6)))+MAX(0,MIN(1,1-(P1871-scaling_params!$B$7)/(scaling_params!$C$7-scaling_params!$B$7)))+MAX(0,MIN(1,(T1871-scaling_params!$B$11)/(scaling_params!$C$11-scaling_params!$B$11))))/3</f>
        <v>0.4917670145</v>
      </c>
      <c r="AA1871" s="15">
        <f>(MAX(0,MIN(1,1-(Q1871-scaling_params!$B$8)/(scaling_params!$C$8-scaling_params!$B$8)))+MAX(0,MIN(1,(R1871-scaling_params!$B$9)/(scaling_params!$C$9-scaling_params!$B$9)))+MAX(0,MIN(1,(S1871-scaling_params!$B$10)/(scaling_params!$C$10-scaling_params!$B$10))))/3</f>
        <v>0.3105637537</v>
      </c>
      <c r="AB1871" s="15">
        <f>(MAX(0,MIN(1,(U1871-scaling_params!$B$12)/(scaling_params!$C$12-scaling_params!$B$12)))+MAX(0,MIN(1,(V1871-scaling_params!$B$13)/(scaling_params!$C$13-scaling_params!$B$13))))/2</f>
        <v>0.3440909091</v>
      </c>
      <c r="AC1871" s="13">
        <f>(scaling_params!$G$2*X1871+scaling_params!$G$3*Y1871+scaling_params!$G$4*Z1871+scaling_params!$G$5*AA1871+scaling_params!$G$6*AB1871)*100</f>
        <v>43.52291571</v>
      </c>
      <c r="AD1871" s="11" t="s">
        <v>680</v>
      </c>
      <c r="AE1871" s="11">
        <f t="shared" si="2"/>
        <v>1</v>
      </c>
    </row>
    <row r="1872" ht="15.75" customHeight="1">
      <c r="A1872" s="11" t="s">
        <v>615</v>
      </c>
      <c r="B1872" s="11" t="s">
        <v>163</v>
      </c>
      <c r="C1872" s="11" t="s">
        <v>610</v>
      </c>
      <c r="D1872" s="11" t="s">
        <v>177</v>
      </c>
      <c r="E1872" s="12">
        <v>2024.0</v>
      </c>
      <c r="F1872" s="11" t="s">
        <v>166</v>
      </c>
      <c r="G1872" s="11" t="s">
        <v>175</v>
      </c>
      <c r="H1872" s="11">
        <v>5.0</v>
      </c>
      <c r="I1872" s="13">
        <v>7.4</v>
      </c>
      <c r="J1872" s="11">
        <v>0.0</v>
      </c>
      <c r="K1872" s="13">
        <v>2.9</v>
      </c>
      <c r="L1872" s="13">
        <v>6.2</v>
      </c>
      <c r="M1872" s="11">
        <v>17.0</v>
      </c>
      <c r="N1872" s="14">
        <v>0.84</v>
      </c>
      <c r="O1872" s="13">
        <v>68.1</v>
      </c>
      <c r="P1872" s="13">
        <v>8.1</v>
      </c>
      <c r="Q1872" s="13">
        <v>16.4</v>
      </c>
      <c r="R1872" s="13">
        <v>13.3</v>
      </c>
      <c r="S1872" s="13">
        <v>3.9</v>
      </c>
      <c r="T1872" s="13">
        <v>3.4</v>
      </c>
      <c r="U1872" s="13">
        <v>2.1</v>
      </c>
      <c r="V1872" s="13">
        <v>77.9</v>
      </c>
      <c r="W1872" s="11" t="str">
        <f t="shared" si="1"/>
        <v>B-Average|BBVA|Retail|2024</v>
      </c>
      <c r="X1872" s="15">
        <f>(MAX(0,MIN(1,1-(K1872-scaling_params!$B$2)/(scaling_params!$C$2-scaling_params!$B$2)))+MAX(0,MIN(1,(L1872-scaling_params!$B$3)/(scaling_params!$C$3-scaling_params!$B$3))))/2</f>
        <v>0.418627451</v>
      </c>
      <c r="Y1872" s="15">
        <f>(MAX(0,MIN(1,(M1872-scaling_params!$B$4)/(scaling_params!$C$4-scaling_params!$B$4)))+MAX(0,MIN(1,(N1872-scaling_params!$B$5)/(scaling_params!$C$5-scaling_params!$B$5))))/2</f>
        <v>0.6422619048</v>
      </c>
      <c r="Z1872" s="15">
        <f>(MAX(0,MIN(1,(O1872-scaling_params!$B$6)/(scaling_params!$C$6-scaling_params!$B$6)))+MAX(0,MIN(1,1-(P1872-scaling_params!$B$7)/(scaling_params!$C$7-scaling_params!$B$7)))+MAX(0,MIN(1,(T1872-scaling_params!$B$11)/(scaling_params!$C$11-scaling_params!$B$11))))/3</f>
        <v>0.4698204569</v>
      </c>
      <c r="AA1872" s="15">
        <f>(MAX(0,MIN(1,1-(Q1872-scaling_params!$B$8)/(scaling_params!$C$8-scaling_params!$B$8)))+MAX(0,MIN(1,(R1872-scaling_params!$B$9)/(scaling_params!$C$9-scaling_params!$B$9)))+MAX(0,MIN(1,(S1872-scaling_params!$B$10)/(scaling_params!$C$10-scaling_params!$B$10))))/3</f>
        <v>0.4993682168</v>
      </c>
      <c r="AB1872" s="15">
        <f>(MAX(0,MIN(1,(U1872-scaling_params!$B$12)/(scaling_params!$C$12-scaling_params!$B$12)))+MAX(0,MIN(1,(V1872-scaling_params!$B$13)/(scaling_params!$C$13-scaling_params!$B$13))))/2</f>
        <v>0.5886363636</v>
      </c>
      <c r="AC1872" s="13">
        <f>(scaling_params!$G$2*X1872+scaling_params!$G$3*Y1872+scaling_params!$G$4*Z1872+scaling_params!$G$5*AA1872+scaling_params!$G$6*AB1872)*100</f>
        <v>51.7064703</v>
      </c>
      <c r="AD1872" s="11" t="s">
        <v>680</v>
      </c>
      <c r="AE1872" s="11">
        <f t="shared" si="2"/>
        <v>1</v>
      </c>
    </row>
    <row r="1873" ht="15.75" customHeight="1">
      <c r="A1873" s="11" t="s">
        <v>615</v>
      </c>
      <c r="B1873" s="11" t="s">
        <v>163</v>
      </c>
      <c r="C1873" s="11" t="s">
        <v>610</v>
      </c>
      <c r="D1873" s="11" t="s">
        <v>177</v>
      </c>
      <c r="E1873" s="12">
        <v>2025.0</v>
      </c>
      <c r="F1873" s="11" t="s">
        <v>166</v>
      </c>
      <c r="G1873" s="11" t="s">
        <v>175</v>
      </c>
      <c r="H1873" s="11">
        <v>5.0</v>
      </c>
      <c r="I1873" s="13">
        <v>7.1</v>
      </c>
      <c r="J1873" s="11">
        <v>0.0</v>
      </c>
      <c r="K1873" s="13">
        <v>2.8</v>
      </c>
      <c r="L1873" s="13">
        <v>8.7</v>
      </c>
      <c r="M1873" s="11">
        <v>36.0</v>
      </c>
      <c r="N1873" s="14">
        <v>0.78</v>
      </c>
      <c r="O1873" s="13">
        <v>69.9</v>
      </c>
      <c r="P1873" s="13">
        <v>6.2</v>
      </c>
      <c r="Q1873" s="13">
        <v>20.4</v>
      </c>
      <c r="R1873" s="13">
        <v>11.3</v>
      </c>
      <c r="S1873" s="13">
        <v>4.3</v>
      </c>
      <c r="T1873" s="13">
        <v>4.0</v>
      </c>
      <c r="U1873" s="13">
        <v>1.6</v>
      </c>
      <c r="V1873" s="13">
        <v>70.8</v>
      </c>
      <c r="W1873" s="11" t="str">
        <f t="shared" si="1"/>
        <v>B-Average|BBVA|Retail|2025</v>
      </c>
      <c r="X1873" s="15">
        <f>(MAX(0,MIN(1,1-(K1873-scaling_params!$B$2)/(scaling_params!$C$2-scaling_params!$B$2)))+MAX(0,MIN(1,(L1873-scaling_params!$B$3)/(scaling_params!$C$3-scaling_params!$B$3))))/2</f>
        <v>0.6191176471</v>
      </c>
      <c r="Y1873" s="15">
        <f>(MAX(0,MIN(1,(M1873-scaling_params!$B$4)/(scaling_params!$C$4-scaling_params!$B$4)))+MAX(0,MIN(1,(N1873-scaling_params!$B$5)/(scaling_params!$C$5-scaling_params!$B$5))))/2</f>
        <v>0.6577380952</v>
      </c>
      <c r="Z1873" s="15">
        <f>(MAX(0,MIN(1,(O1873-scaling_params!$B$6)/(scaling_params!$C$6-scaling_params!$B$6)))+MAX(0,MIN(1,1-(P1873-scaling_params!$B$7)/(scaling_params!$C$7-scaling_params!$B$7)))+MAX(0,MIN(1,(T1873-scaling_params!$B$11)/(scaling_params!$C$11-scaling_params!$B$11))))/3</f>
        <v>0.7278374556</v>
      </c>
      <c r="AA1873" s="15">
        <f>(MAX(0,MIN(1,1-(Q1873-scaling_params!$B$8)/(scaling_params!$C$8-scaling_params!$B$8)))+MAX(0,MIN(1,(R1873-scaling_params!$B$9)/(scaling_params!$C$9-scaling_params!$B$9)))+MAX(0,MIN(1,(S1873-scaling_params!$B$10)/(scaling_params!$C$10-scaling_params!$B$10))))/3</f>
        <v>0.3026805659</v>
      </c>
      <c r="AB1873" s="15">
        <f>(MAX(0,MIN(1,(U1873-scaling_params!$B$12)/(scaling_params!$C$12-scaling_params!$B$12)))+MAX(0,MIN(1,(V1873-scaling_params!$B$13)/(scaling_params!$C$13-scaling_params!$B$13))))/2</f>
        <v>0.3990909091</v>
      </c>
      <c r="AC1873" s="13">
        <f>(scaling_params!$G$2*X1873+scaling_params!$G$3*Y1873+scaling_params!$G$4*Z1873+scaling_params!$G$5*AA1873+scaling_params!$G$6*AB1873)*100</f>
        <v>57.14674084</v>
      </c>
      <c r="AD1873" s="11" t="s">
        <v>680</v>
      </c>
      <c r="AE1873" s="11">
        <f t="shared" si="2"/>
        <v>1</v>
      </c>
    </row>
    <row r="1874" ht="15.75" customHeight="1">
      <c r="A1874" s="11" t="s">
        <v>616</v>
      </c>
      <c r="B1874" s="11" t="s">
        <v>163</v>
      </c>
      <c r="C1874" s="11" t="s">
        <v>610</v>
      </c>
      <c r="D1874" s="11" t="s">
        <v>177</v>
      </c>
      <c r="E1874" s="12">
        <v>2024.0</v>
      </c>
      <c r="F1874" s="11" t="s">
        <v>166</v>
      </c>
      <c r="G1874" s="11" t="s">
        <v>167</v>
      </c>
      <c r="H1874" s="11">
        <v>3.0</v>
      </c>
      <c r="I1874" s="13">
        <v>7.4</v>
      </c>
      <c r="J1874" s="11">
        <v>0.0</v>
      </c>
      <c r="K1874" s="13">
        <v>2.9</v>
      </c>
      <c r="L1874" s="13">
        <v>6.7</v>
      </c>
      <c r="M1874" s="11">
        <v>13.0</v>
      </c>
      <c r="N1874" s="14">
        <v>0.69</v>
      </c>
      <c r="O1874" s="13">
        <v>68.1</v>
      </c>
      <c r="P1874" s="13">
        <v>8.1</v>
      </c>
      <c r="Q1874" s="13">
        <v>16.4</v>
      </c>
      <c r="R1874" s="13">
        <v>13.3</v>
      </c>
      <c r="S1874" s="13">
        <v>2.9</v>
      </c>
      <c r="T1874" s="13">
        <v>3.0</v>
      </c>
      <c r="U1874" s="13">
        <v>2.1</v>
      </c>
      <c r="V1874" s="13">
        <v>68.8</v>
      </c>
      <c r="W1874" s="11" t="str">
        <f t="shared" si="1"/>
        <v>B-Average|BBVA|Retail|2024</v>
      </c>
      <c r="X1874" s="15">
        <f>(MAX(0,MIN(1,1-(K1874-scaling_params!$B$2)/(scaling_params!$C$2-scaling_params!$B$2)))+MAX(0,MIN(1,(L1874-scaling_params!$B$3)/(scaling_params!$C$3-scaling_params!$B$3))))/2</f>
        <v>0.4553921569</v>
      </c>
      <c r="Y1874" s="15">
        <f>(MAX(0,MIN(1,(M1874-scaling_params!$B$4)/(scaling_params!$C$4-scaling_params!$B$4)))+MAX(0,MIN(1,(N1874-scaling_params!$B$5)/(scaling_params!$C$5-scaling_params!$B$5))))/2</f>
        <v>0.4357142857</v>
      </c>
      <c r="Z1874" s="15">
        <f>(MAX(0,MIN(1,(O1874-scaling_params!$B$6)/(scaling_params!$C$6-scaling_params!$B$6)))+MAX(0,MIN(1,1-(P1874-scaling_params!$B$7)/(scaling_params!$C$7-scaling_params!$B$7)))+MAX(0,MIN(1,(T1874-scaling_params!$B$11)/(scaling_params!$C$11-scaling_params!$B$11))))/3</f>
        <v>0.4317252189</v>
      </c>
      <c r="AA1874" s="15">
        <f>(MAX(0,MIN(1,1-(Q1874-scaling_params!$B$8)/(scaling_params!$C$8-scaling_params!$B$8)))+MAX(0,MIN(1,(R1874-scaling_params!$B$9)/(scaling_params!$C$9-scaling_params!$B$9)))+MAX(0,MIN(1,(S1874-scaling_params!$B$10)/(scaling_params!$C$10-scaling_params!$B$10))))/3</f>
        <v>0.4013290011</v>
      </c>
      <c r="AB1874" s="15">
        <f>(MAX(0,MIN(1,(U1874-scaling_params!$B$12)/(scaling_params!$C$12-scaling_params!$B$12)))+MAX(0,MIN(1,(V1874-scaling_params!$B$13)/(scaling_params!$C$13-scaling_params!$B$13))))/2</f>
        <v>0.5059090909</v>
      </c>
      <c r="AC1874" s="13">
        <f>(scaling_params!$G$2*X1874+scaling_params!$G$3*Y1874+scaling_params!$G$4*Z1874+scaling_params!$G$5*AA1874+scaling_params!$G$6*AB1874)*100</f>
        <v>44.11966174</v>
      </c>
      <c r="AD1874" s="11" t="s">
        <v>680</v>
      </c>
      <c r="AE1874" s="11">
        <f t="shared" si="2"/>
        <v>1</v>
      </c>
    </row>
    <row r="1875" ht="15.75" customHeight="1">
      <c r="A1875" s="11" t="s">
        <v>616</v>
      </c>
      <c r="B1875" s="11" t="s">
        <v>163</v>
      </c>
      <c r="C1875" s="11" t="s">
        <v>610</v>
      </c>
      <c r="D1875" s="11" t="s">
        <v>177</v>
      </c>
      <c r="E1875" s="12">
        <v>2025.0</v>
      </c>
      <c r="F1875" s="11" t="s">
        <v>166</v>
      </c>
      <c r="G1875" s="11" t="s">
        <v>167</v>
      </c>
      <c r="H1875" s="11">
        <v>3.0</v>
      </c>
      <c r="I1875" s="13">
        <v>7.1</v>
      </c>
      <c r="J1875" s="11">
        <v>0.0</v>
      </c>
      <c r="K1875" s="13">
        <v>2.8</v>
      </c>
      <c r="L1875" s="13">
        <v>6.2</v>
      </c>
      <c r="M1875" s="11">
        <v>25.0</v>
      </c>
      <c r="N1875" s="14">
        <v>0.73</v>
      </c>
      <c r="O1875" s="13">
        <v>69.9</v>
      </c>
      <c r="P1875" s="13">
        <v>6.2</v>
      </c>
      <c r="Q1875" s="13">
        <v>20.4</v>
      </c>
      <c r="R1875" s="13">
        <v>11.3</v>
      </c>
      <c r="S1875" s="13">
        <v>3.2</v>
      </c>
      <c r="T1875" s="13">
        <v>3.1</v>
      </c>
      <c r="U1875" s="13">
        <v>1.6</v>
      </c>
      <c r="V1875" s="13">
        <v>64.1</v>
      </c>
      <c r="W1875" s="11" t="str">
        <f t="shared" si="1"/>
        <v>B-Average|BBVA|Retail|2025</v>
      </c>
      <c r="X1875" s="15">
        <f>(MAX(0,MIN(1,1-(K1875-scaling_params!$B$2)/(scaling_params!$C$2-scaling_params!$B$2)))+MAX(0,MIN(1,(L1875-scaling_params!$B$3)/(scaling_params!$C$3-scaling_params!$B$3))))/2</f>
        <v>0.4352941176</v>
      </c>
      <c r="Y1875" s="15">
        <f>(MAX(0,MIN(1,(M1875-scaling_params!$B$4)/(scaling_params!$C$4-scaling_params!$B$4)))+MAX(0,MIN(1,(N1875-scaling_params!$B$5)/(scaling_params!$C$5-scaling_params!$B$5))))/2</f>
        <v>0.5428571429</v>
      </c>
      <c r="Z1875" s="15">
        <f>(MAX(0,MIN(1,(O1875-scaling_params!$B$6)/(scaling_params!$C$6-scaling_params!$B$6)))+MAX(0,MIN(1,1-(P1875-scaling_params!$B$7)/(scaling_params!$C$7-scaling_params!$B$7)))+MAX(0,MIN(1,(T1875-scaling_params!$B$11)/(scaling_params!$C$11-scaling_params!$B$11))))/3</f>
        <v>0.6421231698</v>
      </c>
      <c r="AA1875" s="15">
        <f>(MAX(0,MIN(1,1-(Q1875-scaling_params!$B$8)/(scaling_params!$C$8-scaling_params!$B$8)))+MAX(0,MIN(1,(R1875-scaling_params!$B$9)/(scaling_params!$C$9-scaling_params!$B$9)))+MAX(0,MIN(1,(S1875-scaling_params!$B$10)/(scaling_params!$C$10-scaling_params!$B$10))))/3</f>
        <v>0.1948374286</v>
      </c>
      <c r="AB1875" s="15">
        <f>(MAX(0,MIN(1,(U1875-scaling_params!$B$12)/(scaling_params!$C$12-scaling_params!$B$12)))+MAX(0,MIN(1,(V1875-scaling_params!$B$13)/(scaling_params!$C$13-scaling_params!$B$13))))/2</f>
        <v>0.3381818182</v>
      </c>
      <c r="AC1875" s="13">
        <f>(scaling_params!$G$2*X1875+scaling_params!$G$3*Y1875+scaling_params!$G$4*Z1875+scaling_params!$G$5*AA1875+scaling_params!$G$6*AB1875)*100</f>
        <v>45.49613331</v>
      </c>
      <c r="AD1875" s="11" t="s">
        <v>680</v>
      </c>
      <c r="AE1875" s="11">
        <f t="shared" si="2"/>
        <v>1</v>
      </c>
    </row>
    <row r="1876" ht="15.75" customHeight="1">
      <c r="A1876" s="11" t="s">
        <v>617</v>
      </c>
      <c r="B1876" s="11" t="s">
        <v>163</v>
      </c>
      <c r="C1876" s="11" t="s">
        <v>610</v>
      </c>
      <c r="D1876" s="11" t="s">
        <v>181</v>
      </c>
      <c r="E1876" s="12">
        <v>2024.0</v>
      </c>
      <c r="F1876" s="11" t="s">
        <v>171</v>
      </c>
      <c r="G1876" s="11" t="s">
        <v>167</v>
      </c>
      <c r="H1876" s="11">
        <v>4.0</v>
      </c>
      <c r="I1876" s="13">
        <v>7.4</v>
      </c>
      <c r="J1876" s="11">
        <v>0.0</v>
      </c>
      <c r="K1876" s="13">
        <v>3.1</v>
      </c>
      <c r="L1876" s="13">
        <v>6.6</v>
      </c>
      <c r="M1876" s="11">
        <v>27.0</v>
      </c>
      <c r="N1876" s="14">
        <v>0.83</v>
      </c>
      <c r="O1876" s="13">
        <v>71.5</v>
      </c>
      <c r="P1876" s="13">
        <v>8.4</v>
      </c>
      <c r="Q1876" s="13">
        <v>14.6</v>
      </c>
      <c r="R1876" s="13">
        <v>11.7</v>
      </c>
      <c r="S1876" s="13">
        <v>3.5</v>
      </c>
      <c r="T1876" s="13">
        <v>4.0</v>
      </c>
      <c r="U1876" s="13">
        <v>1.8</v>
      </c>
      <c r="V1876" s="13">
        <v>70.4</v>
      </c>
      <c r="W1876" s="11" t="str">
        <f t="shared" si="1"/>
        <v>B-Average|BBVA|Corporate|2024</v>
      </c>
      <c r="X1876" s="15">
        <f>(MAX(0,MIN(1,1-(K1876-scaling_params!$B$2)/(scaling_params!$C$2-scaling_params!$B$2)))+MAX(0,MIN(1,(L1876-scaling_params!$B$3)/(scaling_params!$C$3-scaling_params!$B$3))))/2</f>
        <v>0.4147058824</v>
      </c>
      <c r="Y1876" s="15">
        <f>(MAX(0,MIN(1,(M1876-scaling_params!$B$4)/(scaling_params!$C$4-scaling_params!$B$4)))+MAX(0,MIN(1,(N1876-scaling_params!$B$5)/(scaling_params!$C$5-scaling_params!$B$5))))/2</f>
        <v>0.6773809524</v>
      </c>
      <c r="Z1876" s="15">
        <f>(MAX(0,MIN(1,(O1876-scaling_params!$B$6)/(scaling_params!$C$6-scaling_params!$B$6)))+MAX(0,MIN(1,1-(P1876-scaling_params!$B$7)/(scaling_params!$C$7-scaling_params!$B$7)))+MAX(0,MIN(1,(T1876-scaling_params!$B$11)/(scaling_params!$C$11-scaling_params!$B$11))))/3</f>
        <v>0.5560418976</v>
      </c>
      <c r="AA1876" s="15">
        <f>(MAX(0,MIN(1,1-(Q1876-scaling_params!$B$8)/(scaling_params!$C$8-scaling_params!$B$8)))+MAX(0,MIN(1,(R1876-scaling_params!$B$9)/(scaling_params!$C$9-scaling_params!$B$9)))+MAX(0,MIN(1,(S1876-scaling_params!$B$10)/(scaling_params!$C$10-scaling_params!$B$10))))/3</f>
        <v>0.4608238002</v>
      </c>
      <c r="AB1876" s="15">
        <f>(MAX(0,MIN(1,(U1876-scaling_params!$B$12)/(scaling_params!$C$12-scaling_params!$B$12)))+MAX(0,MIN(1,(V1876-scaling_params!$B$13)/(scaling_params!$C$13-scaling_params!$B$13))))/2</f>
        <v>0.4454545455</v>
      </c>
      <c r="AC1876" s="13">
        <f>(scaling_params!$G$2*X1876+scaling_params!$G$3*Y1876+scaling_params!$G$4*Z1876+scaling_params!$G$5*AA1876+scaling_params!$G$6*AB1876)*100</f>
        <v>52.09788773</v>
      </c>
      <c r="AD1876" s="11" t="s">
        <v>680</v>
      </c>
      <c r="AE1876" s="11">
        <f t="shared" si="2"/>
        <v>1</v>
      </c>
    </row>
    <row r="1877" ht="15.75" customHeight="1">
      <c r="A1877" s="11" t="s">
        <v>617</v>
      </c>
      <c r="B1877" s="11" t="s">
        <v>163</v>
      </c>
      <c r="C1877" s="11" t="s">
        <v>610</v>
      </c>
      <c r="D1877" s="11" t="s">
        <v>181</v>
      </c>
      <c r="E1877" s="12">
        <v>2025.0</v>
      </c>
      <c r="F1877" s="11" t="s">
        <v>171</v>
      </c>
      <c r="G1877" s="11" t="s">
        <v>167</v>
      </c>
      <c r="H1877" s="11">
        <v>4.0</v>
      </c>
      <c r="I1877" s="13">
        <v>7.1</v>
      </c>
      <c r="J1877" s="11">
        <v>0.0</v>
      </c>
      <c r="K1877" s="13">
        <v>2.0</v>
      </c>
      <c r="L1877" s="13">
        <v>6.5</v>
      </c>
      <c r="M1877" s="11">
        <v>14.0</v>
      </c>
      <c r="N1877" s="14">
        <v>0.79</v>
      </c>
      <c r="O1877" s="13">
        <v>66.0</v>
      </c>
      <c r="P1877" s="13">
        <v>8.0</v>
      </c>
      <c r="Q1877" s="13">
        <v>14.3</v>
      </c>
      <c r="R1877" s="13">
        <v>13.5</v>
      </c>
      <c r="S1877" s="13">
        <v>4.4</v>
      </c>
      <c r="T1877" s="13">
        <v>3.9</v>
      </c>
      <c r="U1877" s="13">
        <v>1.4</v>
      </c>
      <c r="V1877" s="13">
        <v>82.2</v>
      </c>
      <c r="W1877" s="11" t="str">
        <f t="shared" si="1"/>
        <v>B-Average|BBVA|Corporate|2025</v>
      </c>
      <c r="X1877" s="15">
        <f>(MAX(0,MIN(1,1-(K1877-scaling_params!$B$2)/(scaling_params!$C$2-scaling_params!$B$2)))+MAX(0,MIN(1,(L1877-scaling_params!$B$3)/(scaling_params!$C$3-scaling_params!$B$3))))/2</f>
        <v>0.5906862745</v>
      </c>
      <c r="Y1877" s="15">
        <f>(MAX(0,MIN(1,(M1877-scaling_params!$B$4)/(scaling_params!$C$4-scaling_params!$B$4)))+MAX(0,MIN(1,(N1877-scaling_params!$B$5)/(scaling_params!$C$5-scaling_params!$B$5))))/2</f>
        <v>0.5654761905</v>
      </c>
      <c r="Z1877" s="15">
        <f>(MAX(0,MIN(1,(O1877-scaling_params!$B$6)/(scaling_params!$C$6-scaling_params!$B$6)))+MAX(0,MIN(1,1-(P1877-scaling_params!$B$7)/(scaling_params!$C$7-scaling_params!$B$7)))+MAX(0,MIN(1,(T1877-scaling_params!$B$11)/(scaling_params!$C$11-scaling_params!$B$11))))/3</f>
        <v>0.4917950482</v>
      </c>
      <c r="AA1877" s="15">
        <f>(MAX(0,MIN(1,1-(Q1877-scaling_params!$B$8)/(scaling_params!$C$8-scaling_params!$B$8)))+MAX(0,MIN(1,(R1877-scaling_params!$B$9)/(scaling_params!$C$9-scaling_params!$B$9)))+MAX(0,MIN(1,(S1877-scaling_params!$B$10)/(scaling_params!$C$10-scaling_params!$B$10))))/3</f>
        <v>0.6363720977</v>
      </c>
      <c r="AB1877" s="15">
        <f>(MAX(0,MIN(1,(U1877-scaling_params!$B$12)/(scaling_params!$C$12-scaling_params!$B$12)))+MAX(0,MIN(1,(V1877-scaling_params!$B$13)/(scaling_params!$C$13-scaling_params!$B$13))))/2</f>
        <v>0.4527272727</v>
      </c>
      <c r="AC1877" s="13">
        <f>(scaling_params!$G$2*X1877+scaling_params!$G$3*Y1877+scaling_params!$G$4*Z1877+scaling_params!$G$5*AA1877+scaling_params!$G$6*AB1877)*100</f>
        <v>55.2693323</v>
      </c>
      <c r="AD1877" s="11" t="s">
        <v>680</v>
      </c>
      <c r="AE1877" s="11">
        <f t="shared" si="2"/>
        <v>1</v>
      </c>
    </row>
    <row r="1878" ht="15.75" customHeight="1">
      <c r="A1878" s="11" t="s">
        <v>618</v>
      </c>
      <c r="B1878" s="11" t="s">
        <v>163</v>
      </c>
      <c r="C1878" s="11" t="s">
        <v>610</v>
      </c>
      <c r="D1878" s="11" t="s">
        <v>181</v>
      </c>
      <c r="E1878" s="12">
        <v>2024.0</v>
      </c>
      <c r="F1878" s="11" t="s">
        <v>171</v>
      </c>
      <c r="G1878" s="11" t="s">
        <v>175</v>
      </c>
      <c r="H1878" s="11">
        <v>5.0</v>
      </c>
      <c r="I1878" s="13">
        <v>7.4</v>
      </c>
      <c r="J1878" s="11">
        <v>0.0</v>
      </c>
      <c r="K1878" s="13">
        <v>3.1</v>
      </c>
      <c r="L1878" s="13">
        <v>6.9</v>
      </c>
      <c r="M1878" s="11">
        <v>0.0</v>
      </c>
      <c r="N1878" s="14">
        <v>0.79</v>
      </c>
      <c r="O1878" s="13">
        <v>71.5</v>
      </c>
      <c r="P1878" s="13">
        <v>8.4</v>
      </c>
      <c r="Q1878" s="13">
        <v>14.6</v>
      </c>
      <c r="R1878" s="13">
        <v>11.7</v>
      </c>
      <c r="S1878" s="13">
        <v>4.0</v>
      </c>
      <c r="T1878" s="13">
        <v>3.7</v>
      </c>
      <c r="U1878" s="13">
        <v>1.8</v>
      </c>
      <c r="V1878" s="13">
        <v>77.7</v>
      </c>
      <c r="W1878" s="11" t="str">
        <f t="shared" si="1"/>
        <v>B-Average|BBVA|Corporate|2024</v>
      </c>
      <c r="X1878" s="15">
        <f>(MAX(0,MIN(1,1-(K1878-scaling_params!$B$2)/(scaling_params!$C$2-scaling_params!$B$2)))+MAX(0,MIN(1,(L1878-scaling_params!$B$3)/(scaling_params!$C$3-scaling_params!$B$3))))/2</f>
        <v>0.4367647059</v>
      </c>
      <c r="Y1878" s="15">
        <f>(MAX(0,MIN(1,(M1878-scaling_params!$B$4)/(scaling_params!$C$4-scaling_params!$B$4)))+MAX(0,MIN(1,(N1878-scaling_params!$B$5)/(scaling_params!$C$5-scaling_params!$B$5))))/2</f>
        <v>0.4988095238</v>
      </c>
      <c r="Z1878" s="15">
        <f>(MAX(0,MIN(1,(O1878-scaling_params!$B$6)/(scaling_params!$C$6-scaling_params!$B$6)))+MAX(0,MIN(1,1-(P1878-scaling_params!$B$7)/(scaling_params!$C$7-scaling_params!$B$7)))+MAX(0,MIN(1,(T1878-scaling_params!$B$11)/(scaling_params!$C$11-scaling_params!$B$11))))/3</f>
        <v>0.5274704691</v>
      </c>
      <c r="AA1878" s="15">
        <f>(MAX(0,MIN(1,1-(Q1878-scaling_params!$B$8)/(scaling_params!$C$8-scaling_params!$B$8)))+MAX(0,MIN(1,(R1878-scaling_params!$B$9)/(scaling_params!$C$9-scaling_params!$B$9)))+MAX(0,MIN(1,(S1878-scaling_params!$B$10)/(scaling_params!$C$10-scaling_params!$B$10))))/3</f>
        <v>0.509843408</v>
      </c>
      <c r="AB1878" s="15">
        <f>(MAX(0,MIN(1,(U1878-scaling_params!$B$12)/(scaling_params!$C$12-scaling_params!$B$12)))+MAX(0,MIN(1,(V1878-scaling_params!$B$13)/(scaling_params!$C$13-scaling_params!$B$13))))/2</f>
        <v>0.5118181818</v>
      </c>
      <c r="AC1878" s="13">
        <f>(scaling_params!$G$2*X1878+scaling_params!$G$3*Y1878+scaling_params!$G$4*Z1878+scaling_params!$G$5*AA1878+scaling_params!$G$6*AB1878)*100</f>
        <v>49.39424895</v>
      </c>
      <c r="AD1878" s="11" t="s">
        <v>680</v>
      </c>
      <c r="AE1878" s="11">
        <f t="shared" si="2"/>
        <v>1</v>
      </c>
    </row>
    <row r="1879" ht="15.75" customHeight="1">
      <c r="A1879" s="11" t="s">
        <v>618</v>
      </c>
      <c r="B1879" s="11" t="s">
        <v>163</v>
      </c>
      <c r="C1879" s="11" t="s">
        <v>610</v>
      </c>
      <c r="D1879" s="11" t="s">
        <v>181</v>
      </c>
      <c r="E1879" s="12">
        <v>2025.0</v>
      </c>
      <c r="F1879" s="11" t="s">
        <v>171</v>
      </c>
      <c r="G1879" s="11" t="s">
        <v>175</v>
      </c>
      <c r="H1879" s="11">
        <v>5.0</v>
      </c>
      <c r="I1879" s="13">
        <v>7.1</v>
      </c>
      <c r="J1879" s="11">
        <v>0.0</v>
      </c>
      <c r="K1879" s="13">
        <v>2.0</v>
      </c>
      <c r="L1879" s="13">
        <v>7.4</v>
      </c>
      <c r="M1879" s="11">
        <v>7.0</v>
      </c>
      <c r="N1879" s="14">
        <v>0.79</v>
      </c>
      <c r="O1879" s="13">
        <v>66.0</v>
      </c>
      <c r="P1879" s="13">
        <v>8.0</v>
      </c>
      <c r="Q1879" s="13">
        <v>14.3</v>
      </c>
      <c r="R1879" s="13">
        <v>13.5</v>
      </c>
      <c r="S1879" s="13">
        <v>4.5</v>
      </c>
      <c r="T1879" s="13">
        <v>3.9</v>
      </c>
      <c r="U1879" s="13">
        <v>1.4</v>
      </c>
      <c r="V1879" s="13">
        <v>76.1</v>
      </c>
      <c r="W1879" s="11" t="str">
        <f t="shared" si="1"/>
        <v>B-Average|BBVA|Corporate|2025</v>
      </c>
      <c r="X1879" s="15">
        <f>(MAX(0,MIN(1,1-(K1879-scaling_params!$B$2)/(scaling_params!$C$2-scaling_params!$B$2)))+MAX(0,MIN(1,(L1879-scaling_params!$B$3)/(scaling_params!$C$3-scaling_params!$B$3))))/2</f>
        <v>0.6568627451</v>
      </c>
      <c r="Y1879" s="15">
        <f>(MAX(0,MIN(1,(M1879-scaling_params!$B$4)/(scaling_params!$C$4-scaling_params!$B$4)))+MAX(0,MIN(1,(N1879-scaling_params!$B$5)/(scaling_params!$C$5-scaling_params!$B$5))))/2</f>
        <v>0.5321428571</v>
      </c>
      <c r="Z1879" s="15">
        <f>(MAX(0,MIN(1,(O1879-scaling_params!$B$6)/(scaling_params!$C$6-scaling_params!$B$6)))+MAX(0,MIN(1,1-(P1879-scaling_params!$B$7)/(scaling_params!$C$7-scaling_params!$B$7)))+MAX(0,MIN(1,(T1879-scaling_params!$B$11)/(scaling_params!$C$11-scaling_params!$B$11))))/3</f>
        <v>0.4917950482</v>
      </c>
      <c r="AA1879" s="15">
        <f>(MAX(0,MIN(1,1-(Q1879-scaling_params!$B$8)/(scaling_params!$C$8-scaling_params!$B$8)))+MAX(0,MIN(1,(R1879-scaling_params!$B$9)/(scaling_params!$C$9-scaling_params!$B$9)))+MAX(0,MIN(1,(S1879-scaling_params!$B$10)/(scaling_params!$C$10-scaling_params!$B$10))))/3</f>
        <v>0.6461760193</v>
      </c>
      <c r="AB1879" s="15">
        <f>(MAX(0,MIN(1,(U1879-scaling_params!$B$12)/(scaling_params!$C$12-scaling_params!$B$12)))+MAX(0,MIN(1,(V1879-scaling_params!$B$13)/(scaling_params!$C$13-scaling_params!$B$13))))/2</f>
        <v>0.3972727273</v>
      </c>
      <c r="AC1879" s="13">
        <f>(scaling_params!$G$2*X1879+scaling_params!$G$3*Y1879+scaling_params!$G$4*Z1879+scaling_params!$G$5*AA1879+scaling_params!$G$6*AB1879)*100</f>
        <v>55.55933141</v>
      </c>
      <c r="AD1879" s="11" t="s">
        <v>680</v>
      </c>
      <c r="AE1879" s="11">
        <f t="shared" si="2"/>
        <v>1</v>
      </c>
    </row>
    <row r="1880" ht="15.75" customHeight="1">
      <c r="A1880" s="11" t="s">
        <v>619</v>
      </c>
      <c r="B1880" s="11" t="s">
        <v>163</v>
      </c>
      <c r="C1880" s="11" t="s">
        <v>610</v>
      </c>
      <c r="D1880" s="11" t="s">
        <v>170</v>
      </c>
      <c r="E1880" s="12">
        <v>2024.0</v>
      </c>
      <c r="F1880" s="11" t="s">
        <v>171</v>
      </c>
      <c r="G1880" s="11" t="s">
        <v>175</v>
      </c>
      <c r="H1880" s="11">
        <v>3.0</v>
      </c>
      <c r="I1880" s="13">
        <v>7.4</v>
      </c>
      <c r="J1880" s="11">
        <v>0.0</v>
      </c>
      <c r="K1880" s="13">
        <v>2.4</v>
      </c>
      <c r="L1880" s="13">
        <v>7.3</v>
      </c>
      <c r="M1880" s="11">
        <v>7.0</v>
      </c>
      <c r="N1880" s="14">
        <v>0.78</v>
      </c>
      <c r="O1880" s="13">
        <v>70.5</v>
      </c>
      <c r="P1880" s="13">
        <v>8.3</v>
      </c>
      <c r="Q1880" s="13">
        <v>13.6</v>
      </c>
      <c r="R1880" s="13">
        <v>14.9</v>
      </c>
      <c r="S1880" s="13">
        <v>4.4</v>
      </c>
      <c r="T1880" s="13">
        <v>4.6</v>
      </c>
      <c r="U1880" s="13">
        <v>1.7</v>
      </c>
      <c r="V1880" s="13">
        <v>80.2</v>
      </c>
      <c r="W1880" s="11" t="str">
        <f t="shared" si="1"/>
        <v>B-Average|BBVA|Risk|2024</v>
      </c>
      <c r="X1880" s="15">
        <f>(MAX(0,MIN(1,1-(K1880-scaling_params!$B$2)/(scaling_params!$C$2-scaling_params!$B$2)))+MAX(0,MIN(1,(L1880-scaling_params!$B$3)/(scaling_params!$C$3-scaling_params!$B$3))))/2</f>
        <v>0.5828431373</v>
      </c>
      <c r="Y1880" s="15">
        <f>(MAX(0,MIN(1,(M1880-scaling_params!$B$4)/(scaling_params!$C$4-scaling_params!$B$4)))+MAX(0,MIN(1,(N1880-scaling_params!$B$5)/(scaling_params!$C$5-scaling_params!$B$5))))/2</f>
        <v>0.5196428571</v>
      </c>
      <c r="Z1880" s="15">
        <f>(MAX(0,MIN(1,(O1880-scaling_params!$B$6)/(scaling_params!$C$6-scaling_params!$B$6)))+MAX(0,MIN(1,1-(P1880-scaling_params!$B$7)/(scaling_params!$C$7-scaling_params!$B$7)))+MAX(0,MIN(1,(T1880-scaling_params!$B$11)/(scaling_params!$C$11-scaling_params!$B$11))))/3</f>
        <v>0.6056921136</v>
      </c>
      <c r="AA1880" s="15">
        <f>(MAX(0,MIN(1,1-(Q1880-scaling_params!$B$8)/(scaling_params!$C$8-scaling_params!$B$8)))+MAX(0,MIN(1,(R1880-scaling_params!$B$9)/(scaling_params!$C$9-scaling_params!$B$9)))+MAX(0,MIN(1,(S1880-scaling_params!$B$10)/(scaling_params!$C$10-scaling_params!$B$10))))/3</f>
        <v>0.7219589792</v>
      </c>
      <c r="AB1880" s="15">
        <f>(MAX(0,MIN(1,(U1880-scaling_params!$B$12)/(scaling_params!$C$12-scaling_params!$B$12)))+MAX(0,MIN(1,(V1880-scaling_params!$B$13)/(scaling_params!$C$13-scaling_params!$B$13))))/2</f>
        <v>0.5095454545</v>
      </c>
      <c r="AC1880" s="13">
        <f>(scaling_params!$G$2*X1880+scaling_params!$G$3*Y1880+scaling_params!$G$4*Z1880+scaling_params!$G$5*AA1880+scaling_params!$G$6*AB1880)*100</f>
        <v>58.86129994</v>
      </c>
      <c r="AD1880" s="11" t="s">
        <v>680</v>
      </c>
      <c r="AE1880" s="11">
        <f t="shared" si="2"/>
        <v>1</v>
      </c>
    </row>
    <row r="1881" ht="15.75" customHeight="1">
      <c r="A1881" s="11" t="s">
        <v>619</v>
      </c>
      <c r="B1881" s="11" t="s">
        <v>163</v>
      </c>
      <c r="C1881" s="11" t="s">
        <v>610</v>
      </c>
      <c r="D1881" s="11" t="s">
        <v>170</v>
      </c>
      <c r="E1881" s="12">
        <v>2025.0</v>
      </c>
      <c r="F1881" s="11" t="s">
        <v>171</v>
      </c>
      <c r="G1881" s="11" t="s">
        <v>175</v>
      </c>
      <c r="H1881" s="11">
        <v>3.0</v>
      </c>
      <c r="I1881" s="13">
        <v>7.1</v>
      </c>
      <c r="J1881" s="11">
        <v>0.0</v>
      </c>
      <c r="K1881" s="13">
        <v>2.5</v>
      </c>
      <c r="L1881" s="13">
        <v>8.5</v>
      </c>
      <c r="M1881" s="11">
        <v>46.0</v>
      </c>
      <c r="N1881" s="14">
        <v>0.81</v>
      </c>
      <c r="O1881" s="13">
        <v>68.8</v>
      </c>
      <c r="P1881" s="13">
        <v>7.0</v>
      </c>
      <c r="Q1881" s="13">
        <v>16.6</v>
      </c>
      <c r="R1881" s="13">
        <v>14.7</v>
      </c>
      <c r="S1881" s="13">
        <v>3.8</v>
      </c>
      <c r="T1881" s="13">
        <v>4.6</v>
      </c>
      <c r="U1881" s="13">
        <v>1.5</v>
      </c>
      <c r="V1881" s="13">
        <v>72.4</v>
      </c>
      <c r="W1881" s="11" t="str">
        <f t="shared" si="1"/>
        <v>B-Average|BBVA|Risk|2025</v>
      </c>
      <c r="X1881" s="15">
        <f>(MAX(0,MIN(1,1-(K1881-scaling_params!$B$2)/(scaling_params!$C$2-scaling_params!$B$2)))+MAX(0,MIN(1,(L1881-scaling_params!$B$3)/(scaling_params!$C$3-scaling_params!$B$3))))/2</f>
        <v>0.6544117647</v>
      </c>
      <c r="Y1881" s="15">
        <f>(MAX(0,MIN(1,(M1881-scaling_params!$B$4)/(scaling_params!$C$4-scaling_params!$B$4)))+MAX(0,MIN(1,(N1881-scaling_params!$B$5)/(scaling_params!$C$5-scaling_params!$B$5))))/2</f>
        <v>0.7428571429</v>
      </c>
      <c r="Z1881" s="15">
        <f>(MAX(0,MIN(1,(O1881-scaling_params!$B$6)/(scaling_params!$C$6-scaling_params!$B$6)))+MAX(0,MIN(1,1-(P1881-scaling_params!$B$7)/(scaling_params!$C$7-scaling_params!$B$7)))+MAX(0,MIN(1,(T1881-scaling_params!$B$11)/(scaling_params!$C$11-scaling_params!$B$11))))/3</f>
        <v>0.6947564254</v>
      </c>
      <c r="AA1881" s="15">
        <f>(MAX(0,MIN(1,1-(Q1881-scaling_params!$B$8)/(scaling_params!$C$8-scaling_params!$B$8)))+MAX(0,MIN(1,(R1881-scaling_params!$B$9)/(scaling_params!$C$9-scaling_params!$B$9)))+MAX(0,MIN(1,(S1881-scaling_params!$B$10)/(scaling_params!$C$10-scaling_params!$B$10))))/3</f>
        <v>0.5410602676</v>
      </c>
      <c r="AB1881" s="15">
        <f>(MAX(0,MIN(1,(U1881-scaling_params!$B$12)/(scaling_params!$C$12-scaling_params!$B$12)))+MAX(0,MIN(1,(V1881-scaling_params!$B$13)/(scaling_params!$C$13-scaling_params!$B$13))))/2</f>
        <v>0.3886363636</v>
      </c>
      <c r="AC1881" s="13">
        <f>(scaling_params!$G$2*X1881+scaling_params!$G$3*Y1881+scaling_params!$G$4*Z1881+scaling_params!$G$5*AA1881+scaling_params!$G$6*AB1881)*100</f>
        <v>63.27116513</v>
      </c>
      <c r="AD1881" s="11" t="s">
        <v>680</v>
      </c>
      <c r="AE1881" s="11">
        <f t="shared" si="2"/>
        <v>1</v>
      </c>
    </row>
    <row r="1882" ht="15.75" customHeight="1">
      <c r="A1882" s="11" t="s">
        <v>620</v>
      </c>
      <c r="B1882" s="11" t="s">
        <v>163</v>
      </c>
      <c r="C1882" s="11" t="s">
        <v>610</v>
      </c>
      <c r="D1882" s="11" t="s">
        <v>177</v>
      </c>
      <c r="E1882" s="12">
        <v>2024.0</v>
      </c>
      <c r="F1882" s="11" t="s">
        <v>166</v>
      </c>
      <c r="G1882" s="11" t="s">
        <v>167</v>
      </c>
      <c r="H1882" s="11">
        <v>4.0</v>
      </c>
      <c r="I1882" s="13">
        <v>7.4</v>
      </c>
      <c r="J1882" s="11">
        <v>0.0</v>
      </c>
      <c r="K1882" s="13">
        <v>2.9</v>
      </c>
      <c r="L1882" s="13">
        <v>8.9</v>
      </c>
      <c r="M1882" s="11">
        <v>16.0</v>
      </c>
      <c r="N1882" s="14">
        <v>0.82</v>
      </c>
      <c r="O1882" s="13">
        <v>68.1</v>
      </c>
      <c r="P1882" s="13">
        <v>8.1</v>
      </c>
      <c r="Q1882" s="13">
        <v>16.4</v>
      </c>
      <c r="R1882" s="13">
        <v>13.3</v>
      </c>
      <c r="S1882" s="13">
        <v>4.3</v>
      </c>
      <c r="T1882" s="13">
        <v>3.8</v>
      </c>
      <c r="U1882" s="13">
        <v>2.1</v>
      </c>
      <c r="V1882" s="13">
        <v>81.3</v>
      </c>
      <c r="W1882" s="11" t="str">
        <f t="shared" si="1"/>
        <v>B-Average|BBVA|Retail|2024</v>
      </c>
      <c r="X1882" s="15">
        <f>(MAX(0,MIN(1,1-(K1882-scaling_params!$B$2)/(scaling_params!$C$2-scaling_params!$B$2)))+MAX(0,MIN(1,(L1882-scaling_params!$B$3)/(scaling_params!$C$3-scaling_params!$B$3))))/2</f>
        <v>0.6171568627</v>
      </c>
      <c r="Y1882" s="15">
        <f>(MAX(0,MIN(1,(M1882-scaling_params!$B$4)/(scaling_params!$C$4-scaling_params!$B$4)))+MAX(0,MIN(1,(N1882-scaling_params!$B$5)/(scaling_params!$C$5-scaling_params!$B$5))))/2</f>
        <v>0.6125</v>
      </c>
      <c r="Z1882" s="15">
        <f>(MAX(0,MIN(1,(O1882-scaling_params!$B$6)/(scaling_params!$C$6-scaling_params!$B$6)))+MAX(0,MIN(1,1-(P1882-scaling_params!$B$7)/(scaling_params!$C$7-scaling_params!$B$7)))+MAX(0,MIN(1,(T1882-scaling_params!$B$11)/(scaling_params!$C$11-scaling_params!$B$11))))/3</f>
        <v>0.507915695</v>
      </c>
      <c r="AA1882" s="15">
        <f>(MAX(0,MIN(1,1-(Q1882-scaling_params!$B$8)/(scaling_params!$C$8-scaling_params!$B$8)))+MAX(0,MIN(1,(R1882-scaling_params!$B$9)/(scaling_params!$C$9-scaling_params!$B$9)))+MAX(0,MIN(1,(S1882-scaling_params!$B$10)/(scaling_params!$C$10-scaling_params!$B$10))))/3</f>
        <v>0.5385839031</v>
      </c>
      <c r="AB1882" s="15">
        <f>(MAX(0,MIN(1,(U1882-scaling_params!$B$12)/(scaling_params!$C$12-scaling_params!$B$12)))+MAX(0,MIN(1,(V1882-scaling_params!$B$13)/(scaling_params!$C$13-scaling_params!$B$13))))/2</f>
        <v>0.6195454545</v>
      </c>
      <c r="AC1882" s="13">
        <f>(scaling_params!$G$2*X1882+scaling_params!$G$3*Y1882+scaling_params!$G$4*Z1882+scaling_params!$G$5*AA1882+scaling_params!$G$6*AB1882)*100</f>
        <v>57.62266817</v>
      </c>
      <c r="AD1882" s="11" t="s">
        <v>680</v>
      </c>
      <c r="AE1882" s="11">
        <f t="shared" si="2"/>
        <v>1</v>
      </c>
    </row>
    <row r="1883" ht="15.75" customHeight="1">
      <c r="A1883" s="11" t="s">
        <v>620</v>
      </c>
      <c r="B1883" s="11" t="s">
        <v>163</v>
      </c>
      <c r="C1883" s="11" t="s">
        <v>610</v>
      </c>
      <c r="D1883" s="11" t="s">
        <v>177</v>
      </c>
      <c r="E1883" s="12">
        <v>2025.0</v>
      </c>
      <c r="F1883" s="11" t="s">
        <v>166</v>
      </c>
      <c r="G1883" s="11" t="s">
        <v>167</v>
      </c>
      <c r="H1883" s="11">
        <v>4.0</v>
      </c>
      <c r="I1883" s="13">
        <v>7.1</v>
      </c>
      <c r="J1883" s="11">
        <v>0.0</v>
      </c>
      <c r="K1883" s="13">
        <v>2.8</v>
      </c>
      <c r="L1883" s="13">
        <v>7.3</v>
      </c>
      <c r="M1883" s="11">
        <v>19.0</v>
      </c>
      <c r="N1883" s="14">
        <v>0.82</v>
      </c>
      <c r="O1883" s="13">
        <v>69.9</v>
      </c>
      <c r="P1883" s="13">
        <v>6.2</v>
      </c>
      <c r="Q1883" s="13">
        <v>20.4</v>
      </c>
      <c r="R1883" s="13">
        <v>11.3</v>
      </c>
      <c r="S1883" s="13">
        <v>3.8</v>
      </c>
      <c r="T1883" s="13">
        <v>4.3</v>
      </c>
      <c r="U1883" s="13">
        <v>1.6</v>
      </c>
      <c r="V1883" s="13">
        <v>75.4</v>
      </c>
      <c r="W1883" s="11" t="str">
        <f t="shared" si="1"/>
        <v>B-Average|BBVA|Retail|2025</v>
      </c>
      <c r="X1883" s="15">
        <f>(MAX(0,MIN(1,1-(K1883-scaling_params!$B$2)/(scaling_params!$C$2-scaling_params!$B$2)))+MAX(0,MIN(1,(L1883-scaling_params!$B$3)/(scaling_params!$C$3-scaling_params!$B$3))))/2</f>
        <v>0.5161764706</v>
      </c>
      <c r="Y1883" s="15">
        <f>(MAX(0,MIN(1,(M1883-scaling_params!$B$4)/(scaling_params!$C$4-scaling_params!$B$4)))+MAX(0,MIN(1,(N1883-scaling_params!$B$5)/(scaling_params!$C$5-scaling_params!$B$5))))/2</f>
        <v>0.6267857143</v>
      </c>
      <c r="Z1883" s="15">
        <f>(MAX(0,MIN(1,(O1883-scaling_params!$B$6)/(scaling_params!$C$6-scaling_params!$B$6)))+MAX(0,MIN(1,1-(P1883-scaling_params!$B$7)/(scaling_params!$C$7-scaling_params!$B$7)))+MAX(0,MIN(1,(T1883-scaling_params!$B$11)/(scaling_params!$C$11-scaling_params!$B$11))))/3</f>
        <v>0.7564088841</v>
      </c>
      <c r="AA1883" s="15">
        <f>(MAX(0,MIN(1,1-(Q1883-scaling_params!$B$8)/(scaling_params!$C$8-scaling_params!$B$8)))+MAX(0,MIN(1,(R1883-scaling_params!$B$9)/(scaling_params!$C$9-scaling_params!$B$9)))+MAX(0,MIN(1,(S1883-scaling_params!$B$10)/(scaling_params!$C$10-scaling_params!$B$10))))/3</f>
        <v>0.2536609581</v>
      </c>
      <c r="AB1883" s="15">
        <f>(MAX(0,MIN(1,(U1883-scaling_params!$B$12)/(scaling_params!$C$12-scaling_params!$B$12)))+MAX(0,MIN(1,(V1883-scaling_params!$B$13)/(scaling_params!$C$13-scaling_params!$B$13))))/2</f>
        <v>0.4409090909</v>
      </c>
      <c r="AC1883" s="13">
        <f>(scaling_params!$G$2*X1883+scaling_params!$G$3*Y1883+scaling_params!$G$4*Z1883+scaling_params!$G$5*AA1883+scaling_params!$G$6*AB1883)*100</f>
        <v>54.30238026</v>
      </c>
      <c r="AD1883" s="11" t="s">
        <v>680</v>
      </c>
      <c r="AE1883" s="11">
        <f t="shared" si="2"/>
        <v>1</v>
      </c>
    </row>
    <row r="1884" ht="15.75" customHeight="1">
      <c r="A1884" s="11" t="s">
        <v>621</v>
      </c>
      <c r="B1884" s="11" t="s">
        <v>163</v>
      </c>
      <c r="C1884" s="11" t="s">
        <v>610</v>
      </c>
      <c r="D1884" s="11" t="s">
        <v>170</v>
      </c>
      <c r="E1884" s="12">
        <v>2024.0</v>
      </c>
      <c r="F1884" s="11" t="s">
        <v>171</v>
      </c>
      <c r="G1884" s="11" t="s">
        <v>172</v>
      </c>
      <c r="H1884" s="11">
        <v>5.0</v>
      </c>
      <c r="I1884" s="13">
        <v>7.4</v>
      </c>
      <c r="J1884" s="11">
        <v>1.0</v>
      </c>
      <c r="K1884" s="13">
        <v>2.4</v>
      </c>
      <c r="L1884" s="13">
        <v>7.7</v>
      </c>
      <c r="M1884" s="11">
        <v>18.0</v>
      </c>
      <c r="N1884" s="14">
        <v>0.78</v>
      </c>
      <c r="O1884" s="13">
        <v>70.5</v>
      </c>
      <c r="P1884" s="13">
        <v>8.3</v>
      </c>
      <c r="Q1884" s="13">
        <v>13.6</v>
      </c>
      <c r="R1884" s="13">
        <v>14.9</v>
      </c>
      <c r="S1884" s="13">
        <v>3.9</v>
      </c>
      <c r="T1884" s="13">
        <v>3.6</v>
      </c>
      <c r="U1884" s="13">
        <v>1.7</v>
      </c>
      <c r="V1884" s="13">
        <v>75.7</v>
      </c>
      <c r="W1884" s="11" t="str">
        <f t="shared" si="1"/>
        <v>B-Average|BBVA|Risk|2024</v>
      </c>
      <c r="X1884" s="15">
        <f>(MAX(0,MIN(1,1-(K1884-scaling_params!$B$2)/(scaling_params!$C$2-scaling_params!$B$2)))+MAX(0,MIN(1,(L1884-scaling_params!$B$3)/(scaling_params!$C$3-scaling_params!$B$3))))/2</f>
        <v>0.612254902</v>
      </c>
      <c r="Y1884" s="15">
        <f>(MAX(0,MIN(1,(M1884-scaling_params!$B$4)/(scaling_params!$C$4-scaling_params!$B$4)))+MAX(0,MIN(1,(N1884-scaling_params!$B$5)/(scaling_params!$C$5-scaling_params!$B$5))))/2</f>
        <v>0.5720238095</v>
      </c>
      <c r="Z1884" s="15">
        <f>(MAX(0,MIN(1,(O1884-scaling_params!$B$6)/(scaling_params!$C$6-scaling_params!$B$6)))+MAX(0,MIN(1,1-(P1884-scaling_params!$B$7)/(scaling_params!$C$7-scaling_params!$B$7)))+MAX(0,MIN(1,(T1884-scaling_params!$B$11)/(scaling_params!$C$11-scaling_params!$B$11))))/3</f>
        <v>0.5104540184</v>
      </c>
      <c r="AA1884" s="15">
        <f>(MAX(0,MIN(1,1-(Q1884-scaling_params!$B$8)/(scaling_params!$C$8-scaling_params!$B$8)))+MAX(0,MIN(1,(R1884-scaling_params!$B$9)/(scaling_params!$C$9-scaling_params!$B$9)))+MAX(0,MIN(1,(S1884-scaling_params!$B$10)/(scaling_params!$C$10-scaling_params!$B$10))))/3</f>
        <v>0.6729393714</v>
      </c>
      <c r="AB1884" s="15">
        <f>(MAX(0,MIN(1,(U1884-scaling_params!$B$12)/(scaling_params!$C$12-scaling_params!$B$12)))+MAX(0,MIN(1,(V1884-scaling_params!$B$13)/(scaling_params!$C$13-scaling_params!$B$13))))/2</f>
        <v>0.4686363636</v>
      </c>
      <c r="AC1884" s="13">
        <f>(scaling_params!$G$2*X1884+scaling_params!$G$3*Y1884+scaling_params!$G$4*Z1884+scaling_params!$G$5*AA1884+scaling_params!$G$6*AB1884)*100</f>
        <v>57.19986118</v>
      </c>
      <c r="AD1884" s="11" t="s">
        <v>680</v>
      </c>
      <c r="AE1884" s="11">
        <f t="shared" si="2"/>
        <v>1</v>
      </c>
    </row>
    <row r="1885" ht="15.75" customHeight="1">
      <c r="A1885" s="11" t="s">
        <v>621</v>
      </c>
      <c r="B1885" s="11" t="s">
        <v>163</v>
      </c>
      <c r="C1885" s="11" t="s">
        <v>610</v>
      </c>
      <c r="D1885" s="11" t="s">
        <v>170</v>
      </c>
      <c r="E1885" s="12">
        <v>2025.0</v>
      </c>
      <c r="F1885" s="11" t="s">
        <v>171</v>
      </c>
      <c r="G1885" s="11" t="s">
        <v>172</v>
      </c>
      <c r="H1885" s="11">
        <v>5.0</v>
      </c>
      <c r="I1885" s="13">
        <v>7.1</v>
      </c>
      <c r="J1885" s="11">
        <v>0.0</v>
      </c>
      <c r="K1885" s="13">
        <v>2.5</v>
      </c>
      <c r="L1885" s="13">
        <v>7.3</v>
      </c>
      <c r="M1885" s="11">
        <v>14.0</v>
      </c>
      <c r="N1885" s="14">
        <v>0.79</v>
      </c>
      <c r="O1885" s="13">
        <v>68.8</v>
      </c>
      <c r="P1885" s="13">
        <v>7.0</v>
      </c>
      <c r="Q1885" s="13">
        <v>16.6</v>
      </c>
      <c r="R1885" s="13">
        <v>14.7</v>
      </c>
      <c r="S1885" s="13">
        <v>4.2</v>
      </c>
      <c r="T1885" s="13">
        <v>3.6</v>
      </c>
      <c r="U1885" s="13">
        <v>1.5</v>
      </c>
      <c r="V1885" s="13">
        <v>75.1</v>
      </c>
      <c r="W1885" s="11" t="str">
        <f t="shared" si="1"/>
        <v>B-Average|BBVA|Risk|2025</v>
      </c>
      <c r="X1885" s="15">
        <f>(MAX(0,MIN(1,1-(K1885-scaling_params!$B$2)/(scaling_params!$C$2-scaling_params!$B$2)))+MAX(0,MIN(1,(L1885-scaling_params!$B$3)/(scaling_params!$C$3-scaling_params!$B$3))))/2</f>
        <v>0.5661764706</v>
      </c>
      <c r="Y1885" s="15">
        <f>(MAX(0,MIN(1,(M1885-scaling_params!$B$4)/(scaling_params!$C$4-scaling_params!$B$4)))+MAX(0,MIN(1,(N1885-scaling_params!$B$5)/(scaling_params!$C$5-scaling_params!$B$5))))/2</f>
        <v>0.5654761905</v>
      </c>
      <c r="Z1885" s="15">
        <f>(MAX(0,MIN(1,(O1885-scaling_params!$B$6)/(scaling_params!$C$6-scaling_params!$B$6)))+MAX(0,MIN(1,1-(P1885-scaling_params!$B$7)/(scaling_params!$C$7-scaling_params!$B$7)))+MAX(0,MIN(1,(T1885-scaling_params!$B$11)/(scaling_params!$C$11-scaling_params!$B$11))))/3</f>
        <v>0.5995183302</v>
      </c>
      <c r="AA1885" s="15">
        <f>(MAX(0,MIN(1,1-(Q1885-scaling_params!$B$8)/(scaling_params!$C$8-scaling_params!$B$8)))+MAX(0,MIN(1,(R1885-scaling_params!$B$9)/(scaling_params!$C$9-scaling_params!$B$9)))+MAX(0,MIN(1,(S1885-scaling_params!$B$10)/(scaling_params!$C$10-scaling_params!$B$10))))/3</f>
        <v>0.5802759539</v>
      </c>
      <c r="AB1885" s="15">
        <f>(MAX(0,MIN(1,(U1885-scaling_params!$B$12)/(scaling_params!$C$12-scaling_params!$B$12)))+MAX(0,MIN(1,(V1885-scaling_params!$B$13)/(scaling_params!$C$13-scaling_params!$B$13))))/2</f>
        <v>0.4131818182</v>
      </c>
      <c r="AC1885" s="13">
        <f>(scaling_params!$G$2*X1885+scaling_params!$G$3*Y1885+scaling_params!$G$4*Z1885+scaling_params!$G$5*AA1885+scaling_params!$G$6*AB1885)*100</f>
        <v>55.77092054</v>
      </c>
      <c r="AD1885" s="11" t="s">
        <v>680</v>
      </c>
      <c r="AE1885" s="11">
        <f t="shared" si="2"/>
        <v>1</v>
      </c>
    </row>
    <row r="1886" ht="15.75" customHeight="1">
      <c r="A1886" s="11" t="s">
        <v>622</v>
      </c>
      <c r="B1886" s="11" t="s">
        <v>163</v>
      </c>
      <c r="C1886" s="11" t="s">
        <v>610</v>
      </c>
      <c r="D1886" s="11" t="s">
        <v>181</v>
      </c>
      <c r="E1886" s="12">
        <v>2024.0</v>
      </c>
      <c r="F1886" s="11" t="s">
        <v>171</v>
      </c>
      <c r="G1886" s="11" t="s">
        <v>175</v>
      </c>
      <c r="H1886" s="11">
        <v>5.0</v>
      </c>
      <c r="I1886" s="13">
        <v>7.4</v>
      </c>
      <c r="J1886" s="11">
        <v>0.0</v>
      </c>
      <c r="K1886" s="13">
        <v>3.1</v>
      </c>
      <c r="L1886" s="13">
        <v>6.9</v>
      </c>
      <c r="M1886" s="11">
        <v>11.0</v>
      </c>
      <c r="N1886" s="14">
        <v>0.78</v>
      </c>
      <c r="O1886" s="13">
        <v>71.5</v>
      </c>
      <c r="P1886" s="13">
        <v>8.4</v>
      </c>
      <c r="Q1886" s="13">
        <v>14.6</v>
      </c>
      <c r="R1886" s="13">
        <v>11.7</v>
      </c>
      <c r="S1886" s="13">
        <v>3.9</v>
      </c>
      <c r="T1886" s="13">
        <v>3.8</v>
      </c>
      <c r="U1886" s="13">
        <v>1.8</v>
      </c>
      <c r="V1886" s="13">
        <v>71.5</v>
      </c>
      <c r="W1886" s="11" t="str">
        <f t="shared" si="1"/>
        <v>B-Average|BBVA|Corporate|2024</v>
      </c>
      <c r="X1886" s="15">
        <f>(MAX(0,MIN(1,1-(K1886-scaling_params!$B$2)/(scaling_params!$C$2-scaling_params!$B$2)))+MAX(0,MIN(1,(L1886-scaling_params!$B$3)/(scaling_params!$C$3-scaling_params!$B$3))))/2</f>
        <v>0.4367647059</v>
      </c>
      <c r="Y1886" s="15">
        <f>(MAX(0,MIN(1,(M1886-scaling_params!$B$4)/(scaling_params!$C$4-scaling_params!$B$4)))+MAX(0,MIN(1,(N1886-scaling_params!$B$5)/(scaling_params!$C$5-scaling_params!$B$5))))/2</f>
        <v>0.5386904762</v>
      </c>
      <c r="Z1886" s="15">
        <f>(MAX(0,MIN(1,(O1886-scaling_params!$B$6)/(scaling_params!$C$6-scaling_params!$B$6)))+MAX(0,MIN(1,1-(P1886-scaling_params!$B$7)/(scaling_params!$C$7-scaling_params!$B$7)))+MAX(0,MIN(1,(T1886-scaling_params!$B$11)/(scaling_params!$C$11-scaling_params!$B$11))))/3</f>
        <v>0.5369942786</v>
      </c>
      <c r="AA1886" s="15">
        <f>(MAX(0,MIN(1,1-(Q1886-scaling_params!$B$8)/(scaling_params!$C$8-scaling_params!$B$8)))+MAX(0,MIN(1,(R1886-scaling_params!$B$9)/(scaling_params!$C$9-scaling_params!$B$9)))+MAX(0,MIN(1,(S1886-scaling_params!$B$10)/(scaling_params!$C$10-scaling_params!$B$10))))/3</f>
        <v>0.5000394865</v>
      </c>
      <c r="AB1886" s="15">
        <f>(MAX(0,MIN(1,(U1886-scaling_params!$B$12)/(scaling_params!$C$12-scaling_params!$B$12)))+MAX(0,MIN(1,(V1886-scaling_params!$B$13)/(scaling_params!$C$13-scaling_params!$B$13))))/2</f>
        <v>0.4554545455</v>
      </c>
      <c r="AC1886" s="13">
        <f>(scaling_params!$G$2*X1886+scaling_params!$G$3*Y1886+scaling_params!$G$4*Z1886+scaling_params!$G$5*AA1886+scaling_params!$G$6*AB1886)*100</f>
        <v>49.71762092</v>
      </c>
      <c r="AD1886" s="11" t="s">
        <v>680</v>
      </c>
      <c r="AE1886" s="11">
        <f t="shared" si="2"/>
        <v>1</v>
      </c>
    </row>
    <row r="1887" ht="15.75" customHeight="1">
      <c r="A1887" s="11" t="s">
        <v>622</v>
      </c>
      <c r="B1887" s="11" t="s">
        <v>163</v>
      </c>
      <c r="C1887" s="11" t="s">
        <v>610</v>
      </c>
      <c r="D1887" s="11" t="s">
        <v>181</v>
      </c>
      <c r="E1887" s="12">
        <v>2025.0</v>
      </c>
      <c r="F1887" s="11" t="s">
        <v>171</v>
      </c>
      <c r="G1887" s="11" t="s">
        <v>175</v>
      </c>
      <c r="H1887" s="11">
        <v>5.0</v>
      </c>
      <c r="I1887" s="13">
        <v>7.1</v>
      </c>
      <c r="J1887" s="11">
        <v>1.0</v>
      </c>
      <c r="K1887" s="13">
        <v>2.0</v>
      </c>
      <c r="L1887" s="13">
        <v>6.0</v>
      </c>
      <c r="M1887" s="11">
        <v>-5.0</v>
      </c>
      <c r="N1887" s="14">
        <v>0.78</v>
      </c>
      <c r="O1887" s="13">
        <v>66.0</v>
      </c>
      <c r="P1887" s="13">
        <v>8.0</v>
      </c>
      <c r="Q1887" s="13">
        <v>14.3</v>
      </c>
      <c r="R1887" s="13">
        <v>13.5</v>
      </c>
      <c r="S1887" s="13">
        <v>3.4</v>
      </c>
      <c r="T1887" s="13">
        <v>2.5</v>
      </c>
      <c r="U1887" s="13">
        <v>1.4</v>
      </c>
      <c r="V1887" s="13">
        <v>67.6</v>
      </c>
      <c r="W1887" s="11" t="str">
        <f t="shared" si="1"/>
        <v>B-Average|BBVA|Corporate|2025</v>
      </c>
      <c r="X1887" s="15">
        <f>(MAX(0,MIN(1,1-(K1887-scaling_params!$B$2)/(scaling_params!$C$2-scaling_params!$B$2)))+MAX(0,MIN(1,(L1887-scaling_params!$B$3)/(scaling_params!$C$3-scaling_params!$B$3))))/2</f>
        <v>0.5539215686</v>
      </c>
      <c r="Y1887" s="15">
        <f>(MAX(0,MIN(1,(M1887-scaling_params!$B$4)/(scaling_params!$C$4-scaling_params!$B$4)))+MAX(0,MIN(1,(N1887-scaling_params!$B$5)/(scaling_params!$C$5-scaling_params!$B$5))))/2</f>
        <v>0.4625</v>
      </c>
      <c r="Z1887" s="15">
        <f>(MAX(0,MIN(1,(O1887-scaling_params!$B$6)/(scaling_params!$C$6-scaling_params!$B$6)))+MAX(0,MIN(1,1-(P1887-scaling_params!$B$7)/(scaling_params!$C$7-scaling_params!$B$7)))+MAX(0,MIN(1,(T1887-scaling_params!$B$11)/(scaling_params!$C$11-scaling_params!$B$11))))/3</f>
        <v>0.3584617149</v>
      </c>
      <c r="AA1887" s="15">
        <f>(MAX(0,MIN(1,1-(Q1887-scaling_params!$B$8)/(scaling_params!$C$8-scaling_params!$B$8)))+MAX(0,MIN(1,(R1887-scaling_params!$B$9)/(scaling_params!$C$9-scaling_params!$B$9)))+MAX(0,MIN(1,(S1887-scaling_params!$B$10)/(scaling_params!$C$10-scaling_params!$B$10))))/3</f>
        <v>0.5383328821</v>
      </c>
      <c r="AB1887" s="15">
        <f>(MAX(0,MIN(1,(U1887-scaling_params!$B$12)/(scaling_params!$C$12-scaling_params!$B$12)))+MAX(0,MIN(1,(V1887-scaling_params!$B$13)/(scaling_params!$C$13-scaling_params!$B$13))))/2</f>
        <v>0.32</v>
      </c>
      <c r="AC1887" s="13">
        <f>(scaling_params!$G$2*X1887+scaling_params!$G$3*Y1887+scaling_params!$G$4*Z1887+scaling_params!$G$5*AA1887+scaling_params!$G$6*AB1887)*100</f>
        <v>45.56041589</v>
      </c>
      <c r="AD1887" s="11" t="s">
        <v>680</v>
      </c>
      <c r="AE1887" s="11">
        <f t="shared" si="2"/>
        <v>1</v>
      </c>
    </row>
    <row r="1888" ht="15.75" customHeight="1">
      <c r="A1888" s="11" t="s">
        <v>623</v>
      </c>
      <c r="B1888" s="11" t="s">
        <v>163</v>
      </c>
      <c r="C1888" s="11" t="s">
        <v>610</v>
      </c>
      <c r="D1888" s="11" t="s">
        <v>165</v>
      </c>
      <c r="E1888" s="12">
        <v>2024.0</v>
      </c>
      <c r="F1888" s="11" t="s">
        <v>171</v>
      </c>
      <c r="G1888" s="11" t="s">
        <v>172</v>
      </c>
      <c r="H1888" s="11">
        <v>4.0</v>
      </c>
      <c r="I1888" s="13">
        <v>7.4</v>
      </c>
      <c r="J1888" s="11">
        <v>0.0</v>
      </c>
      <c r="K1888" s="13">
        <v>3.0</v>
      </c>
      <c r="L1888" s="13">
        <v>6.2</v>
      </c>
      <c r="M1888" s="11">
        <v>12.0</v>
      </c>
      <c r="N1888" s="14">
        <v>0.7</v>
      </c>
      <c r="O1888" s="13">
        <v>69.1</v>
      </c>
      <c r="P1888" s="13">
        <v>7.0</v>
      </c>
      <c r="Q1888" s="13">
        <v>16.3</v>
      </c>
      <c r="R1888" s="13">
        <v>13.4</v>
      </c>
      <c r="S1888" s="13">
        <v>3.4</v>
      </c>
      <c r="T1888" s="13">
        <v>3.3</v>
      </c>
      <c r="U1888" s="13">
        <v>2.1</v>
      </c>
      <c r="V1888" s="13">
        <v>69.8</v>
      </c>
      <c r="W1888" s="11" t="str">
        <f t="shared" si="1"/>
        <v>B-Average|BBVA|Operations|2024</v>
      </c>
      <c r="X1888" s="15">
        <f>(MAX(0,MIN(1,1-(K1888-scaling_params!$B$2)/(scaling_params!$C$2-scaling_params!$B$2)))+MAX(0,MIN(1,(L1888-scaling_params!$B$3)/(scaling_params!$C$3-scaling_params!$B$3))))/2</f>
        <v>0.4019607843</v>
      </c>
      <c r="Y1888" s="15">
        <f>(MAX(0,MIN(1,(M1888-scaling_params!$B$4)/(scaling_params!$C$4-scaling_params!$B$4)))+MAX(0,MIN(1,(N1888-scaling_params!$B$5)/(scaling_params!$C$5-scaling_params!$B$5))))/2</f>
        <v>0.443452381</v>
      </c>
      <c r="Z1888" s="15">
        <f>(MAX(0,MIN(1,(O1888-scaling_params!$B$6)/(scaling_params!$C$6-scaling_params!$B$6)))+MAX(0,MIN(1,1-(P1888-scaling_params!$B$7)/(scaling_params!$C$7-scaling_params!$B$7)))+MAX(0,MIN(1,(T1888-scaling_params!$B$11)/(scaling_params!$C$11-scaling_params!$B$11))))/3</f>
        <v>0.5758973967</v>
      </c>
      <c r="AA1888" s="15">
        <f>(MAX(0,MIN(1,1-(Q1888-scaling_params!$B$8)/(scaling_params!$C$8-scaling_params!$B$8)))+MAX(0,MIN(1,(R1888-scaling_params!$B$9)/(scaling_params!$C$9-scaling_params!$B$9)))+MAX(0,MIN(1,(S1888-scaling_params!$B$10)/(scaling_params!$C$10-scaling_params!$B$10))))/3</f>
        <v>0.458355897</v>
      </c>
      <c r="AB1888" s="15">
        <f>(MAX(0,MIN(1,(U1888-scaling_params!$B$12)/(scaling_params!$C$12-scaling_params!$B$12)))+MAX(0,MIN(1,(V1888-scaling_params!$B$13)/(scaling_params!$C$13-scaling_params!$B$13))))/2</f>
        <v>0.515</v>
      </c>
      <c r="AC1888" s="13">
        <f>(scaling_params!$G$2*X1888+scaling_params!$G$3*Y1888+scaling_params!$G$4*Z1888+scaling_params!$G$5*AA1888+scaling_params!$G$6*AB1888)*100</f>
        <v>47.54486199</v>
      </c>
      <c r="AD1888" s="11" t="s">
        <v>680</v>
      </c>
      <c r="AE1888" s="11">
        <f t="shared" si="2"/>
        <v>1</v>
      </c>
    </row>
    <row r="1889" ht="15.75" customHeight="1">
      <c r="A1889" s="11" t="s">
        <v>623</v>
      </c>
      <c r="B1889" s="11" t="s">
        <v>163</v>
      </c>
      <c r="C1889" s="11" t="s">
        <v>610</v>
      </c>
      <c r="D1889" s="11" t="s">
        <v>165</v>
      </c>
      <c r="E1889" s="12">
        <v>2025.0</v>
      </c>
      <c r="F1889" s="11" t="s">
        <v>171</v>
      </c>
      <c r="G1889" s="11" t="s">
        <v>172</v>
      </c>
      <c r="H1889" s="11">
        <v>4.0</v>
      </c>
      <c r="I1889" s="13">
        <v>7.1</v>
      </c>
      <c r="J1889" s="11">
        <v>1.0</v>
      </c>
      <c r="K1889" s="13">
        <v>2.9</v>
      </c>
      <c r="L1889" s="13">
        <v>6.9</v>
      </c>
      <c r="M1889" s="11">
        <v>23.0</v>
      </c>
      <c r="N1889" s="14">
        <v>0.8</v>
      </c>
      <c r="O1889" s="13">
        <v>65.0</v>
      </c>
      <c r="P1889" s="13">
        <v>7.5</v>
      </c>
      <c r="Q1889" s="13">
        <v>15.9</v>
      </c>
      <c r="R1889" s="13">
        <v>10.7</v>
      </c>
      <c r="S1889" s="13">
        <v>3.5</v>
      </c>
      <c r="T1889" s="13">
        <v>4.4</v>
      </c>
      <c r="U1889" s="13">
        <v>1.3</v>
      </c>
      <c r="V1889" s="13">
        <v>67.1</v>
      </c>
      <c r="W1889" s="11" t="str">
        <f t="shared" si="1"/>
        <v>B-Average|BBVA|Operations|2025</v>
      </c>
      <c r="X1889" s="15">
        <f>(MAX(0,MIN(1,1-(K1889-scaling_params!$B$2)/(scaling_params!$C$2-scaling_params!$B$2)))+MAX(0,MIN(1,(L1889-scaling_params!$B$3)/(scaling_params!$C$3-scaling_params!$B$3))))/2</f>
        <v>0.4700980392</v>
      </c>
      <c r="Y1889" s="15">
        <f>(MAX(0,MIN(1,(M1889-scaling_params!$B$4)/(scaling_params!$C$4-scaling_params!$B$4)))+MAX(0,MIN(1,(N1889-scaling_params!$B$5)/(scaling_params!$C$5-scaling_params!$B$5))))/2</f>
        <v>0.6208333333</v>
      </c>
      <c r="Z1889" s="15">
        <f>(MAX(0,MIN(1,(O1889-scaling_params!$B$6)/(scaling_params!$C$6-scaling_params!$B$6)))+MAX(0,MIN(1,1-(P1889-scaling_params!$B$7)/(scaling_params!$C$7-scaling_params!$B$7)))+MAX(0,MIN(1,(T1889-scaling_params!$B$11)/(scaling_params!$C$11-scaling_params!$B$11))))/3</f>
        <v>0.5679574907</v>
      </c>
      <c r="AA1889" s="15">
        <f>(MAX(0,MIN(1,1-(Q1889-scaling_params!$B$8)/(scaling_params!$C$8-scaling_params!$B$8)))+MAX(0,MIN(1,(R1889-scaling_params!$B$9)/(scaling_params!$C$9-scaling_params!$B$9)))+MAX(0,MIN(1,(S1889-scaling_params!$B$10)/(scaling_params!$C$10-scaling_params!$B$10))))/3</f>
        <v>0.3693872831</v>
      </c>
      <c r="AB1889" s="15">
        <f>(MAX(0,MIN(1,(U1889-scaling_params!$B$12)/(scaling_params!$C$12-scaling_params!$B$12)))+MAX(0,MIN(1,(V1889-scaling_params!$B$13)/(scaling_params!$C$13-scaling_params!$B$13))))/2</f>
        <v>0.2904545455</v>
      </c>
      <c r="AC1889" s="13">
        <f>(scaling_params!$G$2*X1889+scaling_params!$G$3*Y1889+scaling_params!$G$4*Z1889+scaling_params!$G$5*AA1889+scaling_params!$G$6*AB1889)*100</f>
        <v>48.91246811</v>
      </c>
      <c r="AD1889" s="11" t="s">
        <v>680</v>
      </c>
      <c r="AE1889" s="11">
        <f t="shared" si="2"/>
        <v>1</v>
      </c>
    </row>
    <row r="1890" ht="15.75" customHeight="1">
      <c r="A1890" s="11" t="s">
        <v>624</v>
      </c>
      <c r="B1890" s="11" t="s">
        <v>163</v>
      </c>
      <c r="C1890" s="11" t="s">
        <v>610</v>
      </c>
      <c r="D1890" s="11" t="s">
        <v>177</v>
      </c>
      <c r="E1890" s="12">
        <v>2024.0</v>
      </c>
      <c r="F1890" s="11" t="s">
        <v>166</v>
      </c>
      <c r="G1890" s="11" t="s">
        <v>172</v>
      </c>
      <c r="H1890" s="11">
        <v>5.0</v>
      </c>
      <c r="I1890" s="13">
        <v>7.4</v>
      </c>
      <c r="J1890" s="11">
        <v>0.0</v>
      </c>
      <c r="K1890" s="13">
        <v>2.9</v>
      </c>
      <c r="L1890" s="13">
        <v>8.4</v>
      </c>
      <c r="M1890" s="11">
        <v>23.0</v>
      </c>
      <c r="N1890" s="14">
        <v>0.8</v>
      </c>
      <c r="O1890" s="13">
        <v>68.1</v>
      </c>
      <c r="P1890" s="13">
        <v>8.1</v>
      </c>
      <c r="Q1890" s="13">
        <v>16.4</v>
      </c>
      <c r="R1890" s="13">
        <v>13.3</v>
      </c>
      <c r="S1890" s="13">
        <v>4.2</v>
      </c>
      <c r="T1890" s="13">
        <v>3.8</v>
      </c>
      <c r="U1890" s="13">
        <v>2.1</v>
      </c>
      <c r="V1890" s="13">
        <v>80.3</v>
      </c>
      <c r="W1890" s="11" t="str">
        <f t="shared" si="1"/>
        <v>B-Average|BBVA|Retail|2024</v>
      </c>
      <c r="X1890" s="15">
        <f>(MAX(0,MIN(1,1-(K1890-scaling_params!$B$2)/(scaling_params!$C$2-scaling_params!$B$2)))+MAX(0,MIN(1,(L1890-scaling_params!$B$3)/(scaling_params!$C$3-scaling_params!$B$3))))/2</f>
        <v>0.5803921569</v>
      </c>
      <c r="Y1890" s="15">
        <f>(MAX(0,MIN(1,(M1890-scaling_params!$B$4)/(scaling_params!$C$4-scaling_params!$B$4)))+MAX(0,MIN(1,(N1890-scaling_params!$B$5)/(scaling_params!$C$5-scaling_params!$B$5))))/2</f>
        <v>0.6208333333</v>
      </c>
      <c r="Z1890" s="15">
        <f>(MAX(0,MIN(1,(O1890-scaling_params!$B$6)/(scaling_params!$C$6-scaling_params!$B$6)))+MAX(0,MIN(1,1-(P1890-scaling_params!$B$7)/(scaling_params!$C$7-scaling_params!$B$7)))+MAX(0,MIN(1,(T1890-scaling_params!$B$11)/(scaling_params!$C$11-scaling_params!$B$11))))/3</f>
        <v>0.507915695</v>
      </c>
      <c r="AA1890" s="15">
        <f>(MAX(0,MIN(1,1-(Q1890-scaling_params!$B$8)/(scaling_params!$C$8-scaling_params!$B$8)))+MAX(0,MIN(1,(R1890-scaling_params!$B$9)/(scaling_params!$C$9-scaling_params!$B$9)))+MAX(0,MIN(1,(S1890-scaling_params!$B$10)/(scaling_params!$C$10-scaling_params!$B$10))))/3</f>
        <v>0.5287799815</v>
      </c>
      <c r="AB1890" s="15">
        <f>(MAX(0,MIN(1,(U1890-scaling_params!$B$12)/(scaling_params!$C$12-scaling_params!$B$12)))+MAX(0,MIN(1,(V1890-scaling_params!$B$13)/(scaling_params!$C$13-scaling_params!$B$13))))/2</f>
        <v>0.6104545455</v>
      </c>
      <c r="AC1890" s="13">
        <f>(scaling_params!$G$2*X1890+scaling_params!$G$3*Y1890+scaling_params!$G$4*Z1890+scaling_params!$G$5*AA1890+scaling_params!$G$6*AB1890)*100</f>
        <v>56.67470916</v>
      </c>
      <c r="AD1890" s="11" t="s">
        <v>680</v>
      </c>
      <c r="AE1890" s="11">
        <f t="shared" si="2"/>
        <v>1</v>
      </c>
    </row>
    <row r="1891" ht="15.75" customHeight="1">
      <c r="A1891" s="11" t="s">
        <v>624</v>
      </c>
      <c r="B1891" s="11" t="s">
        <v>163</v>
      </c>
      <c r="C1891" s="11" t="s">
        <v>610</v>
      </c>
      <c r="D1891" s="11" t="s">
        <v>177</v>
      </c>
      <c r="E1891" s="12">
        <v>2025.0</v>
      </c>
      <c r="F1891" s="11" t="s">
        <v>166</v>
      </c>
      <c r="G1891" s="11" t="s">
        <v>172</v>
      </c>
      <c r="H1891" s="11">
        <v>5.0</v>
      </c>
      <c r="I1891" s="13">
        <v>7.1</v>
      </c>
      <c r="J1891" s="11">
        <v>0.0</v>
      </c>
      <c r="K1891" s="13">
        <v>2.8</v>
      </c>
      <c r="L1891" s="13">
        <v>6.8</v>
      </c>
      <c r="M1891" s="11">
        <v>24.0</v>
      </c>
      <c r="N1891" s="14">
        <v>0.88</v>
      </c>
      <c r="O1891" s="13">
        <v>69.9</v>
      </c>
      <c r="P1891" s="13">
        <v>6.2</v>
      </c>
      <c r="Q1891" s="13">
        <v>20.4</v>
      </c>
      <c r="R1891" s="13">
        <v>11.3</v>
      </c>
      <c r="S1891" s="13">
        <v>4.1</v>
      </c>
      <c r="T1891" s="13">
        <v>4.4</v>
      </c>
      <c r="U1891" s="13">
        <v>1.6</v>
      </c>
      <c r="V1891" s="13">
        <v>84.9</v>
      </c>
      <c r="W1891" s="11" t="str">
        <f t="shared" si="1"/>
        <v>B-Average|BBVA|Retail|2025</v>
      </c>
      <c r="X1891" s="15">
        <f>(MAX(0,MIN(1,1-(K1891-scaling_params!$B$2)/(scaling_params!$C$2-scaling_params!$B$2)))+MAX(0,MIN(1,(L1891-scaling_params!$B$3)/(scaling_params!$C$3-scaling_params!$B$3))))/2</f>
        <v>0.4794117647</v>
      </c>
      <c r="Y1891" s="15">
        <f>(MAX(0,MIN(1,(M1891-scaling_params!$B$4)/(scaling_params!$C$4-scaling_params!$B$4)))+MAX(0,MIN(1,(N1891-scaling_params!$B$5)/(scaling_params!$C$5-scaling_params!$B$5))))/2</f>
        <v>0.7255952381</v>
      </c>
      <c r="Z1891" s="15">
        <f>(MAX(0,MIN(1,(O1891-scaling_params!$B$6)/(scaling_params!$C$6-scaling_params!$B$6)))+MAX(0,MIN(1,1-(P1891-scaling_params!$B$7)/(scaling_params!$C$7-scaling_params!$B$7)))+MAX(0,MIN(1,(T1891-scaling_params!$B$11)/(scaling_params!$C$11-scaling_params!$B$11))))/3</f>
        <v>0.7659326937</v>
      </c>
      <c r="AA1891" s="15">
        <f>(MAX(0,MIN(1,1-(Q1891-scaling_params!$B$8)/(scaling_params!$C$8-scaling_params!$B$8)))+MAX(0,MIN(1,(R1891-scaling_params!$B$9)/(scaling_params!$C$9-scaling_params!$B$9)))+MAX(0,MIN(1,(S1891-scaling_params!$B$10)/(scaling_params!$C$10-scaling_params!$B$10))))/3</f>
        <v>0.2830727228</v>
      </c>
      <c r="AB1891" s="15">
        <f>(MAX(0,MIN(1,(U1891-scaling_params!$B$12)/(scaling_params!$C$12-scaling_params!$B$12)))+MAX(0,MIN(1,(V1891-scaling_params!$B$13)/(scaling_params!$C$13-scaling_params!$B$13))))/2</f>
        <v>0.5272727273</v>
      </c>
      <c r="AC1891" s="13">
        <f>(scaling_params!$G$2*X1891+scaling_params!$G$3*Y1891+scaling_params!$G$4*Z1891+scaling_params!$G$5*AA1891+scaling_params!$G$6*AB1891)*100</f>
        <v>57.52098097</v>
      </c>
      <c r="AD1891" s="11" t="s">
        <v>680</v>
      </c>
      <c r="AE1891" s="11">
        <f t="shared" si="2"/>
        <v>1</v>
      </c>
    </row>
    <row r="1892" ht="15.75" customHeight="1">
      <c r="A1892" s="11" t="s">
        <v>625</v>
      </c>
      <c r="B1892" s="11" t="s">
        <v>163</v>
      </c>
      <c r="C1892" s="11" t="s">
        <v>610</v>
      </c>
      <c r="D1892" s="11" t="s">
        <v>181</v>
      </c>
      <c r="E1892" s="12">
        <v>2024.0</v>
      </c>
      <c r="F1892" s="11" t="s">
        <v>166</v>
      </c>
      <c r="G1892" s="11" t="s">
        <v>172</v>
      </c>
      <c r="H1892" s="11">
        <v>5.0</v>
      </c>
      <c r="I1892" s="13">
        <v>7.4</v>
      </c>
      <c r="J1892" s="11">
        <v>0.0</v>
      </c>
      <c r="K1892" s="13">
        <v>3.1</v>
      </c>
      <c r="L1892" s="13">
        <v>5.7</v>
      </c>
      <c r="M1892" s="11">
        <v>4.0</v>
      </c>
      <c r="N1892" s="14">
        <v>0.75</v>
      </c>
      <c r="O1892" s="13">
        <v>71.5</v>
      </c>
      <c r="P1892" s="13">
        <v>8.4</v>
      </c>
      <c r="Q1892" s="13">
        <v>14.6</v>
      </c>
      <c r="R1892" s="13">
        <v>11.7</v>
      </c>
      <c r="S1892" s="13">
        <v>3.7</v>
      </c>
      <c r="T1892" s="13">
        <v>2.9</v>
      </c>
      <c r="U1892" s="13">
        <v>1.8</v>
      </c>
      <c r="V1892" s="13">
        <v>77.6</v>
      </c>
      <c r="W1892" s="11" t="str">
        <f t="shared" si="1"/>
        <v>B-Average|BBVA|Corporate|2024</v>
      </c>
      <c r="X1892" s="15">
        <f>(MAX(0,MIN(1,1-(K1892-scaling_params!$B$2)/(scaling_params!$C$2-scaling_params!$B$2)))+MAX(0,MIN(1,(L1892-scaling_params!$B$3)/(scaling_params!$C$3-scaling_params!$B$3))))/2</f>
        <v>0.3485294118</v>
      </c>
      <c r="Y1892" s="15">
        <f>(MAX(0,MIN(1,(M1892-scaling_params!$B$4)/(scaling_params!$C$4-scaling_params!$B$4)))+MAX(0,MIN(1,(N1892-scaling_params!$B$5)/(scaling_params!$C$5-scaling_params!$B$5))))/2</f>
        <v>0.4678571429</v>
      </c>
      <c r="Z1892" s="15">
        <f>(MAX(0,MIN(1,(O1892-scaling_params!$B$6)/(scaling_params!$C$6-scaling_params!$B$6)))+MAX(0,MIN(1,1-(P1892-scaling_params!$B$7)/(scaling_params!$C$7-scaling_params!$B$7)))+MAX(0,MIN(1,(T1892-scaling_params!$B$11)/(scaling_params!$C$11-scaling_params!$B$11))))/3</f>
        <v>0.4512799929</v>
      </c>
      <c r="AA1892" s="15">
        <f>(MAX(0,MIN(1,1-(Q1892-scaling_params!$B$8)/(scaling_params!$C$8-scaling_params!$B$8)))+MAX(0,MIN(1,(R1892-scaling_params!$B$9)/(scaling_params!$C$9-scaling_params!$B$9)))+MAX(0,MIN(1,(S1892-scaling_params!$B$10)/(scaling_params!$C$10-scaling_params!$B$10))))/3</f>
        <v>0.4804316433</v>
      </c>
      <c r="AB1892" s="15">
        <f>(MAX(0,MIN(1,(U1892-scaling_params!$B$12)/(scaling_params!$C$12-scaling_params!$B$12)))+MAX(0,MIN(1,(V1892-scaling_params!$B$13)/(scaling_params!$C$13-scaling_params!$B$13))))/2</f>
        <v>0.5109090909</v>
      </c>
      <c r="AC1892" s="13">
        <f>(scaling_params!$G$2*X1892+scaling_params!$G$3*Y1892+scaling_params!$G$4*Z1892+scaling_params!$G$5*AA1892+scaling_params!$G$6*AB1892)*100</f>
        <v>44.27448806</v>
      </c>
      <c r="AD1892" s="11" t="s">
        <v>680</v>
      </c>
      <c r="AE1892" s="11">
        <f t="shared" si="2"/>
        <v>1</v>
      </c>
    </row>
    <row r="1893" ht="15.75" customHeight="1">
      <c r="A1893" s="11" t="s">
        <v>625</v>
      </c>
      <c r="B1893" s="11" t="s">
        <v>163</v>
      </c>
      <c r="C1893" s="11" t="s">
        <v>610</v>
      </c>
      <c r="D1893" s="11" t="s">
        <v>181</v>
      </c>
      <c r="E1893" s="12">
        <v>2025.0</v>
      </c>
      <c r="F1893" s="11" t="s">
        <v>166</v>
      </c>
      <c r="G1893" s="11" t="s">
        <v>172</v>
      </c>
      <c r="H1893" s="11">
        <v>5.0</v>
      </c>
      <c r="I1893" s="13">
        <v>7.1</v>
      </c>
      <c r="J1893" s="11">
        <v>0.0</v>
      </c>
      <c r="K1893" s="13">
        <v>2.0</v>
      </c>
      <c r="L1893" s="13">
        <v>7.8</v>
      </c>
      <c r="M1893" s="11">
        <v>10.0</v>
      </c>
      <c r="N1893" s="14">
        <v>0.76</v>
      </c>
      <c r="O1893" s="13">
        <v>66.0</v>
      </c>
      <c r="P1893" s="13">
        <v>8.0</v>
      </c>
      <c r="Q1893" s="13">
        <v>14.3</v>
      </c>
      <c r="R1893" s="13">
        <v>13.5</v>
      </c>
      <c r="S1893" s="13">
        <v>3.8</v>
      </c>
      <c r="T1893" s="13">
        <v>3.8</v>
      </c>
      <c r="U1893" s="13">
        <v>1.4</v>
      </c>
      <c r="V1893" s="13">
        <v>68.3</v>
      </c>
      <c r="W1893" s="11" t="str">
        <f t="shared" si="1"/>
        <v>B-Average|BBVA|Corporate|2025</v>
      </c>
      <c r="X1893" s="15">
        <f>(MAX(0,MIN(1,1-(K1893-scaling_params!$B$2)/(scaling_params!$C$2-scaling_params!$B$2)))+MAX(0,MIN(1,(L1893-scaling_params!$B$3)/(scaling_params!$C$3-scaling_params!$B$3))))/2</f>
        <v>0.6862745098</v>
      </c>
      <c r="Y1893" s="15">
        <f>(MAX(0,MIN(1,(M1893-scaling_params!$B$4)/(scaling_params!$C$4-scaling_params!$B$4)))+MAX(0,MIN(1,(N1893-scaling_params!$B$5)/(scaling_params!$C$5-scaling_params!$B$5))))/2</f>
        <v>0.5089285714</v>
      </c>
      <c r="Z1893" s="15">
        <f>(MAX(0,MIN(1,(O1893-scaling_params!$B$6)/(scaling_params!$C$6-scaling_params!$B$6)))+MAX(0,MIN(1,1-(P1893-scaling_params!$B$7)/(scaling_params!$C$7-scaling_params!$B$7)))+MAX(0,MIN(1,(T1893-scaling_params!$B$11)/(scaling_params!$C$11-scaling_params!$B$11))))/3</f>
        <v>0.4822712387</v>
      </c>
      <c r="AA1893" s="15">
        <f>(MAX(0,MIN(1,1-(Q1893-scaling_params!$B$8)/(scaling_params!$C$8-scaling_params!$B$8)))+MAX(0,MIN(1,(R1893-scaling_params!$B$9)/(scaling_params!$C$9-scaling_params!$B$9)))+MAX(0,MIN(1,(S1893-scaling_params!$B$10)/(scaling_params!$C$10-scaling_params!$B$10))))/3</f>
        <v>0.5775485683</v>
      </c>
      <c r="AB1893" s="15">
        <f>(MAX(0,MIN(1,(U1893-scaling_params!$B$12)/(scaling_params!$C$12-scaling_params!$B$12)))+MAX(0,MIN(1,(V1893-scaling_params!$B$13)/(scaling_params!$C$13-scaling_params!$B$13))))/2</f>
        <v>0.3263636364</v>
      </c>
      <c r="AC1893" s="13">
        <f>(scaling_params!$G$2*X1893+scaling_params!$G$3*Y1893+scaling_params!$G$4*Z1893+scaling_params!$G$5*AA1893+scaling_params!$G$6*AB1893)*100</f>
        <v>53.43659223</v>
      </c>
      <c r="AD1893" s="11" t="s">
        <v>680</v>
      </c>
      <c r="AE1893" s="11">
        <f t="shared" si="2"/>
        <v>1</v>
      </c>
    </row>
    <row r="1894" ht="15.75" customHeight="1">
      <c r="A1894" s="11" t="s">
        <v>626</v>
      </c>
      <c r="B1894" s="11" t="s">
        <v>163</v>
      </c>
      <c r="C1894" s="11" t="s">
        <v>610</v>
      </c>
      <c r="D1894" s="11" t="s">
        <v>174</v>
      </c>
      <c r="E1894" s="12">
        <v>2024.0</v>
      </c>
      <c r="F1894" s="11" t="s">
        <v>171</v>
      </c>
      <c r="G1894" s="11" t="s">
        <v>184</v>
      </c>
      <c r="H1894" s="11">
        <v>4.0</v>
      </c>
      <c r="I1894" s="13">
        <v>7.4</v>
      </c>
      <c r="J1894" s="11">
        <v>0.0</v>
      </c>
      <c r="K1894" s="13">
        <v>3.0</v>
      </c>
      <c r="L1894" s="13">
        <v>6.1</v>
      </c>
      <c r="M1894" s="11">
        <v>2.0</v>
      </c>
      <c r="N1894" s="14">
        <v>0.82</v>
      </c>
      <c r="O1894" s="13">
        <v>61.5</v>
      </c>
      <c r="P1894" s="13">
        <v>8.7</v>
      </c>
      <c r="Q1894" s="13">
        <v>18.1</v>
      </c>
      <c r="R1894" s="13">
        <v>13.0</v>
      </c>
      <c r="S1894" s="13">
        <v>3.7</v>
      </c>
      <c r="T1894" s="13">
        <v>2.9</v>
      </c>
      <c r="U1894" s="13">
        <v>1.3</v>
      </c>
      <c r="V1894" s="13">
        <v>69.9</v>
      </c>
      <c r="W1894" s="11" t="str">
        <f t="shared" si="1"/>
        <v>B-Average|BBVA|Digital|2024</v>
      </c>
      <c r="X1894" s="15">
        <f>(MAX(0,MIN(1,1-(K1894-scaling_params!$B$2)/(scaling_params!$C$2-scaling_params!$B$2)))+MAX(0,MIN(1,(L1894-scaling_params!$B$3)/(scaling_params!$C$3-scaling_params!$B$3))))/2</f>
        <v>0.3946078431</v>
      </c>
      <c r="Y1894" s="15">
        <f>(MAX(0,MIN(1,(M1894-scaling_params!$B$4)/(scaling_params!$C$4-scaling_params!$B$4)))+MAX(0,MIN(1,(N1894-scaling_params!$B$5)/(scaling_params!$C$5-scaling_params!$B$5))))/2</f>
        <v>0.5458333333</v>
      </c>
      <c r="Z1894" s="15">
        <f>(MAX(0,MIN(1,(O1894-scaling_params!$B$6)/(scaling_params!$C$6-scaling_params!$B$6)))+MAX(0,MIN(1,1-(P1894-scaling_params!$B$7)/(scaling_params!$C$7-scaling_params!$B$7)))+MAX(0,MIN(1,(T1894-scaling_params!$B$11)/(scaling_params!$C$11-scaling_params!$B$11))))/3</f>
        <v>0.2592364642</v>
      </c>
      <c r="AA1894" s="15">
        <f>(MAX(0,MIN(1,1-(Q1894-scaling_params!$B$8)/(scaling_params!$C$8-scaling_params!$B$8)))+MAX(0,MIN(1,(R1894-scaling_params!$B$9)/(scaling_params!$C$9-scaling_params!$B$9)))+MAX(0,MIN(1,(S1894-scaling_params!$B$10)/(scaling_params!$C$10-scaling_params!$B$10))))/3</f>
        <v>0.4027082064</v>
      </c>
      <c r="AB1894" s="15">
        <f>(MAX(0,MIN(1,(U1894-scaling_params!$B$12)/(scaling_params!$C$12-scaling_params!$B$12)))+MAX(0,MIN(1,(V1894-scaling_params!$B$13)/(scaling_params!$C$13-scaling_params!$B$13))))/2</f>
        <v>0.3159090909</v>
      </c>
      <c r="AC1894" s="13">
        <f>(scaling_params!$G$2*X1894+scaling_params!$G$3*Y1894+scaling_params!$G$4*Z1894+scaling_params!$G$5*AA1894+scaling_params!$G$6*AB1894)*100</f>
        <v>39.00781626</v>
      </c>
      <c r="AD1894" s="11" t="s">
        <v>680</v>
      </c>
      <c r="AE1894" s="11">
        <f t="shared" si="2"/>
        <v>1</v>
      </c>
    </row>
    <row r="1895" ht="15.75" customHeight="1">
      <c r="A1895" s="11" t="s">
        <v>626</v>
      </c>
      <c r="B1895" s="11" t="s">
        <v>163</v>
      </c>
      <c r="C1895" s="11" t="s">
        <v>610</v>
      </c>
      <c r="D1895" s="11" t="s">
        <v>174</v>
      </c>
      <c r="E1895" s="12">
        <v>2025.0</v>
      </c>
      <c r="F1895" s="11" t="s">
        <v>171</v>
      </c>
      <c r="G1895" s="11" t="s">
        <v>184</v>
      </c>
      <c r="H1895" s="11">
        <v>4.0</v>
      </c>
      <c r="I1895" s="13">
        <v>7.1</v>
      </c>
      <c r="J1895" s="11">
        <v>0.0</v>
      </c>
      <c r="K1895" s="13">
        <v>3.2</v>
      </c>
      <c r="L1895" s="13">
        <v>6.1</v>
      </c>
      <c r="M1895" s="11">
        <v>10.0</v>
      </c>
      <c r="N1895" s="14">
        <v>0.8</v>
      </c>
      <c r="O1895" s="13">
        <v>62.8</v>
      </c>
      <c r="P1895" s="13">
        <v>7.6</v>
      </c>
      <c r="Q1895" s="13">
        <v>16.6</v>
      </c>
      <c r="R1895" s="13">
        <v>15.2</v>
      </c>
      <c r="S1895" s="13">
        <v>3.4</v>
      </c>
      <c r="T1895" s="13">
        <v>4.1</v>
      </c>
      <c r="U1895" s="13">
        <v>1.7</v>
      </c>
      <c r="V1895" s="13">
        <v>69.3</v>
      </c>
      <c r="W1895" s="11" t="str">
        <f t="shared" si="1"/>
        <v>B-Average|BBVA|Digital|2025</v>
      </c>
      <c r="X1895" s="15">
        <f>(MAX(0,MIN(1,1-(K1895-scaling_params!$B$2)/(scaling_params!$C$2-scaling_params!$B$2)))+MAX(0,MIN(1,(L1895-scaling_params!$B$3)/(scaling_params!$C$3-scaling_params!$B$3))))/2</f>
        <v>0.3612745098</v>
      </c>
      <c r="Y1895" s="15">
        <f>(MAX(0,MIN(1,(M1895-scaling_params!$B$4)/(scaling_params!$C$4-scaling_params!$B$4)))+MAX(0,MIN(1,(N1895-scaling_params!$B$5)/(scaling_params!$C$5-scaling_params!$B$5))))/2</f>
        <v>0.5589285714</v>
      </c>
      <c r="Z1895" s="15">
        <f>(MAX(0,MIN(1,(O1895-scaling_params!$B$6)/(scaling_params!$C$6-scaling_params!$B$6)))+MAX(0,MIN(1,1-(P1895-scaling_params!$B$7)/(scaling_params!$C$7-scaling_params!$B$7)))+MAX(0,MIN(1,(T1895-scaling_params!$B$11)/(scaling_params!$C$11-scaling_params!$B$11))))/3</f>
        <v>0.4940734228</v>
      </c>
      <c r="AA1895" s="15">
        <f>(MAX(0,MIN(1,1-(Q1895-scaling_params!$B$8)/(scaling_params!$C$8-scaling_params!$B$8)))+MAX(0,MIN(1,(R1895-scaling_params!$B$9)/(scaling_params!$C$9-scaling_params!$B$9)))+MAX(0,MIN(1,(S1895-scaling_params!$B$10)/(scaling_params!$C$10-scaling_params!$B$10))))/3</f>
        <v>0.5229416277</v>
      </c>
      <c r="AB1895" s="15">
        <f>(MAX(0,MIN(1,(U1895-scaling_params!$B$12)/(scaling_params!$C$12-scaling_params!$B$12)))+MAX(0,MIN(1,(V1895-scaling_params!$B$13)/(scaling_params!$C$13-scaling_params!$B$13))))/2</f>
        <v>0.4104545455</v>
      </c>
      <c r="AC1895" s="13">
        <f>(scaling_params!$G$2*X1895+scaling_params!$G$3*Y1895+scaling_params!$G$4*Z1895+scaling_params!$G$5*AA1895+scaling_params!$G$6*AB1895)*100</f>
        <v>47.28263413</v>
      </c>
      <c r="AD1895" s="11" t="s">
        <v>680</v>
      </c>
      <c r="AE1895" s="11">
        <f t="shared" si="2"/>
        <v>1</v>
      </c>
    </row>
    <row r="1896" ht="15.75" customHeight="1">
      <c r="A1896" s="11" t="s">
        <v>627</v>
      </c>
      <c r="B1896" s="11" t="s">
        <v>163</v>
      </c>
      <c r="C1896" s="11" t="s">
        <v>610</v>
      </c>
      <c r="D1896" s="11" t="s">
        <v>181</v>
      </c>
      <c r="E1896" s="12">
        <v>2024.0</v>
      </c>
      <c r="F1896" s="11" t="s">
        <v>171</v>
      </c>
      <c r="G1896" s="11" t="s">
        <v>175</v>
      </c>
      <c r="H1896" s="11">
        <v>2.0</v>
      </c>
      <c r="I1896" s="13">
        <v>7.4</v>
      </c>
      <c r="J1896" s="11">
        <v>0.0</v>
      </c>
      <c r="K1896" s="13">
        <v>3.1</v>
      </c>
      <c r="L1896" s="13">
        <v>7.4</v>
      </c>
      <c r="M1896" s="11">
        <v>42.0</v>
      </c>
      <c r="N1896" s="14">
        <v>0.72</v>
      </c>
      <c r="O1896" s="13">
        <v>71.5</v>
      </c>
      <c r="P1896" s="13">
        <v>8.4</v>
      </c>
      <c r="Q1896" s="13">
        <v>14.6</v>
      </c>
      <c r="R1896" s="13">
        <v>11.7</v>
      </c>
      <c r="S1896" s="13">
        <v>3.6</v>
      </c>
      <c r="T1896" s="13">
        <v>3.8</v>
      </c>
      <c r="U1896" s="13">
        <v>1.8</v>
      </c>
      <c r="V1896" s="13">
        <v>82.7</v>
      </c>
      <c r="W1896" s="11" t="str">
        <f t="shared" si="1"/>
        <v>B-Average|BBVA|Corporate|2024</v>
      </c>
      <c r="X1896" s="15">
        <f>(MAX(0,MIN(1,1-(K1896-scaling_params!$B$2)/(scaling_params!$C$2-scaling_params!$B$2)))+MAX(0,MIN(1,(L1896-scaling_params!$B$3)/(scaling_params!$C$3-scaling_params!$B$3))))/2</f>
        <v>0.4735294118</v>
      </c>
      <c r="Y1896" s="15">
        <f>(MAX(0,MIN(1,(M1896-scaling_params!$B$4)/(scaling_params!$C$4-scaling_params!$B$4)))+MAX(0,MIN(1,(N1896-scaling_params!$B$5)/(scaling_params!$C$5-scaling_params!$B$5))))/2</f>
        <v>0.6113095238</v>
      </c>
      <c r="Z1896" s="15">
        <f>(MAX(0,MIN(1,(O1896-scaling_params!$B$6)/(scaling_params!$C$6-scaling_params!$B$6)))+MAX(0,MIN(1,1-(P1896-scaling_params!$B$7)/(scaling_params!$C$7-scaling_params!$B$7)))+MAX(0,MIN(1,(T1896-scaling_params!$B$11)/(scaling_params!$C$11-scaling_params!$B$11))))/3</f>
        <v>0.5369942786</v>
      </c>
      <c r="AA1896" s="15">
        <f>(MAX(0,MIN(1,1-(Q1896-scaling_params!$B$8)/(scaling_params!$C$8-scaling_params!$B$8)))+MAX(0,MIN(1,(R1896-scaling_params!$B$9)/(scaling_params!$C$9-scaling_params!$B$9)))+MAX(0,MIN(1,(S1896-scaling_params!$B$10)/(scaling_params!$C$10-scaling_params!$B$10))))/3</f>
        <v>0.4706277217</v>
      </c>
      <c r="AB1896" s="15">
        <f>(MAX(0,MIN(1,(U1896-scaling_params!$B$12)/(scaling_params!$C$12-scaling_params!$B$12)))+MAX(0,MIN(1,(V1896-scaling_params!$B$13)/(scaling_params!$C$13-scaling_params!$B$13))))/2</f>
        <v>0.5572727273</v>
      </c>
      <c r="AC1896" s="13">
        <f>(scaling_params!$G$2*X1896+scaling_params!$G$3*Y1896+scaling_params!$G$4*Z1896+scaling_params!$G$5*AA1896+scaling_params!$G$6*AB1896)*100</f>
        <v>52.97194662</v>
      </c>
      <c r="AD1896" s="11" t="s">
        <v>680</v>
      </c>
      <c r="AE1896" s="11">
        <f t="shared" si="2"/>
        <v>1</v>
      </c>
    </row>
    <row r="1897" ht="15.75" customHeight="1">
      <c r="A1897" s="11" t="s">
        <v>627</v>
      </c>
      <c r="B1897" s="11" t="s">
        <v>163</v>
      </c>
      <c r="C1897" s="11" t="s">
        <v>610</v>
      </c>
      <c r="D1897" s="11" t="s">
        <v>181</v>
      </c>
      <c r="E1897" s="12">
        <v>2025.0</v>
      </c>
      <c r="F1897" s="11" t="s">
        <v>171</v>
      </c>
      <c r="G1897" s="11" t="s">
        <v>175</v>
      </c>
      <c r="H1897" s="11">
        <v>2.0</v>
      </c>
      <c r="I1897" s="13">
        <v>7.1</v>
      </c>
      <c r="J1897" s="11">
        <v>0.0</v>
      </c>
      <c r="K1897" s="13">
        <v>2.0</v>
      </c>
      <c r="L1897" s="13">
        <v>7.8</v>
      </c>
      <c r="M1897" s="11">
        <v>19.0</v>
      </c>
      <c r="N1897" s="14">
        <v>0.94</v>
      </c>
      <c r="O1897" s="13">
        <v>66.0</v>
      </c>
      <c r="P1897" s="13">
        <v>8.0</v>
      </c>
      <c r="Q1897" s="13">
        <v>14.3</v>
      </c>
      <c r="R1897" s="13">
        <v>13.5</v>
      </c>
      <c r="S1897" s="13">
        <v>4.2</v>
      </c>
      <c r="T1897" s="13">
        <v>4.2</v>
      </c>
      <c r="U1897" s="13">
        <v>1.4</v>
      </c>
      <c r="V1897" s="13">
        <v>79.2</v>
      </c>
      <c r="W1897" s="11" t="str">
        <f t="shared" si="1"/>
        <v>B-Average|BBVA|Corporate|2025</v>
      </c>
      <c r="X1897" s="15">
        <f>(MAX(0,MIN(1,1-(K1897-scaling_params!$B$2)/(scaling_params!$C$2-scaling_params!$B$2)))+MAX(0,MIN(1,(L1897-scaling_params!$B$3)/(scaling_params!$C$3-scaling_params!$B$3))))/2</f>
        <v>0.6862745098</v>
      </c>
      <c r="Y1897" s="15">
        <f>(MAX(0,MIN(1,(M1897-scaling_params!$B$4)/(scaling_params!$C$4-scaling_params!$B$4)))+MAX(0,MIN(1,(N1897-scaling_params!$B$5)/(scaling_params!$C$5-scaling_params!$B$5))))/2</f>
        <v>0.7767857143</v>
      </c>
      <c r="Z1897" s="15">
        <f>(MAX(0,MIN(1,(O1897-scaling_params!$B$6)/(scaling_params!$C$6-scaling_params!$B$6)))+MAX(0,MIN(1,1-(P1897-scaling_params!$B$7)/(scaling_params!$C$7-scaling_params!$B$7)))+MAX(0,MIN(1,(T1897-scaling_params!$B$11)/(scaling_params!$C$11-scaling_params!$B$11))))/3</f>
        <v>0.5203664768</v>
      </c>
      <c r="AA1897" s="15">
        <f>(MAX(0,MIN(1,1-(Q1897-scaling_params!$B$8)/(scaling_params!$C$8-scaling_params!$B$8)))+MAX(0,MIN(1,(R1897-scaling_params!$B$9)/(scaling_params!$C$9-scaling_params!$B$9)))+MAX(0,MIN(1,(S1897-scaling_params!$B$10)/(scaling_params!$C$10-scaling_params!$B$10))))/3</f>
        <v>0.6167642546</v>
      </c>
      <c r="AB1897" s="15">
        <f>(MAX(0,MIN(1,(U1897-scaling_params!$B$12)/(scaling_params!$C$12-scaling_params!$B$12)))+MAX(0,MIN(1,(V1897-scaling_params!$B$13)/(scaling_params!$C$13-scaling_params!$B$13))))/2</f>
        <v>0.4254545455</v>
      </c>
      <c r="AC1897" s="13">
        <f>(scaling_params!$G$2*X1897+scaling_params!$G$3*Y1897+scaling_params!$G$4*Z1897+scaling_params!$G$5*AA1897+scaling_params!$G$6*AB1897)*100</f>
        <v>62.48594199</v>
      </c>
      <c r="AD1897" s="11" t="s">
        <v>680</v>
      </c>
      <c r="AE1897" s="11">
        <f t="shared" si="2"/>
        <v>1</v>
      </c>
    </row>
    <row r="1898" ht="15.75" customHeight="1">
      <c r="A1898" s="11" t="s">
        <v>628</v>
      </c>
      <c r="B1898" s="11" t="s">
        <v>163</v>
      </c>
      <c r="C1898" s="11" t="s">
        <v>610</v>
      </c>
      <c r="D1898" s="11" t="s">
        <v>174</v>
      </c>
      <c r="E1898" s="12">
        <v>2024.0</v>
      </c>
      <c r="F1898" s="11" t="s">
        <v>171</v>
      </c>
      <c r="G1898" s="11" t="s">
        <v>167</v>
      </c>
      <c r="H1898" s="11">
        <v>1.0</v>
      </c>
      <c r="I1898" s="13">
        <v>7.4</v>
      </c>
      <c r="J1898" s="11">
        <v>0.0</v>
      </c>
      <c r="K1898" s="13">
        <v>3.0</v>
      </c>
      <c r="L1898" s="13">
        <v>6.5</v>
      </c>
      <c r="M1898" s="11">
        <v>2.0</v>
      </c>
      <c r="N1898" s="14">
        <v>0.81</v>
      </c>
      <c r="O1898" s="13">
        <v>61.5</v>
      </c>
      <c r="P1898" s="13">
        <v>8.7</v>
      </c>
      <c r="Q1898" s="13">
        <v>18.1</v>
      </c>
      <c r="R1898" s="13">
        <v>13.0</v>
      </c>
      <c r="S1898" s="13">
        <v>4.1</v>
      </c>
      <c r="T1898" s="13">
        <v>4.2</v>
      </c>
      <c r="U1898" s="13">
        <v>1.3</v>
      </c>
      <c r="V1898" s="13">
        <v>61.2</v>
      </c>
      <c r="W1898" s="11" t="str">
        <f t="shared" si="1"/>
        <v>B-Average|BBVA|Digital|2024</v>
      </c>
      <c r="X1898" s="15">
        <f>(MAX(0,MIN(1,1-(K1898-scaling_params!$B$2)/(scaling_params!$C$2-scaling_params!$B$2)))+MAX(0,MIN(1,(L1898-scaling_params!$B$3)/(scaling_params!$C$3-scaling_params!$B$3))))/2</f>
        <v>0.4240196078</v>
      </c>
      <c r="Y1898" s="15">
        <f>(MAX(0,MIN(1,(M1898-scaling_params!$B$4)/(scaling_params!$C$4-scaling_params!$B$4)))+MAX(0,MIN(1,(N1898-scaling_params!$B$5)/(scaling_params!$C$5-scaling_params!$B$5))))/2</f>
        <v>0.5333333333</v>
      </c>
      <c r="Z1898" s="15">
        <f>(MAX(0,MIN(1,(O1898-scaling_params!$B$6)/(scaling_params!$C$6-scaling_params!$B$6)))+MAX(0,MIN(1,1-(P1898-scaling_params!$B$7)/(scaling_params!$C$7-scaling_params!$B$7)))+MAX(0,MIN(1,(T1898-scaling_params!$B$11)/(scaling_params!$C$11-scaling_params!$B$11))))/3</f>
        <v>0.383045988</v>
      </c>
      <c r="AA1898" s="15">
        <f>(MAX(0,MIN(1,1-(Q1898-scaling_params!$B$8)/(scaling_params!$C$8-scaling_params!$B$8)))+MAX(0,MIN(1,(R1898-scaling_params!$B$9)/(scaling_params!$C$9-scaling_params!$B$9)))+MAX(0,MIN(1,(S1898-scaling_params!$B$10)/(scaling_params!$C$10-scaling_params!$B$10))))/3</f>
        <v>0.4419238927</v>
      </c>
      <c r="AB1898" s="15">
        <f>(MAX(0,MIN(1,(U1898-scaling_params!$B$12)/(scaling_params!$C$12-scaling_params!$B$12)))+MAX(0,MIN(1,(V1898-scaling_params!$B$13)/(scaling_params!$C$13-scaling_params!$B$13))))/2</f>
        <v>0.2368181818</v>
      </c>
      <c r="AC1898" s="13">
        <f>(scaling_params!$G$2*X1898+scaling_params!$G$3*Y1898+scaling_params!$G$4*Z1898+scaling_params!$G$5*AA1898+scaling_params!$G$6*AB1898)*100</f>
        <v>42.07168989</v>
      </c>
      <c r="AD1898" s="11" t="s">
        <v>680</v>
      </c>
      <c r="AE1898" s="11">
        <f t="shared" si="2"/>
        <v>1</v>
      </c>
    </row>
    <row r="1899" ht="15.75" customHeight="1">
      <c r="A1899" s="11" t="s">
        <v>628</v>
      </c>
      <c r="B1899" s="11" t="s">
        <v>163</v>
      </c>
      <c r="C1899" s="11" t="s">
        <v>610</v>
      </c>
      <c r="D1899" s="11" t="s">
        <v>174</v>
      </c>
      <c r="E1899" s="12">
        <v>2025.0</v>
      </c>
      <c r="F1899" s="11" t="s">
        <v>171</v>
      </c>
      <c r="G1899" s="11" t="s">
        <v>167</v>
      </c>
      <c r="H1899" s="11">
        <v>1.0</v>
      </c>
      <c r="I1899" s="13">
        <v>7.1</v>
      </c>
      <c r="J1899" s="11">
        <v>0.0</v>
      </c>
      <c r="K1899" s="13">
        <v>3.2</v>
      </c>
      <c r="L1899" s="13">
        <v>7.5</v>
      </c>
      <c r="M1899" s="11">
        <v>30.0</v>
      </c>
      <c r="N1899" s="14">
        <v>0.75</v>
      </c>
      <c r="O1899" s="13">
        <v>62.8</v>
      </c>
      <c r="P1899" s="13">
        <v>7.6</v>
      </c>
      <c r="Q1899" s="13">
        <v>16.6</v>
      </c>
      <c r="R1899" s="13">
        <v>15.2</v>
      </c>
      <c r="S1899" s="13">
        <v>4.0</v>
      </c>
      <c r="T1899" s="13">
        <v>4.2</v>
      </c>
      <c r="U1899" s="13">
        <v>1.7</v>
      </c>
      <c r="V1899" s="13">
        <v>71.2</v>
      </c>
      <c r="W1899" s="11" t="str">
        <f t="shared" si="1"/>
        <v>B-Average|BBVA|Digital|2025</v>
      </c>
      <c r="X1899" s="15">
        <f>(MAX(0,MIN(1,1-(K1899-scaling_params!$B$2)/(scaling_params!$C$2-scaling_params!$B$2)))+MAX(0,MIN(1,(L1899-scaling_params!$B$3)/(scaling_params!$C$3-scaling_params!$B$3))))/2</f>
        <v>0.4642156863</v>
      </c>
      <c r="Y1899" s="15">
        <f>(MAX(0,MIN(1,(M1899-scaling_params!$B$4)/(scaling_params!$C$4-scaling_params!$B$4)))+MAX(0,MIN(1,(N1899-scaling_params!$B$5)/(scaling_params!$C$5-scaling_params!$B$5))))/2</f>
        <v>0.5916666667</v>
      </c>
      <c r="Z1899" s="15">
        <f>(MAX(0,MIN(1,(O1899-scaling_params!$B$6)/(scaling_params!$C$6-scaling_params!$B$6)))+MAX(0,MIN(1,1-(P1899-scaling_params!$B$7)/(scaling_params!$C$7-scaling_params!$B$7)))+MAX(0,MIN(1,(T1899-scaling_params!$B$11)/(scaling_params!$C$11-scaling_params!$B$11))))/3</f>
        <v>0.5035972323</v>
      </c>
      <c r="AA1899" s="15">
        <f>(MAX(0,MIN(1,1-(Q1899-scaling_params!$B$8)/(scaling_params!$C$8-scaling_params!$B$8)))+MAX(0,MIN(1,(R1899-scaling_params!$B$9)/(scaling_params!$C$9-scaling_params!$B$9)))+MAX(0,MIN(1,(S1899-scaling_params!$B$10)/(scaling_params!$C$10-scaling_params!$B$10))))/3</f>
        <v>0.5817651572</v>
      </c>
      <c r="AB1899" s="15">
        <f>(MAX(0,MIN(1,(U1899-scaling_params!$B$12)/(scaling_params!$C$12-scaling_params!$B$12)))+MAX(0,MIN(1,(V1899-scaling_params!$B$13)/(scaling_params!$C$13-scaling_params!$B$13))))/2</f>
        <v>0.4277272727</v>
      </c>
      <c r="AC1899" s="13">
        <f>(scaling_params!$G$2*X1899+scaling_params!$G$3*Y1899+scaling_params!$G$4*Z1899+scaling_params!$G$5*AA1899+scaling_params!$G$6*AB1899)*100</f>
        <v>51.93401884</v>
      </c>
      <c r="AD1899" s="11" t="s">
        <v>680</v>
      </c>
      <c r="AE1899" s="11">
        <f t="shared" si="2"/>
        <v>1</v>
      </c>
    </row>
    <row r="1900" ht="15.75" customHeight="1">
      <c r="A1900" s="11" t="s">
        <v>629</v>
      </c>
      <c r="B1900" s="11" t="s">
        <v>163</v>
      </c>
      <c r="C1900" s="11" t="s">
        <v>610</v>
      </c>
      <c r="D1900" s="11" t="s">
        <v>170</v>
      </c>
      <c r="E1900" s="12">
        <v>2024.0</v>
      </c>
      <c r="F1900" s="11" t="s">
        <v>171</v>
      </c>
      <c r="G1900" s="11" t="s">
        <v>172</v>
      </c>
      <c r="H1900" s="11">
        <v>2.0</v>
      </c>
      <c r="I1900" s="13">
        <v>7.4</v>
      </c>
      <c r="J1900" s="11">
        <v>0.0</v>
      </c>
      <c r="K1900" s="13">
        <v>2.4</v>
      </c>
      <c r="L1900" s="13">
        <v>6.6</v>
      </c>
      <c r="M1900" s="11">
        <v>20.0</v>
      </c>
      <c r="N1900" s="14">
        <v>0.77</v>
      </c>
      <c r="O1900" s="13">
        <v>70.5</v>
      </c>
      <c r="P1900" s="13">
        <v>8.3</v>
      </c>
      <c r="Q1900" s="13">
        <v>13.6</v>
      </c>
      <c r="R1900" s="13">
        <v>14.9</v>
      </c>
      <c r="S1900" s="13">
        <v>4.0</v>
      </c>
      <c r="T1900" s="13">
        <v>3.3</v>
      </c>
      <c r="U1900" s="13">
        <v>1.7</v>
      </c>
      <c r="V1900" s="13">
        <v>70.7</v>
      </c>
      <c r="W1900" s="11" t="str">
        <f t="shared" si="1"/>
        <v>B-Average|BBVA|Risk|2024</v>
      </c>
      <c r="X1900" s="15">
        <f>(MAX(0,MIN(1,1-(K1900-scaling_params!$B$2)/(scaling_params!$C$2-scaling_params!$B$2)))+MAX(0,MIN(1,(L1900-scaling_params!$B$3)/(scaling_params!$C$3-scaling_params!$B$3))))/2</f>
        <v>0.531372549</v>
      </c>
      <c r="Y1900" s="15">
        <f>(MAX(0,MIN(1,(M1900-scaling_params!$B$4)/(scaling_params!$C$4-scaling_params!$B$4)))+MAX(0,MIN(1,(N1900-scaling_params!$B$5)/(scaling_params!$C$5-scaling_params!$B$5))))/2</f>
        <v>0.569047619</v>
      </c>
      <c r="Z1900" s="15">
        <f>(MAX(0,MIN(1,(O1900-scaling_params!$B$6)/(scaling_params!$C$6-scaling_params!$B$6)))+MAX(0,MIN(1,1-(P1900-scaling_params!$B$7)/(scaling_params!$C$7-scaling_params!$B$7)))+MAX(0,MIN(1,(T1900-scaling_params!$B$11)/(scaling_params!$C$11-scaling_params!$B$11))))/3</f>
        <v>0.4818825898</v>
      </c>
      <c r="AA1900" s="15">
        <f>(MAX(0,MIN(1,1-(Q1900-scaling_params!$B$8)/(scaling_params!$C$8-scaling_params!$B$8)))+MAX(0,MIN(1,(R1900-scaling_params!$B$9)/(scaling_params!$C$9-scaling_params!$B$9)))+MAX(0,MIN(1,(S1900-scaling_params!$B$10)/(scaling_params!$C$10-scaling_params!$B$10))))/3</f>
        <v>0.6827432929</v>
      </c>
      <c r="AB1900" s="15">
        <f>(MAX(0,MIN(1,(U1900-scaling_params!$B$12)/(scaling_params!$C$12-scaling_params!$B$12)))+MAX(0,MIN(1,(V1900-scaling_params!$B$13)/(scaling_params!$C$13-scaling_params!$B$13))))/2</f>
        <v>0.4231818182</v>
      </c>
      <c r="AC1900" s="13">
        <f>(scaling_params!$G$2*X1900+scaling_params!$G$3*Y1900+scaling_params!$G$4*Z1900+scaling_params!$G$5*AA1900+scaling_params!$G$6*AB1900)*100</f>
        <v>54.19394222</v>
      </c>
      <c r="AD1900" s="11" t="s">
        <v>680</v>
      </c>
      <c r="AE1900" s="11">
        <f t="shared" si="2"/>
        <v>1</v>
      </c>
    </row>
    <row r="1901" ht="15.75" customHeight="1">
      <c r="A1901" s="11" t="s">
        <v>629</v>
      </c>
      <c r="B1901" s="11" t="s">
        <v>163</v>
      </c>
      <c r="C1901" s="11" t="s">
        <v>610</v>
      </c>
      <c r="D1901" s="11" t="s">
        <v>170</v>
      </c>
      <c r="E1901" s="12">
        <v>2025.0</v>
      </c>
      <c r="F1901" s="11" t="s">
        <v>171</v>
      </c>
      <c r="G1901" s="11" t="s">
        <v>172</v>
      </c>
      <c r="H1901" s="11">
        <v>2.0</v>
      </c>
      <c r="I1901" s="13">
        <v>7.1</v>
      </c>
      <c r="J1901" s="11">
        <v>0.0</v>
      </c>
      <c r="K1901" s="13">
        <v>2.5</v>
      </c>
      <c r="L1901" s="13">
        <v>7.1</v>
      </c>
      <c r="M1901" s="11">
        <v>16.0</v>
      </c>
      <c r="N1901" s="14">
        <v>0.83</v>
      </c>
      <c r="O1901" s="13">
        <v>68.8</v>
      </c>
      <c r="P1901" s="13">
        <v>7.0</v>
      </c>
      <c r="Q1901" s="13">
        <v>16.6</v>
      </c>
      <c r="R1901" s="13">
        <v>14.7</v>
      </c>
      <c r="S1901" s="13">
        <v>3.7</v>
      </c>
      <c r="T1901" s="13">
        <v>3.5</v>
      </c>
      <c r="U1901" s="13">
        <v>1.5</v>
      </c>
      <c r="V1901" s="13">
        <v>77.5</v>
      </c>
      <c r="W1901" s="11" t="str">
        <f t="shared" si="1"/>
        <v>B-Average|BBVA|Risk|2025</v>
      </c>
      <c r="X1901" s="15">
        <f>(MAX(0,MIN(1,1-(K1901-scaling_params!$B$2)/(scaling_params!$C$2-scaling_params!$B$2)))+MAX(0,MIN(1,(L1901-scaling_params!$B$3)/(scaling_params!$C$3-scaling_params!$B$3))))/2</f>
        <v>0.5514705882</v>
      </c>
      <c r="Y1901" s="15">
        <f>(MAX(0,MIN(1,(M1901-scaling_params!$B$4)/(scaling_params!$C$4-scaling_params!$B$4)))+MAX(0,MIN(1,(N1901-scaling_params!$B$5)/(scaling_params!$C$5-scaling_params!$B$5))))/2</f>
        <v>0.625</v>
      </c>
      <c r="Z1901" s="15">
        <f>(MAX(0,MIN(1,(O1901-scaling_params!$B$6)/(scaling_params!$C$6-scaling_params!$B$6)))+MAX(0,MIN(1,1-(P1901-scaling_params!$B$7)/(scaling_params!$C$7-scaling_params!$B$7)))+MAX(0,MIN(1,(T1901-scaling_params!$B$11)/(scaling_params!$C$11-scaling_params!$B$11))))/3</f>
        <v>0.5899945207</v>
      </c>
      <c r="AA1901" s="15">
        <f>(MAX(0,MIN(1,1-(Q1901-scaling_params!$B$8)/(scaling_params!$C$8-scaling_params!$B$8)))+MAX(0,MIN(1,(R1901-scaling_params!$B$9)/(scaling_params!$C$9-scaling_params!$B$9)))+MAX(0,MIN(1,(S1901-scaling_params!$B$10)/(scaling_params!$C$10-scaling_params!$B$10))))/3</f>
        <v>0.531256346</v>
      </c>
      <c r="AB1901" s="15">
        <f>(MAX(0,MIN(1,(U1901-scaling_params!$B$12)/(scaling_params!$C$12-scaling_params!$B$12)))+MAX(0,MIN(1,(V1901-scaling_params!$B$13)/(scaling_params!$C$13-scaling_params!$B$13))))/2</f>
        <v>0.435</v>
      </c>
      <c r="AC1901" s="13">
        <f>(scaling_params!$G$2*X1901+scaling_params!$G$3*Y1901+scaling_params!$G$4*Z1901+scaling_params!$G$5*AA1901+scaling_params!$G$6*AB1901)*100</f>
        <v>55.99504175</v>
      </c>
      <c r="AD1901" s="11" t="s">
        <v>680</v>
      </c>
      <c r="AE1901" s="11">
        <f t="shared" si="2"/>
        <v>1</v>
      </c>
    </row>
    <row r="1902" ht="15.75" customHeight="1">
      <c r="A1902" s="11" t="s">
        <v>630</v>
      </c>
      <c r="B1902" s="11" t="s">
        <v>163</v>
      </c>
      <c r="C1902" s="11" t="s">
        <v>610</v>
      </c>
      <c r="D1902" s="11" t="s">
        <v>165</v>
      </c>
      <c r="E1902" s="12">
        <v>2024.0</v>
      </c>
      <c r="F1902" s="11" t="s">
        <v>171</v>
      </c>
      <c r="G1902" s="11" t="s">
        <v>175</v>
      </c>
      <c r="H1902" s="11">
        <v>5.0</v>
      </c>
      <c r="I1902" s="13">
        <v>7.4</v>
      </c>
      <c r="J1902" s="11">
        <v>0.0</v>
      </c>
      <c r="K1902" s="13">
        <v>3.0</v>
      </c>
      <c r="L1902" s="13">
        <v>7.3</v>
      </c>
      <c r="M1902" s="11">
        <v>29.0</v>
      </c>
      <c r="N1902" s="14">
        <v>0.87</v>
      </c>
      <c r="O1902" s="13">
        <v>69.1</v>
      </c>
      <c r="P1902" s="13">
        <v>7.0</v>
      </c>
      <c r="Q1902" s="13">
        <v>16.3</v>
      </c>
      <c r="R1902" s="13">
        <v>13.4</v>
      </c>
      <c r="S1902" s="13">
        <v>3.9</v>
      </c>
      <c r="T1902" s="13">
        <v>4.2</v>
      </c>
      <c r="U1902" s="13">
        <v>2.1</v>
      </c>
      <c r="V1902" s="13">
        <v>73.1</v>
      </c>
      <c r="W1902" s="11" t="str">
        <f t="shared" si="1"/>
        <v>B-Average|BBVA|Operations|2024</v>
      </c>
      <c r="X1902" s="15">
        <f>(MAX(0,MIN(1,1-(K1902-scaling_params!$B$2)/(scaling_params!$C$2-scaling_params!$B$2)))+MAX(0,MIN(1,(L1902-scaling_params!$B$3)/(scaling_params!$C$3-scaling_params!$B$3))))/2</f>
        <v>0.4828431373</v>
      </c>
      <c r="Y1902" s="15">
        <f>(MAX(0,MIN(1,(M1902-scaling_params!$B$4)/(scaling_params!$C$4-scaling_params!$B$4)))+MAX(0,MIN(1,(N1902-scaling_params!$B$5)/(scaling_params!$C$5-scaling_params!$B$5))))/2</f>
        <v>0.7369047619</v>
      </c>
      <c r="Z1902" s="15">
        <f>(MAX(0,MIN(1,(O1902-scaling_params!$B$6)/(scaling_params!$C$6-scaling_params!$B$6)))+MAX(0,MIN(1,1-(P1902-scaling_params!$B$7)/(scaling_params!$C$7-scaling_params!$B$7)))+MAX(0,MIN(1,(T1902-scaling_params!$B$11)/(scaling_params!$C$11-scaling_params!$B$11))))/3</f>
        <v>0.6616116824</v>
      </c>
      <c r="AA1902" s="15">
        <f>(MAX(0,MIN(1,1-(Q1902-scaling_params!$B$8)/(scaling_params!$C$8-scaling_params!$B$8)))+MAX(0,MIN(1,(R1902-scaling_params!$B$9)/(scaling_params!$C$9-scaling_params!$B$9)))+MAX(0,MIN(1,(S1902-scaling_params!$B$10)/(scaling_params!$C$10-scaling_params!$B$10))))/3</f>
        <v>0.5073755049</v>
      </c>
      <c r="AB1902" s="15">
        <f>(MAX(0,MIN(1,(U1902-scaling_params!$B$12)/(scaling_params!$C$12-scaling_params!$B$12)))+MAX(0,MIN(1,(V1902-scaling_params!$B$13)/(scaling_params!$C$13-scaling_params!$B$13))))/2</f>
        <v>0.545</v>
      </c>
      <c r="AC1902" s="13">
        <f>(scaling_params!$G$2*X1902+scaling_params!$G$3*Y1902+scaling_params!$G$4*Z1902+scaling_params!$G$5*AA1902+scaling_params!$G$6*AB1902)*100</f>
        <v>59.57275905</v>
      </c>
      <c r="AD1902" s="11" t="s">
        <v>680</v>
      </c>
      <c r="AE1902" s="11">
        <f t="shared" si="2"/>
        <v>1</v>
      </c>
    </row>
    <row r="1903" ht="15.75" customHeight="1">
      <c r="A1903" s="11" t="s">
        <v>630</v>
      </c>
      <c r="B1903" s="11" t="s">
        <v>163</v>
      </c>
      <c r="C1903" s="11" t="s">
        <v>610</v>
      </c>
      <c r="D1903" s="11" t="s">
        <v>165</v>
      </c>
      <c r="E1903" s="12">
        <v>2025.0</v>
      </c>
      <c r="F1903" s="11" t="s">
        <v>171</v>
      </c>
      <c r="G1903" s="11" t="s">
        <v>175</v>
      </c>
      <c r="H1903" s="11">
        <v>5.0</v>
      </c>
      <c r="I1903" s="13">
        <v>7.1</v>
      </c>
      <c r="J1903" s="11">
        <v>1.0</v>
      </c>
      <c r="K1903" s="13">
        <v>2.9</v>
      </c>
      <c r="L1903" s="13">
        <v>7.2</v>
      </c>
      <c r="M1903" s="11">
        <v>35.0</v>
      </c>
      <c r="N1903" s="14">
        <v>0.85</v>
      </c>
      <c r="O1903" s="13">
        <v>65.0</v>
      </c>
      <c r="P1903" s="13">
        <v>7.5</v>
      </c>
      <c r="Q1903" s="13">
        <v>15.9</v>
      </c>
      <c r="R1903" s="13">
        <v>10.7</v>
      </c>
      <c r="S1903" s="13">
        <v>4.2</v>
      </c>
      <c r="T1903" s="13">
        <v>4.2</v>
      </c>
      <c r="U1903" s="13">
        <v>1.3</v>
      </c>
      <c r="V1903" s="13">
        <v>81.1</v>
      </c>
      <c r="W1903" s="11" t="str">
        <f t="shared" si="1"/>
        <v>B-Average|BBVA|Operations|2025</v>
      </c>
      <c r="X1903" s="15">
        <f>(MAX(0,MIN(1,1-(K1903-scaling_params!$B$2)/(scaling_params!$C$2-scaling_params!$B$2)))+MAX(0,MIN(1,(L1903-scaling_params!$B$3)/(scaling_params!$C$3-scaling_params!$B$3))))/2</f>
        <v>0.4921568627</v>
      </c>
      <c r="Y1903" s="15">
        <f>(MAX(0,MIN(1,(M1903-scaling_params!$B$4)/(scaling_params!$C$4-scaling_params!$B$4)))+MAX(0,MIN(1,(N1903-scaling_params!$B$5)/(scaling_params!$C$5-scaling_params!$B$5))))/2</f>
        <v>0.7404761905</v>
      </c>
      <c r="Z1903" s="15">
        <f>(MAX(0,MIN(1,(O1903-scaling_params!$B$6)/(scaling_params!$C$6-scaling_params!$B$6)))+MAX(0,MIN(1,1-(P1903-scaling_params!$B$7)/(scaling_params!$C$7-scaling_params!$B$7)))+MAX(0,MIN(1,(T1903-scaling_params!$B$11)/(scaling_params!$C$11-scaling_params!$B$11))))/3</f>
        <v>0.5489098717</v>
      </c>
      <c r="AA1903" s="15">
        <f>(MAX(0,MIN(1,1-(Q1903-scaling_params!$B$8)/(scaling_params!$C$8-scaling_params!$B$8)))+MAX(0,MIN(1,(R1903-scaling_params!$B$9)/(scaling_params!$C$9-scaling_params!$B$9)))+MAX(0,MIN(1,(S1903-scaling_params!$B$10)/(scaling_params!$C$10-scaling_params!$B$10))))/3</f>
        <v>0.4380147341</v>
      </c>
      <c r="AB1903" s="15">
        <f>(MAX(0,MIN(1,(U1903-scaling_params!$B$12)/(scaling_params!$C$12-scaling_params!$B$12)))+MAX(0,MIN(1,(V1903-scaling_params!$B$13)/(scaling_params!$C$13-scaling_params!$B$13))))/2</f>
        <v>0.4177272727</v>
      </c>
      <c r="AC1903" s="13">
        <f>(scaling_params!$G$2*X1903+scaling_params!$G$3*Y1903+scaling_params!$G$4*Z1903+scaling_params!$G$5*AA1903+scaling_params!$G$6*AB1903)*100</f>
        <v>54.50449987</v>
      </c>
      <c r="AD1903" s="11" t="s">
        <v>680</v>
      </c>
      <c r="AE1903" s="11">
        <f t="shared" si="2"/>
        <v>1</v>
      </c>
    </row>
    <row r="1904" ht="15.75" customHeight="1">
      <c r="A1904" s="11" t="s">
        <v>631</v>
      </c>
      <c r="B1904" s="11" t="s">
        <v>163</v>
      </c>
      <c r="C1904" s="11" t="s">
        <v>610</v>
      </c>
      <c r="D1904" s="11" t="s">
        <v>177</v>
      </c>
      <c r="E1904" s="12">
        <v>2024.0</v>
      </c>
      <c r="F1904" s="11" t="s">
        <v>166</v>
      </c>
      <c r="G1904" s="11" t="s">
        <v>184</v>
      </c>
      <c r="H1904" s="11">
        <v>4.0</v>
      </c>
      <c r="I1904" s="13">
        <v>7.4</v>
      </c>
      <c r="J1904" s="11">
        <v>0.0</v>
      </c>
      <c r="K1904" s="13">
        <v>2.9</v>
      </c>
      <c r="L1904" s="13">
        <v>5.7</v>
      </c>
      <c r="M1904" s="11">
        <v>-6.0</v>
      </c>
      <c r="N1904" s="14">
        <v>0.76</v>
      </c>
      <c r="O1904" s="13">
        <v>68.1</v>
      </c>
      <c r="P1904" s="13">
        <v>8.1</v>
      </c>
      <c r="Q1904" s="13">
        <v>16.4</v>
      </c>
      <c r="R1904" s="13">
        <v>13.3</v>
      </c>
      <c r="S1904" s="13">
        <v>4.1</v>
      </c>
      <c r="T1904" s="13">
        <v>3.5</v>
      </c>
      <c r="U1904" s="13">
        <v>2.1</v>
      </c>
      <c r="V1904" s="13">
        <v>62.9</v>
      </c>
      <c r="W1904" s="11" t="str">
        <f t="shared" si="1"/>
        <v>B-Average|BBVA|Retail|2024</v>
      </c>
      <c r="X1904" s="15">
        <f>(MAX(0,MIN(1,1-(K1904-scaling_params!$B$2)/(scaling_params!$C$2-scaling_params!$B$2)))+MAX(0,MIN(1,(L1904-scaling_params!$B$3)/(scaling_params!$C$3-scaling_params!$B$3))))/2</f>
        <v>0.3818627451</v>
      </c>
      <c r="Y1904" s="15">
        <f>(MAX(0,MIN(1,(M1904-scaling_params!$B$4)/(scaling_params!$C$4-scaling_params!$B$4)))+MAX(0,MIN(1,(N1904-scaling_params!$B$5)/(scaling_params!$C$5-scaling_params!$B$5))))/2</f>
        <v>0.4327380952</v>
      </c>
      <c r="Z1904" s="15">
        <f>(MAX(0,MIN(1,(O1904-scaling_params!$B$6)/(scaling_params!$C$6-scaling_params!$B$6)))+MAX(0,MIN(1,1-(P1904-scaling_params!$B$7)/(scaling_params!$C$7-scaling_params!$B$7)))+MAX(0,MIN(1,(T1904-scaling_params!$B$11)/(scaling_params!$C$11-scaling_params!$B$11))))/3</f>
        <v>0.4793442665</v>
      </c>
      <c r="AA1904" s="15">
        <f>(MAX(0,MIN(1,1-(Q1904-scaling_params!$B$8)/(scaling_params!$C$8-scaling_params!$B$8)))+MAX(0,MIN(1,(R1904-scaling_params!$B$9)/(scaling_params!$C$9-scaling_params!$B$9)))+MAX(0,MIN(1,(S1904-scaling_params!$B$10)/(scaling_params!$C$10-scaling_params!$B$10))))/3</f>
        <v>0.5189760599</v>
      </c>
      <c r="AB1904" s="15">
        <f>(MAX(0,MIN(1,(U1904-scaling_params!$B$12)/(scaling_params!$C$12-scaling_params!$B$12)))+MAX(0,MIN(1,(V1904-scaling_params!$B$13)/(scaling_params!$C$13-scaling_params!$B$13))))/2</f>
        <v>0.4522727273</v>
      </c>
      <c r="AC1904" s="13">
        <f>(scaling_params!$G$2*X1904+scaling_params!$G$3*Y1904+scaling_params!$G$4*Z1904+scaling_params!$G$5*AA1904+scaling_params!$G$6*AB1904)*100</f>
        <v>44.87850685</v>
      </c>
      <c r="AD1904" s="11" t="s">
        <v>680</v>
      </c>
      <c r="AE1904" s="11">
        <f t="shared" si="2"/>
        <v>1</v>
      </c>
    </row>
    <row r="1905" ht="15.75" customHeight="1">
      <c r="A1905" s="11" t="s">
        <v>631</v>
      </c>
      <c r="B1905" s="11" t="s">
        <v>163</v>
      </c>
      <c r="C1905" s="11" t="s">
        <v>610</v>
      </c>
      <c r="D1905" s="11" t="s">
        <v>177</v>
      </c>
      <c r="E1905" s="12">
        <v>2025.0</v>
      </c>
      <c r="F1905" s="11" t="s">
        <v>166</v>
      </c>
      <c r="G1905" s="11" t="s">
        <v>184</v>
      </c>
      <c r="H1905" s="11">
        <v>4.0</v>
      </c>
      <c r="I1905" s="13">
        <v>7.1</v>
      </c>
      <c r="J1905" s="11">
        <v>0.0</v>
      </c>
      <c r="K1905" s="13">
        <v>2.8</v>
      </c>
      <c r="L1905" s="13">
        <v>5.6</v>
      </c>
      <c r="M1905" s="11">
        <v>4.0</v>
      </c>
      <c r="N1905" s="14">
        <v>0.73</v>
      </c>
      <c r="O1905" s="13">
        <v>69.9</v>
      </c>
      <c r="P1905" s="13">
        <v>6.2</v>
      </c>
      <c r="Q1905" s="13">
        <v>20.4</v>
      </c>
      <c r="R1905" s="13">
        <v>11.3</v>
      </c>
      <c r="S1905" s="13">
        <v>3.9</v>
      </c>
      <c r="T1905" s="13">
        <v>2.8</v>
      </c>
      <c r="U1905" s="13">
        <v>1.6</v>
      </c>
      <c r="V1905" s="13">
        <v>69.7</v>
      </c>
      <c r="W1905" s="11" t="str">
        <f t="shared" si="1"/>
        <v>B-Average|BBVA|Retail|2025</v>
      </c>
      <c r="X1905" s="15">
        <f>(MAX(0,MIN(1,1-(K1905-scaling_params!$B$2)/(scaling_params!$C$2-scaling_params!$B$2)))+MAX(0,MIN(1,(L1905-scaling_params!$B$3)/(scaling_params!$C$3-scaling_params!$B$3))))/2</f>
        <v>0.3911764706</v>
      </c>
      <c r="Y1905" s="15">
        <f>(MAX(0,MIN(1,(M1905-scaling_params!$B$4)/(scaling_params!$C$4-scaling_params!$B$4)))+MAX(0,MIN(1,(N1905-scaling_params!$B$5)/(scaling_params!$C$5-scaling_params!$B$5))))/2</f>
        <v>0.4428571429</v>
      </c>
      <c r="Z1905" s="15">
        <f>(MAX(0,MIN(1,(O1905-scaling_params!$B$6)/(scaling_params!$C$6-scaling_params!$B$6)))+MAX(0,MIN(1,1-(P1905-scaling_params!$B$7)/(scaling_params!$C$7-scaling_params!$B$7)))+MAX(0,MIN(1,(T1905-scaling_params!$B$11)/(scaling_params!$C$11-scaling_params!$B$11))))/3</f>
        <v>0.6135517413</v>
      </c>
      <c r="AA1905" s="15">
        <f>(MAX(0,MIN(1,1-(Q1905-scaling_params!$B$8)/(scaling_params!$C$8-scaling_params!$B$8)))+MAX(0,MIN(1,(R1905-scaling_params!$B$9)/(scaling_params!$C$9-scaling_params!$B$9)))+MAX(0,MIN(1,(S1905-scaling_params!$B$10)/(scaling_params!$C$10-scaling_params!$B$10))))/3</f>
        <v>0.2634648796</v>
      </c>
      <c r="AB1905" s="15">
        <f>(MAX(0,MIN(1,(U1905-scaling_params!$B$12)/(scaling_params!$C$12-scaling_params!$B$12)))+MAX(0,MIN(1,(V1905-scaling_params!$B$13)/(scaling_params!$C$13-scaling_params!$B$13))))/2</f>
        <v>0.3890909091</v>
      </c>
      <c r="AC1905" s="13">
        <f>(scaling_params!$G$2*X1905+scaling_params!$G$3*Y1905+scaling_params!$G$4*Z1905+scaling_params!$G$5*AA1905+scaling_params!$G$6*AB1905)*100</f>
        <v>43.24651044</v>
      </c>
      <c r="AD1905" s="11" t="s">
        <v>680</v>
      </c>
      <c r="AE1905" s="11">
        <f t="shared" si="2"/>
        <v>1</v>
      </c>
    </row>
    <row r="1906" ht="15.75" customHeight="1">
      <c r="A1906" s="11" t="s">
        <v>632</v>
      </c>
      <c r="B1906" s="11" t="s">
        <v>163</v>
      </c>
      <c r="C1906" s="11" t="s">
        <v>610</v>
      </c>
      <c r="D1906" s="11" t="s">
        <v>177</v>
      </c>
      <c r="E1906" s="12">
        <v>2024.0</v>
      </c>
      <c r="F1906" s="11" t="s">
        <v>166</v>
      </c>
      <c r="G1906" s="11" t="s">
        <v>175</v>
      </c>
      <c r="H1906" s="11">
        <v>1.0</v>
      </c>
      <c r="I1906" s="13">
        <v>7.4</v>
      </c>
      <c r="J1906" s="11">
        <v>0.0</v>
      </c>
      <c r="K1906" s="13">
        <v>2.9</v>
      </c>
      <c r="L1906" s="13">
        <v>7.6</v>
      </c>
      <c r="M1906" s="11">
        <v>-1.0</v>
      </c>
      <c r="N1906" s="14">
        <v>0.83</v>
      </c>
      <c r="O1906" s="13">
        <v>68.1</v>
      </c>
      <c r="P1906" s="13">
        <v>8.1</v>
      </c>
      <c r="Q1906" s="13">
        <v>16.4</v>
      </c>
      <c r="R1906" s="13">
        <v>13.3</v>
      </c>
      <c r="S1906" s="13">
        <v>3.5</v>
      </c>
      <c r="T1906" s="13">
        <v>3.6</v>
      </c>
      <c r="U1906" s="13">
        <v>2.1</v>
      </c>
      <c r="V1906" s="13">
        <v>71.3</v>
      </c>
      <c r="W1906" s="11" t="str">
        <f t="shared" si="1"/>
        <v>B-Average|BBVA|Retail|2024</v>
      </c>
      <c r="X1906" s="15">
        <f>(MAX(0,MIN(1,1-(K1906-scaling_params!$B$2)/(scaling_params!$C$2-scaling_params!$B$2)))+MAX(0,MIN(1,(L1906-scaling_params!$B$3)/(scaling_params!$C$3-scaling_params!$B$3))))/2</f>
        <v>0.5215686275</v>
      </c>
      <c r="Y1906" s="15">
        <f>(MAX(0,MIN(1,(M1906-scaling_params!$B$4)/(scaling_params!$C$4-scaling_params!$B$4)))+MAX(0,MIN(1,(N1906-scaling_params!$B$5)/(scaling_params!$C$5-scaling_params!$B$5))))/2</f>
        <v>0.544047619</v>
      </c>
      <c r="Z1906" s="15">
        <f>(MAX(0,MIN(1,(O1906-scaling_params!$B$6)/(scaling_params!$C$6-scaling_params!$B$6)))+MAX(0,MIN(1,1-(P1906-scaling_params!$B$7)/(scaling_params!$C$7-scaling_params!$B$7)))+MAX(0,MIN(1,(T1906-scaling_params!$B$11)/(scaling_params!$C$11-scaling_params!$B$11))))/3</f>
        <v>0.488868076</v>
      </c>
      <c r="AA1906" s="15">
        <f>(MAX(0,MIN(1,1-(Q1906-scaling_params!$B$8)/(scaling_params!$C$8-scaling_params!$B$8)))+MAX(0,MIN(1,(R1906-scaling_params!$B$9)/(scaling_params!$C$9-scaling_params!$B$9)))+MAX(0,MIN(1,(S1906-scaling_params!$B$10)/(scaling_params!$C$10-scaling_params!$B$10))))/3</f>
        <v>0.4601525305</v>
      </c>
      <c r="AB1906" s="15">
        <f>(MAX(0,MIN(1,(U1906-scaling_params!$B$12)/(scaling_params!$C$12-scaling_params!$B$12)))+MAX(0,MIN(1,(V1906-scaling_params!$B$13)/(scaling_params!$C$13-scaling_params!$B$13))))/2</f>
        <v>0.5286363636</v>
      </c>
      <c r="AC1906" s="13">
        <f>(scaling_params!$G$2*X1906+scaling_params!$G$3*Y1906+scaling_params!$G$4*Z1906+scaling_params!$G$5*AA1906+scaling_params!$G$6*AB1906)*100</f>
        <v>50.86697521</v>
      </c>
      <c r="AD1906" s="11" t="s">
        <v>680</v>
      </c>
      <c r="AE1906" s="11">
        <f t="shared" si="2"/>
        <v>1</v>
      </c>
    </row>
    <row r="1907" ht="15.75" customHeight="1">
      <c r="A1907" s="11" t="s">
        <v>632</v>
      </c>
      <c r="B1907" s="11" t="s">
        <v>163</v>
      </c>
      <c r="C1907" s="11" t="s">
        <v>610</v>
      </c>
      <c r="D1907" s="11" t="s">
        <v>177</v>
      </c>
      <c r="E1907" s="12">
        <v>2025.0</v>
      </c>
      <c r="F1907" s="11" t="s">
        <v>166</v>
      </c>
      <c r="G1907" s="11" t="s">
        <v>175</v>
      </c>
      <c r="H1907" s="11">
        <v>1.0</v>
      </c>
      <c r="I1907" s="13">
        <v>7.1</v>
      </c>
      <c r="J1907" s="11">
        <v>0.0</v>
      </c>
      <c r="K1907" s="13">
        <v>2.8</v>
      </c>
      <c r="L1907" s="13">
        <v>7.2</v>
      </c>
      <c r="M1907" s="11">
        <v>18.0</v>
      </c>
      <c r="N1907" s="14">
        <v>0.72</v>
      </c>
      <c r="O1907" s="13">
        <v>69.9</v>
      </c>
      <c r="P1907" s="13">
        <v>6.2</v>
      </c>
      <c r="Q1907" s="13">
        <v>20.4</v>
      </c>
      <c r="R1907" s="13">
        <v>11.3</v>
      </c>
      <c r="S1907" s="13">
        <v>3.7</v>
      </c>
      <c r="T1907" s="13">
        <v>3.9</v>
      </c>
      <c r="U1907" s="13">
        <v>1.6</v>
      </c>
      <c r="V1907" s="13">
        <v>74.5</v>
      </c>
      <c r="W1907" s="11" t="str">
        <f t="shared" si="1"/>
        <v>B-Average|BBVA|Retail|2025</v>
      </c>
      <c r="X1907" s="15">
        <f>(MAX(0,MIN(1,1-(K1907-scaling_params!$B$2)/(scaling_params!$C$2-scaling_params!$B$2)))+MAX(0,MIN(1,(L1907-scaling_params!$B$3)/(scaling_params!$C$3-scaling_params!$B$3))))/2</f>
        <v>0.5088235294</v>
      </c>
      <c r="Y1907" s="15">
        <f>(MAX(0,MIN(1,(M1907-scaling_params!$B$4)/(scaling_params!$C$4-scaling_params!$B$4)))+MAX(0,MIN(1,(N1907-scaling_params!$B$5)/(scaling_params!$C$5-scaling_params!$B$5))))/2</f>
        <v>0.4970238095</v>
      </c>
      <c r="Z1907" s="15">
        <f>(MAX(0,MIN(1,(O1907-scaling_params!$B$6)/(scaling_params!$C$6-scaling_params!$B$6)))+MAX(0,MIN(1,1-(P1907-scaling_params!$B$7)/(scaling_params!$C$7-scaling_params!$B$7)))+MAX(0,MIN(1,(T1907-scaling_params!$B$11)/(scaling_params!$C$11-scaling_params!$B$11))))/3</f>
        <v>0.718313646</v>
      </c>
      <c r="AA1907" s="15">
        <f>(MAX(0,MIN(1,1-(Q1907-scaling_params!$B$8)/(scaling_params!$C$8-scaling_params!$B$8)))+MAX(0,MIN(1,(R1907-scaling_params!$B$9)/(scaling_params!$C$9-scaling_params!$B$9)))+MAX(0,MIN(1,(S1907-scaling_params!$B$10)/(scaling_params!$C$10-scaling_params!$B$10))))/3</f>
        <v>0.2438570365</v>
      </c>
      <c r="AB1907" s="15">
        <f>(MAX(0,MIN(1,(U1907-scaling_params!$B$12)/(scaling_params!$C$12-scaling_params!$B$12)))+MAX(0,MIN(1,(V1907-scaling_params!$B$13)/(scaling_params!$C$13-scaling_params!$B$13))))/2</f>
        <v>0.4327272727</v>
      </c>
      <c r="AC1907" s="13">
        <f>(scaling_params!$G$2*X1907+scaling_params!$G$3*Y1907+scaling_params!$G$4*Z1907+scaling_params!$G$5*AA1907+scaling_params!$G$6*AB1907)*100</f>
        <v>49.91584881</v>
      </c>
      <c r="AD1907" s="11" t="s">
        <v>680</v>
      </c>
      <c r="AE1907" s="11">
        <f t="shared" si="2"/>
        <v>1</v>
      </c>
    </row>
    <row r="1908" ht="15.75" customHeight="1">
      <c r="A1908" s="11" t="s">
        <v>633</v>
      </c>
      <c r="B1908" s="11" t="s">
        <v>163</v>
      </c>
      <c r="C1908" s="11" t="s">
        <v>610</v>
      </c>
      <c r="D1908" s="11" t="s">
        <v>181</v>
      </c>
      <c r="E1908" s="12">
        <v>2024.0</v>
      </c>
      <c r="F1908" s="11" t="s">
        <v>166</v>
      </c>
      <c r="G1908" s="11" t="s">
        <v>184</v>
      </c>
      <c r="H1908" s="11">
        <v>1.0</v>
      </c>
      <c r="I1908" s="13">
        <v>7.4</v>
      </c>
      <c r="J1908" s="11">
        <v>0.0</v>
      </c>
      <c r="K1908" s="13">
        <v>3.1</v>
      </c>
      <c r="L1908" s="13">
        <v>7.7</v>
      </c>
      <c r="M1908" s="11">
        <v>23.0</v>
      </c>
      <c r="N1908" s="14">
        <v>0.82</v>
      </c>
      <c r="O1908" s="13">
        <v>71.5</v>
      </c>
      <c r="P1908" s="13">
        <v>8.4</v>
      </c>
      <c r="Q1908" s="13">
        <v>14.6</v>
      </c>
      <c r="R1908" s="13">
        <v>11.7</v>
      </c>
      <c r="S1908" s="13">
        <v>4.3</v>
      </c>
      <c r="T1908" s="13">
        <v>3.9</v>
      </c>
      <c r="U1908" s="13">
        <v>1.8</v>
      </c>
      <c r="V1908" s="13">
        <v>89.7</v>
      </c>
      <c r="W1908" s="11" t="str">
        <f t="shared" si="1"/>
        <v>B-Average|BBVA|Corporate|2024</v>
      </c>
      <c r="X1908" s="15">
        <f>(MAX(0,MIN(1,1-(K1908-scaling_params!$B$2)/(scaling_params!$C$2-scaling_params!$B$2)))+MAX(0,MIN(1,(L1908-scaling_params!$B$3)/(scaling_params!$C$3-scaling_params!$B$3))))/2</f>
        <v>0.4955882353</v>
      </c>
      <c r="Y1908" s="15">
        <f>(MAX(0,MIN(1,(M1908-scaling_params!$B$4)/(scaling_params!$C$4-scaling_params!$B$4)))+MAX(0,MIN(1,(N1908-scaling_params!$B$5)/(scaling_params!$C$5-scaling_params!$B$5))))/2</f>
        <v>0.6458333333</v>
      </c>
      <c r="Z1908" s="15">
        <f>(MAX(0,MIN(1,(O1908-scaling_params!$B$6)/(scaling_params!$C$6-scaling_params!$B$6)))+MAX(0,MIN(1,1-(P1908-scaling_params!$B$7)/(scaling_params!$C$7-scaling_params!$B$7)))+MAX(0,MIN(1,(T1908-scaling_params!$B$11)/(scaling_params!$C$11-scaling_params!$B$11))))/3</f>
        <v>0.5465180881</v>
      </c>
      <c r="AA1908" s="15">
        <f>(MAX(0,MIN(1,1-(Q1908-scaling_params!$B$8)/(scaling_params!$C$8-scaling_params!$B$8)))+MAX(0,MIN(1,(R1908-scaling_params!$B$9)/(scaling_params!$C$9-scaling_params!$B$9)))+MAX(0,MIN(1,(S1908-scaling_params!$B$10)/(scaling_params!$C$10-scaling_params!$B$10))))/3</f>
        <v>0.5392551727</v>
      </c>
      <c r="AB1908" s="15">
        <f>(MAX(0,MIN(1,(U1908-scaling_params!$B$12)/(scaling_params!$C$12-scaling_params!$B$12)))+MAX(0,MIN(1,(V1908-scaling_params!$B$13)/(scaling_params!$C$13-scaling_params!$B$13))))/2</f>
        <v>0.6209090909</v>
      </c>
      <c r="AC1908" s="13">
        <f>(scaling_params!$G$2*X1908+scaling_params!$G$3*Y1908+scaling_params!$G$4*Z1908+scaling_params!$G$5*AA1908+scaling_params!$G$6*AB1908)*100</f>
        <v>56.48420025</v>
      </c>
      <c r="AD1908" s="11" t="s">
        <v>680</v>
      </c>
      <c r="AE1908" s="11">
        <f t="shared" si="2"/>
        <v>1</v>
      </c>
    </row>
    <row r="1909" ht="15.75" customHeight="1">
      <c r="A1909" s="11" t="s">
        <v>633</v>
      </c>
      <c r="B1909" s="11" t="s">
        <v>163</v>
      </c>
      <c r="C1909" s="11" t="s">
        <v>610</v>
      </c>
      <c r="D1909" s="11" t="s">
        <v>181</v>
      </c>
      <c r="E1909" s="12">
        <v>2025.0</v>
      </c>
      <c r="F1909" s="11" t="s">
        <v>166</v>
      </c>
      <c r="G1909" s="11" t="s">
        <v>184</v>
      </c>
      <c r="H1909" s="11">
        <v>1.0</v>
      </c>
      <c r="I1909" s="13">
        <v>7.1</v>
      </c>
      <c r="J1909" s="11">
        <v>0.0</v>
      </c>
      <c r="K1909" s="13">
        <v>2.0</v>
      </c>
      <c r="L1909" s="13">
        <v>6.6</v>
      </c>
      <c r="M1909" s="11">
        <v>32.0</v>
      </c>
      <c r="N1909" s="14">
        <v>0.87</v>
      </c>
      <c r="O1909" s="13">
        <v>66.0</v>
      </c>
      <c r="P1909" s="13">
        <v>8.0</v>
      </c>
      <c r="Q1909" s="13">
        <v>14.3</v>
      </c>
      <c r="R1909" s="13">
        <v>13.5</v>
      </c>
      <c r="S1909" s="13">
        <v>4.5</v>
      </c>
      <c r="T1909" s="13">
        <v>4.1</v>
      </c>
      <c r="U1909" s="13">
        <v>1.4</v>
      </c>
      <c r="V1909" s="13">
        <v>87.9</v>
      </c>
      <c r="W1909" s="11" t="str">
        <f t="shared" si="1"/>
        <v>B-Average|BBVA|Corporate|2025</v>
      </c>
      <c r="X1909" s="15">
        <f>(MAX(0,MIN(1,1-(K1909-scaling_params!$B$2)/(scaling_params!$C$2-scaling_params!$B$2)))+MAX(0,MIN(1,(L1909-scaling_params!$B$3)/(scaling_params!$C$3-scaling_params!$B$3))))/2</f>
        <v>0.5980392157</v>
      </c>
      <c r="Y1909" s="15">
        <f>(MAX(0,MIN(1,(M1909-scaling_params!$B$4)/(scaling_params!$C$4-scaling_params!$B$4)))+MAX(0,MIN(1,(N1909-scaling_params!$B$5)/(scaling_params!$C$5-scaling_params!$B$5))))/2</f>
        <v>0.7511904762</v>
      </c>
      <c r="Z1909" s="15">
        <f>(MAX(0,MIN(1,(O1909-scaling_params!$B$6)/(scaling_params!$C$6-scaling_params!$B$6)))+MAX(0,MIN(1,1-(P1909-scaling_params!$B$7)/(scaling_params!$C$7-scaling_params!$B$7)))+MAX(0,MIN(1,(T1909-scaling_params!$B$11)/(scaling_params!$C$11-scaling_params!$B$11))))/3</f>
        <v>0.5108426673</v>
      </c>
      <c r="AA1909" s="15">
        <f>(MAX(0,MIN(1,1-(Q1909-scaling_params!$B$8)/(scaling_params!$C$8-scaling_params!$B$8)))+MAX(0,MIN(1,(R1909-scaling_params!$B$9)/(scaling_params!$C$9-scaling_params!$B$9)))+MAX(0,MIN(1,(S1909-scaling_params!$B$10)/(scaling_params!$C$10-scaling_params!$B$10))))/3</f>
        <v>0.6461760193</v>
      </c>
      <c r="AB1909" s="15">
        <f>(MAX(0,MIN(1,(U1909-scaling_params!$B$12)/(scaling_params!$C$12-scaling_params!$B$12)))+MAX(0,MIN(1,(V1909-scaling_params!$B$13)/(scaling_params!$C$13-scaling_params!$B$13))))/2</f>
        <v>0.5045454545</v>
      </c>
      <c r="AC1909" s="13">
        <f>(scaling_params!$G$2*X1909+scaling_params!$G$3*Y1909+scaling_params!$G$4*Z1909+scaling_params!$G$5*AA1909+scaling_params!$G$6*AB1909)*100</f>
        <v>61.03803474</v>
      </c>
      <c r="AD1909" s="11" t="s">
        <v>680</v>
      </c>
      <c r="AE1909" s="11">
        <f t="shared" si="2"/>
        <v>1</v>
      </c>
    </row>
    <row r="1910" ht="15.75" customHeight="1">
      <c r="A1910" s="11" t="s">
        <v>634</v>
      </c>
      <c r="B1910" s="11" t="s">
        <v>163</v>
      </c>
      <c r="C1910" s="11" t="s">
        <v>610</v>
      </c>
      <c r="D1910" s="11" t="s">
        <v>165</v>
      </c>
      <c r="E1910" s="12">
        <v>2024.0</v>
      </c>
      <c r="F1910" s="11" t="s">
        <v>171</v>
      </c>
      <c r="G1910" s="11" t="s">
        <v>167</v>
      </c>
      <c r="H1910" s="11">
        <v>1.0</v>
      </c>
      <c r="I1910" s="13">
        <v>7.4</v>
      </c>
      <c r="J1910" s="11">
        <v>1.0</v>
      </c>
      <c r="K1910" s="13">
        <v>3.0</v>
      </c>
      <c r="L1910" s="13">
        <v>5.9</v>
      </c>
      <c r="M1910" s="11">
        <v>2.0</v>
      </c>
      <c r="N1910" s="14">
        <v>0.8</v>
      </c>
      <c r="O1910" s="13">
        <v>69.1</v>
      </c>
      <c r="P1910" s="13">
        <v>7.0</v>
      </c>
      <c r="Q1910" s="13">
        <v>16.3</v>
      </c>
      <c r="R1910" s="13">
        <v>13.4</v>
      </c>
      <c r="S1910" s="13">
        <v>3.4</v>
      </c>
      <c r="T1910" s="13">
        <v>3.0</v>
      </c>
      <c r="U1910" s="13">
        <v>2.1</v>
      </c>
      <c r="V1910" s="13">
        <v>70.8</v>
      </c>
      <c r="W1910" s="11" t="str">
        <f t="shared" si="1"/>
        <v>B-Average|BBVA|Operations|2024</v>
      </c>
      <c r="X1910" s="15">
        <f>(MAX(0,MIN(1,1-(K1910-scaling_params!$B$2)/(scaling_params!$C$2-scaling_params!$B$2)))+MAX(0,MIN(1,(L1910-scaling_params!$B$3)/(scaling_params!$C$3-scaling_params!$B$3))))/2</f>
        <v>0.3799019608</v>
      </c>
      <c r="Y1910" s="15">
        <f>(MAX(0,MIN(1,(M1910-scaling_params!$B$4)/(scaling_params!$C$4-scaling_params!$B$4)))+MAX(0,MIN(1,(N1910-scaling_params!$B$5)/(scaling_params!$C$5-scaling_params!$B$5))))/2</f>
        <v>0.5208333333</v>
      </c>
      <c r="Z1910" s="15">
        <f>(MAX(0,MIN(1,(O1910-scaling_params!$B$6)/(scaling_params!$C$6-scaling_params!$B$6)))+MAX(0,MIN(1,1-(P1910-scaling_params!$B$7)/(scaling_params!$C$7-scaling_params!$B$7)))+MAX(0,MIN(1,(T1910-scaling_params!$B$11)/(scaling_params!$C$11-scaling_params!$B$11))))/3</f>
        <v>0.5473259681</v>
      </c>
      <c r="AA1910" s="15">
        <f>(MAX(0,MIN(1,1-(Q1910-scaling_params!$B$8)/(scaling_params!$C$8-scaling_params!$B$8)))+MAX(0,MIN(1,(R1910-scaling_params!$B$9)/(scaling_params!$C$9-scaling_params!$B$9)))+MAX(0,MIN(1,(S1910-scaling_params!$B$10)/(scaling_params!$C$10-scaling_params!$B$10))))/3</f>
        <v>0.458355897</v>
      </c>
      <c r="AB1910" s="15">
        <f>(MAX(0,MIN(1,(U1910-scaling_params!$B$12)/(scaling_params!$C$12-scaling_params!$B$12)))+MAX(0,MIN(1,(V1910-scaling_params!$B$13)/(scaling_params!$C$13-scaling_params!$B$13))))/2</f>
        <v>0.5240909091</v>
      </c>
      <c r="AC1910" s="13">
        <f>(scaling_params!$G$2*X1910+scaling_params!$G$3*Y1910+scaling_params!$G$4*Z1910+scaling_params!$G$5*AA1910+scaling_params!$G$6*AB1910)*100</f>
        <v>48.28077618</v>
      </c>
      <c r="AD1910" s="11" t="s">
        <v>680</v>
      </c>
      <c r="AE1910" s="11">
        <f t="shared" si="2"/>
        <v>1</v>
      </c>
    </row>
    <row r="1911" ht="15.75" customHeight="1">
      <c r="A1911" s="11" t="s">
        <v>634</v>
      </c>
      <c r="B1911" s="11" t="s">
        <v>163</v>
      </c>
      <c r="C1911" s="11" t="s">
        <v>610</v>
      </c>
      <c r="D1911" s="11" t="s">
        <v>165</v>
      </c>
      <c r="E1911" s="12">
        <v>2025.0</v>
      </c>
      <c r="F1911" s="11" t="s">
        <v>171</v>
      </c>
      <c r="G1911" s="11" t="s">
        <v>167</v>
      </c>
      <c r="H1911" s="11">
        <v>1.0</v>
      </c>
      <c r="I1911" s="13">
        <v>7.1</v>
      </c>
      <c r="J1911" s="11">
        <v>0.0</v>
      </c>
      <c r="K1911" s="13">
        <v>2.9</v>
      </c>
      <c r="L1911" s="13">
        <v>6.2</v>
      </c>
      <c r="M1911" s="11">
        <v>3.0</v>
      </c>
      <c r="N1911" s="14">
        <v>0.77</v>
      </c>
      <c r="O1911" s="13">
        <v>65.0</v>
      </c>
      <c r="P1911" s="13">
        <v>7.5</v>
      </c>
      <c r="Q1911" s="13">
        <v>15.9</v>
      </c>
      <c r="R1911" s="13">
        <v>10.7</v>
      </c>
      <c r="S1911" s="13">
        <v>3.0</v>
      </c>
      <c r="T1911" s="13">
        <v>2.6</v>
      </c>
      <c r="U1911" s="13">
        <v>1.3</v>
      </c>
      <c r="V1911" s="13">
        <v>70.7</v>
      </c>
      <c r="W1911" s="11" t="str">
        <f t="shared" si="1"/>
        <v>B-Average|BBVA|Operations|2025</v>
      </c>
      <c r="X1911" s="15">
        <f>(MAX(0,MIN(1,1-(K1911-scaling_params!$B$2)/(scaling_params!$C$2-scaling_params!$B$2)))+MAX(0,MIN(1,(L1911-scaling_params!$B$3)/(scaling_params!$C$3-scaling_params!$B$3))))/2</f>
        <v>0.418627451</v>
      </c>
      <c r="Y1911" s="15">
        <f>(MAX(0,MIN(1,(M1911-scaling_params!$B$4)/(scaling_params!$C$4-scaling_params!$B$4)))+MAX(0,MIN(1,(N1911-scaling_params!$B$5)/(scaling_params!$C$5-scaling_params!$B$5))))/2</f>
        <v>0.4880952381</v>
      </c>
      <c r="Z1911" s="15">
        <f>(MAX(0,MIN(1,(O1911-scaling_params!$B$6)/(scaling_params!$C$6-scaling_params!$B$6)))+MAX(0,MIN(1,1-(P1911-scaling_params!$B$7)/(scaling_params!$C$7-scaling_params!$B$7)))+MAX(0,MIN(1,(T1911-scaling_params!$B$11)/(scaling_params!$C$11-scaling_params!$B$11))))/3</f>
        <v>0.3965289193</v>
      </c>
      <c r="AA1911" s="15">
        <f>(MAX(0,MIN(1,1-(Q1911-scaling_params!$B$8)/(scaling_params!$C$8-scaling_params!$B$8)))+MAX(0,MIN(1,(R1911-scaling_params!$B$9)/(scaling_params!$C$9-scaling_params!$B$9)))+MAX(0,MIN(1,(S1911-scaling_params!$B$10)/(scaling_params!$C$10-scaling_params!$B$10))))/3</f>
        <v>0.3203676753</v>
      </c>
      <c r="AB1911" s="15">
        <f>(MAX(0,MIN(1,(U1911-scaling_params!$B$12)/(scaling_params!$C$12-scaling_params!$B$12)))+MAX(0,MIN(1,(V1911-scaling_params!$B$13)/(scaling_params!$C$13-scaling_params!$B$13))))/2</f>
        <v>0.3231818182</v>
      </c>
      <c r="AC1911" s="13">
        <f>(scaling_params!$G$2*X1911+scaling_params!$G$3*Y1911+scaling_params!$G$4*Z1911+scaling_params!$G$5*AA1911+scaling_params!$G$6*AB1911)*100</f>
        <v>40.07842934</v>
      </c>
      <c r="AD1911" s="11" t="s">
        <v>680</v>
      </c>
      <c r="AE1911" s="11">
        <f t="shared" si="2"/>
        <v>1</v>
      </c>
    </row>
    <row r="1912" ht="15.75" customHeight="1">
      <c r="A1912" s="11" t="s">
        <v>635</v>
      </c>
      <c r="B1912" s="11" t="s">
        <v>163</v>
      </c>
      <c r="C1912" s="11" t="s">
        <v>610</v>
      </c>
      <c r="D1912" s="11" t="s">
        <v>170</v>
      </c>
      <c r="E1912" s="12">
        <v>2024.0</v>
      </c>
      <c r="F1912" s="11" t="s">
        <v>171</v>
      </c>
      <c r="G1912" s="11" t="s">
        <v>172</v>
      </c>
      <c r="H1912" s="11">
        <v>2.0</v>
      </c>
      <c r="I1912" s="13">
        <v>7.4</v>
      </c>
      <c r="J1912" s="11">
        <v>1.0</v>
      </c>
      <c r="K1912" s="13">
        <v>2.4</v>
      </c>
      <c r="L1912" s="13">
        <v>6.7</v>
      </c>
      <c r="M1912" s="11">
        <v>0.0</v>
      </c>
      <c r="N1912" s="14">
        <v>0.81</v>
      </c>
      <c r="O1912" s="13">
        <v>70.5</v>
      </c>
      <c r="P1912" s="13">
        <v>8.3</v>
      </c>
      <c r="Q1912" s="13">
        <v>13.6</v>
      </c>
      <c r="R1912" s="13">
        <v>14.9</v>
      </c>
      <c r="S1912" s="13">
        <v>3.7</v>
      </c>
      <c r="T1912" s="13">
        <v>3.6</v>
      </c>
      <c r="U1912" s="13">
        <v>1.7</v>
      </c>
      <c r="V1912" s="13">
        <v>84.8</v>
      </c>
      <c r="W1912" s="11" t="str">
        <f t="shared" si="1"/>
        <v>B-Average|BBVA|Risk|2024</v>
      </c>
      <c r="X1912" s="15">
        <f>(MAX(0,MIN(1,1-(K1912-scaling_params!$B$2)/(scaling_params!$C$2-scaling_params!$B$2)))+MAX(0,MIN(1,(L1912-scaling_params!$B$3)/(scaling_params!$C$3-scaling_params!$B$3))))/2</f>
        <v>0.5387254902</v>
      </c>
      <c r="Y1912" s="15">
        <f>(MAX(0,MIN(1,(M1912-scaling_params!$B$4)/(scaling_params!$C$4-scaling_params!$B$4)))+MAX(0,MIN(1,(N1912-scaling_params!$B$5)/(scaling_params!$C$5-scaling_params!$B$5))))/2</f>
        <v>0.5238095238</v>
      </c>
      <c r="Z1912" s="15">
        <f>(MAX(0,MIN(1,(O1912-scaling_params!$B$6)/(scaling_params!$C$6-scaling_params!$B$6)))+MAX(0,MIN(1,1-(P1912-scaling_params!$B$7)/(scaling_params!$C$7-scaling_params!$B$7)))+MAX(0,MIN(1,(T1912-scaling_params!$B$11)/(scaling_params!$C$11-scaling_params!$B$11))))/3</f>
        <v>0.5104540184</v>
      </c>
      <c r="AA1912" s="15">
        <f>(MAX(0,MIN(1,1-(Q1912-scaling_params!$B$8)/(scaling_params!$C$8-scaling_params!$B$8)))+MAX(0,MIN(1,(R1912-scaling_params!$B$9)/(scaling_params!$C$9-scaling_params!$B$9)))+MAX(0,MIN(1,(S1912-scaling_params!$B$10)/(scaling_params!$C$10-scaling_params!$B$10))))/3</f>
        <v>0.6533315282</v>
      </c>
      <c r="AB1912" s="15">
        <f>(MAX(0,MIN(1,(U1912-scaling_params!$B$12)/(scaling_params!$C$12-scaling_params!$B$12)))+MAX(0,MIN(1,(V1912-scaling_params!$B$13)/(scaling_params!$C$13-scaling_params!$B$13))))/2</f>
        <v>0.5513636364</v>
      </c>
      <c r="AC1912" s="13">
        <f>(scaling_params!$G$2*X1912+scaling_params!$G$3*Y1912+scaling_params!$G$4*Z1912+scaling_params!$G$5*AA1912+scaling_params!$G$6*AB1912)*100</f>
        <v>54.96996807</v>
      </c>
      <c r="AD1912" s="11" t="s">
        <v>680</v>
      </c>
      <c r="AE1912" s="11">
        <f t="shared" si="2"/>
        <v>1</v>
      </c>
    </row>
    <row r="1913" ht="15.75" customHeight="1">
      <c r="A1913" s="11" t="s">
        <v>635</v>
      </c>
      <c r="B1913" s="11" t="s">
        <v>163</v>
      </c>
      <c r="C1913" s="11" t="s">
        <v>610</v>
      </c>
      <c r="D1913" s="11" t="s">
        <v>170</v>
      </c>
      <c r="E1913" s="12">
        <v>2025.0</v>
      </c>
      <c r="F1913" s="11" t="s">
        <v>171</v>
      </c>
      <c r="G1913" s="11" t="s">
        <v>172</v>
      </c>
      <c r="H1913" s="11">
        <v>2.0</v>
      </c>
      <c r="I1913" s="13">
        <v>7.1</v>
      </c>
      <c r="J1913" s="11">
        <v>0.0</v>
      </c>
      <c r="K1913" s="13">
        <v>2.5</v>
      </c>
      <c r="L1913" s="13">
        <v>7.6</v>
      </c>
      <c r="M1913" s="11">
        <v>48.0</v>
      </c>
      <c r="N1913" s="14">
        <v>0.82</v>
      </c>
      <c r="O1913" s="13">
        <v>68.8</v>
      </c>
      <c r="P1913" s="13">
        <v>7.0</v>
      </c>
      <c r="Q1913" s="13">
        <v>16.6</v>
      </c>
      <c r="R1913" s="13">
        <v>14.7</v>
      </c>
      <c r="S1913" s="13">
        <v>3.9</v>
      </c>
      <c r="T1913" s="13">
        <v>3.5</v>
      </c>
      <c r="U1913" s="13">
        <v>1.5</v>
      </c>
      <c r="V1913" s="13">
        <v>72.8</v>
      </c>
      <c r="W1913" s="11" t="str">
        <f t="shared" si="1"/>
        <v>B-Average|BBVA|Risk|2025</v>
      </c>
      <c r="X1913" s="15">
        <f>(MAX(0,MIN(1,1-(K1913-scaling_params!$B$2)/(scaling_params!$C$2-scaling_params!$B$2)))+MAX(0,MIN(1,(L1913-scaling_params!$B$3)/(scaling_params!$C$3-scaling_params!$B$3))))/2</f>
        <v>0.5882352941</v>
      </c>
      <c r="Y1913" s="15">
        <f>(MAX(0,MIN(1,(M1913-scaling_params!$B$4)/(scaling_params!$C$4-scaling_params!$B$4)))+MAX(0,MIN(1,(N1913-scaling_params!$B$5)/(scaling_params!$C$5-scaling_params!$B$5))))/2</f>
        <v>0.7648809524</v>
      </c>
      <c r="Z1913" s="15">
        <f>(MAX(0,MIN(1,(O1913-scaling_params!$B$6)/(scaling_params!$C$6-scaling_params!$B$6)))+MAX(0,MIN(1,1-(P1913-scaling_params!$B$7)/(scaling_params!$C$7-scaling_params!$B$7)))+MAX(0,MIN(1,(T1913-scaling_params!$B$11)/(scaling_params!$C$11-scaling_params!$B$11))))/3</f>
        <v>0.5899945207</v>
      </c>
      <c r="AA1913" s="15">
        <f>(MAX(0,MIN(1,1-(Q1913-scaling_params!$B$8)/(scaling_params!$C$8-scaling_params!$B$8)))+MAX(0,MIN(1,(R1913-scaling_params!$B$9)/(scaling_params!$C$9-scaling_params!$B$9)))+MAX(0,MIN(1,(S1913-scaling_params!$B$10)/(scaling_params!$C$10-scaling_params!$B$10))))/3</f>
        <v>0.5508641892</v>
      </c>
      <c r="AB1913" s="15">
        <f>(MAX(0,MIN(1,(U1913-scaling_params!$B$12)/(scaling_params!$C$12-scaling_params!$B$12)))+MAX(0,MIN(1,(V1913-scaling_params!$B$13)/(scaling_params!$C$13-scaling_params!$B$13))))/2</f>
        <v>0.3922727273</v>
      </c>
      <c r="AC1913" s="13">
        <f>(scaling_params!$G$2*X1913+scaling_params!$G$3*Y1913+scaling_params!$G$4*Z1913+scaling_params!$G$5*AA1913+scaling_params!$G$6*AB1913)*100</f>
        <v>59.98713094</v>
      </c>
      <c r="AD1913" s="11" t="s">
        <v>680</v>
      </c>
      <c r="AE1913" s="11">
        <f t="shared" si="2"/>
        <v>1</v>
      </c>
    </row>
    <row r="1914" ht="15.75" customHeight="1">
      <c r="A1914" s="11" t="s">
        <v>636</v>
      </c>
      <c r="B1914" s="11" t="s">
        <v>163</v>
      </c>
      <c r="C1914" s="11" t="s">
        <v>610</v>
      </c>
      <c r="D1914" s="11" t="s">
        <v>170</v>
      </c>
      <c r="E1914" s="12">
        <v>2024.0</v>
      </c>
      <c r="F1914" s="11" t="s">
        <v>166</v>
      </c>
      <c r="G1914" s="11" t="s">
        <v>167</v>
      </c>
      <c r="H1914" s="11">
        <v>1.0</v>
      </c>
      <c r="I1914" s="13">
        <v>7.4</v>
      </c>
      <c r="J1914" s="11">
        <v>0.0</v>
      </c>
      <c r="K1914" s="13">
        <v>2.4</v>
      </c>
      <c r="L1914" s="13">
        <v>6.9</v>
      </c>
      <c r="M1914" s="11">
        <v>38.0</v>
      </c>
      <c r="N1914" s="14">
        <v>0.82</v>
      </c>
      <c r="O1914" s="13">
        <v>70.5</v>
      </c>
      <c r="P1914" s="13">
        <v>8.3</v>
      </c>
      <c r="Q1914" s="13">
        <v>13.6</v>
      </c>
      <c r="R1914" s="13">
        <v>14.9</v>
      </c>
      <c r="S1914" s="13">
        <v>4.3</v>
      </c>
      <c r="T1914" s="13">
        <v>4.2</v>
      </c>
      <c r="U1914" s="13">
        <v>1.7</v>
      </c>
      <c r="V1914" s="13">
        <v>75.4</v>
      </c>
      <c r="W1914" s="11" t="str">
        <f t="shared" si="1"/>
        <v>B-Average|BBVA|Risk|2024</v>
      </c>
      <c r="X1914" s="15">
        <f>(MAX(0,MIN(1,1-(K1914-scaling_params!$B$2)/(scaling_params!$C$2-scaling_params!$B$2)))+MAX(0,MIN(1,(L1914-scaling_params!$B$3)/(scaling_params!$C$3-scaling_params!$B$3))))/2</f>
        <v>0.5534313725</v>
      </c>
      <c r="Y1914" s="15">
        <f>(MAX(0,MIN(1,(M1914-scaling_params!$B$4)/(scaling_params!$C$4-scaling_params!$B$4)))+MAX(0,MIN(1,(N1914-scaling_params!$B$5)/(scaling_params!$C$5-scaling_params!$B$5))))/2</f>
        <v>0.7172619048</v>
      </c>
      <c r="Z1914" s="15">
        <f>(MAX(0,MIN(1,(O1914-scaling_params!$B$6)/(scaling_params!$C$6-scaling_params!$B$6)))+MAX(0,MIN(1,1-(P1914-scaling_params!$B$7)/(scaling_params!$C$7-scaling_params!$B$7)))+MAX(0,MIN(1,(T1914-scaling_params!$B$11)/(scaling_params!$C$11-scaling_params!$B$11))))/3</f>
        <v>0.5675968755</v>
      </c>
      <c r="AA1914" s="15">
        <f>(MAX(0,MIN(1,1-(Q1914-scaling_params!$B$8)/(scaling_params!$C$8-scaling_params!$B$8)))+MAX(0,MIN(1,(R1914-scaling_params!$B$9)/(scaling_params!$C$9-scaling_params!$B$9)))+MAX(0,MIN(1,(S1914-scaling_params!$B$10)/(scaling_params!$C$10-scaling_params!$B$10))))/3</f>
        <v>0.7121550577</v>
      </c>
      <c r="AB1914" s="15">
        <f>(MAX(0,MIN(1,(U1914-scaling_params!$B$12)/(scaling_params!$C$12-scaling_params!$B$12)))+MAX(0,MIN(1,(V1914-scaling_params!$B$13)/(scaling_params!$C$13-scaling_params!$B$13))))/2</f>
        <v>0.4659090909</v>
      </c>
      <c r="AC1914" s="13">
        <f>(scaling_params!$G$2*X1914+scaling_params!$G$3*Y1914+scaling_params!$G$4*Z1914+scaling_params!$G$5*AA1914+scaling_params!$G$6*AB1914)*100</f>
        <v>61.23147488</v>
      </c>
      <c r="AD1914" s="11" t="s">
        <v>680</v>
      </c>
      <c r="AE1914" s="11">
        <f t="shared" si="2"/>
        <v>1</v>
      </c>
    </row>
    <row r="1915" ht="15.75" customHeight="1">
      <c r="A1915" s="11" t="s">
        <v>636</v>
      </c>
      <c r="B1915" s="11" t="s">
        <v>163</v>
      </c>
      <c r="C1915" s="11" t="s">
        <v>610</v>
      </c>
      <c r="D1915" s="11" t="s">
        <v>170</v>
      </c>
      <c r="E1915" s="12">
        <v>2025.0</v>
      </c>
      <c r="F1915" s="11" t="s">
        <v>166</v>
      </c>
      <c r="G1915" s="11" t="s">
        <v>167</v>
      </c>
      <c r="H1915" s="11">
        <v>1.0</v>
      </c>
      <c r="I1915" s="13">
        <v>7.1</v>
      </c>
      <c r="J1915" s="11">
        <v>0.0</v>
      </c>
      <c r="K1915" s="13">
        <v>2.5</v>
      </c>
      <c r="L1915" s="13">
        <v>6.7</v>
      </c>
      <c r="M1915" s="11">
        <v>40.0</v>
      </c>
      <c r="N1915" s="14">
        <v>0.84</v>
      </c>
      <c r="O1915" s="13">
        <v>68.8</v>
      </c>
      <c r="P1915" s="13">
        <v>7.0</v>
      </c>
      <c r="Q1915" s="13">
        <v>16.6</v>
      </c>
      <c r="R1915" s="13">
        <v>14.7</v>
      </c>
      <c r="S1915" s="13">
        <v>3.7</v>
      </c>
      <c r="T1915" s="13">
        <v>4.4</v>
      </c>
      <c r="U1915" s="13">
        <v>1.5</v>
      </c>
      <c r="V1915" s="13">
        <v>70.2</v>
      </c>
      <c r="W1915" s="11" t="str">
        <f t="shared" si="1"/>
        <v>B-Average|BBVA|Risk|2025</v>
      </c>
      <c r="X1915" s="15">
        <f>(MAX(0,MIN(1,1-(K1915-scaling_params!$B$2)/(scaling_params!$C$2-scaling_params!$B$2)))+MAX(0,MIN(1,(L1915-scaling_params!$B$3)/(scaling_params!$C$3-scaling_params!$B$3))))/2</f>
        <v>0.5220588235</v>
      </c>
      <c r="Y1915" s="15">
        <f>(MAX(0,MIN(1,(M1915-scaling_params!$B$4)/(scaling_params!$C$4-scaling_params!$B$4)))+MAX(0,MIN(1,(N1915-scaling_params!$B$5)/(scaling_params!$C$5-scaling_params!$B$5))))/2</f>
        <v>0.7517857143</v>
      </c>
      <c r="Z1915" s="15">
        <f>(MAX(0,MIN(1,(O1915-scaling_params!$B$6)/(scaling_params!$C$6-scaling_params!$B$6)))+MAX(0,MIN(1,1-(P1915-scaling_params!$B$7)/(scaling_params!$C$7-scaling_params!$B$7)))+MAX(0,MIN(1,(T1915-scaling_params!$B$11)/(scaling_params!$C$11-scaling_params!$B$11))))/3</f>
        <v>0.6757088064</v>
      </c>
      <c r="AA1915" s="15">
        <f>(MAX(0,MIN(1,1-(Q1915-scaling_params!$B$8)/(scaling_params!$C$8-scaling_params!$B$8)))+MAX(0,MIN(1,(R1915-scaling_params!$B$9)/(scaling_params!$C$9-scaling_params!$B$9)))+MAX(0,MIN(1,(S1915-scaling_params!$B$10)/(scaling_params!$C$10-scaling_params!$B$10))))/3</f>
        <v>0.531256346</v>
      </c>
      <c r="AB1915" s="15">
        <f>(MAX(0,MIN(1,(U1915-scaling_params!$B$12)/(scaling_params!$C$12-scaling_params!$B$12)))+MAX(0,MIN(1,(V1915-scaling_params!$B$13)/(scaling_params!$C$13-scaling_params!$B$13))))/2</f>
        <v>0.3686363636</v>
      </c>
      <c r="AC1915" s="13">
        <f>(scaling_params!$G$2*X1915+scaling_params!$G$3*Y1915+scaling_params!$G$4*Z1915+scaling_params!$G$5*AA1915+scaling_params!$G$6*AB1915)*100</f>
        <v>59.51452437</v>
      </c>
      <c r="AD1915" s="11" t="s">
        <v>680</v>
      </c>
      <c r="AE1915" s="11">
        <f t="shared" si="2"/>
        <v>1</v>
      </c>
    </row>
    <row r="1916" ht="15.75" customHeight="1">
      <c r="A1916" s="11" t="s">
        <v>637</v>
      </c>
      <c r="B1916" s="11" t="s">
        <v>163</v>
      </c>
      <c r="C1916" s="11" t="s">
        <v>610</v>
      </c>
      <c r="D1916" s="11" t="s">
        <v>165</v>
      </c>
      <c r="E1916" s="12">
        <v>2024.0</v>
      </c>
      <c r="F1916" s="11" t="s">
        <v>166</v>
      </c>
      <c r="G1916" s="11" t="s">
        <v>175</v>
      </c>
      <c r="H1916" s="11">
        <v>1.0</v>
      </c>
      <c r="I1916" s="13">
        <v>7.4</v>
      </c>
      <c r="J1916" s="11">
        <v>0.0</v>
      </c>
      <c r="K1916" s="13">
        <v>3.0</v>
      </c>
      <c r="L1916" s="13">
        <v>6.1</v>
      </c>
      <c r="M1916" s="11">
        <v>-8.0</v>
      </c>
      <c r="N1916" s="14">
        <v>0.7</v>
      </c>
      <c r="O1916" s="13">
        <v>69.1</v>
      </c>
      <c r="P1916" s="13">
        <v>7.0</v>
      </c>
      <c r="Q1916" s="13">
        <v>16.3</v>
      </c>
      <c r="R1916" s="13">
        <v>13.4</v>
      </c>
      <c r="S1916" s="13">
        <v>2.6</v>
      </c>
      <c r="T1916" s="13">
        <v>3.2</v>
      </c>
      <c r="U1916" s="13">
        <v>2.1</v>
      </c>
      <c r="V1916" s="13">
        <v>55.9</v>
      </c>
      <c r="W1916" s="11" t="str">
        <f t="shared" si="1"/>
        <v>B-Average|BBVA|Operations|2024</v>
      </c>
      <c r="X1916" s="15">
        <f>(MAX(0,MIN(1,1-(K1916-scaling_params!$B$2)/(scaling_params!$C$2-scaling_params!$B$2)))+MAX(0,MIN(1,(L1916-scaling_params!$B$3)/(scaling_params!$C$3-scaling_params!$B$3))))/2</f>
        <v>0.3946078431</v>
      </c>
      <c r="Y1916" s="15">
        <f>(MAX(0,MIN(1,(M1916-scaling_params!$B$4)/(scaling_params!$C$4-scaling_params!$B$4)))+MAX(0,MIN(1,(N1916-scaling_params!$B$5)/(scaling_params!$C$5-scaling_params!$B$5))))/2</f>
        <v>0.3482142857</v>
      </c>
      <c r="Z1916" s="15">
        <f>(MAX(0,MIN(1,(O1916-scaling_params!$B$6)/(scaling_params!$C$6-scaling_params!$B$6)))+MAX(0,MIN(1,1-(P1916-scaling_params!$B$7)/(scaling_params!$C$7-scaling_params!$B$7)))+MAX(0,MIN(1,(T1916-scaling_params!$B$11)/(scaling_params!$C$11-scaling_params!$B$11))))/3</f>
        <v>0.5663735872</v>
      </c>
      <c r="AA1916" s="15">
        <f>(MAX(0,MIN(1,1-(Q1916-scaling_params!$B$8)/(scaling_params!$C$8-scaling_params!$B$8)))+MAX(0,MIN(1,(R1916-scaling_params!$B$9)/(scaling_params!$C$9-scaling_params!$B$9)))+MAX(0,MIN(1,(S1916-scaling_params!$B$10)/(scaling_params!$C$10-scaling_params!$B$10))))/3</f>
        <v>0.3799245245</v>
      </c>
      <c r="AB1916" s="15">
        <f>(MAX(0,MIN(1,(U1916-scaling_params!$B$12)/(scaling_params!$C$12-scaling_params!$B$12)))+MAX(0,MIN(1,(V1916-scaling_params!$B$13)/(scaling_params!$C$13-scaling_params!$B$13))))/2</f>
        <v>0.3886363636</v>
      </c>
      <c r="AC1916" s="13">
        <f>(scaling_params!$G$2*X1916+scaling_params!$G$3*Y1916+scaling_params!$G$4*Z1916+scaling_params!$G$5*AA1916+scaling_params!$G$6*AB1916)*100</f>
        <v>42.03868005</v>
      </c>
      <c r="AD1916" s="11" t="s">
        <v>680</v>
      </c>
      <c r="AE1916" s="11">
        <f t="shared" si="2"/>
        <v>1</v>
      </c>
    </row>
    <row r="1917" ht="15.75" customHeight="1">
      <c r="A1917" s="11" t="s">
        <v>637</v>
      </c>
      <c r="B1917" s="11" t="s">
        <v>163</v>
      </c>
      <c r="C1917" s="11" t="s">
        <v>610</v>
      </c>
      <c r="D1917" s="11" t="s">
        <v>165</v>
      </c>
      <c r="E1917" s="12">
        <v>2025.0</v>
      </c>
      <c r="F1917" s="11" t="s">
        <v>166</v>
      </c>
      <c r="G1917" s="11" t="s">
        <v>175</v>
      </c>
      <c r="H1917" s="11">
        <v>1.0</v>
      </c>
      <c r="I1917" s="13">
        <v>7.1</v>
      </c>
      <c r="J1917" s="11">
        <v>0.0</v>
      </c>
      <c r="K1917" s="13">
        <v>2.9</v>
      </c>
      <c r="L1917" s="13">
        <v>6.7</v>
      </c>
      <c r="M1917" s="11">
        <v>-3.0</v>
      </c>
      <c r="N1917" s="14">
        <v>0.72</v>
      </c>
      <c r="O1917" s="13">
        <v>65.0</v>
      </c>
      <c r="P1917" s="13">
        <v>7.5</v>
      </c>
      <c r="Q1917" s="13">
        <v>15.9</v>
      </c>
      <c r="R1917" s="13">
        <v>10.7</v>
      </c>
      <c r="S1917" s="13">
        <v>3.4</v>
      </c>
      <c r="T1917" s="13">
        <v>3.0</v>
      </c>
      <c r="U1917" s="13">
        <v>1.3</v>
      </c>
      <c r="V1917" s="13">
        <v>69.9</v>
      </c>
      <c r="W1917" s="11" t="str">
        <f t="shared" si="1"/>
        <v>B-Average|BBVA|Operations|2025</v>
      </c>
      <c r="X1917" s="15">
        <f>(MAX(0,MIN(1,1-(K1917-scaling_params!$B$2)/(scaling_params!$C$2-scaling_params!$B$2)))+MAX(0,MIN(1,(L1917-scaling_params!$B$3)/(scaling_params!$C$3-scaling_params!$B$3))))/2</f>
        <v>0.4553921569</v>
      </c>
      <c r="Y1917" s="15">
        <f>(MAX(0,MIN(1,(M1917-scaling_params!$B$4)/(scaling_params!$C$4-scaling_params!$B$4)))+MAX(0,MIN(1,(N1917-scaling_params!$B$5)/(scaling_params!$C$5-scaling_params!$B$5))))/2</f>
        <v>0.3970238095</v>
      </c>
      <c r="Z1917" s="15">
        <f>(MAX(0,MIN(1,(O1917-scaling_params!$B$6)/(scaling_params!$C$6-scaling_params!$B$6)))+MAX(0,MIN(1,1-(P1917-scaling_params!$B$7)/(scaling_params!$C$7-scaling_params!$B$7)))+MAX(0,MIN(1,(T1917-scaling_params!$B$11)/(scaling_params!$C$11-scaling_params!$B$11))))/3</f>
        <v>0.4346241574</v>
      </c>
      <c r="AA1917" s="15">
        <f>(MAX(0,MIN(1,1-(Q1917-scaling_params!$B$8)/(scaling_params!$C$8-scaling_params!$B$8)))+MAX(0,MIN(1,(R1917-scaling_params!$B$9)/(scaling_params!$C$9-scaling_params!$B$9)))+MAX(0,MIN(1,(S1917-scaling_params!$B$10)/(scaling_params!$C$10-scaling_params!$B$10))))/3</f>
        <v>0.3595833615</v>
      </c>
      <c r="AB1917" s="15">
        <f>(MAX(0,MIN(1,(U1917-scaling_params!$B$12)/(scaling_params!$C$12-scaling_params!$B$12)))+MAX(0,MIN(1,(V1917-scaling_params!$B$13)/(scaling_params!$C$13-scaling_params!$B$13))))/2</f>
        <v>0.3159090909</v>
      </c>
      <c r="AC1917" s="13">
        <f>(scaling_params!$G$2*X1917+scaling_params!$G$3*Y1917+scaling_params!$G$4*Z1917+scaling_params!$G$5*AA1917+scaling_params!$G$6*AB1917)*100</f>
        <v>40.30183734</v>
      </c>
      <c r="AD1917" s="11" t="s">
        <v>680</v>
      </c>
      <c r="AE1917" s="11">
        <f t="shared" si="2"/>
        <v>1</v>
      </c>
    </row>
    <row r="1918" ht="15.75" customHeight="1">
      <c r="A1918" s="11" t="s">
        <v>638</v>
      </c>
      <c r="B1918" s="11" t="s">
        <v>163</v>
      </c>
      <c r="C1918" s="11" t="s">
        <v>610</v>
      </c>
      <c r="D1918" s="11" t="s">
        <v>170</v>
      </c>
      <c r="E1918" s="12">
        <v>2024.0</v>
      </c>
      <c r="F1918" s="11" t="s">
        <v>166</v>
      </c>
      <c r="G1918" s="11" t="s">
        <v>167</v>
      </c>
      <c r="H1918" s="11">
        <v>4.0</v>
      </c>
      <c r="I1918" s="13">
        <v>7.4</v>
      </c>
      <c r="J1918" s="11">
        <v>1.0</v>
      </c>
      <c r="K1918" s="13">
        <v>2.4</v>
      </c>
      <c r="L1918" s="13">
        <v>5.3</v>
      </c>
      <c r="M1918" s="11">
        <v>-20.0</v>
      </c>
      <c r="N1918" s="14">
        <v>0.81</v>
      </c>
      <c r="O1918" s="13">
        <v>70.5</v>
      </c>
      <c r="P1918" s="13">
        <v>8.3</v>
      </c>
      <c r="Q1918" s="13">
        <v>13.6</v>
      </c>
      <c r="R1918" s="13">
        <v>14.9</v>
      </c>
      <c r="S1918" s="13">
        <v>2.8</v>
      </c>
      <c r="T1918" s="13">
        <v>2.4</v>
      </c>
      <c r="U1918" s="13">
        <v>1.7</v>
      </c>
      <c r="V1918" s="13">
        <v>65.8</v>
      </c>
      <c r="W1918" s="11" t="str">
        <f t="shared" si="1"/>
        <v>B-Average|BBVA|Risk|2024</v>
      </c>
      <c r="X1918" s="15">
        <f>(MAX(0,MIN(1,1-(K1918-scaling_params!$B$2)/(scaling_params!$C$2-scaling_params!$B$2)))+MAX(0,MIN(1,(L1918-scaling_params!$B$3)/(scaling_params!$C$3-scaling_params!$B$3))))/2</f>
        <v>0.4357843137</v>
      </c>
      <c r="Y1918" s="15">
        <f>(MAX(0,MIN(1,(M1918-scaling_params!$B$4)/(scaling_params!$C$4-scaling_params!$B$4)))+MAX(0,MIN(1,(N1918-scaling_params!$B$5)/(scaling_params!$C$5-scaling_params!$B$5))))/2</f>
        <v>0.4285714286</v>
      </c>
      <c r="Z1918" s="15">
        <f>(MAX(0,MIN(1,(O1918-scaling_params!$B$6)/(scaling_params!$C$6-scaling_params!$B$6)))+MAX(0,MIN(1,1-(P1918-scaling_params!$B$7)/(scaling_params!$C$7-scaling_params!$B$7)))+MAX(0,MIN(1,(T1918-scaling_params!$B$11)/(scaling_params!$C$11-scaling_params!$B$11))))/3</f>
        <v>0.3961683041</v>
      </c>
      <c r="AA1918" s="15">
        <f>(MAX(0,MIN(1,1-(Q1918-scaling_params!$B$8)/(scaling_params!$C$8-scaling_params!$B$8)))+MAX(0,MIN(1,(R1918-scaling_params!$B$9)/(scaling_params!$C$9-scaling_params!$B$9)))+MAX(0,MIN(1,(S1918-scaling_params!$B$10)/(scaling_params!$C$10-scaling_params!$B$10))))/3</f>
        <v>0.5650962341</v>
      </c>
      <c r="AB1918" s="15">
        <f>(MAX(0,MIN(1,(U1918-scaling_params!$B$12)/(scaling_params!$C$12-scaling_params!$B$12)))+MAX(0,MIN(1,(V1918-scaling_params!$B$13)/(scaling_params!$C$13-scaling_params!$B$13))))/2</f>
        <v>0.3786363636</v>
      </c>
      <c r="AC1918" s="13">
        <f>(scaling_params!$G$2*X1918+scaling_params!$G$3*Y1918+scaling_params!$G$4*Z1918+scaling_params!$G$5*AA1918+scaling_params!$G$6*AB1918)*100</f>
        <v>44.0359179</v>
      </c>
      <c r="AD1918" s="11" t="s">
        <v>680</v>
      </c>
      <c r="AE1918" s="11">
        <f t="shared" si="2"/>
        <v>1</v>
      </c>
    </row>
    <row r="1919" ht="15.75" customHeight="1">
      <c r="A1919" s="11" t="s">
        <v>638</v>
      </c>
      <c r="B1919" s="11" t="s">
        <v>163</v>
      </c>
      <c r="C1919" s="11" t="s">
        <v>610</v>
      </c>
      <c r="D1919" s="11" t="s">
        <v>170</v>
      </c>
      <c r="E1919" s="12">
        <v>2025.0</v>
      </c>
      <c r="F1919" s="11" t="s">
        <v>166</v>
      </c>
      <c r="G1919" s="11" t="s">
        <v>167</v>
      </c>
      <c r="H1919" s="11">
        <v>4.0</v>
      </c>
      <c r="I1919" s="13">
        <v>7.1</v>
      </c>
      <c r="J1919" s="11">
        <v>0.0</v>
      </c>
      <c r="K1919" s="13">
        <v>2.5</v>
      </c>
      <c r="L1919" s="13">
        <v>7.3</v>
      </c>
      <c r="M1919" s="11">
        <v>2.0</v>
      </c>
      <c r="N1919" s="14">
        <v>0.75</v>
      </c>
      <c r="O1919" s="13">
        <v>68.8</v>
      </c>
      <c r="P1919" s="13">
        <v>7.0</v>
      </c>
      <c r="Q1919" s="13">
        <v>16.6</v>
      </c>
      <c r="R1919" s="13">
        <v>14.7</v>
      </c>
      <c r="S1919" s="13">
        <v>3.5</v>
      </c>
      <c r="T1919" s="13">
        <v>3.4</v>
      </c>
      <c r="U1919" s="13">
        <v>1.5</v>
      </c>
      <c r="V1919" s="13">
        <v>70.4</v>
      </c>
      <c r="W1919" s="11" t="str">
        <f t="shared" si="1"/>
        <v>B-Average|BBVA|Risk|2025</v>
      </c>
      <c r="X1919" s="15">
        <f>(MAX(0,MIN(1,1-(K1919-scaling_params!$B$2)/(scaling_params!$C$2-scaling_params!$B$2)))+MAX(0,MIN(1,(L1919-scaling_params!$B$3)/(scaling_params!$C$3-scaling_params!$B$3))))/2</f>
        <v>0.5661764706</v>
      </c>
      <c r="Y1919" s="15">
        <f>(MAX(0,MIN(1,(M1919-scaling_params!$B$4)/(scaling_params!$C$4-scaling_params!$B$4)))+MAX(0,MIN(1,(N1919-scaling_params!$B$5)/(scaling_params!$C$5-scaling_params!$B$5))))/2</f>
        <v>0.4583333333</v>
      </c>
      <c r="Z1919" s="15">
        <f>(MAX(0,MIN(1,(O1919-scaling_params!$B$6)/(scaling_params!$C$6-scaling_params!$B$6)))+MAX(0,MIN(1,1-(P1919-scaling_params!$B$7)/(scaling_params!$C$7-scaling_params!$B$7)))+MAX(0,MIN(1,(T1919-scaling_params!$B$11)/(scaling_params!$C$11-scaling_params!$B$11))))/3</f>
        <v>0.5804707112</v>
      </c>
      <c r="AA1919" s="15">
        <f>(MAX(0,MIN(1,1-(Q1919-scaling_params!$B$8)/(scaling_params!$C$8-scaling_params!$B$8)))+MAX(0,MIN(1,(R1919-scaling_params!$B$9)/(scaling_params!$C$9-scaling_params!$B$9)))+MAX(0,MIN(1,(S1919-scaling_params!$B$10)/(scaling_params!$C$10-scaling_params!$B$10))))/3</f>
        <v>0.5116485029</v>
      </c>
      <c r="AB1919" s="15">
        <f>(MAX(0,MIN(1,(U1919-scaling_params!$B$12)/(scaling_params!$C$12-scaling_params!$B$12)))+MAX(0,MIN(1,(V1919-scaling_params!$B$13)/(scaling_params!$C$13-scaling_params!$B$13))))/2</f>
        <v>0.3704545455</v>
      </c>
      <c r="AC1919" s="13">
        <f>(scaling_params!$G$2*X1919+scaling_params!$G$3*Y1919+scaling_params!$G$4*Z1919+scaling_params!$G$5*AA1919+scaling_params!$G$6*AB1919)*100</f>
        <v>51.09341939</v>
      </c>
      <c r="AD1919" s="11" t="s">
        <v>680</v>
      </c>
      <c r="AE1919" s="11">
        <f t="shared" si="2"/>
        <v>1</v>
      </c>
    </row>
    <row r="1920" ht="15.75" customHeight="1">
      <c r="A1920" s="11" t="s">
        <v>639</v>
      </c>
      <c r="B1920" s="11" t="s">
        <v>163</v>
      </c>
      <c r="C1920" s="11" t="s">
        <v>610</v>
      </c>
      <c r="D1920" s="11" t="s">
        <v>165</v>
      </c>
      <c r="E1920" s="12">
        <v>2024.0</v>
      </c>
      <c r="F1920" s="11" t="s">
        <v>171</v>
      </c>
      <c r="G1920" s="11" t="s">
        <v>184</v>
      </c>
      <c r="H1920" s="11">
        <v>1.0</v>
      </c>
      <c r="I1920" s="13">
        <v>7.4</v>
      </c>
      <c r="J1920" s="11">
        <v>0.0</v>
      </c>
      <c r="K1920" s="13">
        <v>3.0</v>
      </c>
      <c r="L1920" s="13">
        <v>5.4</v>
      </c>
      <c r="M1920" s="11">
        <v>18.0</v>
      </c>
      <c r="N1920" s="14">
        <v>0.7</v>
      </c>
      <c r="O1920" s="13">
        <v>69.1</v>
      </c>
      <c r="P1920" s="13">
        <v>7.0</v>
      </c>
      <c r="Q1920" s="13">
        <v>16.3</v>
      </c>
      <c r="R1920" s="13">
        <v>13.4</v>
      </c>
      <c r="S1920" s="13">
        <v>3.5</v>
      </c>
      <c r="T1920" s="13">
        <v>3.6</v>
      </c>
      <c r="U1920" s="13">
        <v>2.1</v>
      </c>
      <c r="V1920" s="13">
        <v>71.6</v>
      </c>
      <c r="W1920" s="11" t="str">
        <f t="shared" si="1"/>
        <v>B-Average|BBVA|Operations|2024</v>
      </c>
      <c r="X1920" s="15">
        <f>(MAX(0,MIN(1,1-(K1920-scaling_params!$B$2)/(scaling_params!$C$2-scaling_params!$B$2)))+MAX(0,MIN(1,(L1920-scaling_params!$B$3)/(scaling_params!$C$3-scaling_params!$B$3))))/2</f>
        <v>0.3431372549</v>
      </c>
      <c r="Y1920" s="15">
        <f>(MAX(0,MIN(1,(M1920-scaling_params!$B$4)/(scaling_params!$C$4-scaling_params!$B$4)))+MAX(0,MIN(1,(N1920-scaling_params!$B$5)/(scaling_params!$C$5-scaling_params!$B$5))))/2</f>
        <v>0.4720238095</v>
      </c>
      <c r="Z1920" s="15">
        <f>(MAX(0,MIN(1,(O1920-scaling_params!$B$6)/(scaling_params!$C$6-scaling_params!$B$6)))+MAX(0,MIN(1,1-(P1920-scaling_params!$B$7)/(scaling_params!$C$7-scaling_params!$B$7)))+MAX(0,MIN(1,(T1920-scaling_params!$B$11)/(scaling_params!$C$11-scaling_params!$B$11))))/3</f>
        <v>0.6044688253</v>
      </c>
      <c r="AA1920" s="15">
        <f>(MAX(0,MIN(1,1-(Q1920-scaling_params!$B$8)/(scaling_params!$C$8-scaling_params!$B$8)))+MAX(0,MIN(1,(R1920-scaling_params!$B$9)/(scaling_params!$C$9-scaling_params!$B$9)))+MAX(0,MIN(1,(S1920-scaling_params!$B$10)/(scaling_params!$C$10-scaling_params!$B$10))))/3</f>
        <v>0.4681598186</v>
      </c>
      <c r="AB1920" s="15">
        <f>(MAX(0,MIN(1,(U1920-scaling_params!$B$12)/(scaling_params!$C$12-scaling_params!$B$12)))+MAX(0,MIN(1,(V1920-scaling_params!$B$13)/(scaling_params!$C$13-scaling_params!$B$13))))/2</f>
        <v>0.5313636364</v>
      </c>
      <c r="AC1920" s="13">
        <f>(scaling_params!$G$2*X1920+scaling_params!$G$3*Y1920+scaling_params!$G$4*Z1920+scaling_params!$G$5*AA1920+scaling_params!$G$6*AB1920)*100</f>
        <v>47.87100612</v>
      </c>
      <c r="AD1920" s="11" t="s">
        <v>680</v>
      </c>
      <c r="AE1920" s="11">
        <f t="shared" si="2"/>
        <v>1</v>
      </c>
    </row>
    <row r="1921" ht="15.75" customHeight="1">
      <c r="A1921" s="11" t="s">
        <v>639</v>
      </c>
      <c r="B1921" s="11" t="s">
        <v>163</v>
      </c>
      <c r="C1921" s="11" t="s">
        <v>610</v>
      </c>
      <c r="D1921" s="11" t="s">
        <v>165</v>
      </c>
      <c r="E1921" s="12">
        <v>2025.0</v>
      </c>
      <c r="F1921" s="11" t="s">
        <v>171</v>
      </c>
      <c r="G1921" s="11" t="s">
        <v>184</v>
      </c>
      <c r="H1921" s="11">
        <v>1.0</v>
      </c>
      <c r="I1921" s="13">
        <v>7.1</v>
      </c>
      <c r="J1921" s="11">
        <v>0.0</v>
      </c>
      <c r="K1921" s="13">
        <v>2.9</v>
      </c>
      <c r="L1921" s="13">
        <v>6.6</v>
      </c>
      <c r="M1921" s="11">
        <v>19.0</v>
      </c>
      <c r="N1921" s="14">
        <v>0.76</v>
      </c>
      <c r="O1921" s="13">
        <v>65.0</v>
      </c>
      <c r="P1921" s="13">
        <v>7.5</v>
      </c>
      <c r="Q1921" s="13">
        <v>15.9</v>
      </c>
      <c r="R1921" s="13">
        <v>10.7</v>
      </c>
      <c r="S1921" s="13">
        <v>2.8</v>
      </c>
      <c r="T1921" s="13">
        <v>3.7</v>
      </c>
      <c r="U1921" s="13">
        <v>1.3</v>
      </c>
      <c r="V1921" s="13">
        <v>71.7</v>
      </c>
      <c r="W1921" s="11" t="str">
        <f t="shared" si="1"/>
        <v>B-Average|BBVA|Operations|2025</v>
      </c>
      <c r="X1921" s="15">
        <f>(MAX(0,MIN(1,1-(K1921-scaling_params!$B$2)/(scaling_params!$C$2-scaling_params!$B$2)))+MAX(0,MIN(1,(L1921-scaling_params!$B$3)/(scaling_params!$C$3-scaling_params!$B$3))))/2</f>
        <v>0.4480392157</v>
      </c>
      <c r="Y1921" s="15">
        <f>(MAX(0,MIN(1,(M1921-scaling_params!$B$4)/(scaling_params!$C$4-scaling_params!$B$4)))+MAX(0,MIN(1,(N1921-scaling_params!$B$5)/(scaling_params!$C$5-scaling_params!$B$5))))/2</f>
        <v>0.5517857143</v>
      </c>
      <c r="Z1921" s="15">
        <f>(MAX(0,MIN(1,(O1921-scaling_params!$B$6)/(scaling_params!$C$6-scaling_params!$B$6)))+MAX(0,MIN(1,1-(P1921-scaling_params!$B$7)/(scaling_params!$C$7-scaling_params!$B$7)))+MAX(0,MIN(1,(T1921-scaling_params!$B$11)/(scaling_params!$C$11-scaling_params!$B$11))))/3</f>
        <v>0.5012908241</v>
      </c>
      <c r="AA1921" s="15">
        <f>(MAX(0,MIN(1,1-(Q1921-scaling_params!$B$8)/(scaling_params!$C$8-scaling_params!$B$8)))+MAX(0,MIN(1,(R1921-scaling_params!$B$9)/(scaling_params!$C$9-scaling_params!$B$9)))+MAX(0,MIN(1,(S1921-scaling_params!$B$10)/(scaling_params!$C$10-scaling_params!$B$10))))/3</f>
        <v>0.3007598321</v>
      </c>
      <c r="AB1921" s="15">
        <f>(MAX(0,MIN(1,(U1921-scaling_params!$B$12)/(scaling_params!$C$12-scaling_params!$B$12)))+MAX(0,MIN(1,(V1921-scaling_params!$B$13)/(scaling_params!$C$13-scaling_params!$B$13))))/2</f>
        <v>0.3322727273</v>
      </c>
      <c r="AC1921" s="13">
        <f>(scaling_params!$G$2*X1921+scaling_params!$G$3*Y1921+scaling_params!$G$4*Z1921+scaling_params!$G$5*AA1921+scaling_params!$G$6*AB1921)*100</f>
        <v>44.49041145</v>
      </c>
      <c r="AD1921" s="11" t="s">
        <v>680</v>
      </c>
      <c r="AE1921" s="11">
        <f t="shared" si="2"/>
        <v>1</v>
      </c>
    </row>
    <row r="1922" ht="15.75" customHeight="1">
      <c r="A1922" s="11" t="s">
        <v>640</v>
      </c>
      <c r="B1922" s="11" t="s">
        <v>163</v>
      </c>
      <c r="C1922" s="11" t="s">
        <v>610</v>
      </c>
      <c r="D1922" s="11" t="s">
        <v>170</v>
      </c>
      <c r="E1922" s="12">
        <v>2024.0</v>
      </c>
      <c r="F1922" s="11" t="s">
        <v>166</v>
      </c>
      <c r="G1922" s="11" t="s">
        <v>184</v>
      </c>
      <c r="H1922" s="11">
        <v>1.0</v>
      </c>
      <c r="I1922" s="13">
        <v>7.4</v>
      </c>
      <c r="J1922" s="11">
        <v>0.0</v>
      </c>
      <c r="K1922" s="13">
        <v>2.4</v>
      </c>
      <c r="L1922" s="13">
        <v>8.4</v>
      </c>
      <c r="M1922" s="11">
        <v>28.0</v>
      </c>
      <c r="N1922" s="14">
        <v>0.82</v>
      </c>
      <c r="O1922" s="13">
        <v>70.5</v>
      </c>
      <c r="P1922" s="13">
        <v>8.3</v>
      </c>
      <c r="Q1922" s="13">
        <v>13.6</v>
      </c>
      <c r="R1922" s="13">
        <v>14.9</v>
      </c>
      <c r="S1922" s="13">
        <v>4.3</v>
      </c>
      <c r="T1922" s="13">
        <v>4.8</v>
      </c>
      <c r="U1922" s="13">
        <v>1.7</v>
      </c>
      <c r="V1922" s="13">
        <v>86.2</v>
      </c>
      <c r="W1922" s="11" t="str">
        <f t="shared" si="1"/>
        <v>B-Average|BBVA|Risk|2024</v>
      </c>
      <c r="X1922" s="15">
        <f>(MAX(0,MIN(1,1-(K1922-scaling_params!$B$2)/(scaling_params!$C$2-scaling_params!$B$2)))+MAX(0,MIN(1,(L1922-scaling_params!$B$3)/(scaling_params!$C$3-scaling_params!$B$3))))/2</f>
        <v>0.6637254902</v>
      </c>
      <c r="Y1922" s="15">
        <f>(MAX(0,MIN(1,(M1922-scaling_params!$B$4)/(scaling_params!$C$4-scaling_params!$B$4)))+MAX(0,MIN(1,(N1922-scaling_params!$B$5)/(scaling_params!$C$5-scaling_params!$B$5))))/2</f>
        <v>0.6696428571</v>
      </c>
      <c r="Z1922" s="15">
        <f>(MAX(0,MIN(1,(O1922-scaling_params!$B$6)/(scaling_params!$C$6-scaling_params!$B$6)))+MAX(0,MIN(1,1-(P1922-scaling_params!$B$7)/(scaling_params!$C$7-scaling_params!$B$7)))+MAX(0,MIN(1,(T1922-scaling_params!$B$11)/(scaling_params!$C$11-scaling_params!$B$11))))/3</f>
        <v>0.6247397327</v>
      </c>
      <c r="AA1922" s="15">
        <f>(MAX(0,MIN(1,1-(Q1922-scaling_params!$B$8)/(scaling_params!$C$8-scaling_params!$B$8)))+MAX(0,MIN(1,(R1922-scaling_params!$B$9)/(scaling_params!$C$9-scaling_params!$B$9)))+MAX(0,MIN(1,(S1922-scaling_params!$B$10)/(scaling_params!$C$10-scaling_params!$B$10))))/3</f>
        <v>0.7121550577</v>
      </c>
      <c r="AB1922" s="15">
        <f>(MAX(0,MIN(1,(U1922-scaling_params!$B$12)/(scaling_params!$C$12-scaling_params!$B$12)))+MAX(0,MIN(1,(V1922-scaling_params!$B$13)/(scaling_params!$C$13-scaling_params!$B$13))))/2</f>
        <v>0.5640909091</v>
      </c>
      <c r="AC1922" s="13">
        <f>(scaling_params!$G$2*X1922+scaling_params!$G$3*Y1922+scaling_params!$G$4*Z1922+scaling_params!$G$5*AA1922+scaling_params!$G$6*AB1922)*100</f>
        <v>65.20574162</v>
      </c>
      <c r="AD1922" s="11" t="s">
        <v>680</v>
      </c>
      <c r="AE1922" s="11">
        <f t="shared" si="2"/>
        <v>1</v>
      </c>
    </row>
    <row r="1923" ht="15.75" customHeight="1">
      <c r="A1923" s="11" t="s">
        <v>640</v>
      </c>
      <c r="B1923" s="11" t="s">
        <v>163</v>
      </c>
      <c r="C1923" s="11" t="s">
        <v>610</v>
      </c>
      <c r="D1923" s="11" t="s">
        <v>170</v>
      </c>
      <c r="E1923" s="12">
        <v>2025.0</v>
      </c>
      <c r="F1923" s="11" t="s">
        <v>166</v>
      </c>
      <c r="G1923" s="11" t="s">
        <v>184</v>
      </c>
      <c r="H1923" s="11">
        <v>1.0</v>
      </c>
      <c r="I1923" s="13">
        <v>7.1</v>
      </c>
      <c r="J1923" s="11">
        <v>0.0</v>
      </c>
      <c r="K1923" s="13">
        <v>2.5</v>
      </c>
      <c r="L1923" s="13">
        <v>9.3</v>
      </c>
      <c r="M1923" s="11">
        <v>28.0</v>
      </c>
      <c r="N1923" s="14">
        <v>0.91</v>
      </c>
      <c r="O1923" s="13">
        <v>68.8</v>
      </c>
      <c r="P1923" s="13">
        <v>7.0</v>
      </c>
      <c r="Q1923" s="13">
        <v>16.6</v>
      </c>
      <c r="R1923" s="13">
        <v>14.7</v>
      </c>
      <c r="S1923" s="13">
        <v>4.6</v>
      </c>
      <c r="T1923" s="13">
        <v>5.0</v>
      </c>
      <c r="U1923" s="13">
        <v>1.5</v>
      </c>
      <c r="V1923" s="13">
        <v>87.7</v>
      </c>
      <c r="W1923" s="11" t="str">
        <f t="shared" si="1"/>
        <v>B-Average|BBVA|Risk|2025</v>
      </c>
      <c r="X1923" s="15">
        <f>(MAX(0,MIN(1,1-(K1923-scaling_params!$B$2)/(scaling_params!$C$2-scaling_params!$B$2)))+MAX(0,MIN(1,(L1923-scaling_params!$B$3)/(scaling_params!$C$3-scaling_params!$B$3))))/2</f>
        <v>0.7132352941</v>
      </c>
      <c r="Y1923" s="15">
        <f>(MAX(0,MIN(1,(M1923-scaling_params!$B$4)/(scaling_params!$C$4-scaling_params!$B$4)))+MAX(0,MIN(1,(N1923-scaling_params!$B$5)/(scaling_params!$C$5-scaling_params!$B$5))))/2</f>
        <v>0.7821428571</v>
      </c>
      <c r="Z1923" s="15">
        <f>(MAX(0,MIN(1,(O1923-scaling_params!$B$6)/(scaling_params!$C$6-scaling_params!$B$6)))+MAX(0,MIN(1,1-(P1923-scaling_params!$B$7)/(scaling_params!$C$7-scaling_params!$B$7)))+MAX(0,MIN(1,(T1923-scaling_params!$B$11)/(scaling_params!$C$11-scaling_params!$B$11))))/3</f>
        <v>0.7328516635</v>
      </c>
      <c r="AA1923" s="15">
        <f>(MAX(0,MIN(1,1-(Q1923-scaling_params!$B$8)/(scaling_params!$C$8-scaling_params!$B$8)))+MAX(0,MIN(1,(R1923-scaling_params!$B$9)/(scaling_params!$C$9-scaling_params!$B$9)))+MAX(0,MIN(1,(S1923-scaling_params!$B$10)/(scaling_params!$C$10-scaling_params!$B$10))))/3</f>
        <v>0.6194916402</v>
      </c>
      <c r="AB1923" s="15">
        <f>(MAX(0,MIN(1,(U1923-scaling_params!$B$12)/(scaling_params!$C$12-scaling_params!$B$12)))+MAX(0,MIN(1,(V1923-scaling_params!$B$13)/(scaling_params!$C$13-scaling_params!$B$13))))/2</f>
        <v>0.5277272727</v>
      </c>
      <c r="AC1923" s="13">
        <f>(scaling_params!$G$2*X1923+scaling_params!$G$3*Y1923+scaling_params!$G$4*Z1923+scaling_params!$G$5*AA1923+scaling_params!$G$6*AB1923)*100</f>
        <v>69.49363533</v>
      </c>
      <c r="AD1923" s="11" t="s">
        <v>680</v>
      </c>
      <c r="AE1923" s="11">
        <f t="shared" si="2"/>
        <v>1</v>
      </c>
    </row>
    <row r="1924" ht="15.75" customHeight="1">
      <c r="A1924" s="11" t="s">
        <v>641</v>
      </c>
      <c r="B1924" s="11" t="s">
        <v>163</v>
      </c>
      <c r="C1924" s="11" t="s">
        <v>610</v>
      </c>
      <c r="D1924" s="11" t="s">
        <v>174</v>
      </c>
      <c r="E1924" s="12">
        <v>2024.0</v>
      </c>
      <c r="F1924" s="11" t="s">
        <v>171</v>
      </c>
      <c r="G1924" s="11" t="s">
        <v>184</v>
      </c>
      <c r="H1924" s="11">
        <v>1.0</v>
      </c>
      <c r="I1924" s="13">
        <v>7.4</v>
      </c>
      <c r="J1924" s="11">
        <v>1.0</v>
      </c>
      <c r="K1924" s="13">
        <v>3.0</v>
      </c>
      <c r="L1924" s="13">
        <v>5.8</v>
      </c>
      <c r="M1924" s="11">
        <v>-15.0</v>
      </c>
      <c r="N1924" s="14">
        <v>0.79</v>
      </c>
      <c r="O1924" s="13">
        <v>61.5</v>
      </c>
      <c r="P1924" s="13">
        <v>8.7</v>
      </c>
      <c r="Q1924" s="13">
        <v>18.1</v>
      </c>
      <c r="R1924" s="13">
        <v>13.0</v>
      </c>
      <c r="S1924" s="13">
        <v>2.8</v>
      </c>
      <c r="T1924" s="13">
        <v>3.5</v>
      </c>
      <c r="U1924" s="13">
        <v>1.3</v>
      </c>
      <c r="V1924" s="13">
        <v>69.1</v>
      </c>
      <c r="W1924" s="11" t="str">
        <f t="shared" si="1"/>
        <v>B-Average|BBVA|Digital|2024</v>
      </c>
      <c r="X1924" s="15">
        <f>(MAX(0,MIN(1,1-(K1924-scaling_params!$B$2)/(scaling_params!$C$2-scaling_params!$B$2)))+MAX(0,MIN(1,(L1924-scaling_params!$B$3)/(scaling_params!$C$3-scaling_params!$B$3))))/2</f>
        <v>0.3725490196</v>
      </c>
      <c r="Y1924" s="15">
        <f>(MAX(0,MIN(1,(M1924-scaling_params!$B$4)/(scaling_params!$C$4-scaling_params!$B$4)))+MAX(0,MIN(1,(N1924-scaling_params!$B$5)/(scaling_params!$C$5-scaling_params!$B$5))))/2</f>
        <v>0.4273809524</v>
      </c>
      <c r="Z1924" s="15">
        <f>(MAX(0,MIN(1,(O1924-scaling_params!$B$6)/(scaling_params!$C$6-scaling_params!$B$6)))+MAX(0,MIN(1,1-(P1924-scaling_params!$B$7)/(scaling_params!$C$7-scaling_params!$B$7)))+MAX(0,MIN(1,(T1924-scaling_params!$B$11)/(scaling_params!$C$11-scaling_params!$B$11))))/3</f>
        <v>0.3163793213</v>
      </c>
      <c r="AA1924" s="15">
        <f>(MAX(0,MIN(1,1-(Q1924-scaling_params!$B$8)/(scaling_params!$C$8-scaling_params!$B$8)))+MAX(0,MIN(1,(R1924-scaling_params!$B$9)/(scaling_params!$C$9-scaling_params!$B$9)))+MAX(0,MIN(1,(S1924-scaling_params!$B$10)/(scaling_params!$C$10-scaling_params!$B$10))))/3</f>
        <v>0.3144729123</v>
      </c>
      <c r="AB1924" s="15">
        <f>(MAX(0,MIN(1,(U1924-scaling_params!$B$12)/(scaling_params!$C$12-scaling_params!$B$12)))+MAX(0,MIN(1,(V1924-scaling_params!$B$13)/(scaling_params!$C$13-scaling_params!$B$13))))/2</f>
        <v>0.3086363636</v>
      </c>
      <c r="AC1924" s="13">
        <f>(scaling_params!$G$2*X1924+scaling_params!$G$3*Y1924+scaling_params!$G$4*Z1924+scaling_params!$G$5*AA1924+scaling_params!$G$6*AB1924)*100</f>
        <v>35.40990074</v>
      </c>
      <c r="AD1924" s="11" t="s">
        <v>680</v>
      </c>
      <c r="AE1924" s="11">
        <f t="shared" si="2"/>
        <v>1</v>
      </c>
    </row>
    <row r="1925" ht="15.75" customHeight="1">
      <c r="A1925" s="11" t="s">
        <v>641</v>
      </c>
      <c r="B1925" s="11" t="s">
        <v>163</v>
      </c>
      <c r="C1925" s="11" t="s">
        <v>610</v>
      </c>
      <c r="D1925" s="11" t="s">
        <v>174</v>
      </c>
      <c r="E1925" s="12">
        <v>2025.0</v>
      </c>
      <c r="F1925" s="11" t="s">
        <v>171</v>
      </c>
      <c r="G1925" s="11" t="s">
        <v>184</v>
      </c>
      <c r="H1925" s="11">
        <v>1.0</v>
      </c>
      <c r="I1925" s="13">
        <v>7.1</v>
      </c>
      <c r="J1925" s="11">
        <v>1.0</v>
      </c>
      <c r="K1925" s="13">
        <v>3.2</v>
      </c>
      <c r="L1925" s="13">
        <v>6.1</v>
      </c>
      <c r="M1925" s="11">
        <v>5.0</v>
      </c>
      <c r="N1925" s="14">
        <v>0.73</v>
      </c>
      <c r="O1925" s="13">
        <v>62.8</v>
      </c>
      <c r="P1925" s="13">
        <v>7.6</v>
      </c>
      <c r="Q1925" s="13">
        <v>16.6</v>
      </c>
      <c r="R1925" s="13">
        <v>15.2</v>
      </c>
      <c r="S1925" s="13">
        <v>3.3</v>
      </c>
      <c r="T1925" s="13">
        <v>3.3</v>
      </c>
      <c r="U1925" s="13">
        <v>1.7</v>
      </c>
      <c r="V1925" s="13">
        <v>61.3</v>
      </c>
      <c r="W1925" s="11" t="str">
        <f t="shared" si="1"/>
        <v>B-Average|BBVA|Digital|2025</v>
      </c>
      <c r="X1925" s="15">
        <f>(MAX(0,MIN(1,1-(K1925-scaling_params!$B$2)/(scaling_params!$C$2-scaling_params!$B$2)))+MAX(0,MIN(1,(L1925-scaling_params!$B$3)/(scaling_params!$C$3-scaling_params!$B$3))))/2</f>
        <v>0.3612745098</v>
      </c>
      <c r="Y1925" s="15">
        <f>(MAX(0,MIN(1,(M1925-scaling_params!$B$4)/(scaling_params!$C$4-scaling_params!$B$4)))+MAX(0,MIN(1,(N1925-scaling_params!$B$5)/(scaling_params!$C$5-scaling_params!$B$5))))/2</f>
        <v>0.4476190476</v>
      </c>
      <c r="Z1925" s="15">
        <f>(MAX(0,MIN(1,(O1925-scaling_params!$B$6)/(scaling_params!$C$6-scaling_params!$B$6)))+MAX(0,MIN(1,1-(P1925-scaling_params!$B$7)/(scaling_params!$C$7-scaling_params!$B$7)))+MAX(0,MIN(1,(T1925-scaling_params!$B$11)/(scaling_params!$C$11-scaling_params!$B$11))))/3</f>
        <v>0.4178829466</v>
      </c>
      <c r="AA1925" s="15">
        <f>(MAX(0,MIN(1,1-(Q1925-scaling_params!$B$8)/(scaling_params!$C$8-scaling_params!$B$8)))+MAX(0,MIN(1,(R1925-scaling_params!$B$9)/(scaling_params!$C$9-scaling_params!$B$9)))+MAX(0,MIN(1,(S1925-scaling_params!$B$10)/(scaling_params!$C$10-scaling_params!$B$10))))/3</f>
        <v>0.5131377062</v>
      </c>
      <c r="AB1925" s="15">
        <f>(MAX(0,MIN(1,(U1925-scaling_params!$B$12)/(scaling_params!$C$12-scaling_params!$B$12)))+MAX(0,MIN(1,(V1925-scaling_params!$B$13)/(scaling_params!$C$13-scaling_params!$B$13))))/2</f>
        <v>0.3377272727</v>
      </c>
      <c r="AC1925" s="13">
        <f>(scaling_params!$G$2*X1925+scaling_params!$G$3*Y1925+scaling_params!$G$4*Z1925+scaling_params!$G$5*AA1925+scaling_params!$G$6*AB1925)*100</f>
        <v>41.84565329</v>
      </c>
      <c r="AD1925" s="11" t="s">
        <v>680</v>
      </c>
      <c r="AE1925" s="11">
        <f t="shared" si="2"/>
        <v>1</v>
      </c>
    </row>
    <row r="1926" ht="15.75" customHeight="1">
      <c r="A1926" s="11" t="s">
        <v>642</v>
      </c>
      <c r="B1926" s="11" t="s">
        <v>163</v>
      </c>
      <c r="C1926" s="11" t="s">
        <v>610</v>
      </c>
      <c r="D1926" s="11" t="s">
        <v>170</v>
      </c>
      <c r="E1926" s="12">
        <v>2024.0</v>
      </c>
      <c r="F1926" s="11" t="s">
        <v>171</v>
      </c>
      <c r="G1926" s="11" t="s">
        <v>175</v>
      </c>
      <c r="H1926" s="11">
        <v>2.0</v>
      </c>
      <c r="I1926" s="13">
        <v>7.4</v>
      </c>
      <c r="J1926" s="11">
        <v>0.0</v>
      </c>
      <c r="K1926" s="13">
        <v>2.4</v>
      </c>
      <c r="L1926" s="13">
        <v>7.8</v>
      </c>
      <c r="M1926" s="11">
        <v>29.0</v>
      </c>
      <c r="N1926" s="14">
        <v>0.81</v>
      </c>
      <c r="O1926" s="13">
        <v>70.5</v>
      </c>
      <c r="P1926" s="13">
        <v>8.3</v>
      </c>
      <c r="Q1926" s="13">
        <v>13.6</v>
      </c>
      <c r="R1926" s="13">
        <v>14.9</v>
      </c>
      <c r="S1926" s="13">
        <v>4.2</v>
      </c>
      <c r="T1926" s="13">
        <v>3.9</v>
      </c>
      <c r="U1926" s="13">
        <v>1.7</v>
      </c>
      <c r="V1926" s="13">
        <v>83.0</v>
      </c>
      <c r="W1926" s="11" t="str">
        <f t="shared" si="1"/>
        <v>B-Average|BBVA|Risk|2024</v>
      </c>
      <c r="X1926" s="15">
        <f>(MAX(0,MIN(1,1-(K1926-scaling_params!$B$2)/(scaling_params!$C$2-scaling_params!$B$2)))+MAX(0,MIN(1,(L1926-scaling_params!$B$3)/(scaling_params!$C$3-scaling_params!$B$3))))/2</f>
        <v>0.6196078431</v>
      </c>
      <c r="Y1926" s="15">
        <f>(MAX(0,MIN(1,(M1926-scaling_params!$B$4)/(scaling_params!$C$4-scaling_params!$B$4)))+MAX(0,MIN(1,(N1926-scaling_params!$B$5)/(scaling_params!$C$5-scaling_params!$B$5))))/2</f>
        <v>0.6619047619</v>
      </c>
      <c r="Z1926" s="15">
        <f>(MAX(0,MIN(1,(O1926-scaling_params!$B$6)/(scaling_params!$C$6-scaling_params!$B$6)))+MAX(0,MIN(1,1-(P1926-scaling_params!$B$7)/(scaling_params!$C$7-scaling_params!$B$7)))+MAX(0,MIN(1,(T1926-scaling_params!$B$11)/(scaling_params!$C$11-scaling_params!$B$11))))/3</f>
        <v>0.5390254469</v>
      </c>
      <c r="AA1926" s="15">
        <f>(MAX(0,MIN(1,1-(Q1926-scaling_params!$B$8)/(scaling_params!$C$8-scaling_params!$B$8)))+MAX(0,MIN(1,(R1926-scaling_params!$B$9)/(scaling_params!$C$9-scaling_params!$B$9)))+MAX(0,MIN(1,(S1926-scaling_params!$B$10)/(scaling_params!$C$10-scaling_params!$B$10))))/3</f>
        <v>0.7023511361</v>
      </c>
      <c r="AB1926" s="15">
        <f>(MAX(0,MIN(1,(U1926-scaling_params!$B$12)/(scaling_params!$C$12-scaling_params!$B$12)))+MAX(0,MIN(1,(V1926-scaling_params!$B$13)/(scaling_params!$C$13-scaling_params!$B$13))))/2</f>
        <v>0.535</v>
      </c>
      <c r="AC1926" s="13">
        <f>(scaling_params!$G$2*X1926+scaling_params!$G$3*Y1926+scaling_params!$G$4*Z1926+scaling_params!$G$5*AA1926+scaling_params!$G$6*AB1926)*100</f>
        <v>61.45702422</v>
      </c>
      <c r="AD1926" s="11" t="s">
        <v>680</v>
      </c>
      <c r="AE1926" s="11">
        <f t="shared" si="2"/>
        <v>1</v>
      </c>
    </row>
    <row r="1927" ht="15.75" customHeight="1">
      <c r="A1927" s="11" t="s">
        <v>642</v>
      </c>
      <c r="B1927" s="11" t="s">
        <v>163</v>
      </c>
      <c r="C1927" s="11" t="s">
        <v>610</v>
      </c>
      <c r="D1927" s="11" t="s">
        <v>170</v>
      </c>
      <c r="E1927" s="12">
        <v>2025.0</v>
      </c>
      <c r="F1927" s="11" t="s">
        <v>171</v>
      </c>
      <c r="G1927" s="11" t="s">
        <v>175</v>
      </c>
      <c r="H1927" s="11">
        <v>2.0</v>
      </c>
      <c r="I1927" s="13">
        <v>7.1</v>
      </c>
      <c r="J1927" s="11">
        <v>0.0</v>
      </c>
      <c r="K1927" s="13">
        <v>2.5</v>
      </c>
      <c r="L1927" s="13">
        <v>7.3</v>
      </c>
      <c r="M1927" s="11">
        <v>34.0</v>
      </c>
      <c r="N1927" s="14">
        <v>0.83</v>
      </c>
      <c r="O1927" s="13">
        <v>68.8</v>
      </c>
      <c r="P1927" s="13">
        <v>7.0</v>
      </c>
      <c r="Q1927" s="13">
        <v>16.6</v>
      </c>
      <c r="R1927" s="13">
        <v>14.7</v>
      </c>
      <c r="S1927" s="13">
        <v>4.5</v>
      </c>
      <c r="T1927" s="13">
        <v>4.1</v>
      </c>
      <c r="U1927" s="13">
        <v>1.5</v>
      </c>
      <c r="V1927" s="13">
        <v>84.7</v>
      </c>
      <c r="W1927" s="11" t="str">
        <f t="shared" si="1"/>
        <v>B-Average|BBVA|Risk|2025</v>
      </c>
      <c r="X1927" s="15">
        <f>(MAX(0,MIN(1,1-(K1927-scaling_params!$B$2)/(scaling_params!$C$2-scaling_params!$B$2)))+MAX(0,MIN(1,(L1927-scaling_params!$B$3)/(scaling_params!$C$3-scaling_params!$B$3))))/2</f>
        <v>0.5661764706</v>
      </c>
      <c r="Y1927" s="15">
        <f>(MAX(0,MIN(1,(M1927-scaling_params!$B$4)/(scaling_params!$C$4-scaling_params!$B$4)))+MAX(0,MIN(1,(N1927-scaling_params!$B$5)/(scaling_params!$C$5-scaling_params!$B$5))))/2</f>
        <v>0.7107142857</v>
      </c>
      <c r="Z1927" s="15">
        <f>(MAX(0,MIN(1,(O1927-scaling_params!$B$6)/(scaling_params!$C$6-scaling_params!$B$6)))+MAX(0,MIN(1,1-(P1927-scaling_params!$B$7)/(scaling_params!$C$7-scaling_params!$B$7)))+MAX(0,MIN(1,(T1927-scaling_params!$B$11)/(scaling_params!$C$11-scaling_params!$B$11))))/3</f>
        <v>0.6471373778</v>
      </c>
      <c r="AA1927" s="15">
        <f>(MAX(0,MIN(1,1-(Q1927-scaling_params!$B$8)/(scaling_params!$C$8-scaling_params!$B$8)))+MAX(0,MIN(1,(R1927-scaling_params!$B$9)/(scaling_params!$C$9-scaling_params!$B$9)))+MAX(0,MIN(1,(S1927-scaling_params!$B$10)/(scaling_params!$C$10-scaling_params!$B$10))))/3</f>
        <v>0.6096877186</v>
      </c>
      <c r="AB1927" s="15">
        <f>(MAX(0,MIN(1,(U1927-scaling_params!$B$12)/(scaling_params!$C$12-scaling_params!$B$12)))+MAX(0,MIN(1,(V1927-scaling_params!$B$13)/(scaling_params!$C$13-scaling_params!$B$13))))/2</f>
        <v>0.5004545455</v>
      </c>
      <c r="AC1927" s="13">
        <f>(scaling_params!$G$2*X1927+scaling_params!$G$3*Y1927+scaling_params!$G$4*Z1927+scaling_params!$G$5*AA1927+scaling_params!$G$6*AB1927)*100</f>
        <v>61.85052864</v>
      </c>
      <c r="AD1927" s="11" t="s">
        <v>680</v>
      </c>
      <c r="AE1927" s="11">
        <f t="shared" si="2"/>
        <v>1</v>
      </c>
    </row>
    <row r="1928" ht="15.75" customHeight="1">
      <c r="A1928" s="11" t="s">
        <v>643</v>
      </c>
      <c r="B1928" s="11" t="s">
        <v>163</v>
      </c>
      <c r="C1928" s="11" t="s">
        <v>610</v>
      </c>
      <c r="D1928" s="11" t="s">
        <v>177</v>
      </c>
      <c r="E1928" s="12">
        <v>2024.0</v>
      </c>
      <c r="F1928" s="11" t="s">
        <v>166</v>
      </c>
      <c r="G1928" s="11" t="s">
        <v>172</v>
      </c>
      <c r="H1928" s="11">
        <v>4.0</v>
      </c>
      <c r="I1928" s="13">
        <v>7.4</v>
      </c>
      <c r="J1928" s="11">
        <v>0.0</v>
      </c>
      <c r="K1928" s="13">
        <v>2.9</v>
      </c>
      <c r="L1928" s="13">
        <v>5.4</v>
      </c>
      <c r="M1928" s="11">
        <v>5.0</v>
      </c>
      <c r="N1928" s="14">
        <v>0.78</v>
      </c>
      <c r="O1928" s="13">
        <v>68.1</v>
      </c>
      <c r="P1928" s="13">
        <v>8.1</v>
      </c>
      <c r="Q1928" s="13">
        <v>16.4</v>
      </c>
      <c r="R1928" s="13">
        <v>13.3</v>
      </c>
      <c r="S1928" s="13">
        <v>2.8</v>
      </c>
      <c r="T1928" s="13">
        <v>2.8</v>
      </c>
      <c r="U1928" s="13">
        <v>2.1</v>
      </c>
      <c r="V1928" s="13">
        <v>66.6</v>
      </c>
      <c r="W1928" s="11" t="str">
        <f t="shared" si="1"/>
        <v>B-Average|BBVA|Retail|2024</v>
      </c>
      <c r="X1928" s="15">
        <f>(MAX(0,MIN(1,1-(K1928-scaling_params!$B$2)/(scaling_params!$C$2-scaling_params!$B$2)))+MAX(0,MIN(1,(L1928-scaling_params!$B$3)/(scaling_params!$C$3-scaling_params!$B$3))))/2</f>
        <v>0.3598039216</v>
      </c>
      <c r="Y1928" s="15">
        <f>(MAX(0,MIN(1,(M1928-scaling_params!$B$4)/(scaling_params!$C$4-scaling_params!$B$4)))+MAX(0,MIN(1,(N1928-scaling_params!$B$5)/(scaling_params!$C$5-scaling_params!$B$5))))/2</f>
        <v>0.5101190476</v>
      </c>
      <c r="Z1928" s="15">
        <f>(MAX(0,MIN(1,(O1928-scaling_params!$B$6)/(scaling_params!$C$6-scaling_params!$B$6)))+MAX(0,MIN(1,1-(P1928-scaling_params!$B$7)/(scaling_params!$C$7-scaling_params!$B$7)))+MAX(0,MIN(1,(T1928-scaling_params!$B$11)/(scaling_params!$C$11-scaling_params!$B$11))))/3</f>
        <v>0.4126775998</v>
      </c>
      <c r="AA1928" s="15">
        <f>(MAX(0,MIN(1,1-(Q1928-scaling_params!$B$8)/(scaling_params!$C$8-scaling_params!$B$8)))+MAX(0,MIN(1,(R1928-scaling_params!$B$9)/(scaling_params!$C$9-scaling_params!$B$9)))+MAX(0,MIN(1,(S1928-scaling_params!$B$10)/(scaling_params!$C$10-scaling_params!$B$10))))/3</f>
        <v>0.3915250795</v>
      </c>
      <c r="AB1928" s="15">
        <f>(MAX(0,MIN(1,(U1928-scaling_params!$B$12)/(scaling_params!$C$12-scaling_params!$B$12)))+MAX(0,MIN(1,(V1928-scaling_params!$B$13)/(scaling_params!$C$13-scaling_params!$B$13))))/2</f>
        <v>0.4859090909</v>
      </c>
      <c r="AC1928" s="13">
        <f>(scaling_params!$G$2*X1928+scaling_params!$G$3*Y1928+scaling_params!$G$4*Z1928+scaling_params!$G$5*AA1928+scaling_params!$G$6*AB1928)*100</f>
        <v>42.76568204</v>
      </c>
      <c r="AD1928" s="11" t="s">
        <v>680</v>
      </c>
      <c r="AE1928" s="11">
        <f t="shared" si="2"/>
        <v>1</v>
      </c>
    </row>
    <row r="1929" ht="15.75" customHeight="1">
      <c r="A1929" s="11" t="s">
        <v>643</v>
      </c>
      <c r="B1929" s="11" t="s">
        <v>163</v>
      </c>
      <c r="C1929" s="11" t="s">
        <v>610</v>
      </c>
      <c r="D1929" s="11" t="s">
        <v>177</v>
      </c>
      <c r="E1929" s="12">
        <v>2025.0</v>
      </c>
      <c r="F1929" s="11" t="s">
        <v>166</v>
      </c>
      <c r="G1929" s="11" t="s">
        <v>172</v>
      </c>
      <c r="H1929" s="11">
        <v>4.0</v>
      </c>
      <c r="I1929" s="13">
        <v>7.1</v>
      </c>
      <c r="J1929" s="11">
        <v>0.0</v>
      </c>
      <c r="K1929" s="13">
        <v>2.8</v>
      </c>
      <c r="L1929" s="13">
        <v>6.9</v>
      </c>
      <c r="M1929" s="11">
        <v>16.0</v>
      </c>
      <c r="N1929" s="14">
        <v>0.79</v>
      </c>
      <c r="O1929" s="13">
        <v>69.9</v>
      </c>
      <c r="P1929" s="13">
        <v>6.2</v>
      </c>
      <c r="Q1929" s="13">
        <v>20.4</v>
      </c>
      <c r="R1929" s="13">
        <v>11.3</v>
      </c>
      <c r="S1929" s="13">
        <v>4.0</v>
      </c>
      <c r="T1929" s="13">
        <v>3.5</v>
      </c>
      <c r="U1929" s="13">
        <v>1.6</v>
      </c>
      <c r="V1929" s="13">
        <v>73.9</v>
      </c>
      <c r="W1929" s="11" t="str">
        <f t="shared" si="1"/>
        <v>B-Average|BBVA|Retail|2025</v>
      </c>
      <c r="X1929" s="15">
        <f>(MAX(0,MIN(1,1-(K1929-scaling_params!$B$2)/(scaling_params!$C$2-scaling_params!$B$2)))+MAX(0,MIN(1,(L1929-scaling_params!$B$3)/(scaling_params!$C$3-scaling_params!$B$3))))/2</f>
        <v>0.4867647059</v>
      </c>
      <c r="Y1929" s="15">
        <f>(MAX(0,MIN(1,(M1929-scaling_params!$B$4)/(scaling_params!$C$4-scaling_params!$B$4)))+MAX(0,MIN(1,(N1929-scaling_params!$B$5)/(scaling_params!$C$5-scaling_params!$B$5))))/2</f>
        <v>0.575</v>
      </c>
      <c r="Z1929" s="15">
        <f>(MAX(0,MIN(1,(O1929-scaling_params!$B$6)/(scaling_params!$C$6-scaling_params!$B$6)))+MAX(0,MIN(1,1-(P1929-scaling_params!$B$7)/(scaling_params!$C$7-scaling_params!$B$7)))+MAX(0,MIN(1,(T1929-scaling_params!$B$11)/(scaling_params!$C$11-scaling_params!$B$11))))/3</f>
        <v>0.6802184079</v>
      </c>
      <c r="AA1929" s="15">
        <f>(MAX(0,MIN(1,1-(Q1929-scaling_params!$B$8)/(scaling_params!$C$8-scaling_params!$B$8)))+MAX(0,MIN(1,(R1929-scaling_params!$B$9)/(scaling_params!$C$9-scaling_params!$B$9)))+MAX(0,MIN(1,(S1929-scaling_params!$B$10)/(scaling_params!$C$10-scaling_params!$B$10))))/3</f>
        <v>0.2732688012</v>
      </c>
      <c r="AB1929" s="15">
        <f>(MAX(0,MIN(1,(U1929-scaling_params!$B$12)/(scaling_params!$C$12-scaling_params!$B$12)))+MAX(0,MIN(1,(V1929-scaling_params!$B$13)/(scaling_params!$C$13-scaling_params!$B$13))))/2</f>
        <v>0.4272727273</v>
      </c>
      <c r="AC1929" s="13">
        <f>(scaling_params!$G$2*X1929+scaling_params!$G$3*Y1929+scaling_params!$G$4*Z1929+scaling_params!$G$5*AA1929+scaling_params!$G$6*AB1929)*100</f>
        <v>50.78795226</v>
      </c>
      <c r="AD1929" s="11" t="s">
        <v>680</v>
      </c>
      <c r="AE1929" s="11">
        <f t="shared" si="2"/>
        <v>1</v>
      </c>
    </row>
    <row r="1930" ht="15.75" customHeight="1">
      <c r="A1930" s="11" t="s">
        <v>644</v>
      </c>
      <c r="B1930" s="11" t="s">
        <v>163</v>
      </c>
      <c r="C1930" s="11" t="s">
        <v>610</v>
      </c>
      <c r="D1930" s="11" t="s">
        <v>170</v>
      </c>
      <c r="E1930" s="12">
        <v>2024.0</v>
      </c>
      <c r="F1930" s="11" t="s">
        <v>171</v>
      </c>
      <c r="G1930" s="11" t="s">
        <v>172</v>
      </c>
      <c r="H1930" s="11">
        <v>5.0</v>
      </c>
      <c r="I1930" s="13">
        <v>7.4</v>
      </c>
      <c r="J1930" s="11">
        <v>0.0</v>
      </c>
      <c r="K1930" s="13">
        <v>2.4</v>
      </c>
      <c r="L1930" s="13">
        <v>6.8</v>
      </c>
      <c r="M1930" s="11">
        <v>10.0</v>
      </c>
      <c r="N1930" s="14">
        <v>0.85</v>
      </c>
      <c r="O1930" s="13">
        <v>70.5</v>
      </c>
      <c r="P1930" s="13">
        <v>8.3</v>
      </c>
      <c r="Q1930" s="13">
        <v>13.6</v>
      </c>
      <c r="R1930" s="13">
        <v>14.9</v>
      </c>
      <c r="S1930" s="13">
        <v>3.4</v>
      </c>
      <c r="T1930" s="13">
        <v>4.1</v>
      </c>
      <c r="U1930" s="13">
        <v>1.7</v>
      </c>
      <c r="V1930" s="13">
        <v>70.2</v>
      </c>
      <c r="W1930" s="11" t="str">
        <f t="shared" si="1"/>
        <v>B-Average|BBVA|Risk|2024</v>
      </c>
      <c r="X1930" s="15">
        <f>(MAX(0,MIN(1,1-(K1930-scaling_params!$B$2)/(scaling_params!$C$2-scaling_params!$B$2)))+MAX(0,MIN(1,(L1930-scaling_params!$B$3)/(scaling_params!$C$3-scaling_params!$B$3))))/2</f>
        <v>0.5460784314</v>
      </c>
      <c r="Y1930" s="15">
        <f>(MAX(0,MIN(1,(M1930-scaling_params!$B$4)/(scaling_params!$C$4-scaling_params!$B$4)))+MAX(0,MIN(1,(N1930-scaling_params!$B$5)/(scaling_params!$C$5-scaling_params!$B$5))))/2</f>
        <v>0.6214285714</v>
      </c>
      <c r="Z1930" s="15">
        <f>(MAX(0,MIN(1,(O1930-scaling_params!$B$6)/(scaling_params!$C$6-scaling_params!$B$6)))+MAX(0,MIN(1,1-(P1930-scaling_params!$B$7)/(scaling_params!$C$7-scaling_params!$B$7)))+MAX(0,MIN(1,(T1930-scaling_params!$B$11)/(scaling_params!$C$11-scaling_params!$B$11))))/3</f>
        <v>0.558073066</v>
      </c>
      <c r="AA1930" s="15">
        <f>(MAX(0,MIN(1,1-(Q1930-scaling_params!$B$8)/(scaling_params!$C$8-scaling_params!$B$8)))+MAX(0,MIN(1,(R1930-scaling_params!$B$9)/(scaling_params!$C$9-scaling_params!$B$9)))+MAX(0,MIN(1,(S1930-scaling_params!$B$10)/(scaling_params!$C$10-scaling_params!$B$10))))/3</f>
        <v>0.6239197635</v>
      </c>
      <c r="AB1930" s="15">
        <f>(MAX(0,MIN(1,(U1930-scaling_params!$B$12)/(scaling_params!$C$12-scaling_params!$B$12)))+MAX(0,MIN(1,(V1930-scaling_params!$B$13)/(scaling_params!$C$13-scaling_params!$B$13))))/2</f>
        <v>0.4186363636</v>
      </c>
      <c r="AC1930" s="13">
        <f>(scaling_params!$G$2*X1930+scaling_params!$G$3*Y1930+scaling_params!$G$4*Z1930+scaling_params!$G$5*AA1930+scaling_params!$G$6*AB1930)*100</f>
        <v>56.47202855</v>
      </c>
      <c r="AD1930" s="11" t="s">
        <v>680</v>
      </c>
      <c r="AE1930" s="11">
        <f t="shared" si="2"/>
        <v>1</v>
      </c>
    </row>
    <row r="1931" ht="15.75" customHeight="1">
      <c r="A1931" s="11" t="s">
        <v>644</v>
      </c>
      <c r="B1931" s="11" t="s">
        <v>163</v>
      </c>
      <c r="C1931" s="11" t="s">
        <v>610</v>
      </c>
      <c r="D1931" s="11" t="s">
        <v>170</v>
      </c>
      <c r="E1931" s="12">
        <v>2025.0</v>
      </c>
      <c r="F1931" s="11" t="s">
        <v>171</v>
      </c>
      <c r="G1931" s="11" t="s">
        <v>172</v>
      </c>
      <c r="H1931" s="11">
        <v>5.0</v>
      </c>
      <c r="I1931" s="13">
        <v>7.1</v>
      </c>
      <c r="J1931" s="11">
        <v>0.0</v>
      </c>
      <c r="K1931" s="13">
        <v>2.5</v>
      </c>
      <c r="L1931" s="13">
        <v>6.9</v>
      </c>
      <c r="M1931" s="11">
        <v>8.0</v>
      </c>
      <c r="N1931" s="14">
        <v>0.77</v>
      </c>
      <c r="O1931" s="13">
        <v>68.8</v>
      </c>
      <c r="P1931" s="13">
        <v>7.0</v>
      </c>
      <c r="Q1931" s="13">
        <v>16.6</v>
      </c>
      <c r="R1931" s="13">
        <v>14.7</v>
      </c>
      <c r="S1931" s="13">
        <v>3.7</v>
      </c>
      <c r="T1931" s="13">
        <v>3.3</v>
      </c>
      <c r="U1931" s="13">
        <v>1.5</v>
      </c>
      <c r="V1931" s="13">
        <v>83.5</v>
      </c>
      <c r="W1931" s="11" t="str">
        <f t="shared" si="1"/>
        <v>B-Average|BBVA|Risk|2025</v>
      </c>
      <c r="X1931" s="15">
        <f>(MAX(0,MIN(1,1-(K1931-scaling_params!$B$2)/(scaling_params!$C$2-scaling_params!$B$2)))+MAX(0,MIN(1,(L1931-scaling_params!$B$3)/(scaling_params!$C$3-scaling_params!$B$3))))/2</f>
        <v>0.5367647059</v>
      </c>
      <c r="Y1931" s="15">
        <f>(MAX(0,MIN(1,(M1931-scaling_params!$B$4)/(scaling_params!$C$4-scaling_params!$B$4)))+MAX(0,MIN(1,(N1931-scaling_params!$B$5)/(scaling_params!$C$5-scaling_params!$B$5))))/2</f>
        <v>0.5119047619</v>
      </c>
      <c r="Z1931" s="15">
        <f>(MAX(0,MIN(1,(O1931-scaling_params!$B$6)/(scaling_params!$C$6-scaling_params!$B$6)))+MAX(0,MIN(1,1-(P1931-scaling_params!$B$7)/(scaling_params!$C$7-scaling_params!$B$7)))+MAX(0,MIN(1,(T1931-scaling_params!$B$11)/(scaling_params!$C$11-scaling_params!$B$11))))/3</f>
        <v>0.5709469016</v>
      </c>
      <c r="AA1931" s="15">
        <f>(MAX(0,MIN(1,1-(Q1931-scaling_params!$B$8)/(scaling_params!$C$8-scaling_params!$B$8)))+MAX(0,MIN(1,(R1931-scaling_params!$B$9)/(scaling_params!$C$9-scaling_params!$B$9)))+MAX(0,MIN(1,(S1931-scaling_params!$B$10)/(scaling_params!$C$10-scaling_params!$B$10))))/3</f>
        <v>0.531256346</v>
      </c>
      <c r="AB1931" s="15">
        <f>(MAX(0,MIN(1,(U1931-scaling_params!$B$12)/(scaling_params!$C$12-scaling_params!$B$12)))+MAX(0,MIN(1,(V1931-scaling_params!$B$13)/(scaling_params!$C$13-scaling_params!$B$13))))/2</f>
        <v>0.4895454545</v>
      </c>
      <c r="AC1931" s="13">
        <f>(scaling_params!$G$2*X1931+scaling_params!$G$3*Y1931+scaling_params!$G$4*Z1931+scaling_params!$G$5*AA1931+scaling_params!$G$6*AB1931)*100</f>
        <v>53.18773274</v>
      </c>
      <c r="AD1931" s="11" t="s">
        <v>680</v>
      </c>
      <c r="AE1931" s="11">
        <f t="shared" si="2"/>
        <v>1</v>
      </c>
    </row>
    <row r="1932" ht="15.75" customHeight="1">
      <c r="A1932" s="11" t="s">
        <v>645</v>
      </c>
      <c r="B1932" s="11" t="s">
        <v>163</v>
      </c>
      <c r="C1932" s="11" t="s">
        <v>610</v>
      </c>
      <c r="D1932" s="11" t="s">
        <v>181</v>
      </c>
      <c r="E1932" s="12">
        <v>2024.0</v>
      </c>
      <c r="F1932" s="11" t="s">
        <v>171</v>
      </c>
      <c r="G1932" s="11" t="s">
        <v>175</v>
      </c>
      <c r="H1932" s="11">
        <v>2.0</v>
      </c>
      <c r="I1932" s="13">
        <v>7.4</v>
      </c>
      <c r="J1932" s="11">
        <v>0.0</v>
      </c>
      <c r="K1932" s="13">
        <v>3.1</v>
      </c>
      <c r="L1932" s="13">
        <v>6.1</v>
      </c>
      <c r="M1932" s="11">
        <v>35.0</v>
      </c>
      <c r="N1932" s="14">
        <v>0.73</v>
      </c>
      <c r="O1932" s="13">
        <v>71.5</v>
      </c>
      <c r="P1932" s="13">
        <v>8.4</v>
      </c>
      <c r="Q1932" s="13">
        <v>14.6</v>
      </c>
      <c r="R1932" s="13">
        <v>11.7</v>
      </c>
      <c r="S1932" s="13">
        <v>3.5</v>
      </c>
      <c r="T1932" s="13">
        <v>3.8</v>
      </c>
      <c r="U1932" s="13">
        <v>1.8</v>
      </c>
      <c r="V1932" s="13">
        <v>70.6</v>
      </c>
      <c r="W1932" s="11" t="str">
        <f t="shared" si="1"/>
        <v>B-Average|BBVA|Corporate|2024</v>
      </c>
      <c r="X1932" s="15">
        <f>(MAX(0,MIN(1,1-(K1932-scaling_params!$B$2)/(scaling_params!$C$2-scaling_params!$B$2)))+MAX(0,MIN(1,(L1932-scaling_params!$B$3)/(scaling_params!$C$3-scaling_params!$B$3))))/2</f>
        <v>0.3779411765</v>
      </c>
      <c r="Y1932" s="15">
        <f>(MAX(0,MIN(1,(M1932-scaling_params!$B$4)/(scaling_params!$C$4-scaling_params!$B$4)))+MAX(0,MIN(1,(N1932-scaling_params!$B$5)/(scaling_params!$C$5-scaling_params!$B$5))))/2</f>
        <v>0.5904761905</v>
      </c>
      <c r="Z1932" s="15">
        <f>(MAX(0,MIN(1,(O1932-scaling_params!$B$6)/(scaling_params!$C$6-scaling_params!$B$6)))+MAX(0,MIN(1,1-(P1932-scaling_params!$B$7)/(scaling_params!$C$7-scaling_params!$B$7)))+MAX(0,MIN(1,(T1932-scaling_params!$B$11)/(scaling_params!$C$11-scaling_params!$B$11))))/3</f>
        <v>0.5369942786</v>
      </c>
      <c r="AA1932" s="15">
        <f>(MAX(0,MIN(1,1-(Q1932-scaling_params!$B$8)/(scaling_params!$C$8-scaling_params!$B$8)))+MAX(0,MIN(1,(R1932-scaling_params!$B$9)/(scaling_params!$C$9-scaling_params!$B$9)))+MAX(0,MIN(1,(S1932-scaling_params!$B$10)/(scaling_params!$C$10-scaling_params!$B$10))))/3</f>
        <v>0.4608238002</v>
      </c>
      <c r="AB1932" s="15">
        <f>(MAX(0,MIN(1,(U1932-scaling_params!$B$12)/(scaling_params!$C$12-scaling_params!$B$12)))+MAX(0,MIN(1,(V1932-scaling_params!$B$13)/(scaling_params!$C$13-scaling_params!$B$13))))/2</f>
        <v>0.4472727273</v>
      </c>
      <c r="AC1932" s="13">
        <f>(scaling_params!$G$2*X1932+scaling_params!$G$3*Y1932+scaling_params!$G$4*Z1932+scaling_params!$G$5*AA1932+scaling_params!$G$6*AB1932)*100</f>
        <v>48.76549073</v>
      </c>
      <c r="AD1932" s="11" t="s">
        <v>680</v>
      </c>
      <c r="AE1932" s="11">
        <f t="shared" si="2"/>
        <v>1</v>
      </c>
    </row>
    <row r="1933" ht="15.75" customHeight="1">
      <c r="A1933" s="11" t="s">
        <v>645</v>
      </c>
      <c r="B1933" s="11" t="s">
        <v>163</v>
      </c>
      <c r="C1933" s="11" t="s">
        <v>610</v>
      </c>
      <c r="D1933" s="11" t="s">
        <v>181</v>
      </c>
      <c r="E1933" s="12">
        <v>2025.0</v>
      </c>
      <c r="F1933" s="11" t="s">
        <v>171</v>
      </c>
      <c r="G1933" s="11" t="s">
        <v>175</v>
      </c>
      <c r="H1933" s="11">
        <v>2.0</v>
      </c>
      <c r="I1933" s="13">
        <v>7.1</v>
      </c>
      <c r="J1933" s="11">
        <v>0.0</v>
      </c>
      <c r="K1933" s="13">
        <v>2.0</v>
      </c>
      <c r="L1933" s="13">
        <v>8.0</v>
      </c>
      <c r="M1933" s="11">
        <v>24.0</v>
      </c>
      <c r="N1933" s="14">
        <v>0.79</v>
      </c>
      <c r="O1933" s="13">
        <v>66.0</v>
      </c>
      <c r="P1933" s="13">
        <v>8.0</v>
      </c>
      <c r="Q1933" s="13">
        <v>14.3</v>
      </c>
      <c r="R1933" s="13">
        <v>13.5</v>
      </c>
      <c r="S1933" s="13">
        <v>3.8</v>
      </c>
      <c r="T1933" s="13">
        <v>3.9</v>
      </c>
      <c r="U1933" s="13">
        <v>1.4</v>
      </c>
      <c r="V1933" s="13">
        <v>78.3</v>
      </c>
      <c r="W1933" s="11" t="str">
        <f t="shared" si="1"/>
        <v>B-Average|BBVA|Corporate|2025</v>
      </c>
      <c r="X1933" s="15">
        <f>(MAX(0,MIN(1,1-(K1933-scaling_params!$B$2)/(scaling_params!$C$2-scaling_params!$B$2)))+MAX(0,MIN(1,(L1933-scaling_params!$B$3)/(scaling_params!$C$3-scaling_params!$B$3))))/2</f>
        <v>0.7009803922</v>
      </c>
      <c r="Y1933" s="15">
        <f>(MAX(0,MIN(1,(M1933-scaling_params!$B$4)/(scaling_params!$C$4-scaling_params!$B$4)))+MAX(0,MIN(1,(N1933-scaling_params!$B$5)/(scaling_params!$C$5-scaling_params!$B$5))))/2</f>
        <v>0.6130952381</v>
      </c>
      <c r="Z1933" s="15">
        <f>(MAX(0,MIN(1,(O1933-scaling_params!$B$6)/(scaling_params!$C$6-scaling_params!$B$6)))+MAX(0,MIN(1,1-(P1933-scaling_params!$B$7)/(scaling_params!$C$7-scaling_params!$B$7)))+MAX(0,MIN(1,(T1933-scaling_params!$B$11)/(scaling_params!$C$11-scaling_params!$B$11))))/3</f>
        <v>0.4917950482</v>
      </c>
      <c r="AA1933" s="15">
        <f>(MAX(0,MIN(1,1-(Q1933-scaling_params!$B$8)/(scaling_params!$C$8-scaling_params!$B$8)))+MAX(0,MIN(1,(R1933-scaling_params!$B$9)/(scaling_params!$C$9-scaling_params!$B$9)))+MAX(0,MIN(1,(S1933-scaling_params!$B$10)/(scaling_params!$C$10-scaling_params!$B$10))))/3</f>
        <v>0.5775485683</v>
      </c>
      <c r="AB1933" s="15">
        <f>(MAX(0,MIN(1,(U1933-scaling_params!$B$12)/(scaling_params!$C$12-scaling_params!$B$12)))+MAX(0,MIN(1,(V1933-scaling_params!$B$13)/(scaling_params!$C$13-scaling_params!$B$13))))/2</f>
        <v>0.4172727273</v>
      </c>
      <c r="AC1933" s="13">
        <f>(scaling_params!$G$2*X1933+scaling_params!$G$3*Y1933+scaling_params!$G$4*Z1933+scaling_params!$G$5*AA1933+scaling_params!$G$6*AB1933)*100</f>
        <v>57.52663393</v>
      </c>
      <c r="AD1933" s="11" t="s">
        <v>680</v>
      </c>
      <c r="AE1933" s="11">
        <f t="shared" si="2"/>
        <v>1</v>
      </c>
    </row>
    <row r="1934" ht="15.75" customHeight="1">
      <c r="A1934" s="11" t="s">
        <v>646</v>
      </c>
      <c r="B1934" s="11" t="s">
        <v>163</v>
      </c>
      <c r="C1934" s="11" t="s">
        <v>610</v>
      </c>
      <c r="D1934" s="11" t="s">
        <v>181</v>
      </c>
      <c r="E1934" s="12">
        <v>2024.0</v>
      </c>
      <c r="F1934" s="11" t="s">
        <v>166</v>
      </c>
      <c r="G1934" s="11" t="s">
        <v>172</v>
      </c>
      <c r="H1934" s="11">
        <v>5.0</v>
      </c>
      <c r="I1934" s="13">
        <v>7.4</v>
      </c>
      <c r="J1934" s="11">
        <v>0.0</v>
      </c>
      <c r="K1934" s="13">
        <v>3.1</v>
      </c>
      <c r="L1934" s="13">
        <v>5.9</v>
      </c>
      <c r="M1934" s="11">
        <v>24.0</v>
      </c>
      <c r="N1934" s="14">
        <v>0.75</v>
      </c>
      <c r="O1934" s="13">
        <v>71.5</v>
      </c>
      <c r="P1934" s="13">
        <v>8.4</v>
      </c>
      <c r="Q1934" s="13">
        <v>14.6</v>
      </c>
      <c r="R1934" s="13">
        <v>11.7</v>
      </c>
      <c r="S1934" s="13">
        <v>3.6</v>
      </c>
      <c r="T1934" s="13">
        <v>3.7</v>
      </c>
      <c r="U1934" s="13">
        <v>1.8</v>
      </c>
      <c r="V1934" s="13">
        <v>77.2</v>
      </c>
      <c r="W1934" s="11" t="str">
        <f t="shared" si="1"/>
        <v>B-Average|BBVA|Corporate|2024</v>
      </c>
      <c r="X1934" s="15">
        <f>(MAX(0,MIN(1,1-(K1934-scaling_params!$B$2)/(scaling_params!$C$2-scaling_params!$B$2)))+MAX(0,MIN(1,(L1934-scaling_params!$B$3)/(scaling_params!$C$3-scaling_params!$B$3))))/2</f>
        <v>0.3632352941</v>
      </c>
      <c r="Y1934" s="15">
        <f>(MAX(0,MIN(1,(M1934-scaling_params!$B$4)/(scaling_params!$C$4-scaling_params!$B$4)))+MAX(0,MIN(1,(N1934-scaling_params!$B$5)/(scaling_params!$C$5-scaling_params!$B$5))))/2</f>
        <v>0.5630952381</v>
      </c>
      <c r="Z1934" s="15">
        <f>(MAX(0,MIN(1,(O1934-scaling_params!$B$6)/(scaling_params!$C$6-scaling_params!$B$6)))+MAX(0,MIN(1,1-(P1934-scaling_params!$B$7)/(scaling_params!$C$7-scaling_params!$B$7)))+MAX(0,MIN(1,(T1934-scaling_params!$B$11)/(scaling_params!$C$11-scaling_params!$B$11))))/3</f>
        <v>0.5274704691</v>
      </c>
      <c r="AA1934" s="15">
        <f>(MAX(0,MIN(1,1-(Q1934-scaling_params!$B$8)/(scaling_params!$C$8-scaling_params!$B$8)))+MAX(0,MIN(1,(R1934-scaling_params!$B$9)/(scaling_params!$C$9-scaling_params!$B$9)))+MAX(0,MIN(1,(S1934-scaling_params!$B$10)/(scaling_params!$C$10-scaling_params!$B$10))))/3</f>
        <v>0.4706277217</v>
      </c>
      <c r="AB1934" s="15">
        <f>(MAX(0,MIN(1,(U1934-scaling_params!$B$12)/(scaling_params!$C$12-scaling_params!$B$12)))+MAX(0,MIN(1,(V1934-scaling_params!$B$13)/(scaling_params!$C$13-scaling_params!$B$13))))/2</f>
        <v>0.5072727273</v>
      </c>
      <c r="AC1934" s="13">
        <f>(scaling_params!$G$2*X1934+scaling_params!$G$3*Y1934+scaling_params!$G$4*Z1934+scaling_params!$G$5*AA1934+scaling_params!$G$6*AB1934)*100</f>
        <v>48.43318961</v>
      </c>
      <c r="AD1934" s="11" t="s">
        <v>680</v>
      </c>
      <c r="AE1934" s="11">
        <f t="shared" si="2"/>
        <v>1</v>
      </c>
    </row>
    <row r="1935" ht="15.75" customHeight="1">
      <c r="A1935" s="11" t="s">
        <v>646</v>
      </c>
      <c r="B1935" s="11" t="s">
        <v>163</v>
      </c>
      <c r="C1935" s="11" t="s">
        <v>610</v>
      </c>
      <c r="D1935" s="11" t="s">
        <v>181</v>
      </c>
      <c r="E1935" s="12">
        <v>2025.0</v>
      </c>
      <c r="F1935" s="11" t="s">
        <v>166</v>
      </c>
      <c r="G1935" s="11" t="s">
        <v>172</v>
      </c>
      <c r="H1935" s="11">
        <v>5.0</v>
      </c>
      <c r="I1935" s="13">
        <v>7.1</v>
      </c>
      <c r="J1935" s="11">
        <v>0.0</v>
      </c>
      <c r="K1935" s="13">
        <v>2.0</v>
      </c>
      <c r="L1935" s="13">
        <v>6.9</v>
      </c>
      <c r="M1935" s="11">
        <v>-1.0</v>
      </c>
      <c r="N1935" s="14">
        <v>0.83</v>
      </c>
      <c r="O1935" s="13">
        <v>66.0</v>
      </c>
      <c r="P1935" s="13">
        <v>8.0</v>
      </c>
      <c r="Q1935" s="13">
        <v>14.3</v>
      </c>
      <c r="R1935" s="13">
        <v>13.5</v>
      </c>
      <c r="S1935" s="13">
        <v>4.1</v>
      </c>
      <c r="T1935" s="13">
        <v>2.9</v>
      </c>
      <c r="U1935" s="13">
        <v>1.4</v>
      </c>
      <c r="V1935" s="13">
        <v>81.3</v>
      </c>
      <c r="W1935" s="11" t="str">
        <f t="shared" si="1"/>
        <v>B-Average|BBVA|Corporate|2025</v>
      </c>
      <c r="X1935" s="15">
        <f>(MAX(0,MIN(1,1-(K1935-scaling_params!$B$2)/(scaling_params!$C$2-scaling_params!$B$2)))+MAX(0,MIN(1,(L1935-scaling_params!$B$3)/(scaling_params!$C$3-scaling_params!$B$3))))/2</f>
        <v>0.6200980392</v>
      </c>
      <c r="Y1935" s="15">
        <f>(MAX(0,MIN(1,(M1935-scaling_params!$B$4)/(scaling_params!$C$4-scaling_params!$B$4)))+MAX(0,MIN(1,(N1935-scaling_params!$B$5)/(scaling_params!$C$5-scaling_params!$B$5))))/2</f>
        <v>0.544047619</v>
      </c>
      <c r="Z1935" s="15">
        <f>(MAX(0,MIN(1,(O1935-scaling_params!$B$6)/(scaling_params!$C$6-scaling_params!$B$6)))+MAX(0,MIN(1,1-(P1935-scaling_params!$B$7)/(scaling_params!$C$7-scaling_params!$B$7)))+MAX(0,MIN(1,(T1935-scaling_params!$B$11)/(scaling_params!$C$11-scaling_params!$B$11))))/3</f>
        <v>0.396556953</v>
      </c>
      <c r="AA1935" s="15">
        <f>(MAX(0,MIN(1,1-(Q1935-scaling_params!$B$8)/(scaling_params!$C$8-scaling_params!$B$8)))+MAX(0,MIN(1,(R1935-scaling_params!$B$9)/(scaling_params!$C$9-scaling_params!$B$9)))+MAX(0,MIN(1,(S1935-scaling_params!$B$10)/(scaling_params!$C$10-scaling_params!$B$10))))/3</f>
        <v>0.606960333</v>
      </c>
      <c r="AB1935" s="15">
        <f>(MAX(0,MIN(1,(U1935-scaling_params!$B$12)/(scaling_params!$C$12-scaling_params!$B$12)))+MAX(0,MIN(1,(V1935-scaling_params!$B$13)/(scaling_params!$C$13-scaling_params!$B$13))))/2</f>
        <v>0.4445454545</v>
      </c>
      <c r="AC1935" s="13">
        <f>(scaling_params!$G$2*X1935+scaling_params!$G$3*Y1935+scaling_params!$G$4*Z1935+scaling_params!$G$5*AA1935+scaling_params!$G$6*AB1935)*100</f>
        <v>52.60464959</v>
      </c>
      <c r="AD1935" s="11" t="s">
        <v>680</v>
      </c>
      <c r="AE1935" s="11">
        <f t="shared" si="2"/>
        <v>1</v>
      </c>
    </row>
    <row r="1936" ht="15.75" customHeight="1">
      <c r="A1936" s="11" t="s">
        <v>647</v>
      </c>
      <c r="B1936" s="11" t="s">
        <v>163</v>
      </c>
      <c r="C1936" s="11" t="s">
        <v>610</v>
      </c>
      <c r="D1936" s="11" t="s">
        <v>181</v>
      </c>
      <c r="E1936" s="12">
        <v>2024.0</v>
      </c>
      <c r="F1936" s="11" t="s">
        <v>171</v>
      </c>
      <c r="G1936" s="11" t="s">
        <v>175</v>
      </c>
      <c r="H1936" s="11">
        <v>1.0</v>
      </c>
      <c r="I1936" s="13">
        <v>7.4</v>
      </c>
      <c r="J1936" s="11">
        <v>0.0</v>
      </c>
      <c r="K1936" s="13">
        <v>3.1</v>
      </c>
      <c r="L1936" s="13">
        <v>6.4</v>
      </c>
      <c r="M1936" s="11">
        <v>20.0</v>
      </c>
      <c r="N1936" s="14">
        <v>0.81</v>
      </c>
      <c r="O1936" s="13">
        <v>71.5</v>
      </c>
      <c r="P1936" s="13">
        <v>8.4</v>
      </c>
      <c r="Q1936" s="13">
        <v>14.6</v>
      </c>
      <c r="R1936" s="13">
        <v>11.7</v>
      </c>
      <c r="S1936" s="13">
        <v>3.9</v>
      </c>
      <c r="T1936" s="13">
        <v>3.6</v>
      </c>
      <c r="U1936" s="13">
        <v>1.8</v>
      </c>
      <c r="V1936" s="13">
        <v>76.8</v>
      </c>
      <c r="W1936" s="11" t="str">
        <f t="shared" si="1"/>
        <v>B-Average|BBVA|Corporate|2024</v>
      </c>
      <c r="X1936" s="15">
        <f>(MAX(0,MIN(1,1-(K1936-scaling_params!$B$2)/(scaling_params!$C$2-scaling_params!$B$2)))+MAX(0,MIN(1,(L1936-scaling_params!$B$3)/(scaling_params!$C$3-scaling_params!$B$3))))/2</f>
        <v>0.4</v>
      </c>
      <c r="Y1936" s="15">
        <f>(MAX(0,MIN(1,(M1936-scaling_params!$B$4)/(scaling_params!$C$4-scaling_params!$B$4)))+MAX(0,MIN(1,(N1936-scaling_params!$B$5)/(scaling_params!$C$5-scaling_params!$B$5))))/2</f>
        <v>0.619047619</v>
      </c>
      <c r="Z1936" s="15">
        <f>(MAX(0,MIN(1,(O1936-scaling_params!$B$6)/(scaling_params!$C$6-scaling_params!$B$6)))+MAX(0,MIN(1,1-(P1936-scaling_params!$B$7)/(scaling_params!$C$7-scaling_params!$B$7)))+MAX(0,MIN(1,(T1936-scaling_params!$B$11)/(scaling_params!$C$11-scaling_params!$B$11))))/3</f>
        <v>0.5179466595</v>
      </c>
      <c r="AA1936" s="15">
        <f>(MAX(0,MIN(1,1-(Q1936-scaling_params!$B$8)/(scaling_params!$C$8-scaling_params!$B$8)))+MAX(0,MIN(1,(R1936-scaling_params!$B$9)/(scaling_params!$C$9-scaling_params!$B$9)))+MAX(0,MIN(1,(S1936-scaling_params!$B$10)/(scaling_params!$C$10-scaling_params!$B$10))))/3</f>
        <v>0.5000394865</v>
      </c>
      <c r="AB1936" s="15">
        <f>(MAX(0,MIN(1,(U1936-scaling_params!$B$12)/(scaling_params!$C$12-scaling_params!$B$12)))+MAX(0,MIN(1,(V1936-scaling_params!$B$13)/(scaling_params!$C$13-scaling_params!$B$13))))/2</f>
        <v>0.5036363636</v>
      </c>
      <c r="AC1936" s="13">
        <f>(scaling_params!$G$2*X1936+scaling_params!$G$3*Y1936+scaling_params!$G$4*Z1936+scaling_params!$G$5*AA1936+scaling_params!$G$6*AB1936)*100</f>
        <v>50.8629696</v>
      </c>
      <c r="AD1936" s="11" t="s">
        <v>680</v>
      </c>
      <c r="AE1936" s="11">
        <f t="shared" si="2"/>
        <v>1</v>
      </c>
    </row>
    <row r="1937" ht="15.75" customHeight="1">
      <c r="A1937" s="11" t="s">
        <v>647</v>
      </c>
      <c r="B1937" s="11" t="s">
        <v>163</v>
      </c>
      <c r="C1937" s="11" t="s">
        <v>610</v>
      </c>
      <c r="D1937" s="11" t="s">
        <v>181</v>
      </c>
      <c r="E1937" s="12">
        <v>2025.0</v>
      </c>
      <c r="F1937" s="11" t="s">
        <v>171</v>
      </c>
      <c r="G1937" s="11" t="s">
        <v>175</v>
      </c>
      <c r="H1937" s="11">
        <v>1.0</v>
      </c>
      <c r="I1937" s="13">
        <v>7.1</v>
      </c>
      <c r="J1937" s="11">
        <v>0.0</v>
      </c>
      <c r="K1937" s="13">
        <v>2.0</v>
      </c>
      <c r="L1937" s="13">
        <v>5.0</v>
      </c>
      <c r="M1937" s="11">
        <v>-5.0</v>
      </c>
      <c r="N1937" s="14">
        <v>0.75</v>
      </c>
      <c r="O1937" s="13">
        <v>66.0</v>
      </c>
      <c r="P1937" s="13">
        <v>8.0</v>
      </c>
      <c r="Q1937" s="13">
        <v>14.3</v>
      </c>
      <c r="R1937" s="13">
        <v>13.5</v>
      </c>
      <c r="S1937" s="13">
        <v>3.3</v>
      </c>
      <c r="T1937" s="13">
        <v>3.3</v>
      </c>
      <c r="U1937" s="13">
        <v>1.4</v>
      </c>
      <c r="V1937" s="13">
        <v>64.3</v>
      </c>
      <c r="W1937" s="11" t="str">
        <f t="shared" si="1"/>
        <v>B-Average|BBVA|Corporate|2025</v>
      </c>
      <c r="X1937" s="15">
        <f>(MAX(0,MIN(1,1-(K1937-scaling_params!$B$2)/(scaling_params!$C$2-scaling_params!$B$2)))+MAX(0,MIN(1,(L1937-scaling_params!$B$3)/(scaling_params!$C$3-scaling_params!$B$3))))/2</f>
        <v>0.4803921569</v>
      </c>
      <c r="Y1937" s="15">
        <f>(MAX(0,MIN(1,(M1937-scaling_params!$B$4)/(scaling_params!$C$4-scaling_params!$B$4)))+MAX(0,MIN(1,(N1937-scaling_params!$B$5)/(scaling_params!$C$5-scaling_params!$B$5))))/2</f>
        <v>0.425</v>
      </c>
      <c r="Z1937" s="15">
        <f>(MAX(0,MIN(1,(O1937-scaling_params!$B$6)/(scaling_params!$C$6-scaling_params!$B$6)))+MAX(0,MIN(1,1-(P1937-scaling_params!$B$7)/(scaling_params!$C$7-scaling_params!$B$7)))+MAX(0,MIN(1,(T1937-scaling_params!$B$11)/(scaling_params!$C$11-scaling_params!$B$11))))/3</f>
        <v>0.4346521911</v>
      </c>
      <c r="AA1937" s="15">
        <f>(MAX(0,MIN(1,1-(Q1937-scaling_params!$B$8)/(scaling_params!$C$8-scaling_params!$B$8)))+MAX(0,MIN(1,(R1937-scaling_params!$B$9)/(scaling_params!$C$9-scaling_params!$B$9)))+MAX(0,MIN(1,(S1937-scaling_params!$B$10)/(scaling_params!$C$10-scaling_params!$B$10))))/3</f>
        <v>0.5285289605</v>
      </c>
      <c r="AB1937" s="15">
        <f>(MAX(0,MIN(1,(U1937-scaling_params!$B$12)/(scaling_params!$C$12-scaling_params!$B$12)))+MAX(0,MIN(1,(V1937-scaling_params!$B$13)/(scaling_params!$C$13-scaling_params!$B$13))))/2</f>
        <v>0.29</v>
      </c>
      <c r="AC1937" s="13">
        <f>(scaling_params!$G$2*X1937+scaling_params!$G$3*Y1937+scaling_params!$G$4*Z1937+scaling_params!$G$5*AA1937+scaling_params!$G$6*AB1937)*100</f>
        <v>44.21515188</v>
      </c>
      <c r="AD1937" s="11" t="s">
        <v>680</v>
      </c>
      <c r="AE1937" s="11">
        <f t="shared" si="2"/>
        <v>1</v>
      </c>
    </row>
    <row r="1938" ht="15.75" customHeight="1">
      <c r="A1938" s="11" t="s">
        <v>648</v>
      </c>
      <c r="B1938" s="11" t="s">
        <v>163</v>
      </c>
      <c r="C1938" s="11" t="s">
        <v>610</v>
      </c>
      <c r="D1938" s="11" t="s">
        <v>177</v>
      </c>
      <c r="E1938" s="12">
        <v>2024.0</v>
      </c>
      <c r="F1938" s="11" t="s">
        <v>171</v>
      </c>
      <c r="G1938" s="11" t="s">
        <v>175</v>
      </c>
      <c r="H1938" s="11">
        <v>3.0</v>
      </c>
      <c r="I1938" s="13">
        <v>7.4</v>
      </c>
      <c r="J1938" s="11">
        <v>0.0</v>
      </c>
      <c r="K1938" s="13">
        <v>2.9</v>
      </c>
      <c r="L1938" s="13">
        <v>7.7</v>
      </c>
      <c r="M1938" s="11">
        <v>13.0</v>
      </c>
      <c r="N1938" s="14">
        <v>0.82</v>
      </c>
      <c r="O1938" s="13">
        <v>68.1</v>
      </c>
      <c r="P1938" s="13">
        <v>8.1</v>
      </c>
      <c r="Q1938" s="13">
        <v>16.4</v>
      </c>
      <c r="R1938" s="13">
        <v>13.3</v>
      </c>
      <c r="S1938" s="13">
        <v>4.0</v>
      </c>
      <c r="T1938" s="13">
        <v>3.5</v>
      </c>
      <c r="U1938" s="13">
        <v>2.1</v>
      </c>
      <c r="V1938" s="13">
        <v>72.0</v>
      </c>
      <c r="W1938" s="11" t="str">
        <f t="shared" si="1"/>
        <v>B-Average|BBVA|Retail|2024</v>
      </c>
      <c r="X1938" s="15">
        <f>(MAX(0,MIN(1,1-(K1938-scaling_params!$B$2)/(scaling_params!$C$2-scaling_params!$B$2)))+MAX(0,MIN(1,(L1938-scaling_params!$B$3)/(scaling_params!$C$3-scaling_params!$B$3))))/2</f>
        <v>0.5289215686</v>
      </c>
      <c r="Y1938" s="15">
        <f>(MAX(0,MIN(1,(M1938-scaling_params!$B$4)/(scaling_params!$C$4-scaling_params!$B$4)))+MAX(0,MIN(1,(N1938-scaling_params!$B$5)/(scaling_params!$C$5-scaling_params!$B$5))))/2</f>
        <v>0.5982142857</v>
      </c>
      <c r="Z1938" s="15">
        <f>(MAX(0,MIN(1,(O1938-scaling_params!$B$6)/(scaling_params!$C$6-scaling_params!$B$6)))+MAX(0,MIN(1,1-(P1938-scaling_params!$B$7)/(scaling_params!$C$7-scaling_params!$B$7)))+MAX(0,MIN(1,(T1938-scaling_params!$B$11)/(scaling_params!$C$11-scaling_params!$B$11))))/3</f>
        <v>0.4793442665</v>
      </c>
      <c r="AA1938" s="15">
        <f>(MAX(0,MIN(1,1-(Q1938-scaling_params!$B$8)/(scaling_params!$C$8-scaling_params!$B$8)))+MAX(0,MIN(1,(R1938-scaling_params!$B$9)/(scaling_params!$C$9-scaling_params!$B$9)))+MAX(0,MIN(1,(S1938-scaling_params!$B$10)/(scaling_params!$C$10-scaling_params!$B$10))))/3</f>
        <v>0.5091721384</v>
      </c>
      <c r="AB1938" s="15">
        <f>(MAX(0,MIN(1,(U1938-scaling_params!$B$12)/(scaling_params!$C$12-scaling_params!$B$12)))+MAX(0,MIN(1,(V1938-scaling_params!$B$13)/(scaling_params!$C$13-scaling_params!$B$13))))/2</f>
        <v>0.535</v>
      </c>
      <c r="AC1938" s="13">
        <f>(scaling_params!$G$2*X1938+scaling_params!$G$3*Y1938+scaling_params!$G$4*Z1938+scaling_params!$G$5*AA1938+scaling_params!$G$6*AB1938)*100</f>
        <v>53.02671247</v>
      </c>
      <c r="AD1938" s="11" t="s">
        <v>680</v>
      </c>
      <c r="AE1938" s="11">
        <f t="shared" si="2"/>
        <v>1</v>
      </c>
    </row>
    <row r="1939" ht="15.75" customHeight="1">
      <c r="A1939" s="11" t="s">
        <v>648</v>
      </c>
      <c r="B1939" s="11" t="s">
        <v>163</v>
      </c>
      <c r="C1939" s="11" t="s">
        <v>610</v>
      </c>
      <c r="D1939" s="11" t="s">
        <v>177</v>
      </c>
      <c r="E1939" s="12">
        <v>2025.0</v>
      </c>
      <c r="F1939" s="11" t="s">
        <v>171</v>
      </c>
      <c r="G1939" s="11" t="s">
        <v>175</v>
      </c>
      <c r="H1939" s="11">
        <v>3.0</v>
      </c>
      <c r="I1939" s="13">
        <v>7.1</v>
      </c>
      <c r="J1939" s="11">
        <v>0.0</v>
      </c>
      <c r="K1939" s="13">
        <v>2.8</v>
      </c>
      <c r="L1939" s="13">
        <v>6.2</v>
      </c>
      <c r="M1939" s="11">
        <v>18.0</v>
      </c>
      <c r="N1939" s="14">
        <v>0.82</v>
      </c>
      <c r="O1939" s="13">
        <v>69.9</v>
      </c>
      <c r="P1939" s="13">
        <v>6.2</v>
      </c>
      <c r="Q1939" s="13">
        <v>20.4</v>
      </c>
      <c r="R1939" s="13">
        <v>11.3</v>
      </c>
      <c r="S1939" s="13">
        <v>3.8</v>
      </c>
      <c r="T1939" s="13">
        <v>3.9</v>
      </c>
      <c r="U1939" s="13">
        <v>1.6</v>
      </c>
      <c r="V1939" s="13">
        <v>75.4</v>
      </c>
      <c r="W1939" s="11" t="str">
        <f t="shared" si="1"/>
        <v>B-Average|BBVA|Retail|2025</v>
      </c>
      <c r="X1939" s="15">
        <f>(MAX(0,MIN(1,1-(K1939-scaling_params!$B$2)/(scaling_params!$C$2-scaling_params!$B$2)))+MAX(0,MIN(1,(L1939-scaling_params!$B$3)/(scaling_params!$C$3-scaling_params!$B$3))))/2</f>
        <v>0.4352941176</v>
      </c>
      <c r="Y1939" s="15">
        <f>(MAX(0,MIN(1,(M1939-scaling_params!$B$4)/(scaling_params!$C$4-scaling_params!$B$4)))+MAX(0,MIN(1,(N1939-scaling_params!$B$5)/(scaling_params!$C$5-scaling_params!$B$5))))/2</f>
        <v>0.6220238095</v>
      </c>
      <c r="Z1939" s="15">
        <f>(MAX(0,MIN(1,(O1939-scaling_params!$B$6)/(scaling_params!$C$6-scaling_params!$B$6)))+MAX(0,MIN(1,1-(P1939-scaling_params!$B$7)/(scaling_params!$C$7-scaling_params!$B$7)))+MAX(0,MIN(1,(T1939-scaling_params!$B$11)/(scaling_params!$C$11-scaling_params!$B$11))))/3</f>
        <v>0.718313646</v>
      </c>
      <c r="AA1939" s="15">
        <f>(MAX(0,MIN(1,1-(Q1939-scaling_params!$B$8)/(scaling_params!$C$8-scaling_params!$B$8)))+MAX(0,MIN(1,(R1939-scaling_params!$B$9)/(scaling_params!$C$9-scaling_params!$B$9)))+MAX(0,MIN(1,(S1939-scaling_params!$B$10)/(scaling_params!$C$10-scaling_params!$B$10))))/3</f>
        <v>0.2536609581</v>
      </c>
      <c r="AB1939" s="15">
        <f>(MAX(0,MIN(1,(U1939-scaling_params!$B$12)/(scaling_params!$C$12-scaling_params!$B$12)))+MAX(0,MIN(1,(V1939-scaling_params!$B$13)/(scaling_params!$C$13-scaling_params!$B$13))))/2</f>
        <v>0.4409090909</v>
      </c>
      <c r="AC1939" s="13">
        <f>(scaling_params!$G$2*X1939+scaling_params!$G$3*Y1939+scaling_params!$G$4*Z1939+scaling_params!$G$5*AA1939+scaling_params!$G$6*AB1939)*100</f>
        <v>51.3945021</v>
      </c>
      <c r="AD1939" s="11" t="s">
        <v>680</v>
      </c>
      <c r="AE1939" s="11">
        <f t="shared" si="2"/>
        <v>1</v>
      </c>
    </row>
    <row r="1940" ht="15.75" customHeight="1">
      <c r="A1940" s="11" t="s">
        <v>649</v>
      </c>
      <c r="B1940" s="11" t="s">
        <v>163</v>
      </c>
      <c r="C1940" s="11" t="s">
        <v>610</v>
      </c>
      <c r="D1940" s="11" t="s">
        <v>174</v>
      </c>
      <c r="E1940" s="12">
        <v>2024.0</v>
      </c>
      <c r="F1940" s="11" t="s">
        <v>171</v>
      </c>
      <c r="G1940" s="11" t="s">
        <v>184</v>
      </c>
      <c r="H1940" s="11">
        <v>1.0</v>
      </c>
      <c r="I1940" s="13">
        <v>7.4</v>
      </c>
      <c r="J1940" s="11">
        <v>0.0</v>
      </c>
      <c r="K1940" s="13">
        <v>3.0</v>
      </c>
      <c r="L1940" s="13">
        <v>6.7</v>
      </c>
      <c r="M1940" s="11">
        <v>43.0</v>
      </c>
      <c r="N1940" s="14">
        <v>0.8</v>
      </c>
      <c r="O1940" s="13">
        <v>61.5</v>
      </c>
      <c r="P1940" s="13">
        <v>8.7</v>
      </c>
      <c r="Q1940" s="13">
        <v>18.1</v>
      </c>
      <c r="R1940" s="13">
        <v>13.0</v>
      </c>
      <c r="S1940" s="13">
        <v>2.9</v>
      </c>
      <c r="T1940" s="13">
        <v>3.7</v>
      </c>
      <c r="U1940" s="13">
        <v>1.3</v>
      </c>
      <c r="V1940" s="13">
        <v>77.0</v>
      </c>
      <c r="W1940" s="11" t="str">
        <f t="shared" si="1"/>
        <v>B-Average|BBVA|Digital|2024</v>
      </c>
      <c r="X1940" s="15">
        <f>(MAX(0,MIN(1,1-(K1940-scaling_params!$B$2)/(scaling_params!$C$2-scaling_params!$B$2)))+MAX(0,MIN(1,(L1940-scaling_params!$B$3)/(scaling_params!$C$3-scaling_params!$B$3))))/2</f>
        <v>0.4387254902</v>
      </c>
      <c r="Y1940" s="15">
        <f>(MAX(0,MIN(1,(M1940-scaling_params!$B$4)/(scaling_params!$C$4-scaling_params!$B$4)))+MAX(0,MIN(1,(N1940-scaling_params!$B$5)/(scaling_params!$C$5-scaling_params!$B$5))))/2</f>
        <v>0.7160714286</v>
      </c>
      <c r="Z1940" s="15">
        <f>(MAX(0,MIN(1,(O1940-scaling_params!$B$6)/(scaling_params!$C$6-scaling_params!$B$6)))+MAX(0,MIN(1,1-(P1940-scaling_params!$B$7)/(scaling_params!$C$7-scaling_params!$B$7)))+MAX(0,MIN(1,(T1940-scaling_params!$B$11)/(scaling_params!$C$11-scaling_params!$B$11))))/3</f>
        <v>0.3354269404</v>
      </c>
      <c r="AA1940" s="15">
        <f>(MAX(0,MIN(1,1-(Q1940-scaling_params!$B$8)/(scaling_params!$C$8-scaling_params!$B$8)))+MAX(0,MIN(1,(R1940-scaling_params!$B$9)/(scaling_params!$C$9-scaling_params!$B$9)))+MAX(0,MIN(1,(S1940-scaling_params!$B$10)/(scaling_params!$C$10-scaling_params!$B$10))))/3</f>
        <v>0.3242768339</v>
      </c>
      <c r="AB1940" s="15">
        <f>(MAX(0,MIN(1,(U1940-scaling_params!$B$12)/(scaling_params!$C$12-scaling_params!$B$12)))+MAX(0,MIN(1,(V1940-scaling_params!$B$13)/(scaling_params!$C$13-scaling_params!$B$13))))/2</f>
        <v>0.3804545455</v>
      </c>
      <c r="AC1940" s="13">
        <f>(scaling_params!$G$2*X1940+scaling_params!$G$3*Y1940+scaling_params!$G$4*Z1940+scaling_params!$G$5*AA1940+scaling_params!$G$6*AB1940)*100</f>
        <v>45.2168966</v>
      </c>
      <c r="AD1940" s="11" t="s">
        <v>680</v>
      </c>
      <c r="AE1940" s="11">
        <f t="shared" si="2"/>
        <v>1</v>
      </c>
    </row>
    <row r="1941" ht="15.75" customHeight="1">
      <c r="A1941" s="11" t="s">
        <v>649</v>
      </c>
      <c r="B1941" s="11" t="s">
        <v>163</v>
      </c>
      <c r="C1941" s="11" t="s">
        <v>610</v>
      </c>
      <c r="D1941" s="11" t="s">
        <v>174</v>
      </c>
      <c r="E1941" s="12">
        <v>2025.0</v>
      </c>
      <c r="F1941" s="11" t="s">
        <v>171</v>
      </c>
      <c r="G1941" s="11" t="s">
        <v>184</v>
      </c>
      <c r="H1941" s="11">
        <v>1.0</v>
      </c>
      <c r="I1941" s="13">
        <v>7.1</v>
      </c>
      <c r="J1941" s="11">
        <v>0.0</v>
      </c>
      <c r="K1941" s="13">
        <v>3.2</v>
      </c>
      <c r="L1941" s="13">
        <v>6.8</v>
      </c>
      <c r="M1941" s="11">
        <v>20.0</v>
      </c>
      <c r="N1941" s="14">
        <v>0.87</v>
      </c>
      <c r="O1941" s="13">
        <v>62.8</v>
      </c>
      <c r="P1941" s="13">
        <v>7.6</v>
      </c>
      <c r="Q1941" s="13">
        <v>16.6</v>
      </c>
      <c r="R1941" s="13">
        <v>15.2</v>
      </c>
      <c r="S1941" s="13">
        <v>4.1</v>
      </c>
      <c r="T1941" s="13">
        <v>4.5</v>
      </c>
      <c r="U1941" s="13">
        <v>1.7</v>
      </c>
      <c r="V1941" s="13">
        <v>83.3</v>
      </c>
      <c r="W1941" s="11" t="str">
        <f t="shared" si="1"/>
        <v>B-Average|BBVA|Digital|2025</v>
      </c>
      <c r="X1941" s="15">
        <f>(MAX(0,MIN(1,1-(K1941-scaling_params!$B$2)/(scaling_params!$C$2-scaling_params!$B$2)))+MAX(0,MIN(1,(L1941-scaling_params!$B$3)/(scaling_params!$C$3-scaling_params!$B$3))))/2</f>
        <v>0.412745098</v>
      </c>
      <c r="Y1941" s="15">
        <f>(MAX(0,MIN(1,(M1941-scaling_params!$B$4)/(scaling_params!$C$4-scaling_params!$B$4)))+MAX(0,MIN(1,(N1941-scaling_params!$B$5)/(scaling_params!$C$5-scaling_params!$B$5))))/2</f>
        <v>0.694047619</v>
      </c>
      <c r="Z1941" s="15">
        <f>(MAX(0,MIN(1,(O1941-scaling_params!$B$6)/(scaling_params!$C$6-scaling_params!$B$6)))+MAX(0,MIN(1,1-(P1941-scaling_params!$B$7)/(scaling_params!$C$7-scaling_params!$B$7)))+MAX(0,MIN(1,(T1941-scaling_params!$B$11)/(scaling_params!$C$11-scaling_params!$B$11))))/3</f>
        <v>0.5321686609</v>
      </c>
      <c r="AA1941" s="15">
        <f>(MAX(0,MIN(1,1-(Q1941-scaling_params!$B$8)/(scaling_params!$C$8-scaling_params!$B$8)))+MAX(0,MIN(1,(R1941-scaling_params!$B$9)/(scaling_params!$C$9-scaling_params!$B$9)))+MAX(0,MIN(1,(S1941-scaling_params!$B$10)/(scaling_params!$C$10-scaling_params!$B$10))))/3</f>
        <v>0.5915690787</v>
      </c>
      <c r="AB1941" s="15">
        <f>(MAX(0,MIN(1,(U1941-scaling_params!$B$12)/(scaling_params!$C$12-scaling_params!$B$12)))+MAX(0,MIN(1,(V1941-scaling_params!$B$13)/(scaling_params!$C$13-scaling_params!$B$13))))/2</f>
        <v>0.5377272727</v>
      </c>
      <c r="AC1941" s="13">
        <f>(scaling_params!$G$2*X1941+scaling_params!$G$3*Y1941+scaling_params!$G$4*Z1941+scaling_params!$G$5*AA1941+scaling_params!$G$6*AB1941)*100</f>
        <v>55.27238999</v>
      </c>
      <c r="AD1941" s="11" t="s">
        <v>680</v>
      </c>
      <c r="AE1941" s="11">
        <f t="shared" si="2"/>
        <v>1</v>
      </c>
    </row>
    <row r="1942" ht="15.75" customHeight="1">
      <c r="A1942" s="11" t="s">
        <v>650</v>
      </c>
      <c r="B1942" s="11" t="s">
        <v>163</v>
      </c>
      <c r="C1942" s="11" t="s">
        <v>610</v>
      </c>
      <c r="D1942" s="11" t="s">
        <v>181</v>
      </c>
      <c r="E1942" s="12">
        <v>2024.0</v>
      </c>
      <c r="F1942" s="11" t="s">
        <v>166</v>
      </c>
      <c r="G1942" s="11" t="s">
        <v>167</v>
      </c>
      <c r="H1942" s="11">
        <v>1.0</v>
      </c>
      <c r="I1942" s="13">
        <v>7.4</v>
      </c>
      <c r="J1942" s="11">
        <v>0.0</v>
      </c>
      <c r="K1942" s="13">
        <v>3.1</v>
      </c>
      <c r="L1942" s="13">
        <v>5.4</v>
      </c>
      <c r="M1942" s="11">
        <v>-4.0</v>
      </c>
      <c r="N1942" s="14">
        <v>0.75</v>
      </c>
      <c r="O1942" s="13">
        <v>71.5</v>
      </c>
      <c r="P1942" s="13">
        <v>8.4</v>
      </c>
      <c r="Q1942" s="13">
        <v>14.6</v>
      </c>
      <c r="R1942" s="13">
        <v>11.7</v>
      </c>
      <c r="S1942" s="13">
        <v>3.1</v>
      </c>
      <c r="T1942" s="13">
        <v>3.5</v>
      </c>
      <c r="U1942" s="13">
        <v>1.8</v>
      </c>
      <c r="V1942" s="13">
        <v>67.4</v>
      </c>
      <c r="W1942" s="11" t="str">
        <f t="shared" si="1"/>
        <v>B-Average|BBVA|Corporate|2024</v>
      </c>
      <c r="X1942" s="15">
        <f>(MAX(0,MIN(1,1-(K1942-scaling_params!$B$2)/(scaling_params!$C$2-scaling_params!$B$2)))+MAX(0,MIN(1,(L1942-scaling_params!$B$3)/(scaling_params!$C$3-scaling_params!$B$3))))/2</f>
        <v>0.3264705882</v>
      </c>
      <c r="Y1942" s="15">
        <f>(MAX(0,MIN(1,(M1942-scaling_params!$B$4)/(scaling_params!$C$4-scaling_params!$B$4)))+MAX(0,MIN(1,(N1942-scaling_params!$B$5)/(scaling_params!$C$5-scaling_params!$B$5))))/2</f>
        <v>0.4297619048</v>
      </c>
      <c r="Z1942" s="15">
        <f>(MAX(0,MIN(1,(O1942-scaling_params!$B$6)/(scaling_params!$C$6-scaling_params!$B$6)))+MAX(0,MIN(1,1-(P1942-scaling_params!$B$7)/(scaling_params!$C$7-scaling_params!$B$7)))+MAX(0,MIN(1,(T1942-scaling_params!$B$11)/(scaling_params!$C$11-scaling_params!$B$11))))/3</f>
        <v>0.50842285</v>
      </c>
      <c r="AA1942" s="15">
        <f>(MAX(0,MIN(1,1-(Q1942-scaling_params!$B$8)/(scaling_params!$C$8-scaling_params!$B$8)))+MAX(0,MIN(1,(R1942-scaling_params!$B$9)/(scaling_params!$C$9-scaling_params!$B$9)))+MAX(0,MIN(1,(S1942-scaling_params!$B$10)/(scaling_params!$C$10-scaling_params!$B$10))))/3</f>
        <v>0.4216081139</v>
      </c>
      <c r="AB1942" s="15">
        <f>(MAX(0,MIN(1,(U1942-scaling_params!$B$12)/(scaling_params!$C$12-scaling_params!$B$12)))+MAX(0,MIN(1,(V1942-scaling_params!$B$13)/(scaling_params!$C$13-scaling_params!$B$13))))/2</f>
        <v>0.4181818182</v>
      </c>
      <c r="AC1942" s="13">
        <f>(scaling_params!$G$2*X1942+scaling_params!$G$3*Y1942+scaling_params!$G$4*Z1942+scaling_params!$G$5*AA1942+scaling_params!$G$6*AB1942)*100</f>
        <v>42.07424882</v>
      </c>
      <c r="AD1942" s="11" t="s">
        <v>680</v>
      </c>
      <c r="AE1942" s="11">
        <f t="shared" si="2"/>
        <v>1</v>
      </c>
    </row>
    <row r="1943" ht="15.75" customHeight="1">
      <c r="A1943" s="11" t="s">
        <v>650</v>
      </c>
      <c r="B1943" s="11" t="s">
        <v>163</v>
      </c>
      <c r="C1943" s="11" t="s">
        <v>610</v>
      </c>
      <c r="D1943" s="11" t="s">
        <v>181</v>
      </c>
      <c r="E1943" s="12">
        <v>2025.0</v>
      </c>
      <c r="F1943" s="11" t="s">
        <v>166</v>
      </c>
      <c r="G1943" s="11" t="s">
        <v>167</v>
      </c>
      <c r="H1943" s="11">
        <v>1.0</v>
      </c>
      <c r="I1943" s="13">
        <v>7.1</v>
      </c>
      <c r="J1943" s="11">
        <v>0.0</v>
      </c>
      <c r="K1943" s="13">
        <v>2.0</v>
      </c>
      <c r="L1943" s="13">
        <v>5.8</v>
      </c>
      <c r="M1943" s="11">
        <v>6.0</v>
      </c>
      <c r="N1943" s="14">
        <v>0.74</v>
      </c>
      <c r="O1943" s="13">
        <v>66.0</v>
      </c>
      <c r="P1943" s="13">
        <v>8.0</v>
      </c>
      <c r="Q1943" s="13">
        <v>14.3</v>
      </c>
      <c r="R1943" s="13">
        <v>13.5</v>
      </c>
      <c r="S1943" s="13">
        <v>3.5</v>
      </c>
      <c r="T1943" s="13">
        <v>3.4</v>
      </c>
      <c r="U1943" s="13">
        <v>1.4</v>
      </c>
      <c r="V1943" s="13">
        <v>80.4</v>
      </c>
      <c r="W1943" s="11" t="str">
        <f t="shared" si="1"/>
        <v>B-Average|BBVA|Corporate|2025</v>
      </c>
      <c r="X1943" s="15">
        <f>(MAX(0,MIN(1,1-(K1943-scaling_params!$B$2)/(scaling_params!$C$2-scaling_params!$B$2)))+MAX(0,MIN(1,(L1943-scaling_params!$B$3)/(scaling_params!$C$3-scaling_params!$B$3))))/2</f>
        <v>0.5392156863</v>
      </c>
      <c r="Y1943" s="15">
        <f>(MAX(0,MIN(1,(M1943-scaling_params!$B$4)/(scaling_params!$C$4-scaling_params!$B$4)))+MAX(0,MIN(1,(N1943-scaling_params!$B$5)/(scaling_params!$C$5-scaling_params!$B$5))))/2</f>
        <v>0.4648809524</v>
      </c>
      <c r="Z1943" s="15">
        <f>(MAX(0,MIN(1,(O1943-scaling_params!$B$6)/(scaling_params!$C$6-scaling_params!$B$6)))+MAX(0,MIN(1,1-(P1943-scaling_params!$B$7)/(scaling_params!$C$7-scaling_params!$B$7)))+MAX(0,MIN(1,(T1943-scaling_params!$B$11)/(scaling_params!$C$11-scaling_params!$B$11))))/3</f>
        <v>0.4441760006</v>
      </c>
      <c r="AA1943" s="15">
        <f>(MAX(0,MIN(1,1-(Q1943-scaling_params!$B$8)/(scaling_params!$C$8-scaling_params!$B$8)))+MAX(0,MIN(1,(R1943-scaling_params!$B$9)/(scaling_params!$C$9-scaling_params!$B$9)))+MAX(0,MIN(1,(S1943-scaling_params!$B$10)/(scaling_params!$C$10-scaling_params!$B$10))))/3</f>
        <v>0.5481368036</v>
      </c>
      <c r="AB1943" s="15">
        <f>(MAX(0,MIN(1,(U1943-scaling_params!$B$12)/(scaling_params!$C$12-scaling_params!$B$12)))+MAX(0,MIN(1,(V1943-scaling_params!$B$13)/(scaling_params!$C$13-scaling_params!$B$13))))/2</f>
        <v>0.4363636364</v>
      </c>
      <c r="AC1943" s="13">
        <f>(scaling_params!$G$2*X1943+scaling_params!$G$3*Y1943+scaling_params!$G$4*Z1943+scaling_params!$G$5*AA1943+scaling_params!$G$6*AB1943)*100</f>
        <v>48.83070568</v>
      </c>
      <c r="AD1943" s="11" t="s">
        <v>680</v>
      </c>
      <c r="AE1943" s="11">
        <f t="shared" si="2"/>
        <v>1</v>
      </c>
    </row>
    <row r="1944" ht="15.75" customHeight="1">
      <c r="A1944" s="11" t="s">
        <v>651</v>
      </c>
      <c r="B1944" s="11" t="s">
        <v>163</v>
      </c>
      <c r="C1944" s="11" t="s">
        <v>610</v>
      </c>
      <c r="D1944" s="11" t="s">
        <v>177</v>
      </c>
      <c r="E1944" s="12">
        <v>2024.0</v>
      </c>
      <c r="F1944" s="11" t="s">
        <v>166</v>
      </c>
      <c r="G1944" s="11" t="s">
        <v>172</v>
      </c>
      <c r="H1944" s="11">
        <v>2.0</v>
      </c>
      <c r="I1944" s="13">
        <v>7.4</v>
      </c>
      <c r="J1944" s="11">
        <v>0.0</v>
      </c>
      <c r="K1944" s="13">
        <v>2.9</v>
      </c>
      <c r="L1944" s="13">
        <v>5.2</v>
      </c>
      <c r="M1944" s="11">
        <v>-18.0</v>
      </c>
      <c r="N1944" s="14">
        <v>0.69</v>
      </c>
      <c r="O1944" s="13">
        <v>68.1</v>
      </c>
      <c r="P1944" s="13">
        <v>8.1</v>
      </c>
      <c r="Q1944" s="13">
        <v>16.4</v>
      </c>
      <c r="R1944" s="13">
        <v>13.3</v>
      </c>
      <c r="S1944" s="13">
        <v>2.3</v>
      </c>
      <c r="T1944" s="13">
        <v>2.5</v>
      </c>
      <c r="U1944" s="13">
        <v>2.1</v>
      </c>
      <c r="V1944" s="13">
        <v>69.6</v>
      </c>
      <c r="W1944" s="11" t="str">
        <f t="shared" si="1"/>
        <v>B-Average|BBVA|Retail|2024</v>
      </c>
      <c r="X1944" s="15">
        <f>(MAX(0,MIN(1,1-(K1944-scaling_params!$B$2)/(scaling_params!$C$2-scaling_params!$B$2)))+MAX(0,MIN(1,(L1944-scaling_params!$B$3)/(scaling_params!$C$3-scaling_params!$B$3))))/2</f>
        <v>0.3450980392</v>
      </c>
      <c r="Y1944" s="15">
        <f>(MAX(0,MIN(1,(M1944-scaling_params!$B$4)/(scaling_params!$C$4-scaling_params!$B$4)))+MAX(0,MIN(1,(N1944-scaling_params!$B$5)/(scaling_params!$C$5-scaling_params!$B$5))))/2</f>
        <v>0.2880952381</v>
      </c>
      <c r="Z1944" s="15">
        <f>(MAX(0,MIN(1,(O1944-scaling_params!$B$6)/(scaling_params!$C$6-scaling_params!$B$6)))+MAX(0,MIN(1,1-(P1944-scaling_params!$B$7)/(scaling_params!$C$7-scaling_params!$B$7)))+MAX(0,MIN(1,(T1944-scaling_params!$B$11)/(scaling_params!$C$11-scaling_params!$B$11))))/3</f>
        <v>0.3841061712</v>
      </c>
      <c r="AA1944" s="15">
        <f>(MAX(0,MIN(1,1-(Q1944-scaling_params!$B$8)/(scaling_params!$C$8-scaling_params!$B$8)))+MAX(0,MIN(1,(R1944-scaling_params!$B$9)/(scaling_params!$C$9-scaling_params!$B$9)))+MAX(0,MIN(1,(S1944-scaling_params!$B$10)/(scaling_params!$C$10-scaling_params!$B$10))))/3</f>
        <v>0.3425054717</v>
      </c>
      <c r="AB1944" s="15">
        <f>(MAX(0,MIN(1,(U1944-scaling_params!$B$12)/(scaling_params!$C$12-scaling_params!$B$12)))+MAX(0,MIN(1,(V1944-scaling_params!$B$13)/(scaling_params!$C$13-scaling_params!$B$13))))/2</f>
        <v>0.5131818182</v>
      </c>
      <c r="AC1944" s="13">
        <f>(scaling_params!$G$2*X1944+scaling_params!$G$3*Y1944+scaling_params!$G$4*Z1944+scaling_params!$G$5*AA1944+scaling_params!$G$6*AB1944)*100</f>
        <v>35.9901788</v>
      </c>
      <c r="AD1944" s="11" t="s">
        <v>680</v>
      </c>
      <c r="AE1944" s="11">
        <f t="shared" si="2"/>
        <v>1</v>
      </c>
    </row>
    <row r="1945" ht="15.75" customHeight="1">
      <c r="A1945" s="11" t="s">
        <v>651</v>
      </c>
      <c r="B1945" s="11" t="s">
        <v>163</v>
      </c>
      <c r="C1945" s="11" t="s">
        <v>610</v>
      </c>
      <c r="D1945" s="11" t="s">
        <v>177</v>
      </c>
      <c r="E1945" s="12">
        <v>2025.0</v>
      </c>
      <c r="F1945" s="11" t="s">
        <v>166</v>
      </c>
      <c r="G1945" s="11" t="s">
        <v>172</v>
      </c>
      <c r="H1945" s="11">
        <v>2.0</v>
      </c>
      <c r="I1945" s="13">
        <v>7.1</v>
      </c>
      <c r="J1945" s="11">
        <v>0.0</v>
      </c>
      <c r="K1945" s="13">
        <v>2.8</v>
      </c>
      <c r="L1945" s="13">
        <v>6.2</v>
      </c>
      <c r="M1945" s="11">
        <v>-14.0</v>
      </c>
      <c r="N1945" s="14">
        <v>0.72</v>
      </c>
      <c r="O1945" s="13">
        <v>69.9</v>
      </c>
      <c r="P1945" s="13">
        <v>6.2</v>
      </c>
      <c r="Q1945" s="13">
        <v>20.4</v>
      </c>
      <c r="R1945" s="13">
        <v>11.3</v>
      </c>
      <c r="S1945" s="13">
        <v>3.0</v>
      </c>
      <c r="T1945" s="13">
        <v>2.6</v>
      </c>
      <c r="U1945" s="13">
        <v>1.6</v>
      </c>
      <c r="V1945" s="13">
        <v>65.6</v>
      </c>
      <c r="W1945" s="11" t="str">
        <f t="shared" si="1"/>
        <v>B-Average|BBVA|Retail|2025</v>
      </c>
      <c r="X1945" s="15">
        <f>(MAX(0,MIN(1,1-(K1945-scaling_params!$B$2)/(scaling_params!$C$2-scaling_params!$B$2)))+MAX(0,MIN(1,(L1945-scaling_params!$B$3)/(scaling_params!$C$3-scaling_params!$B$3))))/2</f>
        <v>0.4352941176</v>
      </c>
      <c r="Y1945" s="15">
        <f>(MAX(0,MIN(1,(M1945-scaling_params!$B$4)/(scaling_params!$C$4-scaling_params!$B$4)))+MAX(0,MIN(1,(N1945-scaling_params!$B$5)/(scaling_params!$C$5-scaling_params!$B$5))))/2</f>
        <v>0.3446428571</v>
      </c>
      <c r="Z1945" s="15">
        <f>(MAX(0,MIN(1,(O1945-scaling_params!$B$6)/(scaling_params!$C$6-scaling_params!$B$6)))+MAX(0,MIN(1,1-(P1945-scaling_params!$B$7)/(scaling_params!$C$7-scaling_params!$B$7)))+MAX(0,MIN(1,(T1945-scaling_params!$B$11)/(scaling_params!$C$11-scaling_params!$B$11))))/3</f>
        <v>0.5945041222</v>
      </c>
      <c r="AA1945" s="15">
        <f>(MAX(0,MIN(1,1-(Q1945-scaling_params!$B$8)/(scaling_params!$C$8-scaling_params!$B$8)))+MAX(0,MIN(1,(R1945-scaling_params!$B$9)/(scaling_params!$C$9-scaling_params!$B$9)))+MAX(0,MIN(1,(S1945-scaling_params!$B$10)/(scaling_params!$C$10-scaling_params!$B$10))))/3</f>
        <v>0.1752295855</v>
      </c>
      <c r="AB1945" s="15">
        <f>(MAX(0,MIN(1,(U1945-scaling_params!$B$12)/(scaling_params!$C$12-scaling_params!$B$12)))+MAX(0,MIN(1,(V1945-scaling_params!$B$13)/(scaling_params!$C$13-scaling_params!$B$13))))/2</f>
        <v>0.3518181818</v>
      </c>
      <c r="AC1945" s="13">
        <f>(scaling_params!$G$2*X1945+scaling_params!$G$3*Y1945+scaling_params!$G$4*Z1945+scaling_params!$G$5*AA1945+scaling_params!$G$6*AB1945)*100</f>
        <v>39.53486103</v>
      </c>
      <c r="AD1945" s="11" t="s">
        <v>680</v>
      </c>
      <c r="AE1945" s="11">
        <f t="shared" si="2"/>
        <v>1</v>
      </c>
    </row>
    <row r="1946" ht="15.75" customHeight="1">
      <c r="A1946" s="11" t="s">
        <v>652</v>
      </c>
      <c r="B1946" s="11" t="s">
        <v>163</v>
      </c>
      <c r="C1946" s="11" t="s">
        <v>610</v>
      </c>
      <c r="D1946" s="11" t="s">
        <v>181</v>
      </c>
      <c r="E1946" s="12">
        <v>2024.0</v>
      </c>
      <c r="F1946" s="11" t="s">
        <v>166</v>
      </c>
      <c r="G1946" s="11" t="s">
        <v>167</v>
      </c>
      <c r="H1946" s="11">
        <v>3.0</v>
      </c>
      <c r="I1946" s="13">
        <v>7.4</v>
      </c>
      <c r="J1946" s="11">
        <v>0.0</v>
      </c>
      <c r="K1946" s="13">
        <v>3.1</v>
      </c>
      <c r="L1946" s="13">
        <v>7.3</v>
      </c>
      <c r="M1946" s="11">
        <v>25.0</v>
      </c>
      <c r="N1946" s="14">
        <v>0.84</v>
      </c>
      <c r="O1946" s="13">
        <v>71.5</v>
      </c>
      <c r="P1946" s="13">
        <v>8.4</v>
      </c>
      <c r="Q1946" s="13">
        <v>14.6</v>
      </c>
      <c r="R1946" s="13">
        <v>11.7</v>
      </c>
      <c r="S1946" s="13">
        <v>4.0</v>
      </c>
      <c r="T1946" s="13">
        <v>3.8</v>
      </c>
      <c r="U1946" s="13">
        <v>1.8</v>
      </c>
      <c r="V1946" s="13">
        <v>78.0</v>
      </c>
      <c r="W1946" s="11" t="str">
        <f t="shared" si="1"/>
        <v>B-Average|BBVA|Corporate|2024</v>
      </c>
      <c r="X1946" s="15">
        <f>(MAX(0,MIN(1,1-(K1946-scaling_params!$B$2)/(scaling_params!$C$2-scaling_params!$B$2)))+MAX(0,MIN(1,(L1946-scaling_params!$B$3)/(scaling_params!$C$3-scaling_params!$B$3))))/2</f>
        <v>0.4661764706</v>
      </c>
      <c r="Y1946" s="15">
        <f>(MAX(0,MIN(1,(M1946-scaling_params!$B$4)/(scaling_params!$C$4-scaling_params!$B$4)))+MAX(0,MIN(1,(N1946-scaling_params!$B$5)/(scaling_params!$C$5-scaling_params!$B$5))))/2</f>
        <v>0.6803571429</v>
      </c>
      <c r="Z1946" s="15">
        <f>(MAX(0,MIN(1,(O1946-scaling_params!$B$6)/(scaling_params!$C$6-scaling_params!$B$6)))+MAX(0,MIN(1,1-(P1946-scaling_params!$B$7)/(scaling_params!$C$7-scaling_params!$B$7)))+MAX(0,MIN(1,(T1946-scaling_params!$B$11)/(scaling_params!$C$11-scaling_params!$B$11))))/3</f>
        <v>0.5369942786</v>
      </c>
      <c r="AA1946" s="15">
        <f>(MAX(0,MIN(1,1-(Q1946-scaling_params!$B$8)/(scaling_params!$C$8-scaling_params!$B$8)))+MAX(0,MIN(1,(R1946-scaling_params!$B$9)/(scaling_params!$C$9-scaling_params!$B$9)))+MAX(0,MIN(1,(S1946-scaling_params!$B$10)/(scaling_params!$C$10-scaling_params!$B$10))))/3</f>
        <v>0.509843408</v>
      </c>
      <c r="AB1946" s="15">
        <f>(MAX(0,MIN(1,(U1946-scaling_params!$B$12)/(scaling_params!$C$12-scaling_params!$B$12)))+MAX(0,MIN(1,(V1946-scaling_params!$B$13)/(scaling_params!$C$13-scaling_params!$B$13))))/2</f>
        <v>0.5145454545</v>
      </c>
      <c r="AC1946" s="13">
        <f>(scaling_params!$G$2*X1946+scaling_params!$G$3*Y1946+scaling_params!$G$4*Z1946+scaling_params!$G$5*AA1946+scaling_params!$G$6*AB1946)*100</f>
        <v>54.60778581</v>
      </c>
      <c r="AD1946" s="11" t="s">
        <v>680</v>
      </c>
      <c r="AE1946" s="11">
        <f t="shared" si="2"/>
        <v>1</v>
      </c>
    </row>
    <row r="1947" ht="15.75" customHeight="1">
      <c r="A1947" s="11" t="s">
        <v>652</v>
      </c>
      <c r="B1947" s="11" t="s">
        <v>163</v>
      </c>
      <c r="C1947" s="11" t="s">
        <v>610</v>
      </c>
      <c r="D1947" s="11" t="s">
        <v>181</v>
      </c>
      <c r="E1947" s="12">
        <v>2025.0</v>
      </c>
      <c r="F1947" s="11" t="s">
        <v>166</v>
      </c>
      <c r="G1947" s="11" t="s">
        <v>167</v>
      </c>
      <c r="H1947" s="11">
        <v>3.0</v>
      </c>
      <c r="I1947" s="13">
        <v>7.1</v>
      </c>
      <c r="J1947" s="11">
        <v>0.0</v>
      </c>
      <c r="K1947" s="13">
        <v>2.0</v>
      </c>
      <c r="L1947" s="13">
        <v>9.3</v>
      </c>
      <c r="M1947" s="11">
        <v>22.0</v>
      </c>
      <c r="N1947" s="14">
        <v>0.86</v>
      </c>
      <c r="O1947" s="13">
        <v>66.0</v>
      </c>
      <c r="P1947" s="13">
        <v>8.0</v>
      </c>
      <c r="Q1947" s="13">
        <v>14.3</v>
      </c>
      <c r="R1947" s="13">
        <v>13.5</v>
      </c>
      <c r="S1947" s="13">
        <v>4.6</v>
      </c>
      <c r="T1947" s="13">
        <v>4.8</v>
      </c>
      <c r="U1947" s="13">
        <v>1.4</v>
      </c>
      <c r="V1947" s="13">
        <v>77.9</v>
      </c>
      <c r="W1947" s="11" t="str">
        <f t="shared" si="1"/>
        <v>B-Average|BBVA|Corporate|2025</v>
      </c>
      <c r="X1947" s="15">
        <f>(MAX(0,MIN(1,1-(K1947-scaling_params!$B$2)/(scaling_params!$C$2-scaling_params!$B$2)))+MAX(0,MIN(1,(L1947-scaling_params!$B$3)/(scaling_params!$C$3-scaling_params!$B$3))))/2</f>
        <v>0.7965686275</v>
      </c>
      <c r="Y1947" s="15">
        <f>(MAX(0,MIN(1,(M1947-scaling_params!$B$4)/(scaling_params!$C$4-scaling_params!$B$4)))+MAX(0,MIN(1,(N1947-scaling_params!$B$5)/(scaling_params!$C$5-scaling_params!$B$5))))/2</f>
        <v>0.6910714286</v>
      </c>
      <c r="Z1947" s="15">
        <f>(MAX(0,MIN(1,(O1947-scaling_params!$B$6)/(scaling_params!$C$6-scaling_params!$B$6)))+MAX(0,MIN(1,1-(P1947-scaling_params!$B$7)/(scaling_params!$C$7-scaling_params!$B$7)))+MAX(0,MIN(1,(T1947-scaling_params!$B$11)/(scaling_params!$C$11-scaling_params!$B$11))))/3</f>
        <v>0.5775093339</v>
      </c>
      <c r="AA1947" s="15">
        <f>(MAX(0,MIN(1,1-(Q1947-scaling_params!$B$8)/(scaling_params!$C$8-scaling_params!$B$8)))+MAX(0,MIN(1,(R1947-scaling_params!$B$9)/(scaling_params!$C$9-scaling_params!$B$9)))+MAX(0,MIN(1,(S1947-scaling_params!$B$10)/(scaling_params!$C$10-scaling_params!$B$10))))/3</f>
        <v>0.6559799409</v>
      </c>
      <c r="AB1947" s="15">
        <f>(MAX(0,MIN(1,(U1947-scaling_params!$B$12)/(scaling_params!$C$12-scaling_params!$B$12)))+MAX(0,MIN(1,(V1947-scaling_params!$B$13)/(scaling_params!$C$13-scaling_params!$B$13))))/2</f>
        <v>0.4136363636</v>
      </c>
      <c r="AC1947" s="13">
        <f>(scaling_params!$G$2*X1947+scaling_params!$G$3*Y1947+scaling_params!$G$4*Z1947+scaling_params!$G$5*AA1947+scaling_params!$G$6*AB1947)*100</f>
        <v>64.95716671</v>
      </c>
      <c r="AD1947" s="11" t="s">
        <v>680</v>
      </c>
      <c r="AE1947" s="11">
        <f t="shared" si="2"/>
        <v>1</v>
      </c>
    </row>
    <row r="1948" ht="15.75" customHeight="1">
      <c r="A1948" s="11" t="s">
        <v>653</v>
      </c>
      <c r="B1948" s="11" t="s">
        <v>163</v>
      </c>
      <c r="C1948" s="11" t="s">
        <v>610</v>
      </c>
      <c r="D1948" s="11" t="s">
        <v>165</v>
      </c>
      <c r="E1948" s="12">
        <v>2024.0</v>
      </c>
      <c r="F1948" s="11" t="s">
        <v>171</v>
      </c>
      <c r="G1948" s="11" t="s">
        <v>175</v>
      </c>
      <c r="H1948" s="11">
        <v>3.0</v>
      </c>
      <c r="I1948" s="13">
        <v>7.4</v>
      </c>
      <c r="J1948" s="11">
        <v>1.0</v>
      </c>
      <c r="K1948" s="13">
        <v>3.0</v>
      </c>
      <c r="L1948" s="13">
        <v>6.6</v>
      </c>
      <c r="M1948" s="11">
        <v>8.0</v>
      </c>
      <c r="N1948" s="14">
        <v>0.83</v>
      </c>
      <c r="O1948" s="13">
        <v>69.1</v>
      </c>
      <c r="P1948" s="13">
        <v>7.0</v>
      </c>
      <c r="Q1948" s="13">
        <v>16.3</v>
      </c>
      <c r="R1948" s="13">
        <v>13.4</v>
      </c>
      <c r="S1948" s="13">
        <v>3.5</v>
      </c>
      <c r="T1948" s="13">
        <v>3.7</v>
      </c>
      <c r="U1948" s="13">
        <v>2.1</v>
      </c>
      <c r="V1948" s="13">
        <v>69.4</v>
      </c>
      <c r="W1948" s="11" t="str">
        <f t="shared" si="1"/>
        <v>B-Average|BBVA|Operations|2024</v>
      </c>
      <c r="X1948" s="15">
        <f>(MAX(0,MIN(1,1-(K1948-scaling_params!$B$2)/(scaling_params!$C$2-scaling_params!$B$2)))+MAX(0,MIN(1,(L1948-scaling_params!$B$3)/(scaling_params!$C$3-scaling_params!$B$3))))/2</f>
        <v>0.431372549</v>
      </c>
      <c r="Y1948" s="15">
        <f>(MAX(0,MIN(1,(M1948-scaling_params!$B$4)/(scaling_params!$C$4-scaling_params!$B$4)))+MAX(0,MIN(1,(N1948-scaling_params!$B$5)/(scaling_params!$C$5-scaling_params!$B$5))))/2</f>
        <v>0.5869047619</v>
      </c>
      <c r="Z1948" s="15">
        <f>(MAX(0,MIN(1,(O1948-scaling_params!$B$6)/(scaling_params!$C$6-scaling_params!$B$6)))+MAX(0,MIN(1,1-(P1948-scaling_params!$B$7)/(scaling_params!$C$7-scaling_params!$B$7)))+MAX(0,MIN(1,(T1948-scaling_params!$B$11)/(scaling_params!$C$11-scaling_params!$B$11))))/3</f>
        <v>0.6139926348</v>
      </c>
      <c r="AA1948" s="15">
        <f>(MAX(0,MIN(1,1-(Q1948-scaling_params!$B$8)/(scaling_params!$C$8-scaling_params!$B$8)))+MAX(0,MIN(1,(R1948-scaling_params!$B$9)/(scaling_params!$C$9-scaling_params!$B$9)))+MAX(0,MIN(1,(S1948-scaling_params!$B$10)/(scaling_params!$C$10-scaling_params!$B$10))))/3</f>
        <v>0.4681598186</v>
      </c>
      <c r="AB1948" s="15">
        <f>(MAX(0,MIN(1,(U1948-scaling_params!$B$12)/(scaling_params!$C$12-scaling_params!$B$12)))+MAX(0,MIN(1,(V1948-scaling_params!$B$13)/(scaling_params!$C$13-scaling_params!$B$13))))/2</f>
        <v>0.5113636364</v>
      </c>
      <c r="AC1948" s="13">
        <f>(scaling_params!$G$2*X1948+scaling_params!$G$3*Y1948+scaling_params!$G$4*Z1948+scaling_params!$G$5*AA1948+scaling_params!$G$6*AB1948)*100</f>
        <v>52.63204744</v>
      </c>
      <c r="AD1948" s="11" t="s">
        <v>680</v>
      </c>
      <c r="AE1948" s="11">
        <f t="shared" si="2"/>
        <v>1</v>
      </c>
    </row>
    <row r="1949" ht="15.75" customHeight="1">
      <c r="A1949" s="11" t="s">
        <v>653</v>
      </c>
      <c r="B1949" s="11" t="s">
        <v>163</v>
      </c>
      <c r="C1949" s="11" t="s">
        <v>610</v>
      </c>
      <c r="D1949" s="11" t="s">
        <v>165</v>
      </c>
      <c r="E1949" s="12">
        <v>2025.0</v>
      </c>
      <c r="F1949" s="11" t="s">
        <v>171</v>
      </c>
      <c r="G1949" s="11" t="s">
        <v>175</v>
      </c>
      <c r="H1949" s="11">
        <v>3.0</v>
      </c>
      <c r="I1949" s="13">
        <v>7.1</v>
      </c>
      <c r="J1949" s="11">
        <v>0.0</v>
      </c>
      <c r="K1949" s="13">
        <v>2.9</v>
      </c>
      <c r="L1949" s="13">
        <v>6.4</v>
      </c>
      <c r="M1949" s="11">
        <v>12.0</v>
      </c>
      <c r="N1949" s="14">
        <v>0.79</v>
      </c>
      <c r="O1949" s="13">
        <v>65.0</v>
      </c>
      <c r="P1949" s="13">
        <v>7.5</v>
      </c>
      <c r="Q1949" s="13">
        <v>15.9</v>
      </c>
      <c r="R1949" s="13">
        <v>10.7</v>
      </c>
      <c r="S1949" s="13">
        <v>3.6</v>
      </c>
      <c r="T1949" s="13">
        <v>3.3</v>
      </c>
      <c r="U1949" s="13">
        <v>1.3</v>
      </c>
      <c r="V1949" s="13">
        <v>69.9</v>
      </c>
      <c r="W1949" s="11" t="str">
        <f t="shared" si="1"/>
        <v>B-Average|BBVA|Operations|2025</v>
      </c>
      <c r="X1949" s="15">
        <f>(MAX(0,MIN(1,1-(K1949-scaling_params!$B$2)/(scaling_params!$C$2-scaling_params!$B$2)))+MAX(0,MIN(1,(L1949-scaling_params!$B$3)/(scaling_params!$C$3-scaling_params!$B$3))))/2</f>
        <v>0.4333333333</v>
      </c>
      <c r="Y1949" s="15">
        <f>(MAX(0,MIN(1,(M1949-scaling_params!$B$4)/(scaling_params!$C$4-scaling_params!$B$4)))+MAX(0,MIN(1,(N1949-scaling_params!$B$5)/(scaling_params!$C$5-scaling_params!$B$5))))/2</f>
        <v>0.555952381</v>
      </c>
      <c r="Z1949" s="15">
        <f>(MAX(0,MIN(1,(O1949-scaling_params!$B$6)/(scaling_params!$C$6-scaling_params!$B$6)))+MAX(0,MIN(1,1-(P1949-scaling_params!$B$7)/(scaling_params!$C$7-scaling_params!$B$7)))+MAX(0,MIN(1,(T1949-scaling_params!$B$11)/(scaling_params!$C$11-scaling_params!$B$11))))/3</f>
        <v>0.463195586</v>
      </c>
      <c r="AA1949" s="15">
        <f>(MAX(0,MIN(1,1-(Q1949-scaling_params!$B$8)/(scaling_params!$C$8-scaling_params!$B$8)))+MAX(0,MIN(1,(R1949-scaling_params!$B$9)/(scaling_params!$C$9-scaling_params!$B$9)))+MAX(0,MIN(1,(S1949-scaling_params!$B$10)/(scaling_params!$C$10-scaling_params!$B$10))))/3</f>
        <v>0.3791912047</v>
      </c>
      <c r="AB1949" s="15">
        <f>(MAX(0,MIN(1,(U1949-scaling_params!$B$12)/(scaling_params!$C$12-scaling_params!$B$12)))+MAX(0,MIN(1,(V1949-scaling_params!$B$13)/(scaling_params!$C$13-scaling_params!$B$13))))/2</f>
        <v>0.3159090909</v>
      </c>
      <c r="AC1949" s="13">
        <f>(scaling_params!$G$2*X1949+scaling_params!$G$3*Y1949+scaling_params!$G$4*Z1949+scaling_params!$G$5*AA1949+scaling_params!$G$6*AB1949)*100</f>
        <v>44.53480303</v>
      </c>
      <c r="AD1949" s="11" t="s">
        <v>680</v>
      </c>
      <c r="AE1949" s="11">
        <f t="shared" si="2"/>
        <v>1</v>
      </c>
    </row>
    <row r="1950" ht="15.75" customHeight="1">
      <c r="A1950" s="11" t="s">
        <v>654</v>
      </c>
      <c r="B1950" s="11" t="s">
        <v>163</v>
      </c>
      <c r="C1950" s="11" t="s">
        <v>610</v>
      </c>
      <c r="D1950" s="11" t="s">
        <v>177</v>
      </c>
      <c r="E1950" s="12">
        <v>2024.0</v>
      </c>
      <c r="F1950" s="11" t="s">
        <v>171</v>
      </c>
      <c r="G1950" s="11" t="s">
        <v>167</v>
      </c>
      <c r="H1950" s="11">
        <v>1.0</v>
      </c>
      <c r="I1950" s="13">
        <v>7.4</v>
      </c>
      <c r="J1950" s="11">
        <v>0.0</v>
      </c>
      <c r="K1950" s="13">
        <v>2.9</v>
      </c>
      <c r="L1950" s="13">
        <v>5.3</v>
      </c>
      <c r="M1950" s="11">
        <v>-15.0</v>
      </c>
      <c r="N1950" s="14">
        <v>0.75</v>
      </c>
      <c r="O1950" s="13">
        <v>68.1</v>
      </c>
      <c r="P1950" s="13">
        <v>8.1</v>
      </c>
      <c r="Q1950" s="13">
        <v>16.4</v>
      </c>
      <c r="R1950" s="13">
        <v>13.3</v>
      </c>
      <c r="S1950" s="13">
        <v>2.2</v>
      </c>
      <c r="T1950" s="13">
        <v>3.1</v>
      </c>
      <c r="U1950" s="13">
        <v>2.1</v>
      </c>
      <c r="V1950" s="13">
        <v>62.6</v>
      </c>
      <c r="W1950" s="11" t="str">
        <f t="shared" si="1"/>
        <v>B-Average|BBVA|Retail|2024</v>
      </c>
      <c r="X1950" s="15">
        <f>(MAX(0,MIN(1,1-(K1950-scaling_params!$B$2)/(scaling_params!$C$2-scaling_params!$B$2)))+MAX(0,MIN(1,(L1950-scaling_params!$B$3)/(scaling_params!$C$3-scaling_params!$B$3))))/2</f>
        <v>0.3524509804</v>
      </c>
      <c r="Y1950" s="15">
        <f>(MAX(0,MIN(1,(M1950-scaling_params!$B$4)/(scaling_params!$C$4-scaling_params!$B$4)))+MAX(0,MIN(1,(N1950-scaling_params!$B$5)/(scaling_params!$C$5-scaling_params!$B$5))))/2</f>
        <v>0.3773809524</v>
      </c>
      <c r="Z1950" s="15">
        <f>(MAX(0,MIN(1,(O1950-scaling_params!$B$6)/(scaling_params!$C$6-scaling_params!$B$6)))+MAX(0,MIN(1,1-(P1950-scaling_params!$B$7)/(scaling_params!$C$7-scaling_params!$B$7)))+MAX(0,MIN(1,(T1950-scaling_params!$B$11)/(scaling_params!$C$11-scaling_params!$B$11))))/3</f>
        <v>0.4412490284</v>
      </c>
      <c r="AA1950" s="15">
        <f>(MAX(0,MIN(1,1-(Q1950-scaling_params!$B$8)/(scaling_params!$C$8-scaling_params!$B$8)))+MAX(0,MIN(1,(R1950-scaling_params!$B$9)/(scaling_params!$C$9-scaling_params!$B$9)))+MAX(0,MIN(1,(S1950-scaling_params!$B$10)/(scaling_params!$C$10-scaling_params!$B$10))))/3</f>
        <v>0.3327015501</v>
      </c>
      <c r="AB1950" s="15">
        <f>(MAX(0,MIN(1,(U1950-scaling_params!$B$12)/(scaling_params!$C$12-scaling_params!$B$12)))+MAX(0,MIN(1,(V1950-scaling_params!$B$13)/(scaling_params!$C$13-scaling_params!$B$13))))/2</f>
        <v>0.4495454545</v>
      </c>
      <c r="AC1950" s="13">
        <f>(scaling_params!$G$2*X1950+scaling_params!$G$3*Y1950+scaling_params!$G$4*Z1950+scaling_params!$G$5*AA1950+scaling_params!$G$6*AB1950)*100</f>
        <v>38.68058623</v>
      </c>
      <c r="AD1950" s="11" t="s">
        <v>680</v>
      </c>
      <c r="AE1950" s="11">
        <f t="shared" si="2"/>
        <v>1</v>
      </c>
    </row>
    <row r="1951" ht="15.75" customHeight="1">
      <c r="A1951" s="11" t="s">
        <v>654</v>
      </c>
      <c r="B1951" s="11" t="s">
        <v>163</v>
      </c>
      <c r="C1951" s="11" t="s">
        <v>610</v>
      </c>
      <c r="D1951" s="11" t="s">
        <v>177</v>
      </c>
      <c r="E1951" s="12">
        <v>2025.0</v>
      </c>
      <c r="F1951" s="11" t="s">
        <v>171</v>
      </c>
      <c r="G1951" s="11" t="s">
        <v>167</v>
      </c>
      <c r="H1951" s="11">
        <v>1.0</v>
      </c>
      <c r="I1951" s="13">
        <v>7.1</v>
      </c>
      <c r="J1951" s="11">
        <v>0.0</v>
      </c>
      <c r="K1951" s="13">
        <v>2.8</v>
      </c>
      <c r="L1951" s="13">
        <v>6.9</v>
      </c>
      <c r="M1951" s="11">
        <v>18.0</v>
      </c>
      <c r="N1951" s="14">
        <v>0.75</v>
      </c>
      <c r="O1951" s="13">
        <v>69.9</v>
      </c>
      <c r="P1951" s="13">
        <v>6.2</v>
      </c>
      <c r="Q1951" s="13">
        <v>20.4</v>
      </c>
      <c r="R1951" s="13">
        <v>11.3</v>
      </c>
      <c r="S1951" s="13">
        <v>3.0</v>
      </c>
      <c r="T1951" s="13">
        <v>2.9</v>
      </c>
      <c r="U1951" s="13">
        <v>1.6</v>
      </c>
      <c r="V1951" s="13">
        <v>70.1</v>
      </c>
      <c r="W1951" s="11" t="str">
        <f t="shared" si="1"/>
        <v>B-Average|BBVA|Retail|2025</v>
      </c>
      <c r="X1951" s="15">
        <f>(MAX(0,MIN(1,1-(K1951-scaling_params!$B$2)/(scaling_params!$C$2-scaling_params!$B$2)))+MAX(0,MIN(1,(L1951-scaling_params!$B$3)/(scaling_params!$C$3-scaling_params!$B$3))))/2</f>
        <v>0.4867647059</v>
      </c>
      <c r="Y1951" s="15">
        <f>(MAX(0,MIN(1,(M1951-scaling_params!$B$4)/(scaling_params!$C$4-scaling_params!$B$4)))+MAX(0,MIN(1,(N1951-scaling_params!$B$5)/(scaling_params!$C$5-scaling_params!$B$5))))/2</f>
        <v>0.5345238095</v>
      </c>
      <c r="Z1951" s="15">
        <f>(MAX(0,MIN(1,(O1951-scaling_params!$B$6)/(scaling_params!$C$6-scaling_params!$B$6)))+MAX(0,MIN(1,1-(P1951-scaling_params!$B$7)/(scaling_params!$C$7-scaling_params!$B$7)))+MAX(0,MIN(1,(T1951-scaling_params!$B$11)/(scaling_params!$C$11-scaling_params!$B$11))))/3</f>
        <v>0.6230755508</v>
      </c>
      <c r="AA1951" s="15">
        <f>(MAX(0,MIN(1,1-(Q1951-scaling_params!$B$8)/(scaling_params!$C$8-scaling_params!$B$8)))+MAX(0,MIN(1,(R1951-scaling_params!$B$9)/(scaling_params!$C$9-scaling_params!$B$9)))+MAX(0,MIN(1,(S1951-scaling_params!$B$10)/(scaling_params!$C$10-scaling_params!$B$10))))/3</f>
        <v>0.1752295855</v>
      </c>
      <c r="AB1951" s="15">
        <f>(MAX(0,MIN(1,(U1951-scaling_params!$B$12)/(scaling_params!$C$12-scaling_params!$B$12)))+MAX(0,MIN(1,(V1951-scaling_params!$B$13)/(scaling_params!$C$13-scaling_params!$B$13))))/2</f>
        <v>0.3927272727</v>
      </c>
      <c r="AC1951" s="13">
        <f>(scaling_params!$G$2*X1951+scaling_params!$G$3*Y1951+scaling_params!$G$4*Z1951+scaling_params!$G$5*AA1951+scaling_params!$G$6*AB1951)*100</f>
        <v>46.36077808</v>
      </c>
      <c r="AD1951" s="11" t="s">
        <v>680</v>
      </c>
      <c r="AE1951" s="11">
        <f t="shared" si="2"/>
        <v>1</v>
      </c>
    </row>
    <row r="1952" ht="15.75" customHeight="1">
      <c r="A1952" s="11" t="s">
        <v>655</v>
      </c>
      <c r="B1952" s="11" t="s">
        <v>163</v>
      </c>
      <c r="C1952" s="11" t="s">
        <v>610</v>
      </c>
      <c r="D1952" s="11" t="s">
        <v>165</v>
      </c>
      <c r="E1952" s="12">
        <v>2024.0</v>
      </c>
      <c r="F1952" s="11" t="s">
        <v>166</v>
      </c>
      <c r="G1952" s="11" t="s">
        <v>175</v>
      </c>
      <c r="H1952" s="11">
        <v>2.0</v>
      </c>
      <c r="I1952" s="13">
        <v>7.4</v>
      </c>
      <c r="J1952" s="11">
        <v>0.0</v>
      </c>
      <c r="K1952" s="13">
        <v>3.0</v>
      </c>
      <c r="L1952" s="13">
        <v>6.8</v>
      </c>
      <c r="M1952" s="11">
        <v>22.0</v>
      </c>
      <c r="N1952" s="14">
        <v>0.81</v>
      </c>
      <c r="O1952" s="13">
        <v>69.1</v>
      </c>
      <c r="P1952" s="13">
        <v>7.0</v>
      </c>
      <c r="Q1952" s="13">
        <v>16.3</v>
      </c>
      <c r="R1952" s="13">
        <v>13.4</v>
      </c>
      <c r="S1952" s="13">
        <v>3.7</v>
      </c>
      <c r="T1952" s="13">
        <v>3.2</v>
      </c>
      <c r="U1952" s="13">
        <v>2.1</v>
      </c>
      <c r="V1952" s="13">
        <v>73.6</v>
      </c>
      <c r="W1952" s="11" t="str">
        <f t="shared" si="1"/>
        <v>B-Average|BBVA|Operations|2024</v>
      </c>
      <c r="X1952" s="15">
        <f>(MAX(0,MIN(1,1-(K1952-scaling_params!$B$2)/(scaling_params!$C$2-scaling_params!$B$2)))+MAX(0,MIN(1,(L1952-scaling_params!$B$3)/(scaling_params!$C$3-scaling_params!$B$3))))/2</f>
        <v>0.4460784314</v>
      </c>
      <c r="Y1952" s="15">
        <f>(MAX(0,MIN(1,(M1952-scaling_params!$B$4)/(scaling_params!$C$4-scaling_params!$B$4)))+MAX(0,MIN(1,(N1952-scaling_params!$B$5)/(scaling_params!$C$5-scaling_params!$B$5))))/2</f>
        <v>0.6285714286</v>
      </c>
      <c r="Z1952" s="15">
        <f>(MAX(0,MIN(1,(O1952-scaling_params!$B$6)/(scaling_params!$C$6-scaling_params!$B$6)))+MAX(0,MIN(1,1-(P1952-scaling_params!$B$7)/(scaling_params!$C$7-scaling_params!$B$7)))+MAX(0,MIN(1,(T1952-scaling_params!$B$11)/(scaling_params!$C$11-scaling_params!$B$11))))/3</f>
        <v>0.5663735872</v>
      </c>
      <c r="AA1952" s="15">
        <f>(MAX(0,MIN(1,1-(Q1952-scaling_params!$B$8)/(scaling_params!$C$8-scaling_params!$B$8)))+MAX(0,MIN(1,(R1952-scaling_params!$B$9)/(scaling_params!$C$9-scaling_params!$B$9)))+MAX(0,MIN(1,(S1952-scaling_params!$B$10)/(scaling_params!$C$10-scaling_params!$B$10))))/3</f>
        <v>0.4877676617</v>
      </c>
      <c r="AB1952" s="15">
        <f>(MAX(0,MIN(1,(U1952-scaling_params!$B$12)/(scaling_params!$C$12-scaling_params!$B$12)))+MAX(0,MIN(1,(V1952-scaling_params!$B$13)/(scaling_params!$C$13-scaling_params!$B$13))))/2</f>
        <v>0.5495454545</v>
      </c>
      <c r="AC1952" s="13">
        <f>(scaling_params!$G$2*X1952+scaling_params!$G$3*Y1952+scaling_params!$G$4*Z1952+scaling_params!$G$5*AA1952+scaling_params!$G$6*AB1952)*100</f>
        <v>53.63339822</v>
      </c>
      <c r="AD1952" s="11" t="s">
        <v>680</v>
      </c>
      <c r="AE1952" s="11">
        <f t="shared" si="2"/>
        <v>1</v>
      </c>
    </row>
    <row r="1953" ht="15.75" customHeight="1">
      <c r="A1953" s="11" t="s">
        <v>655</v>
      </c>
      <c r="B1953" s="11" t="s">
        <v>163</v>
      </c>
      <c r="C1953" s="11" t="s">
        <v>610</v>
      </c>
      <c r="D1953" s="11" t="s">
        <v>165</v>
      </c>
      <c r="E1953" s="12">
        <v>2025.0</v>
      </c>
      <c r="F1953" s="11" t="s">
        <v>166</v>
      </c>
      <c r="G1953" s="11" t="s">
        <v>175</v>
      </c>
      <c r="H1953" s="11">
        <v>2.0</v>
      </c>
      <c r="I1953" s="13">
        <v>7.1</v>
      </c>
      <c r="J1953" s="11">
        <v>0.0</v>
      </c>
      <c r="K1953" s="13">
        <v>2.9</v>
      </c>
      <c r="L1953" s="13">
        <v>6.3</v>
      </c>
      <c r="M1953" s="11">
        <v>10.0</v>
      </c>
      <c r="N1953" s="14">
        <v>0.8</v>
      </c>
      <c r="O1953" s="13">
        <v>65.0</v>
      </c>
      <c r="P1953" s="13">
        <v>7.5</v>
      </c>
      <c r="Q1953" s="13">
        <v>15.9</v>
      </c>
      <c r="R1953" s="13">
        <v>10.7</v>
      </c>
      <c r="S1953" s="13">
        <v>3.6</v>
      </c>
      <c r="T1953" s="13">
        <v>4.5</v>
      </c>
      <c r="U1953" s="13">
        <v>1.3</v>
      </c>
      <c r="V1953" s="13">
        <v>68.3</v>
      </c>
      <c r="W1953" s="11" t="str">
        <f t="shared" si="1"/>
        <v>B-Average|BBVA|Operations|2025</v>
      </c>
      <c r="X1953" s="15">
        <f>(MAX(0,MIN(1,1-(K1953-scaling_params!$B$2)/(scaling_params!$C$2-scaling_params!$B$2)))+MAX(0,MIN(1,(L1953-scaling_params!$B$3)/(scaling_params!$C$3-scaling_params!$B$3))))/2</f>
        <v>0.4259803922</v>
      </c>
      <c r="Y1953" s="15">
        <f>(MAX(0,MIN(1,(M1953-scaling_params!$B$4)/(scaling_params!$C$4-scaling_params!$B$4)))+MAX(0,MIN(1,(N1953-scaling_params!$B$5)/(scaling_params!$C$5-scaling_params!$B$5))))/2</f>
        <v>0.5589285714</v>
      </c>
      <c r="Z1953" s="15">
        <f>(MAX(0,MIN(1,(O1953-scaling_params!$B$6)/(scaling_params!$C$6-scaling_params!$B$6)))+MAX(0,MIN(1,1-(P1953-scaling_params!$B$7)/(scaling_params!$C$7-scaling_params!$B$7)))+MAX(0,MIN(1,(T1953-scaling_params!$B$11)/(scaling_params!$C$11-scaling_params!$B$11))))/3</f>
        <v>0.5774813003</v>
      </c>
      <c r="AA1953" s="15">
        <f>(MAX(0,MIN(1,1-(Q1953-scaling_params!$B$8)/(scaling_params!$C$8-scaling_params!$B$8)))+MAX(0,MIN(1,(R1953-scaling_params!$B$9)/(scaling_params!$C$9-scaling_params!$B$9)))+MAX(0,MIN(1,(S1953-scaling_params!$B$10)/(scaling_params!$C$10-scaling_params!$B$10))))/3</f>
        <v>0.3791912047</v>
      </c>
      <c r="AB1953" s="15">
        <f>(MAX(0,MIN(1,(U1953-scaling_params!$B$12)/(scaling_params!$C$12-scaling_params!$B$12)))+MAX(0,MIN(1,(V1953-scaling_params!$B$13)/(scaling_params!$C$13-scaling_params!$B$13))))/2</f>
        <v>0.3013636364</v>
      </c>
      <c r="AC1953" s="13">
        <f>(scaling_params!$G$2*X1953+scaling_params!$G$3*Y1953+scaling_params!$G$4*Z1953+scaling_params!$G$5*AA1953+scaling_params!$G$6*AB1953)*100</f>
        <v>46.94602731</v>
      </c>
      <c r="AD1953" s="11" t="s">
        <v>680</v>
      </c>
      <c r="AE1953" s="11">
        <f t="shared" si="2"/>
        <v>1</v>
      </c>
    </row>
    <row r="1954" ht="15.75" customHeight="1">
      <c r="A1954" s="11" t="s">
        <v>656</v>
      </c>
      <c r="B1954" s="11" t="s">
        <v>163</v>
      </c>
      <c r="C1954" s="11" t="s">
        <v>610</v>
      </c>
      <c r="D1954" s="11" t="s">
        <v>181</v>
      </c>
      <c r="E1954" s="12">
        <v>2024.0</v>
      </c>
      <c r="F1954" s="11" t="s">
        <v>171</v>
      </c>
      <c r="G1954" s="11" t="s">
        <v>167</v>
      </c>
      <c r="H1954" s="11">
        <v>4.0</v>
      </c>
      <c r="I1954" s="13">
        <v>7.4</v>
      </c>
      <c r="J1954" s="11">
        <v>0.0</v>
      </c>
      <c r="K1954" s="13">
        <v>3.1</v>
      </c>
      <c r="L1954" s="13">
        <v>6.8</v>
      </c>
      <c r="M1954" s="11">
        <v>24.0</v>
      </c>
      <c r="N1954" s="14">
        <v>0.87</v>
      </c>
      <c r="O1954" s="13">
        <v>71.5</v>
      </c>
      <c r="P1954" s="13">
        <v>8.4</v>
      </c>
      <c r="Q1954" s="13">
        <v>14.6</v>
      </c>
      <c r="R1954" s="13">
        <v>11.7</v>
      </c>
      <c r="S1954" s="13">
        <v>3.9</v>
      </c>
      <c r="T1954" s="13">
        <v>3.8</v>
      </c>
      <c r="U1954" s="13">
        <v>1.8</v>
      </c>
      <c r="V1954" s="13">
        <v>77.1</v>
      </c>
      <c r="W1954" s="11" t="str">
        <f t="shared" si="1"/>
        <v>B-Average|BBVA|Corporate|2024</v>
      </c>
      <c r="X1954" s="15">
        <f>(MAX(0,MIN(1,1-(K1954-scaling_params!$B$2)/(scaling_params!$C$2-scaling_params!$B$2)))+MAX(0,MIN(1,(L1954-scaling_params!$B$3)/(scaling_params!$C$3-scaling_params!$B$3))))/2</f>
        <v>0.4294117647</v>
      </c>
      <c r="Y1954" s="15">
        <f>(MAX(0,MIN(1,(M1954-scaling_params!$B$4)/(scaling_params!$C$4-scaling_params!$B$4)))+MAX(0,MIN(1,(N1954-scaling_params!$B$5)/(scaling_params!$C$5-scaling_params!$B$5))))/2</f>
        <v>0.7130952381</v>
      </c>
      <c r="Z1954" s="15">
        <f>(MAX(0,MIN(1,(O1954-scaling_params!$B$6)/(scaling_params!$C$6-scaling_params!$B$6)))+MAX(0,MIN(1,1-(P1954-scaling_params!$B$7)/(scaling_params!$C$7-scaling_params!$B$7)))+MAX(0,MIN(1,(T1954-scaling_params!$B$11)/(scaling_params!$C$11-scaling_params!$B$11))))/3</f>
        <v>0.5369942786</v>
      </c>
      <c r="AA1954" s="15">
        <f>(MAX(0,MIN(1,1-(Q1954-scaling_params!$B$8)/(scaling_params!$C$8-scaling_params!$B$8)))+MAX(0,MIN(1,(R1954-scaling_params!$B$9)/(scaling_params!$C$9-scaling_params!$B$9)))+MAX(0,MIN(1,(S1954-scaling_params!$B$10)/(scaling_params!$C$10-scaling_params!$B$10))))/3</f>
        <v>0.5000394865</v>
      </c>
      <c r="AB1954" s="15">
        <f>(MAX(0,MIN(1,(U1954-scaling_params!$B$12)/(scaling_params!$C$12-scaling_params!$B$12)))+MAX(0,MIN(1,(V1954-scaling_params!$B$13)/(scaling_params!$C$13-scaling_params!$B$13))))/2</f>
        <v>0.5063636364</v>
      </c>
      <c r="AC1954" s="13">
        <f>(scaling_params!$G$2*X1954+scaling_params!$G$3*Y1954+scaling_params!$G$4*Z1954+scaling_params!$G$5*AA1954+scaling_params!$G$6*AB1954)*100</f>
        <v>54.24406598</v>
      </c>
      <c r="AD1954" s="11" t="s">
        <v>680</v>
      </c>
      <c r="AE1954" s="11">
        <f t="shared" si="2"/>
        <v>1</v>
      </c>
    </row>
    <row r="1955" ht="15.75" customHeight="1">
      <c r="A1955" s="11" t="s">
        <v>656</v>
      </c>
      <c r="B1955" s="11" t="s">
        <v>163</v>
      </c>
      <c r="C1955" s="11" t="s">
        <v>610</v>
      </c>
      <c r="D1955" s="11" t="s">
        <v>181</v>
      </c>
      <c r="E1955" s="12">
        <v>2025.0</v>
      </c>
      <c r="F1955" s="11" t="s">
        <v>171</v>
      </c>
      <c r="G1955" s="11" t="s">
        <v>167</v>
      </c>
      <c r="H1955" s="11">
        <v>4.0</v>
      </c>
      <c r="I1955" s="13">
        <v>7.1</v>
      </c>
      <c r="J1955" s="11">
        <v>0.0</v>
      </c>
      <c r="K1955" s="13">
        <v>2.0</v>
      </c>
      <c r="L1955" s="13">
        <v>7.8</v>
      </c>
      <c r="M1955" s="11">
        <v>17.0</v>
      </c>
      <c r="N1955" s="14">
        <v>0.83</v>
      </c>
      <c r="O1955" s="13">
        <v>66.0</v>
      </c>
      <c r="P1955" s="13">
        <v>8.0</v>
      </c>
      <c r="Q1955" s="13">
        <v>14.3</v>
      </c>
      <c r="R1955" s="13">
        <v>13.5</v>
      </c>
      <c r="S1955" s="13">
        <v>4.8</v>
      </c>
      <c r="T1955" s="13">
        <v>3.7</v>
      </c>
      <c r="U1955" s="13">
        <v>1.4</v>
      </c>
      <c r="V1955" s="13">
        <v>74.9</v>
      </c>
      <c r="W1955" s="11" t="str">
        <f t="shared" si="1"/>
        <v>B-Average|BBVA|Corporate|2025</v>
      </c>
      <c r="X1955" s="15">
        <f>(MAX(0,MIN(1,1-(K1955-scaling_params!$B$2)/(scaling_params!$C$2-scaling_params!$B$2)))+MAX(0,MIN(1,(L1955-scaling_params!$B$3)/(scaling_params!$C$3-scaling_params!$B$3))))/2</f>
        <v>0.6862745098</v>
      </c>
      <c r="Y1955" s="15">
        <f>(MAX(0,MIN(1,(M1955-scaling_params!$B$4)/(scaling_params!$C$4-scaling_params!$B$4)))+MAX(0,MIN(1,(N1955-scaling_params!$B$5)/(scaling_params!$C$5-scaling_params!$B$5))))/2</f>
        <v>0.6297619048</v>
      </c>
      <c r="Z1955" s="15">
        <f>(MAX(0,MIN(1,(O1955-scaling_params!$B$6)/(scaling_params!$C$6-scaling_params!$B$6)))+MAX(0,MIN(1,1-(P1955-scaling_params!$B$7)/(scaling_params!$C$7-scaling_params!$B$7)))+MAX(0,MIN(1,(T1955-scaling_params!$B$11)/(scaling_params!$C$11-scaling_params!$B$11))))/3</f>
        <v>0.4727474292</v>
      </c>
      <c r="AA1955" s="15">
        <f>(MAX(0,MIN(1,1-(Q1955-scaling_params!$B$8)/(scaling_params!$C$8-scaling_params!$B$8)))+MAX(0,MIN(1,(R1955-scaling_params!$B$9)/(scaling_params!$C$9-scaling_params!$B$9)))+MAX(0,MIN(1,(S1955-scaling_params!$B$10)/(scaling_params!$C$10-scaling_params!$B$10))))/3</f>
        <v>0.675587784</v>
      </c>
      <c r="AB1955" s="15">
        <f>(MAX(0,MIN(1,(U1955-scaling_params!$B$12)/(scaling_params!$C$12-scaling_params!$B$12)))+MAX(0,MIN(1,(V1955-scaling_params!$B$13)/(scaling_params!$C$13-scaling_params!$B$13))))/2</f>
        <v>0.3863636364</v>
      </c>
      <c r="AC1955" s="13">
        <f>(scaling_params!$G$2*X1955+scaling_params!$G$3*Y1955+scaling_params!$G$4*Z1955+scaling_params!$G$5*AA1955+scaling_params!$G$6*AB1955)*100</f>
        <v>58.48585624</v>
      </c>
      <c r="AD1955" s="11" t="s">
        <v>680</v>
      </c>
      <c r="AE1955" s="11">
        <f t="shared" si="2"/>
        <v>1</v>
      </c>
    </row>
    <row r="1956" ht="15.75" customHeight="1">
      <c r="A1956" s="11" t="s">
        <v>657</v>
      </c>
      <c r="B1956" s="11" t="s">
        <v>163</v>
      </c>
      <c r="C1956" s="11" t="s">
        <v>610</v>
      </c>
      <c r="D1956" s="11" t="s">
        <v>177</v>
      </c>
      <c r="E1956" s="12">
        <v>2024.0</v>
      </c>
      <c r="F1956" s="11" t="s">
        <v>171</v>
      </c>
      <c r="G1956" s="11" t="s">
        <v>172</v>
      </c>
      <c r="H1956" s="11">
        <v>5.0</v>
      </c>
      <c r="I1956" s="13">
        <v>7.4</v>
      </c>
      <c r="J1956" s="11">
        <v>0.0</v>
      </c>
      <c r="K1956" s="13">
        <v>2.9</v>
      </c>
      <c r="L1956" s="13">
        <v>6.1</v>
      </c>
      <c r="M1956" s="11">
        <v>22.0</v>
      </c>
      <c r="N1956" s="14">
        <v>0.88</v>
      </c>
      <c r="O1956" s="13">
        <v>68.1</v>
      </c>
      <c r="P1956" s="13">
        <v>8.1</v>
      </c>
      <c r="Q1956" s="13">
        <v>16.4</v>
      </c>
      <c r="R1956" s="13">
        <v>13.3</v>
      </c>
      <c r="S1956" s="13">
        <v>3.2</v>
      </c>
      <c r="T1956" s="13">
        <v>2.8</v>
      </c>
      <c r="U1956" s="13">
        <v>2.1</v>
      </c>
      <c r="V1956" s="13">
        <v>66.7</v>
      </c>
      <c r="W1956" s="11" t="str">
        <f t="shared" si="1"/>
        <v>B-Average|BBVA|Retail|2024</v>
      </c>
      <c r="X1956" s="15">
        <f>(MAX(0,MIN(1,1-(K1956-scaling_params!$B$2)/(scaling_params!$C$2-scaling_params!$B$2)))+MAX(0,MIN(1,(L1956-scaling_params!$B$3)/(scaling_params!$C$3-scaling_params!$B$3))))/2</f>
        <v>0.4112745098</v>
      </c>
      <c r="Y1956" s="15">
        <f>(MAX(0,MIN(1,(M1956-scaling_params!$B$4)/(scaling_params!$C$4-scaling_params!$B$4)))+MAX(0,MIN(1,(N1956-scaling_params!$B$5)/(scaling_params!$C$5-scaling_params!$B$5))))/2</f>
        <v>0.7160714286</v>
      </c>
      <c r="Z1956" s="15">
        <f>(MAX(0,MIN(1,(O1956-scaling_params!$B$6)/(scaling_params!$C$6-scaling_params!$B$6)))+MAX(0,MIN(1,1-(P1956-scaling_params!$B$7)/(scaling_params!$C$7-scaling_params!$B$7)))+MAX(0,MIN(1,(T1956-scaling_params!$B$11)/(scaling_params!$C$11-scaling_params!$B$11))))/3</f>
        <v>0.4126775998</v>
      </c>
      <c r="AA1956" s="15">
        <f>(MAX(0,MIN(1,1-(Q1956-scaling_params!$B$8)/(scaling_params!$C$8-scaling_params!$B$8)))+MAX(0,MIN(1,(R1956-scaling_params!$B$9)/(scaling_params!$C$9-scaling_params!$B$9)))+MAX(0,MIN(1,(S1956-scaling_params!$B$10)/(scaling_params!$C$10-scaling_params!$B$10))))/3</f>
        <v>0.4307407658</v>
      </c>
      <c r="AB1956" s="15">
        <f>(MAX(0,MIN(1,(U1956-scaling_params!$B$12)/(scaling_params!$C$12-scaling_params!$B$12)))+MAX(0,MIN(1,(V1956-scaling_params!$B$13)/(scaling_params!$C$13-scaling_params!$B$13))))/2</f>
        <v>0.4868181818</v>
      </c>
      <c r="AC1956" s="13">
        <f>(scaling_params!$G$2*X1956+scaling_params!$G$3*Y1956+scaling_params!$G$4*Z1956+scaling_params!$G$5*AA1956+scaling_params!$G$6*AB1956)*100</f>
        <v>49.51604517</v>
      </c>
      <c r="AD1956" s="11" t="s">
        <v>680</v>
      </c>
      <c r="AE1956" s="11">
        <f t="shared" si="2"/>
        <v>1</v>
      </c>
    </row>
    <row r="1957" ht="15.75" customHeight="1">
      <c r="A1957" s="11" t="s">
        <v>657</v>
      </c>
      <c r="B1957" s="11" t="s">
        <v>163</v>
      </c>
      <c r="C1957" s="11" t="s">
        <v>610</v>
      </c>
      <c r="D1957" s="11" t="s">
        <v>177</v>
      </c>
      <c r="E1957" s="12">
        <v>2025.0</v>
      </c>
      <c r="F1957" s="11" t="s">
        <v>171</v>
      </c>
      <c r="G1957" s="11" t="s">
        <v>172</v>
      </c>
      <c r="H1957" s="11">
        <v>5.0</v>
      </c>
      <c r="I1957" s="13">
        <v>7.1</v>
      </c>
      <c r="J1957" s="11">
        <v>0.0</v>
      </c>
      <c r="K1957" s="13">
        <v>2.8</v>
      </c>
      <c r="L1957" s="13">
        <v>6.8</v>
      </c>
      <c r="M1957" s="11">
        <v>29.0</v>
      </c>
      <c r="N1957" s="14">
        <v>0.74</v>
      </c>
      <c r="O1957" s="13">
        <v>69.9</v>
      </c>
      <c r="P1957" s="13">
        <v>6.2</v>
      </c>
      <c r="Q1957" s="13">
        <v>20.4</v>
      </c>
      <c r="R1957" s="13">
        <v>11.3</v>
      </c>
      <c r="S1957" s="13">
        <v>3.3</v>
      </c>
      <c r="T1957" s="13">
        <v>2.8</v>
      </c>
      <c r="U1957" s="13">
        <v>1.6</v>
      </c>
      <c r="V1957" s="13">
        <v>53.8</v>
      </c>
      <c r="W1957" s="11" t="str">
        <f t="shared" si="1"/>
        <v>B-Average|BBVA|Retail|2025</v>
      </c>
      <c r="X1957" s="15">
        <f>(MAX(0,MIN(1,1-(K1957-scaling_params!$B$2)/(scaling_params!$C$2-scaling_params!$B$2)))+MAX(0,MIN(1,(L1957-scaling_params!$B$3)/(scaling_params!$C$3-scaling_params!$B$3))))/2</f>
        <v>0.4794117647</v>
      </c>
      <c r="Y1957" s="15">
        <f>(MAX(0,MIN(1,(M1957-scaling_params!$B$4)/(scaling_params!$C$4-scaling_params!$B$4)))+MAX(0,MIN(1,(N1957-scaling_params!$B$5)/(scaling_params!$C$5-scaling_params!$B$5))))/2</f>
        <v>0.5744047619</v>
      </c>
      <c r="Z1957" s="15">
        <f>(MAX(0,MIN(1,(O1957-scaling_params!$B$6)/(scaling_params!$C$6-scaling_params!$B$6)))+MAX(0,MIN(1,1-(P1957-scaling_params!$B$7)/(scaling_params!$C$7-scaling_params!$B$7)))+MAX(0,MIN(1,(T1957-scaling_params!$B$11)/(scaling_params!$C$11-scaling_params!$B$11))))/3</f>
        <v>0.6135517413</v>
      </c>
      <c r="AA1957" s="15">
        <f>(MAX(0,MIN(1,1-(Q1957-scaling_params!$B$8)/(scaling_params!$C$8-scaling_params!$B$8)))+MAX(0,MIN(1,(R1957-scaling_params!$B$9)/(scaling_params!$C$9-scaling_params!$B$9)))+MAX(0,MIN(1,(S1957-scaling_params!$B$10)/(scaling_params!$C$10-scaling_params!$B$10))))/3</f>
        <v>0.2046413502</v>
      </c>
      <c r="AB1957" s="15">
        <f>(MAX(0,MIN(1,(U1957-scaling_params!$B$12)/(scaling_params!$C$12-scaling_params!$B$12)))+MAX(0,MIN(1,(V1957-scaling_params!$B$13)/(scaling_params!$C$13-scaling_params!$B$13))))/2</f>
        <v>0.2445454545</v>
      </c>
      <c r="AC1957" s="13">
        <f>(scaling_params!$G$2*X1957+scaling_params!$G$3*Y1957+scaling_params!$G$4*Z1957+scaling_params!$G$5*AA1957+scaling_params!$G$6*AB1957)*100</f>
        <v>45.67047842</v>
      </c>
      <c r="AD1957" s="11" t="s">
        <v>680</v>
      </c>
      <c r="AE1957" s="11">
        <f t="shared" si="2"/>
        <v>1</v>
      </c>
    </row>
    <row r="1958" ht="15.75" customHeight="1">
      <c r="A1958" s="11" t="s">
        <v>658</v>
      </c>
      <c r="B1958" s="11" t="s">
        <v>163</v>
      </c>
      <c r="C1958" s="11" t="s">
        <v>610</v>
      </c>
      <c r="D1958" s="11" t="s">
        <v>174</v>
      </c>
      <c r="E1958" s="12">
        <v>2024.0</v>
      </c>
      <c r="F1958" s="11" t="s">
        <v>166</v>
      </c>
      <c r="G1958" s="11" t="s">
        <v>172</v>
      </c>
      <c r="H1958" s="11">
        <v>5.0</v>
      </c>
      <c r="I1958" s="13">
        <v>7.4</v>
      </c>
      <c r="J1958" s="11">
        <v>0.0</v>
      </c>
      <c r="K1958" s="13">
        <v>3.0</v>
      </c>
      <c r="L1958" s="13">
        <v>6.4</v>
      </c>
      <c r="M1958" s="11">
        <v>10.0</v>
      </c>
      <c r="N1958" s="14">
        <v>0.84</v>
      </c>
      <c r="O1958" s="13">
        <v>61.5</v>
      </c>
      <c r="P1958" s="13">
        <v>8.7</v>
      </c>
      <c r="Q1958" s="13">
        <v>18.1</v>
      </c>
      <c r="R1958" s="13">
        <v>13.0</v>
      </c>
      <c r="S1958" s="13">
        <v>3.5</v>
      </c>
      <c r="T1958" s="13">
        <v>4.3</v>
      </c>
      <c r="U1958" s="13">
        <v>1.3</v>
      </c>
      <c r="V1958" s="13">
        <v>69.4</v>
      </c>
      <c r="W1958" s="11" t="str">
        <f t="shared" si="1"/>
        <v>B-Average|BBVA|Digital|2024</v>
      </c>
      <c r="X1958" s="15">
        <f>(MAX(0,MIN(1,1-(K1958-scaling_params!$B$2)/(scaling_params!$C$2-scaling_params!$B$2)))+MAX(0,MIN(1,(L1958-scaling_params!$B$3)/(scaling_params!$C$3-scaling_params!$B$3))))/2</f>
        <v>0.4166666667</v>
      </c>
      <c r="Y1958" s="15">
        <f>(MAX(0,MIN(1,(M1958-scaling_params!$B$4)/(scaling_params!$C$4-scaling_params!$B$4)))+MAX(0,MIN(1,(N1958-scaling_params!$B$5)/(scaling_params!$C$5-scaling_params!$B$5))))/2</f>
        <v>0.6089285714</v>
      </c>
      <c r="Z1958" s="15">
        <f>(MAX(0,MIN(1,(O1958-scaling_params!$B$6)/(scaling_params!$C$6-scaling_params!$B$6)))+MAX(0,MIN(1,1-(P1958-scaling_params!$B$7)/(scaling_params!$C$7-scaling_params!$B$7)))+MAX(0,MIN(1,(T1958-scaling_params!$B$11)/(scaling_params!$C$11-scaling_params!$B$11))))/3</f>
        <v>0.3925697975</v>
      </c>
      <c r="AA1958" s="15">
        <f>(MAX(0,MIN(1,1-(Q1958-scaling_params!$B$8)/(scaling_params!$C$8-scaling_params!$B$8)))+MAX(0,MIN(1,(R1958-scaling_params!$B$9)/(scaling_params!$C$9-scaling_params!$B$9)))+MAX(0,MIN(1,(S1958-scaling_params!$B$10)/(scaling_params!$C$10-scaling_params!$B$10))))/3</f>
        <v>0.3831003633</v>
      </c>
      <c r="AB1958" s="15">
        <f>(MAX(0,MIN(1,(U1958-scaling_params!$B$12)/(scaling_params!$C$12-scaling_params!$B$12)))+MAX(0,MIN(1,(V1958-scaling_params!$B$13)/(scaling_params!$C$13-scaling_params!$B$13))))/2</f>
        <v>0.3113636364</v>
      </c>
      <c r="AC1958" s="13">
        <f>(scaling_params!$G$2*X1958+scaling_params!$G$3*Y1958+scaling_params!$G$4*Z1958+scaling_params!$G$5*AA1958+scaling_params!$G$6*AB1958)*100</f>
        <v>43.74353564</v>
      </c>
      <c r="AD1958" s="11" t="s">
        <v>680</v>
      </c>
      <c r="AE1958" s="11">
        <f t="shared" si="2"/>
        <v>1</v>
      </c>
    </row>
    <row r="1959" ht="15.75" customHeight="1">
      <c r="A1959" s="11" t="s">
        <v>658</v>
      </c>
      <c r="B1959" s="11" t="s">
        <v>163</v>
      </c>
      <c r="C1959" s="11" t="s">
        <v>610</v>
      </c>
      <c r="D1959" s="11" t="s">
        <v>174</v>
      </c>
      <c r="E1959" s="12">
        <v>2025.0</v>
      </c>
      <c r="F1959" s="11" t="s">
        <v>166</v>
      </c>
      <c r="G1959" s="11" t="s">
        <v>172</v>
      </c>
      <c r="H1959" s="11">
        <v>5.0</v>
      </c>
      <c r="I1959" s="13">
        <v>7.1</v>
      </c>
      <c r="J1959" s="11">
        <v>0.0</v>
      </c>
      <c r="K1959" s="13">
        <v>3.2</v>
      </c>
      <c r="L1959" s="13">
        <v>7.3</v>
      </c>
      <c r="M1959" s="11">
        <v>11.0</v>
      </c>
      <c r="N1959" s="14">
        <v>0.85</v>
      </c>
      <c r="O1959" s="13">
        <v>62.8</v>
      </c>
      <c r="P1959" s="13">
        <v>7.6</v>
      </c>
      <c r="Q1959" s="13">
        <v>16.6</v>
      </c>
      <c r="R1959" s="13">
        <v>15.2</v>
      </c>
      <c r="S1959" s="13">
        <v>4.0</v>
      </c>
      <c r="T1959" s="13">
        <v>3.6</v>
      </c>
      <c r="U1959" s="13">
        <v>1.7</v>
      </c>
      <c r="V1959" s="13">
        <v>81.0</v>
      </c>
      <c r="W1959" s="11" t="str">
        <f t="shared" si="1"/>
        <v>B-Average|BBVA|Digital|2025</v>
      </c>
      <c r="X1959" s="15">
        <f>(MAX(0,MIN(1,1-(K1959-scaling_params!$B$2)/(scaling_params!$C$2-scaling_params!$B$2)))+MAX(0,MIN(1,(L1959-scaling_params!$B$3)/(scaling_params!$C$3-scaling_params!$B$3))))/2</f>
        <v>0.4495098039</v>
      </c>
      <c r="Y1959" s="15">
        <f>(MAX(0,MIN(1,(M1959-scaling_params!$B$4)/(scaling_params!$C$4-scaling_params!$B$4)))+MAX(0,MIN(1,(N1959-scaling_params!$B$5)/(scaling_params!$C$5-scaling_params!$B$5))))/2</f>
        <v>0.6261904762</v>
      </c>
      <c r="Z1959" s="15">
        <f>(MAX(0,MIN(1,(O1959-scaling_params!$B$6)/(scaling_params!$C$6-scaling_params!$B$6)))+MAX(0,MIN(1,1-(P1959-scaling_params!$B$7)/(scaling_params!$C$7-scaling_params!$B$7)))+MAX(0,MIN(1,(T1959-scaling_params!$B$11)/(scaling_params!$C$11-scaling_params!$B$11))))/3</f>
        <v>0.4464543752</v>
      </c>
      <c r="AA1959" s="15">
        <f>(MAX(0,MIN(1,1-(Q1959-scaling_params!$B$8)/(scaling_params!$C$8-scaling_params!$B$8)))+MAX(0,MIN(1,(R1959-scaling_params!$B$9)/(scaling_params!$C$9-scaling_params!$B$9)))+MAX(0,MIN(1,(S1959-scaling_params!$B$10)/(scaling_params!$C$10-scaling_params!$B$10))))/3</f>
        <v>0.5817651572</v>
      </c>
      <c r="AB1959" s="15">
        <f>(MAX(0,MIN(1,(U1959-scaling_params!$B$12)/(scaling_params!$C$12-scaling_params!$B$12)))+MAX(0,MIN(1,(V1959-scaling_params!$B$13)/(scaling_params!$C$13-scaling_params!$B$13))))/2</f>
        <v>0.5168181818</v>
      </c>
      <c r="AC1959" s="13">
        <f>(scaling_params!$G$2*X1959+scaling_params!$G$3*Y1959+scaling_params!$G$4*Z1959+scaling_params!$G$5*AA1959+scaling_params!$G$6*AB1959)*100</f>
        <v>52.10815571</v>
      </c>
      <c r="AD1959" s="11" t="s">
        <v>680</v>
      </c>
      <c r="AE1959" s="11">
        <f t="shared" si="2"/>
        <v>1</v>
      </c>
    </row>
    <row r="1960" ht="15.75" customHeight="1">
      <c r="A1960" s="11" t="s">
        <v>659</v>
      </c>
      <c r="B1960" s="11" t="s">
        <v>163</v>
      </c>
      <c r="C1960" s="11" t="s">
        <v>610</v>
      </c>
      <c r="D1960" s="11" t="s">
        <v>165</v>
      </c>
      <c r="E1960" s="12">
        <v>2024.0</v>
      </c>
      <c r="F1960" s="11" t="s">
        <v>166</v>
      </c>
      <c r="G1960" s="11" t="s">
        <v>175</v>
      </c>
      <c r="H1960" s="11">
        <v>1.0</v>
      </c>
      <c r="I1960" s="13">
        <v>7.4</v>
      </c>
      <c r="J1960" s="11">
        <v>0.0</v>
      </c>
      <c r="K1960" s="13">
        <v>3.0</v>
      </c>
      <c r="L1960" s="13">
        <v>6.8</v>
      </c>
      <c r="M1960" s="11">
        <v>8.0</v>
      </c>
      <c r="N1960" s="14">
        <v>0.77</v>
      </c>
      <c r="O1960" s="13">
        <v>69.1</v>
      </c>
      <c r="P1960" s="13">
        <v>7.0</v>
      </c>
      <c r="Q1960" s="13">
        <v>16.3</v>
      </c>
      <c r="R1960" s="13">
        <v>13.4</v>
      </c>
      <c r="S1960" s="13">
        <v>4.2</v>
      </c>
      <c r="T1960" s="13">
        <v>3.6</v>
      </c>
      <c r="U1960" s="13">
        <v>2.1</v>
      </c>
      <c r="V1960" s="13">
        <v>85.3</v>
      </c>
      <c r="W1960" s="11" t="str">
        <f t="shared" si="1"/>
        <v>B-Average|BBVA|Operations|2024</v>
      </c>
      <c r="X1960" s="15">
        <f>(MAX(0,MIN(1,1-(K1960-scaling_params!$B$2)/(scaling_params!$C$2-scaling_params!$B$2)))+MAX(0,MIN(1,(L1960-scaling_params!$B$3)/(scaling_params!$C$3-scaling_params!$B$3))))/2</f>
        <v>0.4460784314</v>
      </c>
      <c r="Y1960" s="15">
        <f>(MAX(0,MIN(1,(M1960-scaling_params!$B$4)/(scaling_params!$C$4-scaling_params!$B$4)))+MAX(0,MIN(1,(N1960-scaling_params!$B$5)/(scaling_params!$C$5-scaling_params!$B$5))))/2</f>
        <v>0.5119047619</v>
      </c>
      <c r="Z1960" s="15">
        <f>(MAX(0,MIN(1,(O1960-scaling_params!$B$6)/(scaling_params!$C$6-scaling_params!$B$6)))+MAX(0,MIN(1,1-(P1960-scaling_params!$B$7)/(scaling_params!$C$7-scaling_params!$B$7)))+MAX(0,MIN(1,(T1960-scaling_params!$B$11)/(scaling_params!$C$11-scaling_params!$B$11))))/3</f>
        <v>0.6044688253</v>
      </c>
      <c r="AA1960" s="15">
        <f>(MAX(0,MIN(1,1-(Q1960-scaling_params!$B$8)/(scaling_params!$C$8-scaling_params!$B$8)))+MAX(0,MIN(1,(R1960-scaling_params!$B$9)/(scaling_params!$C$9-scaling_params!$B$9)))+MAX(0,MIN(1,(S1960-scaling_params!$B$10)/(scaling_params!$C$10-scaling_params!$B$10))))/3</f>
        <v>0.5367872696</v>
      </c>
      <c r="AB1960" s="15">
        <f>(MAX(0,MIN(1,(U1960-scaling_params!$B$12)/(scaling_params!$C$12-scaling_params!$B$12)))+MAX(0,MIN(1,(V1960-scaling_params!$B$13)/(scaling_params!$C$13-scaling_params!$B$13))))/2</f>
        <v>0.6559090909</v>
      </c>
      <c r="AC1960" s="13">
        <f>(scaling_params!$G$2*X1960+scaling_params!$G$3*Y1960+scaling_params!$G$4*Z1960+scaling_params!$G$5*AA1960+scaling_params!$G$6*AB1960)*100</f>
        <v>53.90480565</v>
      </c>
      <c r="AD1960" s="11" t="s">
        <v>680</v>
      </c>
      <c r="AE1960" s="11">
        <f t="shared" si="2"/>
        <v>1</v>
      </c>
    </row>
    <row r="1961" ht="15.75" customHeight="1">
      <c r="A1961" s="11" t="s">
        <v>659</v>
      </c>
      <c r="B1961" s="11" t="s">
        <v>163</v>
      </c>
      <c r="C1961" s="11" t="s">
        <v>610</v>
      </c>
      <c r="D1961" s="11" t="s">
        <v>165</v>
      </c>
      <c r="E1961" s="12">
        <v>2025.0</v>
      </c>
      <c r="F1961" s="11" t="s">
        <v>166</v>
      </c>
      <c r="G1961" s="11" t="s">
        <v>175</v>
      </c>
      <c r="H1961" s="11">
        <v>1.0</v>
      </c>
      <c r="I1961" s="13">
        <v>7.1</v>
      </c>
      <c r="J1961" s="11">
        <v>0.0</v>
      </c>
      <c r="K1961" s="13">
        <v>2.9</v>
      </c>
      <c r="L1961" s="13">
        <v>6.6</v>
      </c>
      <c r="M1961" s="11">
        <v>21.0</v>
      </c>
      <c r="N1961" s="14">
        <v>0.8</v>
      </c>
      <c r="O1961" s="13">
        <v>65.0</v>
      </c>
      <c r="P1961" s="13">
        <v>7.5</v>
      </c>
      <c r="Q1961" s="13">
        <v>15.9</v>
      </c>
      <c r="R1961" s="13">
        <v>10.7</v>
      </c>
      <c r="S1961" s="13">
        <v>4.2</v>
      </c>
      <c r="T1961" s="13">
        <v>3.2</v>
      </c>
      <c r="U1961" s="13">
        <v>1.3</v>
      </c>
      <c r="V1961" s="13">
        <v>65.0</v>
      </c>
      <c r="W1961" s="11" t="str">
        <f t="shared" si="1"/>
        <v>B-Average|BBVA|Operations|2025</v>
      </c>
      <c r="X1961" s="15">
        <f>(MAX(0,MIN(1,1-(K1961-scaling_params!$B$2)/(scaling_params!$C$2-scaling_params!$B$2)))+MAX(0,MIN(1,(L1961-scaling_params!$B$3)/(scaling_params!$C$3-scaling_params!$B$3))))/2</f>
        <v>0.4480392157</v>
      </c>
      <c r="Y1961" s="15">
        <f>(MAX(0,MIN(1,(M1961-scaling_params!$B$4)/(scaling_params!$C$4-scaling_params!$B$4)))+MAX(0,MIN(1,(N1961-scaling_params!$B$5)/(scaling_params!$C$5-scaling_params!$B$5))))/2</f>
        <v>0.6113095238</v>
      </c>
      <c r="Z1961" s="15">
        <f>(MAX(0,MIN(1,(O1961-scaling_params!$B$6)/(scaling_params!$C$6-scaling_params!$B$6)))+MAX(0,MIN(1,1-(P1961-scaling_params!$B$7)/(scaling_params!$C$7-scaling_params!$B$7)))+MAX(0,MIN(1,(T1961-scaling_params!$B$11)/(scaling_params!$C$11-scaling_params!$B$11))))/3</f>
        <v>0.4536717764</v>
      </c>
      <c r="AA1961" s="15">
        <f>(MAX(0,MIN(1,1-(Q1961-scaling_params!$B$8)/(scaling_params!$C$8-scaling_params!$B$8)))+MAX(0,MIN(1,(R1961-scaling_params!$B$9)/(scaling_params!$C$9-scaling_params!$B$9)))+MAX(0,MIN(1,(S1961-scaling_params!$B$10)/(scaling_params!$C$10-scaling_params!$B$10))))/3</f>
        <v>0.4380147341</v>
      </c>
      <c r="AB1961" s="15">
        <f>(MAX(0,MIN(1,(U1961-scaling_params!$B$12)/(scaling_params!$C$12-scaling_params!$B$12)))+MAX(0,MIN(1,(V1961-scaling_params!$B$13)/(scaling_params!$C$13-scaling_params!$B$13))))/2</f>
        <v>0.2713636364</v>
      </c>
      <c r="AC1961" s="13">
        <f>(scaling_params!$G$2*X1961+scaling_params!$G$3*Y1961+scaling_params!$G$4*Z1961+scaling_params!$G$5*AA1961+scaling_params!$G$6*AB1961)*100</f>
        <v>46.46713235</v>
      </c>
      <c r="AD1961" s="11" t="s">
        <v>680</v>
      </c>
      <c r="AE1961" s="11">
        <f t="shared" si="2"/>
        <v>1</v>
      </c>
    </row>
    <row r="1962" ht="15.75" customHeight="1">
      <c r="A1962" s="11" t="s">
        <v>660</v>
      </c>
      <c r="B1962" s="11" t="s">
        <v>163</v>
      </c>
      <c r="C1962" s="11" t="s">
        <v>610</v>
      </c>
      <c r="D1962" s="11" t="s">
        <v>174</v>
      </c>
      <c r="E1962" s="12">
        <v>2024.0</v>
      </c>
      <c r="F1962" s="11" t="s">
        <v>166</v>
      </c>
      <c r="G1962" s="11" t="s">
        <v>172</v>
      </c>
      <c r="H1962" s="11">
        <v>5.0</v>
      </c>
      <c r="I1962" s="13">
        <v>7.4</v>
      </c>
      <c r="J1962" s="11">
        <v>0.0</v>
      </c>
      <c r="K1962" s="13">
        <v>3.0</v>
      </c>
      <c r="L1962" s="13">
        <v>5.3</v>
      </c>
      <c r="M1962" s="11">
        <v>-2.0</v>
      </c>
      <c r="N1962" s="14">
        <v>0.71</v>
      </c>
      <c r="O1962" s="13">
        <v>61.5</v>
      </c>
      <c r="P1962" s="13">
        <v>8.7</v>
      </c>
      <c r="Q1962" s="13">
        <v>18.1</v>
      </c>
      <c r="R1962" s="13">
        <v>13.0</v>
      </c>
      <c r="S1962" s="13">
        <v>3.1</v>
      </c>
      <c r="T1962" s="13">
        <v>2.6</v>
      </c>
      <c r="U1962" s="13">
        <v>1.3</v>
      </c>
      <c r="V1962" s="13">
        <v>62.4</v>
      </c>
      <c r="W1962" s="11" t="str">
        <f t="shared" si="1"/>
        <v>B-Average|BBVA|Digital|2024</v>
      </c>
      <c r="X1962" s="15">
        <f>(MAX(0,MIN(1,1-(K1962-scaling_params!$B$2)/(scaling_params!$C$2-scaling_params!$B$2)))+MAX(0,MIN(1,(L1962-scaling_params!$B$3)/(scaling_params!$C$3-scaling_params!$B$3))))/2</f>
        <v>0.3357843137</v>
      </c>
      <c r="Y1962" s="15">
        <f>(MAX(0,MIN(1,(M1962-scaling_params!$B$4)/(scaling_params!$C$4-scaling_params!$B$4)))+MAX(0,MIN(1,(N1962-scaling_params!$B$5)/(scaling_params!$C$5-scaling_params!$B$5))))/2</f>
        <v>0.3892857143</v>
      </c>
      <c r="Z1962" s="15">
        <f>(MAX(0,MIN(1,(O1962-scaling_params!$B$6)/(scaling_params!$C$6-scaling_params!$B$6)))+MAX(0,MIN(1,1-(P1962-scaling_params!$B$7)/(scaling_params!$C$7-scaling_params!$B$7)))+MAX(0,MIN(1,(T1962-scaling_params!$B$11)/(scaling_params!$C$11-scaling_params!$B$11))))/3</f>
        <v>0.2306650356</v>
      </c>
      <c r="AA1962" s="15">
        <f>(MAX(0,MIN(1,1-(Q1962-scaling_params!$B$8)/(scaling_params!$C$8-scaling_params!$B$8)))+MAX(0,MIN(1,(R1962-scaling_params!$B$9)/(scaling_params!$C$9-scaling_params!$B$9)))+MAX(0,MIN(1,(S1962-scaling_params!$B$10)/(scaling_params!$C$10-scaling_params!$B$10))))/3</f>
        <v>0.343884677</v>
      </c>
      <c r="AB1962" s="15">
        <f>(MAX(0,MIN(1,(U1962-scaling_params!$B$12)/(scaling_params!$C$12-scaling_params!$B$12)))+MAX(0,MIN(1,(V1962-scaling_params!$B$13)/(scaling_params!$C$13-scaling_params!$B$13))))/2</f>
        <v>0.2477272727</v>
      </c>
      <c r="AC1962" s="13">
        <f>(scaling_params!$G$2*X1962+scaling_params!$G$3*Y1962+scaling_params!$G$4*Z1962+scaling_params!$G$5*AA1962+scaling_params!$G$6*AB1962)*100</f>
        <v>31.43532613</v>
      </c>
      <c r="AD1962" s="11" t="s">
        <v>680</v>
      </c>
      <c r="AE1962" s="11">
        <f t="shared" si="2"/>
        <v>1</v>
      </c>
    </row>
    <row r="1963" ht="15.75" customHeight="1">
      <c r="A1963" s="11" t="s">
        <v>660</v>
      </c>
      <c r="B1963" s="11" t="s">
        <v>163</v>
      </c>
      <c r="C1963" s="11" t="s">
        <v>610</v>
      </c>
      <c r="D1963" s="11" t="s">
        <v>174</v>
      </c>
      <c r="E1963" s="12">
        <v>2025.0</v>
      </c>
      <c r="F1963" s="11" t="s">
        <v>166</v>
      </c>
      <c r="G1963" s="11" t="s">
        <v>172</v>
      </c>
      <c r="H1963" s="11">
        <v>5.0</v>
      </c>
      <c r="I1963" s="13">
        <v>7.1</v>
      </c>
      <c r="J1963" s="11">
        <v>1.0</v>
      </c>
      <c r="K1963" s="13">
        <v>3.2</v>
      </c>
      <c r="L1963" s="13">
        <v>5.7</v>
      </c>
      <c r="M1963" s="11">
        <v>-5.0</v>
      </c>
      <c r="N1963" s="14">
        <v>0.74</v>
      </c>
      <c r="O1963" s="13">
        <v>62.8</v>
      </c>
      <c r="P1963" s="13">
        <v>7.6</v>
      </c>
      <c r="Q1963" s="13">
        <v>16.6</v>
      </c>
      <c r="R1963" s="13">
        <v>15.2</v>
      </c>
      <c r="S1963" s="13">
        <v>2.9</v>
      </c>
      <c r="T1963" s="13">
        <v>2.5</v>
      </c>
      <c r="U1963" s="13">
        <v>1.7</v>
      </c>
      <c r="V1963" s="13">
        <v>63.5</v>
      </c>
      <c r="W1963" s="11" t="str">
        <f t="shared" si="1"/>
        <v>B-Average|BBVA|Digital|2025</v>
      </c>
      <c r="X1963" s="15">
        <f>(MAX(0,MIN(1,1-(K1963-scaling_params!$B$2)/(scaling_params!$C$2-scaling_params!$B$2)))+MAX(0,MIN(1,(L1963-scaling_params!$B$3)/(scaling_params!$C$3-scaling_params!$B$3))))/2</f>
        <v>0.3318627451</v>
      </c>
      <c r="Y1963" s="15">
        <f>(MAX(0,MIN(1,(M1963-scaling_params!$B$4)/(scaling_params!$C$4-scaling_params!$B$4)))+MAX(0,MIN(1,(N1963-scaling_params!$B$5)/(scaling_params!$C$5-scaling_params!$B$5))))/2</f>
        <v>0.4125</v>
      </c>
      <c r="Z1963" s="15">
        <f>(MAX(0,MIN(1,(O1963-scaling_params!$B$6)/(scaling_params!$C$6-scaling_params!$B$6)))+MAX(0,MIN(1,1-(P1963-scaling_params!$B$7)/(scaling_params!$C$7-scaling_params!$B$7)))+MAX(0,MIN(1,(T1963-scaling_params!$B$11)/(scaling_params!$C$11-scaling_params!$B$11))))/3</f>
        <v>0.3416924704</v>
      </c>
      <c r="AA1963" s="15">
        <f>(MAX(0,MIN(1,1-(Q1963-scaling_params!$B$8)/(scaling_params!$C$8-scaling_params!$B$8)))+MAX(0,MIN(1,(R1963-scaling_params!$B$9)/(scaling_params!$C$9-scaling_params!$B$9)))+MAX(0,MIN(1,(S1963-scaling_params!$B$10)/(scaling_params!$C$10-scaling_params!$B$10))))/3</f>
        <v>0.4739220199</v>
      </c>
      <c r="AB1963" s="15">
        <f>(MAX(0,MIN(1,(U1963-scaling_params!$B$12)/(scaling_params!$C$12-scaling_params!$B$12)))+MAX(0,MIN(1,(V1963-scaling_params!$B$13)/(scaling_params!$C$13-scaling_params!$B$13))))/2</f>
        <v>0.3577272727</v>
      </c>
      <c r="AC1963" s="13">
        <f>(scaling_params!$G$2*X1963+scaling_params!$G$3*Y1963+scaling_params!$G$4*Z1963+scaling_params!$G$5*AA1963+scaling_params!$G$6*AB1963)*100</f>
        <v>38.08450693</v>
      </c>
      <c r="AD1963" s="11" t="s">
        <v>680</v>
      </c>
      <c r="AE1963" s="11">
        <f t="shared" si="2"/>
        <v>1</v>
      </c>
    </row>
    <row r="1964" ht="15.75" customHeight="1">
      <c r="A1964" s="11" t="s">
        <v>661</v>
      </c>
      <c r="B1964" s="11" t="s">
        <v>163</v>
      </c>
      <c r="C1964" s="11" t="s">
        <v>610</v>
      </c>
      <c r="D1964" s="11" t="s">
        <v>174</v>
      </c>
      <c r="E1964" s="12">
        <v>2024.0</v>
      </c>
      <c r="F1964" s="11" t="s">
        <v>171</v>
      </c>
      <c r="G1964" s="11" t="s">
        <v>167</v>
      </c>
      <c r="H1964" s="11">
        <v>2.0</v>
      </c>
      <c r="I1964" s="13">
        <v>7.4</v>
      </c>
      <c r="J1964" s="11">
        <v>1.0</v>
      </c>
      <c r="K1964" s="13">
        <v>3.0</v>
      </c>
      <c r="L1964" s="13">
        <v>5.7</v>
      </c>
      <c r="M1964" s="11">
        <v>-4.0</v>
      </c>
      <c r="N1964" s="14">
        <v>0.77</v>
      </c>
      <c r="O1964" s="13">
        <v>61.5</v>
      </c>
      <c r="P1964" s="13">
        <v>8.7</v>
      </c>
      <c r="Q1964" s="13">
        <v>18.1</v>
      </c>
      <c r="R1964" s="13">
        <v>13.0</v>
      </c>
      <c r="S1964" s="13">
        <v>3.2</v>
      </c>
      <c r="T1964" s="13">
        <v>3.4</v>
      </c>
      <c r="U1964" s="13">
        <v>1.3</v>
      </c>
      <c r="V1964" s="13">
        <v>63.4</v>
      </c>
      <c r="W1964" s="11" t="str">
        <f t="shared" si="1"/>
        <v>B-Average|BBVA|Digital|2024</v>
      </c>
      <c r="X1964" s="15">
        <f>(MAX(0,MIN(1,1-(K1964-scaling_params!$B$2)/(scaling_params!$C$2-scaling_params!$B$2)))+MAX(0,MIN(1,(L1964-scaling_params!$B$3)/(scaling_params!$C$3-scaling_params!$B$3))))/2</f>
        <v>0.3651960784</v>
      </c>
      <c r="Y1964" s="15">
        <f>(MAX(0,MIN(1,(M1964-scaling_params!$B$4)/(scaling_params!$C$4-scaling_params!$B$4)))+MAX(0,MIN(1,(N1964-scaling_params!$B$5)/(scaling_params!$C$5-scaling_params!$B$5))))/2</f>
        <v>0.4547619048</v>
      </c>
      <c r="Z1964" s="15">
        <f>(MAX(0,MIN(1,(O1964-scaling_params!$B$6)/(scaling_params!$C$6-scaling_params!$B$6)))+MAX(0,MIN(1,1-(P1964-scaling_params!$B$7)/(scaling_params!$C$7-scaling_params!$B$7)))+MAX(0,MIN(1,(T1964-scaling_params!$B$11)/(scaling_params!$C$11-scaling_params!$B$11))))/3</f>
        <v>0.3068555118</v>
      </c>
      <c r="AA1964" s="15">
        <f>(MAX(0,MIN(1,1-(Q1964-scaling_params!$B$8)/(scaling_params!$C$8-scaling_params!$B$8)))+MAX(0,MIN(1,(R1964-scaling_params!$B$9)/(scaling_params!$C$9-scaling_params!$B$9)))+MAX(0,MIN(1,(S1964-scaling_params!$B$10)/(scaling_params!$C$10-scaling_params!$B$10))))/3</f>
        <v>0.3536885986</v>
      </c>
      <c r="AB1964" s="15">
        <f>(MAX(0,MIN(1,(U1964-scaling_params!$B$12)/(scaling_params!$C$12-scaling_params!$B$12)))+MAX(0,MIN(1,(V1964-scaling_params!$B$13)/(scaling_params!$C$13-scaling_params!$B$13))))/2</f>
        <v>0.2568181818</v>
      </c>
      <c r="AC1964" s="13">
        <f>(scaling_params!$G$2*X1964+scaling_params!$G$3*Y1964+scaling_params!$G$4*Z1964+scaling_params!$G$5*AA1964+scaling_params!$G$6*AB1964)*100</f>
        <v>35.73549101</v>
      </c>
      <c r="AD1964" s="11" t="s">
        <v>680</v>
      </c>
      <c r="AE1964" s="11">
        <f t="shared" si="2"/>
        <v>1</v>
      </c>
    </row>
    <row r="1965" ht="15.75" customHeight="1">
      <c r="A1965" s="11" t="s">
        <v>661</v>
      </c>
      <c r="B1965" s="11" t="s">
        <v>163</v>
      </c>
      <c r="C1965" s="11" t="s">
        <v>610</v>
      </c>
      <c r="D1965" s="11" t="s">
        <v>174</v>
      </c>
      <c r="E1965" s="12">
        <v>2025.0</v>
      </c>
      <c r="F1965" s="11" t="s">
        <v>171</v>
      </c>
      <c r="G1965" s="11" t="s">
        <v>167</v>
      </c>
      <c r="H1965" s="11">
        <v>2.0</v>
      </c>
      <c r="I1965" s="13">
        <v>7.1</v>
      </c>
      <c r="J1965" s="11">
        <v>0.0</v>
      </c>
      <c r="K1965" s="13">
        <v>3.2</v>
      </c>
      <c r="L1965" s="13">
        <v>6.2</v>
      </c>
      <c r="M1965" s="11">
        <v>14.0</v>
      </c>
      <c r="N1965" s="14">
        <v>0.78</v>
      </c>
      <c r="O1965" s="13">
        <v>62.8</v>
      </c>
      <c r="P1965" s="13">
        <v>7.6</v>
      </c>
      <c r="Q1965" s="13">
        <v>16.6</v>
      </c>
      <c r="R1965" s="13">
        <v>15.2</v>
      </c>
      <c r="S1965" s="13">
        <v>3.3</v>
      </c>
      <c r="T1965" s="13">
        <v>3.1</v>
      </c>
      <c r="U1965" s="13">
        <v>1.7</v>
      </c>
      <c r="V1965" s="13">
        <v>66.1</v>
      </c>
      <c r="W1965" s="11" t="str">
        <f t="shared" si="1"/>
        <v>B-Average|BBVA|Digital|2025</v>
      </c>
      <c r="X1965" s="15">
        <f>(MAX(0,MIN(1,1-(K1965-scaling_params!$B$2)/(scaling_params!$C$2-scaling_params!$B$2)))+MAX(0,MIN(1,(L1965-scaling_params!$B$3)/(scaling_params!$C$3-scaling_params!$B$3))))/2</f>
        <v>0.368627451</v>
      </c>
      <c r="Y1965" s="15">
        <f>(MAX(0,MIN(1,(M1965-scaling_params!$B$4)/(scaling_params!$C$4-scaling_params!$B$4)))+MAX(0,MIN(1,(N1965-scaling_params!$B$5)/(scaling_params!$C$5-scaling_params!$B$5))))/2</f>
        <v>0.5529761905</v>
      </c>
      <c r="Z1965" s="15">
        <f>(MAX(0,MIN(1,(O1965-scaling_params!$B$6)/(scaling_params!$C$6-scaling_params!$B$6)))+MAX(0,MIN(1,1-(P1965-scaling_params!$B$7)/(scaling_params!$C$7-scaling_params!$B$7)))+MAX(0,MIN(1,(T1965-scaling_params!$B$11)/(scaling_params!$C$11-scaling_params!$B$11))))/3</f>
        <v>0.3988353275</v>
      </c>
      <c r="AA1965" s="15">
        <f>(MAX(0,MIN(1,1-(Q1965-scaling_params!$B$8)/(scaling_params!$C$8-scaling_params!$B$8)))+MAX(0,MIN(1,(R1965-scaling_params!$B$9)/(scaling_params!$C$9-scaling_params!$B$9)))+MAX(0,MIN(1,(S1965-scaling_params!$B$10)/(scaling_params!$C$10-scaling_params!$B$10))))/3</f>
        <v>0.5131377062</v>
      </c>
      <c r="AB1965" s="15">
        <f>(MAX(0,MIN(1,(U1965-scaling_params!$B$12)/(scaling_params!$C$12-scaling_params!$B$12)))+MAX(0,MIN(1,(V1965-scaling_params!$B$13)/(scaling_params!$C$13-scaling_params!$B$13))))/2</f>
        <v>0.3813636364</v>
      </c>
      <c r="AC1965" s="13">
        <f>(scaling_params!$G$2*X1965+scaling_params!$G$3*Y1965+scaling_params!$G$4*Z1965+scaling_params!$G$5*AA1965+scaling_params!$G$6*AB1965)*100</f>
        <v>44.56163031</v>
      </c>
      <c r="AD1965" s="11" t="s">
        <v>680</v>
      </c>
      <c r="AE1965" s="11">
        <f t="shared" si="2"/>
        <v>1</v>
      </c>
    </row>
    <row r="1966" ht="15.75" customHeight="1">
      <c r="A1966" s="11" t="s">
        <v>662</v>
      </c>
      <c r="B1966" s="11" t="s">
        <v>163</v>
      </c>
      <c r="C1966" s="11" t="s">
        <v>610</v>
      </c>
      <c r="D1966" s="11" t="s">
        <v>177</v>
      </c>
      <c r="E1966" s="12">
        <v>2024.0</v>
      </c>
      <c r="F1966" s="11" t="s">
        <v>166</v>
      </c>
      <c r="G1966" s="11" t="s">
        <v>172</v>
      </c>
      <c r="H1966" s="11">
        <v>3.0</v>
      </c>
      <c r="I1966" s="13">
        <v>7.4</v>
      </c>
      <c r="J1966" s="11">
        <v>0.0</v>
      </c>
      <c r="K1966" s="13">
        <v>2.9</v>
      </c>
      <c r="L1966" s="13">
        <v>6.6</v>
      </c>
      <c r="M1966" s="11">
        <v>24.0</v>
      </c>
      <c r="N1966" s="14">
        <v>0.76</v>
      </c>
      <c r="O1966" s="13">
        <v>68.1</v>
      </c>
      <c r="P1966" s="13">
        <v>8.1</v>
      </c>
      <c r="Q1966" s="13">
        <v>16.4</v>
      </c>
      <c r="R1966" s="13">
        <v>13.3</v>
      </c>
      <c r="S1966" s="13">
        <v>3.4</v>
      </c>
      <c r="T1966" s="13">
        <v>3.5</v>
      </c>
      <c r="U1966" s="13">
        <v>2.1</v>
      </c>
      <c r="V1966" s="13">
        <v>79.2</v>
      </c>
      <c r="W1966" s="11" t="str">
        <f t="shared" si="1"/>
        <v>B-Average|BBVA|Retail|2024</v>
      </c>
      <c r="X1966" s="15">
        <f>(MAX(0,MIN(1,1-(K1966-scaling_params!$B$2)/(scaling_params!$C$2-scaling_params!$B$2)))+MAX(0,MIN(1,(L1966-scaling_params!$B$3)/(scaling_params!$C$3-scaling_params!$B$3))))/2</f>
        <v>0.4480392157</v>
      </c>
      <c r="Y1966" s="15">
        <f>(MAX(0,MIN(1,(M1966-scaling_params!$B$4)/(scaling_params!$C$4-scaling_params!$B$4)))+MAX(0,MIN(1,(N1966-scaling_params!$B$5)/(scaling_params!$C$5-scaling_params!$B$5))))/2</f>
        <v>0.5755952381</v>
      </c>
      <c r="Z1966" s="15">
        <f>(MAX(0,MIN(1,(O1966-scaling_params!$B$6)/(scaling_params!$C$6-scaling_params!$B$6)))+MAX(0,MIN(1,1-(P1966-scaling_params!$B$7)/(scaling_params!$C$7-scaling_params!$B$7)))+MAX(0,MIN(1,(T1966-scaling_params!$B$11)/(scaling_params!$C$11-scaling_params!$B$11))))/3</f>
        <v>0.4793442665</v>
      </c>
      <c r="AA1966" s="15">
        <f>(MAX(0,MIN(1,1-(Q1966-scaling_params!$B$8)/(scaling_params!$C$8-scaling_params!$B$8)))+MAX(0,MIN(1,(R1966-scaling_params!$B$9)/(scaling_params!$C$9-scaling_params!$B$9)))+MAX(0,MIN(1,(S1966-scaling_params!$B$10)/(scaling_params!$C$10-scaling_params!$B$10))))/3</f>
        <v>0.4503486089</v>
      </c>
      <c r="AB1966" s="15">
        <f>(MAX(0,MIN(1,(U1966-scaling_params!$B$12)/(scaling_params!$C$12-scaling_params!$B$12)))+MAX(0,MIN(1,(V1966-scaling_params!$B$13)/(scaling_params!$C$13-scaling_params!$B$13))))/2</f>
        <v>0.6004545455</v>
      </c>
      <c r="AC1966" s="13">
        <f>(scaling_params!$G$2*X1966+scaling_params!$G$3*Y1966+scaling_params!$G$4*Z1966+scaling_params!$G$5*AA1966+scaling_params!$G$6*AB1966)*100</f>
        <v>50.33149908</v>
      </c>
      <c r="AD1966" s="11" t="s">
        <v>680</v>
      </c>
      <c r="AE1966" s="11">
        <f t="shared" si="2"/>
        <v>1</v>
      </c>
    </row>
    <row r="1967" ht="15.75" customHeight="1">
      <c r="A1967" s="11" t="s">
        <v>662</v>
      </c>
      <c r="B1967" s="11" t="s">
        <v>163</v>
      </c>
      <c r="C1967" s="11" t="s">
        <v>610</v>
      </c>
      <c r="D1967" s="11" t="s">
        <v>177</v>
      </c>
      <c r="E1967" s="12">
        <v>2025.0</v>
      </c>
      <c r="F1967" s="11" t="s">
        <v>166</v>
      </c>
      <c r="G1967" s="11" t="s">
        <v>172</v>
      </c>
      <c r="H1967" s="11">
        <v>3.0</v>
      </c>
      <c r="I1967" s="13">
        <v>7.1</v>
      </c>
      <c r="J1967" s="11">
        <v>0.0</v>
      </c>
      <c r="K1967" s="13">
        <v>2.8</v>
      </c>
      <c r="L1967" s="13">
        <v>6.6</v>
      </c>
      <c r="M1967" s="11">
        <v>3.0</v>
      </c>
      <c r="N1967" s="14">
        <v>0.83</v>
      </c>
      <c r="O1967" s="13">
        <v>69.9</v>
      </c>
      <c r="P1967" s="13">
        <v>6.2</v>
      </c>
      <c r="Q1967" s="13">
        <v>20.4</v>
      </c>
      <c r="R1967" s="13">
        <v>11.3</v>
      </c>
      <c r="S1967" s="13">
        <v>3.2</v>
      </c>
      <c r="T1967" s="13">
        <v>3.6</v>
      </c>
      <c r="U1967" s="13">
        <v>1.6</v>
      </c>
      <c r="V1967" s="13">
        <v>72.4</v>
      </c>
      <c r="W1967" s="11" t="str">
        <f t="shared" si="1"/>
        <v>B-Average|BBVA|Retail|2025</v>
      </c>
      <c r="X1967" s="15">
        <f>(MAX(0,MIN(1,1-(K1967-scaling_params!$B$2)/(scaling_params!$C$2-scaling_params!$B$2)))+MAX(0,MIN(1,(L1967-scaling_params!$B$3)/(scaling_params!$C$3-scaling_params!$B$3))))/2</f>
        <v>0.4647058824</v>
      </c>
      <c r="Y1967" s="15">
        <f>(MAX(0,MIN(1,(M1967-scaling_params!$B$4)/(scaling_params!$C$4-scaling_params!$B$4)))+MAX(0,MIN(1,(N1967-scaling_params!$B$5)/(scaling_params!$C$5-scaling_params!$B$5))))/2</f>
        <v>0.5630952381</v>
      </c>
      <c r="Z1967" s="15">
        <f>(MAX(0,MIN(1,(O1967-scaling_params!$B$6)/(scaling_params!$C$6-scaling_params!$B$6)))+MAX(0,MIN(1,1-(P1967-scaling_params!$B$7)/(scaling_params!$C$7-scaling_params!$B$7)))+MAX(0,MIN(1,(T1967-scaling_params!$B$11)/(scaling_params!$C$11-scaling_params!$B$11))))/3</f>
        <v>0.6897422175</v>
      </c>
      <c r="AA1967" s="15">
        <f>(MAX(0,MIN(1,1-(Q1967-scaling_params!$B$8)/(scaling_params!$C$8-scaling_params!$B$8)))+MAX(0,MIN(1,(R1967-scaling_params!$B$9)/(scaling_params!$C$9-scaling_params!$B$9)))+MAX(0,MIN(1,(S1967-scaling_params!$B$10)/(scaling_params!$C$10-scaling_params!$B$10))))/3</f>
        <v>0.1948374286</v>
      </c>
      <c r="AB1967" s="15">
        <f>(MAX(0,MIN(1,(U1967-scaling_params!$B$12)/(scaling_params!$C$12-scaling_params!$B$12)))+MAX(0,MIN(1,(V1967-scaling_params!$B$13)/(scaling_params!$C$13-scaling_params!$B$13))))/2</f>
        <v>0.4136363636</v>
      </c>
      <c r="AC1967" s="13">
        <f>(scaling_params!$G$2*X1967+scaling_params!$G$3*Y1967+scaling_params!$G$4*Z1967+scaling_params!$G$5*AA1967+scaling_params!$G$6*AB1967)*100</f>
        <v>48.67231628</v>
      </c>
      <c r="AD1967" s="11" t="s">
        <v>680</v>
      </c>
      <c r="AE1967" s="11">
        <f t="shared" si="2"/>
        <v>1</v>
      </c>
    </row>
    <row r="1968" ht="15.75" customHeight="1">
      <c r="A1968" s="11" t="s">
        <v>663</v>
      </c>
      <c r="B1968" s="11" t="s">
        <v>163</v>
      </c>
      <c r="C1968" s="11" t="s">
        <v>610</v>
      </c>
      <c r="D1968" s="11" t="s">
        <v>181</v>
      </c>
      <c r="E1968" s="12">
        <v>2024.0</v>
      </c>
      <c r="F1968" s="11" t="s">
        <v>166</v>
      </c>
      <c r="G1968" s="11" t="s">
        <v>167</v>
      </c>
      <c r="H1968" s="11">
        <v>1.0</v>
      </c>
      <c r="I1968" s="13">
        <v>7.4</v>
      </c>
      <c r="J1968" s="11">
        <v>0.0</v>
      </c>
      <c r="K1968" s="13">
        <v>3.1</v>
      </c>
      <c r="L1968" s="13">
        <v>5.0</v>
      </c>
      <c r="M1968" s="11">
        <v>4.0</v>
      </c>
      <c r="N1968" s="14">
        <v>0.77</v>
      </c>
      <c r="O1968" s="13">
        <v>71.5</v>
      </c>
      <c r="P1968" s="13">
        <v>8.4</v>
      </c>
      <c r="Q1968" s="13">
        <v>14.6</v>
      </c>
      <c r="R1968" s="13">
        <v>11.7</v>
      </c>
      <c r="S1968" s="13">
        <v>3.4</v>
      </c>
      <c r="T1968" s="13">
        <v>2.9</v>
      </c>
      <c r="U1968" s="13">
        <v>1.8</v>
      </c>
      <c r="V1968" s="13">
        <v>72.2</v>
      </c>
      <c r="W1968" s="11" t="str">
        <f t="shared" si="1"/>
        <v>B-Average|BBVA|Corporate|2024</v>
      </c>
      <c r="X1968" s="15">
        <f>(MAX(0,MIN(1,1-(K1968-scaling_params!$B$2)/(scaling_params!$C$2-scaling_params!$B$2)))+MAX(0,MIN(1,(L1968-scaling_params!$B$3)/(scaling_params!$C$3-scaling_params!$B$3))))/2</f>
        <v>0.2970588235</v>
      </c>
      <c r="Y1968" s="15">
        <f>(MAX(0,MIN(1,(M1968-scaling_params!$B$4)/(scaling_params!$C$4-scaling_params!$B$4)))+MAX(0,MIN(1,(N1968-scaling_params!$B$5)/(scaling_params!$C$5-scaling_params!$B$5))))/2</f>
        <v>0.4928571429</v>
      </c>
      <c r="Z1968" s="15">
        <f>(MAX(0,MIN(1,(O1968-scaling_params!$B$6)/(scaling_params!$C$6-scaling_params!$B$6)))+MAX(0,MIN(1,1-(P1968-scaling_params!$B$7)/(scaling_params!$C$7-scaling_params!$B$7)))+MAX(0,MIN(1,(T1968-scaling_params!$B$11)/(scaling_params!$C$11-scaling_params!$B$11))))/3</f>
        <v>0.4512799929</v>
      </c>
      <c r="AA1968" s="15">
        <f>(MAX(0,MIN(1,1-(Q1968-scaling_params!$B$8)/(scaling_params!$C$8-scaling_params!$B$8)))+MAX(0,MIN(1,(R1968-scaling_params!$B$9)/(scaling_params!$C$9-scaling_params!$B$9)))+MAX(0,MIN(1,(S1968-scaling_params!$B$10)/(scaling_params!$C$10-scaling_params!$B$10))))/3</f>
        <v>0.4510198786</v>
      </c>
      <c r="AB1968" s="15">
        <f>(MAX(0,MIN(1,(U1968-scaling_params!$B$12)/(scaling_params!$C$12-scaling_params!$B$12)))+MAX(0,MIN(1,(V1968-scaling_params!$B$13)/(scaling_params!$C$13-scaling_params!$B$13))))/2</f>
        <v>0.4618181818</v>
      </c>
      <c r="AC1968" s="13">
        <f>(scaling_params!$G$2*X1968+scaling_params!$G$3*Y1968+scaling_params!$G$4*Z1968+scaling_params!$G$5*AA1968+scaling_params!$G$6*AB1968)*100</f>
        <v>42.55550945</v>
      </c>
      <c r="AD1968" s="11" t="s">
        <v>680</v>
      </c>
      <c r="AE1968" s="11">
        <f t="shared" si="2"/>
        <v>1</v>
      </c>
    </row>
    <row r="1969" ht="15.75" customHeight="1">
      <c r="A1969" s="11" t="s">
        <v>663</v>
      </c>
      <c r="B1969" s="11" t="s">
        <v>163</v>
      </c>
      <c r="C1969" s="11" t="s">
        <v>610</v>
      </c>
      <c r="D1969" s="11" t="s">
        <v>181</v>
      </c>
      <c r="E1969" s="12">
        <v>2025.0</v>
      </c>
      <c r="F1969" s="11" t="s">
        <v>166</v>
      </c>
      <c r="G1969" s="11" t="s">
        <v>167</v>
      </c>
      <c r="H1969" s="11">
        <v>1.0</v>
      </c>
      <c r="I1969" s="13">
        <v>7.1</v>
      </c>
      <c r="J1969" s="11">
        <v>0.0</v>
      </c>
      <c r="K1969" s="13">
        <v>2.0</v>
      </c>
      <c r="L1969" s="13">
        <v>5.9</v>
      </c>
      <c r="M1969" s="11">
        <v>5.0</v>
      </c>
      <c r="N1969" s="14">
        <v>0.78</v>
      </c>
      <c r="O1969" s="13">
        <v>66.0</v>
      </c>
      <c r="P1969" s="13">
        <v>8.0</v>
      </c>
      <c r="Q1969" s="13">
        <v>14.3</v>
      </c>
      <c r="R1969" s="13">
        <v>13.5</v>
      </c>
      <c r="S1969" s="13">
        <v>3.4</v>
      </c>
      <c r="T1969" s="13">
        <v>3.7</v>
      </c>
      <c r="U1969" s="13">
        <v>1.4</v>
      </c>
      <c r="V1969" s="13">
        <v>71.0</v>
      </c>
      <c r="W1969" s="11" t="str">
        <f t="shared" si="1"/>
        <v>B-Average|BBVA|Corporate|2025</v>
      </c>
      <c r="X1969" s="15">
        <f>(MAX(0,MIN(1,1-(K1969-scaling_params!$B$2)/(scaling_params!$C$2-scaling_params!$B$2)))+MAX(0,MIN(1,(L1969-scaling_params!$B$3)/(scaling_params!$C$3-scaling_params!$B$3))))/2</f>
        <v>0.5465686275</v>
      </c>
      <c r="Y1969" s="15">
        <f>(MAX(0,MIN(1,(M1969-scaling_params!$B$4)/(scaling_params!$C$4-scaling_params!$B$4)))+MAX(0,MIN(1,(N1969-scaling_params!$B$5)/(scaling_params!$C$5-scaling_params!$B$5))))/2</f>
        <v>0.5101190476</v>
      </c>
      <c r="Z1969" s="15">
        <f>(MAX(0,MIN(1,(O1969-scaling_params!$B$6)/(scaling_params!$C$6-scaling_params!$B$6)))+MAX(0,MIN(1,1-(P1969-scaling_params!$B$7)/(scaling_params!$C$7-scaling_params!$B$7)))+MAX(0,MIN(1,(T1969-scaling_params!$B$11)/(scaling_params!$C$11-scaling_params!$B$11))))/3</f>
        <v>0.4727474292</v>
      </c>
      <c r="AA1969" s="15">
        <f>(MAX(0,MIN(1,1-(Q1969-scaling_params!$B$8)/(scaling_params!$C$8-scaling_params!$B$8)))+MAX(0,MIN(1,(R1969-scaling_params!$B$9)/(scaling_params!$C$9-scaling_params!$B$9)))+MAX(0,MIN(1,(S1969-scaling_params!$B$10)/(scaling_params!$C$10-scaling_params!$B$10))))/3</f>
        <v>0.5383328821</v>
      </c>
      <c r="AB1969" s="15">
        <f>(MAX(0,MIN(1,(U1969-scaling_params!$B$12)/(scaling_params!$C$12-scaling_params!$B$12)))+MAX(0,MIN(1,(V1969-scaling_params!$B$13)/(scaling_params!$C$13-scaling_params!$B$13))))/2</f>
        <v>0.3509090909</v>
      </c>
      <c r="AC1969" s="13">
        <f>(scaling_params!$G$2*X1969+scaling_params!$G$3*Y1969+scaling_params!$G$4*Z1969+scaling_params!$G$5*AA1969+scaling_params!$G$6*AB1969)*100</f>
        <v>49.55711095</v>
      </c>
      <c r="AD1969" s="11" t="s">
        <v>680</v>
      </c>
      <c r="AE1969" s="11">
        <f t="shared" si="2"/>
        <v>1</v>
      </c>
    </row>
    <row r="1970" ht="15.75" customHeight="1">
      <c r="A1970" s="11" t="s">
        <v>664</v>
      </c>
      <c r="B1970" s="11" t="s">
        <v>163</v>
      </c>
      <c r="C1970" s="11" t="s">
        <v>610</v>
      </c>
      <c r="D1970" s="11" t="s">
        <v>174</v>
      </c>
      <c r="E1970" s="12">
        <v>2024.0</v>
      </c>
      <c r="F1970" s="11" t="s">
        <v>171</v>
      </c>
      <c r="G1970" s="11" t="s">
        <v>172</v>
      </c>
      <c r="H1970" s="11">
        <v>4.0</v>
      </c>
      <c r="I1970" s="13">
        <v>7.4</v>
      </c>
      <c r="J1970" s="11">
        <v>0.0</v>
      </c>
      <c r="K1970" s="13">
        <v>3.0</v>
      </c>
      <c r="L1970" s="13">
        <v>5.9</v>
      </c>
      <c r="M1970" s="11">
        <v>10.0</v>
      </c>
      <c r="N1970" s="14">
        <v>0.78</v>
      </c>
      <c r="O1970" s="13">
        <v>61.5</v>
      </c>
      <c r="P1970" s="13">
        <v>8.7</v>
      </c>
      <c r="Q1970" s="13">
        <v>18.1</v>
      </c>
      <c r="R1970" s="13">
        <v>13.0</v>
      </c>
      <c r="S1970" s="13">
        <v>3.8</v>
      </c>
      <c r="T1970" s="13">
        <v>3.3</v>
      </c>
      <c r="U1970" s="13">
        <v>1.3</v>
      </c>
      <c r="V1970" s="13">
        <v>66.5</v>
      </c>
      <c r="W1970" s="11" t="str">
        <f t="shared" si="1"/>
        <v>B-Average|BBVA|Digital|2024</v>
      </c>
      <c r="X1970" s="15">
        <f>(MAX(0,MIN(1,1-(K1970-scaling_params!$B$2)/(scaling_params!$C$2-scaling_params!$B$2)))+MAX(0,MIN(1,(L1970-scaling_params!$B$3)/(scaling_params!$C$3-scaling_params!$B$3))))/2</f>
        <v>0.3799019608</v>
      </c>
      <c r="Y1970" s="15">
        <f>(MAX(0,MIN(1,(M1970-scaling_params!$B$4)/(scaling_params!$C$4-scaling_params!$B$4)))+MAX(0,MIN(1,(N1970-scaling_params!$B$5)/(scaling_params!$C$5-scaling_params!$B$5))))/2</f>
        <v>0.5339285714</v>
      </c>
      <c r="Z1970" s="15">
        <f>(MAX(0,MIN(1,(O1970-scaling_params!$B$6)/(scaling_params!$C$6-scaling_params!$B$6)))+MAX(0,MIN(1,1-(P1970-scaling_params!$B$7)/(scaling_params!$C$7-scaling_params!$B$7)))+MAX(0,MIN(1,(T1970-scaling_params!$B$11)/(scaling_params!$C$11-scaling_params!$B$11))))/3</f>
        <v>0.2973317023</v>
      </c>
      <c r="AA1970" s="15">
        <f>(MAX(0,MIN(1,1-(Q1970-scaling_params!$B$8)/(scaling_params!$C$8-scaling_params!$B$8)))+MAX(0,MIN(1,(R1970-scaling_params!$B$9)/(scaling_params!$C$9-scaling_params!$B$9)))+MAX(0,MIN(1,(S1970-scaling_params!$B$10)/(scaling_params!$C$10-scaling_params!$B$10))))/3</f>
        <v>0.412512128</v>
      </c>
      <c r="AB1970" s="15">
        <f>(MAX(0,MIN(1,(U1970-scaling_params!$B$12)/(scaling_params!$C$12-scaling_params!$B$12)))+MAX(0,MIN(1,(V1970-scaling_params!$B$13)/(scaling_params!$C$13-scaling_params!$B$13))))/2</f>
        <v>0.285</v>
      </c>
      <c r="AC1970" s="13">
        <f>(scaling_params!$G$2*X1970+scaling_params!$G$3*Y1970+scaling_params!$G$4*Z1970+scaling_params!$G$5*AA1970+scaling_params!$G$6*AB1970)*100</f>
        <v>39.08552596</v>
      </c>
      <c r="AD1970" s="11" t="s">
        <v>680</v>
      </c>
      <c r="AE1970" s="11">
        <f t="shared" si="2"/>
        <v>1</v>
      </c>
    </row>
    <row r="1971" ht="15.75" customHeight="1">
      <c r="A1971" s="11" t="s">
        <v>664</v>
      </c>
      <c r="B1971" s="11" t="s">
        <v>163</v>
      </c>
      <c r="C1971" s="11" t="s">
        <v>610</v>
      </c>
      <c r="D1971" s="11" t="s">
        <v>174</v>
      </c>
      <c r="E1971" s="12">
        <v>2025.0</v>
      </c>
      <c r="F1971" s="11" t="s">
        <v>171</v>
      </c>
      <c r="G1971" s="11" t="s">
        <v>172</v>
      </c>
      <c r="H1971" s="11">
        <v>4.0</v>
      </c>
      <c r="I1971" s="13">
        <v>7.1</v>
      </c>
      <c r="J1971" s="11">
        <v>0.0</v>
      </c>
      <c r="K1971" s="13">
        <v>3.2</v>
      </c>
      <c r="L1971" s="13">
        <v>5.8</v>
      </c>
      <c r="M1971" s="11">
        <v>-15.0</v>
      </c>
      <c r="N1971" s="14">
        <v>0.84</v>
      </c>
      <c r="O1971" s="13">
        <v>62.8</v>
      </c>
      <c r="P1971" s="13">
        <v>7.6</v>
      </c>
      <c r="Q1971" s="13">
        <v>16.6</v>
      </c>
      <c r="R1971" s="13">
        <v>15.2</v>
      </c>
      <c r="S1971" s="13">
        <v>3.8</v>
      </c>
      <c r="T1971" s="13">
        <v>4.0</v>
      </c>
      <c r="U1971" s="13">
        <v>1.7</v>
      </c>
      <c r="V1971" s="13">
        <v>74.4</v>
      </c>
      <c r="W1971" s="11" t="str">
        <f t="shared" si="1"/>
        <v>B-Average|BBVA|Digital|2025</v>
      </c>
      <c r="X1971" s="15">
        <f>(MAX(0,MIN(1,1-(K1971-scaling_params!$B$2)/(scaling_params!$C$2-scaling_params!$B$2)))+MAX(0,MIN(1,(L1971-scaling_params!$B$3)/(scaling_params!$C$3-scaling_params!$B$3))))/2</f>
        <v>0.3392156863</v>
      </c>
      <c r="Y1971" s="15">
        <f>(MAX(0,MIN(1,(M1971-scaling_params!$B$4)/(scaling_params!$C$4-scaling_params!$B$4)))+MAX(0,MIN(1,(N1971-scaling_params!$B$5)/(scaling_params!$C$5-scaling_params!$B$5))))/2</f>
        <v>0.4898809524</v>
      </c>
      <c r="Z1971" s="15">
        <f>(MAX(0,MIN(1,(O1971-scaling_params!$B$6)/(scaling_params!$C$6-scaling_params!$B$6)))+MAX(0,MIN(1,1-(P1971-scaling_params!$B$7)/(scaling_params!$C$7-scaling_params!$B$7)))+MAX(0,MIN(1,(T1971-scaling_params!$B$11)/(scaling_params!$C$11-scaling_params!$B$11))))/3</f>
        <v>0.4845496133</v>
      </c>
      <c r="AA1971" s="15">
        <f>(MAX(0,MIN(1,1-(Q1971-scaling_params!$B$8)/(scaling_params!$C$8-scaling_params!$B$8)))+MAX(0,MIN(1,(R1971-scaling_params!$B$9)/(scaling_params!$C$9-scaling_params!$B$9)))+MAX(0,MIN(1,(S1971-scaling_params!$B$10)/(scaling_params!$C$10-scaling_params!$B$10))))/3</f>
        <v>0.562157314</v>
      </c>
      <c r="AB1971" s="15">
        <f>(MAX(0,MIN(1,(U1971-scaling_params!$B$12)/(scaling_params!$C$12-scaling_params!$B$12)))+MAX(0,MIN(1,(V1971-scaling_params!$B$13)/(scaling_params!$C$13-scaling_params!$B$13))))/2</f>
        <v>0.4568181818</v>
      </c>
      <c r="AC1971" s="13">
        <f>(scaling_params!$G$2*X1971+scaling_params!$G$3*Y1971+scaling_params!$G$4*Z1971+scaling_params!$G$5*AA1971+scaling_params!$G$6*AB1971)*100</f>
        <v>46.15511019</v>
      </c>
      <c r="AD1971" s="11" t="s">
        <v>680</v>
      </c>
      <c r="AE1971" s="11">
        <f t="shared" si="2"/>
        <v>1</v>
      </c>
    </row>
    <row r="1972" ht="15.75" customHeight="1">
      <c r="A1972" s="11" t="s">
        <v>665</v>
      </c>
      <c r="B1972" s="11" t="s">
        <v>163</v>
      </c>
      <c r="C1972" s="11" t="s">
        <v>610</v>
      </c>
      <c r="D1972" s="11" t="s">
        <v>174</v>
      </c>
      <c r="E1972" s="12">
        <v>2024.0</v>
      </c>
      <c r="F1972" s="11" t="s">
        <v>171</v>
      </c>
      <c r="G1972" s="11" t="s">
        <v>167</v>
      </c>
      <c r="H1972" s="11">
        <v>3.0</v>
      </c>
      <c r="I1972" s="13">
        <v>7.4</v>
      </c>
      <c r="J1972" s="11">
        <v>0.0</v>
      </c>
      <c r="K1972" s="13">
        <v>3.0</v>
      </c>
      <c r="L1972" s="13">
        <v>6.1</v>
      </c>
      <c r="M1972" s="11">
        <v>-11.0</v>
      </c>
      <c r="N1972" s="14">
        <v>0.72</v>
      </c>
      <c r="O1972" s="13">
        <v>61.5</v>
      </c>
      <c r="P1972" s="13">
        <v>8.7</v>
      </c>
      <c r="Q1972" s="13">
        <v>18.1</v>
      </c>
      <c r="R1972" s="13">
        <v>13.0</v>
      </c>
      <c r="S1972" s="13">
        <v>3.3</v>
      </c>
      <c r="T1972" s="13">
        <v>2.7</v>
      </c>
      <c r="U1972" s="13">
        <v>1.3</v>
      </c>
      <c r="V1972" s="13">
        <v>68.6</v>
      </c>
      <c r="W1972" s="11" t="str">
        <f t="shared" si="1"/>
        <v>B-Average|BBVA|Digital|2024</v>
      </c>
      <c r="X1972" s="15">
        <f>(MAX(0,MIN(1,1-(K1972-scaling_params!$B$2)/(scaling_params!$C$2-scaling_params!$B$2)))+MAX(0,MIN(1,(L1972-scaling_params!$B$3)/(scaling_params!$C$3-scaling_params!$B$3))))/2</f>
        <v>0.3946078431</v>
      </c>
      <c r="Y1972" s="15">
        <f>(MAX(0,MIN(1,(M1972-scaling_params!$B$4)/(scaling_params!$C$4-scaling_params!$B$4)))+MAX(0,MIN(1,(N1972-scaling_params!$B$5)/(scaling_params!$C$5-scaling_params!$B$5))))/2</f>
        <v>0.3589285714</v>
      </c>
      <c r="Z1972" s="15">
        <f>(MAX(0,MIN(1,(O1972-scaling_params!$B$6)/(scaling_params!$C$6-scaling_params!$B$6)))+MAX(0,MIN(1,1-(P1972-scaling_params!$B$7)/(scaling_params!$C$7-scaling_params!$B$7)))+MAX(0,MIN(1,(T1972-scaling_params!$B$11)/(scaling_params!$C$11-scaling_params!$B$11))))/3</f>
        <v>0.2401888451</v>
      </c>
      <c r="AA1972" s="15">
        <f>(MAX(0,MIN(1,1-(Q1972-scaling_params!$B$8)/(scaling_params!$C$8-scaling_params!$B$8)))+MAX(0,MIN(1,(R1972-scaling_params!$B$9)/(scaling_params!$C$9-scaling_params!$B$9)))+MAX(0,MIN(1,(S1972-scaling_params!$B$10)/(scaling_params!$C$10-scaling_params!$B$10))))/3</f>
        <v>0.3634925201</v>
      </c>
      <c r="AB1972" s="15">
        <f>(MAX(0,MIN(1,(U1972-scaling_params!$B$12)/(scaling_params!$C$12-scaling_params!$B$12)))+MAX(0,MIN(1,(V1972-scaling_params!$B$13)/(scaling_params!$C$13-scaling_params!$B$13))))/2</f>
        <v>0.3040909091</v>
      </c>
      <c r="AC1972" s="13">
        <f>(scaling_params!$G$2*X1972+scaling_params!$G$3*Y1972+scaling_params!$G$4*Z1972+scaling_params!$G$5*AA1972+scaling_params!$G$6*AB1972)*100</f>
        <v>33.33828468</v>
      </c>
      <c r="AD1972" s="11" t="s">
        <v>680</v>
      </c>
      <c r="AE1972" s="11">
        <f t="shared" si="2"/>
        <v>1</v>
      </c>
    </row>
    <row r="1973" ht="15.75" customHeight="1">
      <c r="A1973" s="11" t="s">
        <v>665</v>
      </c>
      <c r="B1973" s="11" t="s">
        <v>163</v>
      </c>
      <c r="C1973" s="11" t="s">
        <v>610</v>
      </c>
      <c r="D1973" s="11" t="s">
        <v>174</v>
      </c>
      <c r="E1973" s="12">
        <v>2025.0</v>
      </c>
      <c r="F1973" s="11" t="s">
        <v>171</v>
      </c>
      <c r="G1973" s="11" t="s">
        <v>167</v>
      </c>
      <c r="H1973" s="11">
        <v>3.0</v>
      </c>
      <c r="I1973" s="13">
        <v>7.1</v>
      </c>
      <c r="J1973" s="11">
        <v>0.0</v>
      </c>
      <c r="K1973" s="13">
        <v>3.2</v>
      </c>
      <c r="L1973" s="13">
        <v>6.3</v>
      </c>
      <c r="M1973" s="11">
        <v>7.0</v>
      </c>
      <c r="N1973" s="14">
        <v>0.67</v>
      </c>
      <c r="O1973" s="13">
        <v>62.8</v>
      </c>
      <c r="P1973" s="13">
        <v>7.6</v>
      </c>
      <c r="Q1973" s="13">
        <v>16.6</v>
      </c>
      <c r="R1973" s="13">
        <v>15.2</v>
      </c>
      <c r="S1973" s="13">
        <v>3.6</v>
      </c>
      <c r="T1973" s="13">
        <v>2.5</v>
      </c>
      <c r="U1973" s="13">
        <v>1.7</v>
      </c>
      <c r="V1973" s="13">
        <v>65.1</v>
      </c>
      <c r="W1973" s="11" t="str">
        <f t="shared" si="1"/>
        <v>B-Average|BBVA|Digital|2025</v>
      </c>
      <c r="X1973" s="15">
        <f>(MAX(0,MIN(1,1-(K1973-scaling_params!$B$2)/(scaling_params!$C$2-scaling_params!$B$2)))+MAX(0,MIN(1,(L1973-scaling_params!$B$3)/(scaling_params!$C$3-scaling_params!$B$3))))/2</f>
        <v>0.3759803922</v>
      </c>
      <c r="Y1973" s="15">
        <f>(MAX(0,MIN(1,(M1973-scaling_params!$B$4)/(scaling_params!$C$4-scaling_params!$B$4)))+MAX(0,MIN(1,(N1973-scaling_params!$B$5)/(scaling_params!$C$5-scaling_params!$B$5))))/2</f>
        <v>0.3821428571</v>
      </c>
      <c r="Z1973" s="15">
        <f>(MAX(0,MIN(1,(O1973-scaling_params!$B$6)/(scaling_params!$C$6-scaling_params!$B$6)))+MAX(0,MIN(1,1-(P1973-scaling_params!$B$7)/(scaling_params!$C$7-scaling_params!$B$7)))+MAX(0,MIN(1,(T1973-scaling_params!$B$11)/(scaling_params!$C$11-scaling_params!$B$11))))/3</f>
        <v>0.3416924704</v>
      </c>
      <c r="AA1973" s="15">
        <f>(MAX(0,MIN(1,1-(Q1973-scaling_params!$B$8)/(scaling_params!$C$8-scaling_params!$B$8)))+MAX(0,MIN(1,(R1973-scaling_params!$B$9)/(scaling_params!$C$9-scaling_params!$B$9)))+MAX(0,MIN(1,(S1973-scaling_params!$B$10)/(scaling_params!$C$10-scaling_params!$B$10))))/3</f>
        <v>0.5425494709</v>
      </c>
      <c r="AB1973" s="15">
        <f>(MAX(0,MIN(1,(U1973-scaling_params!$B$12)/(scaling_params!$C$12-scaling_params!$B$12)))+MAX(0,MIN(1,(V1973-scaling_params!$B$13)/(scaling_params!$C$13-scaling_params!$B$13))))/2</f>
        <v>0.3722727273</v>
      </c>
      <c r="AC1973" s="13">
        <f>(scaling_params!$G$2*X1973+scaling_params!$G$3*Y1973+scaling_params!$G$4*Z1973+scaling_params!$G$5*AA1973+scaling_params!$G$6*AB1973)*100</f>
        <v>39.78735828</v>
      </c>
      <c r="AD1973" s="11" t="s">
        <v>680</v>
      </c>
      <c r="AE1973" s="11">
        <f t="shared" si="2"/>
        <v>1</v>
      </c>
    </row>
    <row r="1974" ht="15.75" customHeight="1">
      <c r="A1974" s="11" t="s">
        <v>666</v>
      </c>
      <c r="B1974" s="11" t="s">
        <v>163</v>
      </c>
      <c r="C1974" s="11" t="s">
        <v>610</v>
      </c>
      <c r="D1974" s="11" t="s">
        <v>170</v>
      </c>
      <c r="E1974" s="12">
        <v>2024.0</v>
      </c>
      <c r="F1974" s="11" t="s">
        <v>166</v>
      </c>
      <c r="G1974" s="11" t="s">
        <v>184</v>
      </c>
      <c r="H1974" s="11">
        <v>5.0</v>
      </c>
      <c r="I1974" s="13">
        <v>7.4</v>
      </c>
      <c r="J1974" s="11">
        <v>0.0</v>
      </c>
      <c r="K1974" s="13">
        <v>2.4</v>
      </c>
      <c r="L1974" s="13">
        <v>6.3</v>
      </c>
      <c r="M1974" s="11">
        <v>24.0</v>
      </c>
      <c r="N1974" s="14">
        <v>0.75</v>
      </c>
      <c r="O1974" s="13">
        <v>70.5</v>
      </c>
      <c r="P1974" s="13">
        <v>8.3</v>
      </c>
      <c r="Q1974" s="13">
        <v>13.6</v>
      </c>
      <c r="R1974" s="13">
        <v>14.9</v>
      </c>
      <c r="S1974" s="13">
        <v>4.3</v>
      </c>
      <c r="T1974" s="13">
        <v>3.4</v>
      </c>
      <c r="U1974" s="13">
        <v>1.7</v>
      </c>
      <c r="V1974" s="13">
        <v>72.9</v>
      </c>
      <c r="W1974" s="11" t="str">
        <f t="shared" si="1"/>
        <v>B-Average|BBVA|Risk|2024</v>
      </c>
      <c r="X1974" s="15">
        <f>(MAX(0,MIN(1,1-(K1974-scaling_params!$B$2)/(scaling_params!$C$2-scaling_params!$B$2)))+MAX(0,MIN(1,(L1974-scaling_params!$B$3)/(scaling_params!$C$3-scaling_params!$B$3))))/2</f>
        <v>0.5093137255</v>
      </c>
      <c r="Y1974" s="15">
        <f>(MAX(0,MIN(1,(M1974-scaling_params!$B$4)/(scaling_params!$C$4-scaling_params!$B$4)))+MAX(0,MIN(1,(N1974-scaling_params!$B$5)/(scaling_params!$C$5-scaling_params!$B$5))))/2</f>
        <v>0.5630952381</v>
      </c>
      <c r="Z1974" s="15">
        <f>(MAX(0,MIN(1,(O1974-scaling_params!$B$6)/(scaling_params!$C$6-scaling_params!$B$6)))+MAX(0,MIN(1,1-(P1974-scaling_params!$B$7)/(scaling_params!$C$7-scaling_params!$B$7)))+MAX(0,MIN(1,(T1974-scaling_params!$B$11)/(scaling_params!$C$11-scaling_params!$B$11))))/3</f>
        <v>0.4914063993</v>
      </c>
      <c r="AA1974" s="15">
        <f>(MAX(0,MIN(1,1-(Q1974-scaling_params!$B$8)/(scaling_params!$C$8-scaling_params!$B$8)))+MAX(0,MIN(1,(R1974-scaling_params!$B$9)/(scaling_params!$C$9-scaling_params!$B$9)))+MAX(0,MIN(1,(S1974-scaling_params!$B$10)/(scaling_params!$C$10-scaling_params!$B$10))))/3</f>
        <v>0.7121550577</v>
      </c>
      <c r="AB1974" s="15">
        <f>(MAX(0,MIN(1,(U1974-scaling_params!$B$12)/(scaling_params!$C$12-scaling_params!$B$12)))+MAX(0,MIN(1,(V1974-scaling_params!$B$13)/(scaling_params!$C$13-scaling_params!$B$13))))/2</f>
        <v>0.4431818182</v>
      </c>
      <c r="AC1974" s="13">
        <f>(scaling_params!$G$2*X1974+scaling_params!$G$3*Y1974+scaling_params!$G$4*Z1974+scaling_params!$G$5*AA1974+scaling_params!$G$6*AB1974)*100</f>
        <v>54.5131355</v>
      </c>
      <c r="AD1974" s="11" t="s">
        <v>680</v>
      </c>
      <c r="AE1974" s="11">
        <f t="shared" si="2"/>
        <v>1</v>
      </c>
    </row>
    <row r="1975" ht="15.75" customHeight="1">
      <c r="A1975" s="11" t="s">
        <v>666</v>
      </c>
      <c r="B1975" s="11" t="s">
        <v>163</v>
      </c>
      <c r="C1975" s="11" t="s">
        <v>610</v>
      </c>
      <c r="D1975" s="11" t="s">
        <v>170</v>
      </c>
      <c r="E1975" s="12">
        <v>2025.0</v>
      </c>
      <c r="F1975" s="11" t="s">
        <v>166</v>
      </c>
      <c r="G1975" s="11" t="s">
        <v>184</v>
      </c>
      <c r="H1975" s="11">
        <v>5.0</v>
      </c>
      <c r="I1975" s="13">
        <v>7.1</v>
      </c>
      <c r="J1975" s="11">
        <v>0.0</v>
      </c>
      <c r="K1975" s="13">
        <v>2.5</v>
      </c>
      <c r="L1975" s="13">
        <v>7.1</v>
      </c>
      <c r="M1975" s="11">
        <v>31.0</v>
      </c>
      <c r="N1975" s="14">
        <v>0.73</v>
      </c>
      <c r="O1975" s="13">
        <v>68.8</v>
      </c>
      <c r="P1975" s="13">
        <v>7.0</v>
      </c>
      <c r="Q1975" s="13">
        <v>16.6</v>
      </c>
      <c r="R1975" s="13">
        <v>14.7</v>
      </c>
      <c r="S1975" s="13">
        <v>3.8</v>
      </c>
      <c r="T1975" s="13">
        <v>3.9</v>
      </c>
      <c r="U1975" s="13">
        <v>1.5</v>
      </c>
      <c r="V1975" s="13">
        <v>80.8</v>
      </c>
      <c r="W1975" s="11" t="str">
        <f t="shared" si="1"/>
        <v>B-Average|BBVA|Risk|2025</v>
      </c>
      <c r="X1975" s="15">
        <f>(MAX(0,MIN(1,1-(K1975-scaling_params!$B$2)/(scaling_params!$C$2-scaling_params!$B$2)))+MAX(0,MIN(1,(L1975-scaling_params!$B$3)/(scaling_params!$C$3-scaling_params!$B$3))))/2</f>
        <v>0.5514705882</v>
      </c>
      <c r="Y1975" s="15">
        <f>(MAX(0,MIN(1,(M1975-scaling_params!$B$4)/(scaling_params!$C$4-scaling_params!$B$4)))+MAX(0,MIN(1,(N1975-scaling_params!$B$5)/(scaling_params!$C$5-scaling_params!$B$5))))/2</f>
        <v>0.5714285714</v>
      </c>
      <c r="Z1975" s="15">
        <f>(MAX(0,MIN(1,(O1975-scaling_params!$B$6)/(scaling_params!$C$6-scaling_params!$B$6)))+MAX(0,MIN(1,1-(P1975-scaling_params!$B$7)/(scaling_params!$C$7-scaling_params!$B$7)))+MAX(0,MIN(1,(T1975-scaling_params!$B$11)/(scaling_params!$C$11-scaling_params!$B$11))))/3</f>
        <v>0.6280897588</v>
      </c>
      <c r="AA1975" s="15">
        <f>(MAX(0,MIN(1,1-(Q1975-scaling_params!$B$8)/(scaling_params!$C$8-scaling_params!$B$8)))+MAX(0,MIN(1,(R1975-scaling_params!$B$9)/(scaling_params!$C$9-scaling_params!$B$9)))+MAX(0,MIN(1,(S1975-scaling_params!$B$10)/(scaling_params!$C$10-scaling_params!$B$10))))/3</f>
        <v>0.5410602676</v>
      </c>
      <c r="AB1975" s="15">
        <f>(MAX(0,MIN(1,(U1975-scaling_params!$B$12)/(scaling_params!$C$12-scaling_params!$B$12)))+MAX(0,MIN(1,(V1975-scaling_params!$B$13)/(scaling_params!$C$13-scaling_params!$B$13))))/2</f>
        <v>0.465</v>
      </c>
      <c r="AC1975" s="13">
        <f>(scaling_params!$G$2*X1975+scaling_params!$G$3*Y1975+scaling_params!$G$4*Z1975+scaling_params!$G$5*AA1975+scaling_params!$G$6*AB1975)*100</f>
        <v>56.15790029</v>
      </c>
      <c r="AD1975" s="11" t="s">
        <v>680</v>
      </c>
      <c r="AE1975" s="11">
        <f t="shared" si="2"/>
        <v>1</v>
      </c>
    </row>
    <row r="1976" ht="15.75" customHeight="1">
      <c r="A1976" s="11" t="s">
        <v>667</v>
      </c>
      <c r="B1976" s="11" t="s">
        <v>163</v>
      </c>
      <c r="C1976" s="11" t="s">
        <v>610</v>
      </c>
      <c r="D1976" s="11" t="s">
        <v>170</v>
      </c>
      <c r="E1976" s="12">
        <v>2024.0</v>
      </c>
      <c r="F1976" s="11" t="s">
        <v>171</v>
      </c>
      <c r="G1976" s="11" t="s">
        <v>172</v>
      </c>
      <c r="H1976" s="11">
        <v>5.0</v>
      </c>
      <c r="I1976" s="13">
        <v>7.4</v>
      </c>
      <c r="J1976" s="11">
        <v>0.0</v>
      </c>
      <c r="K1976" s="13">
        <v>2.4</v>
      </c>
      <c r="L1976" s="13">
        <v>7.9</v>
      </c>
      <c r="M1976" s="11">
        <v>4.0</v>
      </c>
      <c r="N1976" s="14">
        <v>0.87</v>
      </c>
      <c r="O1976" s="13">
        <v>70.5</v>
      </c>
      <c r="P1976" s="13">
        <v>8.3</v>
      </c>
      <c r="Q1976" s="13">
        <v>13.6</v>
      </c>
      <c r="R1976" s="13">
        <v>14.9</v>
      </c>
      <c r="S1976" s="13">
        <v>3.8</v>
      </c>
      <c r="T1976" s="13">
        <v>3.9</v>
      </c>
      <c r="U1976" s="13">
        <v>1.7</v>
      </c>
      <c r="V1976" s="13">
        <v>75.3</v>
      </c>
      <c r="W1976" s="11" t="str">
        <f t="shared" si="1"/>
        <v>B-Average|BBVA|Risk|2024</v>
      </c>
      <c r="X1976" s="15">
        <f>(MAX(0,MIN(1,1-(K1976-scaling_params!$B$2)/(scaling_params!$C$2-scaling_params!$B$2)))+MAX(0,MIN(1,(L1976-scaling_params!$B$3)/(scaling_params!$C$3-scaling_params!$B$3))))/2</f>
        <v>0.6269607843</v>
      </c>
      <c r="Y1976" s="15">
        <f>(MAX(0,MIN(1,(M1976-scaling_params!$B$4)/(scaling_params!$C$4-scaling_params!$B$4)))+MAX(0,MIN(1,(N1976-scaling_params!$B$5)/(scaling_params!$C$5-scaling_params!$B$5))))/2</f>
        <v>0.6178571429</v>
      </c>
      <c r="Z1976" s="15">
        <f>(MAX(0,MIN(1,(O1976-scaling_params!$B$6)/(scaling_params!$C$6-scaling_params!$B$6)))+MAX(0,MIN(1,1-(P1976-scaling_params!$B$7)/(scaling_params!$C$7-scaling_params!$B$7)))+MAX(0,MIN(1,(T1976-scaling_params!$B$11)/(scaling_params!$C$11-scaling_params!$B$11))))/3</f>
        <v>0.5390254469</v>
      </c>
      <c r="AA1976" s="15">
        <f>(MAX(0,MIN(1,1-(Q1976-scaling_params!$B$8)/(scaling_params!$C$8-scaling_params!$B$8)))+MAX(0,MIN(1,(R1976-scaling_params!$B$9)/(scaling_params!$C$9-scaling_params!$B$9)))+MAX(0,MIN(1,(S1976-scaling_params!$B$10)/(scaling_params!$C$10-scaling_params!$B$10))))/3</f>
        <v>0.6631354498</v>
      </c>
      <c r="AB1976" s="15">
        <f>(MAX(0,MIN(1,(U1976-scaling_params!$B$12)/(scaling_params!$C$12-scaling_params!$B$12)))+MAX(0,MIN(1,(V1976-scaling_params!$B$13)/(scaling_params!$C$13-scaling_params!$B$13))))/2</f>
        <v>0.465</v>
      </c>
      <c r="AC1976" s="13">
        <f>(scaling_params!$G$2*X1976+scaling_params!$G$3*Y1976+scaling_params!$G$4*Z1976+scaling_params!$G$5*AA1976+scaling_params!$G$6*AB1976)*100</f>
        <v>59.07850321</v>
      </c>
      <c r="AD1976" s="11" t="s">
        <v>680</v>
      </c>
      <c r="AE1976" s="11">
        <f t="shared" si="2"/>
        <v>1</v>
      </c>
    </row>
    <row r="1977" ht="15.75" customHeight="1">
      <c r="A1977" s="11" t="s">
        <v>667</v>
      </c>
      <c r="B1977" s="11" t="s">
        <v>163</v>
      </c>
      <c r="C1977" s="11" t="s">
        <v>610</v>
      </c>
      <c r="D1977" s="11" t="s">
        <v>170</v>
      </c>
      <c r="E1977" s="12">
        <v>2025.0</v>
      </c>
      <c r="F1977" s="11" t="s">
        <v>171</v>
      </c>
      <c r="G1977" s="11" t="s">
        <v>172</v>
      </c>
      <c r="H1977" s="11">
        <v>5.0</v>
      </c>
      <c r="I1977" s="13">
        <v>7.1</v>
      </c>
      <c r="J1977" s="11">
        <v>0.0</v>
      </c>
      <c r="K1977" s="13">
        <v>2.5</v>
      </c>
      <c r="L1977" s="13">
        <v>7.4</v>
      </c>
      <c r="M1977" s="11">
        <v>28.0</v>
      </c>
      <c r="N1977" s="14">
        <v>0.9</v>
      </c>
      <c r="O1977" s="13">
        <v>68.8</v>
      </c>
      <c r="P1977" s="13">
        <v>7.0</v>
      </c>
      <c r="Q1977" s="13">
        <v>16.6</v>
      </c>
      <c r="R1977" s="13">
        <v>14.7</v>
      </c>
      <c r="S1977" s="13">
        <v>4.2</v>
      </c>
      <c r="T1977" s="13">
        <v>3.8</v>
      </c>
      <c r="U1977" s="13">
        <v>1.5</v>
      </c>
      <c r="V1977" s="13">
        <v>80.1</v>
      </c>
      <c r="W1977" s="11" t="str">
        <f t="shared" si="1"/>
        <v>B-Average|BBVA|Risk|2025</v>
      </c>
      <c r="X1977" s="15">
        <f>(MAX(0,MIN(1,1-(K1977-scaling_params!$B$2)/(scaling_params!$C$2-scaling_params!$B$2)))+MAX(0,MIN(1,(L1977-scaling_params!$B$3)/(scaling_params!$C$3-scaling_params!$B$3))))/2</f>
        <v>0.5735294118</v>
      </c>
      <c r="Y1977" s="15">
        <f>(MAX(0,MIN(1,(M1977-scaling_params!$B$4)/(scaling_params!$C$4-scaling_params!$B$4)))+MAX(0,MIN(1,(N1977-scaling_params!$B$5)/(scaling_params!$C$5-scaling_params!$B$5))))/2</f>
        <v>0.7696428571</v>
      </c>
      <c r="Z1977" s="15">
        <f>(MAX(0,MIN(1,(O1977-scaling_params!$B$6)/(scaling_params!$C$6-scaling_params!$B$6)))+MAX(0,MIN(1,1-(P1977-scaling_params!$B$7)/(scaling_params!$C$7-scaling_params!$B$7)))+MAX(0,MIN(1,(T1977-scaling_params!$B$11)/(scaling_params!$C$11-scaling_params!$B$11))))/3</f>
        <v>0.6185659493</v>
      </c>
      <c r="AA1977" s="15">
        <f>(MAX(0,MIN(1,1-(Q1977-scaling_params!$B$8)/(scaling_params!$C$8-scaling_params!$B$8)))+MAX(0,MIN(1,(R1977-scaling_params!$B$9)/(scaling_params!$C$9-scaling_params!$B$9)))+MAX(0,MIN(1,(S1977-scaling_params!$B$10)/(scaling_params!$C$10-scaling_params!$B$10))))/3</f>
        <v>0.5802759539</v>
      </c>
      <c r="AB1977" s="15">
        <f>(MAX(0,MIN(1,(U1977-scaling_params!$B$12)/(scaling_params!$C$12-scaling_params!$B$12)))+MAX(0,MIN(1,(V1977-scaling_params!$B$13)/(scaling_params!$C$13-scaling_params!$B$13))))/2</f>
        <v>0.4586363636</v>
      </c>
      <c r="AC1977" s="13">
        <f>(scaling_params!$G$2*X1977+scaling_params!$G$3*Y1977+scaling_params!$G$4*Z1977+scaling_params!$G$5*AA1977+scaling_params!$G$6*AB1977)*100</f>
        <v>61.72561401</v>
      </c>
      <c r="AD1977" s="11" t="s">
        <v>680</v>
      </c>
      <c r="AE1977" s="11">
        <f t="shared" si="2"/>
        <v>1</v>
      </c>
    </row>
    <row r="1978" ht="15.75" customHeight="1">
      <c r="A1978" s="11" t="s">
        <v>668</v>
      </c>
      <c r="B1978" s="11" t="s">
        <v>163</v>
      </c>
      <c r="C1978" s="11" t="s">
        <v>610</v>
      </c>
      <c r="D1978" s="11" t="s">
        <v>165</v>
      </c>
      <c r="E1978" s="12">
        <v>2024.0</v>
      </c>
      <c r="F1978" s="11" t="s">
        <v>171</v>
      </c>
      <c r="G1978" s="11" t="s">
        <v>172</v>
      </c>
      <c r="H1978" s="11">
        <v>2.0</v>
      </c>
      <c r="I1978" s="13">
        <v>7.4</v>
      </c>
      <c r="J1978" s="11">
        <v>0.0</v>
      </c>
      <c r="K1978" s="13">
        <v>3.0</v>
      </c>
      <c r="L1978" s="13">
        <v>6.5</v>
      </c>
      <c r="M1978" s="11">
        <v>22.0</v>
      </c>
      <c r="N1978" s="14">
        <v>0.77</v>
      </c>
      <c r="O1978" s="13">
        <v>69.1</v>
      </c>
      <c r="P1978" s="13">
        <v>7.0</v>
      </c>
      <c r="Q1978" s="13">
        <v>16.3</v>
      </c>
      <c r="R1978" s="13">
        <v>13.4</v>
      </c>
      <c r="S1978" s="13">
        <v>4.4</v>
      </c>
      <c r="T1978" s="13">
        <v>4.0</v>
      </c>
      <c r="U1978" s="13">
        <v>2.1</v>
      </c>
      <c r="V1978" s="13">
        <v>73.6</v>
      </c>
      <c r="W1978" s="11" t="str">
        <f t="shared" si="1"/>
        <v>B-Average|BBVA|Operations|2024</v>
      </c>
      <c r="X1978" s="15">
        <f>(MAX(0,MIN(1,1-(K1978-scaling_params!$B$2)/(scaling_params!$C$2-scaling_params!$B$2)))+MAX(0,MIN(1,(L1978-scaling_params!$B$3)/(scaling_params!$C$3-scaling_params!$B$3))))/2</f>
        <v>0.4240196078</v>
      </c>
      <c r="Y1978" s="15">
        <f>(MAX(0,MIN(1,(M1978-scaling_params!$B$4)/(scaling_params!$C$4-scaling_params!$B$4)))+MAX(0,MIN(1,(N1978-scaling_params!$B$5)/(scaling_params!$C$5-scaling_params!$B$5))))/2</f>
        <v>0.5785714286</v>
      </c>
      <c r="Z1978" s="15">
        <f>(MAX(0,MIN(1,(O1978-scaling_params!$B$6)/(scaling_params!$C$6-scaling_params!$B$6)))+MAX(0,MIN(1,1-(P1978-scaling_params!$B$7)/(scaling_params!$C$7-scaling_params!$B$7)))+MAX(0,MIN(1,(T1978-scaling_params!$B$11)/(scaling_params!$C$11-scaling_params!$B$11))))/3</f>
        <v>0.6425640634</v>
      </c>
      <c r="AA1978" s="15">
        <f>(MAX(0,MIN(1,1-(Q1978-scaling_params!$B$8)/(scaling_params!$C$8-scaling_params!$B$8)))+MAX(0,MIN(1,(R1978-scaling_params!$B$9)/(scaling_params!$C$9-scaling_params!$B$9)))+MAX(0,MIN(1,(S1978-scaling_params!$B$10)/(scaling_params!$C$10-scaling_params!$B$10))))/3</f>
        <v>0.5563951127</v>
      </c>
      <c r="AB1978" s="15">
        <f>(MAX(0,MIN(1,(U1978-scaling_params!$B$12)/(scaling_params!$C$12-scaling_params!$B$12)))+MAX(0,MIN(1,(V1978-scaling_params!$B$13)/(scaling_params!$C$13-scaling_params!$B$13))))/2</f>
        <v>0.5495454545</v>
      </c>
      <c r="AC1978" s="13">
        <f>(scaling_params!$G$2*X1978+scaling_params!$G$3*Y1978+scaling_params!$G$4*Z1978+scaling_params!$G$5*AA1978+scaling_params!$G$6*AB1978)*100</f>
        <v>54.93833519</v>
      </c>
      <c r="AD1978" s="11" t="s">
        <v>680</v>
      </c>
      <c r="AE1978" s="11">
        <f t="shared" si="2"/>
        <v>1</v>
      </c>
    </row>
    <row r="1979" ht="15.75" customHeight="1">
      <c r="A1979" s="11" t="s">
        <v>668</v>
      </c>
      <c r="B1979" s="11" t="s">
        <v>163</v>
      </c>
      <c r="C1979" s="11" t="s">
        <v>610</v>
      </c>
      <c r="D1979" s="11" t="s">
        <v>165</v>
      </c>
      <c r="E1979" s="12">
        <v>2025.0</v>
      </c>
      <c r="F1979" s="11" t="s">
        <v>171</v>
      </c>
      <c r="G1979" s="11" t="s">
        <v>172</v>
      </c>
      <c r="H1979" s="11">
        <v>2.0</v>
      </c>
      <c r="I1979" s="13">
        <v>7.1</v>
      </c>
      <c r="J1979" s="11">
        <v>0.0</v>
      </c>
      <c r="K1979" s="13">
        <v>2.9</v>
      </c>
      <c r="L1979" s="13">
        <v>6.5</v>
      </c>
      <c r="M1979" s="11">
        <v>-3.0</v>
      </c>
      <c r="N1979" s="14">
        <v>0.83</v>
      </c>
      <c r="O1979" s="13">
        <v>65.0</v>
      </c>
      <c r="P1979" s="13">
        <v>7.5</v>
      </c>
      <c r="Q1979" s="13">
        <v>15.9</v>
      </c>
      <c r="R1979" s="13">
        <v>10.7</v>
      </c>
      <c r="S1979" s="13">
        <v>3.6</v>
      </c>
      <c r="T1979" s="13">
        <v>3.9</v>
      </c>
      <c r="U1979" s="13">
        <v>1.3</v>
      </c>
      <c r="V1979" s="13">
        <v>77.9</v>
      </c>
      <c r="W1979" s="11" t="str">
        <f t="shared" si="1"/>
        <v>B-Average|BBVA|Operations|2025</v>
      </c>
      <c r="X1979" s="15">
        <f>(MAX(0,MIN(1,1-(K1979-scaling_params!$B$2)/(scaling_params!$C$2-scaling_params!$B$2)))+MAX(0,MIN(1,(L1979-scaling_params!$B$3)/(scaling_params!$C$3-scaling_params!$B$3))))/2</f>
        <v>0.4406862745</v>
      </c>
      <c r="Y1979" s="15">
        <f>(MAX(0,MIN(1,(M1979-scaling_params!$B$4)/(scaling_params!$C$4-scaling_params!$B$4)))+MAX(0,MIN(1,(N1979-scaling_params!$B$5)/(scaling_params!$C$5-scaling_params!$B$5))))/2</f>
        <v>0.5345238095</v>
      </c>
      <c r="Z1979" s="15">
        <f>(MAX(0,MIN(1,(O1979-scaling_params!$B$6)/(scaling_params!$C$6-scaling_params!$B$6)))+MAX(0,MIN(1,1-(P1979-scaling_params!$B$7)/(scaling_params!$C$7-scaling_params!$B$7)))+MAX(0,MIN(1,(T1979-scaling_params!$B$11)/(scaling_params!$C$11-scaling_params!$B$11))))/3</f>
        <v>0.5203384431</v>
      </c>
      <c r="AA1979" s="15">
        <f>(MAX(0,MIN(1,1-(Q1979-scaling_params!$B$8)/(scaling_params!$C$8-scaling_params!$B$8)))+MAX(0,MIN(1,(R1979-scaling_params!$B$9)/(scaling_params!$C$9-scaling_params!$B$9)))+MAX(0,MIN(1,(S1979-scaling_params!$B$10)/(scaling_params!$C$10-scaling_params!$B$10))))/3</f>
        <v>0.3791912047</v>
      </c>
      <c r="AB1979" s="15">
        <f>(MAX(0,MIN(1,(U1979-scaling_params!$B$12)/(scaling_params!$C$12-scaling_params!$B$12)))+MAX(0,MIN(1,(V1979-scaling_params!$B$13)/(scaling_params!$C$13-scaling_params!$B$13))))/2</f>
        <v>0.3886363636</v>
      </c>
      <c r="AC1979" s="13">
        <f>(scaling_params!$G$2*X1979+scaling_params!$G$3*Y1979+scaling_params!$G$4*Z1979+scaling_params!$G$5*AA1979+scaling_params!$G$6*AB1979)*100</f>
        <v>46.40506468</v>
      </c>
      <c r="AD1979" s="11" t="s">
        <v>680</v>
      </c>
      <c r="AE1979" s="11">
        <f t="shared" si="2"/>
        <v>1</v>
      </c>
    </row>
    <row r="1980" ht="15.75" customHeight="1">
      <c r="A1980" s="11" t="s">
        <v>669</v>
      </c>
      <c r="B1980" s="11" t="s">
        <v>163</v>
      </c>
      <c r="C1980" s="11" t="s">
        <v>610</v>
      </c>
      <c r="D1980" s="11" t="s">
        <v>177</v>
      </c>
      <c r="E1980" s="12">
        <v>2024.0</v>
      </c>
      <c r="F1980" s="11" t="s">
        <v>166</v>
      </c>
      <c r="G1980" s="11" t="s">
        <v>167</v>
      </c>
      <c r="H1980" s="11">
        <v>3.0</v>
      </c>
      <c r="I1980" s="13">
        <v>7.4</v>
      </c>
      <c r="J1980" s="11">
        <v>1.0</v>
      </c>
      <c r="K1980" s="13">
        <v>2.9</v>
      </c>
      <c r="L1980" s="13">
        <v>5.4</v>
      </c>
      <c r="M1980" s="11">
        <v>2.0</v>
      </c>
      <c r="N1980" s="14">
        <v>0.8</v>
      </c>
      <c r="O1980" s="13">
        <v>68.1</v>
      </c>
      <c r="P1980" s="13">
        <v>8.1</v>
      </c>
      <c r="Q1980" s="13">
        <v>16.4</v>
      </c>
      <c r="R1980" s="13">
        <v>13.3</v>
      </c>
      <c r="S1980" s="13">
        <v>3.0</v>
      </c>
      <c r="T1980" s="13">
        <v>2.7</v>
      </c>
      <c r="U1980" s="13">
        <v>2.1</v>
      </c>
      <c r="V1980" s="13">
        <v>73.5</v>
      </c>
      <c r="W1980" s="11" t="str">
        <f t="shared" si="1"/>
        <v>B-Average|BBVA|Retail|2024</v>
      </c>
      <c r="X1980" s="15">
        <f>(MAX(0,MIN(1,1-(K1980-scaling_params!$B$2)/(scaling_params!$C$2-scaling_params!$B$2)))+MAX(0,MIN(1,(L1980-scaling_params!$B$3)/(scaling_params!$C$3-scaling_params!$B$3))))/2</f>
        <v>0.3598039216</v>
      </c>
      <c r="Y1980" s="15">
        <f>(MAX(0,MIN(1,(M1980-scaling_params!$B$4)/(scaling_params!$C$4-scaling_params!$B$4)))+MAX(0,MIN(1,(N1980-scaling_params!$B$5)/(scaling_params!$C$5-scaling_params!$B$5))))/2</f>
        <v>0.5208333333</v>
      </c>
      <c r="Z1980" s="15">
        <f>(MAX(0,MIN(1,(O1980-scaling_params!$B$6)/(scaling_params!$C$6-scaling_params!$B$6)))+MAX(0,MIN(1,1-(P1980-scaling_params!$B$7)/(scaling_params!$C$7-scaling_params!$B$7)))+MAX(0,MIN(1,(T1980-scaling_params!$B$11)/(scaling_params!$C$11-scaling_params!$B$11))))/3</f>
        <v>0.4031537903</v>
      </c>
      <c r="AA1980" s="15">
        <f>(MAX(0,MIN(1,1-(Q1980-scaling_params!$B$8)/(scaling_params!$C$8-scaling_params!$B$8)))+MAX(0,MIN(1,(R1980-scaling_params!$B$9)/(scaling_params!$C$9-scaling_params!$B$9)))+MAX(0,MIN(1,(S1980-scaling_params!$B$10)/(scaling_params!$C$10-scaling_params!$B$10))))/3</f>
        <v>0.4111329227</v>
      </c>
      <c r="AB1980" s="15">
        <f>(MAX(0,MIN(1,(U1980-scaling_params!$B$12)/(scaling_params!$C$12-scaling_params!$B$12)))+MAX(0,MIN(1,(V1980-scaling_params!$B$13)/(scaling_params!$C$13-scaling_params!$B$13))))/2</f>
        <v>0.5486363636</v>
      </c>
      <c r="AC1980" s="13">
        <f>(scaling_params!$G$2*X1980+scaling_params!$G$3*Y1980+scaling_params!$G$4*Z1980+scaling_params!$G$5*AA1980+scaling_params!$G$6*AB1980)*100</f>
        <v>43.87893809</v>
      </c>
      <c r="AD1980" s="11" t="s">
        <v>680</v>
      </c>
      <c r="AE1980" s="11">
        <f t="shared" si="2"/>
        <v>1</v>
      </c>
    </row>
    <row r="1981" ht="15.75" customHeight="1">
      <c r="A1981" s="11" t="s">
        <v>669</v>
      </c>
      <c r="B1981" s="11" t="s">
        <v>163</v>
      </c>
      <c r="C1981" s="11" t="s">
        <v>610</v>
      </c>
      <c r="D1981" s="11" t="s">
        <v>177</v>
      </c>
      <c r="E1981" s="12">
        <v>2025.0</v>
      </c>
      <c r="F1981" s="11" t="s">
        <v>166</v>
      </c>
      <c r="G1981" s="11" t="s">
        <v>167</v>
      </c>
      <c r="H1981" s="11">
        <v>3.0</v>
      </c>
      <c r="I1981" s="13">
        <v>7.1</v>
      </c>
      <c r="J1981" s="11">
        <v>1.0</v>
      </c>
      <c r="K1981" s="13">
        <v>2.8</v>
      </c>
      <c r="L1981" s="13">
        <v>6.6</v>
      </c>
      <c r="M1981" s="11">
        <v>-7.0</v>
      </c>
      <c r="N1981" s="14">
        <v>0.71</v>
      </c>
      <c r="O1981" s="13">
        <v>69.9</v>
      </c>
      <c r="P1981" s="13">
        <v>6.2</v>
      </c>
      <c r="Q1981" s="13">
        <v>20.4</v>
      </c>
      <c r="R1981" s="13">
        <v>11.3</v>
      </c>
      <c r="S1981" s="13">
        <v>2.5</v>
      </c>
      <c r="T1981" s="13">
        <v>3.3</v>
      </c>
      <c r="U1981" s="13">
        <v>1.6</v>
      </c>
      <c r="V1981" s="13">
        <v>65.4</v>
      </c>
      <c r="W1981" s="11" t="str">
        <f t="shared" si="1"/>
        <v>B-Average|BBVA|Retail|2025</v>
      </c>
      <c r="X1981" s="15">
        <f>(MAX(0,MIN(1,1-(K1981-scaling_params!$B$2)/(scaling_params!$C$2-scaling_params!$B$2)))+MAX(0,MIN(1,(L1981-scaling_params!$B$3)/(scaling_params!$C$3-scaling_params!$B$3))))/2</f>
        <v>0.4647058824</v>
      </c>
      <c r="Y1981" s="15">
        <f>(MAX(0,MIN(1,(M1981-scaling_params!$B$4)/(scaling_params!$C$4-scaling_params!$B$4)))+MAX(0,MIN(1,(N1981-scaling_params!$B$5)/(scaling_params!$C$5-scaling_params!$B$5))))/2</f>
        <v>0.3654761905</v>
      </c>
      <c r="Z1981" s="15">
        <f>(MAX(0,MIN(1,(O1981-scaling_params!$B$6)/(scaling_params!$C$6-scaling_params!$B$6)))+MAX(0,MIN(1,1-(P1981-scaling_params!$B$7)/(scaling_params!$C$7-scaling_params!$B$7)))+MAX(0,MIN(1,(T1981-scaling_params!$B$11)/(scaling_params!$C$11-scaling_params!$B$11))))/3</f>
        <v>0.6611707889</v>
      </c>
      <c r="AA1981" s="15">
        <f>(MAX(0,MIN(1,1-(Q1981-scaling_params!$B$8)/(scaling_params!$C$8-scaling_params!$B$8)))+MAX(0,MIN(1,(R1981-scaling_params!$B$9)/(scaling_params!$C$9-scaling_params!$B$9)))+MAX(0,MIN(1,(S1981-scaling_params!$B$10)/(scaling_params!$C$10-scaling_params!$B$10))))/3</f>
        <v>0.1262099777</v>
      </c>
      <c r="AB1981" s="15">
        <f>(MAX(0,MIN(1,(U1981-scaling_params!$B$12)/(scaling_params!$C$12-scaling_params!$B$12)))+MAX(0,MIN(1,(V1981-scaling_params!$B$13)/(scaling_params!$C$13-scaling_params!$B$13))))/2</f>
        <v>0.35</v>
      </c>
      <c r="AC1981" s="13">
        <f>(scaling_params!$G$2*X1981+scaling_params!$G$3*Y1981+scaling_params!$G$4*Z1981+scaling_params!$G$5*AA1981+scaling_params!$G$6*AB1981)*100</f>
        <v>41.39808786</v>
      </c>
      <c r="AD1981" s="11" t="s">
        <v>680</v>
      </c>
      <c r="AE1981" s="11">
        <f t="shared" si="2"/>
        <v>1</v>
      </c>
    </row>
    <row r="1982" ht="15.75" customHeight="1">
      <c r="A1982" s="11" t="s">
        <v>670</v>
      </c>
      <c r="B1982" s="11" t="s">
        <v>163</v>
      </c>
      <c r="C1982" s="11" t="s">
        <v>610</v>
      </c>
      <c r="D1982" s="11" t="s">
        <v>165</v>
      </c>
      <c r="E1982" s="12">
        <v>2024.0</v>
      </c>
      <c r="F1982" s="11" t="s">
        <v>171</v>
      </c>
      <c r="G1982" s="11" t="s">
        <v>172</v>
      </c>
      <c r="H1982" s="11">
        <v>4.0</v>
      </c>
      <c r="I1982" s="13">
        <v>7.4</v>
      </c>
      <c r="J1982" s="11">
        <v>0.0</v>
      </c>
      <c r="K1982" s="13">
        <v>3.0</v>
      </c>
      <c r="L1982" s="13">
        <v>7.5</v>
      </c>
      <c r="M1982" s="11">
        <v>58.0</v>
      </c>
      <c r="N1982" s="14">
        <v>0.88</v>
      </c>
      <c r="O1982" s="13">
        <v>69.1</v>
      </c>
      <c r="P1982" s="13">
        <v>7.0</v>
      </c>
      <c r="Q1982" s="13">
        <v>16.3</v>
      </c>
      <c r="R1982" s="13">
        <v>13.4</v>
      </c>
      <c r="S1982" s="13">
        <v>4.4</v>
      </c>
      <c r="T1982" s="13">
        <v>3.7</v>
      </c>
      <c r="U1982" s="13">
        <v>2.1</v>
      </c>
      <c r="V1982" s="13">
        <v>69.8</v>
      </c>
      <c r="W1982" s="11" t="str">
        <f t="shared" si="1"/>
        <v>B-Average|BBVA|Operations|2024</v>
      </c>
      <c r="X1982" s="15">
        <f>(MAX(0,MIN(1,1-(K1982-scaling_params!$B$2)/(scaling_params!$C$2-scaling_params!$B$2)))+MAX(0,MIN(1,(L1982-scaling_params!$B$3)/(scaling_params!$C$3-scaling_params!$B$3))))/2</f>
        <v>0.4975490196</v>
      </c>
      <c r="Y1982" s="15">
        <f>(MAX(0,MIN(1,(M1982-scaling_params!$B$4)/(scaling_params!$C$4-scaling_params!$B$4)))+MAX(0,MIN(1,(N1982-scaling_params!$B$5)/(scaling_params!$C$5-scaling_params!$B$5))))/2</f>
        <v>0.8875</v>
      </c>
      <c r="Z1982" s="15">
        <f>(MAX(0,MIN(1,(O1982-scaling_params!$B$6)/(scaling_params!$C$6-scaling_params!$B$6)))+MAX(0,MIN(1,1-(P1982-scaling_params!$B$7)/(scaling_params!$C$7-scaling_params!$B$7)))+MAX(0,MIN(1,(T1982-scaling_params!$B$11)/(scaling_params!$C$11-scaling_params!$B$11))))/3</f>
        <v>0.6139926348</v>
      </c>
      <c r="AA1982" s="15">
        <f>(MAX(0,MIN(1,1-(Q1982-scaling_params!$B$8)/(scaling_params!$C$8-scaling_params!$B$8)))+MAX(0,MIN(1,(R1982-scaling_params!$B$9)/(scaling_params!$C$9-scaling_params!$B$9)))+MAX(0,MIN(1,(S1982-scaling_params!$B$10)/(scaling_params!$C$10-scaling_params!$B$10))))/3</f>
        <v>0.5563951127</v>
      </c>
      <c r="AB1982" s="15">
        <f>(MAX(0,MIN(1,(U1982-scaling_params!$B$12)/(scaling_params!$C$12-scaling_params!$B$12)))+MAX(0,MIN(1,(V1982-scaling_params!$B$13)/(scaling_params!$C$13-scaling_params!$B$13))))/2</f>
        <v>0.515</v>
      </c>
      <c r="AC1982" s="13">
        <f>(scaling_params!$G$2*X1982+scaling_params!$G$3*Y1982+scaling_params!$G$4*Z1982+scaling_params!$G$5*AA1982+scaling_params!$G$6*AB1982)*100</f>
        <v>62.84703286</v>
      </c>
      <c r="AD1982" s="11" t="s">
        <v>680</v>
      </c>
      <c r="AE1982" s="11">
        <f t="shared" si="2"/>
        <v>1</v>
      </c>
    </row>
    <row r="1983" ht="15.75" customHeight="1">
      <c r="A1983" s="11" t="s">
        <v>670</v>
      </c>
      <c r="B1983" s="11" t="s">
        <v>163</v>
      </c>
      <c r="C1983" s="11" t="s">
        <v>610</v>
      </c>
      <c r="D1983" s="11" t="s">
        <v>165</v>
      </c>
      <c r="E1983" s="12">
        <v>2025.0</v>
      </c>
      <c r="F1983" s="11" t="s">
        <v>171</v>
      </c>
      <c r="G1983" s="11" t="s">
        <v>172</v>
      </c>
      <c r="H1983" s="11">
        <v>4.0</v>
      </c>
      <c r="I1983" s="13">
        <v>7.1</v>
      </c>
      <c r="J1983" s="11">
        <v>0.0</v>
      </c>
      <c r="K1983" s="13">
        <v>2.9</v>
      </c>
      <c r="L1983" s="13">
        <v>7.8</v>
      </c>
      <c r="M1983" s="11">
        <v>24.0</v>
      </c>
      <c r="N1983" s="14">
        <v>0.84</v>
      </c>
      <c r="O1983" s="13">
        <v>65.0</v>
      </c>
      <c r="P1983" s="13">
        <v>7.5</v>
      </c>
      <c r="Q1983" s="13">
        <v>15.9</v>
      </c>
      <c r="R1983" s="13">
        <v>10.7</v>
      </c>
      <c r="S1983" s="13">
        <v>4.2</v>
      </c>
      <c r="T1983" s="13">
        <v>4.0</v>
      </c>
      <c r="U1983" s="13">
        <v>1.3</v>
      </c>
      <c r="V1983" s="13">
        <v>89.1</v>
      </c>
      <c r="W1983" s="11" t="str">
        <f t="shared" si="1"/>
        <v>B-Average|BBVA|Operations|2025</v>
      </c>
      <c r="X1983" s="15">
        <f>(MAX(0,MIN(1,1-(K1983-scaling_params!$B$2)/(scaling_params!$C$2-scaling_params!$B$2)))+MAX(0,MIN(1,(L1983-scaling_params!$B$3)/(scaling_params!$C$3-scaling_params!$B$3))))/2</f>
        <v>0.5362745098</v>
      </c>
      <c r="Y1983" s="15">
        <f>(MAX(0,MIN(1,(M1983-scaling_params!$B$4)/(scaling_params!$C$4-scaling_params!$B$4)))+MAX(0,MIN(1,(N1983-scaling_params!$B$5)/(scaling_params!$C$5-scaling_params!$B$5))))/2</f>
        <v>0.6755952381</v>
      </c>
      <c r="Z1983" s="15">
        <f>(MAX(0,MIN(1,(O1983-scaling_params!$B$6)/(scaling_params!$C$6-scaling_params!$B$6)))+MAX(0,MIN(1,1-(P1983-scaling_params!$B$7)/(scaling_params!$C$7-scaling_params!$B$7)))+MAX(0,MIN(1,(T1983-scaling_params!$B$11)/(scaling_params!$C$11-scaling_params!$B$11))))/3</f>
        <v>0.5298622526</v>
      </c>
      <c r="AA1983" s="15">
        <f>(MAX(0,MIN(1,1-(Q1983-scaling_params!$B$8)/(scaling_params!$C$8-scaling_params!$B$8)))+MAX(0,MIN(1,(R1983-scaling_params!$B$9)/(scaling_params!$C$9-scaling_params!$B$9)))+MAX(0,MIN(1,(S1983-scaling_params!$B$10)/(scaling_params!$C$10-scaling_params!$B$10))))/3</f>
        <v>0.4380147341</v>
      </c>
      <c r="AB1983" s="15">
        <f>(MAX(0,MIN(1,(U1983-scaling_params!$B$12)/(scaling_params!$C$12-scaling_params!$B$12)))+MAX(0,MIN(1,(V1983-scaling_params!$B$13)/(scaling_params!$C$13-scaling_params!$B$13))))/2</f>
        <v>0.4904545455</v>
      </c>
      <c r="AC1983" s="13">
        <f>(scaling_params!$G$2*X1983+scaling_params!$G$3*Y1983+scaling_params!$G$4*Z1983+scaling_params!$G$5*AA1983+scaling_params!$G$6*AB1983)*100</f>
        <v>54.42712497</v>
      </c>
      <c r="AD1983" s="11" t="s">
        <v>680</v>
      </c>
      <c r="AE1983" s="11">
        <f t="shared" si="2"/>
        <v>1</v>
      </c>
    </row>
    <row r="1984" ht="15.75" customHeight="1">
      <c r="A1984" s="11" t="s">
        <v>671</v>
      </c>
      <c r="B1984" s="11" t="s">
        <v>163</v>
      </c>
      <c r="C1984" s="11" t="s">
        <v>610</v>
      </c>
      <c r="D1984" s="11" t="s">
        <v>165</v>
      </c>
      <c r="E1984" s="12">
        <v>2024.0</v>
      </c>
      <c r="F1984" s="11" t="s">
        <v>171</v>
      </c>
      <c r="G1984" s="11" t="s">
        <v>172</v>
      </c>
      <c r="H1984" s="11">
        <v>4.0</v>
      </c>
      <c r="I1984" s="13">
        <v>7.4</v>
      </c>
      <c r="J1984" s="11">
        <v>0.0</v>
      </c>
      <c r="K1984" s="13">
        <v>3.0</v>
      </c>
      <c r="L1984" s="13">
        <v>7.3</v>
      </c>
      <c r="M1984" s="11">
        <v>10.0</v>
      </c>
      <c r="N1984" s="14">
        <v>0.81</v>
      </c>
      <c r="O1984" s="13">
        <v>69.1</v>
      </c>
      <c r="P1984" s="13">
        <v>7.0</v>
      </c>
      <c r="Q1984" s="13">
        <v>16.3</v>
      </c>
      <c r="R1984" s="13">
        <v>13.4</v>
      </c>
      <c r="S1984" s="13">
        <v>3.2</v>
      </c>
      <c r="T1984" s="13">
        <v>3.4</v>
      </c>
      <c r="U1984" s="13">
        <v>2.1</v>
      </c>
      <c r="V1984" s="13">
        <v>65.6</v>
      </c>
      <c r="W1984" s="11" t="str">
        <f t="shared" si="1"/>
        <v>B-Average|BBVA|Operations|2024</v>
      </c>
      <c r="X1984" s="15">
        <f>(MAX(0,MIN(1,1-(K1984-scaling_params!$B$2)/(scaling_params!$C$2-scaling_params!$B$2)))+MAX(0,MIN(1,(L1984-scaling_params!$B$3)/(scaling_params!$C$3-scaling_params!$B$3))))/2</f>
        <v>0.4828431373</v>
      </c>
      <c r="Y1984" s="15">
        <f>(MAX(0,MIN(1,(M1984-scaling_params!$B$4)/(scaling_params!$C$4-scaling_params!$B$4)))+MAX(0,MIN(1,(N1984-scaling_params!$B$5)/(scaling_params!$C$5-scaling_params!$B$5))))/2</f>
        <v>0.5714285714</v>
      </c>
      <c r="Z1984" s="15">
        <f>(MAX(0,MIN(1,(O1984-scaling_params!$B$6)/(scaling_params!$C$6-scaling_params!$B$6)))+MAX(0,MIN(1,1-(P1984-scaling_params!$B$7)/(scaling_params!$C$7-scaling_params!$B$7)))+MAX(0,MIN(1,(T1984-scaling_params!$B$11)/(scaling_params!$C$11-scaling_params!$B$11))))/3</f>
        <v>0.5854212062</v>
      </c>
      <c r="AA1984" s="15">
        <f>(MAX(0,MIN(1,1-(Q1984-scaling_params!$B$8)/(scaling_params!$C$8-scaling_params!$B$8)))+MAX(0,MIN(1,(R1984-scaling_params!$B$9)/(scaling_params!$C$9-scaling_params!$B$9)))+MAX(0,MIN(1,(S1984-scaling_params!$B$10)/(scaling_params!$C$10-scaling_params!$B$10))))/3</f>
        <v>0.4387480539</v>
      </c>
      <c r="AB1984" s="15">
        <f>(MAX(0,MIN(1,(U1984-scaling_params!$B$12)/(scaling_params!$C$12-scaling_params!$B$12)))+MAX(0,MIN(1,(V1984-scaling_params!$B$13)/(scaling_params!$C$13-scaling_params!$B$13))))/2</f>
        <v>0.4768181818</v>
      </c>
      <c r="AC1984" s="13">
        <f>(scaling_params!$G$2*X1984+scaling_params!$G$3*Y1984+scaling_params!$G$4*Z1984+scaling_params!$G$5*AA1984+scaling_params!$G$6*AB1984)*100</f>
        <v>51.88120379</v>
      </c>
      <c r="AD1984" s="11" t="s">
        <v>680</v>
      </c>
      <c r="AE1984" s="11">
        <f t="shared" si="2"/>
        <v>1</v>
      </c>
    </row>
    <row r="1985" ht="15.75" customHeight="1">
      <c r="A1985" s="11" t="s">
        <v>671</v>
      </c>
      <c r="B1985" s="11" t="s">
        <v>163</v>
      </c>
      <c r="C1985" s="11" t="s">
        <v>610</v>
      </c>
      <c r="D1985" s="11" t="s">
        <v>165</v>
      </c>
      <c r="E1985" s="12">
        <v>2025.0</v>
      </c>
      <c r="F1985" s="11" t="s">
        <v>171</v>
      </c>
      <c r="G1985" s="11" t="s">
        <v>172</v>
      </c>
      <c r="H1985" s="11">
        <v>4.0</v>
      </c>
      <c r="I1985" s="13">
        <v>7.1</v>
      </c>
      <c r="J1985" s="11">
        <v>0.0</v>
      </c>
      <c r="K1985" s="13">
        <v>2.9</v>
      </c>
      <c r="L1985" s="13">
        <v>6.6</v>
      </c>
      <c r="M1985" s="11">
        <v>42.0</v>
      </c>
      <c r="N1985" s="14">
        <v>0.73</v>
      </c>
      <c r="O1985" s="13">
        <v>65.0</v>
      </c>
      <c r="P1985" s="13">
        <v>7.5</v>
      </c>
      <c r="Q1985" s="13">
        <v>15.9</v>
      </c>
      <c r="R1985" s="13">
        <v>10.7</v>
      </c>
      <c r="S1985" s="13">
        <v>3.7</v>
      </c>
      <c r="T1985" s="13">
        <v>3.6</v>
      </c>
      <c r="U1985" s="13">
        <v>1.3</v>
      </c>
      <c r="V1985" s="13">
        <v>74.7</v>
      </c>
      <c r="W1985" s="11" t="str">
        <f t="shared" si="1"/>
        <v>B-Average|BBVA|Operations|2025</v>
      </c>
      <c r="X1985" s="15">
        <f>(MAX(0,MIN(1,1-(K1985-scaling_params!$B$2)/(scaling_params!$C$2-scaling_params!$B$2)))+MAX(0,MIN(1,(L1985-scaling_params!$B$3)/(scaling_params!$C$3-scaling_params!$B$3))))/2</f>
        <v>0.4480392157</v>
      </c>
      <c r="Y1985" s="15">
        <f>(MAX(0,MIN(1,(M1985-scaling_params!$B$4)/(scaling_params!$C$4-scaling_params!$B$4)))+MAX(0,MIN(1,(N1985-scaling_params!$B$5)/(scaling_params!$C$5-scaling_params!$B$5))))/2</f>
        <v>0.6238095238</v>
      </c>
      <c r="Z1985" s="15">
        <f>(MAX(0,MIN(1,(O1985-scaling_params!$B$6)/(scaling_params!$C$6-scaling_params!$B$6)))+MAX(0,MIN(1,1-(P1985-scaling_params!$B$7)/(scaling_params!$C$7-scaling_params!$B$7)))+MAX(0,MIN(1,(T1985-scaling_params!$B$11)/(scaling_params!$C$11-scaling_params!$B$11))))/3</f>
        <v>0.4917670145</v>
      </c>
      <c r="AA1985" s="15">
        <f>(MAX(0,MIN(1,1-(Q1985-scaling_params!$B$8)/(scaling_params!$C$8-scaling_params!$B$8)))+MAX(0,MIN(1,(R1985-scaling_params!$B$9)/(scaling_params!$C$9-scaling_params!$B$9)))+MAX(0,MIN(1,(S1985-scaling_params!$B$10)/(scaling_params!$C$10-scaling_params!$B$10))))/3</f>
        <v>0.3889951262</v>
      </c>
      <c r="AB1985" s="15">
        <f>(MAX(0,MIN(1,(U1985-scaling_params!$B$12)/(scaling_params!$C$12-scaling_params!$B$12)))+MAX(0,MIN(1,(V1985-scaling_params!$B$13)/(scaling_params!$C$13-scaling_params!$B$13))))/2</f>
        <v>0.3595454545</v>
      </c>
      <c r="AC1985" s="13">
        <f>(scaling_params!$G$2*X1985+scaling_params!$G$3*Y1985+scaling_params!$G$4*Z1985+scaling_params!$G$5*AA1985+scaling_params!$G$6*AB1985)*100</f>
        <v>47.83392081</v>
      </c>
      <c r="AD1985" s="11" t="s">
        <v>680</v>
      </c>
      <c r="AE1985" s="11">
        <f t="shared" si="2"/>
        <v>1</v>
      </c>
    </row>
    <row r="1986" ht="15.75" customHeight="1">
      <c r="A1986" s="11" t="s">
        <v>672</v>
      </c>
      <c r="B1986" s="11" t="s">
        <v>163</v>
      </c>
      <c r="C1986" s="11" t="s">
        <v>610</v>
      </c>
      <c r="D1986" s="11" t="s">
        <v>181</v>
      </c>
      <c r="E1986" s="12">
        <v>2024.0</v>
      </c>
      <c r="F1986" s="11" t="s">
        <v>171</v>
      </c>
      <c r="G1986" s="11" t="s">
        <v>175</v>
      </c>
      <c r="H1986" s="11">
        <v>2.0</v>
      </c>
      <c r="I1986" s="13">
        <v>7.4</v>
      </c>
      <c r="J1986" s="11">
        <v>0.0</v>
      </c>
      <c r="K1986" s="13">
        <v>3.1</v>
      </c>
      <c r="L1986" s="13">
        <v>7.6</v>
      </c>
      <c r="M1986" s="11">
        <v>31.0</v>
      </c>
      <c r="N1986" s="14">
        <v>0.77</v>
      </c>
      <c r="O1986" s="13">
        <v>71.5</v>
      </c>
      <c r="P1986" s="13">
        <v>8.4</v>
      </c>
      <c r="Q1986" s="13">
        <v>14.6</v>
      </c>
      <c r="R1986" s="13">
        <v>11.7</v>
      </c>
      <c r="S1986" s="13">
        <v>3.8</v>
      </c>
      <c r="T1986" s="13">
        <v>3.9</v>
      </c>
      <c r="U1986" s="13">
        <v>1.8</v>
      </c>
      <c r="V1986" s="13">
        <v>75.7</v>
      </c>
      <c r="W1986" s="11" t="str">
        <f t="shared" si="1"/>
        <v>B-Average|BBVA|Corporate|2024</v>
      </c>
      <c r="X1986" s="15">
        <f>(MAX(0,MIN(1,1-(K1986-scaling_params!$B$2)/(scaling_params!$C$2-scaling_params!$B$2)))+MAX(0,MIN(1,(L1986-scaling_params!$B$3)/(scaling_params!$C$3-scaling_params!$B$3))))/2</f>
        <v>0.4882352941</v>
      </c>
      <c r="Y1986" s="15">
        <f>(MAX(0,MIN(1,(M1986-scaling_params!$B$4)/(scaling_params!$C$4-scaling_params!$B$4)))+MAX(0,MIN(1,(N1986-scaling_params!$B$5)/(scaling_params!$C$5-scaling_params!$B$5))))/2</f>
        <v>0.6214285714</v>
      </c>
      <c r="Z1986" s="15">
        <f>(MAX(0,MIN(1,(O1986-scaling_params!$B$6)/(scaling_params!$C$6-scaling_params!$B$6)))+MAX(0,MIN(1,1-(P1986-scaling_params!$B$7)/(scaling_params!$C$7-scaling_params!$B$7)))+MAX(0,MIN(1,(T1986-scaling_params!$B$11)/(scaling_params!$C$11-scaling_params!$B$11))))/3</f>
        <v>0.5465180881</v>
      </c>
      <c r="AA1986" s="15">
        <f>(MAX(0,MIN(1,1-(Q1986-scaling_params!$B$8)/(scaling_params!$C$8-scaling_params!$B$8)))+MAX(0,MIN(1,(R1986-scaling_params!$B$9)/(scaling_params!$C$9-scaling_params!$B$9)))+MAX(0,MIN(1,(S1986-scaling_params!$B$10)/(scaling_params!$C$10-scaling_params!$B$10))))/3</f>
        <v>0.4902355649</v>
      </c>
      <c r="AB1986" s="15">
        <f>(MAX(0,MIN(1,(U1986-scaling_params!$B$12)/(scaling_params!$C$12-scaling_params!$B$12)))+MAX(0,MIN(1,(V1986-scaling_params!$B$13)/(scaling_params!$C$13-scaling_params!$B$13))))/2</f>
        <v>0.4936363636</v>
      </c>
      <c r="AC1986" s="13">
        <f>(scaling_params!$G$2*X1986+scaling_params!$G$3*Y1986+scaling_params!$G$4*Z1986+scaling_params!$G$5*AA1986+scaling_params!$G$6*AB1986)*100</f>
        <v>53.37333094</v>
      </c>
      <c r="AD1986" s="11" t="s">
        <v>680</v>
      </c>
      <c r="AE1986" s="11">
        <f t="shared" si="2"/>
        <v>1</v>
      </c>
    </row>
    <row r="1987" ht="15.75" customHeight="1">
      <c r="A1987" s="11" t="s">
        <v>672</v>
      </c>
      <c r="B1987" s="11" t="s">
        <v>163</v>
      </c>
      <c r="C1987" s="11" t="s">
        <v>610</v>
      </c>
      <c r="D1987" s="11" t="s">
        <v>181</v>
      </c>
      <c r="E1987" s="12">
        <v>2025.0</v>
      </c>
      <c r="F1987" s="11" t="s">
        <v>171</v>
      </c>
      <c r="G1987" s="11" t="s">
        <v>175</v>
      </c>
      <c r="H1987" s="11">
        <v>2.0</v>
      </c>
      <c r="I1987" s="13">
        <v>7.1</v>
      </c>
      <c r="J1987" s="11">
        <v>0.0</v>
      </c>
      <c r="K1987" s="13">
        <v>2.0</v>
      </c>
      <c r="L1987" s="13">
        <v>7.2</v>
      </c>
      <c r="M1987" s="11">
        <v>44.0</v>
      </c>
      <c r="N1987" s="14">
        <v>0.8</v>
      </c>
      <c r="O1987" s="13">
        <v>66.0</v>
      </c>
      <c r="P1987" s="13">
        <v>8.0</v>
      </c>
      <c r="Q1987" s="13">
        <v>14.3</v>
      </c>
      <c r="R1987" s="13">
        <v>13.5</v>
      </c>
      <c r="S1987" s="13">
        <v>5.0</v>
      </c>
      <c r="T1987" s="13">
        <v>4.5</v>
      </c>
      <c r="U1987" s="13">
        <v>1.4</v>
      </c>
      <c r="V1987" s="13">
        <v>82.8</v>
      </c>
      <c r="W1987" s="11" t="str">
        <f t="shared" si="1"/>
        <v>B-Average|BBVA|Corporate|2025</v>
      </c>
      <c r="X1987" s="15">
        <f>(MAX(0,MIN(1,1-(K1987-scaling_params!$B$2)/(scaling_params!$C$2-scaling_params!$B$2)))+MAX(0,MIN(1,(L1987-scaling_params!$B$3)/(scaling_params!$C$3-scaling_params!$B$3))))/2</f>
        <v>0.6421568627</v>
      </c>
      <c r="Y1987" s="15">
        <f>(MAX(0,MIN(1,(M1987-scaling_params!$B$4)/(scaling_params!$C$4-scaling_params!$B$4)))+MAX(0,MIN(1,(N1987-scaling_params!$B$5)/(scaling_params!$C$5-scaling_params!$B$5))))/2</f>
        <v>0.7208333333</v>
      </c>
      <c r="Z1987" s="15">
        <f>(MAX(0,MIN(1,(O1987-scaling_params!$B$6)/(scaling_params!$C$6-scaling_params!$B$6)))+MAX(0,MIN(1,1-(P1987-scaling_params!$B$7)/(scaling_params!$C$7-scaling_params!$B$7)))+MAX(0,MIN(1,(T1987-scaling_params!$B$11)/(scaling_params!$C$11-scaling_params!$B$11))))/3</f>
        <v>0.5489379054</v>
      </c>
      <c r="AA1987" s="15">
        <f>(MAX(0,MIN(1,1-(Q1987-scaling_params!$B$8)/(scaling_params!$C$8-scaling_params!$B$8)))+MAX(0,MIN(1,(R1987-scaling_params!$B$9)/(scaling_params!$C$9-scaling_params!$B$9)))+MAX(0,MIN(1,(S1987-scaling_params!$B$10)/(scaling_params!$C$10-scaling_params!$B$10))))/3</f>
        <v>0.6951956272</v>
      </c>
      <c r="AB1987" s="15">
        <f>(MAX(0,MIN(1,(U1987-scaling_params!$B$12)/(scaling_params!$C$12-scaling_params!$B$12)))+MAX(0,MIN(1,(V1987-scaling_params!$B$13)/(scaling_params!$C$13-scaling_params!$B$13))))/2</f>
        <v>0.4581818182</v>
      </c>
      <c r="AC1987" s="13">
        <f>(scaling_params!$G$2*X1987+scaling_params!$G$3*Y1987+scaling_params!$G$4*Z1987+scaling_params!$G$5*AA1987+scaling_params!$G$6*AB1987)*100</f>
        <v>62.57229888</v>
      </c>
      <c r="AD1987" s="11" t="s">
        <v>680</v>
      </c>
      <c r="AE1987" s="11">
        <f t="shared" si="2"/>
        <v>1</v>
      </c>
    </row>
    <row r="1988" ht="15.75" customHeight="1">
      <c r="A1988" s="11" t="s">
        <v>673</v>
      </c>
      <c r="B1988" s="11" t="s">
        <v>163</v>
      </c>
      <c r="C1988" s="11" t="s">
        <v>610</v>
      </c>
      <c r="D1988" s="11" t="s">
        <v>174</v>
      </c>
      <c r="E1988" s="12">
        <v>2024.0</v>
      </c>
      <c r="F1988" s="11" t="s">
        <v>171</v>
      </c>
      <c r="G1988" s="11" t="s">
        <v>167</v>
      </c>
      <c r="H1988" s="11">
        <v>3.0</v>
      </c>
      <c r="I1988" s="13">
        <v>7.4</v>
      </c>
      <c r="J1988" s="11">
        <v>0.0</v>
      </c>
      <c r="K1988" s="13">
        <v>3.0</v>
      </c>
      <c r="L1988" s="13">
        <v>5.8</v>
      </c>
      <c r="M1988" s="11">
        <v>2.0</v>
      </c>
      <c r="N1988" s="14">
        <v>0.73</v>
      </c>
      <c r="O1988" s="13">
        <v>61.5</v>
      </c>
      <c r="P1988" s="13">
        <v>8.7</v>
      </c>
      <c r="Q1988" s="13">
        <v>18.1</v>
      </c>
      <c r="R1988" s="13">
        <v>13.0</v>
      </c>
      <c r="S1988" s="13">
        <v>3.3</v>
      </c>
      <c r="T1988" s="13">
        <v>3.2</v>
      </c>
      <c r="U1988" s="13">
        <v>1.3</v>
      </c>
      <c r="V1988" s="13">
        <v>69.8</v>
      </c>
      <c r="W1988" s="11" t="str">
        <f t="shared" si="1"/>
        <v>B-Average|BBVA|Digital|2024</v>
      </c>
      <c r="X1988" s="15">
        <f>(MAX(0,MIN(1,1-(K1988-scaling_params!$B$2)/(scaling_params!$C$2-scaling_params!$B$2)))+MAX(0,MIN(1,(L1988-scaling_params!$B$3)/(scaling_params!$C$3-scaling_params!$B$3))))/2</f>
        <v>0.3725490196</v>
      </c>
      <c r="Y1988" s="15">
        <f>(MAX(0,MIN(1,(M1988-scaling_params!$B$4)/(scaling_params!$C$4-scaling_params!$B$4)))+MAX(0,MIN(1,(N1988-scaling_params!$B$5)/(scaling_params!$C$5-scaling_params!$B$5))))/2</f>
        <v>0.4333333333</v>
      </c>
      <c r="Z1988" s="15">
        <f>(MAX(0,MIN(1,(O1988-scaling_params!$B$6)/(scaling_params!$C$6-scaling_params!$B$6)))+MAX(0,MIN(1,1-(P1988-scaling_params!$B$7)/(scaling_params!$C$7-scaling_params!$B$7)))+MAX(0,MIN(1,(T1988-scaling_params!$B$11)/(scaling_params!$C$11-scaling_params!$B$11))))/3</f>
        <v>0.2878078928</v>
      </c>
      <c r="AA1988" s="15">
        <f>(MAX(0,MIN(1,1-(Q1988-scaling_params!$B$8)/(scaling_params!$C$8-scaling_params!$B$8)))+MAX(0,MIN(1,(R1988-scaling_params!$B$9)/(scaling_params!$C$9-scaling_params!$B$9)))+MAX(0,MIN(1,(S1988-scaling_params!$B$10)/(scaling_params!$C$10-scaling_params!$B$10))))/3</f>
        <v>0.3634925201</v>
      </c>
      <c r="AB1988" s="15">
        <f>(MAX(0,MIN(1,(U1988-scaling_params!$B$12)/(scaling_params!$C$12-scaling_params!$B$12)))+MAX(0,MIN(1,(V1988-scaling_params!$B$13)/(scaling_params!$C$13-scaling_params!$B$13))))/2</f>
        <v>0.315</v>
      </c>
      <c r="AC1988" s="13">
        <f>(scaling_params!$G$2*X1988+scaling_params!$G$3*Y1988+scaling_params!$G$4*Z1988+scaling_params!$G$5*AA1988+scaling_params!$G$6*AB1988)*100</f>
        <v>35.81618913</v>
      </c>
      <c r="AD1988" s="11" t="s">
        <v>680</v>
      </c>
      <c r="AE1988" s="11">
        <f t="shared" si="2"/>
        <v>1</v>
      </c>
    </row>
    <row r="1989" ht="15.75" customHeight="1">
      <c r="A1989" s="11" t="s">
        <v>673</v>
      </c>
      <c r="B1989" s="11" t="s">
        <v>163</v>
      </c>
      <c r="C1989" s="11" t="s">
        <v>610</v>
      </c>
      <c r="D1989" s="11" t="s">
        <v>174</v>
      </c>
      <c r="E1989" s="12">
        <v>2025.0</v>
      </c>
      <c r="F1989" s="11" t="s">
        <v>171</v>
      </c>
      <c r="G1989" s="11" t="s">
        <v>167</v>
      </c>
      <c r="H1989" s="11">
        <v>3.0</v>
      </c>
      <c r="I1989" s="13">
        <v>7.1</v>
      </c>
      <c r="J1989" s="11">
        <v>0.0</v>
      </c>
      <c r="K1989" s="13">
        <v>3.2</v>
      </c>
      <c r="L1989" s="13">
        <v>7.5</v>
      </c>
      <c r="M1989" s="11">
        <v>16.0</v>
      </c>
      <c r="N1989" s="14">
        <v>0.75</v>
      </c>
      <c r="O1989" s="13">
        <v>62.8</v>
      </c>
      <c r="P1989" s="13">
        <v>7.6</v>
      </c>
      <c r="Q1989" s="13">
        <v>16.6</v>
      </c>
      <c r="R1989" s="13">
        <v>15.2</v>
      </c>
      <c r="S1989" s="13">
        <v>3.4</v>
      </c>
      <c r="T1989" s="13">
        <v>3.6</v>
      </c>
      <c r="U1989" s="13">
        <v>1.7</v>
      </c>
      <c r="V1989" s="13">
        <v>62.8</v>
      </c>
      <c r="W1989" s="11" t="str">
        <f t="shared" si="1"/>
        <v>B-Average|BBVA|Digital|2025</v>
      </c>
      <c r="X1989" s="15">
        <f>(MAX(0,MIN(1,1-(K1989-scaling_params!$B$2)/(scaling_params!$C$2-scaling_params!$B$2)))+MAX(0,MIN(1,(L1989-scaling_params!$B$3)/(scaling_params!$C$3-scaling_params!$B$3))))/2</f>
        <v>0.4642156863</v>
      </c>
      <c r="Y1989" s="15">
        <f>(MAX(0,MIN(1,(M1989-scaling_params!$B$4)/(scaling_params!$C$4-scaling_params!$B$4)))+MAX(0,MIN(1,(N1989-scaling_params!$B$5)/(scaling_params!$C$5-scaling_params!$B$5))))/2</f>
        <v>0.525</v>
      </c>
      <c r="Z1989" s="15">
        <f>(MAX(0,MIN(1,(O1989-scaling_params!$B$6)/(scaling_params!$C$6-scaling_params!$B$6)))+MAX(0,MIN(1,1-(P1989-scaling_params!$B$7)/(scaling_params!$C$7-scaling_params!$B$7)))+MAX(0,MIN(1,(T1989-scaling_params!$B$11)/(scaling_params!$C$11-scaling_params!$B$11))))/3</f>
        <v>0.4464543752</v>
      </c>
      <c r="AA1989" s="15">
        <f>(MAX(0,MIN(1,1-(Q1989-scaling_params!$B$8)/(scaling_params!$C$8-scaling_params!$B$8)))+MAX(0,MIN(1,(R1989-scaling_params!$B$9)/(scaling_params!$C$9-scaling_params!$B$9)))+MAX(0,MIN(1,(S1989-scaling_params!$B$10)/(scaling_params!$C$10-scaling_params!$B$10))))/3</f>
        <v>0.5229416277</v>
      </c>
      <c r="AB1989" s="15">
        <f>(MAX(0,MIN(1,(U1989-scaling_params!$B$12)/(scaling_params!$C$12-scaling_params!$B$12)))+MAX(0,MIN(1,(V1989-scaling_params!$B$13)/(scaling_params!$C$13-scaling_params!$B$13))))/2</f>
        <v>0.3513636364</v>
      </c>
      <c r="AC1989" s="13">
        <f>(scaling_params!$G$2*X1989+scaling_params!$G$3*Y1989+scaling_params!$G$4*Z1989+scaling_params!$G$5*AA1989+scaling_params!$G$6*AB1989)*100</f>
        <v>47.08811</v>
      </c>
      <c r="AD1989" s="11" t="s">
        <v>680</v>
      </c>
      <c r="AE1989" s="11">
        <f t="shared" si="2"/>
        <v>1</v>
      </c>
    </row>
    <row r="1990" ht="15.75" customHeight="1">
      <c r="A1990" s="11" t="s">
        <v>674</v>
      </c>
      <c r="B1990" s="11" t="s">
        <v>163</v>
      </c>
      <c r="C1990" s="11" t="s">
        <v>610</v>
      </c>
      <c r="D1990" s="11" t="s">
        <v>181</v>
      </c>
      <c r="E1990" s="12">
        <v>2024.0</v>
      </c>
      <c r="F1990" s="11" t="s">
        <v>166</v>
      </c>
      <c r="G1990" s="11" t="s">
        <v>175</v>
      </c>
      <c r="H1990" s="11">
        <v>5.0</v>
      </c>
      <c r="I1990" s="13">
        <v>7.4</v>
      </c>
      <c r="J1990" s="11">
        <v>0.0</v>
      </c>
      <c r="K1990" s="13">
        <v>3.1</v>
      </c>
      <c r="L1990" s="13">
        <v>6.2</v>
      </c>
      <c r="M1990" s="11">
        <v>17.0</v>
      </c>
      <c r="N1990" s="14">
        <v>0.74</v>
      </c>
      <c r="O1990" s="13">
        <v>71.5</v>
      </c>
      <c r="P1990" s="13">
        <v>8.4</v>
      </c>
      <c r="Q1990" s="13">
        <v>14.6</v>
      </c>
      <c r="R1990" s="13">
        <v>11.7</v>
      </c>
      <c r="S1990" s="13">
        <v>3.9</v>
      </c>
      <c r="T1990" s="13">
        <v>2.9</v>
      </c>
      <c r="U1990" s="13">
        <v>1.8</v>
      </c>
      <c r="V1990" s="13">
        <v>78.2</v>
      </c>
      <c r="W1990" s="11" t="str">
        <f t="shared" si="1"/>
        <v>B-Average|BBVA|Corporate|2024</v>
      </c>
      <c r="X1990" s="15">
        <f>(MAX(0,MIN(1,1-(K1990-scaling_params!$B$2)/(scaling_params!$C$2-scaling_params!$B$2)))+MAX(0,MIN(1,(L1990-scaling_params!$B$3)/(scaling_params!$C$3-scaling_params!$B$3))))/2</f>
        <v>0.3852941176</v>
      </c>
      <c r="Y1990" s="15">
        <f>(MAX(0,MIN(1,(M1990-scaling_params!$B$4)/(scaling_params!$C$4-scaling_params!$B$4)))+MAX(0,MIN(1,(N1990-scaling_params!$B$5)/(scaling_params!$C$5-scaling_params!$B$5))))/2</f>
        <v>0.5172619048</v>
      </c>
      <c r="Z1990" s="15">
        <f>(MAX(0,MIN(1,(O1990-scaling_params!$B$6)/(scaling_params!$C$6-scaling_params!$B$6)))+MAX(0,MIN(1,1-(P1990-scaling_params!$B$7)/(scaling_params!$C$7-scaling_params!$B$7)))+MAX(0,MIN(1,(T1990-scaling_params!$B$11)/(scaling_params!$C$11-scaling_params!$B$11))))/3</f>
        <v>0.4512799929</v>
      </c>
      <c r="AA1990" s="15">
        <f>(MAX(0,MIN(1,1-(Q1990-scaling_params!$B$8)/(scaling_params!$C$8-scaling_params!$B$8)))+MAX(0,MIN(1,(R1990-scaling_params!$B$9)/(scaling_params!$C$9-scaling_params!$B$9)))+MAX(0,MIN(1,(S1990-scaling_params!$B$10)/(scaling_params!$C$10-scaling_params!$B$10))))/3</f>
        <v>0.5000394865</v>
      </c>
      <c r="AB1990" s="15">
        <f>(MAX(0,MIN(1,(U1990-scaling_params!$B$12)/(scaling_params!$C$12-scaling_params!$B$12)))+MAX(0,MIN(1,(V1990-scaling_params!$B$13)/(scaling_params!$C$13-scaling_params!$B$13))))/2</f>
        <v>0.5163636364</v>
      </c>
      <c r="AC1990" s="13">
        <f>(scaling_params!$G$2*X1990+scaling_params!$G$3*Y1990+scaling_params!$G$4*Z1990+scaling_params!$G$5*AA1990+scaling_params!$G$6*AB1990)*100</f>
        <v>46.70893223</v>
      </c>
      <c r="AD1990" s="11" t="s">
        <v>680</v>
      </c>
      <c r="AE1990" s="11">
        <f t="shared" si="2"/>
        <v>1</v>
      </c>
    </row>
    <row r="1991" ht="15.75" customHeight="1">
      <c r="A1991" s="11" t="s">
        <v>674</v>
      </c>
      <c r="B1991" s="11" t="s">
        <v>163</v>
      </c>
      <c r="C1991" s="11" t="s">
        <v>610</v>
      </c>
      <c r="D1991" s="11" t="s">
        <v>181</v>
      </c>
      <c r="E1991" s="12">
        <v>2025.0</v>
      </c>
      <c r="F1991" s="11" t="s">
        <v>166</v>
      </c>
      <c r="G1991" s="11" t="s">
        <v>175</v>
      </c>
      <c r="H1991" s="11">
        <v>5.0</v>
      </c>
      <c r="I1991" s="13">
        <v>7.1</v>
      </c>
      <c r="J1991" s="11">
        <v>1.0</v>
      </c>
      <c r="K1991" s="13">
        <v>2.0</v>
      </c>
      <c r="L1991" s="13">
        <v>7.5</v>
      </c>
      <c r="M1991" s="11">
        <v>-2.0</v>
      </c>
      <c r="N1991" s="14">
        <v>0.85</v>
      </c>
      <c r="O1991" s="13">
        <v>66.0</v>
      </c>
      <c r="P1991" s="13">
        <v>8.0</v>
      </c>
      <c r="Q1991" s="13">
        <v>14.3</v>
      </c>
      <c r="R1991" s="13">
        <v>13.5</v>
      </c>
      <c r="S1991" s="13">
        <v>3.2</v>
      </c>
      <c r="T1991" s="13">
        <v>2.7</v>
      </c>
      <c r="U1991" s="13">
        <v>1.4</v>
      </c>
      <c r="V1991" s="13">
        <v>70.4</v>
      </c>
      <c r="W1991" s="11" t="str">
        <f t="shared" si="1"/>
        <v>B-Average|BBVA|Corporate|2025</v>
      </c>
      <c r="X1991" s="15">
        <f>(MAX(0,MIN(1,1-(K1991-scaling_params!$B$2)/(scaling_params!$C$2-scaling_params!$B$2)))+MAX(0,MIN(1,(L1991-scaling_params!$B$3)/(scaling_params!$C$3-scaling_params!$B$3))))/2</f>
        <v>0.6642156863</v>
      </c>
      <c r="Y1991" s="15">
        <f>(MAX(0,MIN(1,(M1991-scaling_params!$B$4)/(scaling_params!$C$4-scaling_params!$B$4)))+MAX(0,MIN(1,(N1991-scaling_params!$B$5)/(scaling_params!$C$5-scaling_params!$B$5))))/2</f>
        <v>0.5642857143</v>
      </c>
      <c r="Z1991" s="15">
        <f>(MAX(0,MIN(1,(O1991-scaling_params!$B$6)/(scaling_params!$C$6-scaling_params!$B$6)))+MAX(0,MIN(1,1-(P1991-scaling_params!$B$7)/(scaling_params!$C$7-scaling_params!$B$7)))+MAX(0,MIN(1,(T1991-scaling_params!$B$11)/(scaling_params!$C$11-scaling_params!$B$11))))/3</f>
        <v>0.3775093339</v>
      </c>
      <c r="AA1991" s="15">
        <f>(MAX(0,MIN(1,1-(Q1991-scaling_params!$B$8)/(scaling_params!$C$8-scaling_params!$B$8)))+MAX(0,MIN(1,(R1991-scaling_params!$B$9)/(scaling_params!$C$9-scaling_params!$B$9)))+MAX(0,MIN(1,(S1991-scaling_params!$B$10)/(scaling_params!$C$10-scaling_params!$B$10))))/3</f>
        <v>0.5187250389</v>
      </c>
      <c r="AB1991" s="15">
        <f>(MAX(0,MIN(1,(U1991-scaling_params!$B$12)/(scaling_params!$C$12-scaling_params!$B$12)))+MAX(0,MIN(1,(V1991-scaling_params!$B$13)/(scaling_params!$C$13-scaling_params!$B$13))))/2</f>
        <v>0.3454545455</v>
      </c>
      <c r="AC1991" s="13">
        <f>(scaling_params!$G$2*X1991+scaling_params!$G$3*Y1991+scaling_params!$G$4*Z1991+scaling_params!$G$5*AA1991+scaling_params!$G$6*AB1991)*100</f>
        <v>50.94717658</v>
      </c>
      <c r="AD1991" s="11" t="s">
        <v>680</v>
      </c>
      <c r="AE1991" s="11">
        <f t="shared" si="2"/>
        <v>1</v>
      </c>
    </row>
    <row r="1992" ht="15.75" customHeight="1">
      <c r="A1992" s="11" t="s">
        <v>675</v>
      </c>
      <c r="B1992" s="11" t="s">
        <v>163</v>
      </c>
      <c r="C1992" s="11" t="s">
        <v>610</v>
      </c>
      <c r="D1992" s="11" t="s">
        <v>165</v>
      </c>
      <c r="E1992" s="12">
        <v>2024.0</v>
      </c>
      <c r="F1992" s="11" t="s">
        <v>171</v>
      </c>
      <c r="G1992" s="11" t="s">
        <v>184</v>
      </c>
      <c r="H1992" s="11">
        <v>1.0</v>
      </c>
      <c r="I1992" s="13">
        <v>7.4</v>
      </c>
      <c r="J1992" s="11">
        <v>0.0</v>
      </c>
      <c r="K1992" s="13">
        <v>3.0</v>
      </c>
      <c r="L1992" s="13">
        <v>7.4</v>
      </c>
      <c r="M1992" s="11">
        <v>12.0</v>
      </c>
      <c r="N1992" s="14">
        <v>0.83</v>
      </c>
      <c r="O1992" s="13">
        <v>69.1</v>
      </c>
      <c r="P1992" s="13">
        <v>7.0</v>
      </c>
      <c r="Q1992" s="13">
        <v>16.3</v>
      </c>
      <c r="R1992" s="13">
        <v>13.4</v>
      </c>
      <c r="S1992" s="13">
        <v>3.5</v>
      </c>
      <c r="T1992" s="13">
        <v>4.3</v>
      </c>
      <c r="U1992" s="13">
        <v>2.1</v>
      </c>
      <c r="V1992" s="13">
        <v>72.9</v>
      </c>
      <c r="W1992" s="11" t="str">
        <f t="shared" si="1"/>
        <v>B-Average|BBVA|Operations|2024</v>
      </c>
      <c r="X1992" s="15">
        <f>(MAX(0,MIN(1,1-(K1992-scaling_params!$B$2)/(scaling_params!$C$2-scaling_params!$B$2)))+MAX(0,MIN(1,(L1992-scaling_params!$B$3)/(scaling_params!$C$3-scaling_params!$B$3))))/2</f>
        <v>0.4901960784</v>
      </c>
      <c r="Y1992" s="15">
        <f>(MAX(0,MIN(1,(M1992-scaling_params!$B$4)/(scaling_params!$C$4-scaling_params!$B$4)))+MAX(0,MIN(1,(N1992-scaling_params!$B$5)/(scaling_params!$C$5-scaling_params!$B$5))))/2</f>
        <v>0.605952381</v>
      </c>
      <c r="Z1992" s="15">
        <f>(MAX(0,MIN(1,(O1992-scaling_params!$B$6)/(scaling_params!$C$6-scaling_params!$B$6)))+MAX(0,MIN(1,1-(P1992-scaling_params!$B$7)/(scaling_params!$C$7-scaling_params!$B$7)))+MAX(0,MIN(1,(T1992-scaling_params!$B$11)/(scaling_params!$C$11-scaling_params!$B$11))))/3</f>
        <v>0.6711354919</v>
      </c>
      <c r="AA1992" s="15">
        <f>(MAX(0,MIN(1,1-(Q1992-scaling_params!$B$8)/(scaling_params!$C$8-scaling_params!$B$8)))+MAX(0,MIN(1,(R1992-scaling_params!$B$9)/(scaling_params!$C$9-scaling_params!$B$9)))+MAX(0,MIN(1,(S1992-scaling_params!$B$10)/(scaling_params!$C$10-scaling_params!$B$10))))/3</f>
        <v>0.4681598186</v>
      </c>
      <c r="AB1992" s="15">
        <f>(MAX(0,MIN(1,(U1992-scaling_params!$B$12)/(scaling_params!$C$12-scaling_params!$B$12)))+MAX(0,MIN(1,(V1992-scaling_params!$B$13)/(scaling_params!$C$13-scaling_params!$B$13))))/2</f>
        <v>0.5431818182</v>
      </c>
      <c r="AC1992" s="13">
        <f>(scaling_params!$G$2*X1992+scaling_params!$G$3*Y1992+scaling_params!$G$4*Z1992+scaling_params!$G$5*AA1992+scaling_params!$G$6*AB1992)*100</f>
        <v>56.18033112</v>
      </c>
      <c r="AD1992" s="11" t="s">
        <v>680</v>
      </c>
      <c r="AE1992" s="11">
        <f t="shared" si="2"/>
        <v>1</v>
      </c>
    </row>
    <row r="1993" ht="15.75" customHeight="1">
      <c r="A1993" s="11" t="s">
        <v>675</v>
      </c>
      <c r="B1993" s="11" t="s">
        <v>163</v>
      </c>
      <c r="C1993" s="11" t="s">
        <v>610</v>
      </c>
      <c r="D1993" s="11" t="s">
        <v>165</v>
      </c>
      <c r="E1993" s="12">
        <v>2025.0</v>
      </c>
      <c r="F1993" s="11" t="s">
        <v>171</v>
      </c>
      <c r="G1993" s="11" t="s">
        <v>184</v>
      </c>
      <c r="H1993" s="11">
        <v>1.0</v>
      </c>
      <c r="I1993" s="13">
        <v>7.1</v>
      </c>
      <c r="J1993" s="11">
        <v>0.0</v>
      </c>
      <c r="K1993" s="13">
        <v>2.9</v>
      </c>
      <c r="L1993" s="13">
        <v>6.0</v>
      </c>
      <c r="M1993" s="11">
        <v>12.0</v>
      </c>
      <c r="N1993" s="14">
        <v>0.79</v>
      </c>
      <c r="O1993" s="13">
        <v>65.0</v>
      </c>
      <c r="P1993" s="13">
        <v>7.5</v>
      </c>
      <c r="Q1993" s="13">
        <v>15.9</v>
      </c>
      <c r="R1993" s="13">
        <v>10.7</v>
      </c>
      <c r="S1993" s="13">
        <v>3.1</v>
      </c>
      <c r="T1993" s="13">
        <v>2.9</v>
      </c>
      <c r="U1993" s="13">
        <v>1.3</v>
      </c>
      <c r="V1993" s="13">
        <v>68.2</v>
      </c>
      <c r="W1993" s="11" t="str">
        <f t="shared" si="1"/>
        <v>B-Average|BBVA|Operations|2025</v>
      </c>
      <c r="X1993" s="15">
        <f>(MAX(0,MIN(1,1-(K1993-scaling_params!$B$2)/(scaling_params!$C$2-scaling_params!$B$2)))+MAX(0,MIN(1,(L1993-scaling_params!$B$3)/(scaling_params!$C$3-scaling_params!$B$3))))/2</f>
        <v>0.4039215686</v>
      </c>
      <c r="Y1993" s="15">
        <f>(MAX(0,MIN(1,(M1993-scaling_params!$B$4)/(scaling_params!$C$4-scaling_params!$B$4)))+MAX(0,MIN(1,(N1993-scaling_params!$B$5)/(scaling_params!$C$5-scaling_params!$B$5))))/2</f>
        <v>0.555952381</v>
      </c>
      <c r="Z1993" s="15">
        <f>(MAX(0,MIN(1,(O1993-scaling_params!$B$6)/(scaling_params!$C$6-scaling_params!$B$6)))+MAX(0,MIN(1,1-(P1993-scaling_params!$B$7)/(scaling_params!$C$7-scaling_params!$B$7)))+MAX(0,MIN(1,(T1993-scaling_params!$B$11)/(scaling_params!$C$11-scaling_params!$B$11))))/3</f>
        <v>0.4251003479</v>
      </c>
      <c r="AA1993" s="15">
        <f>(MAX(0,MIN(1,1-(Q1993-scaling_params!$B$8)/(scaling_params!$C$8-scaling_params!$B$8)))+MAX(0,MIN(1,(R1993-scaling_params!$B$9)/(scaling_params!$C$9-scaling_params!$B$9)))+MAX(0,MIN(1,(S1993-scaling_params!$B$10)/(scaling_params!$C$10-scaling_params!$B$10))))/3</f>
        <v>0.3301715968</v>
      </c>
      <c r="AB1993" s="15">
        <f>(MAX(0,MIN(1,(U1993-scaling_params!$B$12)/(scaling_params!$C$12-scaling_params!$B$12)))+MAX(0,MIN(1,(V1993-scaling_params!$B$13)/(scaling_params!$C$13-scaling_params!$B$13))))/2</f>
        <v>0.3004545455</v>
      </c>
      <c r="AC1993" s="13">
        <f>(scaling_params!$G$2*X1993+scaling_params!$G$3*Y1993+scaling_params!$G$4*Z1993+scaling_params!$G$5*AA1993+scaling_params!$G$6*AB1993)*100</f>
        <v>41.90327973</v>
      </c>
      <c r="AD1993" s="11" t="s">
        <v>680</v>
      </c>
      <c r="AE1993" s="11">
        <f t="shared" si="2"/>
        <v>1</v>
      </c>
    </row>
    <row r="1994" ht="15.75" customHeight="1">
      <c r="A1994" s="11" t="s">
        <v>676</v>
      </c>
      <c r="B1994" s="11" t="s">
        <v>163</v>
      </c>
      <c r="C1994" s="11" t="s">
        <v>610</v>
      </c>
      <c r="D1994" s="11" t="s">
        <v>174</v>
      </c>
      <c r="E1994" s="12">
        <v>2024.0</v>
      </c>
      <c r="F1994" s="11" t="s">
        <v>171</v>
      </c>
      <c r="G1994" s="11" t="s">
        <v>172</v>
      </c>
      <c r="H1994" s="11">
        <v>2.0</v>
      </c>
      <c r="I1994" s="13">
        <v>7.4</v>
      </c>
      <c r="J1994" s="11">
        <v>0.0</v>
      </c>
      <c r="K1994" s="13">
        <v>3.0</v>
      </c>
      <c r="L1994" s="13">
        <v>6.2</v>
      </c>
      <c r="M1994" s="11">
        <v>6.0</v>
      </c>
      <c r="N1994" s="14">
        <v>0.68</v>
      </c>
      <c r="O1994" s="13">
        <v>61.5</v>
      </c>
      <c r="P1994" s="13">
        <v>8.7</v>
      </c>
      <c r="Q1994" s="13">
        <v>18.1</v>
      </c>
      <c r="R1994" s="13">
        <v>13.0</v>
      </c>
      <c r="S1994" s="13">
        <v>3.1</v>
      </c>
      <c r="T1994" s="13">
        <v>2.9</v>
      </c>
      <c r="U1994" s="13">
        <v>1.3</v>
      </c>
      <c r="V1994" s="13">
        <v>64.7</v>
      </c>
      <c r="W1994" s="11" t="str">
        <f t="shared" si="1"/>
        <v>B-Average|BBVA|Digital|2024</v>
      </c>
      <c r="X1994" s="15">
        <f>(MAX(0,MIN(1,1-(K1994-scaling_params!$B$2)/(scaling_params!$C$2-scaling_params!$B$2)))+MAX(0,MIN(1,(L1994-scaling_params!$B$3)/(scaling_params!$C$3-scaling_params!$B$3))))/2</f>
        <v>0.4019607843</v>
      </c>
      <c r="Y1994" s="15">
        <f>(MAX(0,MIN(1,(M1994-scaling_params!$B$4)/(scaling_params!$C$4-scaling_params!$B$4)))+MAX(0,MIN(1,(N1994-scaling_params!$B$5)/(scaling_params!$C$5-scaling_params!$B$5))))/2</f>
        <v>0.3898809524</v>
      </c>
      <c r="Z1994" s="15">
        <f>(MAX(0,MIN(1,(O1994-scaling_params!$B$6)/(scaling_params!$C$6-scaling_params!$B$6)))+MAX(0,MIN(1,1-(P1994-scaling_params!$B$7)/(scaling_params!$C$7-scaling_params!$B$7)))+MAX(0,MIN(1,(T1994-scaling_params!$B$11)/(scaling_params!$C$11-scaling_params!$B$11))))/3</f>
        <v>0.2592364642</v>
      </c>
      <c r="AA1994" s="15">
        <f>(MAX(0,MIN(1,1-(Q1994-scaling_params!$B$8)/(scaling_params!$C$8-scaling_params!$B$8)))+MAX(0,MIN(1,(R1994-scaling_params!$B$9)/(scaling_params!$C$9-scaling_params!$B$9)))+MAX(0,MIN(1,(S1994-scaling_params!$B$10)/(scaling_params!$C$10-scaling_params!$B$10))))/3</f>
        <v>0.343884677</v>
      </c>
      <c r="AB1994" s="15">
        <f>(MAX(0,MIN(1,(U1994-scaling_params!$B$12)/(scaling_params!$C$12-scaling_params!$B$12)))+MAX(0,MIN(1,(V1994-scaling_params!$B$13)/(scaling_params!$C$13-scaling_params!$B$13))))/2</f>
        <v>0.2686363636</v>
      </c>
      <c r="AC1994" s="13">
        <f>(scaling_params!$G$2*X1994+scaling_params!$G$3*Y1994+scaling_params!$G$4*Z1994+scaling_params!$G$5*AA1994+scaling_params!$G$6*AB1994)*100</f>
        <v>33.92261713</v>
      </c>
      <c r="AD1994" s="11" t="s">
        <v>680</v>
      </c>
      <c r="AE1994" s="11">
        <f t="shared" si="2"/>
        <v>1</v>
      </c>
    </row>
    <row r="1995" ht="15.75" customHeight="1">
      <c r="A1995" s="11" t="s">
        <v>676</v>
      </c>
      <c r="B1995" s="11" t="s">
        <v>163</v>
      </c>
      <c r="C1995" s="11" t="s">
        <v>610</v>
      </c>
      <c r="D1995" s="11" t="s">
        <v>174</v>
      </c>
      <c r="E1995" s="12">
        <v>2025.0</v>
      </c>
      <c r="F1995" s="11" t="s">
        <v>171</v>
      </c>
      <c r="G1995" s="11" t="s">
        <v>172</v>
      </c>
      <c r="H1995" s="11">
        <v>2.0</v>
      </c>
      <c r="I1995" s="13">
        <v>7.1</v>
      </c>
      <c r="J1995" s="11">
        <v>0.0</v>
      </c>
      <c r="K1995" s="13">
        <v>3.2</v>
      </c>
      <c r="L1995" s="13">
        <v>6.5</v>
      </c>
      <c r="M1995" s="11">
        <v>25.0</v>
      </c>
      <c r="N1995" s="14">
        <v>0.78</v>
      </c>
      <c r="O1995" s="13">
        <v>62.8</v>
      </c>
      <c r="P1995" s="13">
        <v>7.6</v>
      </c>
      <c r="Q1995" s="13">
        <v>16.6</v>
      </c>
      <c r="R1995" s="13">
        <v>15.2</v>
      </c>
      <c r="S1995" s="13">
        <v>3.2</v>
      </c>
      <c r="T1995" s="13">
        <v>3.0</v>
      </c>
      <c r="U1995" s="13">
        <v>1.7</v>
      </c>
      <c r="V1995" s="13">
        <v>68.9</v>
      </c>
      <c r="W1995" s="11" t="str">
        <f t="shared" si="1"/>
        <v>B-Average|BBVA|Digital|2025</v>
      </c>
      <c r="X1995" s="15">
        <f>(MAX(0,MIN(1,1-(K1995-scaling_params!$B$2)/(scaling_params!$C$2-scaling_params!$B$2)))+MAX(0,MIN(1,(L1995-scaling_params!$B$3)/(scaling_params!$C$3-scaling_params!$B$3))))/2</f>
        <v>0.3906862745</v>
      </c>
      <c r="Y1995" s="15">
        <f>(MAX(0,MIN(1,(M1995-scaling_params!$B$4)/(scaling_params!$C$4-scaling_params!$B$4)))+MAX(0,MIN(1,(N1995-scaling_params!$B$5)/(scaling_params!$C$5-scaling_params!$B$5))))/2</f>
        <v>0.6053571429</v>
      </c>
      <c r="Z1995" s="15">
        <f>(MAX(0,MIN(1,(O1995-scaling_params!$B$6)/(scaling_params!$C$6-scaling_params!$B$6)))+MAX(0,MIN(1,1-(P1995-scaling_params!$B$7)/(scaling_params!$C$7-scaling_params!$B$7)))+MAX(0,MIN(1,(T1995-scaling_params!$B$11)/(scaling_params!$C$11-scaling_params!$B$11))))/3</f>
        <v>0.389311518</v>
      </c>
      <c r="AA1995" s="15">
        <f>(MAX(0,MIN(1,1-(Q1995-scaling_params!$B$8)/(scaling_params!$C$8-scaling_params!$B$8)))+MAX(0,MIN(1,(R1995-scaling_params!$B$9)/(scaling_params!$C$9-scaling_params!$B$9)))+MAX(0,MIN(1,(S1995-scaling_params!$B$10)/(scaling_params!$C$10-scaling_params!$B$10))))/3</f>
        <v>0.5033337846</v>
      </c>
      <c r="AB1995" s="15">
        <f>(MAX(0,MIN(1,(U1995-scaling_params!$B$12)/(scaling_params!$C$12-scaling_params!$B$12)))+MAX(0,MIN(1,(V1995-scaling_params!$B$13)/(scaling_params!$C$13-scaling_params!$B$13))))/2</f>
        <v>0.4068181818</v>
      </c>
      <c r="AC1995" s="13">
        <f>(scaling_params!$G$2*X1995+scaling_params!$G$3*Y1995+scaling_params!$G$4*Z1995+scaling_params!$G$5*AA1995+scaling_params!$G$6*AB1995)*100</f>
        <v>46.21497014</v>
      </c>
      <c r="AD1995" s="11" t="s">
        <v>680</v>
      </c>
      <c r="AE1995" s="11">
        <f t="shared" si="2"/>
        <v>1</v>
      </c>
    </row>
    <row r="1996" ht="15.75" customHeight="1">
      <c r="A1996" s="11" t="s">
        <v>677</v>
      </c>
      <c r="B1996" s="11" t="s">
        <v>163</v>
      </c>
      <c r="C1996" s="11" t="s">
        <v>610</v>
      </c>
      <c r="D1996" s="11" t="s">
        <v>170</v>
      </c>
      <c r="E1996" s="12">
        <v>2024.0</v>
      </c>
      <c r="F1996" s="11" t="s">
        <v>171</v>
      </c>
      <c r="G1996" s="11" t="s">
        <v>175</v>
      </c>
      <c r="H1996" s="11">
        <v>2.0</v>
      </c>
      <c r="I1996" s="13">
        <v>7.4</v>
      </c>
      <c r="J1996" s="11">
        <v>0.0</v>
      </c>
      <c r="K1996" s="13">
        <v>2.4</v>
      </c>
      <c r="L1996" s="13">
        <v>7.9</v>
      </c>
      <c r="M1996" s="11">
        <v>29.0</v>
      </c>
      <c r="N1996" s="14">
        <v>0.83</v>
      </c>
      <c r="O1996" s="13">
        <v>70.5</v>
      </c>
      <c r="P1996" s="13">
        <v>8.3</v>
      </c>
      <c r="Q1996" s="13">
        <v>13.6</v>
      </c>
      <c r="R1996" s="13">
        <v>14.9</v>
      </c>
      <c r="S1996" s="13">
        <v>4.8</v>
      </c>
      <c r="T1996" s="13">
        <v>3.7</v>
      </c>
      <c r="U1996" s="13">
        <v>1.7</v>
      </c>
      <c r="V1996" s="13">
        <v>78.5</v>
      </c>
      <c r="W1996" s="11" t="str">
        <f t="shared" si="1"/>
        <v>B-Average|BBVA|Risk|2024</v>
      </c>
      <c r="X1996" s="15">
        <f>(MAX(0,MIN(1,1-(K1996-scaling_params!$B$2)/(scaling_params!$C$2-scaling_params!$B$2)))+MAX(0,MIN(1,(L1996-scaling_params!$B$3)/(scaling_params!$C$3-scaling_params!$B$3))))/2</f>
        <v>0.6269607843</v>
      </c>
      <c r="Y1996" s="15">
        <f>(MAX(0,MIN(1,(M1996-scaling_params!$B$4)/(scaling_params!$C$4-scaling_params!$B$4)))+MAX(0,MIN(1,(N1996-scaling_params!$B$5)/(scaling_params!$C$5-scaling_params!$B$5))))/2</f>
        <v>0.6869047619</v>
      </c>
      <c r="Z1996" s="15">
        <f>(MAX(0,MIN(1,(O1996-scaling_params!$B$6)/(scaling_params!$C$6-scaling_params!$B$6)))+MAX(0,MIN(1,1-(P1996-scaling_params!$B$7)/(scaling_params!$C$7-scaling_params!$B$7)))+MAX(0,MIN(1,(T1996-scaling_params!$B$11)/(scaling_params!$C$11-scaling_params!$B$11))))/3</f>
        <v>0.5199778279</v>
      </c>
      <c r="AA1996" s="15">
        <f>(MAX(0,MIN(1,1-(Q1996-scaling_params!$B$8)/(scaling_params!$C$8-scaling_params!$B$8)))+MAX(0,MIN(1,(R1996-scaling_params!$B$9)/(scaling_params!$C$9-scaling_params!$B$9)))+MAX(0,MIN(1,(S1996-scaling_params!$B$10)/(scaling_params!$C$10-scaling_params!$B$10))))/3</f>
        <v>0.7611746655</v>
      </c>
      <c r="AB1996" s="15">
        <f>(MAX(0,MIN(1,(U1996-scaling_params!$B$12)/(scaling_params!$C$12-scaling_params!$B$12)))+MAX(0,MIN(1,(V1996-scaling_params!$B$13)/(scaling_params!$C$13-scaling_params!$B$13))))/2</f>
        <v>0.4940909091</v>
      </c>
      <c r="AC1996" s="13">
        <f>(scaling_params!$G$2*X1996+scaling_params!$G$3*Y1996+scaling_params!$G$4*Z1996+scaling_params!$G$5*AA1996+scaling_params!$G$6*AB1996)*100</f>
        <v>62.32226613</v>
      </c>
      <c r="AD1996" s="11" t="s">
        <v>680</v>
      </c>
      <c r="AE1996" s="11">
        <f t="shared" si="2"/>
        <v>1</v>
      </c>
    </row>
    <row r="1997" ht="15.75" customHeight="1">
      <c r="A1997" s="11" t="s">
        <v>677</v>
      </c>
      <c r="B1997" s="11" t="s">
        <v>163</v>
      </c>
      <c r="C1997" s="11" t="s">
        <v>610</v>
      </c>
      <c r="D1997" s="11" t="s">
        <v>170</v>
      </c>
      <c r="E1997" s="12">
        <v>2025.0</v>
      </c>
      <c r="F1997" s="11" t="s">
        <v>171</v>
      </c>
      <c r="G1997" s="11" t="s">
        <v>175</v>
      </c>
      <c r="H1997" s="11">
        <v>2.0</v>
      </c>
      <c r="I1997" s="13">
        <v>7.1</v>
      </c>
      <c r="J1997" s="11">
        <v>0.0</v>
      </c>
      <c r="K1997" s="13">
        <v>2.5</v>
      </c>
      <c r="L1997" s="13">
        <v>7.6</v>
      </c>
      <c r="M1997" s="11">
        <v>42.0</v>
      </c>
      <c r="N1997" s="14">
        <v>0.84</v>
      </c>
      <c r="O1997" s="13">
        <v>68.8</v>
      </c>
      <c r="P1997" s="13">
        <v>7.0</v>
      </c>
      <c r="Q1997" s="13">
        <v>16.6</v>
      </c>
      <c r="R1997" s="13">
        <v>14.7</v>
      </c>
      <c r="S1997" s="13">
        <v>4.4</v>
      </c>
      <c r="T1997" s="13">
        <v>4.5</v>
      </c>
      <c r="U1997" s="13">
        <v>1.5</v>
      </c>
      <c r="V1997" s="13">
        <v>80.1</v>
      </c>
      <c r="W1997" s="11" t="str">
        <f t="shared" si="1"/>
        <v>B-Average|BBVA|Risk|2025</v>
      </c>
      <c r="X1997" s="15">
        <f>(MAX(0,MIN(1,1-(K1997-scaling_params!$B$2)/(scaling_params!$C$2-scaling_params!$B$2)))+MAX(0,MIN(1,(L1997-scaling_params!$B$3)/(scaling_params!$C$3-scaling_params!$B$3))))/2</f>
        <v>0.5882352941</v>
      </c>
      <c r="Y1997" s="15">
        <f>(MAX(0,MIN(1,(M1997-scaling_params!$B$4)/(scaling_params!$C$4-scaling_params!$B$4)))+MAX(0,MIN(1,(N1997-scaling_params!$B$5)/(scaling_params!$C$5-scaling_params!$B$5))))/2</f>
        <v>0.7613095238</v>
      </c>
      <c r="Z1997" s="15">
        <f>(MAX(0,MIN(1,(O1997-scaling_params!$B$6)/(scaling_params!$C$6-scaling_params!$B$6)))+MAX(0,MIN(1,1-(P1997-scaling_params!$B$7)/(scaling_params!$C$7-scaling_params!$B$7)))+MAX(0,MIN(1,(T1997-scaling_params!$B$11)/(scaling_params!$C$11-scaling_params!$B$11))))/3</f>
        <v>0.6852326159</v>
      </c>
      <c r="AA1997" s="15">
        <f>(MAX(0,MIN(1,1-(Q1997-scaling_params!$B$8)/(scaling_params!$C$8-scaling_params!$B$8)))+MAX(0,MIN(1,(R1997-scaling_params!$B$9)/(scaling_params!$C$9-scaling_params!$B$9)))+MAX(0,MIN(1,(S1997-scaling_params!$B$10)/(scaling_params!$C$10-scaling_params!$B$10))))/3</f>
        <v>0.599883797</v>
      </c>
      <c r="AB1997" s="15">
        <f>(MAX(0,MIN(1,(U1997-scaling_params!$B$12)/(scaling_params!$C$12-scaling_params!$B$12)))+MAX(0,MIN(1,(V1997-scaling_params!$B$13)/(scaling_params!$C$13-scaling_params!$B$13))))/2</f>
        <v>0.4586363636</v>
      </c>
      <c r="AC1997" s="13">
        <f>(scaling_params!$G$2*X1997+scaling_params!$G$3*Y1997+scaling_params!$G$4*Z1997+scaling_params!$G$5*AA1997+scaling_params!$G$6*AB1997)*100</f>
        <v>63.78713361</v>
      </c>
      <c r="AD1997" s="11" t="s">
        <v>680</v>
      </c>
      <c r="AE1997" s="11">
        <f t="shared" si="2"/>
        <v>1</v>
      </c>
    </row>
    <row r="1998" ht="15.75" customHeight="1">
      <c r="A1998" s="11" t="s">
        <v>678</v>
      </c>
      <c r="B1998" s="11" t="s">
        <v>163</v>
      </c>
      <c r="C1998" s="11" t="s">
        <v>610</v>
      </c>
      <c r="D1998" s="11" t="s">
        <v>170</v>
      </c>
      <c r="E1998" s="12">
        <v>2024.0</v>
      </c>
      <c r="F1998" s="11" t="s">
        <v>171</v>
      </c>
      <c r="G1998" s="11" t="s">
        <v>172</v>
      </c>
      <c r="H1998" s="11">
        <v>2.0</v>
      </c>
      <c r="I1998" s="13">
        <v>7.4</v>
      </c>
      <c r="J1998" s="11">
        <v>0.0</v>
      </c>
      <c r="K1998" s="13">
        <v>2.4</v>
      </c>
      <c r="L1998" s="13">
        <v>6.1</v>
      </c>
      <c r="M1998" s="11">
        <v>14.0</v>
      </c>
      <c r="N1998" s="14">
        <v>0.81</v>
      </c>
      <c r="O1998" s="13">
        <v>70.5</v>
      </c>
      <c r="P1998" s="13">
        <v>8.3</v>
      </c>
      <c r="Q1998" s="13">
        <v>13.6</v>
      </c>
      <c r="R1998" s="13">
        <v>14.9</v>
      </c>
      <c r="S1998" s="13">
        <v>3.9</v>
      </c>
      <c r="T1998" s="13">
        <v>3.2</v>
      </c>
      <c r="U1998" s="13">
        <v>1.7</v>
      </c>
      <c r="V1998" s="13">
        <v>65.1</v>
      </c>
      <c r="W1998" s="11" t="str">
        <f t="shared" si="1"/>
        <v>B-Average|BBVA|Risk|2024</v>
      </c>
      <c r="X1998" s="15">
        <f>(MAX(0,MIN(1,1-(K1998-scaling_params!$B$2)/(scaling_params!$C$2-scaling_params!$B$2)))+MAX(0,MIN(1,(L1998-scaling_params!$B$3)/(scaling_params!$C$3-scaling_params!$B$3))))/2</f>
        <v>0.4946078431</v>
      </c>
      <c r="Y1998" s="15">
        <f>(MAX(0,MIN(1,(M1998-scaling_params!$B$4)/(scaling_params!$C$4-scaling_params!$B$4)))+MAX(0,MIN(1,(N1998-scaling_params!$B$5)/(scaling_params!$C$5-scaling_params!$B$5))))/2</f>
        <v>0.5904761905</v>
      </c>
      <c r="Z1998" s="15">
        <f>(MAX(0,MIN(1,(O1998-scaling_params!$B$6)/(scaling_params!$C$6-scaling_params!$B$6)))+MAX(0,MIN(1,1-(P1998-scaling_params!$B$7)/(scaling_params!$C$7-scaling_params!$B$7)))+MAX(0,MIN(1,(T1998-scaling_params!$B$11)/(scaling_params!$C$11-scaling_params!$B$11))))/3</f>
        <v>0.4723587803</v>
      </c>
      <c r="AA1998" s="15">
        <f>(MAX(0,MIN(1,1-(Q1998-scaling_params!$B$8)/(scaling_params!$C$8-scaling_params!$B$8)))+MAX(0,MIN(1,(R1998-scaling_params!$B$9)/(scaling_params!$C$9-scaling_params!$B$9)))+MAX(0,MIN(1,(S1998-scaling_params!$B$10)/(scaling_params!$C$10-scaling_params!$B$10))))/3</f>
        <v>0.6729393714</v>
      </c>
      <c r="AB1998" s="15">
        <f>(MAX(0,MIN(1,(U1998-scaling_params!$B$12)/(scaling_params!$C$12-scaling_params!$B$12)))+MAX(0,MIN(1,(V1998-scaling_params!$B$13)/(scaling_params!$C$13-scaling_params!$B$13))))/2</f>
        <v>0.3722727273</v>
      </c>
      <c r="AC1998" s="13">
        <f>(scaling_params!$G$2*X1998+scaling_params!$G$3*Y1998+scaling_params!$G$4*Z1998+scaling_params!$G$5*AA1998+scaling_params!$G$6*AB1998)*100</f>
        <v>52.83645724</v>
      </c>
      <c r="AD1998" s="11" t="s">
        <v>680</v>
      </c>
      <c r="AE1998" s="11">
        <f t="shared" si="2"/>
        <v>1</v>
      </c>
    </row>
    <row r="1999" ht="15.75" customHeight="1">
      <c r="A1999" s="11" t="s">
        <v>678</v>
      </c>
      <c r="B1999" s="11" t="s">
        <v>163</v>
      </c>
      <c r="C1999" s="11" t="s">
        <v>610</v>
      </c>
      <c r="D1999" s="11" t="s">
        <v>170</v>
      </c>
      <c r="E1999" s="12">
        <v>2025.0</v>
      </c>
      <c r="F1999" s="11" t="s">
        <v>171</v>
      </c>
      <c r="G1999" s="11" t="s">
        <v>172</v>
      </c>
      <c r="H1999" s="11">
        <v>2.0</v>
      </c>
      <c r="I1999" s="13">
        <v>7.1</v>
      </c>
      <c r="J1999" s="11">
        <v>0.0</v>
      </c>
      <c r="K1999" s="13">
        <v>2.5</v>
      </c>
      <c r="L1999" s="13">
        <v>7.9</v>
      </c>
      <c r="M1999" s="11">
        <v>11.0</v>
      </c>
      <c r="N1999" s="14">
        <v>0.76</v>
      </c>
      <c r="O1999" s="13">
        <v>68.8</v>
      </c>
      <c r="P1999" s="13">
        <v>7.0</v>
      </c>
      <c r="Q1999" s="13">
        <v>16.6</v>
      </c>
      <c r="R1999" s="13">
        <v>14.7</v>
      </c>
      <c r="S1999" s="13">
        <v>3.7</v>
      </c>
      <c r="T1999" s="13">
        <v>3.9</v>
      </c>
      <c r="U1999" s="13">
        <v>1.5</v>
      </c>
      <c r="V1999" s="13">
        <v>73.6</v>
      </c>
      <c r="W1999" s="11" t="str">
        <f t="shared" si="1"/>
        <v>B-Average|BBVA|Risk|2025</v>
      </c>
      <c r="X1999" s="15">
        <f>(MAX(0,MIN(1,1-(K1999-scaling_params!$B$2)/(scaling_params!$C$2-scaling_params!$B$2)))+MAX(0,MIN(1,(L1999-scaling_params!$B$3)/(scaling_params!$C$3-scaling_params!$B$3))))/2</f>
        <v>0.6102941176</v>
      </c>
      <c r="Y1999" s="15">
        <f>(MAX(0,MIN(1,(M1999-scaling_params!$B$4)/(scaling_params!$C$4-scaling_params!$B$4)))+MAX(0,MIN(1,(N1999-scaling_params!$B$5)/(scaling_params!$C$5-scaling_params!$B$5))))/2</f>
        <v>0.5136904762</v>
      </c>
      <c r="Z1999" s="15">
        <f>(MAX(0,MIN(1,(O1999-scaling_params!$B$6)/(scaling_params!$C$6-scaling_params!$B$6)))+MAX(0,MIN(1,1-(P1999-scaling_params!$B$7)/(scaling_params!$C$7-scaling_params!$B$7)))+MAX(0,MIN(1,(T1999-scaling_params!$B$11)/(scaling_params!$C$11-scaling_params!$B$11))))/3</f>
        <v>0.6280897588</v>
      </c>
      <c r="AA1999" s="15">
        <f>(MAX(0,MIN(1,1-(Q1999-scaling_params!$B$8)/(scaling_params!$C$8-scaling_params!$B$8)))+MAX(0,MIN(1,(R1999-scaling_params!$B$9)/(scaling_params!$C$9-scaling_params!$B$9)))+MAX(0,MIN(1,(S1999-scaling_params!$B$10)/(scaling_params!$C$10-scaling_params!$B$10))))/3</f>
        <v>0.531256346</v>
      </c>
      <c r="AB1999" s="15">
        <f>(MAX(0,MIN(1,(U1999-scaling_params!$B$12)/(scaling_params!$C$12-scaling_params!$B$12)))+MAX(0,MIN(1,(V1999-scaling_params!$B$13)/(scaling_params!$C$13-scaling_params!$B$13))))/2</f>
        <v>0.3995454545</v>
      </c>
      <c r="AC1999" s="13">
        <f>(scaling_params!$G$2*X1999+scaling_params!$G$3*Y1999+scaling_params!$G$4*Z1999+scaling_params!$G$5*AA1999+scaling_params!$G$6*AB1999)*100</f>
        <v>55.23849534</v>
      </c>
      <c r="AD1999" s="11" t="s">
        <v>680</v>
      </c>
      <c r="AE1999" s="11">
        <f t="shared" si="2"/>
        <v>1</v>
      </c>
    </row>
    <row r="2000" ht="15.75" customHeight="1">
      <c r="A2000" s="11" t="s">
        <v>679</v>
      </c>
      <c r="B2000" s="11" t="s">
        <v>163</v>
      </c>
      <c r="C2000" s="11" t="s">
        <v>610</v>
      </c>
      <c r="D2000" s="11" t="s">
        <v>170</v>
      </c>
      <c r="E2000" s="12">
        <v>2024.0</v>
      </c>
      <c r="F2000" s="11" t="s">
        <v>166</v>
      </c>
      <c r="G2000" s="11" t="s">
        <v>172</v>
      </c>
      <c r="H2000" s="11">
        <v>5.0</v>
      </c>
      <c r="I2000" s="13">
        <v>7.4</v>
      </c>
      <c r="J2000" s="11">
        <v>0.0</v>
      </c>
      <c r="K2000" s="13">
        <v>2.4</v>
      </c>
      <c r="L2000" s="13">
        <v>8.5</v>
      </c>
      <c r="M2000" s="11">
        <v>50.0</v>
      </c>
      <c r="N2000" s="14">
        <v>0.88</v>
      </c>
      <c r="O2000" s="13">
        <v>70.5</v>
      </c>
      <c r="P2000" s="13">
        <v>8.3</v>
      </c>
      <c r="Q2000" s="13">
        <v>13.6</v>
      </c>
      <c r="R2000" s="13">
        <v>14.9</v>
      </c>
      <c r="S2000" s="13">
        <v>4.9</v>
      </c>
      <c r="T2000" s="13">
        <v>3.9</v>
      </c>
      <c r="U2000" s="13">
        <v>1.7</v>
      </c>
      <c r="V2000" s="13">
        <v>87.7</v>
      </c>
      <c r="W2000" s="11" t="str">
        <f t="shared" si="1"/>
        <v>B-Average|BBVA|Risk|2024</v>
      </c>
      <c r="X2000" s="15">
        <f>(MAX(0,MIN(1,1-(K2000-scaling_params!$B$2)/(scaling_params!$C$2-scaling_params!$B$2)))+MAX(0,MIN(1,(L2000-scaling_params!$B$3)/(scaling_params!$C$3-scaling_params!$B$3))))/2</f>
        <v>0.6710784314</v>
      </c>
      <c r="Y2000" s="15">
        <f>(MAX(0,MIN(1,(M2000-scaling_params!$B$4)/(scaling_params!$C$4-scaling_params!$B$4)))+MAX(0,MIN(1,(N2000-scaling_params!$B$5)/(scaling_params!$C$5-scaling_params!$B$5))))/2</f>
        <v>0.8494047619</v>
      </c>
      <c r="Z2000" s="15">
        <f>(MAX(0,MIN(1,(O2000-scaling_params!$B$6)/(scaling_params!$C$6-scaling_params!$B$6)))+MAX(0,MIN(1,1-(P2000-scaling_params!$B$7)/(scaling_params!$C$7-scaling_params!$B$7)))+MAX(0,MIN(1,(T2000-scaling_params!$B$11)/(scaling_params!$C$11-scaling_params!$B$11))))/3</f>
        <v>0.5390254469</v>
      </c>
      <c r="AA2000" s="15">
        <f>(MAX(0,MIN(1,1-(Q2000-scaling_params!$B$8)/(scaling_params!$C$8-scaling_params!$B$8)))+MAX(0,MIN(1,(R2000-scaling_params!$B$9)/(scaling_params!$C$9-scaling_params!$B$9)))+MAX(0,MIN(1,(S2000-scaling_params!$B$10)/(scaling_params!$C$10-scaling_params!$B$10))))/3</f>
        <v>0.7709785871</v>
      </c>
      <c r="AB2000" s="15">
        <f>(MAX(0,MIN(1,(U2000-scaling_params!$B$12)/(scaling_params!$C$12-scaling_params!$B$12)))+MAX(0,MIN(1,(V2000-scaling_params!$B$13)/(scaling_params!$C$13-scaling_params!$B$13))))/2</f>
        <v>0.5777272727</v>
      </c>
      <c r="AC2000" s="13">
        <f>(scaling_params!$G$2*X2000+scaling_params!$G$3*Y2000+scaling_params!$G$4*Z2000+scaling_params!$G$5*AA2000+scaling_params!$G$6*AB2000)*100</f>
        <v>68.784858</v>
      </c>
      <c r="AD2000" s="11" t="s">
        <v>680</v>
      </c>
      <c r="AE2000" s="11">
        <f t="shared" si="2"/>
        <v>1</v>
      </c>
    </row>
    <row r="2001" ht="15.75" customHeight="1">
      <c r="A2001" s="11" t="s">
        <v>679</v>
      </c>
      <c r="B2001" s="11" t="s">
        <v>163</v>
      </c>
      <c r="C2001" s="11" t="s">
        <v>610</v>
      </c>
      <c r="D2001" s="11" t="s">
        <v>170</v>
      </c>
      <c r="E2001" s="12">
        <v>2025.0</v>
      </c>
      <c r="F2001" s="11" t="s">
        <v>166</v>
      </c>
      <c r="G2001" s="11" t="s">
        <v>172</v>
      </c>
      <c r="H2001" s="11">
        <v>5.0</v>
      </c>
      <c r="I2001" s="13">
        <v>7.1</v>
      </c>
      <c r="J2001" s="11">
        <v>0.0</v>
      </c>
      <c r="K2001" s="13">
        <v>2.5</v>
      </c>
      <c r="L2001" s="13">
        <v>7.1</v>
      </c>
      <c r="M2001" s="11">
        <v>19.0</v>
      </c>
      <c r="N2001" s="14">
        <v>0.89</v>
      </c>
      <c r="O2001" s="13">
        <v>68.8</v>
      </c>
      <c r="P2001" s="13">
        <v>7.0</v>
      </c>
      <c r="Q2001" s="13">
        <v>16.6</v>
      </c>
      <c r="R2001" s="13">
        <v>14.7</v>
      </c>
      <c r="S2001" s="13">
        <v>4.5</v>
      </c>
      <c r="T2001" s="13">
        <v>4.8</v>
      </c>
      <c r="U2001" s="13">
        <v>1.5</v>
      </c>
      <c r="V2001" s="13">
        <v>85.5</v>
      </c>
      <c r="W2001" s="11" t="str">
        <f t="shared" si="1"/>
        <v>B-Average|BBVA|Risk|2025</v>
      </c>
      <c r="X2001" s="15">
        <f>(MAX(0,MIN(1,1-(K2001-scaling_params!$B$2)/(scaling_params!$C$2-scaling_params!$B$2)))+MAX(0,MIN(1,(L2001-scaling_params!$B$3)/(scaling_params!$C$3-scaling_params!$B$3))))/2</f>
        <v>0.5514705882</v>
      </c>
      <c r="Y2001" s="15">
        <f>(MAX(0,MIN(1,(M2001-scaling_params!$B$4)/(scaling_params!$C$4-scaling_params!$B$4)))+MAX(0,MIN(1,(N2001-scaling_params!$B$5)/(scaling_params!$C$5-scaling_params!$B$5))))/2</f>
        <v>0.7142857143</v>
      </c>
      <c r="Z2001" s="15">
        <f>(MAX(0,MIN(1,(O2001-scaling_params!$B$6)/(scaling_params!$C$6-scaling_params!$B$6)))+MAX(0,MIN(1,1-(P2001-scaling_params!$B$7)/(scaling_params!$C$7-scaling_params!$B$7)))+MAX(0,MIN(1,(T2001-scaling_params!$B$11)/(scaling_params!$C$11-scaling_params!$B$11))))/3</f>
        <v>0.7138040445</v>
      </c>
      <c r="AA2001" s="15">
        <f>(MAX(0,MIN(1,1-(Q2001-scaling_params!$B$8)/(scaling_params!$C$8-scaling_params!$B$8)))+MAX(0,MIN(1,(R2001-scaling_params!$B$9)/(scaling_params!$C$9-scaling_params!$B$9)))+MAX(0,MIN(1,(S2001-scaling_params!$B$10)/(scaling_params!$C$10-scaling_params!$B$10))))/3</f>
        <v>0.6096877186</v>
      </c>
      <c r="AB2001" s="15">
        <f>(MAX(0,MIN(1,(U2001-scaling_params!$B$12)/(scaling_params!$C$12-scaling_params!$B$12)))+MAX(0,MIN(1,(V2001-scaling_params!$B$13)/(scaling_params!$C$13-scaling_params!$B$13))))/2</f>
        <v>0.5077272727</v>
      </c>
      <c r="AC2001" s="13">
        <f>(scaling_params!$G$2*X2001+scaling_params!$G$3*Y2001+scaling_params!$G$4*Z2001+scaling_params!$G$5*AA2001+scaling_params!$G$6*AB2001)*100</f>
        <v>63.24135382</v>
      </c>
      <c r="AD2001" s="11" t="s">
        <v>680</v>
      </c>
      <c r="AE2001" s="11">
        <f t="shared" si="2"/>
        <v>1</v>
      </c>
    </row>
    <row r="2002" ht="15.75" customHeight="1">
      <c r="A2002" s="11" t="s">
        <v>162</v>
      </c>
      <c r="B2002" s="11" t="s">
        <v>163</v>
      </c>
      <c r="C2002" s="11" t="s">
        <v>164</v>
      </c>
      <c r="D2002" s="11" t="s">
        <v>165</v>
      </c>
      <c r="E2002" s="12">
        <v>2024.0</v>
      </c>
      <c r="F2002" s="11" t="s">
        <v>166</v>
      </c>
      <c r="G2002" s="11" t="s">
        <v>167</v>
      </c>
      <c r="H2002" s="11">
        <v>4.0</v>
      </c>
      <c r="I2002" s="13">
        <v>15.8</v>
      </c>
      <c r="J2002" s="11">
        <v>1.0</v>
      </c>
      <c r="K2002" s="13">
        <v>5.2</v>
      </c>
      <c r="L2002" s="13">
        <v>4.4</v>
      </c>
      <c r="M2002" s="11">
        <v>-31.0</v>
      </c>
      <c r="N2002" s="14">
        <v>0.59</v>
      </c>
      <c r="O2002" s="13">
        <v>53.3</v>
      </c>
      <c r="P2002" s="13">
        <v>9.3</v>
      </c>
      <c r="Q2002" s="13">
        <v>24.0</v>
      </c>
      <c r="R2002" s="13">
        <v>6.7</v>
      </c>
      <c r="S2002" s="13">
        <v>2.1</v>
      </c>
      <c r="T2002" s="13">
        <v>1.2</v>
      </c>
      <c r="U2002" s="13">
        <v>0.6</v>
      </c>
      <c r="V2002" s="13">
        <v>43.6</v>
      </c>
      <c r="W2002" s="11" t="str">
        <f t="shared" si="1"/>
        <v>C-Weak|BBVA|Operations|2024</v>
      </c>
      <c r="X2002" s="15">
        <f>(MAX(0,MIN(1,1-(K2002-scaling_params!$B$2)/(scaling_params!$C$2-scaling_params!$B$2)))+MAX(0,MIN(1,(L2002-scaling_params!$B$3)/(scaling_params!$C$3-scaling_params!$B$3))))/2</f>
        <v>0.1029411765</v>
      </c>
      <c r="Y2002" s="15">
        <f>(MAX(0,MIN(1,(M2002-scaling_params!$B$4)/(scaling_params!$C$4-scaling_params!$B$4)))+MAX(0,MIN(1,(N2002-scaling_params!$B$5)/(scaling_params!$C$5-scaling_params!$B$5))))/2</f>
        <v>0.1011904762</v>
      </c>
      <c r="Z2002" s="15">
        <f>(MAX(0,MIN(1,(O2002-scaling_params!$B$6)/(scaling_params!$C$6-scaling_params!$B$6)))+MAX(0,MIN(1,1-(P2002-scaling_params!$B$7)/(scaling_params!$C$7-scaling_params!$B$7)))+MAX(0,MIN(1,(T2002-scaling_params!$B$11)/(scaling_params!$C$11-scaling_params!$B$11))))/3</f>
        <v>0</v>
      </c>
      <c r="AA2002" s="15">
        <f>(MAX(0,MIN(1,1-(Q2002-scaling_params!$B$8)/(scaling_params!$C$8-scaling_params!$B$8)))+MAX(0,MIN(1,(R2002-scaling_params!$B$9)/(scaling_params!$C$9-scaling_params!$B$9)))+MAX(0,MIN(1,(S2002-scaling_params!$B$10)/(scaling_params!$C$10-scaling_params!$B$10))))/3</f>
        <v>0.04901960784</v>
      </c>
      <c r="AB2002" s="15">
        <f>(MAX(0,MIN(1,(U2002-scaling_params!$B$12)/(scaling_params!$C$12-scaling_params!$B$12)))+MAX(0,MIN(1,(V2002-scaling_params!$B$13)/(scaling_params!$C$13-scaling_params!$B$13))))/2</f>
        <v>0.001818181818</v>
      </c>
      <c r="AC2002" s="13">
        <f>(scaling_params!$G$2*X2002+scaling_params!$G$3*Y2002+scaling_params!$G$4*Z2002+scaling_params!$G$5*AA2002+scaling_params!$G$6*AB2002)*100</f>
        <v>5.681293481</v>
      </c>
      <c r="AD2002" s="11" t="s">
        <v>681</v>
      </c>
      <c r="AE2002" s="11">
        <f t="shared" si="2"/>
        <v>0</v>
      </c>
    </row>
    <row r="2003" ht="15.75" customHeight="1">
      <c r="A2003" s="11" t="s">
        <v>162</v>
      </c>
      <c r="B2003" s="11" t="s">
        <v>163</v>
      </c>
      <c r="C2003" s="11" t="s">
        <v>164</v>
      </c>
      <c r="D2003" s="11" t="s">
        <v>165</v>
      </c>
      <c r="E2003" s="12">
        <v>2025.0</v>
      </c>
      <c r="F2003" s="11" t="s">
        <v>166</v>
      </c>
      <c r="G2003" s="11" t="s">
        <v>167</v>
      </c>
      <c r="H2003" s="11">
        <v>4.0</v>
      </c>
      <c r="I2003" s="13">
        <v>15.2</v>
      </c>
      <c r="J2003" s="11">
        <v>1.0</v>
      </c>
      <c r="K2003" s="13">
        <v>4.5</v>
      </c>
      <c r="L2003" s="13">
        <v>4.4</v>
      </c>
      <c r="M2003" s="11">
        <v>-9.0</v>
      </c>
      <c r="N2003" s="14">
        <v>0.54</v>
      </c>
      <c r="O2003" s="13">
        <v>52.7</v>
      </c>
      <c r="P2003" s="13">
        <v>9.3</v>
      </c>
      <c r="Q2003" s="13">
        <v>21.4</v>
      </c>
      <c r="R2003" s="13">
        <v>5.7</v>
      </c>
      <c r="S2003" s="13">
        <v>1.4</v>
      </c>
      <c r="T2003" s="13">
        <v>1.5</v>
      </c>
      <c r="U2003" s="13">
        <v>0.5</v>
      </c>
      <c r="V2003" s="13">
        <v>43.9</v>
      </c>
      <c r="W2003" s="11" t="str">
        <f t="shared" si="1"/>
        <v>C-Weak|BBVA|Operations|2025</v>
      </c>
      <c r="X2003" s="15">
        <f>(MAX(0,MIN(1,1-(K2003-scaling_params!$B$2)/(scaling_params!$C$2-scaling_params!$B$2)))+MAX(0,MIN(1,(L2003-scaling_params!$B$3)/(scaling_params!$C$3-scaling_params!$B$3))))/2</f>
        <v>0.1029411765</v>
      </c>
      <c r="Y2003" s="15">
        <f>(MAX(0,MIN(1,(M2003-scaling_params!$B$4)/(scaling_params!$C$4-scaling_params!$B$4)))+MAX(0,MIN(1,(N2003-scaling_params!$B$5)/(scaling_params!$C$5-scaling_params!$B$5))))/2</f>
        <v>0.180952381</v>
      </c>
      <c r="Z2003" s="15">
        <f>(MAX(0,MIN(1,(O2003-scaling_params!$B$6)/(scaling_params!$C$6-scaling_params!$B$6)))+MAX(0,MIN(1,1-(P2003-scaling_params!$B$7)/(scaling_params!$C$7-scaling_params!$B$7)))+MAX(0,MIN(1,(T2003-scaling_params!$B$11)/(scaling_params!$C$11-scaling_params!$B$11))))/3</f>
        <v>0</v>
      </c>
      <c r="AA2003" s="15">
        <f>(MAX(0,MIN(1,1-(Q2003-scaling_params!$B$8)/(scaling_params!$C$8-scaling_params!$B$8)))+MAX(0,MIN(1,(R2003-scaling_params!$B$9)/(scaling_params!$C$9-scaling_params!$B$9)))+MAX(0,MIN(1,(S2003-scaling_params!$B$10)/(scaling_params!$C$10-scaling_params!$B$10))))/3</f>
        <v>0</v>
      </c>
      <c r="AB2003" s="15">
        <f>(MAX(0,MIN(1,(U2003-scaling_params!$B$12)/(scaling_params!$C$12-scaling_params!$B$12)))+MAX(0,MIN(1,(V2003-scaling_params!$B$13)/(scaling_params!$C$13-scaling_params!$B$13))))/2</f>
        <v>0.004545454545</v>
      </c>
      <c r="AC2003" s="13">
        <f>(scaling_params!$G$2*X2003+scaling_params!$G$3*Y2003+scaling_params!$G$4*Z2003+scaling_params!$G$5*AA2003+scaling_params!$G$6*AB2003)*100</f>
        <v>6.725134963</v>
      </c>
      <c r="AD2003" s="11" t="s">
        <v>681</v>
      </c>
      <c r="AE2003" s="11">
        <f t="shared" si="2"/>
        <v>0</v>
      </c>
    </row>
    <row r="2004" ht="15.75" customHeight="1">
      <c r="A2004" s="11" t="s">
        <v>169</v>
      </c>
      <c r="B2004" s="11" t="s">
        <v>163</v>
      </c>
      <c r="C2004" s="11" t="s">
        <v>164</v>
      </c>
      <c r="D2004" s="11" t="s">
        <v>170</v>
      </c>
      <c r="E2004" s="12">
        <v>2024.0</v>
      </c>
      <c r="F2004" s="11" t="s">
        <v>171</v>
      </c>
      <c r="G2004" s="11" t="s">
        <v>172</v>
      </c>
      <c r="H2004" s="11">
        <v>4.0</v>
      </c>
      <c r="I2004" s="13">
        <v>15.8</v>
      </c>
      <c r="J2004" s="11">
        <v>0.0</v>
      </c>
      <c r="K2004" s="13">
        <v>4.7</v>
      </c>
      <c r="L2004" s="13">
        <v>5.0</v>
      </c>
      <c r="M2004" s="11">
        <v>-4.0</v>
      </c>
      <c r="N2004" s="14">
        <v>0.66</v>
      </c>
      <c r="O2004" s="13">
        <v>58.3</v>
      </c>
      <c r="P2004" s="13">
        <v>9.6</v>
      </c>
      <c r="Q2004" s="13">
        <v>23.0</v>
      </c>
      <c r="R2004" s="13">
        <v>10.9</v>
      </c>
      <c r="S2004" s="13">
        <v>2.3</v>
      </c>
      <c r="T2004" s="13">
        <v>2.4</v>
      </c>
      <c r="U2004" s="13">
        <v>1.0</v>
      </c>
      <c r="V2004" s="13">
        <v>52.9</v>
      </c>
      <c r="W2004" s="11" t="str">
        <f t="shared" si="1"/>
        <v>C-Weak|BBVA|Risk|2024</v>
      </c>
      <c r="X2004" s="15">
        <f>(MAX(0,MIN(1,1-(K2004-scaling_params!$B$2)/(scaling_params!$C$2-scaling_params!$B$2)))+MAX(0,MIN(1,(L2004-scaling_params!$B$3)/(scaling_params!$C$3-scaling_params!$B$3))))/2</f>
        <v>0.1470588235</v>
      </c>
      <c r="Y2004" s="15">
        <f>(MAX(0,MIN(1,(M2004-scaling_params!$B$4)/(scaling_params!$C$4-scaling_params!$B$4)))+MAX(0,MIN(1,(N2004-scaling_params!$B$5)/(scaling_params!$C$5-scaling_params!$B$5))))/2</f>
        <v>0.3172619048</v>
      </c>
      <c r="Z2004" s="15">
        <f>(MAX(0,MIN(1,(O2004-scaling_params!$B$6)/(scaling_params!$C$6-scaling_params!$B$6)))+MAX(0,MIN(1,1-(P2004-scaling_params!$B$7)/(scaling_params!$C$7-scaling_params!$B$7)))+MAX(0,MIN(1,(T2004-scaling_params!$B$11)/(scaling_params!$C$11-scaling_params!$B$11))))/3</f>
        <v>0.113767091</v>
      </c>
      <c r="AA2004" s="15">
        <f>(MAX(0,MIN(1,1-(Q2004-scaling_params!$B$8)/(scaling_params!$C$8-scaling_params!$B$8)))+MAX(0,MIN(1,(R2004-scaling_params!$B$9)/(scaling_params!$C$9-scaling_params!$B$9)))+MAX(0,MIN(1,(S2004-scaling_params!$B$10)/(scaling_params!$C$10-scaling_params!$B$10))))/3</f>
        <v>0.08972449739</v>
      </c>
      <c r="AB2004" s="15">
        <f>(MAX(0,MIN(1,(U2004-scaling_params!$B$12)/(scaling_params!$C$12-scaling_params!$B$12)))+MAX(0,MIN(1,(V2004-scaling_params!$B$13)/(scaling_params!$C$13-scaling_params!$B$13))))/2</f>
        <v>0.08636363636</v>
      </c>
      <c r="AC2004" s="13">
        <f>(scaling_params!$G$2*X2004+scaling_params!$G$3*Y2004+scaling_params!$G$4*Z2004+scaling_params!$G$5*AA2004+scaling_params!$G$6*AB2004)*100</f>
        <v>16.18330582</v>
      </c>
      <c r="AD2004" s="11" t="s">
        <v>681</v>
      </c>
      <c r="AE2004" s="11">
        <f t="shared" si="2"/>
        <v>0</v>
      </c>
    </row>
    <row r="2005" ht="15.75" customHeight="1">
      <c r="A2005" s="11" t="s">
        <v>169</v>
      </c>
      <c r="B2005" s="11" t="s">
        <v>163</v>
      </c>
      <c r="C2005" s="11" t="s">
        <v>164</v>
      </c>
      <c r="D2005" s="11" t="s">
        <v>170</v>
      </c>
      <c r="E2005" s="12">
        <v>2025.0</v>
      </c>
      <c r="F2005" s="11" t="s">
        <v>171</v>
      </c>
      <c r="G2005" s="11" t="s">
        <v>172</v>
      </c>
      <c r="H2005" s="11">
        <v>4.0</v>
      </c>
      <c r="I2005" s="13">
        <v>15.2</v>
      </c>
      <c r="J2005" s="11">
        <v>0.0</v>
      </c>
      <c r="K2005" s="13">
        <v>4.1</v>
      </c>
      <c r="L2005" s="13">
        <v>4.7</v>
      </c>
      <c r="M2005" s="11">
        <v>-20.0</v>
      </c>
      <c r="N2005" s="14">
        <v>0.66</v>
      </c>
      <c r="O2005" s="13">
        <v>54.6</v>
      </c>
      <c r="P2005" s="13">
        <v>8.4</v>
      </c>
      <c r="Q2005" s="13">
        <v>21.3</v>
      </c>
      <c r="R2005" s="13">
        <v>7.8</v>
      </c>
      <c r="S2005" s="13">
        <v>2.4</v>
      </c>
      <c r="T2005" s="13">
        <v>2.3</v>
      </c>
      <c r="U2005" s="13">
        <v>0.9</v>
      </c>
      <c r="V2005" s="13">
        <v>53.5</v>
      </c>
      <c r="W2005" s="11" t="str">
        <f t="shared" si="1"/>
        <v>C-Weak|BBVA|Risk|2025</v>
      </c>
      <c r="X2005" s="15">
        <f>(MAX(0,MIN(1,1-(K2005-scaling_params!$B$2)/(scaling_params!$C$2-scaling_params!$B$2)))+MAX(0,MIN(1,(L2005-scaling_params!$B$3)/(scaling_params!$C$3-scaling_params!$B$3))))/2</f>
        <v>0.125</v>
      </c>
      <c r="Y2005" s="15">
        <f>(MAX(0,MIN(1,(M2005-scaling_params!$B$4)/(scaling_params!$C$4-scaling_params!$B$4)))+MAX(0,MIN(1,(N2005-scaling_params!$B$5)/(scaling_params!$C$5-scaling_params!$B$5))))/2</f>
        <v>0.2410714286</v>
      </c>
      <c r="Z2005" s="15">
        <f>(MAX(0,MIN(1,(O2005-scaling_params!$B$6)/(scaling_params!$C$6-scaling_params!$B$6)))+MAX(0,MIN(1,1-(P2005-scaling_params!$B$7)/(scaling_params!$C$7-scaling_params!$B$7)))+MAX(0,MIN(1,(T2005-scaling_params!$B$11)/(scaling_params!$C$11-scaling_params!$B$11))))/3</f>
        <v>0.1482625483</v>
      </c>
      <c r="AA2005" s="15">
        <f>(MAX(0,MIN(1,1-(Q2005-scaling_params!$B$8)/(scaling_params!$C$8-scaling_params!$B$8)))+MAX(0,MIN(1,(R2005-scaling_params!$B$9)/(scaling_params!$C$9-scaling_params!$B$9)))+MAX(0,MIN(1,(S2005-scaling_params!$B$10)/(scaling_params!$C$10-scaling_params!$B$10))))/3</f>
        <v>0.07843137255</v>
      </c>
      <c r="AB2005" s="15">
        <f>(MAX(0,MIN(1,(U2005-scaling_params!$B$12)/(scaling_params!$C$12-scaling_params!$B$12)))+MAX(0,MIN(1,(V2005-scaling_params!$B$13)/(scaling_params!$C$13-scaling_params!$B$13))))/2</f>
        <v>0.09181818182</v>
      </c>
      <c r="AC2005" s="13">
        <f>(scaling_params!$G$2*X2005+scaling_params!$G$3*Y2005+scaling_params!$G$4*Z2005+scaling_params!$G$5*AA2005+scaling_params!$G$6*AB2005)*100</f>
        <v>14.55069516</v>
      </c>
      <c r="AD2005" s="11" t="s">
        <v>681</v>
      </c>
      <c r="AE2005" s="11">
        <f t="shared" si="2"/>
        <v>0</v>
      </c>
    </row>
    <row r="2006" ht="15.75" customHeight="1">
      <c r="A2006" s="11" t="s">
        <v>173</v>
      </c>
      <c r="B2006" s="11" t="s">
        <v>163</v>
      </c>
      <c r="C2006" s="11" t="s">
        <v>164</v>
      </c>
      <c r="D2006" s="11" t="s">
        <v>174</v>
      </c>
      <c r="E2006" s="12">
        <v>2024.0</v>
      </c>
      <c r="F2006" s="11" t="s">
        <v>171</v>
      </c>
      <c r="G2006" s="11" t="s">
        <v>175</v>
      </c>
      <c r="H2006" s="11">
        <v>3.0</v>
      </c>
      <c r="I2006" s="13">
        <v>15.8</v>
      </c>
      <c r="J2006" s="11">
        <v>0.0</v>
      </c>
      <c r="K2006" s="13">
        <v>4.4</v>
      </c>
      <c r="L2006" s="13">
        <v>4.5</v>
      </c>
      <c r="M2006" s="11">
        <v>-21.0</v>
      </c>
      <c r="N2006" s="14">
        <v>0.63</v>
      </c>
      <c r="O2006" s="13">
        <v>50.8</v>
      </c>
      <c r="P2006" s="13">
        <v>10.1</v>
      </c>
      <c r="Q2006" s="13">
        <v>23.5</v>
      </c>
      <c r="R2006" s="13">
        <v>5.6</v>
      </c>
      <c r="S2006" s="13">
        <v>2.4</v>
      </c>
      <c r="T2006" s="13">
        <v>2.0</v>
      </c>
      <c r="U2006" s="13">
        <v>0.8</v>
      </c>
      <c r="V2006" s="13">
        <v>47.9</v>
      </c>
      <c r="W2006" s="11" t="str">
        <f t="shared" si="1"/>
        <v>C-Weak|BBVA|Digital|2024</v>
      </c>
      <c r="X2006" s="15">
        <f>(MAX(0,MIN(1,1-(K2006-scaling_params!$B$2)/(scaling_params!$C$2-scaling_params!$B$2)))+MAX(0,MIN(1,(L2006-scaling_params!$B$3)/(scaling_params!$C$3-scaling_params!$B$3))))/2</f>
        <v>0.1102941176</v>
      </c>
      <c r="Y2006" s="15">
        <f>(MAX(0,MIN(1,(M2006-scaling_params!$B$4)/(scaling_params!$C$4-scaling_params!$B$4)))+MAX(0,MIN(1,(N2006-scaling_params!$B$5)/(scaling_params!$C$5-scaling_params!$B$5))))/2</f>
        <v>0.1988095238</v>
      </c>
      <c r="Z2006" s="15">
        <f>(MAX(0,MIN(1,(O2006-scaling_params!$B$6)/(scaling_params!$C$6-scaling_params!$B$6)))+MAX(0,MIN(1,1-(P2006-scaling_params!$B$7)/(scaling_params!$C$7-scaling_params!$B$7)))+MAX(0,MIN(1,(T2006-scaling_params!$B$11)/(scaling_params!$C$11-scaling_params!$B$11))))/3</f>
        <v>0.04761904762</v>
      </c>
      <c r="AA2006" s="15">
        <f>(MAX(0,MIN(1,1-(Q2006-scaling_params!$B$8)/(scaling_params!$C$8-scaling_params!$B$8)))+MAX(0,MIN(1,(R2006-scaling_params!$B$9)/(scaling_params!$C$9-scaling_params!$B$9)))+MAX(0,MIN(1,(S2006-scaling_params!$B$10)/(scaling_params!$C$10-scaling_params!$B$10))))/3</f>
        <v>0.07843137255</v>
      </c>
      <c r="AB2006" s="15">
        <f>(MAX(0,MIN(1,(U2006-scaling_params!$B$12)/(scaling_params!$C$12-scaling_params!$B$12)))+MAX(0,MIN(1,(V2006-scaling_params!$B$13)/(scaling_params!$C$13-scaling_params!$B$13))))/2</f>
        <v>0.04090909091</v>
      </c>
      <c r="AC2006" s="13">
        <f>(scaling_params!$G$2*X2006+scaling_params!$G$3*Y2006+scaling_params!$G$4*Z2006+scaling_params!$G$5*AA2006+scaling_params!$G$6*AB2006)*100</f>
        <v>10.24610262</v>
      </c>
      <c r="AD2006" s="11" t="s">
        <v>681</v>
      </c>
      <c r="AE2006" s="11">
        <f t="shared" si="2"/>
        <v>0</v>
      </c>
    </row>
    <row r="2007" ht="15.75" customHeight="1">
      <c r="A2007" s="11" t="s">
        <v>173</v>
      </c>
      <c r="B2007" s="11" t="s">
        <v>163</v>
      </c>
      <c r="C2007" s="11" t="s">
        <v>164</v>
      </c>
      <c r="D2007" s="11" t="s">
        <v>174</v>
      </c>
      <c r="E2007" s="12">
        <v>2025.0</v>
      </c>
      <c r="F2007" s="11" t="s">
        <v>171</v>
      </c>
      <c r="G2007" s="11" t="s">
        <v>175</v>
      </c>
      <c r="H2007" s="11">
        <v>3.0</v>
      </c>
      <c r="I2007" s="13">
        <v>15.2</v>
      </c>
      <c r="J2007" s="11">
        <v>0.0</v>
      </c>
      <c r="K2007" s="13">
        <v>4.9</v>
      </c>
      <c r="L2007" s="13">
        <v>4.7</v>
      </c>
      <c r="M2007" s="11">
        <v>-20.0</v>
      </c>
      <c r="N2007" s="14">
        <v>0.6</v>
      </c>
      <c r="O2007" s="13">
        <v>53.6</v>
      </c>
      <c r="P2007" s="13">
        <v>9.0</v>
      </c>
      <c r="Q2007" s="13">
        <v>22.9</v>
      </c>
      <c r="R2007" s="13">
        <v>8.4</v>
      </c>
      <c r="S2007" s="13">
        <v>2.3</v>
      </c>
      <c r="T2007" s="13">
        <v>2.3</v>
      </c>
      <c r="U2007" s="13">
        <v>0.8</v>
      </c>
      <c r="V2007" s="13">
        <v>57.5</v>
      </c>
      <c r="W2007" s="11" t="str">
        <f t="shared" si="1"/>
        <v>C-Weak|BBVA|Digital|2025</v>
      </c>
      <c r="X2007" s="15">
        <f>(MAX(0,MIN(1,1-(K2007-scaling_params!$B$2)/(scaling_params!$C$2-scaling_params!$B$2)))+MAX(0,MIN(1,(L2007-scaling_params!$B$3)/(scaling_params!$C$3-scaling_params!$B$3))))/2</f>
        <v>0.125</v>
      </c>
      <c r="Y2007" s="15">
        <f>(MAX(0,MIN(1,(M2007-scaling_params!$B$4)/(scaling_params!$C$4-scaling_params!$B$4)))+MAX(0,MIN(1,(N2007-scaling_params!$B$5)/(scaling_params!$C$5-scaling_params!$B$5))))/2</f>
        <v>0.1660714286</v>
      </c>
      <c r="Z2007" s="15">
        <f>(MAX(0,MIN(1,(O2007-scaling_params!$B$6)/(scaling_params!$C$6-scaling_params!$B$6)))+MAX(0,MIN(1,1-(P2007-scaling_params!$B$7)/(scaling_params!$C$7-scaling_params!$B$7)))+MAX(0,MIN(1,(T2007-scaling_params!$B$11)/(scaling_params!$C$11-scaling_params!$B$11))))/3</f>
        <v>0.09420849421</v>
      </c>
      <c r="AA2007" s="15">
        <f>(MAX(0,MIN(1,1-(Q2007-scaling_params!$B$8)/(scaling_params!$C$8-scaling_params!$B$8)))+MAX(0,MIN(1,(R2007-scaling_params!$B$9)/(scaling_params!$C$9-scaling_params!$B$9)))+MAX(0,MIN(1,(S2007-scaling_params!$B$10)/(scaling_params!$C$10-scaling_params!$B$10))))/3</f>
        <v>0.06862745098</v>
      </c>
      <c r="AB2007" s="15">
        <f>(MAX(0,MIN(1,(U2007-scaling_params!$B$12)/(scaling_params!$C$12-scaling_params!$B$12)))+MAX(0,MIN(1,(V2007-scaling_params!$B$13)/(scaling_params!$C$13-scaling_params!$B$13))))/2</f>
        <v>0.1281818182</v>
      </c>
      <c r="AC2007" s="13">
        <f>(scaling_params!$G$2*X2007+scaling_params!$G$3*Y2007+scaling_params!$G$4*Z2007+scaling_params!$G$5*AA2007+scaling_params!$G$6*AB2007)*100</f>
        <v>11.77446678</v>
      </c>
      <c r="AD2007" s="11" t="s">
        <v>681</v>
      </c>
      <c r="AE2007" s="11">
        <f t="shared" si="2"/>
        <v>0</v>
      </c>
    </row>
    <row r="2008" ht="15.75" customHeight="1">
      <c r="A2008" s="11" t="s">
        <v>176</v>
      </c>
      <c r="B2008" s="11" t="s">
        <v>163</v>
      </c>
      <c r="C2008" s="11" t="s">
        <v>164</v>
      </c>
      <c r="D2008" s="11" t="s">
        <v>177</v>
      </c>
      <c r="E2008" s="12">
        <v>2024.0</v>
      </c>
      <c r="F2008" s="11" t="s">
        <v>166</v>
      </c>
      <c r="G2008" s="11" t="s">
        <v>172</v>
      </c>
      <c r="H2008" s="11">
        <v>2.0</v>
      </c>
      <c r="I2008" s="13">
        <v>15.8</v>
      </c>
      <c r="J2008" s="11">
        <v>0.0</v>
      </c>
      <c r="K2008" s="13">
        <v>4.9</v>
      </c>
      <c r="L2008" s="13">
        <v>4.1</v>
      </c>
      <c r="M2008" s="11">
        <v>-38.0</v>
      </c>
      <c r="N2008" s="14">
        <v>0.61</v>
      </c>
      <c r="O2008" s="13">
        <v>59.8</v>
      </c>
      <c r="P2008" s="13">
        <v>9.1</v>
      </c>
      <c r="Q2008" s="13">
        <v>23.3</v>
      </c>
      <c r="R2008" s="13">
        <v>7.2</v>
      </c>
      <c r="S2008" s="13">
        <v>1.5</v>
      </c>
      <c r="T2008" s="13">
        <v>1.3</v>
      </c>
      <c r="U2008" s="13">
        <v>0.7</v>
      </c>
      <c r="V2008" s="13">
        <v>46.7</v>
      </c>
      <c r="W2008" s="11" t="str">
        <f t="shared" si="1"/>
        <v>C-Weak|BBVA|Retail|2024</v>
      </c>
      <c r="X2008" s="15">
        <f>(MAX(0,MIN(1,1-(K2008-scaling_params!$B$2)/(scaling_params!$C$2-scaling_params!$B$2)))+MAX(0,MIN(1,(L2008-scaling_params!$B$3)/(scaling_params!$C$3-scaling_params!$B$3))))/2</f>
        <v>0.08088235294</v>
      </c>
      <c r="Y2008" s="15">
        <f>(MAX(0,MIN(1,(M2008-scaling_params!$B$4)/(scaling_params!$C$4-scaling_params!$B$4)))+MAX(0,MIN(1,(N2008-scaling_params!$B$5)/(scaling_params!$C$5-scaling_params!$B$5))))/2</f>
        <v>0.09285714286</v>
      </c>
      <c r="Z2008" s="15">
        <f>(MAX(0,MIN(1,(O2008-scaling_params!$B$6)/(scaling_params!$C$6-scaling_params!$B$6)))+MAX(0,MIN(1,1-(P2008-scaling_params!$B$7)/(scaling_params!$C$7-scaling_params!$B$7)))+MAX(0,MIN(1,(T2008-scaling_params!$B$11)/(scaling_params!$C$11-scaling_params!$B$11))))/3</f>
        <v>0.06181428954</v>
      </c>
      <c r="AA2008" s="15">
        <f>(MAX(0,MIN(1,1-(Q2008-scaling_params!$B$8)/(scaling_params!$C$8-scaling_params!$B$8)))+MAX(0,MIN(1,(R2008-scaling_params!$B$9)/(scaling_params!$C$9-scaling_params!$B$9)))+MAX(0,MIN(1,(S2008-scaling_params!$B$10)/(scaling_params!$C$10-scaling_params!$B$10))))/3</f>
        <v>0</v>
      </c>
      <c r="AB2008" s="15">
        <f>(MAX(0,MIN(1,(U2008-scaling_params!$B$12)/(scaling_params!$C$12-scaling_params!$B$12)))+MAX(0,MIN(1,(V2008-scaling_params!$B$13)/(scaling_params!$C$13-scaling_params!$B$13))))/2</f>
        <v>0.03</v>
      </c>
      <c r="AC2008" s="13">
        <f>(scaling_params!$G$2*X2008+scaling_params!$G$3*Y2008+scaling_params!$G$4*Z2008+scaling_params!$G$5*AA2008+scaling_params!$G$6*AB2008)*100</f>
        <v>5.889513955</v>
      </c>
      <c r="AD2008" s="11" t="s">
        <v>681</v>
      </c>
      <c r="AE2008" s="11">
        <f t="shared" si="2"/>
        <v>0</v>
      </c>
    </row>
    <row r="2009" ht="15.75" customHeight="1">
      <c r="A2009" s="11" t="s">
        <v>176</v>
      </c>
      <c r="B2009" s="11" t="s">
        <v>163</v>
      </c>
      <c r="C2009" s="11" t="s">
        <v>164</v>
      </c>
      <c r="D2009" s="11" t="s">
        <v>177</v>
      </c>
      <c r="E2009" s="12">
        <v>2025.0</v>
      </c>
      <c r="F2009" s="11" t="s">
        <v>166</v>
      </c>
      <c r="G2009" s="11" t="s">
        <v>172</v>
      </c>
      <c r="H2009" s="11">
        <v>2.0</v>
      </c>
      <c r="I2009" s="13">
        <v>15.2</v>
      </c>
      <c r="J2009" s="11">
        <v>0.0</v>
      </c>
      <c r="K2009" s="13">
        <v>5.4</v>
      </c>
      <c r="L2009" s="13">
        <v>2.8</v>
      </c>
      <c r="M2009" s="11">
        <v>-49.0</v>
      </c>
      <c r="N2009" s="14">
        <v>0.68</v>
      </c>
      <c r="O2009" s="13">
        <v>52.5</v>
      </c>
      <c r="P2009" s="13">
        <v>9.5</v>
      </c>
      <c r="Q2009" s="13">
        <v>23.0</v>
      </c>
      <c r="R2009" s="13">
        <v>10.6</v>
      </c>
      <c r="S2009" s="13">
        <v>1.4</v>
      </c>
      <c r="T2009" s="13">
        <v>1.5</v>
      </c>
      <c r="U2009" s="13">
        <v>0.7</v>
      </c>
      <c r="V2009" s="13">
        <v>36.5</v>
      </c>
      <c r="W2009" s="11" t="str">
        <f t="shared" si="1"/>
        <v>C-Weak|BBVA|Retail|2025</v>
      </c>
      <c r="X2009" s="15">
        <f>(MAX(0,MIN(1,1-(K2009-scaling_params!$B$2)/(scaling_params!$C$2-scaling_params!$B$2)))+MAX(0,MIN(1,(L2009-scaling_params!$B$3)/(scaling_params!$C$3-scaling_params!$B$3))))/2</f>
        <v>0</v>
      </c>
      <c r="Y2009" s="15">
        <f>(MAX(0,MIN(1,(M2009-scaling_params!$B$4)/(scaling_params!$C$4-scaling_params!$B$4)))+MAX(0,MIN(1,(N2009-scaling_params!$B$5)/(scaling_params!$C$5-scaling_params!$B$5))))/2</f>
        <v>0.1375</v>
      </c>
      <c r="Z2009" s="15">
        <f>(MAX(0,MIN(1,(O2009-scaling_params!$B$6)/(scaling_params!$C$6-scaling_params!$B$6)))+MAX(0,MIN(1,1-(P2009-scaling_params!$B$7)/(scaling_params!$C$7-scaling_params!$B$7)))+MAX(0,MIN(1,(T2009-scaling_params!$B$11)/(scaling_params!$C$11-scaling_params!$B$11))))/3</f>
        <v>0</v>
      </c>
      <c r="AA2009" s="15">
        <f>(MAX(0,MIN(1,1-(Q2009-scaling_params!$B$8)/(scaling_params!$C$8-scaling_params!$B$8)))+MAX(0,MIN(1,(R2009-scaling_params!$B$9)/(scaling_params!$C$9-scaling_params!$B$9)))+MAX(0,MIN(1,(S2009-scaling_params!$B$10)/(scaling_params!$C$10-scaling_params!$B$10))))/3</f>
        <v>0.008438818565</v>
      </c>
      <c r="AB2009" s="15">
        <f>(MAX(0,MIN(1,(U2009-scaling_params!$B$12)/(scaling_params!$C$12-scaling_params!$B$12)))+MAX(0,MIN(1,(V2009-scaling_params!$B$13)/(scaling_params!$C$13-scaling_params!$B$13))))/2</f>
        <v>0</v>
      </c>
      <c r="AC2009" s="13">
        <f>(scaling_params!$G$2*X2009+scaling_params!$G$3*Y2009+scaling_params!$G$4*Z2009+scaling_params!$G$5*AA2009+scaling_params!$G$6*AB2009)*100</f>
        <v>3.379773207</v>
      </c>
      <c r="AD2009" s="11" t="s">
        <v>681</v>
      </c>
      <c r="AE2009" s="11">
        <f t="shared" si="2"/>
        <v>0</v>
      </c>
    </row>
    <row r="2010" ht="15.75" customHeight="1">
      <c r="A2010" s="11" t="s">
        <v>178</v>
      </c>
      <c r="B2010" s="11" t="s">
        <v>163</v>
      </c>
      <c r="C2010" s="11" t="s">
        <v>164</v>
      </c>
      <c r="D2010" s="11" t="s">
        <v>165</v>
      </c>
      <c r="E2010" s="12">
        <v>2024.0</v>
      </c>
      <c r="F2010" s="11" t="s">
        <v>171</v>
      </c>
      <c r="G2010" s="11" t="s">
        <v>167</v>
      </c>
      <c r="H2010" s="11">
        <v>1.0</v>
      </c>
      <c r="I2010" s="13">
        <v>15.8</v>
      </c>
      <c r="J2010" s="11">
        <v>0.0</v>
      </c>
      <c r="K2010" s="13">
        <v>5.2</v>
      </c>
      <c r="L2010" s="13">
        <v>4.3</v>
      </c>
      <c r="M2010" s="11">
        <v>-8.0</v>
      </c>
      <c r="N2010" s="14">
        <v>0.68</v>
      </c>
      <c r="O2010" s="13">
        <v>53.3</v>
      </c>
      <c r="P2010" s="13">
        <v>9.3</v>
      </c>
      <c r="Q2010" s="13">
        <v>24.0</v>
      </c>
      <c r="R2010" s="13">
        <v>6.7</v>
      </c>
      <c r="S2010" s="13">
        <v>2.7</v>
      </c>
      <c r="T2010" s="13">
        <v>2.3</v>
      </c>
      <c r="U2010" s="13">
        <v>0.6</v>
      </c>
      <c r="V2010" s="13">
        <v>51.8</v>
      </c>
      <c r="W2010" s="11" t="str">
        <f t="shared" si="1"/>
        <v>C-Weak|BBVA|Operations|2024</v>
      </c>
      <c r="X2010" s="15">
        <f>(MAX(0,MIN(1,1-(K2010-scaling_params!$B$2)/(scaling_params!$C$2-scaling_params!$B$2)))+MAX(0,MIN(1,(L2010-scaling_params!$B$3)/(scaling_params!$C$3-scaling_params!$B$3))))/2</f>
        <v>0.09558823529</v>
      </c>
      <c r="Y2010" s="15">
        <f>(MAX(0,MIN(1,(M2010-scaling_params!$B$4)/(scaling_params!$C$4-scaling_params!$B$4)))+MAX(0,MIN(1,(N2010-scaling_params!$B$5)/(scaling_params!$C$5-scaling_params!$B$5))))/2</f>
        <v>0.3232142857</v>
      </c>
      <c r="Z2010" s="15">
        <f>(MAX(0,MIN(1,(O2010-scaling_params!$B$6)/(scaling_params!$C$6-scaling_params!$B$6)))+MAX(0,MIN(1,1-(P2010-scaling_params!$B$7)/(scaling_params!$C$7-scaling_params!$B$7)))+MAX(0,MIN(1,(T2010-scaling_params!$B$11)/(scaling_params!$C$11-scaling_params!$B$11))))/3</f>
        <v>0.07619047619</v>
      </c>
      <c r="AA2010" s="15">
        <f>(MAX(0,MIN(1,1-(Q2010-scaling_params!$B$8)/(scaling_params!$C$8-scaling_params!$B$8)))+MAX(0,MIN(1,(R2010-scaling_params!$B$9)/(scaling_params!$C$9-scaling_params!$B$9)))+MAX(0,MIN(1,(S2010-scaling_params!$B$10)/(scaling_params!$C$10-scaling_params!$B$10))))/3</f>
        <v>0.1078431373</v>
      </c>
      <c r="AB2010" s="15">
        <f>(MAX(0,MIN(1,(U2010-scaling_params!$B$12)/(scaling_params!$C$12-scaling_params!$B$12)))+MAX(0,MIN(1,(V2010-scaling_params!$B$13)/(scaling_params!$C$13-scaling_params!$B$13))))/2</f>
        <v>0.07636363636</v>
      </c>
      <c r="AC2010" s="13">
        <f>(scaling_params!$G$2*X2010+scaling_params!$G$3*Y2010+scaling_params!$G$4*Z2010+scaling_params!$G$5*AA2010+scaling_params!$G$6*AB2010)*100</f>
        <v>14.43146556</v>
      </c>
      <c r="AD2010" s="11" t="s">
        <v>681</v>
      </c>
      <c r="AE2010" s="11">
        <f t="shared" si="2"/>
        <v>0</v>
      </c>
    </row>
    <row r="2011" ht="15.75" customHeight="1">
      <c r="A2011" s="11" t="s">
        <v>178</v>
      </c>
      <c r="B2011" s="11" t="s">
        <v>163</v>
      </c>
      <c r="C2011" s="11" t="s">
        <v>164</v>
      </c>
      <c r="D2011" s="11" t="s">
        <v>165</v>
      </c>
      <c r="E2011" s="12">
        <v>2025.0</v>
      </c>
      <c r="F2011" s="11" t="s">
        <v>171</v>
      </c>
      <c r="G2011" s="11" t="s">
        <v>167</v>
      </c>
      <c r="H2011" s="11">
        <v>1.0</v>
      </c>
      <c r="I2011" s="13">
        <v>15.2</v>
      </c>
      <c r="J2011" s="11">
        <v>1.0</v>
      </c>
      <c r="K2011" s="13">
        <v>4.5</v>
      </c>
      <c r="L2011" s="13">
        <v>4.4</v>
      </c>
      <c r="M2011" s="11">
        <v>-10.0</v>
      </c>
      <c r="N2011" s="14">
        <v>0.67</v>
      </c>
      <c r="O2011" s="13">
        <v>52.7</v>
      </c>
      <c r="P2011" s="13">
        <v>9.3</v>
      </c>
      <c r="Q2011" s="13">
        <v>21.4</v>
      </c>
      <c r="R2011" s="13">
        <v>5.7</v>
      </c>
      <c r="S2011" s="13">
        <v>2.2</v>
      </c>
      <c r="T2011" s="13">
        <v>2.2</v>
      </c>
      <c r="U2011" s="13">
        <v>0.5</v>
      </c>
      <c r="V2011" s="13">
        <v>58.0</v>
      </c>
      <c r="W2011" s="11" t="str">
        <f t="shared" si="1"/>
        <v>C-Weak|BBVA|Operations|2025</v>
      </c>
      <c r="X2011" s="15">
        <f>(MAX(0,MIN(1,1-(K2011-scaling_params!$B$2)/(scaling_params!$C$2-scaling_params!$B$2)))+MAX(0,MIN(1,(L2011-scaling_params!$B$3)/(scaling_params!$C$3-scaling_params!$B$3))))/2</f>
        <v>0.1029411765</v>
      </c>
      <c r="Y2011" s="15">
        <f>(MAX(0,MIN(1,(M2011-scaling_params!$B$4)/(scaling_params!$C$4-scaling_params!$B$4)))+MAX(0,MIN(1,(N2011-scaling_params!$B$5)/(scaling_params!$C$5-scaling_params!$B$5))))/2</f>
        <v>0.3011904762</v>
      </c>
      <c r="Z2011" s="15">
        <f>(MAX(0,MIN(1,(O2011-scaling_params!$B$6)/(scaling_params!$C$6-scaling_params!$B$6)))+MAX(0,MIN(1,1-(P2011-scaling_params!$B$7)/(scaling_params!$C$7-scaling_params!$B$7)))+MAX(0,MIN(1,(T2011-scaling_params!$B$11)/(scaling_params!$C$11-scaling_params!$B$11))))/3</f>
        <v>0.06666666667</v>
      </c>
      <c r="AA2011" s="15">
        <f>(MAX(0,MIN(1,1-(Q2011-scaling_params!$B$8)/(scaling_params!$C$8-scaling_params!$B$8)))+MAX(0,MIN(1,(R2011-scaling_params!$B$9)/(scaling_params!$C$9-scaling_params!$B$9)))+MAX(0,MIN(1,(S2011-scaling_params!$B$10)/(scaling_params!$C$10-scaling_params!$B$10))))/3</f>
        <v>0.05882352941</v>
      </c>
      <c r="AB2011" s="15">
        <f>(MAX(0,MIN(1,(U2011-scaling_params!$B$12)/(scaling_params!$C$12-scaling_params!$B$12)))+MAX(0,MIN(1,(V2011-scaling_params!$B$13)/(scaling_params!$C$13-scaling_params!$B$13))))/2</f>
        <v>0.1327272727</v>
      </c>
      <c r="AC2011" s="13">
        <f>(scaling_params!$G$2*X2011+scaling_params!$G$3*Y2011+scaling_params!$G$4*Z2011+scaling_params!$G$5*AA2011+scaling_params!$G$6*AB2011)*100</f>
        <v>13.66523644</v>
      </c>
      <c r="AD2011" s="11" t="s">
        <v>681</v>
      </c>
      <c r="AE2011" s="11">
        <f t="shared" si="2"/>
        <v>0</v>
      </c>
    </row>
    <row r="2012" ht="15.75" customHeight="1">
      <c r="A2012" s="11" t="s">
        <v>179</v>
      </c>
      <c r="B2012" s="11" t="s">
        <v>163</v>
      </c>
      <c r="C2012" s="11" t="s">
        <v>164</v>
      </c>
      <c r="D2012" s="11" t="s">
        <v>165</v>
      </c>
      <c r="E2012" s="12">
        <v>2024.0</v>
      </c>
      <c r="F2012" s="11" t="s">
        <v>171</v>
      </c>
      <c r="G2012" s="11" t="s">
        <v>172</v>
      </c>
      <c r="H2012" s="11">
        <v>5.0</v>
      </c>
      <c r="I2012" s="13">
        <v>15.8</v>
      </c>
      <c r="J2012" s="11">
        <v>0.0</v>
      </c>
      <c r="K2012" s="13">
        <v>5.2</v>
      </c>
      <c r="L2012" s="13">
        <v>2.6</v>
      </c>
      <c r="M2012" s="11">
        <v>-8.0</v>
      </c>
      <c r="N2012" s="14">
        <v>0.54</v>
      </c>
      <c r="O2012" s="13">
        <v>53.3</v>
      </c>
      <c r="P2012" s="13">
        <v>9.3</v>
      </c>
      <c r="Q2012" s="13">
        <v>24.0</v>
      </c>
      <c r="R2012" s="13">
        <v>6.7</v>
      </c>
      <c r="S2012" s="13">
        <v>1.6</v>
      </c>
      <c r="T2012" s="13">
        <v>1.0</v>
      </c>
      <c r="U2012" s="13">
        <v>0.6</v>
      </c>
      <c r="V2012" s="13">
        <v>47.8</v>
      </c>
      <c r="W2012" s="11" t="str">
        <f t="shared" si="1"/>
        <v>C-Weak|BBVA|Operations|2024</v>
      </c>
      <c r="X2012" s="15">
        <f>(MAX(0,MIN(1,1-(K2012-scaling_params!$B$2)/(scaling_params!$C$2-scaling_params!$B$2)))+MAX(0,MIN(1,(L2012-scaling_params!$B$3)/(scaling_params!$C$3-scaling_params!$B$3))))/2</f>
        <v>0</v>
      </c>
      <c r="Y2012" s="15">
        <f>(MAX(0,MIN(1,(M2012-scaling_params!$B$4)/(scaling_params!$C$4-scaling_params!$B$4)))+MAX(0,MIN(1,(N2012-scaling_params!$B$5)/(scaling_params!$C$5-scaling_params!$B$5))))/2</f>
        <v>0.1857142857</v>
      </c>
      <c r="Z2012" s="15">
        <f>(MAX(0,MIN(1,(O2012-scaling_params!$B$6)/(scaling_params!$C$6-scaling_params!$B$6)))+MAX(0,MIN(1,1-(P2012-scaling_params!$B$7)/(scaling_params!$C$7-scaling_params!$B$7)))+MAX(0,MIN(1,(T2012-scaling_params!$B$11)/(scaling_params!$C$11-scaling_params!$B$11))))/3</f>
        <v>0</v>
      </c>
      <c r="AA2012" s="15">
        <f>(MAX(0,MIN(1,1-(Q2012-scaling_params!$B$8)/(scaling_params!$C$8-scaling_params!$B$8)))+MAX(0,MIN(1,(R2012-scaling_params!$B$9)/(scaling_params!$C$9-scaling_params!$B$9)))+MAX(0,MIN(1,(S2012-scaling_params!$B$10)/(scaling_params!$C$10-scaling_params!$B$10))))/3</f>
        <v>0</v>
      </c>
      <c r="AB2012" s="15">
        <f>(MAX(0,MIN(1,(U2012-scaling_params!$B$12)/(scaling_params!$C$12-scaling_params!$B$12)))+MAX(0,MIN(1,(V2012-scaling_params!$B$13)/(scaling_params!$C$13-scaling_params!$B$13))))/2</f>
        <v>0.04</v>
      </c>
      <c r="AC2012" s="13">
        <f>(scaling_params!$G$2*X2012+scaling_params!$G$3*Y2012+scaling_params!$G$4*Z2012+scaling_params!$G$5*AA2012+scaling_params!$G$6*AB2012)*100</f>
        <v>4.836285714</v>
      </c>
      <c r="AD2012" s="11" t="s">
        <v>681</v>
      </c>
      <c r="AE2012" s="11">
        <f t="shared" si="2"/>
        <v>0</v>
      </c>
    </row>
    <row r="2013" ht="15.75" customHeight="1">
      <c r="A2013" s="11" t="s">
        <v>179</v>
      </c>
      <c r="B2013" s="11" t="s">
        <v>163</v>
      </c>
      <c r="C2013" s="11" t="s">
        <v>164</v>
      </c>
      <c r="D2013" s="11" t="s">
        <v>165</v>
      </c>
      <c r="E2013" s="12">
        <v>2025.0</v>
      </c>
      <c r="F2013" s="11" t="s">
        <v>171</v>
      </c>
      <c r="G2013" s="11" t="s">
        <v>172</v>
      </c>
      <c r="H2013" s="11">
        <v>5.0</v>
      </c>
      <c r="I2013" s="13">
        <v>15.2</v>
      </c>
      <c r="J2013" s="11">
        <v>1.0</v>
      </c>
      <c r="K2013" s="13">
        <v>4.5</v>
      </c>
      <c r="L2013" s="13">
        <v>3.9</v>
      </c>
      <c r="M2013" s="11">
        <v>-34.0</v>
      </c>
      <c r="N2013" s="14">
        <v>0.65</v>
      </c>
      <c r="O2013" s="13">
        <v>52.7</v>
      </c>
      <c r="P2013" s="13">
        <v>9.3</v>
      </c>
      <c r="Q2013" s="13">
        <v>21.4</v>
      </c>
      <c r="R2013" s="13">
        <v>5.7</v>
      </c>
      <c r="S2013" s="13">
        <v>1.4</v>
      </c>
      <c r="T2013" s="13">
        <v>1.0</v>
      </c>
      <c r="U2013" s="13">
        <v>0.5</v>
      </c>
      <c r="V2013" s="13">
        <v>45.9</v>
      </c>
      <c r="W2013" s="11" t="str">
        <f t="shared" si="1"/>
        <v>C-Weak|BBVA|Operations|2025</v>
      </c>
      <c r="X2013" s="15">
        <f>(MAX(0,MIN(1,1-(K2013-scaling_params!$B$2)/(scaling_params!$C$2-scaling_params!$B$2)))+MAX(0,MIN(1,(L2013-scaling_params!$B$3)/(scaling_params!$C$3-scaling_params!$B$3))))/2</f>
        <v>0.06617647059</v>
      </c>
      <c r="Y2013" s="15">
        <f>(MAX(0,MIN(1,(M2013-scaling_params!$B$4)/(scaling_params!$C$4-scaling_params!$B$4)))+MAX(0,MIN(1,(N2013-scaling_params!$B$5)/(scaling_params!$C$5-scaling_params!$B$5))))/2</f>
        <v>0.1619047619</v>
      </c>
      <c r="Z2013" s="15">
        <f>(MAX(0,MIN(1,(O2013-scaling_params!$B$6)/(scaling_params!$C$6-scaling_params!$B$6)))+MAX(0,MIN(1,1-(P2013-scaling_params!$B$7)/(scaling_params!$C$7-scaling_params!$B$7)))+MAX(0,MIN(1,(T2013-scaling_params!$B$11)/(scaling_params!$C$11-scaling_params!$B$11))))/3</f>
        <v>0</v>
      </c>
      <c r="AA2013" s="15">
        <f>(MAX(0,MIN(1,1-(Q2013-scaling_params!$B$8)/(scaling_params!$C$8-scaling_params!$B$8)))+MAX(0,MIN(1,(R2013-scaling_params!$B$9)/(scaling_params!$C$9-scaling_params!$B$9)))+MAX(0,MIN(1,(S2013-scaling_params!$B$10)/(scaling_params!$C$10-scaling_params!$B$10))))/3</f>
        <v>0</v>
      </c>
      <c r="AB2013" s="15">
        <f>(MAX(0,MIN(1,(U2013-scaling_params!$B$12)/(scaling_params!$C$12-scaling_params!$B$12)))+MAX(0,MIN(1,(V2013-scaling_params!$B$13)/(scaling_params!$C$13-scaling_params!$B$13))))/2</f>
        <v>0.02272727273</v>
      </c>
      <c r="AC2013" s="13">
        <f>(scaling_params!$G$2*X2013+scaling_params!$G$3*Y2013+scaling_params!$G$4*Z2013+scaling_params!$G$5*AA2013+scaling_params!$G$6*AB2013)*100</f>
        <v>5.628090782</v>
      </c>
      <c r="AD2013" s="11" t="s">
        <v>681</v>
      </c>
      <c r="AE2013" s="11">
        <f t="shared" si="2"/>
        <v>0</v>
      </c>
    </row>
    <row r="2014" ht="15.75" customHeight="1">
      <c r="A2014" s="11" t="s">
        <v>180</v>
      </c>
      <c r="B2014" s="11" t="s">
        <v>163</v>
      </c>
      <c r="C2014" s="11" t="s">
        <v>164</v>
      </c>
      <c r="D2014" s="11" t="s">
        <v>181</v>
      </c>
      <c r="E2014" s="12">
        <v>2024.0</v>
      </c>
      <c r="F2014" s="11" t="s">
        <v>166</v>
      </c>
      <c r="G2014" s="11" t="s">
        <v>167</v>
      </c>
      <c r="H2014" s="11">
        <v>2.0</v>
      </c>
      <c r="I2014" s="13">
        <v>15.8</v>
      </c>
      <c r="J2014" s="11">
        <v>0.0</v>
      </c>
      <c r="K2014" s="13">
        <v>5.0</v>
      </c>
      <c r="L2014" s="13">
        <v>3.1</v>
      </c>
      <c r="M2014" s="11">
        <v>-11.0</v>
      </c>
      <c r="N2014" s="14">
        <v>0.71</v>
      </c>
      <c r="O2014" s="13">
        <v>58.2</v>
      </c>
      <c r="P2014" s="13">
        <v>10.1</v>
      </c>
      <c r="Q2014" s="13">
        <v>23.5</v>
      </c>
      <c r="R2014" s="13">
        <v>8.2</v>
      </c>
      <c r="S2014" s="13">
        <v>2.9</v>
      </c>
      <c r="T2014" s="13">
        <v>2.4</v>
      </c>
      <c r="U2014" s="13">
        <v>1.0</v>
      </c>
      <c r="V2014" s="13">
        <v>61.8</v>
      </c>
      <c r="W2014" s="11" t="str">
        <f t="shared" si="1"/>
        <v>C-Weak|BBVA|Corporate|2024</v>
      </c>
      <c r="X2014" s="15">
        <f>(MAX(0,MIN(1,1-(K2014-scaling_params!$B$2)/(scaling_params!$C$2-scaling_params!$B$2)))+MAX(0,MIN(1,(L2014-scaling_params!$B$3)/(scaling_params!$C$3-scaling_params!$B$3))))/2</f>
        <v>0.007352941176</v>
      </c>
      <c r="Y2014" s="15">
        <f>(MAX(0,MIN(1,(M2014-scaling_params!$B$4)/(scaling_params!$C$4-scaling_params!$B$4)))+MAX(0,MIN(1,(N2014-scaling_params!$B$5)/(scaling_params!$C$5-scaling_params!$B$5))))/2</f>
        <v>0.3464285714</v>
      </c>
      <c r="Z2014" s="15">
        <f>(MAX(0,MIN(1,(O2014-scaling_params!$B$6)/(scaling_params!$C$6-scaling_params!$B$6)))+MAX(0,MIN(1,1-(P2014-scaling_params!$B$7)/(scaling_params!$C$7-scaling_params!$B$7)))+MAX(0,MIN(1,(T2014-scaling_params!$B$11)/(scaling_params!$C$11-scaling_params!$B$11))))/3</f>
        <v>0.112116926</v>
      </c>
      <c r="AA2014" s="15">
        <f>(MAX(0,MIN(1,1-(Q2014-scaling_params!$B$8)/(scaling_params!$C$8-scaling_params!$B$8)))+MAX(0,MIN(1,(R2014-scaling_params!$B$9)/(scaling_params!$C$9-scaling_params!$B$9)))+MAX(0,MIN(1,(S2014-scaling_params!$B$10)/(scaling_params!$C$10-scaling_params!$B$10))))/3</f>
        <v>0.1274509804</v>
      </c>
      <c r="AB2014" s="15">
        <f>(MAX(0,MIN(1,(U2014-scaling_params!$B$12)/(scaling_params!$C$12-scaling_params!$B$12)))+MAX(0,MIN(1,(V2014-scaling_params!$B$13)/(scaling_params!$C$13-scaling_params!$B$13))))/2</f>
        <v>0.1672727273</v>
      </c>
      <c r="AC2014" s="13">
        <f>(scaling_params!$G$2*X2014+scaling_params!$G$3*Y2014+scaling_params!$G$4*Z2014+scaling_params!$G$5*AA2014+scaling_params!$G$6*AB2014)*100</f>
        <v>15.16556874</v>
      </c>
      <c r="AD2014" s="11" t="s">
        <v>681</v>
      </c>
      <c r="AE2014" s="11">
        <f t="shared" si="2"/>
        <v>0</v>
      </c>
    </row>
    <row r="2015" ht="15.75" customHeight="1">
      <c r="A2015" s="11" t="s">
        <v>180</v>
      </c>
      <c r="B2015" s="11" t="s">
        <v>163</v>
      </c>
      <c r="C2015" s="11" t="s">
        <v>164</v>
      </c>
      <c r="D2015" s="11" t="s">
        <v>181</v>
      </c>
      <c r="E2015" s="12">
        <v>2025.0</v>
      </c>
      <c r="F2015" s="11" t="s">
        <v>166</v>
      </c>
      <c r="G2015" s="11" t="s">
        <v>167</v>
      </c>
      <c r="H2015" s="11">
        <v>2.0</v>
      </c>
      <c r="I2015" s="13">
        <v>15.2</v>
      </c>
      <c r="J2015" s="11">
        <v>0.0</v>
      </c>
      <c r="K2015" s="13">
        <v>5.1</v>
      </c>
      <c r="L2015" s="13">
        <v>6.1</v>
      </c>
      <c r="M2015" s="11">
        <v>0.0</v>
      </c>
      <c r="N2015" s="14">
        <v>0.64</v>
      </c>
      <c r="O2015" s="13">
        <v>54.3</v>
      </c>
      <c r="P2015" s="13">
        <v>9.4</v>
      </c>
      <c r="Q2015" s="13">
        <v>22.9</v>
      </c>
      <c r="R2015" s="13">
        <v>7.0</v>
      </c>
      <c r="S2015" s="13">
        <v>2.6</v>
      </c>
      <c r="T2015" s="13">
        <v>2.6</v>
      </c>
      <c r="U2015" s="13">
        <v>0.8</v>
      </c>
      <c r="V2015" s="13">
        <v>58.7</v>
      </c>
      <c r="W2015" s="11" t="str">
        <f t="shared" si="1"/>
        <v>C-Weak|BBVA|Corporate|2025</v>
      </c>
      <c r="X2015" s="15">
        <f>(MAX(0,MIN(1,1-(K2015-scaling_params!$B$2)/(scaling_params!$C$2-scaling_params!$B$2)))+MAX(0,MIN(1,(L2015-scaling_params!$B$3)/(scaling_params!$C$3-scaling_params!$B$3))))/2</f>
        <v>0.2279411765</v>
      </c>
      <c r="Y2015" s="15">
        <f>(MAX(0,MIN(1,(M2015-scaling_params!$B$4)/(scaling_params!$C$4-scaling_params!$B$4)))+MAX(0,MIN(1,(N2015-scaling_params!$B$5)/(scaling_params!$C$5-scaling_params!$B$5))))/2</f>
        <v>0.3113095238</v>
      </c>
      <c r="Z2015" s="15">
        <f>(MAX(0,MIN(1,(O2015-scaling_params!$B$6)/(scaling_params!$C$6-scaling_params!$B$6)))+MAX(0,MIN(1,1-(P2015-scaling_params!$B$7)/(scaling_params!$C$7-scaling_params!$B$7)))+MAX(0,MIN(1,(T2015-scaling_params!$B$11)/(scaling_params!$C$11-scaling_params!$B$11))))/3</f>
        <v>0.1047619048</v>
      </c>
      <c r="AA2015" s="15">
        <f>(MAX(0,MIN(1,1-(Q2015-scaling_params!$B$8)/(scaling_params!$C$8-scaling_params!$B$8)))+MAX(0,MIN(1,(R2015-scaling_params!$B$9)/(scaling_params!$C$9-scaling_params!$B$9)))+MAX(0,MIN(1,(S2015-scaling_params!$B$10)/(scaling_params!$C$10-scaling_params!$B$10))))/3</f>
        <v>0.09803921569</v>
      </c>
      <c r="AB2015" s="15">
        <f>(MAX(0,MIN(1,(U2015-scaling_params!$B$12)/(scaling_params!$C$12-scaling_params!$B$12)))+MAX(0,MIN(1,(V2015-scaling_params!$B$13)/(scaling_params!$C$13-scaling_params!$B$13))))/2</f>
        <v>0.1390909091</v>
      </c>
      <c r="AC2015" s="13">
        <f>(scaling_params!$G$2*X2015+scaling_params!$G$3*Y2015+scaling_params!$G$4*Z2015+scaling_params!$G$5*AA2015+scaling_params!$G$6*AB2015)*100</f>
        <v>18.50105914</v>
      </c>
      <c r="AD2015" s="11" t="s">
        <v>681</v>
      </c>
      <c r="AE2015" s="11">
        <f t="shared" si="2"/>
        <v>0</v>
      </c>
    </row>
    <row r="2016" ht="15.75" customHeight="1">
      <c r="A2016" s="11" t="s">
        <v>182</v>
      </c>
      <c r="B2016" s="11" t="s">
        <v>163</v>
      </c>
      <c r="C2016" s="11" t="s">
        <v>164</v>
      </c>
      <c r="D2016" s="11" t="s">
        <v>165</v>
      </c>
      <c r="E2016" s="12">
        <v>2024.0</v>
      </c>
      <c r="F2016" s="11" t="s">
        <v>171</v>
      </c>
      <c r="G2016" s="11" t="s">
        <v>172</v>
      </c>
      <c r="H2016" s="11">
        <v>4.0</v>
      </c>
      <c r="I2016" s="13">
        <v>15.8</v>
      </c>
      <c r="J2016" s="11">
        <v>0.0</v>
      </c>
      <c r="K2016" s="13">
        <v>5.2</v>
      </c>
      <c r="L2016" s="13">
        <v>5.1</v>
      </c>
      <c r="M2016" s="11">
        <v>-11.0</v>
      </c>
      <c r="N2016" s="14">
        <v>0.68</v>
      </c>
      <c r="O2016" s="13">
        <v>53.3</v>
      </c>
      <c r="P2016" s="13">
        <v>9.3</v>
      </c>
      <c r="Q2016" s="13">
        <v>24.0</v>
      </c>
      <c r="R2016" s="13">
        <v>6.7</v>
      </c>
      <c r="S2016" s="13">
        <v>1.8</v>
      </c>
      <c r="T2016" s="13">
        <v>2.5</v>
      </c>
      <c r="U2016" s="13">
        <v>0.6</v>
      </c>
      <c r="V2016" s="13">
        <v>58.7</v>
      </c>
      <c r="W2016" s="11" t="str">
        <f t="shared" si="1"/>
        <v>C-Weak|BBVA|Operations|2024</v>
      </c>
      <c r="X2016" s="15">
        <f>(MAX(0,MIN(1,1-(K2016-scaling_params!$B$2)/(scaling_params!$C$2-scaling_params!$B$2)))+MAX(0,MIN(1,(L2016-scaling_params!$B$3)/(scaling_params!$C$3-scaling_params!$B$3))))/2</f>
        <v>0.1544117647</v>
      </c>
      <c r="Y2016" s="15">
        <f>(MAX(0,MIN(1,(M2016-scaling_params!$B$4)/(scaling_params!$C$4-scaling_params!$B$4)))+MAX(0,MIN(1,(N2016-scaling_params!$B$5)/(scaling_params!$C$5-scaling_params!$B$5))))/2</f>
        <v>0.3089285714</v>
      </c>
      <c r="Z2016" s="15">
        <f>(MAX(0,MIN(1,(O2016-scaling_params!$B$6)/(scaling_params!$C$6-scaling_params!$B$6)))+MAX(0,MIN(1,1-(P2016-scaling_params!$B$7)/(scaling_params!$C$7-scaling_params!$B$7)))+MAX(0,MIN(1,(T2016-scaling_params!$B$11)/(scaling_params!$C$11-scaling_params!$B$11))))/3</f>
        <v>0.09523809524</v>
      </c>
      <c r="AA2016" s="15">
        <f>(MAX(0,MIN(1,1-(Q2016-scaling_params!$B$8)/(scaling_params!$C$8-scaling_params!$B$8)))+MAX(0,MIN(1,(R2016-scaling_params!$B$9)/(scaling_params!$C$9-scaling_params!$B$9)))+MAX(0,MIN(1,(S2016-scaling_params!$B$10)/(scaling_params!$C$10-scaling_params!$B$10))))/3</f>
        <v>0.01960784314</v>
      </c>
      <c r="AB2016" s="15">
        <f>(MAX(0,MIN(1,(U2016-scaling_params!$B$12)/(scaling_params!$C$12-scaling_params!$B$12)))+MAX(0,MIN(1,(V2016-scaling_params!$B$13)/(scaling_params!$C$13-scaling_params!$B$13))))/2</f>
        <v>0.1390909091</v>
      </c>
      <c r="AC2016" s="13">
        <f>(scaling_params!$G$2*X2016+scaling_params!$G$3*Y2016+scaling_params!$G$4*Z2016+scaling_params!$G$5*AA2016+scaling_params!$G$6*AB2016)*100</f>
        <v>15.1129639</v>
      </c>
      <c r="AD2016" s="11" t="s">
        <v>681</v>
      </c>
      <c r="AE2016" s="11">
        <f t="shared" si="2"/>
        <v>0</v>
      </c>
    </row>
    <row r="2017" ht="15.75" customHeight="1">
      <c r="A2017" s="11" t="s">
        <v>182</v>
      </c>
      <c r="B2017" s="11" t="s">
        <v>163</v>
      </c>
      <c r="C2017" s="11" t="s">
        <v>164</v>
      </c>
      <c r="D2017" s="11" t="s">
        <v>165</v>
      </c>
      <c r="E2017" s="12">
        <v>2025.0</v>
      </c>
      <c r="F2017" s="11" t="s">
        <v>171</v>
      </c>
      <c r="G2017" s="11" t="s">
        <v>172</v>
      </c>
      <c r="H2017" s="11">
        <v>4.0</v>
      </c>
      <c r="I2017" s="13">
        <v>15.2</v>
      </c>
      <c r="J2017" s="11">
        <v>0.0</v>
      </c>
      <c r="K2017" s="13">
        <v>4.5</v>
      </c>
      <c r="L2017" s="13">
        <v>5.1</v>
      </c>
      <c r="M2017" s="11">
        <v>-5.0</v>
      </c>
      <c r="N2017" s="14">
        <v>0.73</v>
      </c>
      <c r="O2017" s="13">
        <v>52.7</v>
      </c>
      <c r="P2017" s="13">
        <v>9.3</v>
      </c>
      <c r="Q2017" s="13">
        <v>21.4</v>
      </c>
      <c r="R2017" s="13">
        <v>5.7</v>
      </c>
      <c r="S2017" s="13">
        <v>2.7</v>
      </c>
      <c r="T2017" s="13">
        <v>2.5</v>
      </c>
      <c r="U2017" s="13">
        <v>0.5</v>
      </c>
      <c r="V2017" s="13">
        <v>62.3</v>
      </c>
      <c r="W2017" s="11" t="str">
        <f t="shared" si="1"/>
        <v>C-Weak|BBVA|Operations|2025</v>
      </c>
      <c r="X2017" s="15">
        <f>(MAX(0,MIN(1,1-(K2017-scaling_params!$B$2)/(scaling_params!$C$2-scaling_params!$B$2)))+MAX(0,MIN(1,(L2017-scaling_params!$B$3)/(scaling_params!$C$3-scaling_params!$B$3))))/2</f>
        <v>0.1544117647</v>
      </c>
      <c r="Y2017" s="15">
        <f>(MAX(0,MIN(1,(M2017-scaling_params!$B$4)/(scaling_params!$C$4-scaling_params!$B$4)))+MAX(0,MIN(1,(N2017-scaling_params!$B$5)/(scaling_params!$C$5-scaling_params!$B$5))))/2</f>
        <v>0.4</v>
      </c>
      <c r="Z2017" s="15">
        <f>(MAX(0,MIN(1,(O2017-scaling_params!$B$6)/(scaling_params!$C$6-scaling_params!$B$6)))+MAX(0,MIN(1,1-(P2017-scaling_params!$B$7)/(scaling_params!$C$7-scaling_params!$B$7)))+MAX(0,MIN(1,(T2017-scaling_params!$B$11)/(scaling_params!$C$11-scaling_params!$B$11))))/3</f>
        <v>0.09523809524</v>
      </c>
      <c r="AA2017" s="15">
        <f>(MAX(0,MIN(1,1-(Q2017-scaling_params!$B$8)/(scaling_params!$C$8-scaling_params!$B$8)))+MAX(0,MIN(1,(R2017-scaling_params!$B$9)/(scaling_params!$C$9-scaling_params!$B$9)))+MAX(0,MIN(1,(S2017-scaling_params!$B$10)/(scaling_params!$C$10-scaling_params!$B$10))))/3</f>
        <v>0.1078431373</v>
      </c>
      <c r="AB2017" s="15">
        <f>(MAX(0,MIN(1,(U2017-scaling_params!$B$12)/(scaling_params!$C$12-scaling_params!$B$12)))+MAX(0,MIN(1,(V2017-scaling_params!$B$13)/(scaling_params!$C$13-scaling_params!$B$13))))/2</f>
        <v>0.1718181818</v>
      </c>
      <c r="AC2017" s="13">
        <f>(scaling_params!$G$2*X2017+scaling_params!$G$3*Y2017+scaling_params!$G$4*Z2017+scaling_params!$G$5*AA2017+scaling_params!$G$6*AB2017)*100</f>
        <v>19.19226547</v>
      </c>
      <c r="AD2017" s="11" t="s">
        <v>681</v>
      </c>
      <c r="AE2017" s="11">
        <f t="shared" si="2"/>
        <v>0</v>
      </c>
    </row>
    <row r="2018" ht="15.75" customHeight="1">
      <c r="A2018" s="11" t="s">
        <v>183</v>
      </c>
      <c r="B2018" s="11" t="s">
        <v>163</v>
      </c>
      <c r="C2018" s="11" t="s">
        <v>164</v>
      </c>
      <c r="D2018" s="11" t="s">
        <v>177</v>
      </c>
      <c r="E2018" s="12">
        <v>2024.0</v>
      </c>
      <c r="F2018" s="11" t="s">
        <v>171</v>
      </c>
      <c r="G2018" s="11" t="s">
        <v>184</v>
      </c>
      <c r="H2018" s="11">
        <v>1.0</v>
      </c>
      <c r="I2018" s="13">
        <v>15.8</v>
      </c>
      <c r="J2018" s="11">
        <v>0.0</v>
      </c>
      <c r="K2018" s="13">
        <v>4.9</v>
      </c>
      <c r="L2018" s="13">
        <v>4.2</v>
      </c>
      <c r="M2018" s="11">
        <v>-17.0</v>
      </c>
      <c r="N2018" s="14">
        <v>0.58</v>
      </c>
      <c r="O2018" s="13">
        <v>59.8</v>
      </c>
      <c r="P2018" s="13">
        <v>9.1</v>
      </c>
      <c r="Q2018" s="13">
        <v>23.3</v>
      </c>
      <c r="R2018" s="13">
        <v>7.2</v>
      </c>
      <c r="S2018" s="13">
        <v>1.9</v>
      </c>
      <c r="T2018" s="13">
        <v>1.6</v>
      </c>
      <c r="U2018" s="13">
        <v>0.7</v>
      </c>
      <c r="V2018" s="13">
        <v>48.1</v>
      </c>
      <c r="W2018" s="11" t="str">
        <f t="shared" si="1"/>
        <v>C-Weak|BBVA|Retail|2024</v>
      </c>
      <c r="X2018" s="15">
        <f>(MAX(0,MIN(1,1-(K2018-scaling_params!$B$2)/(scaling_params!$C$2-scaling_params!$B$2)))+MAX(0,MIN(1,(L2018-scaling_params!$B$3)/(scaling_params!$C$3-scaling_params!$B$3))))/2</f>
        <v>0.08823529412</v>
      </c>
      <c r="Y2018" s="15">
        <f>(MAX(0,MIN(1,(M2018-scaling_params!$B$4)/(scaling_params!$C$4-scaling_params!$B$4)))+MAX(0,MIN(1,(N2018-scaling_params!$B$5)/(scaling_params!$C$5-scaling_params!$B$5))))/2</f>
        <v>0.1553571429</v>
      </c>
      <c r="Z2018" s="15">
        <f>(MAX(0,MIN(1,(O2018-scaling_params!$B$6)/(scaling_params!$C$6-scaling_params!$B$6)))+MAX(0,MIN(1,1-(P2018-scaling_params!$B$7)/(scaling_params!$C$7-scaling_params!$B$7)))+MAX(0,MIN(1,(T2018-scaling_params!$B$11)/(scaling_params!$C$11-scaling_params!$B$11))))/3</f>
        <v>0.07133809906</v>
      </c>
      <c r="AA2018" s="15">
        <f>(MAX(0,MIN(1,1-(Q2018-scaling_params!$B$8)/(scaling_params!$C$8-scaling_params!$B$8)))+MAX(0,MIN(1,(R2018-scaling_params!$B$9)/(scaling_params!$C$9-scaling_params!$B$9)))+MAX(0,MIN(1,(S2018-scaling_params!$B$10)/(scaling_params!$C$10-scaling_params!$B$10))))/3</f>
        <v>0.02941176471</v>
      </c>
      <c r="AB2018" s="15">
        <f>(MAX(0,MIN(1,(U2018-scaling_params!$B$12)/(scaling_params!$C$12-scaling_params!$B$12)))+MAX(0,MIN(1,(V2018-scaling_params!$B$13)/(scaling_params!$C$13-scaling_params!$B$13))))/2</f>
        <v>0.04272727273</v>
      </c>
      <c r="AC2018" s="13">
        <f>(scaling_params!$G$2*X2018+scaling_params!$G$3*Y2018+scaling_params!$G$4*Z2018+scaling_params!$G$5*AA2018+scaling_params!$G$6*AB2018)*100</f>
        <v>8.422696474</v>
      </c>
      <c r="AD2018" s="11" t="s">
        <v>681</v>
      </c>
      <c r="AE2018" s="11">
        <f t="shared" si="2"/>
        <v>0</v>
      </c>
    </row>
    <row r="2019" ht="15.75" customHeight="1">
      <c r="A2019" s="11" t="s">
        <v>183</v>
      </c>
      <c r="B2019" s="11" t="s">
        <v>163</v>
      </c>
      <c r="C2019" s="11" t="s">
        <v>164</v>
      </c>
      <c r="D2019" s="11" t="s">
        <v>177</v>
      </c>
      <c r="E2019" s="12">
        <v>2025.0</v>
      </c>
      <c r="F2019" s="11" t="s">
        <v>171</v>
      </c>
      <c r="G2019" s="11" t="s">
        <v>184</v>
      </c>
      <c r="H2019" s="11">
        <v>1.0</v>
      </c>
      <c r="I2019" s="13">
        <v>15.2</v>
      </c>
      <c r="J2019" s="11">
        <v>0.0</v>
      </c>
      <c r="K2019" s="13">
        <v>5.4</v>
      </c>
      <c r="L2019" s="13">
        <v>3.7</v>
      </c>
      <c r="M2019" s="11">
        <v>-48.0</v>
      </c>
      <c r="N2019" s="14">
        <v>0.63</v>
      </c>
      <c r="O2019" s="13">
        <v>52.5</v>
      </c>
      <c r="P2019" s="13">
        <v>9.5</v>
      </c>
      <c r="Q2019" s="13">
        <v>23.0</v>
      </c>
      <c r="R2019" s="13">
        <v>10.6</v>
      </c>
      <c r="S2019" s="13">
        <v>1.7</v>
      </c>
      <c r="T2019" s="13">
        <v>2.0</v>
      </c>
      <c r="U2019" s="13">
        <v>0.7</v>
      </c>
      <c r="V2019" s="13">
        <v>54.6</v>
      </c>
      <c r="W2019" s="11" t="str">
        <f t="shared" si="1"/>
        <v>C-Weak|BBVA|Retail|2025</v>
      </c>
      <c r="X2019" s="15">
        <f>(MAX(0,MIN(1,1-(K2019-scaling_params!$B$2)/(scaling_params!$C$2-scaling_params!$B$2)))+MAX(0,MIN(1,(L2019-scaling_params!$B$3)/(scaling_params!$C$3-scaling_params!$B$3))))/2</f>
        <v>0.05147058824</v>
      </c>
      <c r="Y2019" s="15">
        <f>(MAX(0,MIN(1,(M2019-scaling_params!$B$4)/(scaling_params!$C$4-scaling_params!$B$4)))+MAX(0,MIN(1,(N2019-scaling_params!$B$5)/(scaling_params!$C$5-scaling_params!$B$5))))/2</f>
        <v>0.075</v>
      </c>
      <c r="Z2019" s="15">
        <f>(MAX(0,MIN(1,(O2019-scaling_params!$B$6)/(scaling_params!$C$6-scaling_params!$B$6)))+MAX(0,MIN(1,1-(P2019-scaling_params!$B$7)/(scaling_params!$C$7-scaling_params!$B$7)))+MAX(0,MIN(1,(T2019-scaling_params!$B$11)/(scaling_params!$C$11-scaling_params!$B$11))))/3</f>
        <v>0.04761904762</v>
      </c>
      <c r="AA2019" s="15">
        <f>(MAX(0,MIN(1,1-(Q2019-scaling_params!$B$8)/(scaling_params!$C$8-scaling_params!$B$8)))+MAX(0,MIN(1,(R2019-scaling_params!$B$9)/(scaling_params!$C$9-scaling_params!$B$9)))+MAX(0,MIN(1,(S2019-scaling_params!$B$10)/(scaling_params!$C$10-scaling_params!$B$10))))/3</f>
        <v>0.01824274013</v>
      </c>
      <c r="AB2019" s="15">
        <f>(MAX(0,MIN(1,(U2019-scaling_params!$B$12)/(scaling_params!$C$12-scaling_params!$B$12)))+MAX(0,MIN(1,(V2019-scaling_params!$B$13)/(scaling_params!$C$13-scaling_params!$B$13))))/2</f>
        <v>0.1018181818</v>
      </c>
      <c r="AC2019" s="13">
        <f>(scaling_params!$G$2*X2019+scaling_params!$G$3*Y2019+scaling_params!$G$4*Z2019+scaling_params!$G$5*AA2019+scaling_params!$G$6*AB2019)*100</f>
        <v>5.613633214</v>
      </c>
      <c r="AD2019" s="11" t="s">
        <v>681</v>
      </c>
      <c r="AE2019" s="11">
        <f t="shared" si="2"/>
        <v>0</v>
      </c>
    </row>
    <row r="2020" ht="15.75" customHeight="1">
      <c r="A2020" s="11" t="s">
        <v>185</v>
      </c>
      <c r="B2020" s="11" t="s">
        <v>163</v>
      </c>
      <c r="C2020" s="11" t="s">
        <v>164</v>
      </c>
      <c r="D2020" s="11" t="s">
        <v>165</v>
      </c>
      <c r="E2020" s="12">
        <v>2024.0</v>
      </c>
      <c r="F2020" s="11" t="s">
        <v>171</v>
      </c>
      <c r="G2020" s="11" t="s">
        <v>167</v>
      </c>
      <c r="H2020" s="11">
        <v>1.0</v>
      </c>
      <c r="I2020" s="13">
        <v>15.8</v>
      </c>
      <c r="J2020" s="11">
        <v>0.0</v>
      </c>
      <c r="K2020" s="13">
        <v>5.2</v>
      </c>
      <c r="L2020" s="13">
        <v>4.7</v>
      </c>
      <c r="M2020" s="11">
        <v>-14.0</v>
      </c>
      <c r="N2020" s="14">
        <v>0.73</v>
      </c>
      <c r="O2020" s="13">
        <v>53.3</v>
      </c>
      <c r="P2020" s="13">
        <v>9.3</v>
      </c>
      <c r="Q2020" s="13">
        <v>24.0</v>
      </c>
      <c r="R2020" s="13">
        <v>6.7</v>
      </c>
      <c r="S2020" s="13">
        <v>2.9</v>
      </c>
      <c r="T2020" s="13">
        <v>3.2</v>
      </c>
      <c r="U2020" s="13">
        <v>0.6</v>
      </c>
      <c r="V2020" s="13">
        <v>64.9</v>
      </c>
      <c r="W2020" s="11" t="str">
        <f t="shared" si="1"/>
        <v>C-Weak|BBVA|Operations|2024</v>
      </c>
      <c r="X2020" s="15">
        <f>(MAX(0,MIN(1,1-(K2020-scaling_params!$B$2)/(scaling_params!$C$2-scaling_params!$B$2)))+MAX(0,MIN(1,(L2020-scaling_params!$B$3)/(scaling_params!$C$3-scaling_params!$B$3))))/2</f>
        <v>0.125</v>
      </c>
      <c r="Y2020" s="15">
        <f>(MAX(0,MIN(1,(M2020-scaling_params!$B$4)/(scaling_params!$C$4-scaling_params!$B$4)))+MAX(0,MIN(1,(N2020-scaling_params!$B$5)/(scaling_params!$C$5-scaling_params!$B$5))))/2</f>
        <v>0.3571428571</v>
      </c>
      <c r="Z2020" s="15">
        <f>(MAX(0,MIN(1,(O2020-scaling_params!$B$6)/(scaling_params!$C$6-scaling_params!$B$6)))+MAX(0,MIN(1,1-(P2020-scaling_params!$B$7)/(scaling_params!$C$7-scaling_params!$B$7)))+MAX(0,MIN(1,(T2020-scaling_params!$B$11)/(scaling_params!$C$11-scaling_params!$B$11))))/3</f>
        <v>0.1619047619</v>
      </c>
      <c r="AA2020" s="15">
        <f>(MAX(0,MIN(1,1-(Q2020-scaling_params!$B$8)/(scaling_params!$C$8-scaling_params!$B$8)))+MAX(0,MIN(1,(R2020-scaling_params!$B$9)/(scaling_params!$C$9-scaling_params!$B$9)))+MAX(0,MIN(1,(S2020-scaling_params!$B$10)/(scaling_params!$C$10-scaling_params!$B$10))))/3</f>
        <v>0.1274509804</v>
      </c>
      <c r="AB2020" s="15">
        <f>(MAX(0,MIN(1,(U2020-scaling_params!$B$12)/(scaling_params!$C$12-scaling_params!$B$12)))+MAX(0,MIN(1,(V2020-scaling_params!$B$13)/(scaling_params!$C$13-scaling_params!$B$13))))/2</f>
        <v>0.1954545455</v>
      </c>
      <c r="AC2020" s="13">
        <f>(scaling_params!$G$2*X2020+scaling_params!$G$3*Y2020+scaling_params!$G$4*Z2020+scaling_params!$G$5*AA2020+scaling_params!$G$6*AB2020)*100</f>
        <v>19.68461994</v>
      </c>
      <c r="AD2020" s="11" t="s">
        <v>681</v>
      </c>
      <c r="AE2020" s="11">
        <f t="shared" si="2"/>
        <v>0</v>
      </c>
    </row>
    <row r="2021" ht="15.75" customHeight="1">
      <c r="A2021" s="11" t="s">
        <v>185</v>
      </c>
      <c r="B2021" s="11" t="s">
        <v>163</v>
      </c>
      <c r="C2021" s="11" t="s">
        <v>164</v>
      </c>
      <c r="D2021" s="11" t="s">
        <v>165</v>
      </c>
      <c r="E2021" s="12">
        <v>2025.0</v>
      </c>
      <c r="F2021" s="11" t="s">
        <v>171</v>
      </c>
      <c r="G2021" s="11" t="s">
        <v>167</v>
      </c>
      <c r="H2021" s="11">
        <v>1.0</v>
      </c>
      <c r="I2021" s="13">
        <v>15.2</v>
      </c>
      <c r="J2021" s="11">
        <v>0.0</v>
      </c>
      <c r="K2021" s="13">
        <v>4.5</v>
      </c>
      <c r="L2021" s="13">
        <v>6.6</v>
      </c>
      <c r="M2021" s="11">
        <v>9.0</v>
      </c>
      <c r="N2021" s="14">
        <v>0.69</v>
      </c>
      <c r="O2021" s="13">
        <v>52.7</v>
      </c>
      <c r="P2021" s="13">
        <v>9.3</v>
      </c>
      <c r="Q2021" s="13">
        <v>21.4</v>
      </c>
      <c r="R2021" s="13">
        <v>5.7</v>
      </c>
      <c r="S2021" s="13">
        <v>3.2</v>
      </c>
      <c r="T2021" s="13">
        <v>2.8</v>
      </c>
      <c r="U2021" s="13">
        <v>0.5</v>
      </c>
      <c r="V2021" s="13">
        <v>62.2</v>
      </c>
      <c r="W2021" s="11" t="str">
        <f t="shared" si="1"/>
        <v>C-Weak|BBVA|Operations|2025</v>
      </c>
      <c r="X2021" s="15">
        <f>(MAX(0,MIN(1,1-(K2021-scaling_params!$B$2)/(scaling_params!$C$2-scaling_params!$B$2)))+MAX(0,MIN(1,(L2021-scaling_params!$B$3)/(scaling_params!$C$3-scaling_params!$B$3))))/2</f>
        <v>0.2647058824</v>
      </c>
      <c r="Y2021" s="15">
        <f>(MAX(0,MIN(1,(M2021-scaling_params!$B$4)/(scaling_params!$C$4-scaling_params!$B$4)))+MAX(0,MIN(1,(N2021-scaling_params!$B$5)/(scaling_params!$C$5-scaling_params!$B$5))))/2</f>
        <v>0.4166666667</v>
      </c>
      <c r="Z2021" s="15">
        <f>(MAX(0,MIN(1,(O2021-scaling_params!$B$6)/(scaling_params!$C$6-scaling_params!$B$6)))+MAX(0,MIN(1,1-(P2021-scaling_params!$B$7)/(scaling_params!$C$7-scaling_params!$B$7)))+MAX(0,MIN(1,(T2021-scaling_params!$B$11)/(scaling_params!$C$11-scaling_params!$B$11))))/3</f>
        <v>0.1238095238</v>
      </c>
      <c r="AA2021" s="15">
        <f>(MAX(0,MIN(1,1-(Q2021-scaling_params!$B$8)/(scaling_params!$C$8-scaling_params!$B$8)))+MAX(0,MIN(1,(R2021-scaling_params!$B$9)/(scaling_params!$C$9-scaling_params!$B$9)))+MAX(0,MIN(1,(S2021-scaling_params!$B$10)/(scaling_params!$C$10-scaling_params!$B$10))))/3</f>
        <v>0.1568627451</v>
      </c>
      <c r="AB2021" s="15">
        <f>(MAX(0,MIN(1,(U2021-scaling_params!$B$12)/(scaling_params!$C$12-scaling_params!$B$12)))+MAX(0,MIN(1,(V2021-scaling_params!$B$13)/(scaling_params!$C$13-scaling_params!$B$13))))/2</f>
        <v>0.1709090909</v>
      </c>
      <c r="AC2021" s="13">
        <f>(scaling_params!$G$2*X2021+scaling_params!$G$3*Y2021+scaling_params!$G$4*Z2021+scaling_params!$G$5*AA2021+scaling_params!$G$6*AB2021)*100</f>
        <v>23.6992903</v>
      </c>
      <c r="AD2021" s="11" t="s">
        <v>681</v>
      </c>
      <c r="AE2021" s="11">
        <f t="shared" si="2"/>
        <v>0</v>
      </c>
    </row>
    <row r="2022" ht="15.75" customHeight="1">
      <c r="A2022" s="11" t="s">
        <v>186</v>
      </c>
      <c r="B2022" s="11" t="s">
        <v>163</v>
      </c>
      <c r="C2022" s="11" t="s">
        <v>164</v>
      </c>
      <c r="D2022" s="11" t="s">
        <v>181</v>
      </c>
      <c r="E2022" s="12">
        <v>2024.0</v>
      </c>
      <c r="F2022" s="11" t="s">
        <v>171</v>
      </c>
      <c r="G2022" s="11" t="s">
        <v>175</v>
      </c>
      <c r="H2022" s="11">
        <v>4.0</v>
      </c>
      <c r="I2022" s="13">
        <v>15.8</v>
      </c>
      <c r="J2022" s="11">
        <v>0.0</v>
      </c>
      <c r="K2022" s="13">
        <v>5.0</v>
      </c>
      <c r="L2022" s="13">
        <v>4.1</v>
      </c>
      <c r="M2022" s="11">
        <v>-37.0</v>
      </c>
      <c r="N2022" s="14">
        <v>0.58</v>
      </c>
      <c r="O2022" s="13">
        <v>58.2</v>
      </c>
      <c r="P2022" s="13">
        <v>10.1</v>
      </c>
      <c r="Q2022" s="13">
        <v>23.5</v>
      </c>
      <c r="R2022" s="13">
        <v>8.2</v>
      </c>
      <c r="S2022" s="13">
        <v>1.9</v>
      </c>
      <c r="T2022" s="13">
        <v>1.6</v>
      </c>
      <c r="U2022" s="13">
        <v>1.0</v>
      </c>
      <c r="V2022" s="13">
        <v>44.8</v>
      </c>
      <c r="W2022" s="11" t="str">
        <f t="shared" si="1"/>
        <v>C-Weak|BBVA|Corporate|2024</v>
      </c>
      <c r="X2022" s="15">
        <f>(MAX(0,MIN(1,1-(K2022-scaling_params!$B$2)/(scaling_params!$C$2-scaling_params!$B$2)))+MAX(0,MIN(1,(L2022-scaling_params!$B$3)/(scaling_params!$C$3-scaling_params!$B$3))))/2</f>
        <v>0.08088235294</v>
      </c>
      <c r="Y2022" s="15">
        <f>(MAX(0,MIN(1,(M2022-scaling_params!$B$4)/(scaling_params!$C$4-scaling_params!$B$4)))+MAX(0,MIN(1,(N2022-scaling_params!$B$5)/(scaling_params!$C$5-scaling_params!$B$5))))/2</f>
        <v>0.06011904762</v>
      </c>
      <c r="Z2022" s="15">
        <f>(MAX(0,MIN(1,(O2022-scaling_params!$B$6)/(scaling_params!$C$6-scaling_params!$B$6)))+MAX(0,MIN(1,1-(P2022-scaling_params!$B$7)/(scaling_params!$C$7-scaling_params!$B$7)))+MAX(0,MIN(1,(T2022-scaling_params!$B$11)/(scaling_params!$C$11-scaling_params!$B$11))))/3</f>
        <v>0.03592644979</v>
      </c>
      <c r="AA2022" s="15">
        <f>(MAX(0,MIN(1,1-(Q2022-scaling_params!$B$8)/(scaling_params!$C$8-scaling_params!$B$8)))+MAX(0,MIN(1,(R2022-scaling_params!$B$9)/(scaling_params!$C$9-scaling_params!$B$9)))+MAX(0,MIN(1,(S2022-scaling_params!$B$10)/(scaling_params!$C$10-scaling_params!$B$10))))/3</f>
        <v>0.02941176471</v>
      </c>
      <c r="AB2022" s="15">
        <f>(MAX(0,MIN(1,(U2022-scaling_params!$B$12)/(scaling_params!$C$12-scaling_params!$B$12)))+MAX(0,MIN(1,(V2022-scaling_params!$B$13)/(scaling_params!$C$13-scaling_params!$B$13))))/2</f>
        <v>0.01272727273</v>
      </c>
      <c r="AC2022" s="13">
        <f>(scaling_params!$G$2*X2022+scaling_params!$G$3*Y2022+scaling_params!$G$4*Z2022+scaling_params!$G$5*AA2022+scaling_params!$G$6*AB2022)*100</f>
        <v>4.82563336</v>
      </c>
      <c r="AD2022" s="11" t="s">
        <v>681</v>
      </c>
      <c r="AE2022" s="11">
        <f t="shared" si="2"/>
        <v>0</v>
      </c>
    </row>
    <row r="2023" ht="15.75" customHeight="1">
      <c r="A2023" s="11" t="s">
        <v>186</v>
      </c>
      <c r="B2023" s="11" t="s">
        <v>163</v>
      </c>
      <c r="C2023" s="11" t="s">
        <v>164</v>
      </c>
      <c r="D2023" s="11" t="s">
        <v>181</v>
      </c>
      <c r="E2023" s="12">
        <v>2025.0</v>
      </c>
      <c r="F2023" s="11" t="s">
        <v>171</v>
      </c>
      <c r="G2023" s="11" t="s">
        <v>175</v>
      </c>
      <c r="H2023" s="11">
        <v>4.0</v>
      </c>
      <c r="I2023" s="13">
        <v>15.2</v>
      </c>
      <c r="J2023" s="11">
        <v>0.0</v>
      </c>
      <c r="K2023" s="13">
        <v>5.1</v>
      </c>
      <c r="L2023" s="13">
        <v>3.0</v>
      </c>
      <c r="M2023" s="11">
        <v>-22.0</v>
      </c>
      <c r="N2023" s="14">
        <v>0.63</v>
      </c>
      <c r="O2023" s="13">
        <v>54.3</v>
      </c>
      <c r="P2023" s="13">
        <v>9.4</v>
      </c>
      <c r="Q2023" s="13">
        <v>22.9</v>
      </c>
      <c r="R2023" s="13">
        <v>7.0</v>
      </c>
      <c r="S2023" s="13">
        <v>1.3</v>
      </c>
      <c r="T2023" s="13">
        <v>1.6</v>
      </c>
      <c r="U2023" s="13">
        <v>0.8</v>
      </c>
      <c r="V2023" s="13">
        <v>53.3</v>
      </c>
      <c r="W2023" s="11" t="str">
        <f t="shared" si="1"/>
        <v>C-Weak|BBVA|Corporate|2025</v>
      </c>
      <c r="X2023" s="15">
        <f>(MAX(0,MIN(1,1-(K2023-scaling_params!$B$2)/(scaling_params!$C$2-scaling_params!$B$2)))+MAX(0,MIN(1,(L2023-scaling_params!$B$3)/(scaling_params!$C$3-scaling_params!$B$3))))/2</f>
        <v>0</v>
      </c>
      <c r="Y2023" s="15">
        <f>(MAX(0,MIN(1,(M2023-scaling_params!$B$4)/(scaling_params!$C$4-scaling_params!$B$4)))+MAX(0,MIN(1,(N2023-scaling_params!$B$5)/(scaling_params!$C$5-scaling_params!$B$5))))/2</f>
        <v>0.194047619</v>
      </c>
      <c r="Z2023" s="15">
        <f>(MAX(0,MIN(1,(O2023-scaling_params!$B$6)/(scaling_params!$C$6-scaling_params!$B$6)))+MAX(0,MIN(1,1-(P2023-scaling_params!$B$7)/(scaling_params!$C$7-scaling_params!$B$7)))+MAX(0,MIN(1,(T2023-scaling_params!$B$11)/(scaling_params!$C$11-scaling_params!$B$11))))/3</f>
        <v>0.009523809524</v>
      </c>
      <c r="AA2023" s="15">
        <f>(MAX(0,MIN(1,1-(Q2023-scaling_params!$B$8)/(scaling_params!$C$8-scaling_params!$B$8)))+MAX(0,MIN(1,(R2023-scaling_params!$B$9)/(scaling_params!$C$9-scaling_params!$B$9)))+MAX(0,MIN(1,(S2023-scaling_params!$B$10)/(scaling_params!$C$10-scaling_params!$B$10))))/3</f>
        <v>0</v>
      </c>
      <c r="AB2023" s="15">
        <f>(MAX(0,MIN(1,(U2023-scaling_params!$B$12)/(scaling_params!$C$12-scaling_params!$B$12)))+MAX(0,MIN(1,(V2023-scaling_params!$B$13)/(scaling_params!$C$13-scaling_params!$B$13))))/2</f>
        <v>0.09</v>
      </c>
      <c r="AC2023" s="13">
        <f>(scaling_params!$G$2*X2023+scaling_params!$G$3*Y2023+scaling_params!$G$4*Z2023+scaling_params!$G$5*AA2023+scaling_params!$G$6*AB2023)*100</f>
        <v>5.845928571</v>
      </c>
      <c r="AD2023" s="11" t="s">
        <v>681</v>
      </c>
      <c r="AE2023" s="11">
        <f t="shared" si="2"/>
        <v>0</v>
      </c>
    </row>
    <row r="2024" ht="15.75" customHeight="1">
      <c r="A2024" s="11" t="s">
        <v>187</v>
      </c>
      <c r="B2024" s="11" t="s">
        <v>163</v>
      </c>
      <c r="C2024" s="11" t="s">
        <v>164</v>
      </c>
      <c r="D2024" s="11" t="s">
        <v>181</v>
      </c>
      <c r="E2024" s="12">
        <v>2024.0</v>
      </c>
      <c r="F2024" s="11" t="s">
        <v>166</v>
      </c>
      <c r="G2024" s="11" t="s">
        <v>175</v>
      </c>
      <c r="H2024" s="11">
        <v>4.0</v>
      </c>
      <c r="I2024" s="13">
        <v>15.8</v>
      </c>
      <c r="J2024" s="11">
        <v>0.0</v>
      </c>
      <c r="K2024" s="13">
        <v>5.0</v>
      </c>
      <c r="L2024" s="13">
        <v>5.6</v>
      </c>
      <c r="M2024" s="11">
        <v>-3.0</v>
      </c>
      <c r="N2024" s="14">
        <v>0.7</v>
      </c>
      <c r="O2024" s="13">
        <v>58.2</v>
      </c>
      <c r="P2024" s="13">
        <v>10.1</v>
      </c>
      <c r="Q2024" s="13">
        <v>23.5</v>
      </c>
      <c r="R2024" s="13">
        <v>8.2</v>
      </c>
      <c r="S2024" s="13">
        <v>2.8</v>
      </c>
      <c r="T2024" s="13">
        <v>2.5</v>
      </c>
      <c r="U2024" s="13">
        <v>1.0</v>
      </c>
      <c r="V2024" s="13">
        <v>63.2</v>
      </c>
      <c r="W2024" s="11" t="str">
        <f t="shared" si="1"/>
        <v>C-Weak|BBVA|Corporate|2024</v>
      </c>
      <c r="X2024" s="15">
        <f>(MAX(0,MIN(1,1-(K2024-scaling_params!$B$2)/(scaling_params!$C$2-scaling_params!$B$2)))+MAX(0,MIN(1,(L2024-scaling_params!$B$3)/(scaling_params!$C$3-scaling_params!$B$3))))/2</f>
        <v>0.1911764706</v>
      </c>
      <c r="Y2024" s="15">
        <f>(MAX(0,MIN(1,(M2024-scaling_params!$B$4)/(scaling_params!$C$4-scaling_params!$B$4)))+MAX(0,MIN(1,(N2024-scaling_params!$B$5)/(scaling_params!$C$5-scaling_params!$B$5))))/2</f>
        <v>0.3720238095</v>
      </c>
      <c r="Z2024" s="15">
        <f>(MAX(0,MIN(1,(O2024-scaling_params!$B$6)/(scaling_params!$C$6-scaling_params!$B$6)))+MAX(0,MIN(1,1-(P2024-scaling_params!$B$7)/(scaling_params!$C$7-scaling_params!$B$7)))+MAX(0,MIN(1,(T2024-scaling_params!$B$11)/(scaling_params!$C$11-scaling_params!$B$11))))/3</f>
        <v>0.1216407355</v>
      </c>
      <c r="AA2024" s="15">
        <f>(MAX(0,MIN(1,1-(Q2024-scaling_params!$B$8)/(scaling_params!$C$8-scaling_params!$B$8)))+MAX(0,MIN(1,(R2024-scaling_params!$B$9)/(scaling_params!$C$9-scaling_params!$B$9)))+MAX(0,MIN(1,(S2024-scaling_params!$B$10)/(scaling_params!$C$10-scaling_params!$B$10))))/3</f>
        <v>0.1176470588</v>
      </c>
      <c r="AB2024" s="15">
        <f>(MAX(0,MIN(1,(U2024-scaling_params!$B$12)/(scaling_params!$C$12-scaling_params!$B$12)))+MAX(0,MIN(1,(V2024-scaling_params!$B$13)/(scaling_params!$C$13-scaling_params!$B$13))))/2</f>
        <v>0.18</v>
      </c>
      <c r="AC2024" s="13">
        <f>(scaling_params!$G$2*X2024+scaling_params!$G$3*Y2024+scaling_params!$G$4*Z2024+scaling_params!$G$5*AA2024+scaling_params!$G$6*AB2024)*100</f>
        <v>20.2883521</v>
      </c>
      <c r="AD2024" s="11" t="s">
        <v>681</v>
      </c>
      <c r="AE2024" s="11">
        <f t="shared" si="2"/>
        <v>0</v>
      </c>
    </row>
    <row r="2025" ht="15.75" customHeight="1">
      <c r="A2025" s="11" t="s">
        <v>187</v>
      </c>
      <c r="B2025" s="11" t="s">
        <v>163</v>
      </c>
      <c r="C2025" s="11" t="s">
        <v>164</v>
      </c>
      <c r="D2025" s="11" t="s">
        <v>181</v>
      </c>
      <c r="E2025" s="12">
        <v>2025.0</v>
      </c>
      <c r="F2025" s="11" t="s">
        <v>166</v>
      </c>
      <c r="G2025" s="11" t="s">
        <v>175</v>
      </c>
      <c r="H2025" s="11">
        <v>4.0</v>
      </c>
      <c r="I2025" s="13">
        <v>15.2</v>
      </c>
      <c r="J2025" s="11">
        <v>0.0</v>
      </c>
      <c r="K2025" s="13">
        <v>5.1</v>
      </c>
      <c r="L2025" s="13">
        <v>3.8</v>
      </c>
      <c r="M2025" s="11">
        <v>-52.0</v>
      </c>
      <c r="N2025" s="14">
        <v>0.66</v>
      </c>
      <c r="O2025" s="13">
        <v>54.3</v>
      </c>
      <c r="P2025" s="13">
        <v>9.4</v>
      </c>
      <c r="Q2025" s="13">
        <v>22.9</v>
      </c>
      <c r="R2025" s="13">
        <v>7.0</v>
      </c>
      <c r="S2025" s="13">
        <v>2.3</v>
      </c>
      <c r="T2025" s="13">
        <v>2.2</v>
      </c>
      <c r="U2025" s="13">
        <v>0.8</v>
      </c>
      <c r="V2025" s="13">
        <v>52.3</v>
      </c>
      <c r="W2025" s="11" t="str">
        <f t="shared" si="1"/>
        <v>C-Weak|BBVA|Corporate|2025</v>
      </c>
      <c r="X2025" s="15">
        <f>(MAX(0,MIN(1,1-(K2025-scaling_params!$B$2)/(scaling_params!$C$2-scaling_params!$B$2)))+MAX(0,MIN(1,(L2025-scaling_params!$B$3)/(scaling_params!$C$3-scaling_params!$B$3))))/2</f>
        <v>0.05882352941</v>
      </c>
      <c r="Y2025" s="15">
        <f>(MAX(0,MIN(1,(M2025-scaling_params!$B$4)/(scaling_params!$C$4-scaling_params!$B$4)))+MAX(0,MIN(1,(N2025-scaling_params!$B$5)/(scaling_params!$C$5-scaling_params!$B$5))))/2</f>
        <v>0.1125</v>
      </c>
      <c r="Z2025" s="15">
        <f>(MAX(0,MIN(1,(O2025-scaling_params!$B$6)/(scaling_params!$C$6-scaling_params!$B$6)))+MAX(0,MIN(1,1-(P2025-scaling_params!$B$7)/(scaling_params!$C$7-scaling_params!$B$7)))+MAX(0,MIN(1,(T2025-scaling_params!$B$11)/(scaling_params!$C$11-scaling_params!$B$11))))/3</f>
        <v>0.06666666667</v>
      </c>
      <c r="AA2025" s="15">
        <f>(MAX(0,MIN(1,1-(Q2025-scaling_params!$B$8)/(scaling_params!$C$8-scaling_params!$B$8)))+MAX(0,MIN(1,(R2025-scaling_params!$B$9)/(scaling_params!$C$9-scaling_params!$B$9)))+MAX(0,MIN(1,(S2025-scaling_params!$B$10)/(scaling_params!$C$10-scaling_params!$B$10))))/3</f>
        <v>0.06862745098</v>
      </c>
      <c r="AB2025" s="15">
        <f>(MAX(0,MIN(1,(U2025-scaling_params!$B$12)/(scaling_params!$C$12-scaling_params!$B$12)))+MAX(0,MIN(1,(V2025-scaling_params!$B$13)/(scaling_params!$C$13-scaling_params!$B$13))))/2</f>
        <v>0.08090909091</v>
      </c>
      <c r="AC2025" s="13">
        <f>(scaling_params!$G$2*X2025+scaling_params!$G$3*Y2025+scaling_params!$G$4*Z2025+scaling_params!$G$5*AA2025+scaling_params!$G$6*AB2025)*100</f>
        <v>7.755340018</v>
      </c>
      <c r="AD2025" s="11" t="s">
        <v>681</v>
      </c>
      <c r="AE2025" s="11">
        <f t="shared" si="2"/>
        <v>0</v>
      </c>
    </row>
    <row r="2026" ht="15.75" customHeight="1">
      <c r="A2026" s="11" t="s">
        <v>188</v>
      </c>
      <c r="B2026" s="11" t="s">
        <v>163</v>
      </c>
      <c r="C2026" s="11" t="s">
        <v>164</v>
      </c>
      <c r="D2026" s="11" t="s">
        <v>177</v>
      </c>
      <c r="E2026" s="12">
        <v>2024.0</v>
      </c>
      <c r="F2026" s="11" t="s">
        <v>166</v>
      </c>
      <c r="G2026" s="11" t="s">
        <v>172</v>
      </c>
      <c r="H2026" s="11">
        <v>4.0</v>
      </c>
      <c r="I2026" s="13">
        <v>15.8</v>
      </c>
      <c r="J2026" s="11">
        <v>1.0</v>
      </c>
      <c r="K2026" s="13">
        <v>4.9</v>
      </c>
      <c r="L2026" s="13">
        <v>3.5</v>
      </c>
      <c r="M2026" s="11">
        <v>-10.0</v>
      </c>
      <c r="N2026" s="14">
        <v>0.67</v>
      </c>
      <c r="O2026" s="13">
        <v>59.8</v>
      </c>
      <c r="P2026" s="13">
        <v>9.1</v>
      </c>
      <c r="Q2026" s="13">
        <v>23.3</v>
      </c>
      <c r="R2026" s="13">
        <v>7.2</v>
      </c>
      <c r="S2026" s="13">
        <v>2.8</v>
      </c>
      <c r="T2026" s="13">
        <v>2.2</v>
      </c>
      <c r="U2026" s="13">
        <v>0.7</v>
      </c>
      <c r="V2026" s="13">
        <v>55.5</v>
      </c>
      <c r="W2026" s="11" t="str">
        <f t="shared" si="1"/>
        <v>C-Weak|BBVA|Retail|2024</v>
      </c>
      <c r="X2026" s="15">
        <f>(MAX(0,MIN(1,1-(K2026-scaling_params!$B$2)/(scaling_params!$C$2-scaling_params!$B$2)))+MAX(0,MIN(1,(L2026-scaling_params!$B$3)/(scaling_params!$C$3-scaling_params!$B$3))))/2</f>
        <v>0.03676470588</v>
      </c>
      <c r="Y2026" s="15">
        <f>(MAX(0,MIN(1,(M2026-scaling_params!$B$4)/(scaling_params!$C$4-scaling_params!$B$4)))+MAX(0,MIN(1,(N2026-scaling_params!$B$5)/(scaling_params!$C$5-scaling_params!$B$5))))/2</f>
        <v>0.3011904762</v>
      </c>
      <c r="Z2026" s="15">
        <f>(MAX(0,MIN(1,(O2026-scaling_params!$B$6)/(scaling_params!$C$6-scaling_params!$B$6)))+MAX(0,MIN(1,1-(P2026-scaling_params!$B$7)/(scaling_params!$C$7-scaling_params!$B$7)))+MAX(0,MIN(1,(T2026-scaling_params!$B$11)/(scaling_params!$C$11-scaling_params!$B$11))))/3</f>
        <v>0.1284809562</v>
      </c>
      <c r="AA2026" s="15">
        <f>(MAX(0,MIN(1,1-(Q2026-scaling_params!$B$8)/(scaling_params!$C$8-scaling_params!$B$8)))+MAX(0,MIN(1,(R2026-scaling_params!$B$9)/(scaling_params!$C$9-scaling_params!$B$9)))+MAX(0,MIN(1,(S2026-scaling_params!$B$10)/(scaling_params!$C$10-scaling_params!$B$10))))/3</f>
        <v>0.1176470588</v>
      </c>
      <c r="AB2026" s="15">
        <f>(MAX(0,MIN(1,(U2026-scaling_params!$B$12)/(scaling_params!$C$12-scaling_params!$B$12)))+MAX(0,MIN(1,(V2026-scaling_params!$B$13)/(scaling_params!$C$13-scaling_params!$B$13))))/2</f>
        <v>0.11</v>
      </c>
      <c r="AC2026" s="13">
        <f>(scaling_params!$G$2*X2026+scaling_params!$G$3*Y2026+scaling_params!$G$4*Z2026+scaling_params!$G$5*AA2026+scaling_params!$G$6*AB2026)*100</f>
        <v>14.32983748</v>
      </c>
      <c r="AD2026" s="11" t="s">
        <v>681</v>
      </c>
      <c r="AE2026" s="11">
        <f t="shared" si="2"/>
        <v>0</v>
      </c>
    </row>
    <row r="2027" ht="15.75" customHeight="1">
      <c r="A2027" s="11" t="s">
        <v>188</v>
      </c>
      <c r="B2027" s="11" t="s">
        <v>163</v>
      </c>
      <c r="C2027" s="11" t="s">
        <v>164</v>
      </c>
      <c r="D2027" s="11" t="s">
        <v>177</v>
      </c>
      <c r="E2027" s="12">
        <v>2025.0</v>
      </c>
      <c r="F2027" s="11" t="s">
        <v>166</v>
      </c>
      <c r="G2027" s="11" t="s">
        <v>172</v>
      </c>
      <c r="H2027" s="11">
        <v>4.0</v>
      </c>
      <c r="I2027" s="13">
        <v>15.2</v>
      </c>
      <c r="J2027" s="11">
        <v>0.0</v>
      </c>
      <c r="K2027" s="13">
        <v>5.4</v>
      </c>
      <c r="L2027" s="13">
        <v>5.1</v>
      </c>
      <c r="M2027" s="11">
        <v>-12.0</v>
      </c>
      <c r="N2027" s="14">
        <v>0.72</v>
      </c>
      <c r="O2027" s="13">
        <v>52.5</v>
      </c>
      <c r="P2027" s="13">
        <v>9.5</v>
      </c>
      <c r="Q2027" s="13">
        <v>23.0</v>
      </c>
      <c r="R2027" s="13">
        <v>10.6</v>
      </c>
      <c r="S2027" s="13">
        <v>2.7</v>
      </c>
      <c r="T2027" s="13">
        <v>2.7</v>
      </c>
      <c r="U2027" s="13">
        <v>0.7</v>
      </c>
      <c r="V2027" s="13">
        <v>72.9</v>
      </c>
      <c r="W2027" s="11" t="str">
        <f t="shared" si="1"/>
        <v>C-Weak|BBVA|Retail|2025</v>
      </c>
      <c r="X2027" s="15">
        <f>(MAX(0,MIN(1,1-(K2027-scaling_params!$B$2)/(scaling_params!$C$2-scaling_params!$B$2)))+MAX(0,MIN(1,(L2027-scaling_params!$B$3)/(scaling_params!$C$3-scaling_params!$B$3))))/2</f>
        <v>0.1544117647</v>
      </c>
      <c r="Y2027" s="15">
        <f>(MAX(0,MIN(1,(M2027-scaling_params!$B$4)/(scaling_params!$C$4-scaling_params!$B$4)))+MAX(0,MIN(1,(N2027-scaling_params!$B$5)/(scaling_params!$C$5-scaling_params!$B$5))))/2</f>
        <v>0.3541666667</v>
      </c>
      <c r="Z2027" s="15">
        <f>(MAX(0,MIN(1,(O2027-scaling_params!$B$6)/(scaling_params!$C$6-scaling_params!$B$6)))+MAX(0,MIN(1,1-(P2027-scaling_params!$B$7)/(scaling_params!$C$7-scaling_params!$B$7)))+MAX(0,MIN(1,(T2027-scaling_params!$B$11)/(scaling_params!$C$11-scaling_params!$B$11))))/3</f>
        <v>0.1142857143</v>
      </c>
      <c r="AA2027" s="15">
        <f>(MAX(0,MIN(1,1-(Q2027-scaling_params!$B$8)/(scaling_params!$C$8-scaling_params!$B$8)))+MAX(0,MIN(1,(R2027-scaling_params!$B$9)/(scaling_params!$C$9-scaling_params!$B$9)))+MAX(0,MIN(1,(S2027-scaling_params!$B$10)/(scaling_params!$C$10-scaling_params!$B$10))))/3</f>
        <v>0.1162819558</v>
      </c>
      <c r="AB2027" s="15">
        <f>(MAX(0,MIN(1,(U2027-scaling_params!$B$12)/(scaling_params!$C$12-scaling_params!$B$12)))+MAX(0,MIN(1,(V2027-scaling_params!$B$13)/(scaling_params!$C$13-scaling_params!$B$13))))/2</f>
        <v>0.2681818182</v>
      </c>
      <c r="AC2027" s="13">
        <f>(scaling_params!$G$2*X2027+scaling_params!$G$3*Y2027+scaling_params!$G$4*Z2027+scaling_params!$G$5*AA2027+scaling_params!$G$6*AB2027)*100</f>
        <v>19.8484153</v>
      </c>
      <c r="AD2027" s="11" t="s">
        <v>681</v>
      </c>
      <c r="AE2027" s="11">
        <f t="shared" si="2"/>
        <v>0</v>
      </c>
    </row>
    <row r="2028" ht="15.75" customHeight="1">
      <c r="A2028" s="11" t="s">
        <v>189</v>
      </c>
      <c r="B2028" s="11" t="s">
        <v>163</v>
      </c>
      <c r="C2028" s="11" t="s">
        <v>164</v>
      </c>
      <c r="D2028" s="11" t="s">
        <v>181</v>
      </c>
      <c r="E2028" s="12">
        <v>2024.0</v>
      </c>
      <c r="F2028" s="11" t="s">
        <v>171</v>
      </c>
      <c r="G2028" s="11" t="s">
        <v>184</v>
      </c>
      <c r="H2028" s="11">
        <v>3.0</v>
      </c>
      <c r="I2028" s="13">
        <v>15.8</v>
      </c>
      <c r="J2028" s="11">
        <v>1.0</v>
      </c>
      <c r="K2028" s="13">
        <v>5.0</v>
      </c>
      <c r="L2028" s="13">
        <v>4.6</v>
      </c>
      <c r="M2028" s="11">
        <v>11.0</v>
      </c>
      <c r="N2028" s="14">
        <v>0.65</v>
      </c>
      <c r="O2028" s="13">
        <v>58.2</v>
      </c>
      <c r="P2028" s="13">
        <v>10.1</v>
      </c>
      <c r="Q2028" s="13">
        <v>23.5</v>
      </c>
      <c r="R2028" s="13">
        <v>8.2</v>
      </c>
      <c r="S2028" s="13">
        <v>2.3</v>
      </c>
      <c r="T2028" s="13">
        <v>1.5</v>
      </c>
      <c r="U2028" s="13">
        <v>1.0</v>
      </c>
      <c r="V2028" s="13">
        <v>49.8</v>
      </c>
      <c r="W2028" s="11" t="str">
        <f t="shared" si="1"/>
        <v>C-Weak|BBVA|Corporate|2024</v>
      </c>
      <c r="X2028" s="15">
        <f>(MAX(0,MIN(1,1-(K2028-scaling_params!$B$2)/(scaling_params!$C$2-scaling_params!$B$2)))+MAX(0,MIN(1,(L2028-scaling_params!$B$3)/(scaling_params!$C$3-scaling_params!$B$3))))/2</f>
        <v>0.1176470588</v>
      </c>
      <c r="Y2028" s="15">
        <f>(MAX(0,MIN(1,(M2028-scaling_params!$B$4)/(scaling_params!$C$4-scaling_params!$B$4)))+MAX(0,MIN(1,(N2028-scaling_params!$B$5)/(scaling_params!$C$5-scaling_params!$B$5))))/2</f>
        <v>0.3761904762</v>
      </c>
      <c r="Z2028" s="15">
        <f>(MAX(0,MIN(1,(O2028-scaling_params!$B$6)/(scaling_params!$C$6-scaling_params!$B$6)))+MAX(0,MIN(1,1-(P2028-scaling_params!$B$7)/(scaling_params!$C$7-scaling_params!$B$7)))+MAX(0,MIN(1,(T2028-scaling_params!$B$11)/(scaling_params!$C$11-scaling_params!$B$11))))/3</f>
        <v>0.02640264026</v>
      </c>
      <c r="AA2028" s="15">
        <f>(MAX(0,MIN(1,1-(Q2028-scaling_params!$B$8)/(scaling_params!$C$8-scaling_params!$B$8)))+MAX(0,MIN(1,(R2028-scaling_params!$B$9)/(scaling_params!$C$9-scaling_params!$B$9)))+MAX(0,MIN(1,(S2028-scaling_params!$B$10)/(scaling_params!$C$10-scaling_params!$B$10))))/3</f>
        <v>0.06862745098</v>
      </c>
      <c r="AB2028" s="15">
        <f>(MAX(0,MIN(1,(U2028-scaling_params!$B$12)/(scaling_params!$C$12-scaling_params!$B$12)))+MAX(0,MIN(1,(V2028-scaling_params!$B$13)/(scaling_params!$C$13-scaling_params!$B$13))))/2</f>
        <v>0.05818181818</v>
      </c>
      <c r="AC2028" s="13">
        <f>(scaling_params!$G$2*X2028+scaling_params!$G$3*Y2028+scaling_params!$G$4*Z2028+scaling_params!$G$5*AA2028+scaling_params!$G$6*AB2028)*100</f>
        <v>14.12003271</v>
      </c>
      <c r="AD2028" s="11" t="s">
        <v>681</v>
      </c>
      <c r="AE2028" s="11">
        <f t="shared" si="2"/>
        <v>0</v>
      </c>
    </row>
    <row r="2029" ht="15.75" customHeight="1">
      <c r="A2029" s="11" t="s">
        <v>189</v>
      </c>
      <c r="B2029" s="11" t="s">
        <v>163</v>
      </c>
      <c r="C2029" s="11" t="s">
        <v>164</v>
      </c>
      <c r="D2029" s="11" t="s">
        <v>181</v>
      </c>
      <c r="E2029" s="12">
        <v>2025.0</v>
      </c>
      <c r="F2029" s="11" t="s">
        <v>171</v>
      </c>
      <c r="G2029" s="11" t="s">
        <v>184</v>
      </c>
      <c r="H2029" s="11">
        <v>3.0</v>
      </c>
      <c r="I2029" s="13">
        <v>15.2</v>
      </c>
      <c r="J2029" s="11">
        <v>0.0</v>
      </c>
      <c r="K2029" s="13">
        <v>5.1</v>
      </c>
      <c r="L2029" s="13">
        <v>4.0</v>
      </c>
      <c r="M2029" s="11">
        <v>-14.0</v>
      </c>
      <c r="N2029" s="14">
        <v>0.67</v>
      </c>
      <c r="O2029" s="13">
        <v>54.3</v>
      </c>
      <c r="P2029" s="13">
        <v>9.4</v>
      </c>
      <c r="Q2029" s="13">
        <v>22.9</v>
      </c>
      <c r="R2029" s="13">
        <v>7.0</v>
      </c>
      <c r="S2029" s="13">
        <v>1.7</v>
      </c>
      <c r="T2029" s="13">
        <v>2.3</v>
      </c>
      <c r="U2029" s="13">
        <v>0.8</v>
      </c>
      <c r="V2029" s="13">
        <v>46.5</v>
      </c>
      <c r="W2029" s="11" t="str">
        <f t="shared" si="1"/>
        <v>C-Weak|BBVA|Corporate|2025</v>
      </c>
      <c r="X2029" s="15">
        <f>(MAX(0,MIN(1,1-(K2029-scaling_params!$B$2)/(scaling_params!$C$2-scaling_params!$B$2)))+MAX(0,MIN(1,(L2029-scaling_params!$B$3)/(scaling_params!$C$3-scaling_params!$B$3))))/2</f>
        <v>0.07352941176</v>
      </c>
      <c r="Y2029" s="15">
        <f>(MAX(0,MIN(1,(M2029-scaling_params!$B$4)/(scaling_params!$C$4-scaling_params!$B$4)))+MAX(0,MIN(1,(N2029-scaling_params!$B$5)/(scaling_params!$C$5-scaling_params!$B$5))))/2</f>
        <v>0.2821428571</v>
      </c>
      <c r="Z2029" s="15">
        <f>(MAX(0,MIN(1,(O2029-scaling_params!$B$6)/(scaling_params!$C$6-scaling_params!$B$6)))+MAX(0,MIN(1,1-(P2029-scaling_params!$B$7)/(scaling_params!$C$7-scaling_params!$B$7)))+MAX(0,MIN(1,(T2029-scaling_params!$B$11)/(scaling_params!$C$11-scaling_params!$B$11))))/3</f>
        <v>0.07619047619</v>
      </c>
      <c r="AA2029" s="15">
        <f>(MAX(0,MIN(1,1-(Q2029-scaling_params!$B$8)/(scaling_params!$C$8-scaling_params!$B$8)))+MAX(0,MIN(1,(R2029-scaling_params!$B$9)/(scaling_params!$C$9-scaling_params!$B$9)))+MAX(0,MIN(1,(S2029-scaling_params!$B$10)/(scaling_params!$C$10-scaling_params!$B$10))))/3</f>
        <v>0.009803921569</v>
      </c>
      <c r="AB2029" s="15">
        <f>(MAX(0,MIN(1,(U2029-scaling_params!$B$12)/(scaling_params!$C$12-scaling_params!$B$12)))+MAX(0,MIN(1,(V2029-scaling_params!$B$13)/(scaling_params!$C$13-scaling_params!$B$13))))/2</f>
        <v>0.02818181818</v>
      </c>
      <c r="AC2029" s="13">
        <f>(scaling_params!$G$2*X2029+scaling_params!$G$3*Y2029+scaling_params!$G$4*Z2029+scaling_params!$G$5*AA2029+scaling_params!$G$6*AB2029)*100</f>
        <v>10.65386898</v>
      </c>
      <c r="AD2029" s="11" t="s">
        <v>681</v>
      </c>
      <c r="AE2029" s="11">
        <f t="shared" si="2"/>
        <v>0</v>
      </c>
    </row>
    <row r="2030" ht="15.75" customHeight="1">
      <c r="A2030" s="11" t="s">
        <v>190</v>
      </c>
      <c r="B2030" s="11" t="s">
        <v>163</v>
      </c>
      <c r="C2030" s="11" t="s">
        <v>164</v>
      </c>
      <c r="D2030" s="11" t="s">
        <v>177</v>
      </c>
      <c r="E2030" s="12">
        <v>2024.0</v>
      </c>
      <c r="F2030" s="11" t="s">
        <v>166</v>
      </c>
      <c r="G2030" s="11" t="s">
        <v>175</v>
      </c>
      <c r="H2030" s="11">
        <v>4.0</v>
      </c>
      <c r="I2030" s="13">
        <v>15.8</v>
      </c>
      <c r="J2030" s="11">
        <v>1.0</v>
      </c>
      <c r="K2030" s="13">
        <v>4.9</v>
      </c>
      <c r="L2030" s="13">
        <v>3.2</v>
      </c>
      <c r="M2030" s="11">
        <v>-12.0</v>
      </c>
      <c r="N2030" s="14">
        <v>0.73</v>
      </c>
      <c r="O2030" s="13">
        <v>59.8</v>
      </c>
      <c r="P2030" s="13">
        <v>9.1</v>
      </c>
      <c r="Q2030" s="13">
        <v>23.3</v>
      </c>
      <c r="R2030" s="13">
        <v>7.2</v>
      </c>
      <c r="S2030" s="13">
        <v>2.0</v>
      </c>
      <c r="T2030" s="13">
        <v>2.9</v>
      </c>
      <c r="U2030" s="13">
        <v>0.7</v>
      </c>
      <c r="V2030" s="13">
        <v>54.7</v>
      </c>
      <c r="W2030" s="11" t="str">
        <f t="shared" si="1"/>
        <v>C-Weak|BBVA|Retail|2024</v>
      </c>
      <c r="X2030" s="15">
        <f>(MAX(0,MIN(1,1-(K2030-scaling_params!$B$2)/(scaling_params!$C$2-scaling_params!$B$2)))+MAX(0,MIN(1,(L2030-scaling_params!$B$3)/(scaling_params!$C$3-scaling_params!$B$3))))/2</f>
        <v>0.01470588235</v>
      </c>
      <c r="Y2030" s="15">
        <f>(MAX(0,MIN(1,(M2030-scaling_params!$B$4)/(scaling_params!$C$4-scaling_params!$B$4)))+MAX(0,MIN(1,(N2030-scaling_params!$B$5)/(scaling_params!$C$5-scaling_params!$B$5))))/2</f>
        <v>0.3666666667</v>
      </c>
      <c r="Z2030" s="15">
        <f>(MAX(0,MIN(1,(O2030-scaling_params!$B$6)/(scaling_params!$C$6-scaling_params!$B$6)))+MAX(0,MIN(1,1-(P2030-scaling_params!$B$7)/(scaling_params!$C$7-scaling_params!$B$7)))+MAX(0,MIN(1,(T2030-scaling_params!$B$11)/(scaling_params!$C$11-scaling_params!$B$11))))/3</f>
        <v>0.1951476229</v>
      </c>
      <c r="AA2030" s="15">
        <f>(MAX(0,MIN(1,1-(Q2030-scaling_params!$B$8)/(scaling_params!$C$8-scaling_params!$B$8)))+MAX(0,MIN(1,(R2030-scaling_params!$B$9)/(scaling_params!$C$9-scaling_params!$B$9)))+MAX(0,MIN(1,(S2030-scaling_params!$B$10)/(scaling_params!$C$10-scaling_params!$B$10))))/3</f>
        <v>0.03921568627</v>
      </c>
      <c r="AB2030" s="15">
        <f>(MAX(0,MIN(1,(U2030-scaling_params!$B$12)/(scaling_params!$C$12-scaling_params!$B$12)))+MAX(0,MIN(1,(V2030-scaling_params!$B$13)/(scaling_params!$C$13-scaling_params!$B$13))))/2</f>
        <v>0.1027272727</v>
      </c>
      <c r="AC2030" s="13">
        <f>(scaling_params!$G$2*X2030+scaling_params!$G$3*Y2030+scaling_params!$G$4*Z2030+scaling_params!$G$5*AA2030+scaling_params!$G$6*AB2030)*100</f>
        <v>15.45060194</v>
      </c>
      <c r="AD2030" s="11" t="s">
        <v>681</v>
      </c>
      <c r="AE2030" s="11">
        <f t="shared" si="2"/>
        <v>0</v>
      </c>
    </row>
    <row r="2031" ht="15.75" customHeight="1">
      <c r="A2031" s="11" t="s">
        <v>190</v>
      </c>
      <c r="B2031" s="11" t="s">
        <v>163</v>
      </c>
      <c r="C2031" s="11" t="s">
        <v>164</v>
      </c>
      <c r="D2031" s="11" t="s">
        <v>177</v>
      </c>
      <c r="E2031" s="12">
        <v>2025.0</v>
      </c>
      <c r="F2031" s="11" t="s">
        <v>166</v>
      </c>
      <c r="G2031" s="11" t="s">
        <v>175</v>
      </c>
      <c r="H2031" s="11">
        <v>4.0</v>
      </c>
      <c r="I2031" s="13">
        <v>15.2</v>
      </c>
      <c r="J2031" s="11">
        <v>1.0</v>
      </c>
      <c r="K2031" s="13">
        <v>5.4</v>
      </c>
      <c r="L2031" s="13">
        <v>4.0</v>
      </c>
      <c r="M2031" s="11">
        <v>0.0</v>
      </c>
      <c r="N2031" s="14">
        <v>0.7</v>
      </c>
      <c r="O2031" s="13">
        <v>52.5</v>
      </c>
      <c r="P2031" s="13">
        <v>9.5</v>
      </c>
      <c r="Q2031" s="13">
        <v>23.0</v>
      </c>
      <c r="R2031" s="13">
        <v>10.6</v>
      </c>
      <c r="S2031" s="13">
        <v>3.1</v>
      </c>
      <c r="T2031" s="13">
        <v>2.1</v>
      </c>
      <c r="U2031" s="13">
        <v>0.7</v>
      </c>
      <c r="V2031" s="13">
        <v>60.2</v>
      </c>
      <c r="W2031" s="11" t="str">
        <f t="shared" si="1"/>
        <v>C-Weak|BBVA|Retail|2025</v>
      </c>
      <c r="X2031" s="15">
        <f>(MAX(0,MIN(1,1-(K2031-scaling_params!$B$2)/(scaling_params!$C$2-scaling_params!$B$2)))+MAX(0,MIN(1,(L2031-scaling_params!$B$3)/(scaling_params!$C$3-scaling_params!$B$3))))/2</f>
        <v>0.07352941176</v>
      </c>
      <c r="Y2031" s="15">
        <f>(MAX(0,MIN(1,(M2031-scaling_params!$B$4)/(scaling_params!$C$4-scaling_params!$B$4)))+MAX(0,MIN(1,(N2031-scaling_params!$B$5)/(scaling_params!$C$5-scaling_params!$B$5))))/2</f>
        <v>0.3863095238</v>
      </c>
      <c r="Z2031" s="15">
        <f>(MAX(0,MIN(1,(O2031-scaling_params!$B$6)/(scaling_params!$C$6-scaling_params!$B$6)))+MAX(0,MIN(1,1-(P2031-scaling_params!$B$7)/(scaling_params!$C$7-scaling_params!$B$7)))+MAX(0,MIN(1,(T2031-scaling_params!$B$11)/(scaling_params!$C$11-scaling_params!$B$11))))/3</f>
        <v>0.05714285714</v>
      </c>
      <c r="AA2031" s="15">
        <f>(MAX(0,MIN(1,1-(Q2031-scaling_params!$B$8)/(scaling_params!$C$8-scaling_params!$B$8)))+MAX(0,MIN(1,(R2031-scaling_params!$B$9)/(scaling_params!$C$9-scaling_params!$B$9)))+MAX(0,MIN(1,(S2031-scaling_params!$B$10)/(scaling_params!$C$10-scaling_params!$B$10))))/3</f>
        <v>0.1554976421</v>
      </c>
      <c r="AB2031" s="15">
        <f>(MAX(0,MIN(1,(U2031-scaling_params!$B$12)/(scaling_params!$C$12-scaling_params!$B$12)))+MAX(0,MIN(1,(V2031-scaling_params!$B$13)/(scaling_params!$C$13-scaling_params!$B$13))))/2</f>
        <v>0.1527272727</v>
      </c>
      <c r="AC2031" s="13">
        <f>(scaling_params!$G$2*X2031+scaling_params!$G$3*Y2031+scaling_params!$G$4*Z2031+scaling_params!$G$5*AA2031+scaling_params!$G$6*AB2031)*100</f>
        <v>16.68801245</v>
      </c>
      <c r="AD2031" s="11" t="s">
        <v>681</v>
      </c>
      <c r="AE2031" s="11">
        <f t="shared" si="2"/>
        <v>0</v>
      </c>
    </row>
    <row r="2032" ht="15.75" customHeight="1">
      <c r="A2032" s="11" t="s">
        <v>191</v>
      </c>
      <c r="B2032" s="11" t="s">
        <v>163</v>
      </c>
      <c r="C2032" s="11" t="s">
        <v>164</v>
      </c>
      <c r="D2032" s="11" t="s">
        <v>177</v>
      </c>
      <c r="E2032" s="12">
        <v>2024.0</v>
      </c>
      <c r="F2032" s="11" t="s">
        <v>171</v>
      </c>
      <c r="G2032" s="11" t="s">
        <v>175</v>
      </c>
      <c r="H2032" s="11">
        <v>1.0</v>
      </c>
      <c r="I2032" s="13">
        <v>15.8</v>
      </c>
      <c r="J2032" s="11">
        <v>1.0</v>
      </c>
      <c r="K2032" s="13">
        <v>4.9</v>
      </c>
      <c r="L2032" s="13">
        <v>3.9</v>
      </c>
      <c r="M2032" s="11">
        <v>-26.0</v>
      </c>
      <c r="N2032" s="14">
        <v>0.7</v>
      </c>
      <c r="O2032" s="13">
        <v>59.8</v>
      </c>
      <c r="P2032" s="13">
        <v>9.1</v>
      </c>
      <c r="Q2032" s="13">
        <v>23.3</v>
      </c>
      <c r="R2032" s="13">
        <v>7.2</v>
      </c>
      <c r="S2032" s="13">
        <v>2.1</v>
      </c>
      <c r="T2032" s="13">
        <v>2.5</v>
      </c>
      <c r="U2032" s="13">
        <v>0.7</v>
      </c>
      <c r="V2032" s="13">
        <v>38.8</v>
      </c>
      <c r="W2032" s="11" t="str">
        <f t="shared" si="1"/>
        <v>C-Weak|BBVA|Retail|2024</v>
      </c>
      <c r="X2032" s="15">
        <f>(MAX(0,MIN(1,1-(K2032-scaling_params!$B$2)/(scaling_params!$C$2-scaling_params!$B$2)))+MAX(0,MIN(1,(L2032-scaling_params!$B$3)/(scaling_params!$C$3-scaling_params!$B$3))))/2</f>
        <v>0.06617647059</v>
      </c>
      <c r="Y2032" s="15">
        <f>(MAX(0,MIN(1,(M2032-scaling_params!$B$4)/(scaling_params!$C$4-scaling_params!$B$4)))+MAX(0,MIN(1,(N2032-scaling_params!$B$5)/(scaling_params!$C$5-scaling_params!$B$5))))/2</f>
        <v>0.2625</v>
      </c>
      <c r="Z2032" s="15">
        <f>(MAX(0,MIN(1,(O2032-scaling_params!$B$6)/(scaling_params!$C$6-scaling_params!$B$6)))+MAX(0,MIN(1,1-(P2032-scaling_params!$B$7)/(scaling_params!$C$7-scaling_params!$B$7)))+MAX(0,MIN(1,(T2032-scaling_params!$B$11)/(scaling_params!$C$11-scaling_params!$B$11))))/3</f>
        <v>0.1570523848</v>
      </c>
      <c r="AA2032" s="15">
        <f>(MAX(0,MIN(1,1-(Q2032-scaling_params!$B$8)/(scaling_params!$C$8-scaling_params!$B$8)))+MAX(0,MIN(1,(R2032-scaling_params!$B$9)/(scaling_params!$C$9-scaling_params!$B$9)))+MAX(0,MIN(1,(S2032-scaling_params!$B$10)/(scaling_params!$C$10-scaling_params!$B$10))))/3</f>
        <v>0.04901960784</v>
      </c>
      <c r="AB2032" s="15">
        <f>(MAX(0,MIN(1,(U2032-scaling_params!$B$12)/(scaling_params!$C$12-scaling_params!$B$12)))+MAX(0,MIN(1,(V2032-scaling_params!$B$13)/(scaling_params!$C$13-scaling_params!$B$13))))/2</f>
        <v>0</v>
      </c>
      <c r="AC2032" s="13">
        <f>(scaling_params!$G$2*X2032+scaling_params!$G$3*Y2032+scaling_params!$G$4*Z2032+scaling_params!$G$5*AA2032+scaling_params!$G$6*AB2032)*100</f>
        <v>12.2773732</v>
      </c>
      <c r="AD2032" s="11" t="s">
        <v>681</v>
      </c>
      <c r="AE2032" s="11">
        <f t="shared" si="2"/>
        <v>0</v>
      </c>
    </row>
    <row r="2033" ht="15.75" customHeight="1">
      <c r="A2033" s="11" t="s">
        <v>191</v>
      </c>
      <c r="B2033" s="11" t="s">
        <v>163</v>
      </c>
      <c r="C2033" s="11" t="s">
        <v>164</v>
      </c>
      <c r="D2033" s="11" t="s">
        <v>177</v>
      </c>
      <c r="E2033" s="12">
        <v>2025.0</v>
      </c>
      <c r="F2033" s="11" t="s">
        <v>171</v>
      </c>
      <c r="G2033" s="11" t="s">
        <v>175</v>
      </c>
      <c r="H2033" s="11">
        <v>1.0</v>
      </c>
      <c r="I2033" s="13">
        <v>15.2</v>
      </c>
      <c r="J2033" s="11">
        <v>1.0</v>
      </c>
      <c r="K2033" s="13">
        <v>5.4</v>
      </c>
      <c r="L2033" s="13">
        <v>4.1</v>
      </c>
      <c r="M2033" s="11">
        <v>-1.0</v>
      </c>
      <c r="N2033" s="14">
        <v>0.65</v>
      </c>
      <c r="O2033" s="13">
        <v>52.5</v>
      </c>
      <c r="P2033" s="13">
        <v>9.5</v>
      </c>
      <c r="Q2033" s="13">
        <v>23.0</v>
      </c>
      <c r="R2033" s="13">
        <v>10.6</v>
      </c>
      <c r="S2033" s="13">
        <v>1.8</v>
      </c>
      <c r="T2033" s="13">
        <v>2.0</v>
      </c>
      <c r="U2033" s="13">
        <v>0.7</v>
      </c>
      <c r="V2033" s="13">
        <v>47.7</v>
      </c>
      <c r="W2033" s="11" t="str">
        <f t="shared" si="1"/>
        <v>C-Weak|BBVA|Retail|2025</v>
      </c>
      <c r="X2033" s="15">
        <f>(MAX(0,MIN(1,1-(K2033-scaling_params!$B$2)/(scaling_params!$C$2-scaling_params!$B$2)))+MAX(0,MIN(1,(L2033-scaling_params!$B$3)/(scaling_params!$C$3-scaling_params!$B$3))))/2</f>
        <v>0.08088235294</v>
      </c>
      <c r="Y2033" s="15">
        <f>(MAX(0,MIN(1,(M2033-scaling_params!$B$4)/(scaling_params!$C$4-scaling_params!$B$4)))+MAX(0,MIN(1,(N2033-scaling_params!$B$5)/(scaling_params!$C$5-scaling_params!$B$5))))/2</f>
        <v>0.319047619</v>
      </c>
      <c r="Z2033" s="15">
        <f>(MAX(0,MIN(1,(O2033-scaling_params!$B$6)/(scaling_params!$C$6-scaling_params!$B$6)))+MAX(0,MIN(1,1-(P2033-scaling_params!$B$7)/(scaling_params!$C$7-scaling_params!$B$7)))+MAX(0,MIN(1,(T2033-scaling_params!$B$11)/(scaling_params!$C$11-scaling_params!$B$11))))/3</f>
        <v>0.04761904762</v>
      </c>
      <c r="AA2033" s="15">
        <f>(MAX(0,MIN(1,1-(Q2033-scaling_params!$B$8)/(scaling_params!$C$8-scaling_params!$B$8)))+MAX(0,MIN(1,(R2033-scaling_params!$B$9)/(scaling_params!$C$9-scaling_params!$B$9)))+MAX(0,MIN(1,(S2033-scaling_params!$B$10)/(scaling_params!$C$10-scaling_params!$B$10))))/3</f>
        <v>0.0280466617</v>
      </c>
      <c r="AB2033" s="15">
        <f>(MAX(0,MIN(1,(U2033-scaling_params!$B$12)/(scaling_params!$C$12-scaling_params!$B$12)))+MAX(0,MIN(1,(V2033-scaling_params!$B$13)/(scaling_params!$C$13-scaling_params!$B$13))))/2</f>
        <v>0.03909090909</v>
      </c>
      <c r="AC2033" s="13">
        <f>(scaling_params!$G$2*X2033+scaling_params!$G$3*Y2033+scaling_params!$G$4*Z2033+scaling_params!$G$5*AA2033+scaling_params!$G$6*AB2033)*100</f>
        <v>11.47229593</v>
      </c>
      <c r="AD2033" s="11" t="s">
        <v>681</v>
      </c>
      <c r="AE2033" s="11">
        <f t="shared" si="2"/>
        <v>0</v>
      </c>
    </row>
    <row r="2034" ht="15.75" customHeight="1">
      <c r="A2034" s="11" t="s">
        <v>192</v>
      </c>
      <c r="B2034" s="11" t="s">
        <v>163</v>
      </c>
      <c r="C2034" s="11" t="s">
        <v>164</v>
      </c>
      <c r="D2034" s="11" t="s">
        <v>165</v>
      </c>
      <c r="E2034" s="12">
        <v>2024.0</v>
      </c>
      <c r="F2034" s="11" t="s">
        <v>166</v>
      </c>
      <c r="G2034" s="11" t="s">
        <v>167</v>
      </c>
      <c r="H2034" s="11">
        <v>1.0</v>
      </c>
      <c r="I2034" s="13">
        <v>15.8</v>
      </c>
      <c r="J2034" s="11">
        <v>0.0</v>
      </c>
      <c r="K2034" s="13">
        <v>5.2</v>
      </c>
      <c r="L2034" s="13">
        <v>2.7</v>
      </c>
      <c r="M2034" s="11">
        <v>-37.0</v>
      </c>
      <c r="N2034" s="14">
        <v>0.58</v>
      </c>
      <c r="O2034" s="13">
        <v>53.3</v>
      </c>
      <c r="P2034" s="13">
        <v>9.3</v>
      </c>
      <c r="Q2034" s="13">
        <v>24.0</v>
      </c>
      <c r="R2034" s="13">
        <v>6.7</v>
      </c>
      <c r="S2034" s="13">
        <v>2.1</v>
      </c>
      <c r="T2034" s="13">
        <v>1.0</v>
      </c>
      <c r="U2034" s="13">
        <v>0.6</v>
      </c>
      <c r="V2034" s="13">
        <v>38.3</v>
      </c>
      <c r="W2034" s="11" t="str">
        <f t="shared" si="1"/>
        <v>C-Weak|BBVA|Operations|2024</v>
      </c>
      <c r="X2034" s="15">
        <f>(MAX(0,MIN(1,1-(K2034-scaling_params!$B$2)/(scaling_params!$C$2-scaling_params!$B$2)))+MAX(0,MIN(1,(L2034-scaling_params!$B$3)/(scaling_params!$C$3-scaling_params!$B$3))))/2</f>
        <v>0</v>
      </c>
      <c r="Y2034" s="15">
        <f>(MAX(0,MIN(1,(M2034-scaling_params!$B$4)/(scaling_params!$C$4-scaling_params!$B$4)))+MAX(0,MIN(1,(N2034-scaling_params!$B$5)/(scaling_params!$C$5-scaling_params!$B$5))))/2</f>
        <v>0.06011904762</v>
      </c>
      <c r="Z2034" s="15">
        <f>(MAX(0,MIN(1,(O2034-scaling_params!$B$6)/(scaling_params!$C$6-scaling_params!$B$6)))+MAX(0,MIN(1,1-(P2034-scaling_params!$B$7)/(scaling_params!$C$7-scaling_params!$B$7)))+MAX(0,MIN(1,(T2034-scaling_params!$B$11)/(scaling_params!$C$11-scaling_params!$B$11))))/3</f>
        <v>0</v>
      </c>
      <c r="AA2034" s="15">
        <f>(MAX(0,MIN(1,1-(Q2034-scaling_params!$B$8)/(scaling_params!$C$8-scaling_params!$B$8)))+MAX(0,MIN(1,(R2034-scaling_params!$B$9)/(scaling_params!$C$9-scaling_params!$B$9)))+MAX(0,MIN(1,(S2034-scaling_params!$B$10)/(scaling_params!$C$10-scaling_params!$B$10))))/3</f>
        <v>0.04901960784</v>
      </c>
      <c r="AB2034" s="15">
        <f>(MAX(0,MIN(1,(U2034-scaling_params!$B$12)/(scaling_params!$C$12-scaling_params!$B$12)))+MAX(0,MIN(1,(V2034-scaling_params!$B$13)/(scaling_params!$C$13-scaling_params!$B$13))))/2</f>
        <v>0</v>
      </c>
      <c r="AC2034" s="13">
        <f>(scaling_params!$G$2*X2034+scaling_params!$G$3*Y2034+scaling_params!$G$4*Z2034+scaling_params!$G$5*AA2034+scaling_params!$G$6*AB2034)*100</f>
        <v>2.275542717</v>
      </c>
      <c r="AD2034" s="11" t="s">
        <v>681</v>
      </c>
      <c r="AE2034" s="11">
        <f t="shared" si="2"/>
        <v>0</v>
      </c>
    </row>
    <row r="2035" ht="15.75" customHeight="1">
      <c r="A2035" s="11" t="s">
        <v>192</v>
      </c>
      <c r="B2035" s="11" t="s">
        <v>163</v>
      </c>
      <c r="C2035" s="11" t="s">
        <v>164</v>
      </c>
      <c r="D2035" s="11" t="s">
        <v>165</v>
      </c>
      <c r="E2035" s="12">
        <v>2025.0</v>
      </c>
      <c r="F2035" s="11" t="s">
        <v>166</v>
      </c>
      <c r="G2035" s="11" t="s">
        <v>167</v>
      </c>
      <c r="H2035" s="11">
        <v>1.0</v>
      </c>
      <c r="I2035" s="13">
        <v>15.2</v>
      </c>
      <c r="J2035" s="11">
        <v>0.0</v>
      </c>
      <c r="K2035" s="13">
        <v>4.5</v>
      </c>
      <c r="L2035" s="13">
        <v>3.7</v>
      </c>
      <c r="M2035" s="11">
        <v>-31.0</v>
      </c>
      <c r="N2035" s="14">
        <v>0.64</v>
      </c>
      <c r="O2035" s="13">
        <v>52.7</v>
      </c>
      <c r="P2035" s="13">
        <v>9.3</v>
      </c>
      <c r="Q2035" s="13">
        <v>21.4</v>
      </c>
      <c r="R2035" s="13">
        <v>5.7</v>
      </c>
      <c r="S2035" s="13">
        <v>1.8</v>
      </c>
      <c r="T2035" s="13">
        <v>1.6</v>
      </c>
      <c r="U2035" s="13">
        <v>0.5</v>
      </c>
      <c r="V2035" s="13">
        <v>41.2</v>
      </c>
      <c r="W2035" s="11" t="str">
        <f t="shared" si="1"/>
        <v>C-Weak|BBVA|Operations|2025</v>
      </c>
      <c r="X2035" s="15">
        <f>(MAX(0,MIN(1,1-(K2035-scaling_params!$B$2)/(scaling_params!$C$2-scaling_params!$B$2)))+MAX(0,MIN(1,(L2035-scaling_params!$B$3)/(scaling_params!$C$3-scaling_params!$B$3))))/2</f>
        <v>0.05147058824</v>
      </c>
      <c r="Y2035" s="15">
        <f>(MAX(0,MIN(1,(M2035-scaling_params!$B$4)/(scaling_params!$C$4-scaling_params!$B$4)))+MAX(0,MIN(1,(N2035-scaling_params!$B$5)/(scaling_params!$C$5-scaling_params!$B$5))))/2</f>
        <v>0.1636904762</v>
      </c>
      <c r="Z2035" s="15">
        <f>(MAX(0,MIN(1,(O2035-scaling_params!$B$6)/(scaling_params!$C$6-scaling_params!$B$6)))+MAX(0,MIN(1,1-(P2035-scaling_params!$B$7)/(scaling_params!$C$7-scaling_params!$B$7)))+MAX(0,MIN(1,(T2035-scaling_params!$B$11)/(scaling_params!$C$11-scaling_params!$B$11))))/3</f>
        <v>0.009523809524</v>
      </c>
      <c r="AA2035" s="15">
        <f>(MAX(0,MIN(1,1-(Q2035-scaling_params!$B$8)/(scaling_params!$C$8-scaling_params!$B$8)))+MAX(0,MIN(1,(R2035-scaling_params!$B$9)/(scaling_params!$C$9-scaling_params!$B$9)))+MAX(0,MIN(1,(S2035-scaling_params!$B$10)/(scaling_params!$C$10-scaling_params!$B$10))))/3</f>
        <v>0.01960784314</v>
      </c>
      <c r="AB2035" s="15">
        <f>(MAX(0,MIN(1,(U2035-scaling_params!$B$12)/(scaling_params!$C$12-scaling_params!$B$12)))+MAX(0,MIN(1,(V2035-scaling_params!$B$13)/(scaling_params!$C$13-scaling_params!$B$13))))/2</f>
        <v>0</v>
      </c>
      <c r="AC2035" s="13">
        <f>(scaling_params!$G$2*X2035+scaling_params!$G$3*Y2035+scaling_params!$G$4*Z2035+scaling_params!$G$5*AA2035+scaling_params!$G$6*AB2035)*100</f>
        <v>5.625192577</v>
      </c>
      <c r="AD2035" s="11" t="s">
        <v>681</v>
      </c>
      <c r="AE2035" s="11">
        <f t="shared" si="2"/>
        <v>0</v>
      </c>
    </row>
    <row r="2036" ht="15.75" customHeight="1">
      <c r="A2036" s="11" t="s">
        <v>193</v>
      </c>
      <c r="B2036" s="11" t="s">
        <v>163</v>
      </c>
      <c r="C2036" s="11" t="s">
        <v>164</v>
      </c>
      <c r="D2036" s="11" t="s">
        <v>181</v>
      </c>
      <c r="E2036" s="12">
        <v>2024.0</v>
      </c>
      <c r="F2036" s="11" t="s">
        <v>166</v>
      </c>
      <c r="G2036" s="11" t="s">
        <v>175</v>
      </c>
      <c r="H2036" s="11">
        <v>4.0</v>
      </c>
      <c r="I2036" s="13">
        <v>15.8</v>
      </c>
      <c r="J2036" s="11">
        <v>0.0</v>
      </c>
      <c r="K2036" s="13">
        <v>5.0</v>
      </c>
      <c r="L2036" s="13">
        <v>4.6</v>
      </c>
      <c r="M2036" s="11">
        <v>-8.0</v>
      </c>
      <c r="N2036" s="14">
        <v>0.6</v>
      </c>
      <c r="O2036" s="13">
        <v>58.2</v>
      </c>
      <c r="P2036" s="13">
        <v>10.1</v>
      </c>
      <c r="Q2036" s="13">
        <v>23.5</v>
      </c>
      <c r="R2036" s="13">
        <v>8.2</v>
      </c>
      <c r="S2036" s="13">
        <v>2.4</v>
      </c>
      <c r="T2036" s="13">
        <v>2.2</v>
      </c>
      <c r="U2036" s="13">
        <v>1.0</v>
      </c>
      <c r="V2036" s="13">
        <v>48.6</v>
      </c>
      <c r="W2036" s="11" t="str">
        <f t="shared" si="1"/>
        <v>C-Weak|BBVA|Corporate|2024</v>
      </c>
      <c r="X2036" s="15">
        <f>(MAX(0,MIN(1,1-(K2036-scaling_params!$B$2)/(scaling_params!$C$2-scaling_params!$B$2)))+MAX(0,MIN(1,(L2036-scaling_params!$B$3)/(scaling_params!$C$3-scaling_params!$B$3))))/2</f>
        <v>0.1176470588</v>
      </c>
      <c r="Y2036" s="15">
        <f>(MAX(0,MIN(1,(M2036-scaling_params!$B$4)/(scaling_params!$C$4-scaling_params!$B$4)))+MAX(0,MIN(1,(N2036-scaling_params!$B$5)/(scaling_params!$C$5-scaling_params!$B$5))))/2</f>
        <v>0.2232142857</v>
      </c>
      <c r="Z2036" s="15">
        <f>(MAX(0,MIN(1,(O2036-scaling_params!$B$6)/(scaling_params!$C$6-scaling_params!$B$6)))+MAX(0,MIN(1,1-(P2036-scaling_params!$B$7)/(scaling_params!$C$7-scaling_params!$B$7)))+MAX(0,MIN(1,(T2036-scaling_params!$B$11)/(scaling_params!$C$11-scaling_params!$B$11))))/3</f>
        <v>0.09306930693</v>
      </c>
      <c r="AA2036" s="15">
        <f>(MAX(0,MIN(1,1-(Q2036-scaling_params!$B$8)/(scaling_params!$C$8-scaling_params!$B$8)))+MAX(0,MIN(1,(R2036-scaling_params!$B$9)/(scaling_params!$C$9-scaling_params!$B$9)))+MAX(0,MIN(1,(S2036-scaling_params!$B$10)/(scaling_params!$C$10-scaling_params!$B$10))))/3</f>
        <v>0.07843137255</v>
      </c>
      <c r="AB2036" s="15">
        <f>(MAX(0,MIN(1,(U2036-scaling_params!$B$12)/(scaling_params!$C$12-scaling_params!$B$12)))+MAX(0,MIN(1,(V2036-scaling_params!$B$13)/(scaling_params!$C$13-scaling_params!$B$13))))/2</f>
        <v>0.04727272727</v>
      </c>
      <c r="AC2036" s="13">
        <f>(scaling_params!$G$2*X2036+scaling_params!$G$3*Y2036+scaling_params!$G$4*Z2036+scaling_params!$G$5*AA2036+scaling_params!$G$6*AB2036)*100</f>
        <v>12.13558065</v>
      </c>
      <c r="AD2036" s="11" t="s">
        <v>681</v>
      </c>
      <c r="AE2036" s="11">
        <f t="shared" si="2"/>
        <v>0</v>
      </c>
    </row>
    <row r="2037" ht="15.75" customHeight="1">
      <c r="A2037" s="11" t="s">
        <v>193</v>
      </c>
      <c r="B2037" s="11" t="s">
        <v>163</v>
      </c>
      <c r="C2037" s="11" t="s">
        <v>164</v>
      </c>
      <c r="D2037" s="11" t="s">
        <v>181</v>
      </c>
      <c r="E2037" s="12">
        <v>2025.0</v>
      </c>
      <c r="F2037" s="11" t="s">
        <v>166</v>
      </c>
      <c r="G2037" s="11" t="s">
        <v>175</v>
      </c>
      <c r="H2037" s="11">
        <v>4.0</v>
      </c>
      <c r="I2037" s="13">
        <v>15.2</v>
      </c>
      <c r="J2037" s="11">
        <v>0.0</v>
      </c>
      <c r="K2037" s="13">
        <v>5.1</v>
      </c>
      <c r="L2037" s="13">
        <v>3.6</v>
      </c>
      <c r="M2037" s="11">
        <v>-27.0</v>
      </c>
      <c r="N2037" s="14">
        <v>0.72</v>
      </c>
      <c r="O2037" s="13">
        <v>54.3</v>
      </c>
      <c r="P2037" s="13">
        <v>9.4</v>
      </c>
      <c r="Q2037" s="13">
        <v>22.9</v>
      </c>
      <c r="R2037" s="13">
        <v>7.0</v>
      </c>
      <c r="S2037" s="13">
        <v>2.2</v>
      </c>
      <c r="T2037" s="13">
        <v>1.7</v>
      </c>
      <c r="U2037" s="13">
        <v>0.8</v>
      </c>
      <c r="V2037" s="13">
        <v>54.1</v>
      </c>
      <c r="W2037" s="11" t="str">
        <f t="shared" si="1"/>
        <v>C-Weak|BBVA|Corporate|2025</v>
      </c>
      <c r="X2037" s="15">
        <f>(MAX(0,MIN(1,1-(K2037-scaling_params!$B$2)/(scaling_params!$C$2-scaling_params!$B$2)))+MAX(0,MIN(1,(L2037-scaling_params!$B$3)/(scaling_params!$C$3-scaling_params!$B$3))))/2</f>
        <v>0.04411764706</v>
      </c>
      <c r="Y2037" s="15">
        <f>(MAX(0,MIN(1,(M2037-scaling_params!$B$4)/(scaling_params!$C$4-scaling_params!$B$4)))+MAX(0,MIN(1,(N2037-scaling_params!$B$5)/(scaling_params!$C$5-scaling_params!$B$5))))/2</f>
        <v>0.2827380952</v>
      </c>
      <c r="Z2037" s="15">
        <f>(MAX(0,MIN(1,(O2037-scaling_params!$B$6)/(scaling_params!$C$6-scaling_params!$B$6)))+MAX(0,MIN(1,1-(P2037-scaling_params!$B$7)/(scaling_params!$C$7-scaling_params!$B$7)))+MAX(0,MIN(1,(T2037-scaling_params!$B$11)/(scaling_params!$C$11-scaling_params!$B$11))))/3</f>
        <v>0.01904761905</v>
      </c>
      <c r="AA2037" s="15">
        <f>(MAX(0,MIN(1,1-(Q2037-scaling_params!$B$8)/(scaling_params!$C$8-scaling_params!$B$8)))+MAX(0,MIN(1,(R2037-scaling_params!$B$9)/(scaling_params!$C$9-scaling_params!$B$9)))+MAX(0,MIN(1,(S2037-scaling_params!$B$10)/(scaling_params!$C$10-scaling_params!$B$10))))/3</f>
        <v>0.05882352941</v>
      </c>
      <c r="AB2037" s="15">
        <f>(MAX(0,MIN(1,(U2037-scaling_params!$B$12)/(scaling_params!$C$12-scaling_params!$B$12)))+MAX(0,MIN(1,(V2037-scaling_params!$B$13)/(scaling_params!$C$13-scaling_params!$B$13))))/2</f>
        <v>0.09727272727</v>
      </c>
      <c r="AC2037" s="13">
        <f>(scaling_params!$G$2*X2037+scaling_params!$G$3*Y2037+scaling_params!$G$4*Z2037+scaling_params!$G$5*AA2037+scaling_params!$G$6*AB2037)*100</f>
        <v>10.31184129</v>
      </c>
      <c r="AD2037" s="11" t="s">
        <v>681</v>
      </c>
      <c r="AE2037" s="11">
        <f t="shared" si="2"/>
        <v>0</v>
      </c>
    </row>
    <row r="2038" ht="15.75" customHeight="1">
      <c r="A2038" s="11" t="s">
        <v>194</v>
      </c>
      <c r="B2038" s="11" t="s">
        <v>163</v>
      </c>
      <c r="C2038" s="11" t="s">
        <v>164</v>
      </c>
      <c r="D2038" s="11" t="s">
        <v>174</v>
      </c>
      <c r="E2038" s="12">
        <v>2024.0</v>
      </c>
      <c r="F2038" s="11" t="s">
        <v>171</v>
      </c>
      <c r="G2038" s="11" t="s">
        <v>184</v>
      </c>
      <c r="H2038" s="11">
        <v>1.0</v>
      </c>
      <c r="I2038" s="13">
        <v>15.8</v>
      </c>
      <c r="J2038" s="11">
        <v>0.0</v>
      </c>
      <c r="K2038" s="13">
        <v>4.4</v>
      </c>
      <c r="L2038" s="13">
        <v>3.9</v>
      </c>
      <c r="M2038" s="11">
        <v>-40.0</v>
      </c>
      <c r="N2038" s="14">
        <v>0.67</v>
      </c>
      <c r="O2038" s="13">
        <v>50.8</v>
      </c>
      <c r="P2038" s="13">
        <v>10.1</v>
      </c>
      <c r="Q2038" s="13">
        <v>23.5</v>
      </c>
      <c r="R2038" s="13">
        <v>5.6</v>
      </c>
      <c r="S2038" s="13">
        <v>1.4</v>
      </c>
      <c r="T2038" s="13">
        <v>1.0</v>
      </c>
      <c r="U2038" s="13">
        <v>0.8</v>
      </c>
      <c r="V2038" s="13">
        <v>51.3</v>
      </c>
      <c r="W2038" s="11" t="str">
        <f t="shared" si="1"/>
        <v>C-Weak|BBVA|Digital|2024</v>
      </c>
      <c r="X2038" s="15">
        <f>(MAX(0,MIN(1,1-(K2038-scaling_params!$B$2)/(scaling_params!$C$2-scaling_params!$B$2)))+MAX(0,MIN(1,(L2038-scaling_params!$B$3)/(scaling_params!$C$3-scaling_params!$B$3))))/2</f>
        <v>0.06617647059</v>
      </c>
      <c r="Y2038" s="15">
        <f>(MAX(0,MIN(1,(M2038-scaling_params!$B$4)/(scaling_params!$C$4-scaling_params!$B$4)))+MAX(0,MIN(1,(N2038-scaling_params!$B$5)/(scaling_params!$C$5-scaling_params!$B$5))))/2</f>
        <v>0.1583333333</v>
      </c>
      <c r="Z2038" s="15">
        <f>(MAX(0,MIN(1,(O2038-scaling_params!$B$6)/(scaling_params!$C$6-scaling_params!$B$6)))+MAX(0,MIN(1,1-(P2038-scaling_params!$B$7)/(scaling_params!$C$7-scaling_params!$B$7)))+MAX(0,MIN(1,(T2038-scaling_params!$B$11)/(scaling_params!$C$11-scaling_params!$B$11))))/3</f>
        <v>0</v>
      </c>
      <c r="AA2038" s="15">
        <f>(MAX(0,MIN(1,1-(Q2038-scaling_params!$B$8)/(scaling_params!$C$8-scaling_params!$B$8)))+MAX(0,MIN(1,(R2038-scaling_params!$B$9)/(scaling_params!$C$9-scaling_params!$B$9)))+MAX(0,MIN(1,(S2038-scaling_params!$B$10)/(scaling_params!$C$10-scaling_params!$B$10))))/3</f>
        <v>0</v>
      </c>
      <c r="AB2038" s="15">
        <f>(MAX(0,MIN(1,(U2038-scaling_params!$B$12)/(scaling_params!$C$12-scaling_params!$B$12)))+MAX(0,MIN(1,(V2038-scaling_params!$B$13)/(scaling_params!$C$13-scaling_params!$B$13))))/2</f>
        <v>0.07181818182</v>
      </c>
      <c r="AC2038" s="13">
        <f>(scaling_params!$G$2*X2038+scaling_params!$G$3*Y2038+scaling_params!$G$4*Z2038+scaling_params!$G$5*AA2038+scaling_params!$G$6*AB2038)*100</f>
        <v>6.123434938</v>
      </c>
      <c r="AD2038" s="11" t="s">
        <v>681</v>
      </c>
      <c r="AE2038" s="11">
        <f t="shared" si="2"/>
        <v>0</v>
      </c>
    </row>
    <row r="2039" ht="15.75" customHeight="1">
      <c r="A2039" s="11" t="s">
        <v>194</v>
      </c>
      <c r="B2039" s="11" t="s">
        <v>163</v>
      </c>
      <c r="C2039" s="11" t="s">
        <v>164</v>
      </c>
      <c r="D2039" s="11" t="s">
        <v>174</v>
      </c>
      <c r="E2039" s="12">
        <v>2025.0</v>
      </c>
      <c r="F2039" s="11" t="s">
        <v>171</v>
      </c>
      <c r="G2039" s="11" t="s">
        <v>184</v>
      </c>
      <c r="H2039" s="11">
        <v>1.0</v>
      </c>
      <c r="I2039" s="13">
        <v>15.2</v>
      </c>
      <c r="J2039" s="11">
        <v>0.0</v>
      </c>
      <c r="K2039" s="13">
        <v>4.9</v>
      </c>
      <c r="L2039" s="13">
        <v>3.1</v>
      </c>
      <c r="M2039" s="11">
        <v>-32.0</v>
      </c>
      <c r="N2039" s="14">
        <v>0.52</v>
      </c>
      <c r="O2039" s="13">
        <v>53.6</v>
      </c>
      <c r="P2039" s="13">
        <v>9.0</v>
      </c>
      <c r="Q2039" s="13">
        <v>22.9</v>
      </c>
      <c r="R2039" s="13">
        <v>8.4</v>
      </c>
      <c r="S2039" s="13">
        <v>1.0</v>
      </c>
      <c r="T2039" s="13">
        <v>1.0</v>
      </c>
      <c r="U2039" s="13">
        <v>0.8</v>
      </c>
      <c r="V2039" s="13">
        <v>47.8</v>
      </c>
      <c r="W2039" s="11" t="str">
        <f t="shared" si="1"/>
        <v>C-Weak|BBVA|Digital|2025</v>
      </c>
      <c r="X2039" s="15">
        <f>(MAX(0,MIN(1,1-(K2039-scaling_params!$B$2)/(scaling_params!$C$2-scaling_params!$B$2)))+MAX(0,MIN(1,(L2039-scaling_params!$B$3)/(scaling_params!$C$3-scaling_params!$B$3))))/2</f>
        <v>0.007352941176</v>
      </c>
      <c r="Y2039" s="15">
        <f>(MAX(0,MIN(1,(M2039-scaling_params!$B$4)/(scaling_params!$C$4-scaling_params!$B$4)))+MAX(0,MIN(1,(N2039-scaling_params!$B$5)/(scaling_params!$C$5-scaling_params!$B$5))))/2</f>
        <v>0.07142857143</v>
      </c>
      <c r="Z2039" s="15">
        <f>(MAX(0,MIN(1,(O2039-scaling_params!$B$6)/(scaling_params!$C$6-scaling_params!$B$6)))+MAX(0,MIN(1,1-(P2039-scaling_params!$B$7)/(scaling_params!$C$7-scaling_params!$B$7)))+MAX(0,MIN(1,(T2039-scaling_params!$B$11)/(scaling_params!$C$11-scaling_params!$B$11))))/3</f>
        <v>0.01801801802</v>
      </c>
      <c r="AA2039" s="15">
        <f>(MAX(0,MIN(1,1-(Q2039-scaling_params!$B$8)/(scaling_params!$C$8-scaling_params!$B$8)))+MAX(0,MIN(1,(R2039-scaling_params!$B$9)/(scaling_params!$C$9-scaling_params!$B$9)))+MAX(0,MIN(1,(S2039-scaling_params!$B$10)/(scaling_params!$C$10-scaling_params!$B$10))))/3</f>
        <v>0</v>
      </c>
      <c r="AB2039" s="15">
        <f>(MAX(0,MIN(1,(U2039-scaling_params!$B$12)/(scaling_params!$C$12-scaling_params!$B$12)))+MAX(0,MIN(1,(V2039-scaling_params!$B$13)/(scaling_params!$C$13-scaling_params!$B$13))))/2</f>
        <v>0.04</v>
      </c>
      <c r="AC2039" s="13">
        <f>(scaling_params!$G$2*X2039+scaling_params!$G$3*Y2039+scaling_params!$G$4*Z2039+scaling_params!$G$5*AA2039+scaling_params!$G$6*AB2039)*100</f>
        <v>2.74678897</v>
      </c>
      <c r="AD2039" s="11" t="s">
        <v>681</v>
      </c>
      <c r="AE2039" s="11">
        <f t="shared" si="2"/>
        <v>0</v>
      </c>
    </row>
    <row r="2040" ht="15.75" customHeight="1">
      <c r="A2040" s="11" t="s">
        <v>195</v>
      </c>
      <c r="B2040" s="11" t="s">
        <v>163</v>
      </c>
      <c r="C2040" s="11" t="s">
        <v>164</v>
      </c>
      <c r="D2040" s="11" t="s">
        <v>177</v>
      </c>
      <c r="E2040" s="12">
        <v>2024.0</v>
      </c>
      <c r="F2040" s="11" t="s">
        <v>166</v>
      </c>
      <c r="G2040" s="11" t="s">
        <v>175</v>
      </c>
      <c r="H2040" s="11">
        <v>3.0</v>
      </c>
      <c r="I2040" s="13">
        <v>15.8</v>
      </c>
      <c r="J2040" s="11">
        <v>1.0</v>
      </c>
      <c r="K2040" s="13">
        <v>4.9</v>
      </c>
      <c r="L2040" s="13">
        <v>4.2</v>
      </c>
      <c r="M2040" s="11">
        <v>-37.0</v>
      </c>
      <c r="N2040" s="14">
        <v>0.65</v>
      </c>
      <c r="O2040" s="13">
        <v>59.8</v>
      </c>
      <c r="P2040" s="13">
        <v>9.1</v>
      </c>
      <c r="Q2040" s="13">
        <v>23.3</v>
      </c>
      <c r="R2040" s="13">
        <v>7.2</v>
      </c>
      <c r="S2040" s="13">
        <v>2.1</v>
      </c>
      <c r="T2040" s="13">
        <v>2.0</v>
      </c>
      <c r="U2040" s="13">
        <v>0.7</v>
      </c>
      <c r="V2040" s="13">
        <v>46.9</v>
      </c>
      <c r="W2040" s="11" t="str">
        <f t="shared" si="1"/>
        <v>C-Weak|BBVA|Retail|2024</v>
      </c>
      <c r="X2040" s="15">
        <f>(MAX(0,MIN(1,1-(K2040-scaling_params!$B$2)/(scaling_params!$C$2-scaling_params!$B$2)))+MAX(0,MIN(1,(L2040-scaling_params!$B$3)/(scaling_params!$C$3-scaling_params!$B$3))))/2</f>
        <v>0.08823529412</v>
      </c>
      <c r="Y2040" s="15">
        <f>(MAX(0,MIN(1,(M2040-scaling_params!$B$4)/(scaling_params!$C$4-scaling_params!$B$4)))+MAX(0,MIN(1,(N2040-scaling_params!$B$5)/(scaling_params!$C$5-scaling_params!$B$5))))/2</f>
        <v>0.1476190476</v>
      </c>
      <c r="Z2040" s="15">
        <f>(MAX(0,MIN(1,(O2040-scaling_params!$B$6)/(scaling_params!$C$6-scaling_params!$B$6)))+MAX(0,MIN(1,1-(P2040-scaling_params!$B$7)/(scaling_params!$C$7-scaling_params!$B$7)))+MAX(0,MIN(1,(T2040-scaling_params!$B$11)/(scaling_params!$C$11-scaling_params!$B$11))))/3</f>
        <v>0.1094333372</v>
      </c>
      <c r="AA2040" s="15">
        <f>(MAX(0,MIN(1,1-(Q2040-scaling_params!$B$8)/(scaling_params!$C$8-scaling_params!$B$8)))+MAX(0,MIN(1,(R2040-scaling_params!$B$9)/(scaling_params!$C$9-scaling_params!$B$9)))+MAX(0,MIN(1,(S2040-scaling_params!$B$10)/(scaling_params!$C$10-scaling_params!$B$10))))/3</f>
        <v>0.04901960784</v>
      </c>
      <c r="AB2040" s="15">
        <f>(MAX(0,MIN(1,(U2040-scaling_params!$B$12)/(scaling_params!$C$12-scaling_params!$B$12)))+MAX(0,MIN(1,(V2040-scaling_params!$B$13)/(scaling_params!$C$13-scaling_params!$B$13))))/2</f>
        <v>0.03181818182</v>
      </c>
      <c r="AC2040" s="13">
        <f>(scaling_params!$G$2*X2040+scaling_params!$G$3*Y2040+scaling_params!$G$4*Z2040+scaling_params!$G$5*AA2040+scaling_params!$G$6*AB2040)*100</f>
        <v>9.352460097</v>
      </c>
      <c r="AD2040" s="11" t="s">
        <v>681</v>
      </c>
      <c r="AE2040" s="11">
        <f t="shared" si="2"/>
        <v>0</v>
      </c>
    </row>
    <row r="2041" ht="15.75" customHeight="1">
      <c r="A2041" s="11" t="s">
        <v>195</v>
      </c>
      <c r="B2041" s="11" t="s">
        <v>163</v>
      </c>
      <c r="C2041" s="11" t="s">
        <v>164</v>
      </c>
      <c r="D2041" s="11" t="s">
        <v>177</v>
      </c>
      <c r="E2041" s="12">
        <v>2025.0</v>
      </c>
      <c r="F2041" s="11" t="s">
        <v>166</v>
      </c>
      <c r="G2041" s="11" t="s">
        <v>175</v>
      </c>
      <c r="H2041" s="11">
        <v>3.0</v>
      </c>
      <c r="I2041" s="13">
        <v>15.2</v>
      </c>
      <c r="J2041" s="11">
        <v>0.0</v>
      </c>
      <c r="K2041" s="13">
        <v>5.4</v>
      </c>
      <c r="L2041" s="13">
        <v>3.2</v>
      </c>
      <c r="M2041" s="11">
        <v>-29.0</v>
      </c>
      <c r="N2041" s="14">
        <v>0.63</v>
      </c>
      <c r="O2041" s="13">
        <v>52.5</v>
      </c>
      <c r="P2041" s="13">
        <v>9.5</v>
      </c>
      <c r="Q2041" s="13">
        <v>23.0</v>
      </c>
      <c r="R2041" s="13">
        <v>10.6</v>
      </c>
      <c r="S2041" s="13">
        <v>1.6</v>
      </c>
      <c r="T2041" s="13">
        <v>1.7</v>
      </c>
      <c r="U2041" s="13">
        <v>0.7</v>
      </c>
      <c r="V2041" s="13">
        <v>52.3</v>
      </c>
      <c r="W2041" s="11" t="str">
        <f t="shared" si="1"/>
        <v>C-Weak|BBVA|Retail|2025</v>
      </c>
      <c r="X2041" s="15">
        <f>(MAX(0,MIN(1,1-(K2041-scaling_params!$B$2)/(scaling_params!$C$2-scaling_params!$B$2)))+MAX(0,MIN(1,(L2041-scaling_params!$B$3)/(scaling_params!$C$3-scaling_params!$B$3))))/2</f>
        <v>0.01470588235</v>
      </c>
      <c r="Y2041" s="15">
        <f>(MAX(0,MIN(1,(M2041-scaling_params!$B$4)/(scaling_params!$C$4-scaling_params!$B$4)))+MAX(0,MIN(1,(N2041-scaling_params!$B$5)/(scaling_params!$C$5-scaling_params!$B$5))))/2</f>
        <v>0.1607142857</v>
      </c>
      <c r="Z2041" s="15">
        <f>(MAX(0,MIN(1,(O2041-scaling_params!$B$6)/(scaling_params!$C$6-scaling_params!$B$6)))+MAX(0,MIN(1,1-(P2041-scaling_params!$B$7)/(scaling_params!$C$7-scaling_params!$B$7)))+MAX(0,MIN(1,(T2041-scaling_params!$B$11)/(scaling_params!$C$11-scaling_params!$B$11))))/3</f>
        <v>0.01904761905</v>
      </c>
      <c r="AA2041" s="15">
        <f>(MAX(0,MIN(1,1-(Q2041-scaling_params!$B$8)/(scaling_params!$C$8-scaling_params!$B$8)))+MAX(0,MIN(1,(R2041-scaling_params!$B$9)/(scaling_params!$C$9-scaling_params!$B$9)))+MAX(0,MIN(1,(S2041-scaling_params!$B$10)/(scaling_params!$C$10-scaling_params!$B$10))))/3</f>
        <v>0.008438818565</v>
      </c>
      <c r="AB2041" s="15">
        <f>(MAX(0,MIN(1,(U2041-scaling_params!$B$12)/(scaling_params!$C$12-scaling_params!$B$12)))+MAX(0,MIN(1,(V2041-scaling_params!$B$13)/(scaling_params!$C$13-scaling_params!$B$13))))/2</f>
        <v>0.08090909091</v>
      </c>
      <c r="AC2041" s="13">
        <f>(scaling_params!$G$2*X2041+scaling_params!$G$3*Y2041+scaling_params!$G$4*Z2041+scaling_params!$G$5*AA2041+scaling_params!$G$6*AB2041)*100</f>
        <v>5.673243477</v>
      </c>
      <c r="AD2041" s="11" t="s">
        <v>681</v>
      </c>
      <c r="AE2041" s="11">
        <f t="shared" si="2"/>
        <v>0</v>
      </c>
    </row>
    <row r="2042" ht="15.75" customHeight="1">
      <c r="A2042" s="11" t="s">
        <v>196</v>
      </c>
      <c r="B2042" s="11" t="s">
        <v>163</v>
      </c>
      <c r="C2042" s="11" t="s">
        <v>164</v>
      </c>
      <c r="D2042" s="11" t="s">
        <v>181</v>
      </c>
      <c r="E2042" s="12">
        <v>2024.0</v>
      </c>
      <c r="F2042" s="11" t="s">
        <v>171</v>
      </c>
      <c r="G2042" s="11" t="s">
        <v>175</v>
      </c>
      <c r="H2042" s="11">
        <v>2.0</v>
      </c>
      <c r="I2042" s="13">
        <v>15.8</v>
      </c>
      <c r="J2042" s="11">
        <v>0.0</v>
      </c>
      <c r="K2042" s="13">
        <v>5.0</v>
      </c>
      <c r="L2042" s="13">
        <v>4.6</v>
      </c>
      <c r="M2042" s="11">
        <v>-11.0</v>
      </c>
      <c r="N2042" s="14">
        <v>0.67</v>
      </c>
      <c r="O2042" s="13">
        <v>58.2</v>
      </c>
      <c r="P2042" s="13">
        <v>10.1</v>
      </c>
      <c r="Q2042" s="13">
        <v>23.5</v>
      </c>
      <c r="R2042" s="13">
        <v>8.2</v>
      </c>
      <c r="S2042" s="13">
        <v>3.0</v>
      </c>
      <c r="T2042" s="13">
        <v>2.3</v>
      </c>
      <c r="U2042" s="13">
        <v>1.0</v>
      </c>
      <c r="V2042" s="13">
        <v>58.6</v>
      </c>
      <c r="W2042" s="11" t="str">
        <f t="shared" si="1"/>
        <v>C-Weak|BBVA|Corporate|2024</v>
      </c>
      <c r="X2042" s="15">
        <f>(MAX(0,MIN(1,1-(K2042-scaling_params!$B$2)/(scaling_params!$C$2-scaling_params!$B$2)))+MAX(0,MIN(1,(L2042-scaling_params!$B$3)/(scaling_params!$C$3-scaling_params!$B$3))))/2</f>
        <v>0.1176470588</v>
      </c>
      <c r="Y2042" s="15">
        <f>(MAX(0,MIN(1,(M2042-scaling_params!$B$4)/(scaling_params!$C$4-scaling_params!$B$4)))+MAX(0,MIN(1,(N2042-scaling_params!$B$5)/(scaling_params!$C$5-scaling_params!$B$5))))/2</f>
        <v>0.2964285714</v>
      </c>
      <c r="Z2042" s="15">
        <f>(MAX(0,MIN(1,(O2042-scaling_params!$B$6)/(scaling_params!$C$6-scaling_params!$B$6)))+MAX(0,MIN(1,1-(P2042-scaling_params!$B$7)/(scaling_params!$C$7-scaling_params!$B$7)))+MAX(0,MIN(1,(T2042-scaling_params!$B$11)/(scaling_params!$C$11-scaling_params!$B$11))))/3</f>
        <v>0.1025931165</v>
      </c>
      <c r="AA2042" s="15">
        <f>(MAX(0,MIN(1,1-(Q2042-scaling_params!$B$8)/(scaling_params!$C$8-scaling_params!$B$8)))+MAX(0,MIN(1,(R2042-scaling_params!$B$9)/(scaling_params!$C$9-scaling_params!$B$9)))+MAX(0,MIN(1,(S2042-scaling_params!$B$10)/(scaling_params!$C$10-scaling_params!$B$10))))/3</f>
        <v>0.137254902</v>
      </c>
      <c r="AB2042" s="15">
        <f>(MAX(0,MIN(1,(U2042-scaling_params!$B$12)/(scaling_params!$C$12-scaling_params!$B$12)))+MAX(0,MIN(1,(V2042-scaling_params!$B$13)/(scaling_params!$C$13-scaling_params!$B$13))))/2</f>
        <v>0.1381818182</v>
      </c>
      <c r="AC2042" s="13">
        <f>(scaling_params!$G$2*X2042+scaling_params!$G$3*Y2042+scaling_params!$G$4*Z2042+scaling_params!$G$5*AA2042+scaling_params!$G$6*AB2042)*100</f>
        <v>16.18794728</v>
      </c>
      <c r="AD2042" s="11" t="s">
        <v>681</v>
      </c>
      <c r="AE2042" s="11">
        <f t="shared" si="2"/>
        <v>0</v>
      </c>
    </row>
    <row r="2043" ht="15.75" customHeight="1">
      <c r="A2043" s="11" t="s">
        <v>196</v>
      </c>
      <c r="B2043" s="11" t="s">
        <v>163</v>
      </c>
      <c r="C2043" s="11" t="s">
        <v>164</v>
      </c>
      <c r="D2043" s="11" t="s">
        <v>181</v>
      </c>
      <c r="E2043" s="12">
        <v>2025.0</v>
      </c>
      <c r="F2043" s="11" t="s">
        <v>171</v>
      </c>
      <c r="G2043" s="11" t="s">
        <v>175</v>
      </c>
      <c r="H2043" s="11">
        <v>2.0</v>
      </c>
      <c r="I2043" s="13">
        <v>15.2</v>
      </c>
      <c r="J2043" s="11">
        <v>0.0</v>
      </c>
      <c r="K2043" s="13">
        <v>5.1</v>
      </c>
      <c r="L2043" s="13">
        <v>5.8</v>
      </c>
      <c r="M2043" s="11">
        <v>-19.0</v>
      </c>
      <c r="N2043" s="14">
        <v>0.74</v>
      </c>
      <c r="O2043" s="13">
        <v>54.3</v>
      </c>
      <c r="P2043" s="13">
        <v>9.4</v>
      </c>
      <c r="Q2043" s="13">
        <v>22.9</v>
      </c>
      <c r="R2043" s="13">
        <v>7.0</v>
      </c>
      <c r="S2043" s="13">
        <v>2.9</v>
      </c>
      <c r="T2043" s="13">
        <v>2.3</v>
      </c>
      <c r="U2043" s="13">
        <v>0.8</v>
      </c>
      <c r="V2043" s="13">
        <v>59.1</v>
      </c>
      <c r="W2043" s="11" t="str">
        <f t="shared" si="1"/>
        <v>C-Weak|BBVA|Corporate|2025</v>
      </c>
      <c r="X2043" s="15">
        <f>(MAX(0,MIN(1,1-(K2043-scaling_params!$B$2)/(scaling_params!$C$2-scaling_params!$B$2)))+MAX(0,MIN(1,(L2043-scaling_params!$B$3)/(scaling_params!$C$3-scaling_params!$B$3))))/2</f>
        <v>0.2058823529</v>
      </c>
      <c r="Y2043" s="15">
        <f>(MAX(0,MIN(1,(M2043-scaling_params!$B$4)/(scaling_params!$C$4-scaling_params!$B$4)))+MAX(0,MIN(1,(N2043-scaling_params!$B$5)/(scaling_params!$C$5-scaling_params!$B$5))))/2</f>
        <v>0.3458333333</v>
      </c>
      <c r="Z2043" s="15">
        <f>(MAX(0,MIN(1,(O2043-scaling_params!$B$6)/(scaling_params!$C$6-scaling_params!$B$6)))+MAX(0,MIN(1,1-(P2043-scaling_params!$B$7)/(scaling_params!$C$7-scaling_params!$B$7)))+MAX(0,MIN(1,(T2043-scaling_params!$B$11)/(scaling_params!$C$11-scaling_params!$B$11))))/3</f>
        <v>0.07619047619</v>
      </c>
      <c r="AA2043" s="15">
        <f>(MAX(0,MIN(1,1-(Q2043-scaling_params!$B$8)/(scaling_params!$C$8-scaling_params!$B$8)))+MAX(0,MIN(1,(R2043-scaling_params!$B$9)/(scaling_params!$C$9-scaling_params!$B$9)))+MAX(0,MIN(1,(S2043-scaling_params!$B$10)/(scaling_params!$C$10-scaling_params!$B$10))))/3</f>
        <v>0.1274509804</v>
      </c>
      <c r="AB2043" s="15">
        <f>(MAX(0,MIN(1,(U2043-scaling_params!$B$12)/(scaling_params!$C$12-scaling_params!$B$12)))+MAX(0,MIN(1,(V2043-scaling_params!$B$13)/(scaling_params!$C$13-scaling_params!$B$13))))/2</f>
        <v>0.1427272727</v>
      </c>
      <c r="AC2043" s="13">
        <f>(scaling_params!$G$2*X2043+scaling_params!$G$3*Y2043+scaling_params!$G$4*Z2043+scaling_params!$G$5*AA2043+scaling_params!$G$6*AB2043)*100</f>
        <v>18.68311389</v>
      </c>
      <c r="AD2043" s="11" t="s">
        <v>681</v>
      </c>
      <c r="AE2043" s="11">
        <f t="shared" si="2"/>
        <v>0</v>
      </c>
    </row>
    <row r="2044" ht="15.75" customHeight="1">
      <c r="A2044" s="11" t="s">
        <v>197</v>
      </c>
      <c r="B2044" s="11" t="s">
        <v>163</v>
      </c>
      <c r="C2044" s="11" t="s">
        <v>164</v>
      </c>
      <c r="D2044" s="11" t="s">
        <v>174</v>
      </c>
      <c r="E2044" s="12">
        <v>2024.0</v>
      </c>
      <c r="F2044" s="11" t="s">
        <v>166</v>
      </c>
      <c r="G2044" s="11" t="s">
        <v>175</v>
      </c>
      <c r="H2044" s="11">
        <v>4.0</v>
      </c>
      <c r="I2044" s="13">
        <v>15.8</v>
      </c>
      <c r="J2044" s="11">
        <v>0.0</v>
      </c>
      <c r="K2044" s="13">
        <v>4.4</v>
      </c>
      <c r="L2044" s="13">
        <v>2.5</v>
      </c>
      <c r="M2044" s="11">
        <v>-48.0</v>
      </c>
      <c r="N2044" s="14">
        <v>0.58</v>
      </c>
      <c r="O2044" s="13">
        <v>50.8</v>
      </c>
      <c r="P2044" s="13">
        <v>10.1</v>
      </c>
      <c r="Q2044" s="13">
        <v>23.5</v>
      </c>
      <c r="R2044" s="13">
        <v>5.6</v>
      </c>
      <c r="S2044" s="13">
        <v>1.7</v>
      </c>
      <c r="T2044" s="13">
        <v>1.0</v>
      </c>
      <c r="U2044" s="13">
        <v>0.8</v>
      </c>
      <c r="V2044" s="13">
        <v>42.9</v>
      </c>
      <c r="W2044" s="11" t="str">
        <f t="shared" si="1"/>
        <v>C-Weak|BBVA|Digital|2024</v>
      </c>
      <c r="X2044" s="15">
        <f>(MAX(0,MIN(1,1-(K2044-scaling_params!$B$2)/(scaling_params!$C$2-scaling_params!$B$2)))+MAX(0,MIN(1,(L2044-scaling_params!$B$3)/(scaling_params!$C$3-scaling_params!$B$3))))/2</f>
        <v>0</v>
      </c>
      <c r="Y2044" s="15">
        <f>(MAX(0,MIN(1,(M2044-scaling_params!$B$4)/(scaling_params!$C$4-scaling_params!$B$4)))+MAX(0,MIN(1,(N2044-scaling_params!$B$5)/(scaling_params!$C$5-scaling_params!$B$5))))/2</f>
        <v>0.0125</v>
      </c>
      <c r="Z2044" s="15">
        <f>(MAX(0,MIN(1,(O2044-scaling_params!$B$6)/(scaling_params!$C$6-scaling_params!$B$6)))+MAX(0,MIN(1,1-(P2044-scaling_params!$B$7)/(scaling_params!$C$7-scaling_params!$B$7)))+MAX(0,MIN(1,(T2044-scaling_params!$B$11)/(scaling_params!$C$11-scaling_params!$B$11))))/3</f>
        <v>0</v>
      </c>
      <c r="AA2044" s="15">
        <f>(MAX(0,MIN(1,1-(Q2044-scaling_params!$B$8)/(scaling_params!$C$8-scaling_params!$B$8)))+MAX(0,MIN(1,(R2044-scaling_params!$B$9)/(scaling_params!$C$9-scaling_params!$B$9)))+MAX(0,MIN(1,(S2044-scaling_params!$B$10)/(scaling_params!$C$10-scaling_params!$B$10))))/3</f>
        <v>0.009803921569</v>
      </c>
      <c r="AB2044" s="15">
        <f>(MAX(0,MIN(1,(U2044-scaling_params!$B$12)/(scaling_params!$C$12-scaling_params!$B$12)))+MAX(0,MIN(1,(V2044-scaling_params!$B$13)/(scaling_params!$C$13-scaling_params!$B$13))))/2</f>
        <v>0</v>
      </c>
      <c r="AC2044" s="13">
        <f>(scaling_params!$G$2*X2044+scaling_params!$G$3*Y2044+scaling_params!$G$4*Z2044+scaling_params!$G$5*AA2044+scaling_params!$G$6*AB2044)*100</f>
        <v>0.4662990196</v>
      </c>
      <c r="AD2044" s="11" t="s">
        <v>681</v>
      </c>
      <c r="AE2044" s="11">
        <f t="shared" si="2"/>
        <v>0</v>
      </c>
    </row>
    <row r="2045" ht="15.75" customHeight="1">
      <c r="A2045" s="11" t="s">
        <v>197</v>
      </c>
      <c r="B2045" s="11" t="s">
        <v>163</v>
      </c>
      <c r="C2045" s="11" t="s">
        <v>164</v>
      </c>
      <c r="D2045" s="11" t="s">
        <v>174</v>
      </c>
      <c r="E2045" s="12">
        <v>2025.0</v>
      </c>
      <c r="F2045" s="11" t="s">
        <v>166</v>
      </c>
      <c r="G2045" s="11" t="s">
        <v>175</v>
      </c>
      <c r="H2045" s="11">
        <v>4.0</v>
      </c>
      <c r="I2045" s="13">
        <v>15.2</v>
      </c>
      <c r="J2045" s="11">
        <v>0.0</v>
      </c>
      <c r="K2045" s="13">
        <v>4.9</v>
      </c>
      <c r="L2045" s="13">
        <v>2.9</v>
      </c>
      <c r="M2045" s="11">
        <v>-60.0</v>
      </c>
      <c r="N2045" s="14">
        <v>0.57</v>
      </c>
      <c r="O2045" s="13">
        <v>53.6</v>
      </c>
      <c r="P2045" s="13">
        <v>9.0</v>
      </c>
      <c r="Q2045" s="13">
        <v>22.9</v>
      </c>
      <c r="R2045" s="13">
        <v>8.4</v>
      </c>
      <c r="S2045" s="13">
        <v>1.8</v>
      </c>
      <c r="T2045" s="13">
        <v>1.7</v>
      </c>
      <c r="U2045" s="13">
        <v>0.8</v>
      </c>
      <c r="V2045" s="13">
        <v>49.2</v>
      </c>
      <c r="W2045" s="11" t="str">
        <f t="shared" si="1"/>
        <v>C-Weak|BBVA|Digital|2025</v>
      </c>
      <c r="X2045" s="15">
        <f>(MAX(0,MIN(1,1-(K2045-scaling_params!$B$2)/(scaling_params!$C$2-scaling_params!$B$2)))+MAX(0,MIN(1,(L2045-scaling_params!$B$3)/(scaling_params!$C$3-scaling_params!$B$3))))/2</f>
        <v>0</v>
      </c>
      <c r="Y2045" s="15">
        <f>(MAX(0,MIN(1,(M2045-scaling_params!$B$4)/(scaling_params!$C$4-scaling_params!$B$4)))+MAX(0,MIN(1,(N2045-scaling_params!$B$5)/(scaling_params!$C$5-scaling_params!$B$5))))/2</f>
        <v>0</v>
      </c>
      <c r="Z2045" s="15">
        <f>(MAX(0,MIN(1,(O2045-scaling_params!$B$6)/(scaling_params!$C$6-scaling_params!$B$6)))+MAX(0,MIN(1,1-(P2045-scaling_params!$B$7)/(scaling_params!$C$7-scaling_params!$B$7)))+MAX(0,MIN(1,(T2045-scaling_params!$B$11)/(scaling_params!$C$11-scaling_params!$B$11))))/3</f>
        <v>0.03706563707</v>
      </c>
      <c r="AA2045" s="15">
        <f>(MAX(0,MIN(1,1-(Q2045-scaling_params!$B$8)/(scaling_params!$C$8-scaling_params!$B$8)))+MAX(0,MIN(1,(R2045-scaling_params!$B$9)/(scaling_params!$C$9-scaling_params!$B$9)))+MAX(0,MIN(1,(S2045-scaling_params!$B$10)/(scaling_params!$C$10-scaling_params!$B$10))))/3</f>
        <v>0.01960784314</v>
      </c>
      <c r="AB2045" s="15">
        <f>(MAX(0,MIN(1,(U2045-scaling_params!$B$12)/(scaling_params!$C$12-scaling_params!$B$12)))+MAX(0,MIN(1,(V2045-scaling_params!$B$13)/(scaling_params!$C$13-scaling_params!$B$13))))/2</f>
        <v>0.05272727273</v>
      </c>
      <c r="AC2045" s="13">
        <f>(scaling_params!$G$2*X2045+scaling_params!$G$3*Y2045+scaling_params!$G$4*Z2045+scaling_params!$G$5*AA2045+scaling_params!$G$6*AB2045)*100</f>
        <v>1.838322328</v>
      </c>
      <c r="AD2045" s="11" t="s">
        <v>681</v>
      </c>
      <c r="AE2045" s="11">
        <f t="shared" si="2"/>
        <v>0</v>
      </c>
    </row>
    <row r="2046" ht="15.75" customHeight="1">
      <c r="A2046" s="11" t="s">
        <v>198</v>
      </c>
      <c r="B2046" s="11" t="s">
        <v>163</v>
      </c>
      <c r="C2046" s="11" t="s">
        <v>164</v>
      </c>
      <c r="D2046" s="11" t="s">
        <v>174</v>
      </c>
      <c r="E2046" s="12">
        <v>2024.0</v>
      </c>
      <c r="F2046" s="11" t="s">
        <v>166</v>
      </c>
      <c r="G2046" s="11" t="s">
        <v>184</v>
      </c>
      <c r="H2046" s="11">
        <v>2.0</v>
      </c>
      <c r="I2046" s="13">
        <v>15.8</v>
      </c>
      <c r="J2046" s="11">
        <v>1.0</v>
      </c>
      <c r="K2046" s="13">
        <v>4.4</v>
      </c>
      <c r="L2046" s="13">
        <v>3.0</v>
      </c>
      <c r="M2046" s="11">
        <v>-16.0</v>
      </c>
      <c r="N2046" s="14">
        <v>0.52</v>
      </c>
      <c r="O2046" s="13">
        <v>50.8</v>
      </c>
      <c r="P2046" s="13">
        <v>10.1</v>
      </c>
      <c r="Q2046" s="13">
        <v>23.5</v>
      </c>
      <c r="R2046" s="13">
        <v>5.6</v>
      </c>
      <c r="S2046" s="13">
        <v>1.4</v>
      </c>
      <c r="T2046" s="13">
        <v>1.0</v>
      </c>
      <c r="U2046" s="13">
        <v>0.8</v>
      </c>
      <c r="V2046" s="13">
        <v>46.2</v>
      </c>
      <c r="W2046" s="11" t="str">
        <f t="shared" si="1"/>
        <v>C-Weak|BBVA|Digital|2024</v>
      </c>
      <c r="X2046" s="15">
        <f>(MAX(0,MIN(1,1-(K2046-scaling_params!$B$2)/(scaling_params!$C$2-scaling_params!$B$2)))+MAX(0,MIN(1,(L2046-scaling_params!$B$3)/(scaling_params!$C$3-scaling_params!$B$3))))/2</f>
        <v>0</v>
      </c>
      <c r="Y2046" s="15">
        <f>(MAX(0,MIN(1,(M2046-scaling_params!$B$4)/(scaling_params!$C$4-scaling_params!$B$4)))+MAX(0,MIN(1,(N2046-scaling_params!$B$5)/(scaling_params!$C$5-scaling_params!$B$5))))/2</f>
        <v>0.1476190476</v>
      </c>
      <c r="Z2046" s="15">
        <f>(MAX(0,MIN(1,(O2046-scaling_params!$B$6)/(scaling_params!$C$6-scaling_params!$B$6)))+MAX(0,MIN(1,1-(P2046-scaling_params!$B$7)/(scaling_params!$C$7-scaling_params!$B$7)))+MAX(0,MIN(1,(T2046-scaling_params!$B$11)/(scaling_params!$C$11-scaling_params!$B$11))))/3</f>
        <v>0</v>
      </c>
      <c r="AA2046" s="15">
        <f>(MAX(0,MIN(1,1-(Q2046-scaling_params!$B$8)/(scaling_params!$C$8-scaling_params!$B$8)))+MAX(0,MIN(1,(R2046-scaling_params!$B$9)/(scaling_params!$C$9-scaling_params!$B$9)))+MAX(0,MIN(1,(S2046-scaling_params!$B$10)/(scaling_params!$C$10-scaling_params!$B$10))))/3</f>
        <v>0</v>
      </c>
      <c r="AB2046" s="15">
        <f>(MAX(0,MIN(1,(U2046-scaling_params!$B$12)/(scaling_params!$C$12-scaling_params!$B$12)))+MAX(0,MIN(1,(V2046-scaling_params!$B$13)/(scaling_params!$C$13-scaling_params!$B$13))))/2</f>
        <v>0.02545454545</v>
      </c>
      <c r="AC2046" s="13">
        <f>(scaling_params!$G$2*X2046+scaling_params!$G$3*Y2046+scaling_params!$G$4*Z2046+scaling_params!$G$5*AA2046+scaling_params!$G$6*AB2046)*100</f>
        <v>3.769411255</v>
      </c>
      <c r="AD2046" s="11" t="s">
        <v>681</v>
      </c>
      <c r="AE2046" s="11">
        <f t="shared" si="2"/>
        <v>0</v>
      </c>
    </row>
    <row r="2047" ht="15.75" customHeight="1">
      <c r="A2047" s="11" t="s">
        <v>198</v>
      </c>
      <c r="B2047" s="11" t="s">
        <v>163</v>
      </c>
      <c r="C2047" s="11" t="s">
        <v>164</v>
      </c>
      <c r="D2047" s="11" t="s">
        <v>174</v>
      </c>
      <c r="E2047" s="12">
        <v>2025.0</v>
      </c>
      <c r="F2047" s="11" t="s">
        <v>166</v>
      </c>
      <c r="G2047" s="11" t="s">
        <v>184</v>
      </c>
      <c r="H2047" s="11">
        <v>2.0</v>
      </c>
      <c r="I2047" s="13">
        <v>15.2</v>
      </c>
      <c r="J2047" s="11">
        <v>1.0</v>
      </c>
      <c r="K2047" s="13">
        <v>4.9</v>
      </c>
      <c r="L2047" s="13">
        <v>4.1</v>
      </c>
      <c r="M2047" s="11">
        <v>-34.0</v>
      </c>
      <c r="N2047" s="14">
        <v>0.55</v>
      </c>
      <c r="O2047" s="13">
        <v>53.6</v>
      </c>
      <c r="P2047" s="13">
        <v>9.0</v>
      </c>
      <c r="Q2047" s="13">
        <v>22.9</v>
      </c>
      <c r="R2047" s="13">
        <v>8.4</v>
      </c>
      <c r="S2047" s="13">
        <v>1.1</v>
      </c>
      <c r="T2047" s="13">
        <v>1.0</v>
      </c>
      <c r="U2047" s="13">
        <v>0.8</v>
      </c>
      <c r="V2047" s="13">
        <v>38.3</v>
      </c>
      <c r="W2047" s="11" t="str">
        <f t="shared" si="1"/>
        <v>C-Weak|BBVA|Digital|2025</v>
      </c>
      <c r="X2047" s="15">
        <f>(MAX(0,MIN(1,1-(K2047-scaling_params!$B$2)/(scaling_params!$C$2-scaling_params!$B$2)))+MAX(0,MIN(1,(L2047-scaling_params!$B$3)/(scaling_params!$C$3-scaling_params!$B$3))))/2</f>
        <v>0.08088235294</v>
      </c>
      <c r="Y2047" s="15">
        <f>(MAX(0,MIN(1,(M2047-scaling_params!$B$4)/(scaling_params!$C$4-scaling_params!$B$4)))+MAX(0,MIN(1,(N2047-scaling_params!$B$5)/(scaling_params!$C$5-scaling_params!$B$5))))/2</f>
        <v>0.0619047619</v>
      </c>
      <c r="Z2047" s="15">
        <f>(MAX(0,MIN(1,(O2047-scaling_params!$B$6)/(scaling_params!$C$6-scaling_params!$B$6)))+MAX(0,MIN(1,1-(P2047-scaling_params!$B$7)/(scaling_params!$C$7-scaling_params!$B$7)))+MAX(0,MIN(1,(T2047-scaling_params!$B$11)/(scaling_params!$C$11-scaling_params!$B$11))))/3</f>
        <v>0.01801801802</v>
      </c>
      <c r="AA2047" s="15">
        <f>(MAX(0,MIN(1,1-(Q2047-scaling_params!$B$8)/(scaling_params!$C$8-scaling_params!$B$8)))+MAX(0,MIN(1,(R2047-scaling_params!$B$9)/(scaling_params!$C$9-scaling_params!$B$9)))+MAX(0,MIN(1,(S2047-scaling_params!$B$10)/(scaling_params!$C$10-scaling_params!$B$10))))/3</f>
        <v>0</v>
      </c>
      <c r="AB2047" s="15">
        <f>(MAX(0,MIN(1,(U2047-scaling_params!$B$12)/(scaling_params!$C$12-scaling_params!$B$12)))+MAX(0,MIN(1,(V2047-scaling_params!$B$13)/(scaling_params!$C$13-scaling_params!$B$13))))/2</f>
        <v>0</v>
      </c>
      <c r="AC2047" s="13">
        <f>(scaling_params!$G$2*X2047+scaling_params!$G$3*Y2047+scaling_params!$G$4*Z2047+scaling_params!$G$5*AA2047+scaling_params!$G$6*AB2047)*100</f>
        <v>3.778920622</v>
      </c>
      <c r="AD2047" s="11" t="s">
        <v>681</v>
      </c>
      <c r="AE2047" s="11">
        <f t="shared" si="2"/>
        <v>0</v>
      </c>
    </row>
    <row r="2048" ht="15.75" customHeight="1">
      <c r="A2048" s="11" t="s">
        <v>199</v>
      </c>
      <c r="B2048" s="11" t="s">
        <v>163</v>
      </c>
      <c r="C2048" s="11" t="s">
        <v>164</v>
      </c>
      <c r="D2048" s="11" t="s">
        <v>170</v>
      </c>
      <c r="E2048" s="12">
        <v>2024.0</v>
      </c>
      <c r="F2048" s="11" t="s">
        <v>166</v>
      </c>
      <c r="G2048" s="11" t="s">
        <v>175</v>
      </c>
      <c r="H2048" s="11">
        <v>1.0</v>
      </c>
      <c r="I2048" s="13">
        <v>15.8</v>
      </c>
      <c r="J2048" s="11">
        <v>1.0</v>
      </c>
      <c r="K2048" s="13">
        <v>4.7</v>
      </c>
      <c r="L2048" s="13">
        <v>5.2</v>
      </c>
      <c r="M2048" s="11">
        <v>2.0</v>
      </c>
      <c r="N2048" s="14">
        <v>0.66</v>
      </c>
      <c r="O2048" s="13">
        <v>58.3</v>
      </c>
      <c r="P2048" s="13">
        <v>9.6</v>
      </c>
      <c r="Q2048" s="13">
        <v>23.0</v>
      </c>
      <c r="R2048" s="13">
        <v>10.9</v>
      </c>
      <c r="S2048" s="13">
        <v>2.3</v>
      </c>
      <c r="T2048" s="13">
        <v>2.6</v>
      </c>
      <c r="U2048" s="13">
        <v>1.0</v>
      </c>
      <c r="V2048" s="13">
        <v>55.4</v>
      </c>
      <c r="W2048" s="11" t="str">
        <f t="shared" si="1"/>
        <v>C-Weak|BBVA|Risk|2024</v>
      </c>
      <c r="X2048" s="15">
        <f>(MAX(0,MIN(1,1-(K2048-scaling_params!$B$2)/(scaling_params!$C$2-scaling_params!$B$2)))+MAX(0,MIN(1,(L2048-scaling_params!$B$3)/(scaling_params!$C$3-scaling_params!$B$3))))/2</f>
        <v>0.1617647059</v>
      </c>
      <c r="Y2048" s="15">
        <f>(MAX(0,MIN(1,(M2048-scaling_params!$B$4)/(scaling_params!$C$4-scaling_params!$B$4)))+MAX(0,MIN(1,(N2048-scaling_params!$B$5)/(scaling_params!$C$5-scaling_params!$B$5))))/2</f>
        <v>0.3458333333</v>
      </c>
      <c r="Z2048" s="15">
        <f>(MAX(0,MIN(1,(O2048-scaling_params!$B$6)/(scaling_params!$C$6-scaling_params!$B$6)))+MAX(0,MIN(1,1-(P2048-scaling_params!$B$7)/(scaling_params!$C$7-scaling_params!$B$7)))+MAX(0,MIN(1,(T2048-scaling_params!$B$11)/(scaling_params!$C$11-scaling_params!$B$11))))/3</f>
        <v>0.13281471</v>
      </c>
      <c r="AA2048" s="15">
        <f>(MAX(0,MIN(1,1-(Q2048-scaling_params!$B$8)/(scaling_params!$C$8-scaling_params!$B$8)))+MAX(0,MIN(1,(R2048-scaling_params!$B$9)/(scaling_params!$C$9-scaling_params!$B$9)))+MAX(0,MIN(1,(S2048-scaling_params!$B$10)/(scaling_params!$C$10-scaling_params!$B$10))))/3</f>
        <v>0.08972449739</v>
      </c>
      <c r="AB2048" s="15">
        <f>(MAX(0,MIN(1,(U2048-scaling_params!$B$12)/(scaling_params!$C$12-scaling_params!$B$12)))+MAX(0,MIN(1,(V2048-scaling_params!$B$13)/(scaling_params!$C$13-scaling_params!$B$13))))/2</f>
        <v>0.1090909091</v>
      </c>
      <c r="AC2048" s="13">
        <f>(scaling_params!$G$2*X2048+scaling_params!$G$3*Y2048+scaling_params!$G$4*Z2048+scaling_params!$G$5*AA2048+scaling_params!$G$6*AB2048)*100</f>
        <v>17.91612349</v>
      </c>
      <c r="AD2048" s="11" t="s">
        <v>681</v>
      </c>
      <c r="AE2048" s="11">
        <f t="shared" si="2"/>
        <v>0</v>
      </c>
    </row>
    <row r="2049" ht="15.75" customHeight="1">
      <c r="A2049" s="11" t="s">
        <v>199</v>
      </c>
      <c r="B2049" s="11" t="s">
        <v>163</v>
      </c>
      <c r="C2049" s="11" t="s">
        <v>164</v>
      </c>
      <c r="D2049" s="11" t="s">
        <v>170</v>
      </c>
      <c r="E2049" s="12">
        <v>2025.0</v>
      </c>
      <c r="F2049" s="11" t="s">
        <v>166</v>
      </c>
      <c r="G2049" s="11" t="s">
        <v>175</v>
      </c>
      <c r="H2049" s="11">
        <v>1.0</v>
      </c>
      <c r="I2049" s="13">
        <v>15.2</v>
      </c>
      <c r="J2049" s="11">
        <v>1.0</v>
      </c>
      <c r="K2049" s="13">
        <v>4.1</v>
      </c>
      <c r="L2049" s="13">
        <v>5.9</v>
      </c>
      <c r="M2049" s="11">
        <v>-27.0</v>
      </c>
      <c r="N2049" s="14">
        <v>0.78</v>
      </c>
      <c r="O2049" s="13">
        <v>54.6</v>
      </c>
      <c r="P2049" s="13">
        <v>8.4</v>
      </c>
      <c r="Q2049" s="13">
        <v>21.3</v>
      </c>
      <c r="R2049" s="13">
        <v>7.8</v>
      </c>
      <c r="S2049" s="13">
        <v>2.4</v>
      </c>
      <c r="T2049" s="13">
        <v>2.8</v>
      </c>
      <c r="U2049" s="13">
        <v>0.9</v>
      </c>
      <c r="V2049" s="13">
        <v>58.5</v>
      </c>
      <c r="W2049" s="11" t="str">
        <f t="shared" si="1"/>
        <v>C-Weak|BBVA|Risk|2025</v>
      </c>
      <c r="X2049" s="15">
        <f>(MAX(0,MIN(1,1-(K2049-scaling_params!$B$2)/(scaling_params!$C$2-scaling_params!$B$2)))+MAX(0,MIN(1,(L2049-scaling_params!$B$3)/(scaling_params!$C$3-scaling_params!$B$3))))/2</f>
        <v>0.2132352941</v>
      </c>
      <c r="Y2049" s="15">
        <f>(MAX(0,MIN(1,(M2049-scaling_params!$B$4)/(scaling_params!$C$4-scaling_params!$B$4)))+MAX(0,MIN(1,(N2049-scaling_params!$B$5)/(scaling_params!$C$5-scaling_params!$B$5))))/2</f>
        <v>0.3577380952</v>
      </c>
      <c r="Z2049" s="15">
        <f>(MAX(0,MIN(1,(O2049-scaling_params!$B$6)/(scaling_params!$C$6-scaling_params!$B$6)))+MAX(0,MIN(1,1-(P2049-scaling_params!$B$7)/(scaling_params!$C$7-scaling_params!$B$7)))+MAX(0,MIN(1,(T2049-scaling_params!$B$11)/(scaling_params!$C$11-scaling_params!$B$11))))/3</f>
        <v>0.1958815959</v>
      </c>
      <c r="AA2049" s="15">
        <f>(MAX(0,MIN(1,1-(Q2049-scaling_params!$B$8)/(scaling_params!$C$8-scaling_params!$B$8)))+MAX(0,MIN(1,(R2049-scaling_params!$B$9)/(scaling_params!$C$9-scaling_params!$B$9)))+MAX(0,MIN(1,(S2049-scaling_params!$B$10)/(scaling_params!$C$10-scaling_params!$B$10))))/3</f>
        <v>0.07843137255</v>
      </c>
      <c r="AB2049" s="15">
        <f>(MAX(0,MIN(1,(U2049-scaling_params!$B$12)/(scaling_params!$C$12-scaling_params!$B$12)))+MAX(0,MIN(1,(V2049-scaling_params!$B$13)/(scaling_params!$C$13-scaling_params!$B$13))))/2</f>
        <v>0.1372727273</v>
      </c>
      <c r="AC2049" s="13">
        <f>(scaling_params!$G$2*X2049+scaling_params!$G$3*Y2049+scaling_params!$G$4*Z2049+scaling_params!$G$5*AA2049+scaling_params!$G$6*AB2049)*100</f>
        <v>21.02130249</v>
      </c>
      <c r="AD2049" s="11" t="s">
        <v>681</v>
      </c>
      <c r="AE2049" s="11">
        <f t="shared" si="2"/>
        <v>0</v>
      </c>
    </row>
    <row r="2050" ht="15.75" customHeight="1">
      <c r="A2050" s="11" t="s">
        <v>200</v>
      </c>
      <c r="B2050" s="11" t="s">
        <v>163</v>
      </c>
      <c r="C2050" s="11" t="s">
        <v>164</v>
      </c>
      <c r="D2050" s="11" t="s">
        <v>170</v>
      </c>
      <c r="E2050" s="12">
        <v>2024.0</v>
      </c>
      <c r="F2050" s="11" t="s">
        <v>171</v>
      </c>
      <c r="G2050" s="11" t="s">
        <v>175</v>
      </c>
      <c r="H2050" s="11">
        <v>4.0</v>
      </c>
      <c r="I2050" s="13">
        <v>15.8</v>
      </c>
      <c r="J2050" s="11">
        <v>0.0</v>
      </c>
      <c r="K2050" s="13">
        <v>4.7</v>
      </c>
      <c r="L2050" s="13">
        <v>6.9</v>
      </c>
      <c r="M2050" s="11">
        <v>6.0</v>
      </c>
      <c r="N2050" s="14">
        <v>0.82</v>
      </c>
      <c r="O2050" s="13">
        <v>58.3</v>
      </c>
      <c r="P2050" s="13">
        <v>9.6</v>
      </c>
      <c r="Q2050" s="13">
        <v>23.0</v>
      </c>
      <c r="R2050" s="13">
        <v>10.9</v>
      </c>
      <c r="S2050" s="13">
        <v>3.4</v>
      </c>
      <c r="T2050" s="13">
        <v>3.7</v>
      </c>
      <c r="U2050" s="13">
        <v>1.0</v>
      </c>
      <c r="V2050" s="13">
        <v>73.2</v>
      </c>
      <c r="W2050" s="11" t="str">
        <f t="shared" si="1"/>
        <v>C-Weak|BBVA|Risk|2024</v>
      </c>
      <c r="X2050" s="15">
        <f>(MAX(0,MIN(1,1-(K2050-scaling_params!$B$2)/(scaling_params!$C$2-scaling_params!$B$2)))+MAX(0,MIN(1,(L2050-scaling_params!$B$3)/(scaling_params!$C$3-scaling_params!$B$3))))/2</f>
        <v>0.2867647059</v>
      </c>
      <c r="Y2050" s="15">
        <f>(MAX(0,MIN(1,(M2050-scaling_params!$B$4)/(scaling_params!$C$4-scaling_params!$B$4)))+MAX(0,MIN(1,(N2050-scaling_params!$B$5)/(scaling_params!$C$5-scaling_params!$B$5))))/2</f>
        <v>0.5648809524</v>
      </c>
      <c r="Z2050" s="15">
        <f>(MAX(0,MIN(1,(O2050-scaling_params!$B$6)/(scaling_params!$C$6-scaling_params!$B$6)))+MAX(0,MIN(1,1-(P2050-scaling_params!$B$7)/(scaling_params!$C$7-scaling_params!$B$7)))+MAX(0,MIN(1,(T2050-scaling_params!$B$11)/(scaling_params!$C$11-scaling_params!$B$11))))/3</f>
        <v>0.2375766148</v>
      </c>
      <c r="AA2050" s="15">
        <f>(MAX(0,MIN(1,1-(Q2050-scaling_params!$B$8)/(scaling_params!$C$8-scaling_params!$B$8)))+MAX(0,MIN(1,(R2050-scaling_params!$B$9)/(scaling_params!$C$9-scaling_params!$B$9)))+MAX(0,MIN(1,(S2050-scaling_params!$B$10)/(scaling_params!$C$10-scaling_params!$B$10))))/3</f>
        <v>0.1975676346</v>
      </c>
      <c r="AB2050" s="15">
        <f>(MAX(0,MIN(1,(U2050-scaling_params!$B$12)/(scaling_params!$C$12-scaling_params!$B$12)))+MAX(0,MIN(1,(V2050-scaling_params!$B$13)/(scaling_params!$C$13-scaling_params!$B$13))))/2</f>
        <v>0.2709090909</v>
      </c>
      <c r="AC2050" s="13">
        <f>(scaling_params!$G$2*X2050+scaling_params!$G$3*Y2050+scaling_params!$G$4*Z2050+scaling_params!$G$5*AA2050+scaling_params!$G$6*AB2050)*100</f>
        <v>32.27064106</v>
      </c>
      <c r="AD2050" s="11" t="s">
        <v>681</v>
      </c>
      <c r="AE2050" s="11">
        <f t="shared" si="2"/>
        <v>0</v>
      </c>
    </row>
    <row r="2051" ht="15.75" customHeight="1">
      <c r="A2051" s="11" t="s">
        <v>200</v>
      </c>
      <c r="B2051" s="11" t="s">
        <v>163</v>
      </c>
      <c r="C2051" s="11" t="s">
        <v>164</v>
      </c>
      <c r="D2051" s="11" t="s">
        <v>170</v>
      </c>
      <c r="E2051" s="12">
        <v>2025.0</v>
      </c>
      <c r="F2051" s="11" t="s">
        <v>171</v>
      </c>
      <c r="G2051" s="11" t="s">
        <v>175</v>
      </c>
      <c r="H2051" s="11">
        <v>4.0</v>
      </c>
      <c r="I2051" s="13">
        <v>15.2</v>
      </c>
      <c r="J2051" s="11">
        <v>0.0</v>
      </c>
      <c r="K2051" s="13">
        <v>4.1</v>
      </c>
      <c r="L2051" s="13">
        <v>7.2</v>
      </c>
      <c r="M2051" s="11">
        <v>2.0</v>
      </c>
      <c r="N2051" s="14">
        <v>0.74</v>
      </c>
      <c r="O2051" s="13">
        <v>54.6</v>
      </c>
      <c r="P2051" s="13">
        <v>8.4</v>
      </c>
      <c r="Q2051" s="13">
        <v>21.3</v>
      </c>
      <c r="R2051" s="13">
        <v>7.8</v>
      </c>
      <c r="S2051" s="13">
        <v>3.0</v>
      </c>
      <c r="T2051" s="13">
        <v>2.6</v>
      </c>
      <c r="U2051" s="13">
        <v>0.9</v>
      </c>
      <c r="V2051" s="13">
        <v>68.9</v>
      </c>
      <c r="W2051" s="11" t="str">
        <f t="shared" si="1"/>
        <v>C-Weak|BBVA|Risk|2025</v>
      </c>
      <c r="X2051" s="15">
        <f>(MAX(0,MIN(1,1-(K2051-scaling_params!$B$2)/(scaling_params!$C$2-scaling_params!$B$2)))+MAX(0,MIN(1,(L2051-scaling_params!$B$3)/(scaling_params!$C$3-scaling_params!$B$3))))/2</f>
        <v>0.3088235294</v>
      </c>
      <c r="Y2051" s="15">
        <f>(MAX(0,MIN(1,(M2051-scaling_params!$B$4)/(scaling_params!$C$4-scaling_params!$B$4)))+MAX(0,MIN(1,(N2051-scaling_params!$B$5)/(scaling_params!$C$5-scaling_params!$B$5))))/2</f>
        <v>0.4458333333</v>
      </c>
      <c r="Z2051" s="15">
        <f>(MAX(0,MIN(1,(O2051-scaling_params!$B$6)/(scaling_params!$C$6-scaling_params!$B$6)))+MAX(0,MIN(1,1-(P2051-scaling_params!$B$7)/(scaling_params!$C$7-scaling_params!$B$7)))+MAX(0,MIN(1,(T2051-scaling_params!$B$11)/(scaling_params!$C$11-scaling_params!$B$11))))/3</f>
        <v>0.1768339768</v>
      </c>
      <c r="AA2051" s="15">
        <f>(MAX(0,MIN(1,1-(Q2051-scaling_params!$B$8)/(scaling_params!$C$8-scaling_params!$B$8)))+MAX(0,MIN(1,(R2051-scaling_params!$B$9)/(scaling_params!$C$9-scaling_params!$B$9)))+MAX(0,MIN(1,(S2051-scaling_params!$B$10)/(scaling_params!$C$10-scaling_params!$B$10))))/3</f>
        <v>0.137254902</v>
      </c>
      <c r="AB2051" s="15">
        <f>(MAX(0,MIN(1,(U2051-scaling_params!$B$12)/(scaling_params!$C$12-scaling_params!$B$12)))+MAX(0,MIN(1,(V2051-scaling_params!$B$13)/(scaling_params!$C$13-scaling_params!$B$13))))/2</f>
        <v>0.2318181818</v>
      </c>
      <c r="AC2051" s="13">
        <f>(scaling_params!$G$2*X2051+scaling_params!$G$3*Y2051+scaling_params!$G$4*Z2051+scaling_params!$G$5*AA2051+scaling_params!$G$6*AB2051)*100</f>
        <v>27.04117555</v>
      </c>
      <c r="AD2051" s="11" t="s">
        <v>681</v>
      </c>
      <c r="AE2051" s="11">
        <f t="shared" si="2"/>
        <v>0</v>
      </c>
    </row>
    <row r="2052" ht="15.75" customHeight="1">
      <c r="A2052" s="11" t="s">
        <v>201</v>
      </c>
      <c r="B2052" s="11" t="s">
        <v>163</v>
      </c>
      <c r="C2052" s="11" t="s">
        <v>164</v>
      </c>
      <c r="D2052" s="11" t="s">
        <v>165</v>
      </c>
      <c r="E2052" s="12">
        <v>2024.0</v>
      </c>
      <c r="F2052" s="11" t="s">
        <v>171</v>
      </c>
      <c r="G2052" s="11" t="s">
        <v>184</v>
      </c>
      <c r="H2052" s="11">
        <v>2.0</v>
      </c>
      <c r="I2052" s="13">
        <v>15.8</v>
      </c>
      <c r="J2052" s="11">
        <v>1.0</v>
      </c>
      <c r="K2052" s="13">
        <v>5.2</v>
      </c>
      <c r="L2052" s="13">
        <v>4.0</v>
      </c>
      <c r="M2052" s="11">
        <v>-28.0</v>
      </c>
      <c r="N2052" s="14">
        <v>0.63</v>
      </c>
      <c r="O2052" s="13">
        <v>53.3</v>
      </c>
      <c r="P2052" s="13">
        <v>9.3</v>
      </c>
      <c r="Q2052" s="13">
        <v>24.0</v>
      </c>
      <c r="R2052" s="13">
        <v>6.7</v>
      </c>
      <c r="S2052" s="13">
        <v>1.9</v>
      </c>
      <c r="T2052" s="13">
        <v>1.3</v>
      </c>
      <c r="U2052" s="13">
        <v>0.6</v>
      </c>
      <c r="V2052" s="13">
        <v>46.2</v>
      </c>
      <c r="W2052" s="11" t="str">
        <f t="shared" si="1"/>
        <v>C-Weak|BBVA|Operations|2024</v>
      </c>
      <c r="X2052" s="15">
        <f>(MAX(0,MIN(1,1-(K2052-scaling_params!$B$2)/(scaling_params!$C$2-scaling_params!$B$2)))+MAX(0,MIN(1,(L2052-scaling_params!$B$3)/(scaling_params!$C$3-scaling_params!$B$3))))/2</f>
        <v>0.07352941176</v>
      </c>
      <c r="Y2052" s="15">
        <f>(MAX(0,MIN(1,(M2052-scaling_params!$B$4)/(scaling_params!$C$4-scaling_params!$B$4)))+MAX(0,MIN(1,(N2052-scaling_params!$B$5)/(scaling_params!$C$5-scaling_params!$B$5))))/2</f>
        <v>0.1654761905</v>
      </c>
      <c r="Z2052" s="15">
        <f>(MAX(0,MIN(1,(O2052-scaling_params!$B$6)/(scaling_params!$C$6-scaling_params!$B$6)))+MAX(0,MIN(1,1-(P2052-scaling_params!$B$7)/(scaling_params!$C$7-scaling_params!$B$7)))+MAX(0,MIN(1,(T2052-scaling_params!$B$11)/(scaling_params!$C$11-scaling_params!$B$11))))/3</f>
        <v>0</v>
      </c>
      <c r="AA2052" s="15">
        <f>(MAX(0,MIN(1,1-(Q2052-scaling_params!$B$8)/(scaling_params!$C$8-scaling_params!$B$8)))+MAX(0,MIN(1,(R2052-scaling_params!$B$9)/(scaling_params!$C$9-scaling_params!$B$9)))+MAX(0,MIN(1,(S2052-scaling_params!$B$10)/(scaling_params!$C$10-scaling_params!$B$10))))/3</f>
        <v>0.02941176471</v>
      </c>
      <c r="AB2052" s="15">
        <f>(MAX(0,MIN(1,(U2052-scaling_params!$B$12)/(scaling_params!$C$12-scaling_params!$B$12)))+MAX(0,MIN(1,(V2052-scaling_params!$B$13)/(scaling_params!$C$13-scaling_params!$B$13))))/2</f>
        <v>0.02545454545</v>
      </c>
      <c r="AC2052" s="13">
        <f>(scaling_params!$G$2*X2052+scaling_params!$G$3*Y2052+scaling_params!$G$4*Z2052+scaling_params!$G$5*AA2052+scaling_params!$G$6*AB2052)*100</f>
        <v>6.434642348</v>
      </c>
      <c r="AD2052" s="11" t="s">
        <v>681</v>
      </c>
      <c r="AE2052" s="11">
        <f t="shared" si="2"/>
        <v>0</v>
      </c>
    </row>
    <row r="2053" ht="15.75" customHeight="1">
      <c r="A2053" s="11" t="s">
        <v>201</v>
      </c>
      <c r="B2053" s="11" t="s">
        <v>163</v>
      </c>
      <c r="C2053" s="11" t="s">
        <v>164</v>
      </c>
      <c r="D2053" s="11" t="s">
        <v>165</v>
      </c>
      <c r="E2053" s="12">
        <v>2025.0</v>
      </c>
      <c r="F2053" s="11" t="s">
        <v>171</v>
      </c>
      <c r="G2053" s="11" t="s">
        <v>184</v>
      </c>
      <c r="H2053" s="11">
        <v>2.0</v>
      </c>
      <c r="I2053" s="13">
        <v>15.2</v>
      </c>
      <c r="J2053" s="11">
        <v>0.0</v>
      </c>
      <c r="K2053" s="13">
        <v>4.5</v>
      </c>
      <c r="L2053" s="13">
        <v>6.2</v>
      </c>
      <c r="M2053" s="11">
        <v>-6.0</v>
      </c>
      <c r="N2053" s="14">
        <v>0.67</v>
      </c>
      <c r="O2053" s="13">
        <v>52.7</v>
      </c>
      <c r="P2053" s="13">
        <v>9.3</v>
      </c>
      <c r="Q2053" s="13">
        <v>21.4</v>
      </c>
      <c r="R2053" s="13">
        <v>5.7</v>
      </c>
      <c r="S2053" s="13">
        <v>2.7</v>
      </c>
      <c r="T2053" s="13">
        <v>2.5</v>
      </c>
      <c r="U2053" s="13">
        <v>0.5</v>
      </c>
      <c r="V2053" s="13">
        <v>47.3</v>
      </c>
      <c r="W2053" s="11" t="str">
        <f t="shared" si="1"/>
        <v>C-Weak|BBVA|Operations|2025</v>
      </c>
      <c r="X2053" s="15">
        <f>(MAX(0,MIN(1,1-(K2053-scaling_params!$B$2)/(scaling_params!$C$2-scaling_params!$B$2)))+MAX(0,MIN(1,(L2053-scaling_params!$B$3)/(scaling_params!$C$3-scaling_params!$B$3))))/2</f>
        <v>0.2352941176</v>
      </c>
      <c r="Y2053" s="15">
        <f>(MAX(0,MIN(1,(M2053-scaling_params!$B$4)/(scaling_params!$C$4-scaling_params!$B$4)))+MAX(0,MIN(1,(N2053-scaling_params!$B$5)/(scaling_params!$C$5-scaling_params!$B$5))))/2</f>
        <v>0.3202380952</v>
      </c>
      <c r="Z2053" s="15">
        <f>(MAX(0,MIN(1,(O2053-scaling_params!$B$6)/(scaling_params!$C$6-scaling_params!$B$6)))+MAX(0,MIN(1,1-(P2053-scaling_params!$B$7)/(scaling_params!$C$7-scaling_params!$B$7)))+MAX(0,MIN(1,(T2053-scaling_params!$B$11)/(scaling_params!$C$11-scaling_params!$B$11))))/3</f>
        <v>0.09523809524</v>
      </c>
      <c r="AA2053" s="15">
        <f>(MAX(0,MIN(1,1-(Q2053-scaling_params!$B$8)/(scaling_params!$C$8-scaling_params!$B$8)))+MAX(0,MIN(1,(R2053-scaling_params!$B$9)/(scaling_params!$C$9-scaling_params!$B$9)))+MAX(0,MIN(1,(S2053-scaling_params!$B$10)/(scaling_params!$C$10-scaling_params!$B$10))))/3</f>
        <v>0.1078431373</v>
      </c>
      <c r="AB2053" s="15">
        <f>(MAX(0,MIN(1,(U2053-scaling_params!$B$12)/(scaling_params!$C$12-scaling_params!$B$12)))+MAX(0,MIN(1,(V2053-scaling_params!$B$13)/(scaling_params!$C$13-scaling_params!$B$13))))/2</f>
        <v>0.03545454545</v>
      </c>
      <c r="AC2053" s="13">
        <f>(scaling_params!$G$2*X2053+scaling_params!$G$3*Y2053+scaling_params!$G$4*Z2053+scaling_params!$G$5*AA2053+scaling_params!$G$6*AB2053)*100</f>
        <v>17.60950509</v>
      </c>
      <c r="AD2053" s="11" t="s">
        <v>681</v>
      </c>
      <c r="AE2053" s="11">
        <f t="shared" si="2"/>
        <v>0</v>
      </c>
    </row>
    <row r="2054" ht="15.75" customHeight="1">
      <c r="A2054" s="11" t="s">
        <v>202</v>
      </c>
      <c r="B2054" s="11" t="s">
        <v>163</v>
      </c>
      <c r="C2054" s="11" t="s">
        <v>164</v>
      </c>
      <c r="D2054" s="11" t="s">
        <v>181</v>
      </c>
      <c r="E2054" s="12">
        <v>2024.0</v>
      </c>
      <c r="F2054" s="11" t="s">
        <v>171</v>
      </c>
      <c r="G2054" s="11" t="s">
        <v>175</v>
      </c>
      <c r="H2054" s="11">
        <v>1.0</v>
      </c>
      <c r="I2054" s="13">
        <v>15.8</v>
      </c>
      <c r="J2054" s="11">
        <v>0.0</v>
      </c>
      <c r="K2054" s="13">
        <v>5.0</v>
      </c>
      <c r="L2054" s="13">
        <v>3.9</v>
      </c>
      <c r="M2054" s="11">
        <v>-32.0</v>
      </c>
      <c r="N2054" s="14">
        <v>0.65</v>
      </c>
      <c r="O2054" s="13">
        <v>58.2</v>
      </c>
      <c r="P2054" s="13">
        <v>10.1</v>
      </c>
      <c r="Q2054" s="13">
        <v>23.5</v>
      </c>
      <c r="R2054" s="13">
        <v>8.2</v>
      </c>
      <c r="S2054" s="13">
        <v>2.3</v>
      </c>
      <c r="T2054" s="13">
        <v>1.8</v>
      </c>
      <c r="U2054" s="13">
        <v>1.0</v>
      </c>
      <c r="V2054" s="13">
        <v>59.8</v>
      </c>
      <c r="W2054" s="11" t="str">
        <f t="shared" si="1"/>
        <v>C-Weak|BBVA|Corporate|2024</v>
      </c>
      <c r="X2054" s="15">
        <f>(MAX(0,MIN(1,1-(K2054-scaling_params!$B$2)/(scaling_params!$C$2-scaling_params!$B$2)))+MAX(0,MIN(1,(L2054-scaling_params!$B$3)/(scaling_params!$C$3-scaling_params!$B$3))))/2</f>
        <v>0.06617647059</v>
      </c>
      <c r="Y2054" s="15">
        <f>(MAX(0,MIN(1,(M2054-scaling_params!$B$4)/(scaling_params!$C$4-scaling_params!$B$4)))+MAX(0,MIN(1,(N2054-scaling_params!$B$5)/(scaling_params!$C$5-scaling_params!$B$5))))/2</f>
        <v>0.1714285714</v>
      </c>
      <c r="Z2054" s="15">
        <f>(MAX(0,MIN(1,(O2054-scaling_params!$B$6)/(scaling_params!$C$6-scaling_params!$B$6)))+MAX(0,MIN(1,1-(P2054-scaling_params!$B$7)/(scaling_params!$C$7-scaling_params!$B$7)))+MAX(0,MIN(1,(T2054-scaling_params!$B$11)/(scaling_params!$C$11-scaling_params!$B$11))))/3</f>
        <v>0.05497406884</v>
      </c>
      <c r="AA2054" s="15">
        <f>(MAX(0,MIN(1,1-(Q2054-scaling_params!$B$8)/(scaling_params!$C$8-scaling_params!$B$8)))+MAX(0,MIN(1,(R2054-scaling_params!$B$9)/(scaling_params!$C$9-scaling_params!$B$9)))+MAX(0,MIN(1,(S2054-scaling_params!$B$10)/(scaling_params!$C$10-scaling_params!$B$10))))/3</f>
        <v>0.06862745098</v>
      </c>
      <c r="AB2054" s="15">
        <f>(MAX(0,MIN(1,(U2054-scaling_params!$B$12)/(scaling_params!$C$12-scaling_params!$B$12)))+MAX(0,MIN(1,(V2054-scaling_params!$B$13)/(scaling_params!$C$13-scaling_params!$B$13))))/2</f>
        <v>0.1490909091</v>
      </c>
      <c r="AC2054" s="13">
        <f>(scaling_params!$G$2*X2054+scaling_params!$G$3*Y2054+scaling_params!$G$4*Z2054+scaling_params!$G$5*AA2054+scaling_params!$G$6*AB2054)*100</f>
        <v>9.84272497</v>
      </c>
      <c r="AD2054" s="11" t="s">
        <v>681</v>
      </c>
      <c r="AE2054" s="11">
        <f t="shared" si="2"/>
        <v>0</v>
      </c>
    </row>
    <row r="2055" ht="15.75" customHeight="1">
      <c r="A2055" s="11" t="s">
        <v>202</v>
      </c>
      <c r="B2055" s="11" t="s">
        <v>163</v>
      </c>
      <c r="C2055" s="11" t="s">
        <v>164</v>
      </c>
      <c r="D2055" s="11" t="s">
        <v>181</v>
      </c>
      <c r="E2055" s="12">
        <v>2025.0</v>
      </c>
      <c r="F2055" s="11" t="s">
        <v>171</v>
      </c>
      <c r="G2055" s="11" t="s">
        <v>175</v>
      </c>
      <c r="H2055" s="11">
        <v>1.0</v>
      </c>
      <c r="I2055" s="13">
        <v>15.2</v>
      </c>
      <c r="J2055" s="11">
        <v>0.0</v>
      </c>
      <c r="K2055" s="13">
        <v>5.1</v>
      </c>
      <c r="L2055" s="13">
        <v>4.7</v>
      </c>
      <c r="M2055" s="11">
        <v>-25.0</v>
      </c>
      <c r="N2055" s="14">
        <v>0.63</v>
      </c>
      <c r="O2055" s="13">
        <v>54.3</v>
      </c>
      <c r="P2055" s="13">
        <v>9.4</v>
      </c>
      <c r="Q2055" s="13">
        <v>22.9</v>
      </c>
      <c r="R2055" s="13">
        <v>7.0</v>
      </c>
      <c r="S2055" s="13">
        <v>2.4</v>
      </c>
      <c r="T2055" s="13">
        <v>2.7</v>
      </c>
      <c r="U2055" s="13">
        <v>0.8</v>
      </c>
      <c r="V2055" s="13">
        <v>52.4</v>
      </c>
      <c r="W2055" s="11" t="str">
        <f t="shared" si="1"/>
        <v>C-Weak|BBVA|Corporate|2025</v>
      </c>
      <c r="X2055" s="15">
        <f>(MAX(0,MIN(1,1-(K2055-scaling_params!$B$2)/(scaling_params!$C$2-scaling_params!$B$2)))+MAX(0,MIN(1,(L2055-scaling_params!$B$3)/(scaling_params!$C$3-scaling_params!$B$3))))/2</f>
        <v>0.125</v>
      </c>
      <c r="Y2055" s="15">
        <f>(MAX(0,MIN(1,(M2055-scaling_params!$B$4)/(scaling_params!$C$4-scaling_params!$B$4)))+MAX(0,MIN(1,(N2055-scaling_params!$B$5)/(scaling_params!$C$5-scaling_params!$B$5))))/2</f>
        <v>0.1797619048</v>
      </c>
      <c r="Z2055" s="15">
        <f>(MAX(0,MIN(1,(O2055-scaling_params!$B$6)/(scaling_params!$C$6-scaling_params!$B$6)))+MAX(0,MIN(1,1-(P2055-scaling_params!$B$7)/(scaling_params!$C$7-scaling_params!$B$7)))+MAX(0,MIN(1,(T2055-scaling_params!$B$11)/(scaling_params!$C$11-scaling_params!$B$11))))/3</f>
        <v>0.1142857143</v>
      </c>
      <c r="AA2055" s="15">
        <f>(MAX(0,MIN(1,1-(Q2055-scaling_params!$B$8)/(scaling_params!$C$8-scaling_params!$B$8)))+MAX(0,MIN(1,(R2055-scaling_params!$B$9)/(scaling_params!$C$9-scaling_params!$B$9)))+MAX(0,MIN(1,(S2055-scaling_params!$B$10)/(scaling_params!$C$10-scaling_params!$B$10))))/3</f>
        <v>0.07843137255</v>
      </c>
      <c r="AB2055" s="15">
        <f>(MAX(0,MIN(1,(U2055-scaling_params!$B$12)/(scaling_params!$C$12-scaling_params!$B$12)))+MAX(0,MIN(1,(V2055-scaling_params!$B$13)/(scaling_params!$C$13-scaling_params!$B$13))))/2</f>
        <v>0.08181818182</v>
      </c>
      <c r="AC2055" s="13">
        <f>(scaling_params!$G$2*X2055+scaling_params!$G$3*Y2055+scaling_params!$G$4*Z2055+scaling_params!$G$5*AA2055+scaling_params!$G$6*AB2055)*100</f>
        <v>12.19346575</v>
      </c>
      <c r="AD2055" s="11" t="s">
        <v>681</v>
      </c>
      <c r="AE2055" s="11">
        <f t="shared" si="2"/>
        <v>0</v>
      </c>
    </row>
    <row r="2056" ht="15.75" customHeight="1">
      <c r="A2056" s="11" t="s">
        <v>203</v>
      </c>
      <c r="B2056" s="11" t="s">
        <v>163</v>
      </c>
      <c r="C2056" s="11" t="s">
        <v>164</v>
      </c>
      <c r="D2056" s="11" t="s">
        <v>165</v>
      </c>
      <c r="E2056" s="12">
        <v>2024.0</v>
      </c>
      <c r="F2056" s="11" t="s">
        <v>166</v>
      </c>
      <c r="G2056" s="11" t="s">
        <v>172</v>
      </c>
      <c r="H2056" s="11">
        <v>5.0</v>
      </c>
      <c r="I2056" s="13">
        <v>15.8</v>
      </c>
      <c r="J2056" s="11">
        <v>1.0</v>
      </c>
      <c r="K2056" s="13">
        <v>5.2</v>
      </c>
      <c r="L2056" s="13">
        <v>3.5</v>
      </c>
      <c r="M2056" s="11">
        <v>-9.0</v>
      </c>
      <c r="N2056" s="14">
        <v>0.59</v>
      </c>
      <c r="O2056" s="13">
        <v>53.3</v>
      </c>
      <c r="P2056" s="13">
        <v>9.3</v>
      </c>
      <c r="Q2056" s="13">
        <v>24.0</v>
      </c>
      <c r="R2056" s="13">
        <v>6.7</v>
      </c>
      <c r="S2056" s="13">
        <v>2.4</v>
      </c>
      <c r="T2056" s="13">
        <v>1.3</v>
      </c>
      <c r="U2056" s="13">
        <v>0.6</v>
      </c>
      <c r="V2056" s="13">
        <v>51.0</v>
      </c>
      <c r="W2056" s="11" t="str">
        <f t="shared" si="1"/>
        <v>C-Weak|BBVA|Operations|2024</v>
      </c>
      <c r="X2056" s="15">
        <f>(MAX(0,MIN(1,1-(K2056-scaling_params!$B$2)/(scaling_params!$C$2-scaling_params!$B$2)))+MAX(0,MIN(1,(L2056-scaling_params!$B$3)/(scaling_params!$C$3-scaling_params!$B$3))))/2</f>
        <v>0.03676470588</v>
      </c>
      <c r="Y2056" s="15">
        <f>(MAX(0,MIN(1,(M2056-scaling_params!$B$4)/(scaling_params!$C$4-scaling_params!$B$4)))+MAX(0,MIN(1,(N2056-scaling_params!$B$5)/(scaling_params!$C$5-scaling_params!$B$5))))/2</f>
        <v>0.205952381</v>
      </c>
      <c r="Z2056" s="15">
        <f>(MAX(0,MIN(1,(O2056-scaling_params!$B$6)/(scaling_params!$C$6-scaling_params!$B$6)))+MAX(0,MIN(1,1-(P2056-scaling_params!$B$7)/(scaling_params!$C$7-scaling_params!$B$7)))+MAX(0,MIN(1,(T2056-scaling_params!$B$11)/(scaling_params!$C$11-scaling_params!$B$11))))/3</f>
        <v>0</v>
      </c>
      <c r="AA2056" s="15">
        <f>(MAX(0,MIN(1,1-(Q2056-scaling_params!$B$8)/(scaling_params!$C$8-scaling_params!$B$8)))+MAX(0,MIN(1,(R2056-scaling_params!$B$9)/(scaling_params!$C$9-scaling_params!$B$9)))+MAX(0,MIN(1,(S2056-scaling_params!$B$10)/(scaling_params!$C$10-scaling_params!$B$10))))/3</f>
        <v>0.07843137255</v>
      </c>
      <c r="AB2056" s="15">
        <f>(MAX(0,MIN(1,(U2056-scaling_params!$B$12)/(scaling_params!$C$12-scaling_params!$B$12)))+MAX(0,MIN(1,(V2056-scaling_params!$B$13)/(scaling_params!$C$13-scaling_params!$B$13))))/2</f>
        <v>0.06909090909</v>
      </c>
      <c r="AC2056" s="13">
        <f>(scaling_params!$G$2*X2056+scaling_params!$G$3*Y2056+scaling_params!$G$4*Z2056+scaling_params!$G$5*AA2056+scaling_params!$G$6*AB2056)*100</f>
        <v>7.899516425</v>
      </c>
      <c r="AD2056" s="11" t="s">
        <v>681</v>
      </c>
      <c r="AE2056" s="11">
        <f t="shared" si="2"/>
        <v>0</v>
      </c>
    </row>
    <row r="2057" ht="15.75" customHeight="1">
      <c r="A2057" s="11" t="s">
        <v>203</v>
      </c>
      <c r="B2057" s="11" t="s">
        <v>163</v>
      </c>
      <c r="C2057" s="11" t="s">
        <v>164</v>
      </c>
      <c r="D2057" s="11" t="s">
        <v>165</v>
      </c>
      <c r="E2057" s="12">
        <v>2025.0</v>
      </c>
      <c r="F2057" s="11" t="s">
        <v>166</v>
      </c>
      <c r="G2057" s="11" t="s">
        <v>172</v>
      </c>
      <c r="H2057" s="11">
        <v>5.0</v>
      </c>
      <c r="I2057" s="13">
        <v>15.2</v>
      </c>
      <c r="J2057" s="11">
        <v>0.0</v>
      </c>
      <c r="K2057" s="13">
        <v>4.5</v>
      </c>
      <c r="L2057" s="13">
        <v>4.3</v>
      </c>
      <c r="M2057" s="11">
        <v>-22.0</v>
      </c>
      <c r="N2057" s="14">
        <v>0.58</v>
      </c>
      <c r="O2057" s="13">
        <v>52.7</v>
      </c>
      <c r="P2057" s="13">
        <v>9.3</v>
      </c>
      <c r="Q2057" s="13">
        <v>21.4</v>
      </c>
      <c r="R2057" s="13">
        <v>5.7</v>
      </c>
      <c r="S2057" s="13">
        <v>1.6</v>
      </c>
      <c r="T2057" s="13">
        <v>2.1</v>
      </c>
      <c r="U2057" s="13">
        <v>0.5</v>
      </c>
      <c r="V2057" s="13">
        <v>51.3</v>
      </c>
      <c r="W2057" s="11" t="str">
        <f t="shared" si="1"/>
        <v>C-Weak|BBVA|Operations|2025</v>
      </c>
      <c r="X2057" s="15">
        <f>(MAX(0,MIN(1,1-(K2057-scaling_params!$B$2)/(scaling_params!$C$2-scaling_params!$B$2)))+MAX(0,MIN(1,(L2057-scaling_params!$B$3)/(scaling_params!$C$3-scaling_params!$B$3))))/2</f>
        <v>0.09558823529</v>
      </c>
      <c r="Y2057" s="15">
        <f>(MAX(0,MIN(1,(M2057-scaling_params!$B$4)/(scaling_params!$C$4-scaling_params!$B$4)))+MAX(0,MIN(1,(N2057-scaling_params!$B$5)/(scaling_params!$C$5-scaling_params!$B$5))))/2</f>
        <v>0.131547619</v>
      </c>
      <c r="Z2057" s="15">
        <f>(MAX(0,MIN(1,(O2057-scaling_params!$B$6)/(scaling_params!$C$6-scaling_params!$B$6)))+MAX(0,MIN(1,1-(P2057-scaling_params!$B$7)/(scaling_params!$C$7-scaling_params!$B$7)))+MAX(0,MIN(1,(T2057-scaling_params!$B$11)/(scaling_params!$C$11-scaling_params!$B$11))))/3</f>
        <v>0.05714285714</v>
      </c>
      <c r="AA2057" s="15">
        <f>(MAX(0,MIN(1,1-(Q2057-scaling_params!$B$8)/(scaling_params!$C$8-scaling_params!$B$8)))+MAX(0,MIN(1,(R2057-scaling_params!$B$9)/(scaling_params!$C$9-scaling_params!$B$9)))+MAX(0,MIN(1,(S2057-scaling_params!$B$10)/(scaling_params!$C$10-scaling_params!$B$10))))/3</f>
        <v>0</v>
      </c>
      <c r="AB2057" s="15">
        <f>(MAX(0,MIN(1,(U2057-scaling_params!$B$12)/(scaling_params!$C$12-scaling_params!$B$12)))+MAX(0,MIN(1,(V2057-scaling_params!$B$13)/(scaling_params!$C$13-scaling_params!$B$13))))/2</f>
        <v>0.07181818182</v>
      </c>
      <c r="AC2057" s="13">
        <f>(scaling_params!$G$2*X2057+scaling_params!$G$3*Y2057+scaling_params!$G$4*Z2057+scaling_params!$G$5*AA2057+scaling_params!$G$6*AB2057)*100</f>
        <v>7.528004265</v>
      </c>
      <c r="AD2057" s="11" t="s">
        <v>681</v>
      </c>
      <c r="AE2057" s="11">
        <f t="shared" si="2"/>
        <v>0</v>
      </c>
    </row>
    <row r="2058" ht="15.75" customHeight="1">
      <c r="A2058" s="11" t="s">
        <v>204</v>
      </c>
      <c r="B2058" s="11" t="s">
        <v>163</v>
      </c>
      <c r="C2058" s="11" t="s">
        <v>164</v>
      </c>
      <c r="D2058" s="11" t="s">
        <v>174</v>
      </c>
      <c r="E2058" s="12">
        <v>2024.0</v>
      </c>
      <c r="F2058" s="11" t="s">
        <v>171</v>
      </c>
      <c r="G2058" s="11" t="s">
        <v>167</v>
      </c>
      <c r="H2058" s="11">
        <v>2.0</v>
      </c>
      <c r="I2058" s="13">
        <v>15.8</v>
      </c>
      <c r="J2058" s="11">
        <v>0.0</v>
      </c>
      <c r="K2058" s="13">
        <v>4.4</v>
      </c>
      <c r="L2058" s="13">
        <v>2.8</v>
      </c>
      <c r="M2058" s="11">
        <v>-41.0</v>
      </c>
      <c r="N2058" s="14">
        <v>0.68</v>
      </c>
      <c r="O2058" s="13">
        <v>50.8</v>
      </c>
      <c r="P2058" s="13">
        <v>10.1</v>
      </c>
      <c r="Q2058" s="13">
        <v>23.5</v>
      </c>
      <c r="R2058" s="13">
        <v>5.6</v>
      </c>
      <c r="S2058" s="13">
        <v>2.4</v>
      </c>
      <c r="T2058" s="13">
        <v>2.4</v>
      </c>
      <c r="U2058" s="13">
        <v>0.8</v>
      </c>
      <c r="V2058" s="13">
        <v>52.0</v>
      </c>
      <c r="W2058" s="11" t="str">
        <f t="shared" si="1"/>
        <v>C-Weak|BBVA|Digital|2024</v>
      </c>
      <c r="X2058" s="15">
        <f>(MAX(0,MIN(1,1-(K2058-scaling_params!$B$2)/(scaling_params!$C$2-scaling_params!$B$2)))+MAX(0,MIN(1,(L2058-scaling_params!$B$3)/(scaling_params!$C$3-scaling_params!$B$3))))/2</f>
        <v>0</v>
      </c>
      <c r="Y2058" s="15">
        <f>(MAX(0,MIN(1,(M2058-scaling_params!$B$4)/(scaling_params!$C$4-scaling_params!$B$4)))+MAX(0,MIN(1,(N2058-scaling_params!$B$5)/(scaling_params!$C$5-scaling_params!$B$5))))/2</f>
        <v>0.1660714286</v>
      </c>
      <c r="Z2058" s="15">
        <f>(MAX(0,MIN(1,(O2058-scaling_params!$B$6)/(scaling_params!$C$6-scaling_params!$B$6)))+MAX(0,MIN(1,1-(P2058-scaling_params!$B$7)/(scaling_params!$C$7-scaling_params!$B$7)))+MAX(0,MIN(1,(T2058-scaling_params!$B$11)/(scaling_params!$C$11-scaling_params!$B$11))))/3</f>
        <v>0.08571428571</v>
      </c>
      <c r="AA2058" s="15">
        <f>(MAX(0,MIN(1,1-(Q2058-scaling_params!$B$8)/(scaling_params!$C$8-scaling_params!$B$8)))+MAX(0,MIN(1,(R2058-scaling_params!$B$9)/(scaling_params!$C$9-scaling_params!$B$9)))+MAX(0,MIN(1,(S2058-scaling_params!$B$10)/(scaling_params!$C$10-scaling_params!$B$10))))/3</f>
        <v>0.07843137255</v>
      </c>
      <c r="AB2058" s="15">
        <f>(MAX(0,MIN(1,(U2058-scaling_params!$B$12)/(scaling_params!$C$12-scaling_params!$B$12)))+MAX(0,MIN(1,(V2058-scaling_params!$B$13)/(scaling_params!$C$13-scaling_params!$B$13))))/2</f>
        <v>0.07818181818</v>
      </c>
      <c r="AC2058" s="13">
        <f>(scaling_params!$G$2*X2058+scaling_params!$G$3*Y2058+scaling_params!$G$4*Z2058+scaling_params!$G$5*AA2058+scaling_params!$G$6*AB2058)*100</f>
        <v>8.219901897</v>
      </c>
      <c r="AD2058" s="11" t="s">
        <v>681</v>
      </c>
      <c r="AE2058" s="11">
        <f t="shared" si="2"/>
        <v>0</v>
      </c>
    </row>
    <row r="2059" ht="15.75" customHeight="1">
      <c r="A2059" s="11" t="s">
        <v>204</v>
      </c>
      <c r="B2059" s="11" t="s">
        <v>163</v>
      </c>
      <c r="C2059" s="11" t="s">
        <v>164</v>
      </c>
      <c r="D2059" s="11" t="s">
        <v>174</v>
      </c>
      <c r="E2059" s="12">
        <v>2025.0</v>
      </c>
      <c r="F2059" s="11" t="s">
        <v>171</v>
      </c>
      <c r="G2059" s="11" t="s">
        <v>167</v>
      </c>
      <c r="H2059" s="11">
        <v>2.0</v>
      </c>
      <c r="I2059" s="13">
        <v>15.2</v>
      </c>
      <c r="J2059" s="11">
        <v>0.0</v>
      </c>
      <c r="K2059" s="13">
        <v>4.9</v>
      </c>
      <c r="L2059" s="13">
        <v>3.8</v>
      </c>
      <c r="M2059" s="11">
        <v>-41.0</v>
      </c>
      <c r="N2059" s="14">
        <v>0.58</v>
      </c>
      <c r="O2059" s="13">
        <v>53.6</v>
      </c>
      <c r="P2059" s="13">
        <v>9.0</v>
      </c>
      <c r="Q2059" s="13">
        <v>22.9</v>
      </c>
      <c r="R2059" s="13">
        <v>8.4</v>
      </c>
      <c r="S2059" s="13">
        <v>2.1</v>
      </c>
      <c r="T2059" s="13">
        <v>2.1</v>
      </c>
      <c r="U2059" s="13">
        <v>0.8</v>
      </c>
      <c r="V2059" s="13">
        <v>61.4</v>
      </c>
      <c r="W2059" s="11" t="str">
        <f t="shared" si="1"/>
        <v>C-Weak|BBVA|Digital|2025</v>
      </c>
      <c r="X2059" s="15">
        <f>(MAX(0,MIN(1,1-(K2059-scaling_params!$B$2)/(scaling_params!$C$2-scaling_params!$B$2)))+MAX(0,MIN(1,(L2059-scaling_params!$B$3)/(scaling_params!$C$3-scaling_params!$B$3))))/2</f>
        <v>0.05882352941</v>
      </c>
      <c r="Y2059" s="15">
        <f>(MAX(0,MIN(1,(M2059-scaling_params!$B$4)/(scaling_params!$C$4-scaling_params!$B$4)))+MAX(0,MIN(1,(N2059-scaling_params!$B$5)/(scaling_params!$C$5-scaling_params!$B$5))))/2</f>
        <v>0.04107142857</v>
      </c>
      <c r="Z2059" s="15">
        <f>(MAX(0,MIN(1,(O2059-scaling_params!$B$6)/(scaling_params!$C$6-scaling_params!$B$6)))+MAX(0,MIN(1,1-(P2059-scaling_params!$B$7)/(scaling_params!$C$7-scaling_params!$B$7)))+MAX(0,MIN(1,(T2059-scaling_params!$B$11)/(scaling_params!$C$11-scaling_params!$B$11))))/3</f>
        <v>0.07516087516</v>
      </c>
      <c r="AA2059" s="15">
        <f>(MAX(0,MIN(1,1-(Q2059-scaling_params!$B$8)/(scaling_params!$C$8-scaling_params!$B$8)))+MAX(0,MIN(1,(R2059-scaling_params!$B$9)/(scaling_params!$C$9-scaling_params!$B$9)))+MAX(0,MIN(1,(S2059-scaling_params!$B$10)/(scaling_params!$C$10-scaling_params!$B$10))))/3</f>
        <v>0.04901960784</v>
      </c>
      <c r="AB2059" s="15">
        <f>(MAX(0,MIN(1,(U2059-scaling_params!$B$12)/(scaling_params!$C$12-scaling_params!$B$12)))+MAX(0,MIN(1,(V2059-scaling_params!$B$13)/(scaling_params!$C$13-scaling_params!$B$13))))/2</f>
        <v>0.1636363636</v>
      </c>
      <c r="AC2059" s="13">
        <f>(scaling_params!$G$2*X2059+scaling_params!$G$3*Y2059+scaling_params!$G$4*Z2059+scaling_params!$G$5*AA2059+scaling_params!$G$6*AB2059)*100</f>
        <v>6.907466268</v>
      </c>
      <c r="AD2059" s="11" t="s">
        <v>681</v>
      </c>
      <c r="AE2059" s="11">
        <f t="shared" si="2"/>
        <v>0</v>
      </c>
    </row>
    <row r="2060" ht="15.75" customHeight="1">
      <c r="A2060" s="11" t="s">
        <v>205</v>
      </c>
      <c r="B2060" s="11" t="s">
        <v>163</v>
      </c>
      <c r="C2060" s="11" t="s">
        <v>164</v>
      </c>
      <c r="D2060" s="11" t="s">
        <v>170</v>
      </c>
      <c r="E2060" s="12">
        <v>2024.0</v>
      </c>
      <c r="F2060" s="11" t="s">
        <v>171</v>
      </c>
      <c r="G2060" s="11" t="s">
        <v>167</v>
      </c>
      <c r="H2060" s="11">
        <v>4.0</v>
      </c>
      <c r="I2060" s="13">
        <v>15.8</v>
      </c>
      <c r="J2060" s="11">
        <v>0.0</v>
      </c>
      <c r="K2060" s="13">
        <v>4.7</v>
      </c>
      <c r="L2060" s="13">
        <v>4.4</v>
      </c>
      <c r="M2060" s="11">
        <v>10.0</v>
      </c>
      <c r="N2060" s="14">
        <v>0.61</v>
      </c>
      <c r="O2060" s="13">
        <v>58.3</v>
      </c>
      <c r="P2060" s="13">
        <v>9.6</v>
      </c>
      <c r="Q2060" s="13">
        <v>23.0</v>
      </c>
      <c r="R2060" s="13">
        <v>10.9</v>
      </c>
      <c r="S2060" s="13">
        <v>2.8</v>
      </c>
      <c r="T2060" s="13">
        <v>1.9</v>
      </c>
      <c r="U2060" s="13">
        <v>1.0</v>
      </c>
      <c r="V2060" s="13">
        <v>46.4</v>
      </c>
      <c r="W2060" s="11" t="str">
        <f t="shared" si="1"/>
        <v>C-Weak|BBVA|Risk|2024</v>
      </c>
      <c r="X2060" s="15">
        <f>(MAX(0,MIN(1,1-(K2060-scaling_params!$B$2)/(scaling_params!$C$2-scaling_params!$B$2)))+MAX(0,MIN(1,(L2060-scaling_params!$B$3)/(scaling_params!$C$3-scaling_params!$B$3))))/2</f>
        <v>0.1029411765</v>
      </c>
      <c r="Y2060" s="15">
        <f>(MAX(0,MIN(1,(M2060-scaling_params!$B$4)/(scaling_params!$C$4-scaling_params!$B$4)))+MAX(0,MIN(1,(N2060-scaling_params!$B$5)/(scaling_params!$C$5-scaling_params!$B$5))))/2</f>
        <v>0.3214285714</v>
      </c>
      <c r="Z2060" s="15">
        <f>(MAX(0,MIN(1,(O2060-scaling_params!$B$6)/(scaling_params!$C$6-scaling_params!$B$6)))+MAX(0,MIN(1,1-(P2060-scaling_params!$B$7)/(scaling_params!$C$7-scaling_params!$B$7)))+MAX(0,MIN(1,(T2060-scaling_params!$B$11)/(scaling_params!$C$11-scaling_params!$B$11))))/3</f>
        <v>0.06614804338</v>
      </c>
      <c r="AA2060" s="15">
        <f>(MAX(0,MIN(1,1-(Q2060-scaling_params!$B$8)/(scaling_params!$C$8-scaling_params!$B$8)))+MAX(0,MIN(1,(R2060-scaling_params!$B$9)/(scaling_params!$C$9-scaling_params!$B$9)))+MAX(0,MIN(1,(S2060-scaling_params!$B$10)/(scaling_params!$C$10-scaling_params!$B$10))))/3</f>
        <v>0.1387441052</v>
      </c>
      <c r="AB2060" s="15">
        <f>(MAX(0,MIN(1,(U2060-scaling_params!$B$12)/(scaling_params!$C$12-scaling_params!$B$12)))+MAX(0,MIN(1,(V2060-scaling_params!$B$13)/(scaling_params!$C$13-scaling_params!$B$13))))/2</f>
        <v>0.02727272727</v>
      </c>
      <c r="AC2060" s="13">
        <f>(scaling_params!$G$2*X2060+scaling_params!$G$3*Y2060+scaling_params!$G$4*Z2060+scaling_params!$G$5*AA2060+scaling_params!$G$6*AB2060)*100</f>
        <v>14.29088253</v>
      </c>
      <c r="AD2060" s="11" t="s">
        <v>681</v>
      </c>
      <c r="AE2060" s="11">
        <f t="shared" si="2"/>
        <v>0</v>
      </c>
    </row>
    <row r="2061" ht="15.75" customHeight="1">
      <c r="A2061" s="11" t="s">
        <v>205</v>
      </c>
      <c r="B2061" s="11" t="s">
        <v>163</v>
      </c>
      <c r="C2061" s="11" t="s">
        <v>164</v>
      </c>
      <c r="D2061" s="11" t="s">
        <v>170</v>
      </c>
      <c r="E2061" s="12">
        <v>2025.0</v>
      </c>
      <c r="F2061" s="11" t="s">
        <v>171</v>
      </c>
      <c r="G2061" s="11" t="s">
        <v>167</v>
      </c>
      <c r="H2061" s="11">
        <v>4.0</v>
      </c>
      <c r="I2061" s="13">
        <v>15.2</v>
      </c>
      <c r="J2061" s="11">
        <v>0.0</v>
      </c>
      <c r="K2061" s="13">
        <v>4.1</v>
      </c>
      <c r="L2061" s="13">
        <v>6.2</v>
      </c>
      <c r="M2061" s="11">
        <v>-11.0</v>
      </c>
      <c r="N2061" s="14">
        <v>0.64</v>
      </c>
      <c r="O2061" s="13">
        <v>54.6</v>
      </c>
      <c r="P2061" s="13">
        <v>8.4</v>
      </c>
      <c r="Q2061" s="13">
        <v>21.3</v>
      </c>
      <c r="R2061" s="13">
        <v>7.8</v>
      </c>
      <c r="S2061" s="13">
        <v>2.2</v>
      </c>
      <c r="T2061" s="13">
        <v>2.3</v>
      </c>
      <c r="U2061" s="13">
        <v>0.9</v>
      </c>
      <c r="V2061" s="13">
        <v>54.8</v>
      </c>
      <c r="W2061" s="11" t="str">
        <f t="shared" si="1"/>
        <v>C-Weak|BBVA|Risk|2025</v>
      </c>
      <c r="X2061" s="15">
        <f>(MAX(0,MIN(1,1-(K2061-scaling_params!$B$2)/(scaling_params!$C$2-scaling_params!$B$2)))+MAX(0,MIN(1,(L2061-scaling_params!$B$3)/(scaling_params!$C$3-scaling_params!$B$3))))/2</f>
        <v>0.2352941176</v>
      </c>
      <c r="Y2061" s="15">
        <f>(MAX(0,MIN(1,(M2061-scaling_params!$B$4)/(scaling_params!$C$4-scaling_params!$B$4)))+MAX(0,MIN(1,(N2061-scaling_params!$B$5)/(scaling_params!$C$5-scaling_params!$B$5))))/2</f>
        <v>0.2589285714</v>
      </c>
      <c r="Z2061" s="15">
        <f>(MAX(0,MIN(1,(O2061-scaling_params!$B$6)/(scaling_params!$C$6-scaling_params!$B$6)))+MAX(0,MIN(1,1-(P2061-scaling_params!$B$7)/(scaling_params!$C$7-scaling_params!$B$7)))+MAX(0,MIN(1,(T2061-scaling_params!$B$11)/(scaling_params!$C$11-scaling_params!$B$11))))/3</f>
        <v>0.1482625483</v>
      </c>
      <c r="AA2061" s="15">
        <f>(MAX(0,MIN(1,1-(Q2061-scaling_params!$B$8)/(scaling_params!$C$8-scaling_params!$B$8)))+MAX(0,MIN(1,(R2061-scaling_params!$B$9)/(scaling_params!$C$9-scaling_params!$B$9)))+MAX(0,MIN(1,(S2061-scaling_params!$B$10)/(scaling_params!$C$10-scaling_params!$B$10))))/3</f>
        <v>0.05882352941</v>
      </c>
      <c r="AB2061" s="15">
        <f>(MAX(0,MIN(1,(U2061-scaling_params!$B$12)/(scaling_params!$C$12-scaling_params!$B$12)))+MAX(0,MIN(1,(V2061-scaling_params!$B$13)/(scaling_params!$C$13-scaling_params!$B$13))))/2</f>
        <v>0.1036363636</v>
      </c>
      <c r="AC2061" s="13">
        <f>(scaling_params!$G$2*X2061+scaling_params!$G$3*Y2061+scaling_params!$G$4*Z2061+scaling_params!$G$5*AA2061+scaling_params!$G$6*AB2061)*100</f>
        <v>17.35660629</v>
      </c>
      <c r="AD2061" s="11" t="s">
        <v>681</v>
      </c>
      <c r="AE2061" s="11">
        <f t="shared" si="2"/>
        <v>0</v>
      </c>
    </row>
    <row r="2062" ht="15.75" customHeight="1">
      <c r="A2062" s="11" t="s">
        <v>206</v>
      </c>
      <c r="B2062" s="11" t="s">
        <v>163</v>
      </c>
      <c r="C2062" s="11" t="s">
        <v>164</v>
      </c>
      <c r="D2062" s="11" t="s">
        <v>170</v>
      </c>
      <c r="E2062" s="12">
        <v>2024.0</v>
      </c>
      <c r="F2062" s="11" t="s">
        <v>171</v>
      </c>
      <c r="G2062" s="11" t="s">
        <v>172</v>
      </c>
      <c r="H2062" s="11">
        <v>5.0</v>
      </c>
      <c r="I2062" s="13">
        <v>15.8</v>
      </c>
      <c r="J2062" s="11">
        <v>0.0</v>
      </c>
      <c r="K2062" s="13">
        <v>4.7</v>
      </c>
      <c r="L2062" s="13">
        <v>5.2</v>
      </c>
      <c r="M2062" s="11">
        <v>-31.0</v>
      </c>
      <c r="N2062" s="14">
        <v>0.66</v>
      </c>
      <c r="O2062" s="13">
        <v>58.3</v>
      </c>
      <c r="P2062" s="13">
        <v>9.6</v>
      </c>
      <c r="Q2062" s="13">
        <v>23.0</v>
      </c>
      <c r="R2062" s="13">
        <v>10.9</v>
      </c>
      <c r="S2062" s="13">
        <v>2.0</v>
      </c>
      <c r="T2062" s="13">
        <v>2.1</v>
      </c>
      <c r="U2062" s="13">
        <v>1.0</v>
      </c>
      <c r="V2062" s="13">
        <v>48.7</v>
      </c>
      <c r="W2062" s="11" t="str">
        <f t="shared" si="1"/>
        <v>C-Weak|BBVA|Risk|2024</v>
      </c>
      <c r="X2062" s="15">
        <f>(MAX(0,MIN(1,1-(K2062-scaling_params!$B$2)/(scaling_params!$C$2-scaling_params!$B$2)))+MAX(0,MIN(1,(L2062-scaling_params!$B$3)/(scaling_params!$C$3-scaling_params!$B$3))))/2</f>
        <v>0.1617647059</v>
      </c>
      <c r="Y2062" s="15">
        <f>(MAX(0,MIN(1,(M2062-scaling_params!$B$4)/(scaling_params!$C$4-scaling_params!$B$4)))+MAX(0,MIN(1,(N2062-scaling_params!$B$5)/(scaling_params!$C$5-scaling_params!$B$5))))/2</f>
        <v>0.1886904762</v>
      </c>
      <c r="Z2062" s="15">
        <f>(MAX(0,MIN(1,(O2062-scaling_params!$B$6)/(scaling_params!$C$6-scaling_params!$B$6)))+MAX(0,MIN(1,1-(P2062-scaling_params!$B$7)/(scaling_params!$C$7-scaling_params!$B$7)))+MAX(0,MIN(1,(T2062-scaling_params!$B$11)/(scaling_params!$C$11-scaling_params!$B$11))))/3</f>
        <v>0.08519566242</v>
      </c>
      <c r="AA2062" s="15">
        <f>(MAX(0,MIN(1,1-(Q2062-scaling_params!$B$8)/(scaling_params!$C$8-scaling_params!$B$8)))+MAX(0,MIN(1,(R2062-scaling_params!$B$9)/(scaling_params!$C$9-scaling_params!$B$9)))+MAX(0,MIN(1,(S2062-scaling_params!$B$10)/(scaling_params!$C$10-scaling_params!$B$10))))/3</f>
        <v>0.06031273269</v>
      </c>
      <c r="AB2062" s="15">
        <f>(MAX(0,MIN(1,(U2062-scaling_params!$B$12)/(scaling_params!$C$12-scaling_params!$B$12)))+MAX(0,MIN(1,(V2062-scaling_params!$B$13)/(scaling_params!$C$13-scaling_params!$B$13))))/2</f>
        <v>0.04818181818</v>
      </c>
      <c r="AC2062" s="13">
        <f>(scaling_params!$G$2*X2062+scaling_params!$G$3*Y2062+scaling_params!$G$4*Z2062+scaling_params!$G$5*AA2062+scaling_params!$G$6*AB2062)*100</f>
        <v>11.8678444</v>
      </c>
      <c r="AD2062" s="11" t="s">
        <v>681</v>
      </c>
      <c r="AE2062" s="11">
        <f t="shared" si="2"/>
        <v>0</v>
      </c>
    </row>
    <row r="2063" ht="15.75" customHeight="1">
      <c r="A2063" s="11" t="s">
        <v>206</v>
      </c>
      <c r="B2063" s="11" t="s">
        <v>163</v>
      </c>
      <c r="C2063" s="11" t="s">
        <v>164</v>
      </c>
      <c r="D2063" s="11" t="s">
        <v>170</v>
      </c>
      <c r="E2063" s="12">
        <v>2025.0</v>
      </c>
      <c r="F2063" s="11" t="s">
        <v>171</v>
      </c>
      <c r="G2063" s="11" t="s">
        <v>172</v>
      </c>
      <c r="H2063" s="11">
        <v>5.0</v>
      </c>
      <c r="I2063" s="13">
        <v>15.2</v>
      </c>
      <c r="J2063" s="11">
        <v>0.0</v>
      </c>
      <c r="K2063" s="13">
        <v>4.1</v>
      </c>
      <c r="L2063" s="13">
        <v>5.5</v>
      </c>
      <c r="M2063" s="11">
        <v>-5.0</v>
      </c>
      <c r="N2063" s="14">
        <v>0.68</v>
      </c>
      <c r="O2063" s="13">
        <v>54.6</v>
      </c>
      <c r="P2063" s="13">
        <v>8.4</v>
      </c>
      <c r="Q2063" s="13">
        <v>21.3</v>
      </c>
      <c r="R2063" s="13">
        <v>7.8</v>
      </c>
      <c r="S2063" s="13">
        <v>2.2</v>
      </c>
      <c r="T2063" s="13">
        <v>3.2</v>
      </c>
      <c r="U2063" s="13">
        <v>0.9</v>
      </c>
      <c r="V2063" s="13">
        <v>50.3</v>
      </c>
      <c r="W2063" s="11" t="str">
        <f t="shared" si="1"/>
        <v>C-Weak|BBVA|Risk|2025</v>
      </c>
      <c r="X2063" s="15">
        <f>(MAX(0,MIN(1,1-(K2063-scaling_params!$B$2)/(scaling_params!$C$2-scaling_params!$B$2)))+MAX(0,MIN(1,(L2063-scaling_params!$B$3)/(scaling_params!$C$3-scaling_params!$B$3))))/2</f>
        <v>0.1838235294</v>
      </c>
      <c r="Y2063" s="15">
        <f>(MAX(0,MIN(1,(M2063-scaling_params!$B$4)/(scaling_params!$C$4-scaling_params!$B$4)))+MAX(0,MIN(1,(N2063-scaling_params!$B$5)/(scaling_params!$C$5-scaling_params!$B$5))))/2</f>
        <v>0.3375</v>
      </c>
      <c r="Z2063" s="15">
        <f>(MAX(0,MIN(1,(O2063-scaling_params!$B$6)/(scaling_params!$C$6-scaling_params!$B$6)))+MAX(0,MIN(1,1-(P2063-scaling_params!$B$7)/(scaling_params!$C$7-scaling_params!$B$7)))+MAX(0,MIN(1,(T2063-scaling_params!$B$11)/(scaling_params!$C$11-scaling_params!$B$11))))/3</f>
        <v>0.233976834</v>
      </c>
      <c r="AA2063" s="15">
        <f>(MAX(0,MIN(1,1-(Q2063-scaling_params!$B$8)/(scaling_params!$C$8-scaling_params!$B$8)))+MAX(0,MIN(1,(R2063-scaling_params!$B$9)/(scaling_params!$C$9-scaling_params!$B$9)))+MAX(0,MIN(1,(S2063-scaling_params!$B$10)/(scaling_params!$C$10-scaling_params!$B$10))))/3</f>
        <v>0.05882352941</v>
      </c>
      <c r="AB2063" s="15">
        <f>(MAX(0,MIN(1,(U2063-scaling_params!$B$12)/(scaling_params!$C$12-scaling_params!$B$12)))+MAX(0,MIN(1,(V2063-scaling_params!$B$13)/(scaling_params!$C$13-scaling_params!$B$13))))/2</f>
        <v>0.06272727273</v>
      </c>
      <c r="AC2063" s="13">
        <f>(scaling_params!$G$2*X2063+scaling_params!$G$3*Y2063+scaling_params!$G$4*Z2063+scaling_params!$G$5*AA2063+scaling_params!$G$6*AB2063)*100</f>
        <v>19.52503448</v>
      </c>
      <c r="AD2063" s="11" t="s">
        <v>681</v>
      </c>
      <c r="AE2063" s="11">
        <f t="shared" si="2"/>
        <v>0</v>
      </c>
    </row>
    <row r="2064" ht="15.75" customHeight="1">
      <c r="A2064" s="11" t="s">
        <v>207</v>
      </c>
      <c r="B2064" s="11" t="s">
        <v>163</v>
      </c>
      <c r="C2064" s="11" t="s">
        <v>164</v>
      </c>
      <c r="D2064" s="11" t="s">
        <v>181</v>
      </c>
      <c r="E2064" s="12">
        <v>2024.0</v>
      </c>
      <c r="F2064" s="11" t="s">
        <v>171</v>
      </c>
      <c r="G2064" s="11" t="s">
        <v>172</v>
      </c>
      <c r="H2064" s="11">
        <v>4.0</v>
      </c>
      <c r="I2064" s="13">
        <v>15.8</v>
      </c>
      <c r="J2064" s="11">
        <v>0.0</v>
      </c>
      <c r="K2064" s="13">
        <v>5.0</v>
      </c>
      <c r="L2064" s="13">
        <v>5.1</v>
      </c>
      <c r="M2064" s="11">
        <v>-22.0</v>
      </c>
      <c r="N2064" s="14">
        <v>0.76</v>
      </c>
      <c r="O2064" s="13">
        <v>58.2</v>
      </c>
      <c r="P2064" s="13">
        <v>10.1</v>
      </c>
      <c r="Q2064" s="13">
        <v>23.5</v>
      </c>
      <c r="R2064" s="13">
        <v>8.2</v>
      </c>
      <c r="S2064" s="13">
        <v>2.2</v>
      </c>
      <c r="T2064" s="13">
        <v>2.1</v>
      </c>
      <c r="U2064" s="13">
        <v>1.0</v>
      </c>
      <c r="V2064" s="13">
        <v>53.0</v>
      </c>
      <c r="W2064" s="11" t="str">
        <f t="shared" si="1"/>
        <v>C-Weak|BBVA|Corporate|2024</v>
      </c>
      <c r="X2064" s="15">
        <f>(MAX(0,MIN(1,1-(K2064-scaling_params!$B$2)/(scaling_params!$C$2-scaling_params!$B$2)))+MAX(0,MIN(1,(L2064-scaling_params!$B$3)/(scaling_params!$C$3-scaling_params!$B$3))))/2</f>
        <v>0.1544117647</v>
      </c>
      <c r="Y2064" s="15">
        <f>(MAX(0,MIN(1,(M2064-scaling_params!$B$4)/(scaling_params!$C$4-scaling_params!$B$4)))+MAX(0,MIN(1,(N2064-scaling_params!$B$5)/(scaling_params!$C$5-scaling_params!$B$5))))/2</f>
        <v>0.356547619</v>
      </c>
      <c r="Z2064" s="15">
        <f>(MAX(0,MIN(1,(O2064-scaling_params!$B$6)/(scaling_params!$C$6-scaling_params!$B$6)))+MAX(0,MIN(1,1-(P2064-scaling_params!$B$7)/(scaling_params!$C$7-scaling_params!$B$7)))+MAX(0,MIN(1,(T2064-scaling_params!$B$11)/(scaling_params!$C$11-scaling_params!$B$11))))/3</f>
        <v>0.08354549741</v>
      </c>
      <c r="AA2064" s="15">
        <f>(MAX(0,MIN(1,1-(Q2064-scaling_params!$B$8)/(scaling_params!$C$8-scaling_params!$B$8)))+MAX(0,MIN(1,(R2064-scaling_params!$B$9)/(scaling_params!$C$9-scaling_params!$B$9)))+MAX(0,MIN(1,(S2064-scaling_params!$B$10)/(scaling_params!$C$10-scaling_params!$B$10))))/3</f>
        <v>0.05882352941</v>
      </c>
      <c r="AB2064" s="15">
        <f>(MAX(0,MIN(1,(U2064-scaling_params!$B$12)/(scaling_params!$C$12-scaling_params!$B$12)))+MAX(0,MIN(1,(V2064-scaling_params!$B$13)/(scaling_params!$C$13-scaling_params!$B$13))))/2</f>
        <v>0.08727272727</v>
      </c>
      <c r="AC2064" s="13">
        <f>(scaling_params!$G$2*X2064+scaling_params!$G$3*Y2064+scaling_params!$G$4*Z2064+scaling_params!$G$5*AA2064+scaling_params!$G$6*AB2064)*100</f>
        <v>16.03597701</v>
      </c>
      <c r="AD2064" s="11" t="s">
        <v>681</v>
      </c>
      <c r="AE2064" s="11">
        <f t="shared" si="2"/>
        <v>0</v>
      </c>
    </row>
    <row r="2065" ht="15.75" customHeight="1">
      <c r="A2065" s="11" t="s">
        <v>207</v>
      </c>
      <c r="B2065" s="11" t="s">
        <v>163</v>
      </c>
      <c r="C2065" s="11" t="s">
        <v>164</v>
      </c>
      <c r="D2065" s="11" t="s">
        <v>181</v>
      </c>
      <c r="E2065" s="12">
        <v>2025.0</v>
      </c>
      <c r="F2065" s="11" t="s">
        <v>171</v>
      </c>
      <c r="G2065" s="11" t="s">
        <v>172</v>
      </c>
      <c r="H2065" s="11">
        <v>4.0</v>
      </c>
      <c r="I2065" s="13">
        <v>15.2</v>
      </c>
      <c r="J2065" s="11">
        <v>1.0</v>
      </c>
      <c r="K2065" s="13">
        <v>5.1</v>
      </c>
      <c r="L2065" s="13">
        <v>5.2</v>
      </c>
      <c r="M2065" s="11">
        <v>-27.0</v>
      </c>
      <c r="N2065" s="14">
        <v>0.69</v>
      </c>
      <c r="O2065" s="13">
        <v>54.3</v>
      </c>
      <c r="P2065" s="13">
        <v>9.4</v>
      </c>
      <c r="Q2065" s="13">
        <v>22.9</v>
      </c>
      <c r="R2065" s="13">
        <v>7.0</v>
      </c>
      <c r="S2065" s="13">
        <v>2.5</v>
      </c>
      <c r="T2065" s="13">
        <v>2.2</v>
      </c>
      <c r="U2065" s="13">
        <v>0.8</v>
      </c>
      <c r="V2065" s="13">
        <v>49.6</v>
      </c>
      <c r="W2065" s="11" t="str">
        <f t="shared" si="1"/>
        <v>C-Weak|BBVA|Corporate|2025</v>
      </c>
      <c r="X2065" s="15">
        <f>(MAX(0,MIN(1,1-(K2065-scaling_params!$B$2)/(scaling_params!$C$2-scaling_params!$B$2)))+MAX(0,MIN(1,(L2065-scaling_params!$B$3)/(scaling_params!$C$3-scaling_params!$B$3))))/2</f>
        <v>0.1617647059</v>
      </c>
      <c r="Y2065" s="15">
        <f>(MAX(0,MIN(1,(M2065-scaling_params!$B$4)/(scaling_params!$C$4-scaling_params!$B$4)))+MAX(0,MIN(1,(N2065-scaling_params!$B$5)/(scaling_params!$C$5-scaling_params!$B$5))))/2</f>
        <v>0.2452380952</v>
      </c>
      <c r="Z2065" s="15">
        <f>(MAX(0,MIN(1,(O2065-scaling_params!$B$6)/(scaling_params!$C$6-scaling_params!$B$6)))+MAX(0,MIN(1,1-(P2065-scaling_params!$B$7)/(scaling_params!$C$7-scaling_params!$B$7)))+MAX(0,MIN(1,(T2065-scaling_params!$B$11)/(scaling_params!$C$11-scaling_params!$B$11))))/3</f>
        <v>0.06666666667</v>
      </c>
      <c r="AA2065" s="15">
        <f>(MAX(0,MIN(1,1-(Q2065-scaling_params!$B$8)/(scaling_params!$C$8-scaling_params!$B$8)))+MAX(0,MIN(1,(R2065-scaling_params!$B$9)/(scaling_params!$C$9-scaling_params!$B$9)))+MAX(0,MIN(1,(S2065-scaling_params!$B$10)/(scaling_params!$C$10-scaling_params!$B$10))))/3</f>
        <v>0.08823529412</v>
      </c>
      <c r="AB2065" s="15">
        <f>(MAX(0,MIN(1,(U2065-scaling_params!$B$12)/(scaling_params!$C$12-scaling_params!$B$12)))+MAX(0,MIN(1,(V2065-scaling_params!$B$13)/(scaling_params!$C$13-scaling_params!$B$13))))/2</f>
        <v>0.05636363636</v>
      </c>
      <c r="AC2065" s="13">
        <f>(scaling_params!$G$2*X2065+scaling_params!$G$3*Y2065+scaling_params!$G$4*Z2065+scaling_params!$G$5*AA2065+scaling_params!$G$6*AB2065)*100</f>
        <v>13.34926458</v>
      </c>
      <c r="AD2065" s="11" t="s">
        <v>681</v>
      </c>
      <c r="AE2065" s="11">
        <f t="shared" si="2"/>
        <v>0</v>
      </c>
    </row>
    <row r="2066" ht="15.75" customHeight="1">
      <c r="A2066" s="11" t="s">
        <v>208</v>
      </c>
      <c r="B2066" s="11" t="s">
        <v>163</v>
      </c>
      <c r="C2066" s="11" t="s">
        <v>164</v>
      </c>
      <c r="D2066" s="11" t="s">
        <v>174</v>
      </c>
      <c r="E2066" s="12">
        <v>2024.0</v>
      </c>
      <c r="F2066" s="11" t="s">
        <v>171</v>
      </c>
      <c r="G2066" s="11" t="s">
        <v>167</v>
      </c>
      <c r="H2066" s="11">
        <v>1.0</v>
      </c>
      <c r="I2066" s="13">
        <v>15.8</v>
      </c>
      <c r="J2066" s="11">
        <v>0.0</v>
      </c>
      <c r="K2066" s="13">
        <v>4.4</v>
      </c>
      <c r="L2066" s="13">
        <v>4.5</v>
      </c>
      <c r="M2066" s="11">
        <v>-23.0</v>
      </c>
      <c r="N2066" s="14">
        <v>0.65</v>
      </c>
      <c r="O2066" s="13">
        <v>50.8</v>
      </c>
      <c r="P2066" s="13">
        <v>10.1</v>
      </c>
      <c r="Q2066" s="13">
        <v>23.5</v>
      </c>
      <c r="R2066" s="13">
        <v>5.6</v>
      </c>
      <c r="S2066" s="13">
        <v>1.5</v>
      </c>
      <c r="T2066" s="13">
        <v>1.3</v>
      </c>
      <c r="U2066" s="13">
        <v>0.8</v>
      </c>
      <c r="V2066" s="13">
        <v>50.9</v>
      </c>
      <c r="W2066" s="11" t="str">
        <f t="shared" si="1"/>
        <v>C-Weak|BBVA|Digital|2024</v>
      </c>
      <c r="X2066" s="15">
        <f>(MAX(0,MIN(1,1-(K2066-scaling_params!$B$2)/(scaling_params!$C$2-scaling_params!$B$2)))+MAX(0,MIN(1,(L2066-scaling_params!$B$3)/(scaling_params!$C$3-scaling_params!$B$3))))/2</f>
        <v>0.1102941176</v>
      </c>
      <c r="Y2066" s="15">
        <f>(MAX(0,MIN(1,(M2066-scaling_params!$B$4)/(scaling_params!$C$4-scaling_params!$B$4)))+MAX(0,MIN(1,(N2066-scaling_params!$B$5)/(scaling_params!$C$5-scaling_params!$B$5))))/2</f>
        <v>0.2142857143</v>
      </c>
      <c r="Z2066" s="15">
        <f>(MAX(0,MIN(1,(O2066-scaling_params!$B$6)/(scaling_params!$C$6-scaling_params!$B$6)))+MAX(0,MIN(1,1-(P2066-scaling_params!$B$7)/(scaling_params!$C$7-scaling_params!$B$7)))+MAX(0,MIN(1,(T2066-scaling_params!$B$11)/(scaling_params!$C$11-scaling_params!$B$11))))/3</f>
        <v>0</v>
      </c>
      <c r="AA2066" s="15">
        <f>(MAX(0,MIN(1,1-(Q2066-scaling_params!$B$8)/(scaling_params!$C$8-scaling_params!$B$8)))+MAX(0,MIN(1,(R2066-scaling_params!$B$9)/(scaling_params!$C$9-scaling_params!$B$9)))+MAX(0,MIN(1,(S2066-scaling_params!$B$10)/(scaling_params!$C$10-scaling_params!$B$10))))/3</f>
        <v>0</v>
      </c>
      <c r="AB2066" s="15">
        <f>(MAX(0,MIN(1,(U2066-scaling_params!$B$12)/(scaling_params!$C$12-scaling_params!$B$12)))+MAX(0,MIN(1,(V2066-scaling_params!$B$13)/(scaling_params!$C$13-scaling_params!$B$13))))/2</f>
        <v>0.06818181818</v>
      </c>
      <c r="AC2066" s="13">
        <f>(scaling_params!$G$2*X2066+scaling_params!$G$3*Y2066+scaling_params!$G$4*Z2066+scaling_params!$G$5*AA2066+scaling_params!$G$6*AB2066)*100</f>
        <v>8.432171505</v>
      </c>
      <c r="AD2066" s="11" t="s">
        <v>681</v>
      </c>
      <c r="AE2066" s="11">
        <f t="shared" si="2"/>
        <v>0</v>
      </c>
    </row>
    <row r="2067" ht="15.75" customHeight="1">
      <c r="A2067" s="11" t="s">
        <v>208</v>
      </c>
      <c r="B2067" s="11" t="s">
        <v>163</v>
      </c>
      <c r="C2067" s="11" t="s">
        <v>164</v>
      </c>
      <c r="D2067" s="11" t="s">
        <v>174</v>
      </c>
      <c r="E2067" s="12">
        <v>2025.0</v>
      </c>
      <c r="F2067" s="11" t="s">
        <v>171</v>
      </c>
      <c r="G2067" s="11" t="s">
        <v>167</v>
      </c>
      <c r="H2067" s="11">
        <v>1.0</v>
      </c>
      <c r="I2067" s="13">
        <v>15.2</v>
      </c>
      <c r="J2067" s="11">
        <v>0.0</v>
      </c>
      <c r="K2067" s="13">
        <v>4.9</v>
      </c>
      <c r="L2067" s="13">
        <v>3.1</v>
      </c>
      <c r="M2067" s="11">
        <v>-37.0</v>
      </c>
      <c r="N2067" s="14">
        <v>0.58</v>
      </c>
      <c r="O2067" s="13">
        <v>53.6</v>
      </c>
      <c r="P2067" s="13">
        <v>9.0</v>
      </c>
      <c r="Q2067" s="13">
        <v>22.9</v>
      </c>
      <c r="R2067" s="13">
        <v>8.4</v>
      </c>
      <c r="S2067" s="13">
        <v>1.6</v>
      </c>
      <c r="T2067" s="13">
        <v>1.9</v>
      </c>
      <c r="U2067" s="13">
        <v>0.8</v>
      </c>
      <c r="V2067" s="13">
        <v>40.1</v>
      </c>
      <c r="W2067" s="11" t="str">
        <f t="shared" si="1"/>
        <v>C-Weak|BBVA|Digital|2025</v>
      </c>
      <c r="X2067" s="15">
        <f>(MAX(0,MIN(1,1-(K2067-scaling_params!$B$2)/(scaling_params!$C$2-scaling_params!$B$2)))+MAX(0,MIN(1,(L2067-scaling_params!$B$3)/(scaling_params!$C$3-scaling_params!$B$3))))/2</f>
        <v>0.007352941176</v>
      </c>
      <c r="Y2067" s="15">
        <f>(MAX(0,MIN(1,(M2067-scaling_params!$B$4)/(scaling_params!$C$4-scaling_params!$B$4)))+MAX(0,MIN(1,(N2067-scaling_params!$B$5)/(scaling_params!$C$5-scaling_params!$B$5))))/2</f>
        <v>0.06011904762</v>
      </c>
      <c r="Z2067" s="15">
        <f>(MAX(0,MIN(1,(O2067-scaling_params!$B$6)/(scaling_params!$C$6-scaling_params!$B$6)))+MAX(0,MIN(1,1-(P2067-scaling_params!$B$7)/(scaling_params!$C$7-scaling_params!$B$7)))+MAX(0,MIN(1,(T2067-scaling_params!$B$11)/(scaling_params!$C$11-scaling_params!$B$11))))/3</f>
        <v>0.05611325611</v>
      </c>
      <c r="AA2067" s="15">
        <f>(MAX(0,MIN(1,1-(Q2067-scaling_params!$B$8)/(scaling_params!$C$8-scaling_params!$B$8)))+MAX(0,MIN(1,(R2067-scaling_params!$B$9)/(scaling_params!$C$9-scaling_params!$B$9)))+MAX(0,MIN(1,(S2067-scaling_params!$B$10)/(scaling_params!$C$10-scaling_params!$B$10))))/3</f>
        <v>0</v>
      </c>
      <c r="AB2067" s="15">
        <f>(MAX(0,MIN(1,(U2067-scaling_params!$B$12)/(scaling_params!$C$12-scaling_params!$B$12)))+MAX(0,MIN(1,(V2067-scaling_params!$B$13)/(scaling_params!$C$13-scaling_params!$B$13))))/2</f>
        <v>0</v>
      </c>
      <c r="AC2067" s="13">
        <f>(scaling_params!$G$2*X2067+scaling_params!$G$3*Y2067+scaling_params!$G$4*Z2067+scaling_params!$G$5*AA2067+scaling_params!$G$6*AB2067)*100</f>
        <v>2.904253255</v>
      </c>
      <c r="AD2067" s="11" t="s">
        <v>681</v>
      </c>
      <c r="AE2067" s="11">
        <f t="shared" si="2"/>
        <v>0</v>
      </c>
    </row>
    <row r="2068" ht="15.75" customHeight="1">
      <c r="A2068" s="11" t="s">
        <v>209</v>
      </c>
      <c r="B2068" s="11" t="s">
        <v>163</v>
      </c>
      <c r="C2068" s="11" t="s">
        <v>164</v>
      </c>
      <c r="D2068" s="11" t="s">
        <v>177</v>
      </c>
      <c r="E2068" s="12">
        <v>2024.0</v>
      </c>
      <c r="F2068" s="11" t="s">
        <v>171</v>
      </c>
      <c r="G2068" s="11" t="s">
        <v>172</v>
      </c>
      <c r="H2068" s="11">
        <v>4.0</v>
      </c>
      <c r="I2068" s="13">
        <v>15.8</v>
      </c>
      <c r="J2068" s="11">
        <v>0.0</v>
      </c>
      <c r="K2068" s="13">
        <v>4.9</v>
      </c>
      <c r="L2068" s="13">
        <v>3.7</v>
      </c>
      <c r="M2068" s="11">
        <v>-32.0</v>
      </c>
      <c r="N2068" s="14">
        <v>0.57</v>
      </c>
      <c r="O2068" s="13">
        <v>59.8</v>
      </c>
      <c r="P2068" s="13">
        <v>9.1</v>
      </c>
      <c r="Q2068" s="13">
        <v>23.3</v>
      </c>
      <c r="R2068" s="13">
        <v>7.2</v>
      </c>
      <c r="S2068" s="13">
        <v>1.5</v>
      </c>
      <c r="T2068" s="13">
        <v>1.0</v>
      </c>
      <c r="U2068" s="13">
        <v>0.7</v>
      </c>
      <c r="V2068" s="13">
        <v>49.2</v>
      </c>
      <c r="W2068" s="11" t="str">
        <f t="shared" si="1"/>
        <v>C-Weak|BBVA|Retail|2024</v>
      </c>
      <c r="X2068" s="15">
        <f>(MAX(0,MIN(1,1-(K2068-scaling_params!$B$2)/(scaling_params!$C$2-scaling_params!$B$2)))+MAX(0,MIN(1,(L2068-scaling_params!$B$3)/(scaling_params!$C$3-scaling_params!$B$3))))/2</f>
        <v>0.05147058824</v>
      </c>
      <c r="Y2068" s="15">
        <f>(MAX(0,MIN(1,(M2068-scaling_params!$B$4)/(scaling_params!$C$4-scaling_params!$B$4)))+MAX(0,MIN(1,(N2068-scaling_params!$B$5)/(scaling_params!$C$5-scaling_params!$B$5))))/2</f>
        <v>0.07142857143</v>
      </c>
      <c r="Z2068" s="15">
        <f>(MAX(0,MIN(1,(O2068-scaling_params!$B$6)/(scaling_params!$C$6-scaling_params!$B$6)))+MAX(0,MIN(1,1-(P2068-scaling_params!$B$7)/(scaling_params!$C$7-scaling_params!$B$7)))+MAX(0,MIN(1,(T2068-scaling_params!$B$11)/(scaling_params!$C$11-scaling_params!$B$11))))/3</f>
        <v>0.06181428954</v>
      </c>
      <c r="AA2068" s="15">
        <f>(MAX(0,MIN(1,1-(Q2068-scaling_params!$B$8)/(scaling_params!$C$8-scaling_params!$B$8)))+MAX(0,MIN(1,(R2068-scaling_params!$B$9)/(scaling_params!$C$9-scaling_params!$B$9)))+MAX(0,MIN(1,(S2068-scaling_params!$B$10)/(scaling_params!$C$10-scaling_params!$B$10))))/3</f>
        <v>0</v>
      </c>
      <c r="AB2068" s="15">
        <f>(MAX(0,MIN(1,(U2068-scaling_params!$B$12)/(scaling_params!$C$12-scaling_params!$B$12)))+MAX(0,MIN(1,(V2068-scaling_params!$B$13)/(scaling_params!$C$13-scaling_params!$B$13))))/2</f>
        <v>0.05272727273</v>
      </c>
      <c r="AC2068" s="13">
        <f>(scaling_params!$G$2*X2068+scaling_params!$G$3*Y2068+scaling_params!$G$4*Z2068+scaling_params!$G$5*AA2068+scaling_params!$G$6*AB2068)*100</f>
        <v>4.962947874</v>
      </c>
      <c r="AD2068" s="11" t="s">
        <v>681</v>
      </c>
      <c r="AE2068" s="11">
        <f t="shared" si="2"/>
        <v>0</v>
      </c>
    </row>
    <row r="2069" ht="15.75" customHeight="1">
      <c r="A2069" s="11" t="s">
        <v>209</v>
      </c>
      <c r="B2069" s="11" t="s">
        <v>163</v>
      </c>
      <c r="C2069" s="11" t="s">
        <v>164</v>
      </c>
      <c r="D2069" s="11" t="s">
        <v>177</v>
      </c>
      <c r="E2069" s="12">
        <v>2025.0</v>
      </c>
      <c r="F2069" s="11" t="s">
        <v>171</v>
      </c>
      <c r="G2069" s="11" t="s">
        <v>172</v>
      </c>
      <c r="H2069" s="11">
        <v>4.0</v>
      </c>
      <c r="I2069" s="13">
        <v>15.2</v>
      </c>
      <c r="J2069" s="11">
        <v>0.0</v>
      </c>
      <c r="K2069" s="13">
        <v>5.4</v>
      </c>
      <c r="L2069" s="13">
        <v>3.3</v>
      </c>
      <c r="M2069" s="11">
        <v>-40.0</v>
      </c>
      <c r="N2069" s="14">
        <v>0.68</v>
      </c>
      <c r="O2069" s="13">
        <v>52.5</v>
      </c>
      <c r="P2069" s="13">
        <v>9.5</v>
      </c>
      <c r="Q2069" s="13">
        <v>23.0</v>
      </c>
      <c r="R2069" s="13">
        <v>10.6</v>
      </c>
      <c r="S2069" s="13">
        <v>1.2</v>
      </c>
      <c r="T2069" s="13">
        <v>1.0</v>
      </c>
      <c r="U2069" s="13">
        <v>0.7</v>
      </c>
      <c r="V2069" s="13">
        <v>44.6</v>
      </c>
      <c r="W2069" s="11" t="str">
        <f t="shared" si="1"/>
        <v>C-Weak|BBVA|Retail|2025</v>
      </c>
      <c r="X2069" s="15">
        <f>(MAX(0,MIN(1,1-(K2069-scaling_params!$B$2)/(scaling_params!$C$2-scaling_params!$B$2)))+MAX(0,MIN(1,(L2069-scaling_params!$B$3)/(scaling_params!$C$3-scaling_params!$B$3))))/2</f>
        <v>0.02205882353</v>
      </c>
      <c r="Y2069" s="15">
        <f>(MAX(0,MIN(1,(M2069-scaling_params!$B$4)/(scaling_params!$C$4-scaling_params!$B$4)))+MAX(0,MIN(1,(N2069-scaling_params!$B$5)/(scaling_params!$C$5-scaling_params!$B$5))))/2</f>
        <v>0.1708333333</v>
      </c>
      <c r="Z2069" s="15">
        <f>(MAX(0,MIN(1,(O2069-scaling_params!$B$6)/(scaling_params!$C$6-scaling_params!$B$6)))+MAX(0,MIN(1,1-(P2069-scaling_params!$B$7)/(scaling_params!$C$7-scaling_params!$B$7)))+MAX(0,MIN(1,(T2069-scaling_params!$B$11)/(scaling_params!$C$11-scaling_params!$B$11))))/3</f>
        <v>0</v>
      </c>
      <c r="AA2069" s="15">
        <f>(MAX(0,MIN(1,1-(Q2069-scaling_params!$B$8)/(scaling_params!$C$8-scaling_params!$B$8)))+MAX(0,MIN(1,(R2069-scaling_params!$B$9)/(scaling_params!$C$9-scaling_params!$B$9)))+MAX(0,MIN(1,(S2069-scaling_params!$B$10)/(scaling_params!$C$10-scaling_params!$B$10))))/3</f>
        <v>0.008438818565</v>
      </c>
      <c r="AB2069" s="15">
        <f>(MAX(0,MIN(1,(U2069-scaling_params!$B$12)/(scaling_params!$C$12-scaling_params!$B$12)))+MAX(0,MIN(1,(V2069-scaling_params!$B$13)/(scaling_params!$C$13-scaling_params!$B$13))))/2</f>
        <v>0.01090909091</v>
      </c>
      <c r="AC2069" s="13">
        <f>(scaling_params!$G$2*X2069+scaling_params!$G$3*Y2069+scaling_params!$G$4*Z2069+scaling_params!$G$5*AA2069+scaling_params!$G$6*AB2069)*100</f>
        <v>4.810216166</v>
      </c>
      <c r="AD2069" s="11" t="s">
        <v>681</v>
      </c>
      <c r="AE2069" s="11">
        <f t="shared" si="2"/>
        <v>0</v>
      </c>
    </row>
    <row r="2070" ht="15.75" customHeight="1">
      <c r="A2070" s="11" t="s">
        <v>210</v>
      </c>
      <c r="B2070" s="11" t="s">
        <v>163</v>
      </c>
      <c r="C2070" s="11" t="s">
        <v>164</v>
      </c>
      <c r="D2070" s="11" t="s">
        <v>165</v>
      </c>
      <c r="E2070" s="12">
        <v>2024.0</v>
      </c>
      <c r="F2070" s="11" t="s">
        <v>171</v>
      </c>
      <c r="G2070" s="11" t="s">
        <v>172</v>
      </c>
      <c r="H2070" s="11">
        <v>5.0</v>
      </c>
      <c r="I2070" s="13">
        <v>15.8</v>
      </c>
      <c r="J2070" s="11">
        <v>1.0</v>
      </c>
      <c r="K2070" s="13">
        <v>5.2</v>
      </c>
      <c r="L2070" s="13">
        <v>3.8</v>
      </c>
      <c r="M2070" s="11">
        <v>-32.0</v>
      </c>
      <c r="N2070" s="14">
        <v>0.72</v>
      </c>
      <c r="O2070" s="13">
        <v>53.3</v>
      </c>
      <c r="P2070" s="13">
        <v>9.3</v>
      </c>
      <c r="Q2070" s="13">
        <v>24.0</v>
      </c>
      <c r="R2070" s="13">
        <v>6.7</v>
      </c>
      <c r="S2070" s="13">
        <v>2.8</v>
      </c>
      <c r="T2070" s="13">
        <v>2.0</v>
      </c>
      <c r="U2070" s="13">
        <v>0.6</v>
      </c>
      <c r="V2070" s="13">
        <v>45.9</v>
      </c>
      <c r="W2070" s="11" t="str">
        <f t="shared" si="1"/>
        <v>C-Weak|BBVA|Operations|2024</v>
      </c>
      <c r="X2070" s="15">
        <f>(MAX(0,MIN(1,1-(K2070-scaling_params!$B$2)/(scaling_params!$C$2-scaling_params!$B$2)))+MAX(0,MIN(1,(L2070-scaling_params!$B$3)/(scaling_params!$C$3-scaling_params!$B$3))))/2</f>
        <v>0.05882352941</v>
      </c>
      <c r="Y2070" s="15">
        <f>(MAX(0,MIN(1,(M2070-scaling_params!$B$4)/(scaling_params!$C$4-scaling_params!$B$4)))+MAX(0,MIN(1,(N2070-scaling_params!$B$5)/(scaling_params!$C$5-scaling_params!$B$5))))/2</f>
        <v>0.2589285714</v>
      </c>
      <c r="Z2070" s="15">
        <f>(MAX(0,MIN(1,(O2070-scaling_params!$B$6)/(scaling_params!$C$6-scaling_params!$B$6)))+MAX(0,MIN(1,1-(P2070-scaling_params!$B$7)/(scaling_params!$C$7-scaling_params!$B$7)))+MAX(0,MIN(1,(T2070-scaling_params!$B$11)/(scaling_params!$C$11-scaling_params!$B$11))))/3</f>
        <v>0.04761904762</v>
      </c>
      <c r="AA2070" s="15">
        <f>(MAX(0,MIN(1,1-(Q2070-scaling_params!$B$8)/(scaling_params!$C$8-scaling_params!$B$8)))+MAX(0,MIN(1,(R2070-scaling_params!$B$9)/(scaling_params!$C$9-scaling_params!$B$9)))+MAX(0,MIN(1,(S2070-scaling_params!$B$10)/(scaling_params!$C$10-scaling_params!$B$10))))/3</f>
        <v>0.1176470588</v>
      </c>
      <c r="AB2070" s="15">
        <f>(MAX(0,MIN(1,(U2070-scaling_params!$B$12)/(scaling_params!$C$12-scaling_params!$B$12)))+MAX(0,MIN(1,(V2070-scaling_params!$B$13)/(scaling_params!$C$13-scaling_params!$B$13))))/2</f>
        <v>0.02272727273</v>
      </c>
      <c r="AC2070" s="13">
        <f>(scaling_params!$G$2*X2070+scaling_params!$G$3*Y2070+scaling_params!$G$4*Z2070+scaling_params!$G$5*AA2070+scaling_params!$G$6*AB2070)*100</f>
        <v>10.92499204</v>
      </c>
      <c r="AD2070" s="11" t="s">
        <v>681</v>
      </c>
      <c r="AE2070" s="11">
        <f t="shared" si="2"/>
        <v>0</v>
      </c>
    </row>
    <row r="2071" ht="15.75" customHeight="1">
      <c r="A2071" s="11" t="s">
        <v>210</v>
      </c>
      <c r="B2071" s="11" t="s">
        <v>163</v>
      </c>
      <c r="C2071" s="11" t="s">
        <v>164</v>
      </c>
      <c r="D2071" s="11" t="s">
        <v>165</v>
      </c>
      <c r="E2071" s="12">
        <v>2025.0</v>
      </c>
      <c r="F2071" s="11" t="s">
        <v>171</v>
      </c>
      <c r="G2071" s="11" t="s">
        <v>172</v>
      </c>
      <c r="H2071" s="11">
        <v>5.0</v>
      </c>
      <c r="I2071" s="13">
        <v>15.2</v>
      </c>
      <c r="J2071" s="11">
        <v>0.0</v>
      </c>
      <c r="K2071" s="13">
        <v>4.5</v>
      </c>
      <c r="L2071" s="13">
        <v>4.0</v>
      </c>
      <c r="M2071" s="11">
        <v>-22.0</v>
      </c>
      <c r="N2071" s="14">
        <v>0.65</v>
      </c>
      <c r="O2071" s="13">
        <v>52.7</v>
      </c>
      <c r="P2071" s="13">
        <v>9.3</v>
      </c>
      <c r="Q2071" s="13">
        <v>21.4</v>
      </c>
      <c r="R2071" s="13">
        <v>5.7</v>
      </c>
      <c r="S2071" s="13">
        <v>2.2</v>
      </c>
      <c r="T2071" s="13">
        <v>2.1</v>
      </c>
      <c r="U2071" s="13">
        <v>0.5</v>
      </c>
      <c r="V2071" s="13">
        <v>49.3</v>
      </c>
      <c r="W2071" s="11" t="str">
        <f t="shared" si="1"/>
        <v>C-Weak|BBVA|Operations|2025</v>
      </c>
      <c r="X2071" s="15">
        <f>(MAX(0,MIN(1,1-(K2071-scaling_params!$B$2)/(scaling_params!$C$2-scaling_params!$B$2)))+MAX(0,MIN(1,(L2071-scaling_params!$B$3)/(scaling_params!$C$3-scaling_params!$B$3))))/2</f>
        <v>0.07352941176</v>
      </c>
      <c r="Y2071" s="15">
        <f>(MAX(0,MIN(1,(M2071-scaling_params!$B$4)/(scaling_params!$C$4-scaling_params!$B$4)))+MAX(0,MIN(1,(N2071-scaling_params!$B$5)/(scaling_params!$C$5-scaling_params!$B$5))))/2</f>
        <v>0.219047619</v>
      </c>
      <c r="Z2071" s="15">
        <f>(MAX(0,MIN(1,(O2071-scaling_params!$B$6)/(scaling_params!$C$6-scaling_params!$B$6)))+MAX(0,MIN(1,1-(P2071-scaling_params!$B$7)/(scaling_params!$C$7-scaling_params!$B$7)))+MAX(0,MIN(1,(T2071-scaling_params!$B$11)/(scaling_params!$C$11-scaling_params!$B$11))))/3</f>
        <v>0.05714285714</v>
      </c>
      <c r="AA2071" s="15">
        <f>(MAX(0,MIN(1,1-(Q2071-scaling_params!$B$8)/(scaling_params!$C$8-scaling_params!$B$8)))+MAX(0,MIN(1,(R2071-scaling_params!$B$9)/(scaling_params!$C$9-scaling_params!$B$9)))+MAX(0,MIN(1,(S2071-scaling_params!$B$10)/(scaling_params!$C$10-scaling_params!$B$10))))/3</f>
        <v>0.05882352941</v>
      </c>
      <c r="AB2071" s="15">
        <f>(MAX(0,MIN(1,(U2071-scaling_params!$B$12)/(scaling_params!$C$12-scaling_params!$B$12)))+MAX(0,MIN(1,(V2071-scaling_params!$B$13)/(scaling_params!$C$13-scaling_params!$B$13))))/2</f>
        <v>0.05363636364</v>
      </c>
      <c r="AC2071" s="13">
        <f>(scaling_params!$G$2*X2071+scaling_params!$G$3*Y2071+scaling_params!$G$4*Z2071+scaling_params!$G$5*AA2071+scaling_params!$G$6*AB2071)*100</f>
        <v>9.886620576</v>
      </c>
      <c r="AD2071" s="11" t="s">
        <v>681</v>
      </c>
      <c r="AE2071" s="11">
        <f t="shared" si="2"/>
        <v>0</v>
      </c>
    </row>
    <row r="2072" ht="15.75" customHeight="1">
      <c r="A2072" s="11" t="s">
        <v>211</v>
      </c>
      <c r="B2072" s="11" t="s">
        <v>163</v>
      </c>
      <c r="C2072" s="11" t="s">
        <v>164</v>
      </c>
      <c r="D2072" s="11" t="s">
        <v>181</v>
      </c>
      <c r="E2072" s="12">
        <v>2024.0</v>
      </c>
      <c r="F2072" s="11" t="s">
        <v>166</v>
      </c>
      <c r="G2072" s="11" t="s">
        <v>172</v>
      </c>
      <c r="H2072" s="11">
        <v>2.0</v>
      </c>
      <c r="I2072" s="13">
        <v>15.8</v>
      </c>
      <c r="J2072" s="11">
        <v>0.0</v>
      </c>
      <c r="K2072" s="13">
        <v>5.0</v>
      </c>
      <c r="L2072" s="13">
        <v>4.7</v>
      </c>
      <c r="M2072" s="11">
        <v>-17.0</v>
      </c>
      <c r="N2072" s="14">
        <v>0.65</v>
      </c>
      <c r="O2072" s="13">
        <v>58.2</v>
      </c>
      <c r="P2072" s="13">
        <v>10.1</v>
      </c>
      <c r="Q2072" s="13">
        <v>23.5</v>
      </c>
      <c r="R2072" s="13">
        <v>8.2</v>
      </c>
      <c r="S2072" s="13">
        <v>2.4</v>
      </c>
      <c r="T2072" s="13">
        <v>2.5</v>
      </c>
      <c r="U2072" s="13">
        <v>1.0</v>
      </c>
      <c r="V2072" s="13">
        <v>61.9</v>
      </c>
      <c r="W2072" s="11" t="str">
        <f t="shared" si="1"/>
        <v>C-Weak|BBVA|Corporate|2024</v>
      </c>
      <c r="X2072" s="15">
        <f>(MAX(0,MIN(1,1-(K2072-scaling_params!$B$2)/(scaling_params!$C$2-scaling_params!$B$2)))+MAX(0,MIN(1,(L2072-scaling_params!$B$3)/(scaling_params!$C$3-scaling_params!$B$3))))/2</f>
        <v>0.125</v>
      </c>
      <c r="Y2072" s="15">
        <f>(MAX(0,MIN(1,(M2072-scaling_params!$B$4)/(scaling_params!$C$4-scaling_params!$B$4)))+MAX(0,MIN(1,(N2072-scaling_params!$B$5)/(scaling_params!$C$5-scaling_params!$B$5))))/2</f>
        <v>0.2428571429</v>
      </c>
      <c r="Z2072" s="15">
        <f>(MAX(0,MIN(1,(O2072-scaling_params!$B$6)/(scaling_params!$C$6-scaling_params!$B$6)))+MAX(0,MIN(1,1-(P2072-scaling_params!$B$7)/(scaling_params!$C$7-scaling_params!$B$7)))+MAX(0,MIN(1,(T2072-scaling_params!$B$11)/(scaling_params!$C$11-scaling_params!$B$11))))/3</f>
        <v>0.1216407355</v>
      </c>
      <c r="AA2072" s="15">
        <f>(MAX(0,MIN(1,1-(Q2072-scaling_params!$B$8)/(scaling_params!$C$8-scaling_params!$B$8)))+MAX(0,MIN(1,(R2072-scaling_params!$B$9)/(scaling_params!$C$9-scaling_params!$B$9)))+MAX(0,MIN(1,(S2072-scaling_params!$B$10)/(scaling_params!$C$10-scaling_params!$B$10))))/3</f>
        <v>0.07843137255</v>
      </c>
      <c r="AB2072" s="15">
        <f>(MAX(0,MIN(1,(U2072-scaling_params!$B$12)/(scaling_params!$C$12-scaling_params!$B$12)))+MAX(0,MIN(1,(V2072-scaling_params!$B$13)/(scaling_params!$C$13-scaling_params!$B$13))))/2</f>
        <v>0.1681818182</v>
      </c>
      <c r="AC2072" s="13">
        <f>(scaling_params!$G$2*X2072+scaling_params!$G$3*Y2072+scaling_params!$G$4*Z2072+scaling_params!$G$5*AA2072+scaling_params!$G$6*AB2072)*100</f>
        <v>14.86813775</v>
      </c>
      <c r="AD2072" s="11" t="s">
        <v>681</v>
      </c>
      <c r="AE2072" s="11">
        <f t="shared" si="2"/>
        <v>0</v>
      </c>
    </row>
    <row r="2073" ht="15.75" customHeight="1">
      <c r="A2073" s="11" t="s">
        <v>211</v>
      </c>
      <c r="B2073" s="11" t="s">
        <v>163</v>
      </c>
      <c r="C2073" s="11" t="s">
        <v>164</v>
      </c>
      <c r="D2073" s="11" t="s">
        <v>181</v>
      </c>
      <c r="E2073" s="12">
        <v>2025.0</v>
      </c>
      <c r="F2073" s="11" t="s">
        <v>166</v>
      </c>
      <c r="G2073" s="11" t="s">
        <v>172</v>
      </c>
      <c r="H2073" s="11">
        <v>2.0</v>
      </c>
      <c r="I2073" s="13">
        <v>15.2</v>
      </c>
      <c r="J2073" s="11">
        <v>0.0</v>
      </c>
      <c r="K2073" s="13">
        <v>5.1</v>
      </c>
      <c r="L2073" s="13">
        <v>4.3</v>
      </c>
      <c r="M2073" s="11">
        <v>5.0</v>
      </c>
      <c r="N2073" s="14">
        <v>0.64</v>
      </c>
      <c r="O2073" s="13">
        <v>54.3</v>
      </c>
      <c r="P2073" s="13">
        <v>9.4</v>
      </c>
      <c r="Q2073" s="13">
        <v>22.9</v>
      </c>
      <c r="R2073" s="13">
        <v>7.0</v>
      </c>
      <c r="S2073" s="13">
        <v>3.0</v>
      </c>
      <c r="T2073" s="13">
        <v>2.8</v>
      </c>
      <c r="U2073" s="13">
        <v>0.8</v>
      </c>
      <c r="V2073" s="13">
        <v>64.8</v>
      </c>
      <c r="W2073" s="11" t="str">
        <f t="shared" si="1"/>
        <v>C-Weak|BBVA|Corporate|2025</v>
      </c>
      <c r="X2073" s="15">
        <f>(MAX(0,MIN(1,1-(K2073-scaling_params!$B$2)/(scaling_params!$C$2-scaling_params!$B$2)))+MAX(0,MIN(1,(L2073-scaling_params!$B$3)/(scaling_params!$C$3-scaling_params!$B$3))))/2</f>
        <v>0.09558823529</v>
      </c>
      <c r="Y2073" s="15">
        <f>(MAX(0,MIN(1,(M2073-scaling_params!$B$4)/(scaling_params!$C$4-scaling_params!$B$4)))+MAX(0,MIN(1,(N2073-scaling_params!$B$5)/(scaling_params!$C$5-scaling_params!$B$5))))/2</f>
        <v>0.3351190476</v>
      </c>
      <c r="Z2073" s="15">
        <f>(MAX(0,MIN(1,(O2073-scaling_params!$B$6)/(scaling_params!$C$6-scaling_params!$B$6)))+MAX(0,MIN(1,1-(P2073-scaling_params!$B$7)/(scaling_params!$C$7-scaling_params!$B$7)))+MAX(0,MIN(1,(T2073-scaling_params!$B$11)/(scaling_params!$C$11-scaling_params!$B$11))))/3</f>
        <v>0.1238095238</v>
      </c>
      <c r="AA2073" s="15">
        <f>(MAX(0,MIN(1,1-(Q2073-scaling_params!$B$8)/(scaling_params!$C$8-scaling_params!$B$8)))+MAX(0,MIN(1,(R2073-scaling_params!$B$9)/(scaling_params!$C$9-scaling_params!$B$9)))+MAX(0,MIN(1,(S2073-scaling_params!$B$10)/(scaling_params!$C$10-scaling_params!$B$10))))/3</f>
        <v>0.137254902</v>
      </c>
      <c r="AB2073" s="15">
        <f>(MAX(0,MIN(1,(U2073-scaling_params!$B$12)/(scaling_params!$C$12-scaling_params!$B$12)))+MAX(0,MIN(1,(V2073-scaling_params!$B$13)/(scaling_params!$C$13-scaling_params!$B$13))))/2</f>
        <v>0.1945454545</v>
      </c>
      <c r="AC2073" s="13">
        <f>(scaling_params!$G$2*X2073+scaling_params!$G$3*Y2073+scaling_params!$G$4*Z2073+scaling_params!$G$5*AA2073+scaling_params!$G$6*AB2073)*100</f>
        <v>17.7424676</v>
      </c>
      <c r="AD2073" s="11" t="s">
        <v>681</v>
      </c>
      <c r="AE2073" s="11">
        <f t="shared" si="2"/>
        <v>0</v>
      </c>
    </row>
    <row r="2074" ht="15.75" customHeight="1">
      <c r="A2074" s="11" t="s">
        <v>212</v>
      </c>
      <c r="B2074" s="11" t="s">
        <v>163</v>
      </c>
      <c r="C2074" s="11" t="s">
        <v>164</v>
      </c>
      <c r="D2074" s="11" t="s">
        <v>181</v>
      </c>
      <c r="E2074" s="12">
        <v>2024.0</v>
      </c>
      <c r="F2074" s="11" t="s">
        <v>171</v>
      </c>
      <c r="G2074" s="11" t="s">
        <v>167</v>
      </c>
      <c r="H2074" s="11">
        <v>3.0</v>
      </c>
      <c r="I2074" s="13">
        <v>15.8</v>
      </c>
      <c r="J2074" s="11">
        <v>0.0</v>
      </c>
      <c r="K2074" s="13">
        <v>5.0</v>
      </c>
      <c r="L2074" s="13">
        <v>4.9</v>
      </c>
      <c r="M2074" s="11">
        <v>-17.0</v>
      </c>
      <c r="N2074" s="14">
        <v>0.74</v>
      </c>
      <c r="O2074" s="13">
        <v>58.2</v>
      </c>
      <c r="P2074" s="13">
        <v>10.1</v>
      </c>
      <c r="Q2074" s="13">
        <v>23.5</v>
      </c>
      <c r="R2074" s="13">
        <v>8.2</v>
      </c>
      <c r="S2074" s="13">
        <v>2.5</v>
      </c>
      <c r="T2074" s="13">
        <v>2.2</v>
      </c>
      <c r="U2074" s="13">
        <v>1.0</v>
      </c>
      <c r="V2074" s="13">
        <v>52.4</v>
      </c>
      <c r="W2074" s="11" t="str">
        <f t="shared" si="1"/>
        <v>C-Weak|BBVA|Corporate|2024</v>
      </c>
      <c r="X2074" s="15">
        <f>(MAX(0,MIN(1,1-(K2074-scaling_params!$B$2)/(scaling_params!$C$2-scaling_params!$B$2)))+MAX(0,MIN(1,(L2074-scaling_params!$B$3)/(scaling_params!$C$3-scaling_params!$B$3))))/2</f>
        <v>0.1397058824</v>
      </c>
      <c r="Y2074" s="15">
        <f>(MAX(0,MIN(1,(M2074-scaling_params!$B$4)/(scaling_params!$C$4-scaling_params!$B$4)))+MAX(0,MIN(1,(N2074-scaling_params!$B$5)/(scaling_params!$C$5-scaling_params!$B$5))))/2</f>
        <v>0.3553571429</v>
      </c>
      <c r="Z2074" s="15">
        <f>(MAX(0,MIN(1,(O2074-scaling_params!$B$6)/(scaling_params!$C$6-scaling_params!$B$6)))+MAX(0,MIN(1,1-(P2074-scaling_params!$B$7)/(scaling_params!$C$7-scaling_params!$B$7)))+MAX(0,MIN(1,(T2074-scaling_params!$B$11)/(scaling_params!$C$11-scaling_params!$B$11))))/3</f>
        <v>0.09306930693</v>
      </c>
      <c r="AA2074" s="15">
        <f>(MAX(0,MIN(1,1-(Q2074-scaling_params!$B$8)/(scaling_params!$C$8-scaling_params!$B$8)))+MAX(0,MIN(1,(R2074-scaling_params!$B$9)/(scaling_params!$C$9-scaling_params!$B$9)))+MAX(0,MIN(1,(S2074-scaling_params!$B$10)/(scaling_params!$C$10-scaling_params!$B$10))))/3</f>
        <v>0.08823529412</v>
      </c>
      <c r="AB2074" s="15">
        <f>(MAX(0,MIN(1,(U2074-scaling_params!$B$12)/(scaling_params!$C$12-scaling_params!$B$12)))+MAX(0,MIN(1,(V2074-scaling_params!$B$13)/(scaling_params!$C$13-scaling_params!$B$13))))/2</f>
        <v>0.08181818182</v>
      </c>
      <c r="AC2074" s="13">
        <f>(scaling_params!$G$2*X2074+scaling_params!$G$3*Y2074+scaling_params!$G$4*Z2074+scaling_params!$G$5*AA2074+scaling_params!$G$6*AB2074)*100</f>
        <v>16.33950553</v>
      </c>
      <c r="AD2074" s="11" t="s">
        <v>681</v>
      </c>
      <c r="AE2074" s="11">
        <f t="shared" si="2"/>
        <v>0</v>
      </c>
    </row>
    <row r="2075" ht="15.75" customHeight="1">
      <c r="A2075" s="11" t="s">
        <v>212</v>
      </c>
      <c r="B2075" s="11" t="s">
        <v>163</v>
      </c>
      <c r="C2075" s="11" t="s">
        <v>164</v>
      </c>
      <c r="D2075" s="11" t="s">
        <v>181</v>
      </c>
      <c r="E2075" s="12">
        <v>2025.0</v>
      </c>
      <c r="F2075" s="11" t="s">
        <v>171</v>
      </c>
      <c r="G2075" s="11" t="s">
        <v>167</v>
      </c>
      <c r="H2075" s="11">
        <v>3.0</v>
      </c>
      <c r="I2075" s="13">
        <v>15.2</v>
      </c>
      <c r="J2075" s="11">
        <v>0.0</v>
      </c>
      <c r="K2075" s="13">
        <v>5.1</v>
      </c>
      <c r="L2075" s="13">
        <v>5.4</v>
      </c>
      <c r="M2075" s="11">
        <v>-6.0</v>
      </c>
      <c r="N2075" s="14">
        <v>0.66</v>
      </c>
      <c r="O2075" s="13">
        <v>54.3</v>
      </c>
      <c r="P2075" s="13">
        <v>9.4</v>
      </c>
      <c r="Q2075" s="13">
        <v>22.9</v>
      </c>
      <c r="R2075" s="13">
        <v>7.0</v>
      </c>
      <c r="S2075" s="13">
        <v>2.7</v>
      </c>
      <c r="T2075" s="13">
        <v>2.5</v>
      </c>
      <c r="U2075" s="13">
        <v>0.8</v>
      </c>
      <c r="V2075" s="13">
        <v>56.8</v>
      </c>
      <c r="W2075" s="11" t="str">
        <f t="shared" si="1"/>
        <v>C-Weak|BBVA|Corporate|2025</v>
      </c>
      <c r="X2075" s="15">
        <f>(MAX(0,MIN(1,1-(K2075-scaling_params!$B$2)/(scaling_params!$C$2-scaling_params!$B$2)))+MAX(0,MIN(1,(L2075-scaling_params!$B$3)/(scaling_params!$C$3-scaling_params!$B$3))))/2</f>
        <v>0.1764705882</v>
      </c>
      <c r="Y2075" s="15">
        <f>(MAX(0,MIN(1,(M2075-scaling_params!$B$4)/(scaling_params!$C$4-scaling_params!$B$4)))+MAX(0,MIN(1,(N2075-scaling_params!$B$5)/(scaling_params!$C$5-scaling_params!$B$5))))/2</f>
        <v>0.3077380952</v>
      </c>
      <c r="Z2075" s="15">
        <f>(MAX(0,MIN(1,(O2075-scaling_params!$B$6)/(scaling_params!$C$6-scaling_params!$B$6)))+MAX(0,MIN(1,1-(P2075-scaling_params!$B$7)/(scaling_params!$C$7-scaling_params!$B$7)))+MAX(0,MIN(1,(T2075-scaling_params!$B$11)/(scaling_params!$C$11-scaling_params!$B$11))))/3</f>
        <v>0.09523809524</v>
      </c>
      <c r="AA2075" s="15">
        <f>(MAX(0,MIN(1,1-(Q2075-scaling_params!$B$8)/(scaling_params!$C$8-scaling_params!$B$8)))+MAX(0,MIN(1,(R2075-scaling_params!$B$9)/(scaling_params!$C$9-scaling_params!$B$9)))+MAX(0,MIN(1,(S2075-scaling_params!$B$10)/(scaling_params!$C$10-scaling_params!$B$10))))/3</f>
        <v>0.1078431373</v>
      </c>
      <c r="AB2075" s="15">
        <f>(MAX(0,MIN(1,(U2075-scaling_params!$B$12)/(scaling_params!$C$12-scaling_params!$B$12)))+MAX(0,MIN(1,(V2075-scaling_params!$B$13)/(scaling_params!$C$13-scaling_params!$B$13))))/2</f>
        <v>0.1218181818</v>
      </c>
      <c r="AC2075" s="13">
        <f>(scaling_params!$G$2*X2075+scaling_params!$G$3*Y2075+scaling_params!$G$4*Z2075+scaling_params!$G$5*AA2075+scaling_params!$G$6*AB2075)*100</f>
        <v>16.95249306</v>
      </c>
      <c r="AD2075" s="11" t="s">
        <v>681</v>
      </c>
      <c r="AE2075" s="11">
        <f t="shared" si="2"/>
        <v>0</v>
      </c>
    </row>
    <row r="2076" ht="15.75" customHeight="1">
      <c r="A2076" s="11" t="s">
        <v>213</v>
      </c>
      <c r="B2076" s="11" t="s">
        <v>163</v>
      </c>
      <c r="C2076" s="11" t="s">
        <v>164</v>
      </c>
      <c r="D2076" s="11" t="s">
        <v>170</v>
      </c>
      <c r="E2076" s="12">
        <v>2024.0</v>
      </c>
      <c r="F2076" s="11" t="s">
        <v>171</v>
      </c>
      <c r="G2076" s="11" t="s">
        <v>167</v>
      </c>
      <c r="H2076" s="11">
        <v>3.0</v>
      </c>
      <c r="I2076" s="13">
        <v>15.8</v>
      </c>
      <c r="J2076" s="11">
        <v>0.0</v>
      </c>
      <c r="K2076" s="13">
        <v>4.7</v>
      </c>
      <c r="L2076" s="13">
        <v>5.2</v>
      </c>
      <c r="M2076" s="11">
        <v>-2.0</v>
      </c>
      <c r="N2076" s="14">
        <v>0.59</v>
      </c>
      <c r="O2076" s="13">
        <v>58.3</v>
      </c>
      <c r="P2076" s="13">
        <v>9.6</v>
      </c>
      <c r="Q2076" s="13">
        <v>23.0</v>
      </c>
      <c r="R2076" s="13">
        <v>10.9</v>
      </c>
      <c r="S2076" s="13">
        <v>2.2</v>
      </c>
      <c r="T2076" s="13">
        <v>1.8</v>
      </c>
      <c r="U2076" s="13">
        <v>1.0</v>
      </c>
      <c r="V2076" s="13">
        <v>56.2</v>
      </c>
      <c r="W2076" s="11" t="str">
        <f t="shared" si="1"/>
        <v>C-Weak|BBVA|Risk|2024</v>
      </c>
      <c r="X2076" s="15">
        <f>(MAX(0,MIN(1,1-(K2076-scaling_params!$B$2)/(scaling_params!$C$2-scaling_params!$B$2)))+MAX(0,MIN(1,(L2076-scaling_params!$B$3)/(scaling_params!$C$3-scaling_params!$B$3))))/2</f>
        <v>0.1617647059</v>
      </c>
      <c r="Y2076" s="15">
        <f>(MAX(0,MIN(1,(M2076-scaling_params!$B$4)/(scaling_params!$C$4-scaling_params!$B$4)))+MAX(0,MIN(1,(N2076-scaling_params!$B$5)/(scaling_params!$C$5-scaling_params!$B$5))))/2</f>
        <v>0.2392857143</v>
      </c>
      <c r="Z2076" s="15">
        <f>(MAX(0,MIN(1,(O2076-scaling_params!$B$6)/(scaling_params!$C$6-scaling_params!$B$6)))+MAX(0,MIN(1,1-(P2076-scaling_params!$B$7)/(scaling_params!$C$7-scaling_params!$B$7)))+MAX(0,MIN(1,(T2076-scaling_params!$B$11)/(scaling_params!$C$11-scaling_params!$B$11))))/3</f>
        <v>0.05662423385</v>
      </c>
      <c r="AA2076" s="15">
        <f>(MAX(0,MIN(1,1-(Q2076-scaling_params!$B$8)/(scaling_params!$C$8-scaling_params!$B$8)))+MAX(0,MIN(1,(R2076-scaling_params!$B$9)/(scaling_params!$C$9-scaling_params!$B$9)))+MAX(0,MIN(1,(S2076-scaling_params!$B$10)/(scaling_params!$C$10-scaling_params!$B$10))))/3</f>
        <v>0.07992057583</v>
      </c>
      <c r="AB2076" s="15">
        <f>(MAX(0,MIN(1,(U2076-scaling_params!$B$12)/(scaling_params!$C$12-scaling_params!$B$12)))+MAX(0,MIN(1,(V2076-scaling_params!$B$13)/(scaling_params!$C$13-scaling_params!$B$13))))/2</f>
        <v>0.1163636364</v>
      </c>
      <c r="AC2076" s="13">
        <f>(scaling_params!$G$2*X2076+scaling_params!$G$3*Y2076+scaling_params!$G$4*Z2076+scaling_params!$G$5*AA2076+scaling_params!$G$6*AB2076)*100</f>
        <v>13.53504741</v>
      </c>
      <c r="AD2076" s="11" t="s">
        <v>681</v>
      </c>
      <c r="AE2076" s="11">
        <f t="shared" si="2"/>
        <v>0</v>
      </c>
    </row>
    <row r="2077" ht="15.75" customHeight="1">
      <c r="A2077" s="11" t="s">
        <v>213</v>
      </c>
      <c r="B2077" s="11" t="s">
        <v>163</v>
      </c>
      <c r="C2077" s="11" t="s">
        <v>164</v>
      </c>
      <c r="D2077" s="11" t="s">
        <v>170</v>
      </c>
      <c r="E2077" s="12">
        <v>2025.0</v>
      </c>
      <c r="F2077" s="11" t="s">
        <v>171</v>
      </c>
      <c r="G2077" s="11" t="s">
        <v>167</v>
      </c>
      <c r="H2077" s="11">
        <v>3.0</v>
      </c>
      <c r="I2077" s="13">
        <v>15.2</v>
      </c>
      <c r="J2077" s="11">
        <v>0.0</v>
      </c>
      <c r="K2077" s="13">
        <v>4.1</v>
      </c>
      <c r="L2077" s="13">
        <v>4.4</v>
      </c>
      <c r="M2077" s="11">
        <v>-33.0</v>
      </c>
      <c r="N2077" s="14">
        <v>0.62</v>
      </c>
      <c r="O2077" s="13">
        <v>54.6</v>
      </c>
      <c r="P2077" s="13">
        <v>8.4</v>
      </c>
      <c r="Q2077" s="13">
        <v>21.3</v>
      </c>
      <c r="R2077" s="13">
        <v>7.8</v>
      </c>
      <c r="S2077" s="13">
        <v>2.3</v>
      </c>
      <c r="T2077" s="13">
        <v>2.2</v>
      </c>
      <c r="U2077" s="13">
        <v>0.9</v>
      </c>
      <c r="V2077" s="13">
        <v>52.6</v>
      </c>
      <c r="W2077" s="11" t="str">
        <f t="shared" si="1"/>
        <v>C-Weak|BBVA|Risk|2025</v>
      </c>
      <c r="X2077" s="15">
        <f>(MAX(0,MIN(1,1-(K2077-scaling_params!$B$2)/(scaling_params!$C$2-scaling_params!$B$2)))+MAX(0,MIN(1,(L2077-scaling_params!$B$3)/(scaling_params!$C$3-scaling_params!$B$3))))/2</f>
        <v>0.1029411765</v>
      </c>
      <c r="Y2077" s="15">
        <f>(MAX(0,MIN(1,(M2077-scaling_params!$B$4)/(scaling_params!$C$4-scaling_params!$B$4)))+MAX(0,MIN(1,(N2077-scaling_params!$B$5)/(scaling_params!$C$5-scaling_params!$B$5))))/2</f>
        <v>0.1291666667</v>
      </c>
      <c r="Z2077" s="15">
        <f>(MAX(0,MIN(1,(O2077-scaling_params!$B$6)/(scaling_params!$C$6-scaling_params!$B$6)))+MAX(0,MIN(1,1-(P2077-scaling_params!$B$7)/(scaling_params!$C$7-scaling_params!$B$7)))+MAX(0,MIN(1,(T2077-scaling_params!$B$11)/(scaling_params!$C$11-scaling_params!$B$11))))/3</f>
        <v>0.1387387387</v>
      </c>
      <c r="AA2077" s="15">
        <f>(MAX(0,MIN(1,1-(Q2077-scaling_params!$B$8)/(scaling_params!$C$8-scaling_params!$B$8)))+MAX(0,MIN(1,(R2077-scaling_params!$B$9)/(scaling_params!$C$9-scaling_params!$B$9)))+MAX(0,MIN(1,(S2077-scaling_params!$B$10)/(scaling_params!$C$10-scaling_params!$B$10))))/3</f>
        <v>0.06862745098</v>
      </c>
      <c r="AB2077" s="15">
        <f>(MAX(0,MIN(1,(U2077-scaling_params!$B$12)/(scaling_params!$C$12-scaling_params!$B$12)))+MAX(0,MIN(1,(V2077-scaling_params!$B$13)/(scaling_params!$C$13-scaling_params!$B$13))))/2</f>
        <v>0.08363636364</v>
      </c>
      <c r="AC2077" s="13">
        <f>(scaling_params!$G$2*X2077+scaling_params!$G$3*Y2077+scaling_params!$G$4*Z2077+scaling_params!$G$5*AA2077+scaling_params!$G$6*AB2077)*100</f>
        <v>10.9096469</v>
      </c>
      <c r="AD2077" s="11" t="s">
        <v>681</v>
      </c>
      <c r="AE2077" s="11">
        <f t="shared" si="2"/>
        <v>0</v>
      </c>
    </row>
    <row r="2078" ht="15.75" customHeight="1">
      <c r="A2078" s="11" t="s">
        <v>214</v>
      </c>
      <c r="B2078" s="11" t="s">
        <v>163</v>
      </c>
      <c r="C2078" s="11" t="s">
        <v>164</v>
      </c>
      <c r="D2078" s="11" t="s">
        <v>181</v>
      </c>
      <c r="E2078" s="12">
        <v>2024.0</v>
      </c>
      <c r="F2078" s="11" t="s">
        <v>166</v>
      </c>
      <c r="G2078" s="11" t="s">
        <v>184</v>
      </c>
      <c r="H2078" s="11">
        <v>2.0</v>
      </c>
      <c r="I2078" s="13">
        <v>15.8</v>
      </c>
      <c r="J2078" s="11">
        <v>1.0</v>
      </c>
      <c r="K2078" s="13">
        <v>5.0</v>
      </c>
      <c r="L2078" s="13">
        <v>4.1</v>
      </c>
      <c r="M2078" s="11">
        <v>3.0</v>
      </c>
      <c r="N2078" s="14">
        <v>0.68</v>
      </c>
      <c r="O2078" s="13">
        <v>58.2</v>
      </c>
      <c r="P2078" s="13">
        <v>10.1</v>
      </c>
      <c r="Q2078" s="13">
        <v>23.5</v>
      </c>
      <c r="R2078" s="13">
        <v>8.2</v>
      </c>
      <c r="S2078" s="13">
        <v>2.1</v>
      </c>
      <c r="T2078" s="13">
        <v>1.4</v>
      </c>
      <c r="U2078" s="13">
        <v>1.0</v>
      </c>
      <c r="V2078" s="13">
        <v>57.9</v>
      </c>
      <c r="W2078" s="11" t="str">
        <f t="shared" si="1"/>
        <v>C-Weak|BBVA|Corporate|2024</v>
      </c>
      <c r="X2078" s="15">
        <f>(MAX(0,MIN(1,1-(K2078-scaling_params!$B$2)/(scaling_params!$C$2-scaling_params!$B$2)))+MAX(0,MIN(1,(L2078-scaling_params!$B$3)/(scaling_params!$C$3-scaling_params!$B$3))))/2</f>
        <v>0.08088235294</v>
      </c>
      <c r="Y2078" s="15">
        <f>(MAX(0,MIN(1,(M2078-scaling_params!$B$4)/(scaling_params!$C$4-scaling_params!$B$4)))+MAX(0,MIN(1,(N2078-scaling_params!$B$5)/(scaling_params!$C$5-scaling_params!$B$5))))/2</f>
        <v>0.3755952381</v>
      </c>
      <c r="Z2078" s="15">
        <f>(MAX(0,MIN(1,(O2078-scaling_params!$B$6)/(scaling_params!$C$6-scaling_params!$B$6)))+MAX(0,MIN(1,1-(P2078-scaling_params!$B$7)/(scaling_params!$C$7-scaling_params!$B$7)))+MAX(0,MIN(1,(T2078-scaling_params!$B$11)/(scaling_params!$C$11-scaling_params!$B$11))))/3</f>
        <v>0.02640264026</v>
      </c>
      <c r="AA2078" s="15">
        <f>(MAX(0,MIN(1,1-(Q2078-scaling_params!$B$8)/(scaling_params!$C$8-scaling_params!$B$8)))+MAX(0,MIN(1,(R2078-scaling_params!$B$9)/(scaling_params!$C$9-scaling_params!$B$9)))+MAX(0,MIN(1,(S2078-scaling_params!$B$10)/(scaling_params!$C$10-scaling_params!$B$10))))/3</f>
        <v>0.04901960784</v>
      </c>
      <c r="AB2078" s="15">
        <f>(MAX(0,MIN(1,(U2078-scaling_params!$B$12)/(scaling_params!$C$12-scaling_params!$B$12)))+MAX(0,MIN(1,(V2078-scaling_params!$B$13)/(scaling_params!$C$13-scaling_params!$B$13))))/2</f>
        <v>0.1318181818</v>
      </c>
      <c r="AC2078" s="13">
        <f>(scaling_params!$G$2*X2078+scaling_params!$G$3*Y2078+scaling_params!$G$4*Z2078+scaling_params!$G$5*AA2078+scaling_params!$G$6*AB2078)*100</f>
        <v>13.76588508</v>
      </c>
      <c r="AD2078" s="11" t="s">
        <v>681</v>
      </c>
      <c r="AE2078" s="11">
        <f t="shared" si="2"/>
        <v>0</v>
      </c>
    </row>
    <row r="2079" ht="15.75" customHeight="1">
      <c r="A2079" s="11" t="s">
        <v>214</v>
      </c>
      <c r="B2079" s="11" t="s">
        <v>163</v>
      </c>
      <c r="C2079" s="11" t="s">
        <v>164</v>
      </c>
      <c r="D2079" s="11" t="s">
        <v>181</v>
      </c>
      <c r="E2079" s="12">
        <v>2025.0</v>
      </c>
      <c r="F2079" s="11" t="s">
        <v>166</v>
      </c>
      <c r="G2079" s="11" t="s">
        <v>184</v>
      </c>
      <c r="H2079" s="11">
        <v>2.0</v>
      </c>
      <c r="I2079" s="13">
        <v>15.2</v>
      </c>
      <c r="J2079" s="11">
        <v>0.0</v>
      </c>
      <c r="K2079" s="13">
        <v>5.1</v>
      </c>
      <c r="L2079" s="13">
        <v>4.6</v>
      </c>
      <c r="M2079" s="11">
        <v>-7.0</v>
      </c>
      <c r="N2079" s="14">
        <v>0.67</v>
      </c>
      <c r="O2079" s="13">
        <v>54.3</v>
      </c>
      <c r="P2079" s="13">
        <v>9.4</v>
      </c>
      <c r="Q2079" s="13">
        <v>22.9</v>
      </c>
      <c r="R2079" s="13">
        <v>7.0</v>
      </c>
      <c r="S2079" s="13">
        <v>2.8</v>
      </c>
      <c r="T2079" s="13">
        <v>2.6</v>
      </c>
      <c r="U2079" s="13">
        <v>0.8</v>
      </c>
      <c r="V2079" s="13">
        <v>48.6</v>
      </c>
      <c r="W2079" s="11" t="str">
        <f t="shared" si="1"/>
        <v>C-Weak|BBVA|Corporate|2025</v>
      </c>
      <c r="X2079" s="15">
        <f>(MAX(0,MIN(1,1-(K2079-scaling_params!$B$2)/(scaling_params!$C$2-scaling_params!$B$2)))+MAX(0,MIN(1,(L2079-scaling_params!$B$3)/(scaling_params!$C$3-scaling_params!$B$3))))/2</f>
        <v>0.1176470588</v>
      </c>
      <c r="Y2079" s="15">
        <f>(MAX(0,MIN(1,(M2079-scaling_params!$B$4)/(scaling_params!$C$4-scaling_params!$B$4)))+MAX(0,MIN(1,(N2079-scaling_params!$B$5)/(scaling_params!$C$5-scaling_params!$B$5))))/2</f>
        <v>0.3154761905</v>
      </c>
      <c r="Z2079" s="15">
        <f>(MAX(0,MIN(1,(O2079-scaling_params!$B$6)/(scaling_params!$C$6-scaling_params!$B$6)))+MAX(0,MIN(1,1-(P2079-scaling_params!$B$7)/(scaling_params!$C$7-scaling_params!$B$7)))+MAX(0,MIN(1,(T2079-scaling_params!$B$11)/(scaling_params!$C$11-scaling_params!$B$11))))/3</f>
        <v>0.1047619048</v>
      </c>
      <c r="AA2079" s="15">
        <f>(MAX(0,MIN(1,1-(Q2079-scaling_params!$B$8)/(scaling_params!$C$8-scaling_params!$B$8)))+MAX(0,MIN(1,(R2079-scaling_params!$B$9)/(scaling_params!$C$9-scaling_params!$B$9)))+MAX(0,MIN(1,(S2079-scaling_params!$B$10)/(scaling_params!$C$10-scaling_params!$B$10))))/3</f>
        <v>0.1176470588</v>
      </c>
      <c r="AB2079" s="15">
        <f>(MAX(0,MIN(1,(U2079-scaling_params!$B$12)/(scaling_params!$C$12-scaling_params!$B$12)))+MAX(0,MIN(1,(V2079-scaling_params!$B$13)/(scaling_params!$C$13-scaling_params!$B$13))))/2</f>
        <v>0.04727272727</v>
      </c>
      <c r="AC2079" s="13">
        <f>(scaling_params!$G$2*X2079+scaling_params!$G$3*Y2079+scaling_params!$G$4*Z2079+scaling_params!$G$5*AA2079+scaling_params!$G$6*AB2079)*100</f>
        <v>15.26870754</v>
      </c>
      <c r="AD2079" s="11" t="s">
        <v>681</v>
      </c>
      <c r="AE2079" s="11">
        <f t="shared" si="2"/>
        <v>0</v>
      </c>
    </row>
    <row r="2080" ht="15.75" customHeight="1">
      <c r="A2080" s="11" t="s">
        <v>215</v>
      </c>
      <c r="B2080" s="11" t="s">
        <v>163</v>
      </c>
      <c r="C2080" s="11" t="s">
        <v>164</v>
      </c>
      <c r="D2080" s="11" t="s">
        <v>174</v>
      </c>
      <c r="E2080" s="12">
        <v>2024.0</v>
      </c>
      <c r="F2080" s="11" t="s">
        <v>171</v>
      </c>
      <c r="G2080" s="11" t="s">
        <v>167</v>
      </c>
      <c r="H2080" s="11">
        <v>1.0</v>
      </c>
      <c r="I2080" s="13">
        <v>15.8</v>
      </c>
      <c r="J2080" s="11">
        <v>0.0</v>
      </c>
      <c r="K2080" s="13">
        <v>4.4</v>
      </c>
      <c r="L2080" s="13">
        <v>3.3</v>
      </c>
      <c r="M2080" s="11">
        <v>-30.0</v>
      </c>
      <c r="N2080" s="14">
        <v>0.54</v>
      </c>
      <c r="O2080" s="13">
        <v>50.8</v>
      </c>
      <c r="P2080" s="13">
        <v>10.1</v>
      </c>
      <c r="Q2080" s="13">
        <v>23.5</v>
      </c>
      <c r="R2080" s="13">
        <v>5.6</v>
      </c>
      <c r="S2080" s="13">
        <v>1.7</v>
      </c>
      <c r="T2080" s="13">
        <v>1.0</v>
      </c>
      <c r="U2080" s="13">
        <v>0.8</v>
      </c>
      <c r="V2080" s="13">
        <v>47.7</v>
      </c>
      <c r="W2080" s="11" t="str">
        <f t="shared" si="1"/>
        <v>C-Weak|BBVA|Digital|2024</v>
      </c>
      <c r="X2080" s="15">
        <f>(MAX(0,MIN(1,1-(K2080-scaling_params!$B$2)/(scaling_params!$C$2-scaling_params!$B$2)))+MAX(0,MIN(1,(L2080-scaling_params!$B$3)/(scaling_params!$C$3-scaling_params!$B$3))))/2</f>
        <v>0.02205882353</v>
      </c>
      <c r="Y2080" s="15">
        <f>(MAX(0,MIN(1,(M2080-scaling_params!$B$4)/(scaling_params!$C$4-scaling_params!$B$4)))+MAX(0,MIN(1,(N2080-scaling_params!$B$5)/(scaling_params!$C$5-scaling_params!$B$5))))/2</f>
        <v>0.08095238095</v>
      </c>
      <c r="Z2080" s="15">
        <f>(MAX(0,MIN(1,(O2080-scaling_params!$B$6)/(scaling_params!$C$6-scaling_params!$B$6)))+MAX(0,MIN(1,1-(P2080-scaling_params!$B$7)/(scaling_params!$C$7-scaling_params!$B$7)))+MAX(0,MIN(1,(T2080-scaling_params!$B$11)/(scaling_params!$C$11-scaling_params!$B$11))))/3</f>
        <v>0</v>
      </c>
      <c r="AA2080" s="15">
        <f>(MAX(0,MIN(1,1-(Q2080-scaling_params!$B$8)/(scaling_params!$C$8-scaling_params!$B$8)))+MAX(0,MIN(1,(R2080-scaling_params!$B$9)/(scaling_params!$C$9-scaling_params!$B$9)))+MAX(0,MIN(1,(S2080-scaling_params!$B$10)/(scaling_params!$C$10-scaling_params!$B$10))))/3</f>
        <v>0.009803921569</v>
      </c>
      <c r="AB2080" s="15">
        <f>(MAX(0,MIN(1,(U2080-scaling_params!$B$12)/(scaling_params!$C$12-scaling_params!$B$12)))+MAX(0,MIN(1,(V2080-scaling_params!$B$13)/(scaling_params!$C$13-scaling_params!$B$13))))/2</f>
        <v>0.03909090909</v>
      </c>
      <c r="AC2080" s="13">
        <f>(scaling_params!$G$2*X2080+scaling_params!$G$3*Y2080+scaling_params!$G$4*Z2080+scaling_params!$G$5*AA2080+scaling_params!$G$6*AB2080)*100</f>
        <v>3.054585052</v>
      </c>
      <c r="AD2080" s="11" t="s">
        <v>681</v>
      </c>
      <c r="AE2080" s="11">
        <f t="shared" si="2"/>
        <v>0</v>
      </c>
    </row>
    <row r="2081" ht="15.75" customHeight="1">
      <c r="A2081" s="11" t="s">
        <v>215</v>
      </c>
      <c r="B2081" s="11" t="s">
        <v>163</v>
      </c>
      <c r="C2081" s="11" t="s">
        <v>164</v>
      </c>
      <c r="D2081" s="11" t="s">
        <v>174</v>
      </c>
      <c r="E2081" s="12">
        <v>2025.0</v>
      </c>
      <c r="F2081" s="11" t="s">
        <v>171</v>
      </c>
      <c r="G2081" s="11" t="s">
        <v>167</v>
      </c>
      <c r="H2081" s="11">
        <v>1.0</v>
      </c>
      <c r="I2081" s="13">
        <v>15.2</v>
      </c>
      <c r="J2081" s="11">
        <v>0.0</v>
      </c>
      <c r="K2081" s="13">
        <v>4.9</v>
      </c>
      <c r="L2081" s="13">
        <v>3.4</v>
      </c>
      <c r="M2081" s="11">
        <v>-40.0</v>
      </c>
      <c r="N2081" s="14">
        <v>0.68</v>
      </c>
      <c r="O2081" s="13">
        <v>53.6</v>
      </c>
      <c r="P2081" s="13">
        <v>9.0</v>
      </c>
      <c r="Q2081" s="13">
        <v>22.9</v>
      </c>
      <c r="R2081" s="13">
        <v>8.4</v>
      </c>
      <c r="S2081" s="13">
        <v>2.0</v>
      </c>
      <c r="T2081" s="13">
        <v>1.6</v>
      </c>
      <c r="U2081" s="13">
        <v>0.8</v>
      </c>
      <c r="V2081" s="13">
        <v>55.3</v>
      </c>
      <c r="W2081" s="11" t="str">
        <f t="shared" si="1"/>
        <v>C-Weak|BBVA|Digital|2025</v>
      </c>
      <c r="X2081" s="15">
        <f>(MAX(0,MIN(1,1-(K2081-scaling_params!$B$2)/(scaling_params!$C$2-scaling_params!$B$2)))+MAX(0,MIN(1,(L2081-scaling_params!$B$3)/(scaling_params!$C$3-scaling_params!$B$3))))/2</f>
        <v>0.02941176471</v>
      </c>
      <c r="Y2081" s="15">
        <f>(MAX(0,MIN(1,(M2081-scaling_params!$B$4)/(scaling_params!$C$4-scaling_params!$B$4)))+MAX(0,MIN(1,(N2081-scaling_params!$B$5)/(scaling_params!$C$5-scaling_params!$B$5))))/2</f>
        <v>0.1708333333</v>
      </c>
      <c r="Z2081" s="15">
        <f>(MAX(0,MIN(1,(O2081-scaling_params!$B$6)/(scaling_params!$C$6-scaling_params!$B$6)))+MAX(0,MIN(1,1-(P2081-scaling_params!$B$7)/(scaling_params!$C$7-scaling_params!$B$7)))+MAX(0,MIN(1,(T2081-scaling_params!$B$11)/(scaling_params!$C$11-scaling_params!$B$11))))/3</f>
        <v>0.02754182754</v>
      </c>
      <c r="AA2081" s="15">
        <f>(MAX(0,MIN(1,1-(Q2081-scaling_params!$B$8)/(scaling_params!$C$8-scaling_params!$B$8)))+MAX(0,MIN(1,(R2081-scaling_params!$B$9)/(scaling_params!$C$9-scaling_params!$B$9)))+MAX(0,MIN(1,(S2081-scaling_params!$B$10)/(scaling_params!$C$10-scaling_params!$B$10))))/3</f>
        <v>0.03921568627</v>
      </c>
      <c r="AB2081" s="15">
        <f>(MAX(0,MIN(1,(U2081-scaling_params!$B$12)/(scaling_params!$C$12-scaling_params!$B$12)))+MAX(0,MIN(1,(V2081-scaling_params!$B$13)/(scaling_params!$C$13-scaling_params!$B$13))))/2</f>
        <v>0.1081818182</v>
      </c>
      <c r="AC2081" s="13">
        <f>(scaling_params!$G$2*X2081+scaling_params!$G$3*Y2081+scaling_params!$G$4*Z2081+scaling_params!$G$5*AA2081+scaling_params!$G$6*AB2081)*100</f>
        <v>7.319734284</v>
      </c>
      <c r="AD2081" s="11" t="s">
        <v>681</v>
      </c>
      <c r="AE2081" s="11">
        <f t="shared" si="2"/>
        <v>0</v>
      </c>
    </row>
    <row r="2082" ht="15.75" customHeight="1">
      <c r="A2082" s="11" t="s">
        <v>216</v>
      </c>
      <c r="B2082" s="11" t="s">
        <v>163</v>
      </c>
      <c r="C2082" s="11" t="s">
        <v>164</v>
      </c>
      <c r="D2082" s="11" t="s">
        <v>170</v>
      </c>
      <c r="E2082" s="12">
        <v>2024.0</v>
      </c>
      <c r="F2082" s="11" t="s">
        <v>171</v>
      </c>
      <c r="G2082" s="11" t="s">
        <v>167</v>
      </c>
      <c r="H2082" s="11">
        <v>1.0</v>
      </c>
      <c r="I2082" s="13">
        <v>15.8</v>
      </c>
      <c r="J2082" s="11">
        <v>0.0</v>
      </c>
      <c r="K2082" s="13">
        <v>4.7</v>
      </c>
      <c r="L2082" s="13">
        <v>3.5</v>
      </c>
      <c r="M2082" s="11">
        <v>-6.0</v>
      </c>
      <c r="N2082" s="14">
        <v>0.62</v>
      </c>
      <c r="O2082" s="13">
        <v>58.3</v>
      </c>
      <c r="P2082" s="13">
        <v>9.6</v>
      </c>
      <c r="Q2082" s="13">
        <v>23.0</v>
      </c>
      <c r="R2082" s="13">
        <v>10.9</v>
      </c>
      <c r="S2082" s="13">
        <v>1.8</v>
      </c>
      <c r="T2082" s="13">
        <v>2.2</v>
      </c>
      <c r="U2082" s="13">
        <v>1.0</v>
      </c>
      <c r="V2082" s="13">
        <v>46.3</v>
      </c>
      <c r="W2082" s="11" t="str">
        <f t="shared" si="1"/>
        <v>C-Weak|BBVA|Risk|2024</v>
      </c>
      <c r="X2082" s="15">
        <f>(MAX(0,MIN(1,1-(K2082-scaling_params!$B$2)/(scaling_params!$C$2-scaling_params!$B$2)))+MAX(0,MIN(1,(L2082-scaling_params!$B$3)/(scaling_params!$C$3-scaling_params!$B$3))))/2</f>
        <v>0.03676470588</v>
      </c>
      <c r="Y2082" s="15">
        <f>(MAX(0,MIN(1,(M2082-scaling_params!$B$4)/(scaling_params!$C$4-scaling_params!$B$4)))+MAX(0,MIN(1,(N2082-scaling_params!$B$5)/(scaling_params!$C$5-scaling_params!$B$5))))/2</f>
        <v>0.2577380952</v>
      </c>
      <c r="Z2082" s="15">
        <f>(MAX(0,MIN(1,(O2082-scaling_params!$B$6)/(scaling_params!$C$6-scaling_params!$B$6)))+MAX(0,MIN(1,1-(P2082-scaling_params!$B$7)/(scaling_params!$C$7-scaling_params!$B$7)))+MAX(0,MIN(1,(T2082-scaling_params!$B$11)/(scaling_params!$C$11-scaling_params!$B$11))))/3</f>
        <v>0.09471947195</v>
      </c>
      <c r="AA2082" s="15">
        <f>(MAX(0,MIN(1,1-(Q2082-scaling_params!$B$8)/(scaling_params!$C$8-scaling_params!$B$8)))+MAX(0,MIN(1,(R2082-scaling_params!$B$9)/(scaling_params!$C$9-scaling_params!$B$9)))+MAX(0,MIN(1,(S2082-scaling_params!$B$10)/(scaling_params!$C$10-scaling_params!$B$10))))/3</f>
        <v>0.04070488955</v>
      </c>
      <c r="AB2082" s="15">
        <f>(MAX(0,MIN(1,(U2082-scaling_params!$B$12)/(scaling_params!$C$12-scaling_params!$B$12)))+MAX(0,MIN(1,(V2082-scaling_params!$B$13)/(scaling_params!$C$13-scaling_params!$B$13))))/2</f>
        <v>0.02636363636</v>
      </c>
      <c r="AC2082" s="13">
        <f>(scaling_params!$G$2*X2082+scaling_params!$G$3*Y2082+scaling_params!$G$4*Z2082+scaling_params!$G$5*AA2082+scaling_params!$G$6*AB2082)*100</f>
        <v>10.17422038</v>
      </c>
      <c r="AD2082" s="11" t="s">
        <v>681</v>
      </c>
      <c r="AE2082" s="11">
        <f t="shared" si="2"/>
        <v>0</v>
      </c>
    </row>
    <row r="2083" ht="15.75" customHeight="1">
      <c r="A2083" s="11" t="s">
        <v>216</v>
      </c>
      <c r="B2083" s="11" t="s">
        <v>163</v>
      </c>
      <c r="C2083" s="11" t="s">
        <v>164</v>
      </c>
      <c r="D2083" s="11" t="s">
        <v>170</v>
      </c>
      <c r="E2083" s="12">
        <v>2025.0</v>
      </c>
      <c r="F2083" s="11" t="s">
        <v>171</v>
      </c>
      <c r="G2083" s="11" t="s">
        <v>167</v>
      </c>
      <c r="H2083" s="11">
        <v>1.0</v>
      </c>
      <c r="I2083" s="13">
        <v>15.2</v>
      </c>
      <c r="J2083" s="11">
        <v>0.0</v>
      </c>
      <c r="K2083" s="13">
        <v>4.1</v>
      </c>
      <c r="L2083" s="13">
        <v>3.6</v>
      </c>
      <c r="M2083" s="11">
        <v>8.0</v>
      </c>
      <c r="N2083" s="14">
        <v>0.74</v>
      </c>
      <c r="O2083" s="13">
        <v>54.6</v>
      </c>
      <c r="P2083" s="13">
        <v>8.4</v>
      </c>
      <c r="Q2083" s="13">
        <v>21.3</v>
      </c>
      <c r="R2083" s="13">
        <v>7.8</v>
      </c>
      <c r="S2083" s="13">
        <v>2.0</v>
      </c>
      <c r="T2083" s="13">
        <v>2.1</v>
      </c>
      <c r="U2083" s="13">
        <v>0.9</v>
      </c>
      <c r="V2083" s="13">
        <v>51.7</v>
      </c>
      <c r="W2083" s="11" t="str">
        <f t="shared" si="1"/>
        <v>C-Weak|BBVA|Risk|2025</v>
      </c>
      <c r="X2083" s="15">
        <f>(MAX(0,MIN(1,1-(K2083-scaling_params!$B$2)/(scaling_params!$C$2-scaling_params!$B$2)))+MAX(0,MIN(1,(L2083-scaling_params!$B$3)/(scaling_params!$C$3-scaling_params!$B$3))))/2</f>
        <v>0.04411764706</v>
      </c>
      <c r="Y2083" s="15">
        <f>(MAX(0,MIN(1,(M2083-scaling_params!$B$4)/(scaling_params!$C$4-scaling_params!$B$4)))+MAX(0,MIN(1,(N2083-scaling_params!$B$5)/(scaling_params!$C$5-scaling_params!$B$5))))/2</f>
        <v>0.4744047619</v>
      </c>
      <c r="Z2083" s="15">
        <f>(MAX(0,MIN(1,(O2083-scaling_params!$B$6)/(scaling_params!$C$6-scaling_params!$B$6)))+MAX(0,MIN(1,1-(P2083-scaling_params!$B$7)/(scaling_params!$C$7-scaling_params!$B$7)))+MAX(0,MIN(1,(T2083-scaling_params!$B$11)/(scaling_params!$C$11-scaling_params!$B$11))))/3</f>
        <v>0.1292149292</v>
      </c>
      <c r="AA2083" s="15">
        <f>(MAX(0,MIN(1,1-(Q2083-scaling_params!$B$8)/(scaling_params!$C$8-scaling_params!$B$8)))+MAX(0,MIN(1,(R2083-scaling_params!$B$9)/(scaling_params!$C$9-scaling_params!$B$9)))+MAX(0,MIN(1,(S2083-scaling_params!$B$10)/(scaling_params!$C$10-scaling_params!$B$10))))/3</f>
        <v>0.03921568627</v>
      </c>
      <c r="AB2083" s="15">
        <f>(MAX(0,MIN(1,(U2083-scaling_params!$B$12)/(scaling_params!$C$12-scaling_params!$B$12)))+MAX(0,MIN(1,(V2083-scaling_params!$B$13)/(scaling_params!$C$13-scaling_params!$B$13))))/2</f>
        <v>0.07545454545</v>
      </c>
      <c r="AC2083" s="13">
        <f>(scaling_params!$G$2*X2083+scaling_params!$G$3*Y2083+scaling_params!$G$4*Z2083+scaling_params!$G$5*AA2083+scaling_params!$G$6*AB2083)*100</f>
        <v>16.80238716</v>
      </c>
      <c r="AD2083" s="11" t="s">
        <v>681</v>
      </c>
      <c r="AE2083" s="11">
        <f t="shared" si="2"/>
        <v>0</v>
      </c>
    </row>
    <row r="2084" ht="15.75" customHeight="1">
      <c r="A2084" s="11" t="s">
        <v>217</v>
      </c>
      <c r="B2084" s="11" t="s">
        <v>163</v>
      </c>
      <c r="C2084" s="11" t="s">
        <v>164</v>
      </c>
      <c r="D2084" s="11" t="s">
        <v>174</v>
      </c>
      <c r="E2084" s="12">
        <v>2024.0</v>
      </c>
      <c r="F2084" s="11" t="s">
        <v>166</v>
      </c>
      <c r="G2084" s="11" t="s">
        <v>184</v>
      </c>
      <c r="H2084" s="11">
        <v>1.0</v>
      </c>
      <c r="I2084" s="13">
        <v>15.8</v>
      </c>
      <c r="J2084" s="11">
        <v>0.0</v>
      </c>
      <c r="K2084" s="13">
        <v>4.4</v>
      </c>
      <c r="L2084" s="13">
        <v>3.5</v>
      </c>
      <c r="M2084" s="11">
        <v>-25.0</v>
      </c>
      <c r="N2084" s="14">
        <v>0.65</v>
      </c>
      <c r="O2084" s="13">
        <v>50.8</v>
      </c>
      <c r="P2084" s="13">
        <v>10.1</v>
      </c>
      <c r="Q2084" s="13">
        <v>23.5</v>
      </c>
      <c r="R2084" s="13">
        <v>5.6</v>
      </c>
      <c r="S2084" s="13">
        <v>1.5</v>
      </c>
      <c r="T2084" s="13">
        <v>1.6</v>
      </c>
      <c r="U2084" s="13">
        <v>0.8</v>
      </c>
      <c r="V2084" s="13">
        <v>51.6</v>
      </c>
      <c r="W2084" s="11" t="str">
        <f t="shared" si="1"/>
        <v>C-Weak|BBVA|Digital|2024</v>
      </c>
      <c r="X2084" s="15">
        <f>(MAX(0,MIN(1,1-(K2084-scaling_params!$B$2)/(scaling_params!$C$2-scaling_params!$B$2)))+MAX(0,MIN(1,(L2084-scaling_params!$B$3)/(scaling_params!$C$3-scaling_params!$B$3))))/2</f>
        <v>0.03676470588</v>
      </c>
      <c r="Y2084" s="15">
        <f>(MAX(0,MIN(1,(M2084-scaling_params!$B$4)/(scaling_params!$C$4-scaling_params!$B$4)))+MAX(0,MIN(1,(N2084-scaling_params!$B$5)/(scaling_params!$C$5-scaling_params!$B$5))))/2</f>
        <v>0.2047619048</v>
      </c>
      <c r="Z2084" s="15">
        <f>(MAX(0,MIN(1,(O2084-scaling_params!$B$6)/(scaling_params!$C$6-scaling_params!$B$6)))+MAX(0,MIN(1,1-(P2084-scaling_params!$B$7)/(scaling_params!$C$7-scaling_params!$B$7)))+MAX(0,MIN(1,(T2084-scaling_params!$B$11)/(scaling_params!$C$11-scaling_params!$B$11))))/3</f>
        <v>0.009523809524</v>
      </c>
      <c r="AA2084" s="15">
        <f>(MAX(0,MIN(1,1-(Q2084-scaling_params!$B$8)/(scaling_params!$C$8-scaling_params!$B$8)))+MAX(0,MIN(1,(R2084-scaling_params!$B$9)/(scaling_params!$C$9-scaling_params!$B$9)))+MAX(0,MIN(1,(S2084-scaling_params!$B$10)/(scaling_params!$C$10-scaling_params!$B$10))))/3</f>
        <v>0</v>
      </c>
      <c r="AB2084" s="15">
        <f>(MAX(0,MIN(1,(U2084-scaling_params!$B$12)/(scaling_params!$C$12-scaling_params!$B$12)))+MAX(0,MIN(1,(V2084-scaling_params!$B$13)/(scaling_params!$C$13-scaling_params!$B$13))))/2</f>
        <v>0.07454545455</v>
      </c>
      <c r="AC2084" s="13">
        <f>(scaling_params!$G$2*X2084+scaling_params!$G$3*Y2084+scaling_params!$G$4*Z2084+scaling_params!$G$5*AA2084+scaling_params!$G$6*AB2084)*100</f>
        <v>6.779321238</v>
      </c>
      <c r="AD2084" s="11" t="s">
        <v>681</v>
      </c>
      <c r="AE2084" s="11">
        <f t="shared" si="2"/>
        <v>0</v>
      </c>
    </row>
    <row r="2085" ht="15.75" customHeight="1">
      <c r="A2085" s="11" t="s">
        <v>217</v>
      </c>
      <c r="B2085" s="11" t="s">
        <v>163</v>
      </c>
      <c r="C2085" s="11" t="s">
        <v>164</v>
      </c>
      <c r="D2085" s="11" t="s">
        <v>174</v>
      </c>
      <c r="E2085" s="12">
        <v>2025.0</v>
      </c>
      <c r="F2085" s="11" t="s">
        <v>166</v>
      </c>
      <c r="G2085" s="11" t="s">
        <v>184</v>
      </c>
      <c r="H2085" s="11">
        <v>1.0</v>
      </c>
      <c r="I2085" s="13">
        <v>15.2</v>
      </c>
      <c r="J2085" s="11">
        <v>0.0</v>
      </c>
      <c r="K2085" s="13">
        <v>4.9</v>
      </c>
      <c r="L2085" s="13">
        <v>4.3</v>
      </c>
      <c r="M2085" s="11">
        <v>-18.0</v>
      </c>
      <c r="N2085" s="14">
        <v>0.6</v>
      </c>
      <c r="O2085" s="13">
        <v>53.6</v>
      </c>
      <c r="P2085" s="13">
        <v>9.0</v>
      </c>
      <c r="Q2085" s="13">
        <v>22.9</v>
      </c>
      <c r="R2085" s="13">
        <v>8.4</v>
      </c>
      <c r="S2085" s="13">
        <v>1.9</v>
      </c>
      <c r="T2085" s="13">
        <v>1.9</v>
      </c>
      <c r="U2085" s="13">
        <v>0.8</v>
      </c>
      <c r="V2085" s="13">
        <v>55.3</v>
      </c>
      <c r="W2085" s="11" t="str">
        <f t="shared" si="1"/>
        <v>C-Weak|BBVA|Digital|2025</v>
      </c>
      <c r="X2085" s="15">
        <f>(MAX(0,MIN(1,1-(K2085-scaling_params!$B$2)/(scaling_params!$C$2-scaling_params!$B$2)))+MAX(0,MIN(1,(L2085-scaling_params!$B$3)/(scaling_params!$C$3-scaling_params!$B$3))))/2</f>
        <v>0.09558823529</v>
      </c>
      <c r="Y2085" s="15">
        <f>(MAX(0,MIN(1,(M2085-scaling_params!$B$4)/(scaling_params!$C$4-scaling_params!$B$4)))+MAX(0,MIN(1,(N2085-scaling_params!$B$5)/(scaling_params!$C$5-scaling_params!$B$5))))/2</f>
        <v>0.1755952381</v>
      </c>
      <c r="Z2085" s="15">
        <f>(MAX(0,MIN(1,(O2085-scaling_params!$B$6)/(scaling_params!$C$6-scaling_params!$B$6)))+MAX(0,MIN(1,1-(P2085-scaling_params!$B$7)/(scaling_params!$C$7-scaling_params!$B$7)))+MAX(0,MIN(1,(T2085-scaling_params!$B$11)/(scaling_params!$C$11-scaling_params!$B$11))))/3</f>
        <v>0.05611325611</v>
      </c>
      <c r="AA2085" s="15">
        <f>(MAX(0,MIN(1,1-(Q2085-scaling_params!$B$8)/(scaling_params!$C$8-scaling_params!$B$8)))+MAX(0,MIN(1,(R2085-scaling_params!$B$9)/(scaling_params!$C$9-scaling_params!$B$9)))+MAX(0,MIN(1,(S2085-scaling_params!$B$10)/(scaling_params!$C$10-scaling_params!$B$10))))/3</f>
        <v>0.02941176471</v>
      </c>
      <c r="AB2085" s="15">
        <f>(MAX(0,MIN(1,(U2085-scaling_params!$B$12)/(scaling_params!$C$12-scaling_params!$B$12)))+MAX(0,MIN(1,(V2085-scaling_params!$B$13)/(scaling_params!$C$13-scaling_params!$B$13))))/2</f>
        <v>0.1081818182</v>
      </c>
      <c r="AC2085" s="13">
        <f>(scaling_params!$G$2*X2085+scaling_params!$G$3*Y2085+scaling_params!$G$4*Z2085+scaling_params!$G$5*AA2085+scaling_params!$G$6*AB2085)*100</f>
        <v>9.485665657</v>
      </c>
      <c r="AD2085" s="11" t="s">
        <v>681</v>
      </c>
      <c r="AE2085" s="11">
        <f t="shared" si="2"/>
        <v>0</v>
      </c>
    </row>
    <row r="2086" ht="15.75" customHeight="1">
      <c r="A2086" s="11" t="s">
        <v>218</v>
      </c>
      <c r="B2086" s="11" t="s">
        <v>163</v>
      </c>
      <c r="C2086" s="11" t="s">
        <v>164</v>
      </c>
      <c r="D2086" s="11" t="s">
        <v>181</v>
      </c>
      <c r="E2086" s="12">
        <v>2024.0</v>
      </c>
      <c r="F2086" s="11" t="s">
        <v>171</v>
      </c>
      <c r="G2086" s="11" t="s">
        <v>172</v>
      </c>
      <c r="H2086" s="11">
        <v>4.0</v>
      </c>
      <c r="I2086" s="13">
        <v>15.8</v>
      </c>
      <c r="J2086" s="11">
        <v>0.0</v>
      </c>
      <c r="K2086" s="13">
        <v>5.0</v>
      </c>
      <c r="L2086" s="13">
        <v>5.4</v>
      </c>
      <c r="M2086" s="11">
        <v>14.0</v>
      </c>
      <c r="N2086" s="14">
        <v>0.75</v>
      </c>
      <c r="O2086" s="13">
        <v>58.2</v>
      </c>
      <c r="P2086" s="13">
        <v>10.1</v>
      </c>
      <c r="Q2086" s="13">
        <v>23.5</v>
      </c>
      <c r="R2086" s="13">
        <v>8.2</v>
      </c>
      <c r="S2086" s="13">
        <v>2.7</v>
      </c>
      <c r="T2086" s="13">
        <v>2.3</v>
      </c>
      <c r="U2086" s="13">
        <v>1.0</v>
      </c>
      <c r="V2086" s="13">
        <v>56.0</v>
      </c>
      <c r="W2086" s="11" t="str">
        <f t="shared" si="1"/>
        <v>C-Weak|BBVA|Corporate|2024</v>
      </c>
      <c r="X2086" s="15">
        <f>(MAX(0,MIN(1,1-(K2086-scaling_params!$B$2)/(scaling_params!$C$2-scaling_params!$B$2)))+MAX(0,MIN(1,(L2086-scaling_params!$B$3)/(scaling_params!$C$3-scaling_params!$B$3))))/2</f>
        <v>0.1764705882</v>
      </c>
      <c r="Y2086" s="15">
        <f>(MAX(0,MIN(1,(M2086-scaling_params!$B$4)/(scaling_params!$C$4-scaling_params!$B$4)))+MAX(0,MIN(1,(N2086-scaling_params!$B$5)/(scaling_params!$C$5-scaling_params!$B$5))))/2</f>
        <v>0.5154761905</v>
      </c>
      <c r="Z2086" s="15">
        <f>(MAX(0,MIN(1,(O2086-scaling_params!$B$6)/(scaling_params!$C$6-scaling_params!$B$6)))+MAX(0,MIN(1,1-(P2086-scaling_params!$B$7)/(scaling_params!$C$7-scaling_params!$B$7)))+MAX(0,MIN(1,(T2086-scaling_params!$B$11)/(scaling_params!$C$11-scaling_params!$B$11))))/3</f>
        <v>0.1025931165</v>
      </c>
      <c r="AA2086" s="15">
        <f>(MAX(0,MIN(1,1-(Q2086-scaling_params!$B$8)/(scaling_params!$C$8-scaling_params!$B$8)))+MAX(0,MIN(1,(R2086-scaling_params!$B$9)/(scaling_params!$C$9-scaling_params!$B$9)))+MAX(0,MIN(1,(S2086-scaling_params!$B$10)/(scaling_params!$C$10-scaling_params!$B$10))))/3</f>
        <v>0.1078431373</v>
      </c>
      <c r="AB2086" s="15">
        <f>(MAX(0,MIN(1,(U2086-scaling_params!$B$12)/(scaling_params!$C$12-scaling_params!$B$12)))+MAX(0,MIN(1,(V2086-scaling_params!$B$13)/(scaling_params!$C$13-scaling_params!$B$13))))/2</f>
        <v>0.1145454545</v>
      </c>
      <c r="AC2086" s="13">
        <f>(scaling_params!$G$2*X2086+scaling_params!$G$3*Y2086+scaling_params!$G$4*Z2086+scaling_params!$G$5*AA2086+scaling_params!$G$6*AB2086)*100</f>
        <v>21.92136312</v>
      </c>
      <c r="AD2086" s="11" t="s">
        <v>681</v>
      </c>
      <c r="AE2086" s="11">
        <f t="shared" si="2"/>
        <v>0</v>
      </c>
    </row>
    <row r="2087" ht="15.75" customHeight="1">
      <c r="A2087" s="11" t="s">
        <v>218</v>
      </c>
      <c r="B2087" s="11" t="s">
        <v>163</v>
      </c>
      <c r="C2087" s="11" t="s">
        <v>164</v>
      </c>
      <c r="D2087" s="11" t="s">
        <v>181</v>
      </c>
      <c r="E2087" s="12">
        <v>2025.0</v>
      </c>
      <c r="F2087" s="11" t="s">
        <v>171</v>
      </c>
      <c r="G2087" s="11" t="s">
        <v>172</v>
      </c>
      <c r="H2087" s="11">
        <v>4.0</v>
      </c>
      <c r="I2087" s="13">
        <v>15.2</v>
      </c>
      <c r="J2087" s="11">
        <v>0.0</v>
      </c>
      <c r="K2087" s="13">
        <v>5.1</v>
      </c>
      <c r="L2087" s="13">
        <v>4.8</v>
      </c>
      <c r="M2087" s="11">
        <v>-22.0</v>
      </c>
      <c r="N2087" s="14">
        <v>0.71</v>
      </c>
      <c r="O2087" s="13">
        <v>54.3</v>
      </c>
      <c r="P2087" s="13">
        <v>9.4</v>
      </c>
      <c r="Q2087" s="13">
        <v>22.9</v>
      </c>
      <c r="R2087" s="13">
        <v>7.0</v>
      </c>
      <c r="S2087" s="13">
        <v>2.4</v>
      </c>
      <c r="T2087" s="13">
        <v>2.5</v>
      </c>
      <c r="U2087" s="13">
        <v>0.8</v>
      </c>
      <c r="V2087" s="13">
        <v>51.4</v>
      </c>
      <c r="W2087" s="11" t="str">
        <f t="shared" si="1"/>
        <v>C-Weak|BBVA|Corporate|2025</v>
      </c>
      <c r="X2087" s="15">
        <f>(MAX(0,MIN(1,1-(K2087-scaling_params!$B$2)/(scaling_params!$C$2-scaling_params!$B$2)))+MAX(0,MIN(1,(L2087-scaling_params!$B$3)/(scaling_params!$C$3-scaling_params!$B$3))))/2</f>
        <v>0.1323529412</v>
      </c>
      <c r="Y2087" s="15">
        <f>(MAX(0,MIN(1,(M2087-scaling_params!$B$4)/(scaling_params!$C$4-scaling_params!$B$4)))+MAX(0,MIN(1,(N2087-scaling_params!$B$5)/(scaling_params!$C$5-scaling_params!$B$5))))/2</f>
        <v>0.294047619</v>
      </c>
      <c r="Z2087" s="15">
        <f>(MAX(0,MIN(1,(O2087-scaling_params!$B$6)/(scaling_params!$C$6-scaling_params!$B$6)))+MAX(0,MIN(1,1-(P2087-scaling_params!$B$7)/(scaling_params!$C$7-scaling_params!$B$7)))+MAX(0,MIN(1,(T2087-scaling_params!$B$11)/(scaling_params!$C$11-scaling_params!$B$11))))/3</f>
        <v>0.09523809524</v>
      </c>
      <c r="AA2087" s="15">
        <f>(MAX(0,MIN(1,1-(Q2087-scaling_params!$B$8)/(scaling_params!$C$8-scaling_params!$B$8)))+MAX(0,MIN(1,(R2087-scaling_params!$B$9)/(scaling_params!$C$9-scaling_params!$B$9)))+MAX(0,MIN(1,(S2087-scaling_params!$B$10)/(scaling_params!$C$10-scaling_params!$B$10))))/3</f>
        <v>0.07843137255</v>
      </c>
      <c r="AB2087" s="15">
        <f>(MAX(0,MIN(1,(U2087-scaling_params!$B$12)/(scaling_params!$C$12-scaling_params!$B$12)))+MAX(0,MIN(1,(V2087-scaling_params!$B$13)/(scaling_params!$C$13-scaling_params!$B$13))))/2</f>
        <v>0.07272727273</v>
      </c>
      <c r="AC2087" s="13">
        <f>(scaling_params!$G$2*X2087+scaling_params!$G$3*Y2087+scaling_params!$G$4*Z2087+scaling_params!$G$5*AA2087+scaling_params!$G$6*AB2087)*100</f>
        <v>14.49708238</v>
      </c>
      <c r="AD2087" s="11" t="s">
        <v>681</v>
      </c>
      <c r="AE2087" s="11">
        <f t="shared" si="2"/>
        <v>0</v>
      </c>
    </row>
    <row r="2088" ht="15.75" customHeight="1">
      <c r="A2088" s="11" t="s">
        <v>219</v>
      </c>
      <c r="B2088" s="11" t="s">
        <v>163</v>
      </c>
      <c r="C2088" s="11" t="s">
        <v>164</v>
      </c>
      <c r="D2088" s="11" t="s">
        <v>165</v>
      </c>
      <c r="E2088" s="12">
        <v>2024.0</v>
      </c>
      <c r="F2088" s="11" t="s">
        <v>166</v>
      </c>
      <c r="G2088" s="11" t="s">
        <v>167</v>
      </c>
      <c r="H2088" s="11">
        <v>2.0</v>
      </c>
      <c r="I2088" s="13">
        <v>15.8</v>
      </c>
      <c r="J2088" s="11">
        <v>0.0</v>
      </c>
      <c r="K2088" s="13">
        <v>5.2</v>
      </c>
      <c r="L2088" s="13">
        <v>4.3</v>
      </c>
      <c r="M2088" s="11">
        <v>-22.0</v>
      </c>
      <c r="N2088" s="14">
        <v>0.7</v>
      </c>
      <c r="O2088" s="13">
        <v>53.3</v>
      </c>
      <c r="P2088" s="13">
        <v>9.3</v>
      </c>
      <c r="Q2088" s="13">
        <v>24.0</v>
      </c>
      <c r="R2088" s="13">
        <v>6.7</v>
      </c>
      <c r="S2088" s="13">
        <v>1.8</v>
      </c>
      <c r="T2088" s="13">
        <v>1.8</v>
      </c>
      <c r="U2088" s="13">
        <v>0.6</v>
      </c>
      <c r="V2088" s="13">
        <v>58.9</v>
      </c>
      <c r="W2088" s="11" t="str">
        <f t="shared" si="1"/>
        <v>C-Weak|BBVA|Operations|2024</v>
      </c>
      <c r="X2088" s="15">
        <f>(MAX(0,MIN(1,1-(K2088-scaling_params!$B$2)/(scaling_params!$C$2-scaling_params!$B$2)))+MAX(0,MIN(1,(L2088-scaling_params!$B$3)/(scaling_params!$C$3-scaling_params!$B$3))))/2</f>
        <v>0.09558823529</v>
      </c>
      <c r="Y2088" s="15">
        <f>(MAX(0,MIN(1,(M2088-scaling_params!$B$4)/(scaling_params!$C$4-scaling_params!$B$4)))+MAX(0,MIN(1,(N2088-scaling_params!$B$5)/(scaling_params!$C$5-scaling_params!$B$5))))/2</f>
        <v>0.281547619</v>
      </c>
      <c r="Z2088" s="15">
        <f>(MAX(0,MIN(1,(O2088-scaling_params!$B$6)/(scaling_params!$C$6-scaling_params!$B$6)))+MAX(0,MIN(1,1-(P2088-scaling_params!$B$7)/(scaling_params!$C$7-scaling_params!$B$7)))+MAX(0,MIN(1,(T2088-scaling_params!$B$11)/(scaling_params!$C$11-scaling_params!$B$11))))/3</f>
        <v>0.02857142857</v>
      </c>
      <c r="AA2088" s="15">
        <f>(MAX(0,MIN(1,1-(Q2088-scaling_params!$B$8)/(scaling_params!$C$8-scaling_params!$B$8)))+MAX(0,MIN(1,(R2088-scaling_params!$B$9)/(scaling_params!$C$9-scaling_params!$B$9)))+MAX(0,MIN(1,(S2088-scaling_params!$B$10)/(scaling_params!$C$10-scaling_params!$B$10))))/3</f>
        <v>0.01960784314</v>
      </c>
      <c r="AB2088" s="15">
        <f>(MAX(0,MIN(1,(U2088-scaling_params!$B$12)/(scaling_params!$C$12-scaling_params!$B$12)))+MAX(0,MIN(1,(V2088-scaling_params!$B$13)/(scaling_params!$C$13-scaling_params!$B$13))))/2</f>
        <v>0.1409090909</v>
      </c>
      <c r="AC2088" s="13">
        <f>(scaling_params!$G$2*X2088+scaling_params!$G$3*Y2088+scaling_params!$G$4*Z2088+scaling_params!$G$5*AA2088+scaling_params!$G$6*AB2088)*100</f>
        <v>11.54194646</v>
      </c>
      <c r="AD2088" s="11" t="s">
        <v>681</v>
      </c>
      <c r="AE2088" s="11">
        <f t="shared" si="2"/>
        <v>0</v>
      </c>
    </row>
    <row r="2089" ht="15.75" customHeight="1">
      <c r="A2089" s="11" t="s">
        <v>219</v>
      </c>
      <c r="B2089" s="11" t="s">
        <v>163</v>
      </c>
      <c r="C2089" s="11" t="s">
        <v>164</v>
      </c>
      <c r="D2089" s="11" t="s">
        <v>165</v>
      </c>
      <c r="E2089" s="12">
        <v>2025.0</v>
      </c>
      <c r="F2089" s="11" t="s">
        <v>166</v>
      </c>
      <c r="G2089" s="11" t="s">
        <v>167</v>
      </c>
      <c r="H2089" s="11">
        <v>2.0</v>
      </c>
      <c r="I2089" s="13">
        <v>15.2</v>
      </c>
      <c r="J2089" s="11">
        <v>0.0</v>
      </c>
      <c r="K2089" s="13">
        <v>4.5</v>
      </c>
      <c r="L2089" s="13">
        <v>4.7</v>
      </c>
      <c r="M2089" s="11">
        <v>-15.0</v>
      </c>
      <c r="N2089" s="14">
        <v>0.67</v>
      </c>
      <c r="O2089" s="13">
        <v>52.7</v>
      </c>
      <c r="P2089" s="13">
        <v>9.3</v>
      </c>
      <c r="Q2089" s="13">
        <v>21.4</v>
      </c>
      <c r="R2089" s="13">
        <v>5.7</v>
      </c>
      <c r="S2089" s="13">
        <v>2.7</v>
      </c>
      <c r="T2089" s="13">
        <v>2.0</v>
      </c>
      <c r="U2089" s="13">
        <v>0.5</v>
      </c>
      <c r="V2089" s="13">
        <v>48.0</v>
      </c>
      <c r="W2089" s="11" t="str">
        <f t="shared" si="1"/>
        <v>C-Weak|BBVA|Operations|2025</v>
      </c>
      <c r="X2089" s="15">
        <f>(MAX(0,MIN(1,1-(K2089-scaling_params!$B$2)/(scaling_params!$C$2-scaling_params!$B$2)))+MAX(0,MIN(1,(L2089-scaling_params!$B$3)/(scaling_params!$C$3-scaling_params!$B$3))))/2</f>
        <v>0.125</v>
      </c>
      <c r="Y2089" s="15">
        <f>(MAX(0,MIN(1,(M2089-scaling_params!$B$4)/(scaling_params!$C$4-scaling_params!$B$4)))+MAX(0,MIN(1,(N2089-scaling_params!$B$5)/(scaling_params!$C$5-scaling_params!$B$5))))/2</f>
        <v>0.2773809524</v>
      </c>
      <c r="Z2089" s="15">
        <f>(MAX(0,MIN(1,(O2089-scaling_params!$B$6)/(scaling_params!$C$6-scaling_params!$B$6)))+MAX(0,MIN(1,1-(P2089-scaling_params!$B$7)/(scaling_params!$C$7-scaling_params!$B$7)))+MAX(0,MIN(1,(T2089-scaling_params!$B$11)/(scaling_params!$C$11-scaling_params!$B$11))))/3</f>
        <v>0.04761904762</v>
      </c>
      <c r="AA2089" s="15">
        <f>(MAX(0,MIN(1,1-(Q2089-scaling_params!$B$8)/(scaling_params!$C$8-scaling_params!$B$8)))+MAX(0,MIN(1,(R2089-scaling_params!$B$9)/(scaling_params!$C$9-scaling_params!$B$9)))+MAX(0,MIN(1,(S2089-scaling_params!$B$10)/(scaling_params!$C$10-scaling_params!$B$10))))/3</f>
        <v>0.1078431373</v>
      </c>
      <c r="AB2089" s="15">
        <f>(MAX(0,MIN(1,(U2089-scaling_params!$B$12)/(scaling_params!$C$12-scaling_params!$B$12)))+MAX(0,MIN(1,(V2089-scaling_params!$B$13)/(scaling_params!$C$13-scaling_params!$B$13))))/2</f>
        <v>0.04181818182</v>
      </c>
      <c r="AC2089" s="13">
        <f>(scaling_params!$G$2*X2089+scaling_params!$G$3*Y2089+scaling_params!$G$4*Z2089+scaling_params!$G$5*AA2089+scaling_params!$G$6*AB2089)*100</f>
        <v>12.96649376</v>
      </c>
      <c r="AD2089" s="11" t="s">
        <v>681</v>
      </c>
      <c r="AE2089" s="11">
        <f t="shared" si="2"/>
        <v>0</v>
      </c>
    </row>
    <row r="2090" ht="15.75" customHeight="1">
      <c r="A2090" s="11" t="s">
        <v>220</v>
      </c>
      <c r="B2090" s="11" t="s">
        <v>163</v>
      </c>
      <c r="C2090" s="11" t="s">
        <v>164</v>
      </c>
      <c r="D2090" s="11" t="s">
        <v>165</v>
      </c>
      <c r="E2090" s="12">
        <v>2024.0</v>
      </c>
      <c r="F2090" s="11" t="s">
        <v>171</v>
      </c>
      <c r="G2090" s="11" t="s">
        <v>184</v>
      </c>
      <c r="H2090" s="11">
        <v>3.0</v>
      </c>
      <c r="I2090" s="13">
        <v>15.8</v>
      </c>
      <c r="J2090" s="11">
        <v>0.0</v>
      </c>
      <c r="K2090" s="13">
        <v>5.2</v>
      </c>
      <c r="L2090" s="13">
        <v>5.3</v>
      </c>
      <c r="M2090" s="11">
        <v>-21.0</v>
      </c>
      <c r="N2090" s="14">
        <v>0.53</v>
      </c>
      <c r="O2090" s="13">
        <v>53.3</v>
      </c>
      <c r="P2090" s="13">
        <v>9.3</v>
      </c>
      <c r="Q2090" s="13">
        <v>24.0</v>
      </c>
      <c r="R2090" s="13">
        <v>6.7</v>
      </c>
      <c r="S2090" s="13">
        <v>2.5</v>
      </c>
      <c r="T2090" s="13">
        <v>1.9</v>
      </c>
      <c r="U2090" s="13">
        <v>0.6</v>
      </c>
      <c r="V2090" s="13">
        <v>49.4</v>
      </c>
      <c r="W2090" s="11" t="str">
        <f t="shared" si="1"/>
        <v>C-Weak|BBVA|Operations|2024</v>
      </c>
      <c r="X2090" s="15">
        <f>(MAX(0,MIN(1,1-(K2090-scaling_params!$B$2)/(scaling_params!$C$2-scaling_params!$B$2)))+MAX(0,MIN(1,(L2090-scaling_params!$B$3)/(scaling_params!$C$3-scaling_params!$B$3))))/2</f>
        <v>0.1691176471</v>
      </c>
      <c r="Y2090" s="15">
        <f>(MAX(0,MIN(1,(M2090-scaling_params!$B$4)/(scaling_params!$C$4-scaling_params!$B$4)))+MAX(0,MIN(1,(N2090-scaling_params!$B$5)/(scaling_params!$C$5-scaling_params!$B$5))))/2</f>
        <v>0.1238095238</v>
      </c>
      <c r="Z2090" s="15">
        <f>(MAX(0,MIN(1,(O2090-scaling_params!$B$6)/(scaling_params!$C$6-scaling_params!$B$6)))+MAX(0,MIN(1,1-(P2090-scaling_params!$B$7)/(scaling_params!$C$7-scaling_params!$B$7)))+MAX(0,MIN(1,(T2090-scaling_params!$B$11)/(scaling_params!$C$11-scaling_params!$B$11))))/3</f>
        <v>0.0380952381</v>
      </c>
      <c r="AA2090" s="15">
        <f>(MAX(0,MIN(1,1-(Q2090-scaling_params!$B$8)/(scaling_params!$C$8-scaling_params!$B$8)))+MAX(0,MIN(1,(R2090-scaling_params!$B$9)/(scaling_params!$C$9-scaling_params!$B$9)))+MAX(0,MIN(1,(S2090-scaling_params!$B$10)/(scaling_params!$C$10-scaling_params!$B$10))))/3</f>
        <v>0.08823529412</v>
      </c>
      <c r="AB2090" s="15">
        <f>(MAX(0,MIN(1,(U2090-scaling_params!$B$12)/(scaling_params!$C$12-scaling_params!$B$12)))+MAX(0,MIN(1,(V2090-scaling_params!$B$13)/(scaling_params!$C$13-scaling_params!$B$13))))/2</f>
        <v>0.05454545455</v>
      </c>
      <c r="AC2090" s="13">
        <f>(scaling_params!$G$2*X2090+scaling_params!$G$3*Y2090+scaling_params!$G$4*Z2090+scaling_params!$G$5*AA2090+scaling_params!$G$6*AB2090)*100</f>
        <v>9.975604151</v>
      </c>
      <c r="AD2090" s="11" t="s">
        <v>681</v>
      </c>
      <c r="AE2090" s="11">
        <f t="shared" si="2"/>
        <v>0</v>
      </c>
    </row>
    <row r="2091" ht="15.75" customHeight="1">
      <c r="A2091" s="11" t="s">
        <v>220</v>
      </c>
      <c r="B2091" s="11" t="s">
        <v>163</v>
      </c>
      <c r="C2091" s="11" t="s">
        <v>164</v>
      </c>
      <c r="D2091" s="11" t="s">
        <v>165</v>
      </c>
      <c r="E2091" s="12">
        <v>2025.0</v>
      </c>
      <c r="F2091" s="11" t="s">
        <v>171</v>
      </c>
      <c r="G2091" s="11" t="s">
        <v>184</v>
      </c>
      <c r="H2091" s="11">
        <v>3.0</v>
      </c>
      <c r="I2091" s="13">
        <v>15.2</v>
      </c>
      <c r="J2091" s="11">
        <v>1.0</v>
      </c>
      <c r="K2091" s="13">
        <v>4.5</v>
      </c>
      <c r="L2091" s="13">
        <v>4.9</v>
      </c>
      <c r="M2091" s="11">
        <v>-27.0</v>
      </c>
      <c r="N2091" s="14">
        <v>0.65</v>
      </c>
      <c r="O2091" s="13">
        <v>52.7</v>
      </c>
      <c r="P2091" s="13">
        <v>9.3</v>
      </c>
      <c r="Q2091" s="13">
        <v>21.4</v>
      </c>
      <c r="R2091" s="13">
        <v>5.7</v>
      </c>
      <c r="S2091" s="13">
        <v>2.2</v>
      </c>
      <c r="T2091" s="13">
        <v>2.1</v>
      </c>
      <c r="U2091" s="13">
        <v>0.5</v>
      </c>
      <c r="V2091" s="13">
        <v>52.9</v>
      </c>
      <c r="W2091" s="11" t="str">
        <f t="shared" si="1"/>
        <v>C-Weak|BBVA|Operations|2025</v>
      </c>
      <c r="X2091" s="15">
        <f>(MAX(0,MIN(1,1-(K2091-scaling_params!$B$2)/(scaling_params!$C$2-scaling_params!$B$2)))+MAX(0,MIN(1,(L2091-scaling_params!$B$3)/(scaling_params!$C$3-scaling_params!$B$3))))/2</f>
        <v>0.1397058824</v>
      </c>
      <c r="Y2091" s="15">
        <f>(MAX(0,MIN(1,(M2091-scaling_params!$B$4)/(scaling_params!$C$4-scaling_params!$B$4)))+MAX(0,MIN(1,(N2091-scaling_params!$B$5)/(scaling_params!$C$5-scaling_params!$B$5))))/2</f>
        <v>0.1952380952</v>
      </c>
      <c r="Z2091" s="15">
        <f>(MAX(0,MIN(1,(O2091-scaling_params!$B$6)/(scaling_params!$C$6-scaling_params!$B$6)))+MAX(0,MIN(1,1-(P2091-scaling_params!$B$7)/(scaling_params!$C$7-scaling_params!$B$7)))+MAX(0,MIN(1,(T2091-scaling_params!$B$11)/(scaling_params!$C$11-scaling_params!$B$11))))/3</f>
        <v>0.05714285714</v>
      </c>
      <c r="AA2091" s="15">
        <f>(MAX(0,MIN(1,1-(Q2091-scaling_params!$B$8)/(scaling_params!$C$8-scaling_params!$B$8)))+MAX(0,MIN(1,(R2091-scaling_params!$B$9)/(scaling_params!$C$9-scaling_params!$B$9)))+MAX(0,MIN(1,(S2091-scaling_params!$B$10)/(scaling_params!$C$10-scaling_params!$B$10))))/3</f>
        <v>0.05882352941</v>
      </c>
      <c r="AB2091" s="15">
        <f>(MAX(0,MIN(1,(U2091-scaling_params!$B$12)/(scaling_params!$C$12-scaling_params!$B$12)))+MAX(0,MIN(1,(V2091-scaling_params!$B$13)/(scaling_params!$C$13-scaling_params!$B$13))))/2</f>
        <v>0.08636363636</v>
      </c>
      <c r="AC2091" s="13">
        <f>(scaling_params!$G$2*X2091+scaling_params!$G$3*Y2091+scaling_params!$G$4*Z2091+scaling_params!$G$5*AA2091+scaling_params!$G$6*AB2091)*100</f>
        <v>11.26842564</v>
      </c>
      <c r="AD2091" s="11" t="s">
        <v>681</v>
      </c>
      <c r="AE2091" s="11">
        <f t="shared" si="2"/>
        <v>0</v>
      </c>
    </row>
    <row r="2092" ht="15.75" customHeight="1">
      <c r="A2092" s="11" t="s">
        <v>221</v>
      </c>
      <c r="B2092" s="11" t="s">
        <v>163</v>
      </c>
      <c r="C2092" s="11" t="s">
        <v>164</v>
      </c>
      <c r="D2092" s="11" t="s">
        <v>170</v>
      </c>
      <c r="E2092" s="12">
        <v>2024.0</v>
      </c>
      <c r="F2092" s="11" t="s">
        <v>171</v>
      </c>
      <c r="G2092" s="11" t="s">
        <v>175</v>
      </c>
      <c r="H2092" s="11">
        <v>5.0</v>
      </c>
      <c r="I2092" s="13">
        <v>15.8</v>
      </c>
      <c r="J2092" s="11">
        <v>0.0</v>
      </c>
      <c r="K2092" s="13">
        <v>4.7</v>
      </c>
      <c r="L2092" s="13">
        <v>4.8</v>
      </c>
      <c r="M2092" s="11">
        <v>-23.0</v>
      </c>
      <c r="N2092" s="14">
        <v>0.69</v>
      </c>
      <c r="O2092" s="13">
        <v>58.3</v>
      </c>
      <c r="P2092" s="13">
        <v>9.6</v>
      </c>
      <c r="Q2092" s="13">
        <v>23.0</v>
      </c>
      <c r="R2092" s="13">
        <v>10.9</v>
      </c>
      <c r="S2092" s="13">
        <v>2.3</v>
      </c>
      <c r="T2092" s="13">
        <v>1.5</v>
      </c>
      <c r="U2092" s="13">
        <v>1.0</v>
      </c>
      <c r="V2092" s="13">
        <v>52.8</v>
      </c>
      <c r="W2092" s="11" t="str">
        <f t="shared" si="1"/>
        <v>C-Weak|BBVA|Risk|2024</v>
      </c>
      <c r="X2092" s="15">
        <f>(MAX(0,MIN(1,1-(K2092-scaling_params!$B$2)/(scaling_params!$C$2-scaling_params!$B$2)))+MAX(0,MIN(1,(L2092-scaling_params!$B$3)/(scaling_params!$C$3-scaling_params!$B$3))))/2</f>
        <v>0.1323529412</v>
      </c>
      <c r="Y2092" s="15">
        <f>(MAX(0,MIN(1,(M2092-scaling_params!$B$4)/(scaling_params!$C$4-scaling_params!$B$4)))+MAX(0,MIN(1,(N2092-scaling_params!$B$5)/(scaling_params!$C$5-scaling_params!$B$5))))/2</f>
        <v>0.2642857143</v>
      </c>
      <c r="Z2092" s="15">
        <f>(MAX(0,MIN(1,(O2092-scaling_params!$B$6)/(scaling_params!$C$6-scaling_params!$B$6)))+MAX(0,MIN(1,1-(P2092-scaling_params!$B$7)/(scaling_params!$C$7-scaling_params!$B$7)))+MAX(0,MIN(1,(T2092-scaling_params!$B$11)/(scaling_params!$C$11-scaling_params!$B$11))))/3</f>
        <v>0.02805280528</v>
      </c>
      <c r="AA2092" s="15">
        <f>(MAX(0,MIN(1,1-(Q2092-scaling_params!$B$8)/(scaling_params!$C$8-scaling_params!$B$8)))+MAX(0,MIN(1,(R2092-scaling_params!$B$9)/(scaling_params!$C$9-scaling_params!$B$9)))+MAX(0,MIN(1,(S2092-scaling_params!$B$10)/(scaling_params!$C$10-scaling_params!$B$10))))/3</f>
        <v>0.08972449739</v>
      </c>
      <c r="AB2092" s="15">
        <f>(MAX(0,MIN(1,(U2092-scaling_params!$B$12)/(scaling_params!$C$12-scaling_params!$B$12)))+MAX(0,MIN(1,(V2092-scaling_params!$B$13)/(scaling_params!$C$13-scaling_params!$B$13))))/2</f>
        <v>0.08545454545</v>
      </c>
      <c r="AC2092" s="13">
        <f>(scaling_params!$G$2*X2092+scaling_params!$G$3*Y2092+scaling_params!$G$4*Z2092+scaling_params!$G$5*AA2092+scaling_params!$G$6*AB2092)*100</f>
        <v>12.56776412</v>
      </c>
      <c r="AD2092" s="11" t="s">
        <v>681</v>
      </c>
      <c r="AE2092" s="11">
        <f t="shared" si="2"/>
        <v>0</v>
      </c>
    </row>
    <row r="2093" ht="15.75" customHeight="1">
      <c r="A2093" s="11" t="s">
        <v>221</v>
      </c>
      <c r="B2093" s="11" t="s">
        <v>163</v>
      </c>
      <c r="C2093" s="11" t="s">
        <v>164</v>
      </c>
      <c r="D2093" s="11" t="s">
        <v>170</v>
      </c>
      <c r="E2093" s="12">
        <v>2025.0</v>
      </c>
      <c r="F2093" s="11" t="s">
        <v>171</v>
      </c>
      <c r="G2093" s="11" t="s">
        <v>175</v>
      </c>
      <c r="H2093" s="11">
        <v>5.0</v>
      </c>
      <c r="I2093" s="13">
        <v>15.2</v>
      </c>
      <c r="J2093" s="11">
        <v>0.0</v>
      </c>
      <c r="K2093" s="13">
        <v>4.1</v>
      </c>
      <c r="L2093" s="13">
        <v>5.0</v>
      </c>
      <c r="M2093" s="11">
        <v>-23.0</v>
      </c>
      <c r="N2093" s="14">
        <v>0.71</v>
      </c>
      <c r="O2093" s="13">
        <v>54.6</v>
      </c>
      <c r="P2093" s="13">
        <v>8.4</v>
      </c>
      <c r="Q2093" s="13">
        <v>21.3</v>
      </c>
      <c r="R2093" s="13">
        <v>7.8</v>
      </c>
      <c r="S2093" s="13">
        <v>2.6</v>
      </c>
      <c r="T2093" s="13">
        <v>2.0</v>
      </c>
      <c r="U2093" s="13">
        <v>0.9</v>
      </c>
      <c r="V2093" s="13">
        <v>55.6</v>
      </c>
      <c r="W2093" s="11" t="str">
        <f t="shared" si="1"/>
        <v>C-Weak|BBVA|Risk|2025</v>
      </c>
      <c r="X2093" s="15">
        <f>(MAX(0,MIN(1,1-(K2093-scaling_params!$B$2)/(scaling_params!$C$2-scaling_params!$B$2)))+MAX(0,MIN(1,(L2093-scaling_params!$B$3)/(scaling_params!$C$3-scaling_params!$B$3))))/2</f>
        <v>0.1470588235</v>
      </c>
      <c r="Y2093" s="15">
        <f>(MAX(0,MIN(1,(M2093-scaling_params!$B$4)/(scaling_params!$C$4-scaling_params!$B$4)))+MAX(0,MIN(1,(N2093-scaling_params!$B$5)/(scaling_params!$C$5-scaling_params!$B$5))))/2</f>
        <v>0.2892857143</v>
      </c>
      <c r="Z2093" s="15">
        <f>(MAX(0,MIN(1,(O2093-scaling_params!$B$6)/(scaling_params!$C$6-scaling_params!$B$6)))+MAX(0,MIN(1,1-(P2093-scaling_params!$B$7)/(scaling_params!$C$7-scaling_params!$B$7)))+MAX(0,MIN(1,(T2093-scaling_params!$B$11)/(scaling_params!$C$11-scaling_params!$B$11))))/3</f>
        <v>0.1196911197</v>
      </c>
      <c r="AA2093" s="15">
        <f>(MAX(0,MIN(1,1-(Q2093-scaling_params!$B$8)/(scaling_params!$C$8-scaling_params!$B$8)))+MAX(0,MIN(1,(R2093-scaling_params!$B$9)/(scaling_params!$C$9-scaling_params!$B$9)))+MAX(0,MIN(1,(S2093-scaling_params!$B$10)/(scaling_params!$C$10-scaling_params!$B$10))))/3</f>
        <v>0.09803921569</v>
      </c>
      <c r="AB2093" s="15">
        <f>(MAX(0,MIN(1,(U2093-scaling_params!$B$12)/(scaling_params!$C$12-scaling_params!$B$12)))+MAX(0,MIN(1,(V2093-scaling_params!$B$13)/(scaling_params!$C$13-scaling_params!$B$13))))/2</f>
        <v>0.1109090909</v>
      </c>
      <c r="AC2093" s="13">
        <f>(scaling_params!$G$2*X2093+scaling_params!$G$3*Y2093+scaling_params!$G$4*Z2093+scaling_params!$G$5*AA2093+scaling_params!$G$6*AB2093)*100</f>
        <v>16.10105542</v>
      </c>
      <c r="AD2093" s="11" t="s">
        <v>681</v>
      </c>
      <c r="AE2093" s="11">
        <f t="shared" si="2"/>
        <v>0</v>
      </c>
    </row>
    <row r="2094" ht="15.75" customHeight="1">
      <c r="A2094" s="11" t="s">
        <v>222</v>
      </c>
      <c r="B2094" s="11" t="s">
        <v>163</v>
      </c>
      <c r="C2094" s="11" t="s">
        <v>164</v>
      </c>
      <c r="D2094" s="11" t="s">
        <v>174</v>
      </c>
      <c r="E2094" s="12">
        <v>2024.0</v>
      </c>
      <c r="F2094" s="11" t="s">
        <v>171</v>
      </c>
      <c r="G2094" s="11" t="s">
        <v>184</v>
      </c>
      <c r="H2094" s="11">
        <v>5.0</v>
      </c>
      <c r="I2094" s="13">
        <v>15.8</v>
      </c>
      <c r="J2094" s="11">
        <v>0.0</v>
      </c>
      <c r="K2094" s="13">
        <v>4.4</v>
      </c>
      <c r="L2094" s="13">
        <v>4.3</v>
      </c>
      <c r="M2094" s="11">
        <v>-35.0</v>
      </c>
      <c r="N2094" s="14">
        <v>0.61</v>
      </c>
      <c r="O2094" s="13">
        <v>50.8</v>
      </c>
      <c r="P2094" s="13">
        <v>10.1</v>
      </c>
      <c r="Q2094" s="13">
        <v>23.5</v>
      </c>
      <c r="R2094" s="13">
        <v>5.6</v>
      </c>
      <c r="S2094" s="13">
        <v>1.6</v>
      </c>
      <c r="T2094" s="13">
        <v>1.3</v>
      </c>
      <c r="U2094" s="13">
        <v>0.8</v>
      </c>
      <c r="V2094" s="13">
        <v>47.1</v>
      </c>
      <c r="W2094" s="11" t="str">
        <f t="shared" si="1"/>
        <v>C-Weak|BBVA|Digital|2024</v>
      </c>
      <c r="X2094" s="15">
        <f>(MAX(0,MIN(1,1-(K2094-scaling_params!$B$2)/(scaling_params!$C$2-scaling_params!$B$2)))+MAX(0,MIN(1,(L2094-scaling_params!$B$3)/(scaling_params!$C$3-scaling_params!$B$3))))/2</f>
        <v>0.09558823529</v>
      </c>
      <c r="Y2094" s="15">
        <f>(MAX(0,MIN(1,(M2094-scaling_params!$B$4)/(scaling_params!$C$4-scaling_params!$B$4)))+MAX(0,MIN(1,(N2094-scaling_params!$B$5)/(scaling_params!$C$5-scaling_params!$B$5))))/2</f>
        <v>0.1071428571</v>
      </c>
      <c r="Z2094" s="15">
        <f>(MAX(0,MIN(1,(O2094-scaling_params!$B$6)/(scaling_params!$C$6-scaling_params!$B$6)))+MAX(0,MIN(1,1-(P2094-scaling_params!$B$7)/(scaling_params!$C$7-scaling_params!$B$7)))+MAX(0,MIN(1,(T2094-scaling_params!$B$11)/(scaling_params!$C$11-scaling_params!$B$11))))/3</f>
        <v>0</v>
      </c>
      <c r="AA2094" s="15">
        <f>(MAX(0,MIN(1,1-(Q2094-scaling_params!$B$8)/(scaling_params!$C$8-scaling_params!$B$8)))+MAX(0,MIN(1,(R2094-scaling_params!$B$9)/(scaling_params!$C$9-scaling_params!$B$9)))+MAX(0,MIN(1,(S2094-scaling_params!$B$10)/(scaling_params!$C$10-scaling_params!$B$10))))/3</f>
        <v>0</v>
      </c>
      <c r="AB2094" s="15">
        <f>(MAX(0,MIN(1,(U2094-scaling_params!$B$12)/(scaling_params!$C$12-scaling_params!$B$12)))+MAX(0,MIN(1,(V2094-scaling_params!$B$13)/(scaling_params!$C$13-scaling_params!$B$13))))/2</f>
        <v>0.03363636364</v>
      </c>
      <c r="AC2094" s="13">
        <f>(scaling_params!$G$2*X2094+scaling_params!$G$3*Y2094+scaling_params!$G$4*Z2094+scaling_params!$G$5*AA2094+scaling_params!$G$6*AB2094)*100</f>
        <v>5.161089763</v>
      </c>
      <c r="AD2094" s="11" t="s">
        <v>681</v>
      </c>
      <c r="AE2094" s="11">
        <f t="shared" si="2"/>
        <v>0</v>
      </c>
    </row>
    <row r="2095" ht="15.75" customHeight="1">
      <c r="A2095" s="11" t="s">
        <v>222</v>
      </c>
      <c r="B2095" s="11" t="s">
        <v>163</v>
      </c>
      <c r="C2095" s="11" t="s">
        <v>164</v>
      </c>
      <c r="D2095" s="11" t="s">
        <v>174</v>
      </c>
      <c r="E2095" s="12">
        <v>2025.0</v>
      </c>
      <c r="F2095" s="11" t="s">
        <v>171</v>
      </c>
      <c r="G2095" s="11" t="s">
        <v>184</v>
      </c>
      <c r="H2095" s="11">
        <v>5.0</v>
      </c>
      <c r="I2095" s="13">
        <v>15.2</v>
      </c>
      <c r="J2095" s="11">
        <v>0.0</v>
      </c>
      <c r="K2095" s="13">
        <v>4.9</v>
      </c>
      <c r="L2095" s="13">
        <v>3.1</v>
      </c>
      <c r="M2095" s="11">
        <v>-45.0</v>
      </c>
      <c r="N2095" s="14">
        <v>0.62</v>
      </c>
      <c r="O2095" s="13">
        <v>53.6</v>
      </c>
      <c r="P2095" s="13">
        <v>9.0</v>
      </c>
      <c r="Q2095" s="13">
        <v>22.9</v>
      </c>
      <c r="R2095" s="13">
        <v>8.4</v>
      </c>
      <c r="S2095" s="13">
        <v>1.6</v>
      </c>
      <c r="T2095" s="13">
        <v>1.2</v>
      </c>
      <c r="U2095" s="13">
        <v>0.8</v>
      </c>
      <c r="V2095" s="13">
        <v>44.9</v>
      </c>
      <c r="W2095" s="11" t="str">
        <f t="shared" si="1"/>
        <v>C-Weak|BBVA|Digital|2025</v>
      </c>
      <c r="X2095" s="15">
        <f>(MAX(0,MIN(1,1-(K2095-scaling_params!$B$2)/(scaling_params!$C$2-scaling_params!$B$2)))+MAX(0,MIN(1,(L2095-scaling_params!$B$3)/(scaling_params!$C$3-scaling_params!$B$3))))/2</f>
        <v>0.007352941176</v>
      </c>
      <c r="Y2095" s="15">
        <f>(MAX(0,MIN(1,(M2095-scaling_params!$B$4)/(scaling_params!$C$4-scaling_params!$B$4)))+MAX(0,MIN(1,(N2095-scaling_params!$B$5)/(scaling_params!$C$5-scaling_params!$B$5))))/2</f>
        <v>0.07202380952</v>
      </c>
      <c r="Z2095" s="15">
        <f>(MAX(0,MIN(1,(O2095-scaling_params!$B$6)/(scaling_params!$C$6-scaling_params!$B$6)))+MAX(0,MIN(1,1-(P2095-scaling_params!$B$7)/(scaling_params!$C$7-scaling_params!$B$7)))+MAX(0,MIN(1,(T2095-scaling_params!$B$11)/(scaling_params!$C$11-scaling_params!$B$11))))/3</f>
        <v>0.01801801802</v>
      </c>
      <c r="AA2095" s="15">
        <f>(MAX(0,MIN(1,1-(Q2095-scaling_params!$B$8)/(scaling_params!$C$8-scaling_params!$B$8)))+MAX(0,MIN(1,(R2095-scaling_params!$B$9)/(scaling_params!$C$9-scaling_params!$B$9)))+MAX(0,MIN(1,(S2095-scaling_params!$B$10)/(scaling_params!$C$10-scaling_params!$B$10))))/3</f>
        <v>0</v>
      </c>
      <c r="AB2095" s="15">
        <f>(MAX(0,MIN(1,(U2095-scaling_params!$B$12)/(scaling_params!$C$12-scaling_params!$B$12)))+MAX(0,MIN(1,(V2095-scaling_params!$B$13)/(scaling_params!$C$13-scaling_params!$B$13))))/2</f>
        <v>0.01363636364</v>
      </c>
      <c r="AC2095" s="13">
        <f>(scaling_params!$G$2*X2095+scaling_params!$G$3*Y2095+scaling_params!$G$4*Z2095+scaling_params!$G$5*AA2095+scaling_params!$G$6*AB2095)*100</f>
        <v>2.449686156</v>
      </c>
      <c r="AD2095" s="11" t="s">
        <v>681</v>
      </c>
      <c r="AE2095" s="11">
        <f t="shared" si="2"/>
        <v>0</v>
      </c>
    </row>
    <row r="2096" ht="15.75" customHeight="1">
      <c r="A2096" s="11" t="s">
        <v>223</v>
      </c>
      <c r="B2096" s="11" t="s">
        <v>163</v>
      </c>
      <c r="C2096" s="11" t="s">
        <v>164</v>
      </c>
      <c r="D2096" s="11" t="s">
        <v>177</v>
      </c>
      <c r="E2096" s="12">
        <v>2024.0</v>
      </c>
      <c r="F2096" s="11" t="s">
        <v>166</v>
      </c>
      <c r="G2096" s="11" t="s">
        <v>175</v>
      </c>
      <c r="H2096" s="11">
        <v>4.0</v>
      </c>
      <c r="I2096" s="13">
        <v>15.8</v>
      </c>
      <c r="J2096" s="11">
        <v>1.0</v>
      </c>
      <c r="K2096" s="13">
        <v>4.9</v>
      </c>
      <c r="L2096" s="13">
        <v>3.8</v>
      </c>
      <c r="M2096" s="11">
        <v>-35.0</v>
      </c>
      <c r="N2096" s="14">
        <v>0.6</v>
      </c>
      <c r="O2096" s="13">
        <v>59.8</v>
      </c>
      <c r="P2096" s="13">
        <v>9.1</v>
      </c>
      <c r="Q2096" s="13">
        <v>23.3</v>
      </c>
      <c r="R2096" s="13">
        <v>7.2</v>
      </c>
      <c r="S2096" s="13">
        <v>1.8</v>
      </c>
      <c r="T2096" s="13">
        <v>1.3</v>
      </c>
      <c r="U2096" s="13">
        <v>0.7</v>
      </c>
      <c r="V2096" s="13">
        <v>47.2</v>
      </c>
      <c r="W2096" s="11" t="str">
        <f t="shared" si="1"/>
        <v>C-Weak|BBVA|Retail|2024</v>
      </c>
      <c r="X2096" s="15">
        <f>(MAX(0,MIN(1,1-(K2096-scaling_params!$B$2)/(scaling_params!$C$2-scaling_params!$B$2)))+MAX(0,MIN(1,(L2096-scaling_params!$B$3)/(scaling_params!$C$3-scaling_params!$B$3))))/2</f>
        <v>0.05882352941</v>
      </c>
      <c r="Y2096" s="15">
        <f>(MAX(0,MIN(1,(M2096-scaling_params!$B$4)/(scaling_params!$C$4-scaling_params!$B$4)))+MAX(0,MIN(1,(N2096-scaling_params!$B$5)/(scaling_params!$C$5-scaling_params!$B$5))))/2</f>
        <v>0.09464285714</v>
      </c>
      <c r="Z2096" s="15">
        <f>(MAX(0,MIN(1,(O2096-scaling_params!$B$6)/(scaling_params!$C$6-scaling_params!$B$6)))+MAX(0,MIN(1,1-(P2096-scaling_params!$B$7)/(scaling_params!$C$7-scaling_params!$B$7)))+MAX(0,MIN(1,(T2096-scaling_params!$B$11)/(scaling_params!$C$11-scaling_params!$B$11))))/3</f>
        <v>0.06181428954</v>
      </c>
      <c r="AA2096" s="15">
        <f>(MAX(0,MIN(1,1-(Q2096-scaling_params!$B$8)/(scaling_params!$C$8-scaling_params!$B$8)))+MAX(0,MIN(1,(R2096-scaling_params!$B$9)/(scaling_params!$C$9-scaling_params!$B$9)))+MAX(0,MIN(1,(S2096-scaling_params!$B$10)/(scaling_params!$C$10-scaling_params!$B$10))))/3</f>
        <v>0.01960784314</v>
      </c>
      <c r="AB2096" s="15">
        <f>(MAX(0,MIN(1,(U2096-scaling_params!$B$12)/(scaling_params!$C$12-scaling_params!$B$12)))+MAX(0,MIN(1,(V2096-scaling_params!$B$13)/(scaling_params!$C$13-scaling_params!$B$13))))/2</f>
        <v>0.03454545455</v>
      </c>
      <c r="AC2096" s="13">
        <f>(scaling_params!$G$2*X2096+scaling_params!$G$3*Y2096+scaling_params!$G$4*Z2096+scaling_params!$G$5*AA2096+scaling_params!$G$6*AB2096)*100</f>
        <v>5.811830291</v>
      </c>
      <c r="AD2096" s="11" t="s">
        <v>681</v>
      </c>
      <c r="AE2096" s="11">
        <f t="shared" si="2"/>
        <v>0</v>
      </c>
    </row>
    <row r="2097" ht="15.75" customHeight="1">
      <c r="A2097" s="11" t="s">
        <v>223</v>
      </c>
      <c r="B2097" s="11" t="s">
        <v>163</v>
      </c>
      <c r="C2097" s="11" t="s">
        <v>164</v>
      </c>
      <c r="D2097" s="11" t="s">
        <v>177</v>
      </c>
      <c r="E2097" s="12">
        <v>2025.0</v>
      </c>
      <c r="F2097" s="11" t="s">
        <v>166</v>
      </c>
      <c r="G2097" s="11" t="s">
        <v>175</v>
      </c>
      <c r="H2097" s="11">
        <v>4.0</v>
      </c>
      <c r="I2097" s="13">
        <v>15.2</v>
      </c>
      <c r="J2097" s="11">
        <v>0.0</v>
      </c>
      <c r="K2097" s="13">
        <v>5.4</v>
      </c>
      <c r="L2097" s="13">
        <v>3.0</v>
      </c>
      <c r="M2097" s="11">
        <v>-18.0</v>
      </c>
      <c r="N2097" s="14">
        <v>0.69</v>
      </c>
      <c r="O2097" s="13">
        <v>52.5</v>
      </c>
      <c r="P2097" s="13">
        <v>9.5</v>
      </c>
      <c r="Q2097" s="13">
        <v>23.0</v>
      </c>
      <c r="R2097" s="13">
        <v>10.6</v>
      </c>
      <c r="S2097" s="13">
        <v>2.2</v>
      </c>
      <c r="T2097" s="13">
        <v>1.8</v>
      </c>
      <c r="U2097" s="13">
        <v>0.7</v>
      </c>
      <c r="V2097" s="13">
        <v>45.8</v>
      </c>
      <c r="W2097" s="11" t="str">
        <f t="shared" si="1"/>
        <v>C-Weak|BBVA|Retail|2025</v>
      </c>
      <c r="X2097" s="15">
        <f>(MAX(0,MIN(1,1-(K2097-scaling_params!$B$2)/(scaling_params!$C$2-scaling_params!$B$2)))+MAX(0,MIN(1,(L2097-scaling_params!$B$3)/(scaling_params!$C$3-scaling_params!$B$3))))/2</f>
        <v>0</v>
      </c>
      <c r="Y2097" s="15">
        <f>(MAX(0,MIN(1,(M2097-scaling_params!$B$4)/(scaling_params!$C$4-scaling_params!$B$4)))+MAX(0,MIN(1,(N2097-scaling_params!$B$5)/(scaling_params!$C$5-scaling_params!$B$5))))/2</f>
        <v>0.2880952381</v>
      </c>
      <c r="Z2097" s="15">
        <f>(MAX(0,MIN(1,(O2097-scaling_params!$B$6)/(scaling_params!$C$6-scaling_params!$B$6)))+MAX(0,MIN(1,1-(P2097-scaling_params!$B$7)/(scaling_params!$C$7-scaling_params!$B$7)))+MAX(0,MIN(1,(T2097-scaling_params!$B$11)/(scaling_params!$C$11-scaling_params!$B$11))))/3</f>
        <v>0.02857142857</v>
      </c>
      <c r="AA2097" s="15">
        <f>(MAX(0,MIN(1,1-(Q2097-scaling_params!$B$8)/(scaling_params!$C$8-scaling_params!$B$8)))+MAX(0,MIN(1,(R2097-scaling_params!$B$9)/(scaling_params!$C$9-scaling_params!$B$9)))+MAX(0,MIN(1,(S2097-scaling_params!$B$10)/(scaling_params!$C$10-scaling_params!$B$10))))/3</f>
        <v>0.06726234798</v>
      </c>
      <c r="AB2097" s="15">
        <f>(MAX(0,MIN(1,(U2097-scaling_params!$B$12)/(scaling_params!$C$12-scaling_params!$B$12)))+MAX(0,MIN(1,(V2097-scaling_params!$B$13)/(scaling_params!$C$13-scaling_params!$B$13))))/2</f>
        <v>0.02181818182</v>
      </c>
      <c r="AC2097" s="13">
        <f>(scaling_params!$G$2*X2097+scaling_params!$G$3*Y2097+scaling_params!$G$4*Z2097+scaling_params!$G$5*AA2097+scaling_params!$G$6*AB2097)*100</f>
        <v>8.882938537</v>
      </c>
      <c r="AD2097" s="11" t="s">
        <v>681</v>
      </c>
      <c r="AE2097" s="11">
        <f t="shared" si="2"/>
        <v>0</v>
      </c>
    </row>
    <row r="2098" ht="15.75" customHeight="1">
      <c r="A2098" s="11" t="s">
        <v>224</v>
      </c>
      <c r="B2098" s="11" t="s">
        <v>163</v>
      </c>
      <c r="C2098" s="11" t="s">
        <v>164</v>
      </c>
      <c r="D2098" s="11" t="s">
        <v>177</v>
      </c>
      <c r="E2098" s="12">
        <v>2024.0</v>
      </c>
      <c r="F2098" s="11" t="s">
        <v>166</v>
      </c>
      <c r="G2098" s="11" t="s">
        <v>167</v>
      </c>
      <c r="H2098" s="11">
        <v>3.0</v>
      </c>
      <c r="I2098" s="13">
        <v>15.8</v>
      </c>
      <c r="J2098" s="11">
        <v>0.0</v>
      </c>
      <c r="K2098" s="13">
        <v>4.9</v>
      </c>
      <c r="L2098" s="13">
        <v>4.7</v>
      </c>
      <c r="M2098" s="11">
        <v>-10.0</v>
      </c>
      <c r="N2098" s="14">
        <v>0.62</v>
      </c>
      <c r="O2098" s="13">
        <v>59.8</v>
      </c>
      <c r="P2098" s="13">
        <v>9.1</v>
      </c>
      <c r="Q2098" s="13">
        <v>23.3</v>
      </c>
      <c r="R2098" s="13">
        <v>7.2</v>
      </c>
      <c r="S2098" s="13">
        <v>1.9</v>
      </c>
      <c r="T2098" s="13">
        <v>2.3</v>
      </c>
      <c r="U2098" s="13">
        <v>0.7</v>
      </c>
      <c r="V2098" s="13">
        <v>52.4</v>
      </c>
      <c r="W2098" s="11" t="str">
        <f t="shared" si="1"/>
        <v>C-Weak|BBVA|Retail|2024</v>
      </c>
      <c r="X2098" s="15">
        <f>(MAX(0,MIN(1,1-(K2098-scaling_params!$B$2)/(scaling_params!$C$2-scaling_params!$B$2)))+MAX(0,MIN(1,(L2098-scaling_params!$B$3)/(scaling_params!$C$3-scaling_params!$B$3))))/2</f>
        <v>0.125</v>
      </c>
      <c r="Y2098" s="15">
        <f>(MAX(0,MIN(1,(M2098-scaling_params!$B$4)/(scaling_params!$C$4-scaling_params!$B$4)))+MAX(0,MIN(1,(N2098-scaling_params!$B$5)/(scaling_params!$C$5-scaling_params!$B$5))))/2</f>
        <v>0.2386904762</v>
      </c>
      <c r="Z2098" s="15">
        <f>(MAX(0,MIN(1,(O2098-scaling_params!$B$6)/(scaling_params!$C$6-scaling_params!$B$6)))+MAX(0,MIN(1,1-(P2098-scaling_params!$B$7)/(scaling_params!$C$7-scaling_params!$B$7)))+MAX(0,MIN(1,(T2098-scaling_params!$B$11)/(scaling_params!$C$11-scaling_params!$B$11))))/3</f>
        <v>0.1380047657</v>
      </c>
      <c r="AA2098" s="15">
        <f>(MAX(0,MIN(1,1-(Q2098-scaling_params!$B$8)/(scaling_params!$C$8-scaling_params!$B$8)))+MAX(0,MIN(1,(R2098-scaling_params!$B$9)/(scaling_params!$C$9-scaling_params!$B$9)))+MAX(0,MIN(1,(S2098-scaling_params!$B$10)/(scaling_params!$C$10-scaling_params!$B$10))))/3</f>
        <v>0.02941176471</v>
      </c>
      <c r="AB2098" s="15">
        <f>(MAX(0,MIN(1,(U2098-scaling_params!$B$12)/(scaling_params!$C$12-scaling_params!$B$12)))+MAX(0,MIN(1,(V2098-scaling_params!$B$13)/(scaling_params!$C$13-scaling_params!$B$13))))/2</f>
        <v>0.08181818182</v>
      </c>
      <c r="AC2098" s="13">
        <f>(scaling_params!$G$2*X2098+scaling_params!$G$3*Y2098+scaling_params!$G$4*Z2098+scaling_params!$G$5*AA2098+scaling_params!$G$6*AB2098)*100</f>
        <v>13.27293979</v>
      </c>
      <c r="AD2098" s="11" t="s">
        <v>681</v>
      </c>
      <c r="AE2098" s="11">
        <f t="shared" si="2"/>
        <v>0</v>
      </c>
    </row>
    <row r="2099" ht="15.75" customHeight="1">
      <c r="A2099" s="11" t="s">
        <v>224</v>
      </c>
      <c r="B2099" s="11" t="s">
        <v>163</v>
      </c>
      <c r="C2099" s="11" t="s">
        <v>164</v>
      </c>
      <c r="D2099" s="11" t="s">
        <v>177</v>
      </c>
      <c r="E2099" s="12">
        <v>2025.0</v>
      </c>
      <c r="F2099" s="11" t="s">
        <v>166</v>
      </c>
      <c r="G2099" s="11" t="s">
        <v>167</v>
      </c>
      <c r="H2099" s="11">
        <v>3.0</v>
      </c>
      <c r="I2099" s="13">
        <v>15.2</v>
      </c>
      <c r="J2099" s="11">
        <v>0.0</v>
      </c>
      <c r="K2099" s="13">
        <v>5.4</v>
      </c>
      <c r="L2099" s="13">
        <v>5.1</v>
      </c>
      <c r="M2099" s="11">
        <v>31.0</v>
      </c>
      <c r="N2099" s="14">
        <v>0.67</v>
      </c>
      <c r="O2099" s="13">
        <v>52.5</v>
      </c>
      <c r="P2099" s="13">
        <v>9.5</v>
      </c>
      <c r="Q2099" s="13">
        <v>23.0</v>
      </c>
      <c r="R2099" s="13">
        <v>10.6</v>
      </c>
      <c r="S2099" s="13">
        <v>2.7</v>
      </c>
      <c r="T2099" s="13">
        <v>2.2</v>
      </c>
      <c r="U2099" s="13">
        <v>0.7</v>
      </c>
      <c r="V2099" s="13">
        <v>64.3</v>
      </c>
      <c r="W2099" s="11" t="str">
        <f t="shared" si="1"/>
        <v>C-Weak|BBVA|Retail|2025</v>
      </c>
      <c r="X2099" s="15">
        <f>(MAX(0,MIN(1,1-(K2099-scaling_params!$B$2)/(scaling_params!$C$2-scaling_params!$B$2)))+MAX(0,MIN(1,(L2099-scaling_params!$B$3)/(scaling_params!$C$3-scaling_params!$B$3))))/2</f>
        <v>0.1544117647</v>
      </c>
      <c r="Y2099" s="15">
        <f>(MAX(0,MIN(1,(M2099-scaling_params!$B$4)/(scaling_params!$C$4-scaling_params!$B$4)))+MAX(0,MIN(1,(N2099-scaling_params!$B$5)/(scaling_params!$C$5-scaling_params!$B$5))))/2</f>
        <v>0.4964285714</v>
      </c>
      <c r="Z2099" s="15">
        <f>(MAX(0,MIN(1,(O2099-scaling_params!$B$6)/(scaling_params!$C$6-scaling_params!$B$6)))+MAX(0,MIN(1,1-(P2099-scaling_params!$B$7)/(scaling_params!$C$7-scaling_params!$B$7)))+MAX(0,MIN(1,(T2099-scaling_params!$B$11)/(scaling_params!$C$11-scaling_params!$B$11))))/3</f>
        <v>0.06666666667</v>
      </c>
      <c r="AA2099" s="15">
        <f>(MAX(0,MIN(1,1-(Q2099-scaling_params!$B$8)/(scaling_params!$C$8-scaling_params!$B$8)))+MAX(0,MIN(1,(R2099-scaling_params!$B$9)/(scaling_params!$C$9-scaling_params!$B$9)))+MAX(0,MIN(1,(S2099-scaling_params!$B$10)/(scaling_params!$C$10-scaling_params!$B$10))))/3</f>
        <v>0.1162819558</v>
      </c>
      <c r="AB2099" s="15">
        <f>(MAX(0,MIN(1,(U2099-scaling_params!$B$12)/(scaling_params!$C$12-scaling_params!$B$12)))+MAX(0,MIN(1,(V2099-scaling_params!$B$13)/(scaling_params!$C$13-scaling_params!$B$13))))/2</f>
        <v>0.19</v>
      </c>
      <c r="AC2099" s="13">
        <f>(scaling_params!$G$2*X2099+scaling_params!$G$3*Y2099+scaling_params!$G$4*Z2099+scaling_params!$G$5*AA2099+scaling_params!$G$6*AB2099)*100</f>
        <v>21.14997699</v>
      </c>
      <c r="AD2099" s="11" t="s">
        <v>681</v>
      </c>
      <c r="AE2099" s="11">
        <f t="shared" si="2"/>
        <v>0</v>
      </c>
    </row>
    <row r="2100" ht="15.75" customHeight="1">
      <c r="A2100" s="11" t="s">
        <v>225</v>
      </c>
      <c r="B2100" s="11" t="s">
        <v>163</v>
      </c>
      <c r="C2100" s="11" t="s">
        <v>164</v>
      </c>
      <c r="D2100" s="11" t="s">
        <v>165</v>
      </c>
      <c r="E2100" s="12">
        <v>2024.0</v>
      </c>
      <c r="F2100" s="11" t="s">
        <v>166</v>
      </c>
      <c r="G2100" s="11" t="s">
        <v>172</v>
      </c>
      <c r="H2100" s="11">
        <v>3.0</v>
      </c>
      <c r="I2100" s="13">
        <v>15.8</v>
      </c>
      <c r="J2100" s="11">
        <v>0.0</v>
      </c>
      <c r="K2100" s="13">
        <v>5.2</v>
      </c>
      <c r="L2100" s="13">
        <v>5.0</v>
      </c>
      <c r="M2100" s="11">
        <v>-43.0</v>
      </c>
      <c r="N2100" s="14">
        <v>0.65</v>
      </c>
      <c r="O2100" s="13">
        <v>53.3</v>
      </c>
      <c r="P2100" s="13">
        <v>9.3</v>
      </c>
      <c r="Q2100" s="13">
        <v>24.0</v>
      </c>
      <c r="R2100" s="13">
        <v>6.7</v>
      </c>
      <c r="S2100" s="13">
        <v>1.9</v>
      </c>
      <c r="T2100" s="13">
        <v>1.7</v>
      </c>
      <c r="U2100" s="13">
        <v>0.6</v>
      </c>
      <c r="V2100" s="13">
        <v>48.7</v>
      </c>
      <c r="W2100" s="11" t="str">
        <f t="shared" si="1"/>
        <v>C-Weak|BBVA|Operations|2024</v>
      </c>
      <c r="X2100" s="15">
        <f>(MAX(0,MIN(1,1-(K2100-scaling_params!$B$2)/(scaling_params!$C$2-scaling_params!$B$2)))+MAX(0,MIN(1,(L2100-scaling_params!$B$3)/(scaling_params!$C$3-scaling_params!$B$3))))/2</f>
        <v>0.1470588235</v>
      </c>
      <c r="Y2100" s="15">
        <f>(MAX(0,MIN(1,(M2100-scaling_params!$B$4)/(scaling_params!$C$4-scaling_params!$B$4)))+MAX(0,MIN(1,(N2100-scaling_params!$B$5)/(scaling_params!$C$5-scaling_params!$B$5))))/2</f>
        <v>0.119047619</v>
      </c>
      <c r="Z2100" s="15">
        <f>(MAX(0,MIN(1,(O2100-scaling_params!$B$6)/(scaling_params!$C$6-scaling_params!$B$6)))+MAX(0,MIN(1,1-(P2100-scaling_params!$B$7)/(scaling_params!$C$7-scaling_params!$B$7)))+MAX(0,MIN(1,(T2100-scaling_params!$B$11)/(scaling_params!$C$11-scaling_params!$B$11))))/3</f>
        <v>0.01904761905</v>
      </c>
      <c r="AA2100" s="15">
        <f>(MAX(0,MIN(1,1-(Q2100-scaling_params!$B$8)/(scaling_params!$C$8-scaling_params!$B$8)))+MAX(0,MIN(1,(R2100-scaling_params!$B$9)/(scaling_params!$C$9-scaling_params!$B$9)))+MAX(0,MIN(1,(S2100-scaling_params!$B$10)/(scaling_params!$C$10-scaling_params!$B$10))))/3</f>
        <v>0.02941176471</v>
      </c>
      <c r="AB2100" s="15">
        <f>(MAX(0,MIN(1,(U2100-scaling_params!$B$12)/(scaling_params!$C$12-scaling_params!$B$12)))+MAX(0,MIN(1,(V2100-scaling_params!$B$13)/(scaling_params!$C$13-scaling_params!$B$13))))/2</f>
        <v>0.04818181818</v>
      </c>
      <c r="AC2100" s="13">
        <f>(scaling_params!$G$2*X2100+scaling_params!$G$3*Y2100+scaling_params!$G$4*Z2100+scaling_params!$G$5*AA2100+scaling_params!$G$6*AB2100)*100</f>
        <v>7.787312962</v>
      </c>
      <c r="AD2100" s="11" t="s">
        <v>681</v>
      </c>
      <c r="AE2100" s="11">
        <f t="shared" si="2"/>
        <v>0</v>
      </c>
    </row>
    <row r="2101" ht="15.75" customHeight="1">
      <c r="A2101" s="11" t="s">
        <v>225</v>
      </c>
      <c r="B2101" s="11" t="s">
        <v>163</v>
      </c>
      <c r="C2101" s="11" t="s">
        <v>164</v>
      </c>
      <c r="D2101" s="11" t="s">
        <v>165</v>
      </c>
      <c r="E2101" s="12">
        <v>2025.0</v>
      </c>
      <c r="F2101" s="11" t="s">
        <v>166</v>
      </c>
      <c r="G2101" s="11" t="s">
        <v>172</v>
      </c>
      <c r="H2101" s="11">
        <v>3.0</v>
      </c>
      <c r="I2101" s="13">
        <v>15.2</v>
      </c>
      <c r="J2101" s="11">
        <v>0.0</v>
      </c>
      <c r="K2101" s="13">
        <v>4.5</v>
      </c>
      <c r="L2101" s="13">
        <v>3.8</v>
      </c>
      <c r="M2101" s="11">
        <v>-17.0</v>
      </c>
      <c r="N2101" s="14">
        <v>0.63</v>
      </c>
      <c r="O2101" s="13">
        <v>52.7</v>
      </c>
      <c r="P2101" s="13">
        <v>9.3</v>
      </c>
      <c r="Q2101" s="13">
        <v>21.4</v>
      </c>
      <c r="R2101" s="13">
        <v>5.7</v>
      </c>
      <c r="S2101" s="13">
        <v>1.7</v>
      </c>
      <c r="T2101" s="13">
        <v>1.2</v>
      </c>
      <c r="U2101" s="13">
        <v>0.5</v>
      </c>
      <c r="V2101" s="13">
        <v>44.8</v>
      </c>
      <c r="W2101" s="11" t="str">
        <f t="shared" si="1"/>
        <v>C-Weak|BBVA|Operations|2025</v>
      </c>
      <c r="X2101" s="15">
        <f>(MAX(0,MIN(1,1-(K2101-scaling_params!$B$2)/(scaling_params!$C$2-scaling_params!$B$2)))+MAX(0,MIN(1,(L2101-scaling_params!$B$3)/(scaling_params!$C$3-scaling_params!$B$3))))/2</f>
        <v>0.05882352941</v>
      </c>
      <c r="Y2101" s="15">
        <f>(MAX(0,MIN(1,(M2101-scaling_params!$B$4)/(scaling_params!$C$4-scaling_params!$B$4)))+MAX(0,MIN(1,(N2101-scaling_params!$B$5)/(scaling_params!$C$5-scaling_params!$B$5))))/2</f>
        <v>0.2178571429</v>
      </c>
      <c r="Z2101" s="15">
        <f>(MAX(0,MIN(1,(O2101-scaling_params!$B$6)/(scaling_params!$C$6-scaling_params!$B$6)))+MAX(0,MIN(1,1-(P2101-scaling_params!$B$7)/(scaling_params!$C$7-scaling_params!$B$7)))+MAX(0,MIN(1,(T2101-scaling_params!$B$11)/(scaling_params!$C$11-scaling_params!$B$11))))/3</f>
        <v>0</v>
      </c>
      <c r="AA2101" s="15">
        <f>(MAX(0,MIN(1,1-(Q2101-scaling_params!$B$8)/(scaling_params!$C$8-scaling_params!$B$8)))+MAX(0,MIN(1,(R2101-scaling_params!$B$9)/(scaling_params!$C$9-scaling_params!$B$9)))+MAX(0,MIN(1,(S2101-scaling_params!$B$10)/(scaling_params!$C$10-scaling_params!$B$10))))/3</f>
        <v>0.009803921569</v>
      </c>
      <c r="AB2101" s="15">
        <f>(MAX(0,MIN(1,(U2101-scaling_params!$B$12)/(scaling_params!$C$12-scaling_params!$B$12)))+MAX(0,MIN(1,(V2101-scaling_params!$B$13)/(scaling_params!$C$13-scaling_params!$B$13))))/2</f>
        <v>0.01272727273</v>
      </c>
      <c r="AC2101" s="13">
        <f>(scaling_params!$G$2*X2101+scaling_params!$G$3*Y2101+scaling_params!$G$4*Z2101+scaling_params!$G$5*AA2101+scaling_params!$G$6*AB2101)*100</f>
        <v>6.824726636</v>
      </c>
      <c r="AD2101" s="11" t="s">
        <v>681</v>
      </c>
      <c r="AE2101" s="11">
        <f t="shared" si="2"/>
        <v>0</v>
      </c>
    </row>
    <row r="2102" ht="15.75" customHeight="1">
      <c r="A2102" s="11" t="s">
        <v>226</v>
      </c>
      <c r="B2102" s="11" t="s">
        <v>163</v>
      </c>
      <c r="C2102" s="11" t="s">
        <v>164</v>
      </c>
      <c r="D2102" s="11" t="s">
        <v>181</v>
      </c>
      <c r="E2102" s="12">
        <v>2024.0</v>
      </c>
      <c r="F2102" s="11" t="s">
        <v>171</v>
      </c>
      <c r="G2102" s="11" t="s">
        <v>172</v>
      </c>
      <c r="H2102" s="11">
        <v>5.0</v>
      </c>
      <c r="I2102" s="13">
        <v>15.8</v>
      </c>
      <c r="J2102" s="11">
        <v>0.0</v>
      </c>
      <c r="K2102" s="13">
        <v>5.0</v>
      </c>
      <c r="L2102" s="13">
        <v>3.4</v>
      </c>
      <c r="M2102" s="11">
        <v>-36.0</v>
      </c>
      <c r="N2102" s="14">
        <v>0.67</v>
      </c>
      <c r="O2102" s="13">
        <v>58.2</v>
      </c>
      <c r="P2102" s="13">
        <v>10.1</v>
      </c>
      <c r="Q2102" s="13">
        <v>23.5</v>
      </c>
      <c r="R2102" s="13">
        <v>8.2</v>
      </c>
      <c r="S2102" s="13">
        <v>2.6</v>
      </c>
      <c r="T2102" s="13">
        <v>2.4</v>
      </c>
      <c r="U2102" s="13">
        <v>1.0</v>
      </c>
      <c r="V2102" s="13">
        <v>64.2</v>
      </c>
      <c r="W2102" s="11" t="str">
        <f t="shared" si="1"/>
        <v>C-Weak|BBVA|Corporate|2024</v>
      </c>
      <c r="X2102" s="15">
        <f>(MAX(0,MIN(1,1-(K2102-scaling_params!$B$2)/(scaling_params!$C$2-scaling_params!$B$2)))+MAX(0,MIN(1,(L2102-scaling_params!$B$3)/(scaling_params!$C$3-scaling_params!$B$3))))/2</f>
        <v>0.02941176471</v>
      </c>
      <c r="Y2102" s="15">
        <f>(MAX(0,MIN(1,(M2102-scaling_params!$B$4)/(scaling_params!$C$4-scaling_params!$B$4)))+MAX(0,MIN(1,(N2102-scaling_params!$B$5)/(scaling_params!$C$5-scaling_params!$B$5))))/2</f>
        <v>0.1773809524</v>
      </c>
      <c r="Z2102" s="15">
        <f>(MAX(0,MIN(1,(O2102-scaling_params!$B$6)/(scaling_params!$C$6-scaling_params!$B$6)))+MAX(0,MIN(1,1-(P2102-scaling_params!$B$7)/(scaling_params!$C$7-scaling_params!$B$7)))+MAX(0,MIN(1,(T2102-scaling_params!$B$11)/(scaling_params!$C$11-scaling_params!$B$11))))/3</f>
        <v>0.112116926</v>
      </c>
      <c r="AA2102" s="15">
        <f>(MAX(0,MIN(1,1-(Q2102-scaling_params!$B$8)/(scaling_params!$C$8-scaling_params!$B$8)))+MAX(0,MIN(1,(R2102-scaling_params!$B$9)/(scaling_params!$C$9-scaling_params!$B$9)))+MAX(0,MIN(1,(S2102-scaling_params!$B$10)/(scaling_params!$C$10-scaling_params!$B$10))))/3</f>
        <v>0.09803921569</v>
      </c>
      <c r="AB2102" s="15">
        <f>(MAX(0,MIN(1,(U2102-scaling_params!$B$12)/(scaling_params!$C$12-scaling_params!$B$12)))+MAX(0,MIN(1,(V2102-scaling_params!$B$13)/(scaling_params!$C$13-scaling_params!$B$13))))/2</f>
        <v>0.1890909091</v>
      </c>
      <c r="AC2102" s="13">
        <f>(scaling_params!$G$2*X2102+scaling_params!$G$3*Y2102+scaling_params!$G$4*Z2102+scaling_params!$G$5*AA2102+scaling_params!$G$6*AB2102)*100</f>
        <v>11.45113954</v>
      </c>
      <c r="AD2102" s="11" t="s">
        <v>681</v>
      </c>
      <c r="AE2102" s="11">
        <f t="shared" si="2"/>
        <v>0</v>
      </c>
    </row>
    <row r="2103" ht="15.75" customHeight="1">
      <c r="A2103" s="11" t="s">
        <v>226</v>
      </c>
      <c r="B2103" s="11" t="s">
        <v>163</v>
      </c>
      <c r="C2103" s="11" t="s">
        <v>164</v>
      </c>
      <c r="D2103" s="11" t="s">
        <v>181</v>
      </c>
      <c r="E2103" s="12">
        <v>2025.0</v>
      </c>
      <c r="F2103" s="11" t="s">
        <v>171</v>
      </c>
      <c r="G2103" s="11" t="s">
        <v>172</v>
      </c>
      <c r="H2103" s="11">
        <v>5.0</v>
      </c>
      <c r="I2103" s="13">
        <v>15.2</v>
      </c>
      <c r="J2103" s="11">
        <v>0.0</v>
      </c>
      <c r="K2103" s="13">
        <v>5.1</v>
      </c>
      <c r="L2103" s="13">
        <v>4.4</v>
      </c>
      <c r="M2103" s="11">
        <v>-32.0</v>
      </c>
      <c r="N2103" s="14">
        <v>0.66</v>
      </c>
      <c r="O2103" s="13">
        <v>54.3</v>
      </c>
      <c r="P2103" s="13">
        <v>9.4</v>
      </c>
      <c r="Q2103" s="13">
        <v>22.9</v>
      </c>
      <c r="R2103" s="13">
        <v>7.0</v>
      </c>
      <c r="S2103" s="13">
        <v>2.6</v>
      </c>
      <c r="T2103" s="13">
        <v>2.5</v>
      </c>
      <c r="U2103" s="13">
        <v>0.8</v>
      </c>
      <c r="V2103" s="13">
        <v>56.9</v>
      </c>
      <c r="W2103" s="11" t="str">
        <f t="shared" si="1"/>
        <v>C-Weak|BBVA|Corporate|2025</v>
      </c>
      <c r="X2103" s="15">
        <f>(MAX(0,MIN(1,1-(K2103-scaling_params!$B$2)/(scaling_params!$C$2-scaling_params!$B$2)))+MAX(0,MIN(1,(L2103-scaling_params!$B$3)/(scaling_params!$C$3-scaling_params!$B$3))))/2</f>
        <v>0.1029411765</v>
      </c>
      <c r="Y2103" s="15">
        <f>(MAX(0,MIN(1,(M2103-scaling_params!$B$4)/(scaling_params!$C$4-scaling_params!$B$4)))+MAX(0,MIN(1,(N2103-scaling_params!$B$5)/(scaling_params!$C$5-scaling_params!$B$5))))/2</f>
        <v>0.1839285714</v>
      </c>
      <c r="Z2103" s="15">
        <f>(MAX(0,MIN(1,(O2103-scaling_params!$B$6)/(scaling_params!$C$6-scaling_params!$B$6)))+MAX(0,MIN(1,1-(P2103-scaling_params!$B$7)/(scaling_params!$C$7-scaling_params!$B$7)))+MAX(0,MIN(1,(T2103-scaling_params!$B$11)/(scaling_params!$C$11-scaling_params!$B$11))))/3</f>
        <v>0.09523809524</v>
      </c>
      <c r="AA2103" s="15">
        <f>(MAX(0,MIN(1,1-(Q2103-scaling_params!$B$8)/(scaling_params!$C$8-scaling_params!$B$8)))+MAX(0,MIN(1,(R2103-scaling_params!$B$9)/(scaling_params!$C$9-scaling_params!$B$9)))+MAX(0,MIN(1,(S2103-scaling_params!$B$10)/(scaling_params!$C$10-scaling_params!$B$10))))/3</f>
        <v>0.09803921569</v>
      </c>
      <c r="AB2103" s="15">
        <f>(MAX(0,MIN(1,(U2103-scaling_params!$B$12)/(scaling_params!$C$12-scaling_params!$B$12)))+MAX(0,MIN(1,(V2103-scaling_params!$B$13)/(scaling_params!$C$13-scaling_params!$B$13))))/2</f>
        <v>0.1227272727</v>
      </c>
      <c r="AC2103" s="13">
        <f>(scaling_params!$G$2*X2103+scaling_params!$G$3*Y2103+scaling_params!$G$4*Z2103+scaling_params!$G$5*AA2103+scaling_params!$G$6*AB2103)*100</f>
        <v>12.15320633</v>
      </c>
      <c r="AD2103" s="11" t="s">
        <v>681</v>
      </c>
      <c r="AE2103" s="11">
        <f t="shared" si="2"/>
        <v>0</v>
      </c>
    </row>
    <row r="2104" ht="15.75" customHeight="1">
      <c r="A2104" s="11" t="s">
        <v>227</v>
      </c>
      <c r="B2104" s="11" t="s">
        <v>163</v>
      </c>
      <c r="C2104" s="11" t="s">
        <v>164</v>
      </c>
      <c r="D2104" s="11" t="s">
        <v>165</v>
      </c>
      <c r="E2104" s="12">
        <v>2024.0</v>
      </c>
      <c r="F2104" s="11" t="s">
        <v>171</v>
      </c>
      <c r="G2104" s="11" t="s">
        <v>184</v>
      </c>
      <c r="H2104" s="11">
        <v>3.0</v>
      </c>
      <c r="I2104" s="13">
        <v>15.8</v>
      </c>
      <c r="J2104" s="11">
        <v>0.0</v>
      </c>
      <c r="K2104" s="13">
        <v>5.2</v>
      </c>
      <c r="L2104" s="13">
        <v>4.3</v>
      </c>
      <c r="M2104" s="11">
        <v>-29.0</v>
      </c>
      <c r="N2104" s="14">
        <v>0.68</v>
      </c>
      <c r="O2104" s="13">
        <v>53.3</v>
      </c>
      <c r="P2104" s="13">
        <v>9.3</v>
      </c>
      <c r="Q2104" s="13">
        <v>24.0</v>
      </c>
      <c r="R2104" s="13">
        <v>6.7</v>
      </c>
      <c r="S2104" s="13">
        <v>2.6</v>
      </c>
      <c r="T2104" s="13">
        <v>1.5</v>
      </c>
      <c r="U2104" s="13">
        <v>0.6</v>
      </c>
      <c r="V2104" s="13">
        <v>44.6</v>
      </c>
      <c r="W2104" s="11" t="str">
        <f t="shared" si="1"/>
        <v>C-Weak|BBVA|Operations|2024</v>
      </c>
      <c r="X2104" s="15">
        <f>(MAX(0,MIN(1,1-(K2104-scaling_params!$B$2)/(scaling_params!$C$2-scaling_params!$B$2)))+MAX(0,MIN(1,(L2104-scaling_params!$B$3)/(scaling_params!$C$3-scaling_params!$B$3))))/2</f>
        <v>0.09558823529</v>
      </c>
      <c r="Y2104" s="15">
        <f>(MAX(0,MIN(1,(M2104-scaling_params!$B$4)/(scaling_params!$C$4-scaling_params!$B$4)))+MAX(0,MIN(1,(N2104-scaling_params!$B$5)/(scaling_params!$C$5-scaling_params!$B$5))))/2</f>
        <v>0.2232142857</v>
      </c>
      <c r="Z2104" s="15">
        <f>(MAX(0,MIN(1,(O2104-scaling_params!$B$6)/(scaling_params!$C$6-scaling_params!$B$6)))+MAX(0,MIN(1,1-(P2104-scaling_params!$B$7)/(scaling_params!$C$7-scaling_params!$B$7)))+MAX(0,MIN(1,(T2104-scaling_params!$B$11)/(scaling_params!$C$11-scaling_params!$B$11))))/3</f>
        <v>0</v>
      </c>
      <c r="AA2104" s="15">
        <f>(MAX(0,MIN(1,1-(Q2104-scaling_params!$B$8)/(scaling_params!$C$8-scaling_params!$B$8)))+MAX(0,MIN(1,(R2104-scaling_params!$B$9)/(scaling_params!$C$9-scaling_params!$B$9)))+MAX(0,MIN(1,(S2104-scaling_params!$B$10)/(scaling_params!$C$10-scaling_params!$B$10))))/3</f>
        <v>0.09803921569</v>
      </c>
      <c r="AB2104" s="15">
        <f>(MAX(0,MIN(1,(U2104-scaling_params!$B$12)/(scaling_params!$C$12-scaling_params!$B$12)))+MAX(0,MIN(1,(V2104-scaling_params!$B$13)/(scaling_params!$C$13-scaling_params!$B$13))))/2</f>
        <v>0.01090909091</v>
      </c>
      <c r="AC2104" s="13">
        <f>(scaling_params!$G$2*X2104+scaling_params!$G$3*Y2104+scaling_params!$G$4*Z2104+scaling_params!$G$5*AA2104+scaling_params!$G$6*AB2104)*100</f>
        <v>9.346076713</v>
      </c>
      <c r="AD2104" s="11" t="s">
        <v>681</v>
      </c>
      <c r="AE2104" s="11">
        <f t="shared" si="2"/>
        <v>0</v>
      </c>
    </row>
    <row r="2105" ht="15.75" customHeight="1">
      <c r="A2105" s="11" t="s">
        <v>227</v>
      </c>
      <c r="B2105" s="11" t="s">
        <v>163</v>
      </c>
      <c r="C2105" s="11" t="s">
        <v>164</v>
      </c>
      <c r="D2105" s="11" t="s">
        <v>165</v>
      </c>
      <c r="E2105" s="12">
        <v>2025.0</v>
      </c>
      <c r="F2105" s="11" t="s">
        <v>171</v>
      </c>
      <c r="G2105" s="11" t="s">
        <v>184</v>
      </c>
      <c r="H2105" s="11">
        <v>3.0</v>
      </c>
      <c r="I2105" s="13">
        <v>15.2</v>
      </c>
      <c r="J2105" s="11">
        <v>0.0</v>
      </c>
      <c r="K2105" s="13">
        <v>4.5</v>
      </c>
      <c r="L2105" s="13">
        <v>2.7</v>
      </c>
      <c r="M2105" s="11">
        <v>-7.0</v>
      </c>
      <c r="N2105" s="14">
        <v>0.63</v>
      </c>
      <c r="O2105" s="13">
        <v>52.7</v>
      </c>
      <c r="P2105" s="13">
        <v>9.3</v>
      </c>
      <c r="Q2105" s="13">
        <v>21.4</v>
      </c>
      <c r="R2105" s="13">
        <v>5.7</v>
      </c>
      <c r="S2105" s="13">
        <v>2.4</v>
      </c>
      <c r="T2105" s="13">
        <v>2.3</v>
      </c>
      <c r="U2105" s="13">
        <v>0.5</v>
      </c>
      <c r="V2105" s="13">
        <v>46.7</v>
      </c>
      <c r="W2105" s="11" t="str">
        <f t="shared" si="1"/>
        <v>C-Weak|BBVA|Operations|2025</v>
      </c>
      <c r="X2105" s="15">
        <f>(MAX(0,MIN(1,1-(K2105-scaling_params!$B$2)/(scaling_params!$C$2-scaling_params!$B$2)))+MAX(0,MIN(1,(L2105-scaling_params!$B$3)/(scaling_params!$C$3-scaling_params!$B$3))))/2</f>
        <v>0</v>
      </c>
      <c r="Y2105" s="15">
        <f>(MAX(0,MIN(1,(M2105-scaling_params!$B$4)/(scaling_params!$C$4-scaling_params!$B$4)))+MAX(0,MIN(1,(N2105-scaling_params!$B$5)/(scaling_params!$C$5-scaling_params!$B$5))))/2</f>
        <v>0.2654761905</v>
      </c>
      <c r="Z2105" s="15">
        <f>(MAX(0,MIN(1,(O2105-scaling_params!$B$6)/(scaling_params!$C$6-scaling_params!$B$6)))+MAX(0,MIN(1,1-(P2105-scaling_params!$B$7)/(scaling_params!$C$7-scaling_params!$B$7)))+MAX(0,MIN(1,(T2105-scaling_params!$B$11)/(scaling_params!$C$11-scaling_params!$B$11))))/3</f>
        <v>0.07619047619</v>
      </c>
      <c r="AA2105" s="15">
        <f>(MAX(0,MIN(1,1-(Q2105-scaling_params!$B$8)/(scaling_params!$C$8-scaling_params!$B$8)))+MAX(0,MIN(1,(R2105-scaling_params!$B$9)/(scaling_params!$C$9-scaling_params!$B$9)))+MAX(0,MIN(1,(S2105-scaling_params!$B$10)/(scaling_params!$C$10-scaling_params!$B$10))))/3</f>
        <v>0.07843137255</v>
      </c>
      <c r="AB2105" s="15">
        <f>(MAX(0,MIN(1,(U2105-scaling_params!$B$12)/(scaling_params!$C$12-scaling_params!$B$12)))+MAX(0,MIN(1,(V2105-scaling_params!$B$13)/(scaling_params!$C$13-scaling_params!$B$13))))/2</f>
        <v>0.03</v>
      </c>
      <c r="AC2105" s="13">
        <f>(scaling_params!$G$2*X2105+scaling_params!$G$3*Y2105+scaling_params!$G$4*Z2105+scaling_params!$G$5*AA2105+scaling_params!$G$6*AB2105)*100</f>
        <v>9.763558824</v>
      </c>
      <c r="AD2105" s="11" t="s">
        <v>681</v>
      </c>
      <c r="AE2105" s="11">
        <f t="shared" si="2"/>
        <v>0</v>
      </c>
    </row>
    <row r="2106" ht="15.75" customHeight="1">
      <c r="A2106" s="11" t="s">
        <v>228</v>
      </c>
      <c r="B2106" s="11" t="s">
        <v>163</v>
      </c>
      <c r="C2106" s="11" t="s">
        <v>164</v>
      </c>
      <c r="D2106" s="11" t="s">
        <v>174</v>
      </c>
      <c r="E2106" s="12">
        <v>2024.0</v>
      </c>
      <c r="F2106" s="11" t="s">
        <v>171</v>
      </c>
      <c r="G2106" s="11" t="s">
        <v>167</v>
      </c>
      <c r="H2106" s="11">
        <v>4.0</v>
      </c>
      <c r="I2106" s="13">
        <v>15.8</v>
      </c>
      <c r="J2106" s="11">
        <v>0.0</v>
      </c>
      <c r="K2106" s="13">
        <v>4.4</v>
      </c>
      <c r="L2106" s="13">
        <v>4.3</v>
      </c>
      <c r="M2106" s="11">
        <v>-47.0</v>
      </c>
      <c r="N2106" s="14">
        <v>0.58</v>
      </c>
      <c r="O2106" s="13">
        <v>50.8</v>
      </c>
      <c r="P2106" s="13">
        <v>10.1</v>
      </c>
      <c r="Q2106" s="13">
        <v>23.5</v>
      </c>
      <c r="R2106" s="13">
        <v>5.6</v>
      </c>
      <c r="S2106" s="13">
        <v>1.8</v>
      </c>
      <c r="T2106" s="13">
        <v>1.0</v>
      </c>
      <c r="U2106" s="13">
        <v>0.8</v>
      </c>
      <c r="V2106" s="13">
        <v>54.2</v>
      </c>
      <c r="W2106" s="11" t="str">
        <f t="shared" si="1"/>
        <v>C-Weak|BBVA|Digital|2024</v>
      </c>
      <c r="X2106" s="15">
        <f>(MAX(0,MIN(1,1-(K2106-scaling_params!$B$2)/(scaling_params!$C$2-scaling_params!$B$2)))+MAX(0,MIN(1,(L2106-scaling_params!$B$3)/(scaling_params!$C$3-scaling_params!$B$3))))/2</f>
        <v>0.09558823529</v>
      </c>
      <c r="Y2106" s="15">
        <f>(MAX(0,MIN(1,(M2106-scaling_params!$B$4)/(scaling_params!$C$4-scaling_params!$B$4)))+MAX(0,MIN(1,(N2106-scaling_params!$B$5)/(scaling_params!$C$5-scaling_params!$B$5))))/2</f>
        <v>0.0125</v>
      </c>
      <c r="Z2106" s="15">
        <f>(MAX(0,MIN(1,(O2106-scaling_params!$B$6)/(scaling_params!$C$6-scaling_params!$B$6)))+MAX(0,MIN(1,1-(P2106-scaling_params!$B$7)/(scaling_params!$C$7-scaling_params!$B$7)))+MAX(0,MIN(1,(T2106-scaling_params!$B$11)/(scaling_params!$C$11-scaling_params!$B$11))))/3</f>
        <v>0</v>
      </c>
      <c r="AA2106" s="15">
        <f>(MAX(0,MIN(1,1-(Q2106-scaling_params!$B$8)/(scaling_params!$C$8-scaling_params!$B$8)))+MAX(0,MIN(1,(R2106-scaling_params!$B$9)/(scaling_params!$C$9-scaling_params!$B$9)))+MAX(0,MIN(1,(S2106-scaling_params!$B$10)/(scaling_params!$C$10-scaling_params!$B$10))))/3</f>
        <v>0.01960784314</v>
      </c>
      <c r="AB2106" s="15">
        <f>(MAX(0,MIN(1,(U2106-scaling_params!$B$12)/(scaling_params!$C$12-scaling_params!$B$12)))+MAX(0,MIN(1,(V2106-scaling_params!$B$13)/(scaling_params!$C$13-scaling_params!$B$13))))/2</f>
        <v>0.09818181818</v>
      </c>
      <c r="AC2106" s="13">
        <f>(scaling_params!$G$2*X2106+scaling_params!$G$3*Y2106+scaling_params!$G$4*Z2106+scaling_params!$G$5*AA2106+scaling_params!$G$6*AB2106)*100</f>
        <v>4.043717023</v>
      </c>
      <c r="AD2106" s="11" t="s">
        <v>681</v>
      </c>
      <c r="AE2106" s="11">
        <f t="shared" si="2"/>
        <v>0</v>
      </c>
    </row>
    <row r="2107" ht="15.75" customHeight="1">
      <c r="A2107" s="11" t="s">
        <v>228</v>
      </c>
      <c r="B2107" s="11" t="s">
        <v>163</v>
      </c>
      <c r="C2107" s="11" t="s">
        <v>164</v>
      </c>
      <c r="D2107" s="11" t="s">
        <v>174</v>
      </c>
      <c r="E2107" s="12">
        <v>2025.0</v>
      </c>
      <c r="F2107" s="11" t="s">
        <v>171</v>
      </c>
      <c r="G2107" s="11" t="s">
        <v>167</v>
      </c>
      <c r="H2107" s="11">
        <v>4.0</v>
      </c>
      <c r="I2107" s="13">
        <v>15.2</v>
      </c>
      <c r="J2107" s="11">
        <v>0.0</v>
      </c>
      <c r="K2107" s="13">
        <v>4.9</v>
      </c>
      <c r="L2107" s="13">
        <v>4.3</v>
      </c>
      <c r="M2107" s="11">
        <v>-18.0</v>
      </c>
      <c r="N2107" s="14">
        <v>0.61</v>
      </c>
      <c r="O2107" s="13">
        <v>53.6</v>
      </c>
      <c r="P2107" s="13">
        <v>9.0</v>
      </c>
      <c r="Q2107" s="13">
        <v>22.9</v>
      </c>
      <c r="R2107" s="13">
        <v>8.4</v>
      </c>
      <c r="S2107" s="13">
        <v>1.6</v>
      </c>
      <c r="T2107" s="13">
        <v>1.6</v>
      </c>
      <c r="U2107" s="13">
        <v>0.8</v>
      </c>
      <c r="V2107" s="13">
        <v>51.4</v>
      </c>
      <c r="W2107" s="11" t="str">
        <f t="shared" si="1"/>
        <v>C-Weak|BBVA|Digital|2025</v>
      </c>
      <c r="X2107" s="15">
        <f>(MAX(0,MIN(1,1-(K2107-scaling_params!$B$2)/(scaling_params!$C$2-scaling_params!$B$2)))+MAX(0,MIN(1,(L2107-scaling_params!$B$3)/(scaling_params!$C$3-scaling_params!$B$3))))/2</f>
        <v>0.09558823529</v>
      </c>
      <c r="Y2107" s="15">
        <f>(MAX(0,MIN(1,(M2107-scaling_params!$B$4)/(scaling_params!$C$4-scaling_params!$B$4)))+MAX(0,MIN(1,(N2107-scaling_params!$B$5)/(scaling_params!$C$5-scaling_params!$B$5))))/2</f>
        <v>0.1880952381</v>
      </c>
      <c r="Z2107" s="15">
        <f>(MAX(0,MIN(1,(O2107-scaling_params!$B$6)/(scaling_params!$C$6-scaling_params!$B$6)))+MAX(0,MIN(1,1-(P2107-scaling_params!$B$7)/(scaling_params!$C$7-scaling_params!$B$7)))+MAX(0,MIN(1,(T2107-scaling_params!$B$11)/(scaling_params!$C$11-scaling_params!$B$11))))/3</f>
        <v>0.02754182754</v>
      </c>
      <c r="AA2107" s="15">
        <f>(MAX(0,MIN(1,1-(Q2107-scaling_params!$B$8)/(scaling_params!$C$8-scaling_params!$B$8)))+MAX(0,MIN(1,(R2107-scaling_params!$B$9)/(scaling_params!$C$9-scaling_params!$B$9)))+MAX(0,MIN(1,(S2107-scaling_params!$B$10)/(scaling_params!$C$10-scaling_params!$B$10))))/3</f>
        <v>0</v>
      </c>
      <c r="AB2107" s="15">
        <f>(MAX(0,MIN(1,(U2107-scaling_params!$B$12)/(scaling_params!$C$12-scaling_params!$B$12)))+MAX(0,MIN(1,(V2107-scaling_params!$B$13)/(scaling_params!$C$13-scaling_params!$B$13))))/2</f>
        <v>0.07272727273</v>
      </c>
      <c r="AC2107" s="13">
        <f>(scaling_params!$G$2*X2107+scaling_params!$G$3*Y2107+scaling_params!$G$4*Z2107+scaling_params!$G$5*AA2107+scaling_params!$G$6*AB2107)*100</f>
        <v>8.17197639</v>
      </c>
      <c r="AD2107" s="11" t="s">
        <v>681</v>
      </c>
      <c r="AE2107" s="11">
        <f t="shared" si="2"/>
        <v>0</v>
      </c>
    </row>
    <row r="2108" ht="15.75" customHeight="1">
      <c r="A2108" s="11" t="s">
        <v>229</v>
      </c>
      <c r="B2108" s="11" t="s">
        <v>163</v>
      </c>
      <c r="C2108" s="11" t="s">
        <v>164</v>
      </c>
      <c r="D2108" s="11" t="s">
        <v>170</v>
      </c>
      <c r="E2108" s="12">
        <v>2024.0</v>
      </c>
      <c r="F2108" s="11" t="s">
        <v>166</v>
      </c>
      <c r="G2108" s="11" t="s">
        <v>184</v>
      </c>
      <c r="H2108" s="11">
        <v>2.0</v>
      </c>
      <c r="I2108" s="13">
        <v>15.8</v>
      </c>
      <c r="J2108" s="11">
        <v>0.0</v>
      </c>
      <c r="K2108" s="13">
        <v>4.7</v>
      </c>
      <c r="L2108" s="13">
        <v>6.5</v>
      </c>
      <c r="M2108" s="11">
        <v>6.0</v>
      </c>
      <c r="N2108" s="14">
        <v>0.76</v>
      </c>
      <c r="O2108" s="13">
        <v>58.3</v>
      </c>
      <c r="P2108" s="13">
        <v>9.6</v>
      </c>
      <c r="Q2108" s="13">
        <v>23.0</v>
      </c>
      <c r="R2108" s="13">
        <v>10.9</v>
      </c>
      <c r="S2108" s="13">
        <v>2.9</v>
      </c>
      <c r="T2108" s="13">
        <v>3.2</v>
      </c>
      <c r="U2108" s="13">
        <v>1.0</v>
      </c>
      <c r="V2108" s="13">
        <v>70.8</v>
      </c>
      <c r="W2108" s="11" t="str">
        <f t="shared" si="1"/>
        <v>C-Weak|BBVA|Risk|2024</v>
      </c>
      <c r="X2108" s="15">
        <f>(MAX(0,MIN(1,1-(K2108-scaling_params!$B$2)/(scaling_params!$C$2-scaling_params!$B$2)))+MAX(0,MIN(1,(L2108-scaling_params!$B$3)/(scaling_params!$C$3-scaling_params!$B$3))))/2</f>
        <v>0.2573529412</v>
      </c>
      <c r="Y2108" s="15">
        <f>(MAX(0,MIN(1,(M2108-scaling_params!$B$4)/(scaling_params!$C$4-scaling_params!$B$4)))+MAX(0,MIN(1,(N2108-scaling_params!$B$5)/(scaling_params!$C$5-scaling_params!$B$5))))/2</f>
        <v>0.4898809524</v>
      </c>
      <c r="Z2108" s="15">
        <f>(MAX(0,MIN(1,(O2108-scaling_params!$B$6)/(scaling_params!$C$6-scaling_params!$B$6)))+MAX(0,MIN(1,1-(P2108-scaling_params!$B$7)/(scaling_params!$C$7-scaling_params!$B$7)))+MAX(0,MIN(1,(T2108-scaling_params!$B$11)/(scaling_params!$C$11-scaling_params!$B$11))))/3</f>
        <v>0.1899575672</v>
      </c>
      <c r="AA2108" s="15">
        <f>(MAX(0,MIN(1,1-(Q2108-scaling_params!$B$8)/(scaling_params!$C$8-scaling_params!$B$8)))+MAX(0,MIN(1,(R2108-scaling_params!$B$9)/(scaling_params!$C$9-scaling_params!$B$9)))+MAX(0,MIN(1,(S2108-scaling_params!$B$10)/(scaling_params!$C$10-scaling_params!$B$10))))/3</f>
        <v>0.1485480268</v>
      </c>
      <c r="AB2108" s="15">
        <f>(MAX(0,MIN(1,(U2108-scaling_params!$B$12)/(scaling_params!$C$12-scaling_params!$B$12)))+MAX(0,MIN(1,(V2108-scaling_params!$B$13)/(scaling_params!$C$13-scaling_params!$B$13))))/2</f>
        <v>0.2490909091</v>
      </c>
      <c r="AC2108" s="13">
        <f>(scaling_params!$G$2*X2108+scaling_params!$G$3*Y2108+scaling_params!$G$4*Z2108+scaling_params!$G$5*AA2108+scaling_params!$G$6*AB2108)*100</f>
        <v>27.57771733</v>
      </c>
      <c r="AD2108" s="11" t="s">
        <v>681</v>
      </c>
      <c r="AE2108" s="11">
        <f t="shared" si="2"/>
        <v>0</v>
      </c>
    </row>
    <row r="2109" ht="15.75" customHeight="1">
      <c r="A2109" s="11" t="s">
        <v>229</v>
      </c>
      <c r="B2109" s="11" t="s">
        <v>163</v>
      </c>
      <c r="C2109" s="11" t="s">
        <v>164</v>
      </c>
      <c r="D2109" s="11" t="s">
        <v>170</v>
      </c>
      <c r="E2109" s="12">
        <v>2025.0</v>
      </c>
      <c r="F2109" s="11" t="s">
        <v>166</v>
      </c>
      <c r="G2109" s="11" t="s">
        <v>184</v>
      </c>
      <c r="H2109" s="11">
        <v>2.0</v>
      </c>
      <c r="I2109" s="13">
        <v>15.2</v>
      </c>
      <c r="J2109" s="11">
        <v>0.0</v>
      </c>
      <c r="K2109" s="13">
        <v>4.1</v>
      </c>
      <c r="L2109" s="13">
        <v>5.1</v>
      </c>
      <c r="M2109" s="11">
        <v>-5.0</v>
      </c>
      <c r="N2109" s="14">
        <v>0.74</v>
      </c>
      <c r="O2109" s="13">
        <v>54.6</v>
      </c>
      <c r="P2109" s="13">
        <v>8.4</v>
      </c>
      <c r="Q2109" s="13">
        <v>21.3</v>
      </c>
      <c r="R2109" s="13">
        <v>7.8</v>
      </c>
      <c r="S2109" s="13">
        <v>3.2</v>
      </c>
      <c r="T2109" s="13">
        <v>2.7</v>
      </c>
      <c r="U2109" s="13">
        <v>0.9</v>
      </c>
      <c r="V2109" s="13">
        <v>59.9</v>
      </c>
      <c r="W2109" s="11" t="str">
        <f t="shared" si="1"/>
        <v>C-Weak|BBVA|Risk|2025</v>
      </c>
      <c r="X2109" s="15">
        <f>(MAX(0,MIN(1,1-(K2109-scaling_params!$B$2)/(scaling_params!$C$2-scaling_params!$B$2)))+MAX(0,MIN(1,(L2109-scaling_params!$B$3)/(scaling_params!$C$3-scaling_params!$B$3))))/2</f>
        <v>0.1544117647</v>
      </c>
      <c r="Y2109" s="15">
        <f>(MAX(0,MIN(1,(M2109-scaling_params!$B$4)/(scaling_params!$C$4-scaling_params!$B$4)))+MAX(0,MIN(1,(N2109-scaling_params!$B$5)/(scaling_params!$C$5-scaling_params!$B$5))))/2</f>
        <v>0.4125</v>
      </c>
      <c r="Z2109" s="15">
        <f>(MAX(0,MIN(1,(O2109-scaling_params!$B$6)/(scaling_params!$C$6-scaling_params!$B$6)))+MAX(0,MIN(1,1-(P2109-scaling_params!$B$7)/(scaling_params!$C$7-scaling_params!$B$7)))+MAX(0,MIN(1,(T2109-scaling_params!$B$11)/(scaling_params!$C$11-scaling_params!$B$11))))/3</f>
        <v>0.1863577864</v>
      </c>
      <c r="AA2109" s="15">
        <f>(MAX(0,MIN(1,1-(Q2109-scaling_params!$B$8)/(scaling_params!$C$8-scaling_params!$B$8)))+MAX(0,MIN(1,(R2109-scaling_params!$B$9)/(scaling_params!$C$9-scaling_params!$B$9)))+MAX(0,MIN(1,(S2109-scaling_params!$B$10)/(scaling_params!$C$10-scaling_params!$B$10))))/3</f>
        <v>0.1568627451</v>
      </c>
      <c r="AB2109" s="15">
        <f>(MAX(0,MIN(1,(U2109-scaling_params!$B$12)/(scaling_params!$C$12-scaling_params!$B$12)))+MAX(0,MIN(1,(V2109-scaling_params!$B$13)/(scaling_params!$C$13-scaling_params!$B$13))))/2</f>
        <v>0.15</v>
      </c>
      <c r="AC2109" s="13">
        <f>(scaling_params!$G$2*X2109+scaling_params!$G$3*Y2109+scaling_params!$G$4*Z2109+scaling_params!$G$5*AA2109+scaling_params!$G$6*AB2109)*100</f>
        <v>22.23261876</v>
      </c>
      <c r="AD2109" s="11" t="s">
        <v>681</v>
      </c>
      <c r="AE2109" s="11">
        <f t="shared" si="2"/>
        <v>0</v>
      </c>
    </row>
    <row r="2110" ht="15.75" customHeight="1">
      <c r="A2110" s="11" t="s">
        <v>230</v>
      </c>
      <c r="B2110" s="11" t="s">
        <v>163</v>
      </c>
      <c r="C2110" s="11" t="s">
        <v>164</v>
      </c>
      <c r="D2110" s="11" t="s">
        <v>165</v>
      </c>
      <c r="E2110" s="12">
        <v>2024.0</v>
      </c>
      <c r="F2110" s="11" t="s">
        <v>166</v>
      </c>
      <c r="G2110" s="11" t="s">
        <v>167</v>
      </c>
      <c r="H2110" s="11">
        <v>1.0</v>
      </c>
      <c r="I2110" s="13">
        <v>15.8</v>
      </c>
      <c r="J2110" s="11">
        <v>0.0</v>
      </c>
      <c r="K2110" s="13">
        <v>5.2</v>
      </c>
      <c r="L2110" s="13">
        <v>3.8</v>
      </c>
      <c r="M2110" s="11">
        <v>-10.0</v>
      </c>
      <c r="N2110" s="14">
        <v>0.61</v>
      </c>
      <c r="O2110" s="13">
        <v>53.3</v>
      </c>
      <c r="P2110" s="13">
        <v>9.3</v>
      </c>
      <c r="Q2110" s="13">
        <v>24.0</v>
      </c>
      <c r="R2110" s="13">
        <v>6.7</v>
      </c>
      <c r="S2110" s="13">
        <v>2.0</v>
      </c>
      <c r="T2110" s="13">
        <v>1.7</v>
      </c>
      <c r="U2110" s="13">
        <v>0.6</v>
      </c>
      <c r="V2110" s="13">
        <v>55.1</v>
      </c>
      <c r="W2110" s="11" t="str">
        <f t="shared" si="1"/>
        <v>C-Weak|BBVA|Operations|2024</v>
      </c>
      <c r="X2110" s="15">
        <f>(MAX(0,MIN(1,1-(K2110-scaling_params!$B$2)/(scaling_params!$C$2-scaling_params!$B$2)))+MAX(0,MIN(1,(L2110-scaling_params!$B$3)/(scaling_params!$C$3-scaling_params!$B$3))))/2</f>
        <v>0.05882352941</v>
      </c>
      <c r="Y2110" s="15">
        <f>(MAX(0,MIN(1,(M2110-scaling_params!$B$4)/(scaling_params!$C$4-scaling_params!$B$4)))+MAX(0,MIN(1,(N2110-scaling_params!$B$5)/(scaling_params!$C$5-scaling_params!$B$5))))/2</f>
        <v>0.2261904762</v>
      </c>
      <c r="Z2110" s="15">
        <f>(MAX(0,MIN(1,(O2110-scaling_params!$B$6)/(scaling_params!$C$6-scaling_params!$B$6)))+MAX(0,MIN(1,1-(P2110-scaling_params!$B$7)/(scaling_params!$C$7-scaling_params!$B$7)))+MAX(0,MIN(1,(T2110-scaling_params!$B$11)/(scaling_params!$C$11-scaling_params!$B$11))))/3</f>
        <v>0.01904761905</v>
      </c>
      <c r="AA2110" s="15">
        <f>(MAX(0,MIN(1,1-(Q2110-scaling_params!$B$8)/(scaling_params!$C$8-scaling_params!$B$8)))+MAX(0,MIN(1,(R2110-scaling_params!$B$9)/(scaling_params!$C$9-scaling_params!$B$9)))+MAX(0,MIN(1,(S2110-scaling_params!$B$10)/(scaling_params!$C$10-scaling_params!$B$10))))/3</f>
        <v>0.03921568627</v>
      </c>
      <c r="AB2110" s="15">
        <f>(MAX(0,MIN(1,(U2110-scaling_params!$B$12)/(scaling_params!$C$12-scaling_params!$B$12)))+MAX(0,MIN(1,(V2110-scaling_params!$B$13)/(scaling_params!$C$13-scaling_params!$B$13))))/2</f>
        <v>0.1063636364</v>
      </c>
      <c r="AC2110" s="13">
        <f>(scaling_params!$G$2*X2110+scaling_params!$G$3*Y2110+scaling_params!$G$4*Z2110+scaling_params!$G$5*AA2110+scaling_params!$G$6*AB2110)*100</f>
        <v>9.090735167</v>
      </c>
      <c r="AD2110" s="11" t="s">
        <v>681</v>
      </c>
      <c r="AE2110" s="11">
        <f t="shared" si="2"/>
        <v>0</v>
      </c>
    </row>
    <row r="2111" ht="15.75" customHeight="1">
      <c r="A2111" s="11" t="s">
        <v>230</v>
      </c>
      <c r="B2111" s="11" t="s">
        <v>163</v>
      </c>
      <c r="C2111" s="11" t="s">
        <v>164</v>
      </c>
      <c r="D2111" s="11" t="s">
        <v>165</v>
      </c>
      <c r="E2111" s="12">
        <v>2025.0</v>
      </c>
      <c r="F2111" s="11" t="s">
        <v>166</v>
      </c>
      <c r="G2111" s="11" t="s">
        <v>167</v>
      </c>
      <c r="H2111" s="11">
        <v>1.0</v>
      </c>
      <c r="I2111" s="13">
        <v>15.2</v>
      </c>
      <c r="J2111" s="11">
        <v>0.0</v>
      </c>
      <c r="K2111" s="13">
        <v>4.5</v>
      </c>
      <c r="L2111" s="13">
        <v>4.7</v>
      </c>
      <c r="M2111" s="11">
        <v>-16.0</v>
      </c>
      <c r="N2111" s="14">
        <v>0.63</v>
      </c>
      <c r="O2111" s="13">
        <v>52.7</v>
      </c>
      <c r="P2111" s="13">
        <v>9.3</v>
      </c>
      <c r="Q2111" s="13">
        <v>21.4</v>
      </c>
      <c r="R2111" s="13">
        <v>5.7</v>
      </c>
      <c r="S2111" s="13">
        <v>2.6</v>
      </c>
      <c r="T2111" s="13">
        <v>1.6</v>
      </c>
      <c r="U2111" s="13">
        <v>0.5</v>
      </c>
      <c r="V2111" s="13">
        <v>44.5</v>
      </c>
      <c r="W2111" s="11" t="str">
        <f t="shared" si="1"/>
        <v>C-Weak|BBVA|Operations|2025</v>
      </c>
      <c r="X2111" s="15">
        <f>(MAX(0,MIN(1,1-(K2111-scaling_params!$B$2)/(scaling_params!$C$2-scaling_params!$B$2)))+MAX(0,MIN(1,(L2111-scaling_params!$B$3)/(scaling_params!$C$3-scaling_params!$B$3))))/2</f>
        <v>0.125</v>
      </c>
      <c r="Y2111" s="15">
        <f>(MAX(0,MIN(1,(M2111-scaling_params!$B$4)/(scaling_params!$C$4-scaling_params!$B$4)))+MAX(0,MIN(1,(N2111-scaling_params!$B$5)/(scaling_params!$C$5-scaling_params!$B$5))))/2</f>
        <v>0.2226190476</v>
      </c>
      <c r="Z2111" s="15">
        <f>(MAX(0,MIN(1,(O2111-scaling_params!$B$6)/(scaling_params!$C$6-scaling_params!$B$6)))+MAX(0,MIN(1,1-(P2111-scaling_params!$B$7)/(scaling_params!$C$7-scaling_params!$B$7)))+MAX(0,MIN(1,(T2111-scaling_params!$B$11)/(scaling_params!$C$11-scaling_params!$B$11))))/3</f>
        <v>0.009523809524</v>
      </c>
      <c r="AA2111" s="15">
        <f>(MAX(0,MIN(1,1-(Q2111-scaling_params!$B$8)/(scaling_params!$C$8-scaling_params!$B$8)))+MAX(0,MIN(1,(R2111-scaling_params!$B$9)/(scaling_params!$C$9-scaling_params!$B$9)))+MAX(0,MIN(1,(S2111-scaling_params!$B$10)/(scaling_params!$C$10-scaling_params!$B$10))))/3</f>
        <v>0.09803921569</v>
      </c>
      <c r="AB2111" s="15">
        <f>(MAX(0,MIN(1,(U2111-scaling_params!$B$12)/(scaling_params!$C$12-scaling_params!$B$12)))+MAX(0,MIN(1,(V2111-scaling_params!$B$13)/(scaling_params!$C$13-scaling_params!$B$13))))/2</f>
        <v>0.01</v>
      </c>
      <c r="AC2111" s="13">
        <f>(scaling_params!$G$2*X2111+scaling_params!$G$3*Y2111+scaling_params!$G$4*Z2111+scaling_params!$G$5*AA2111+scaling_params!$G$6*AB2111)*100</f>
        <v>10.23634734</v>
      </c>
      <c r="AD2111" s="11" t="s">
        <v>681</v>
      </c>
      <c r="AE2111" s="11">
        <f t="shared" si="2"/>
        <v>0</v>
      </c>
    </row>
    <row r="2112" ht="15.75" customHeight="1">
      <c r="A2112" s="11" t="s">
        <v>231</v>
      </c>
      <c r="B2112" s="11" t="s">
        <v>163</v>
      </c>
      <c r="C2112" s="11" t="s">
        <v>164</v>
      </c>
      <c r="D2112" s="11" t="s">
        <v>170</v>
      </c>
      <c r="E2112" s="12">
        <v>2024.0</v>
      </c>
      <c r="F2112" s="11" t="s">
        <v>171</v>
      </c>
      <c r="G2112" s="11" t="s">
        <v>167</v>
      </c>
      <c r="H2112" s="11">
        <v>2.0</v>
      </c>
      <c r="I2112" s="13">
        <v>15.8</v>
      </c>
      <c r="J2112" s="11">
        <v>0.0</v>
      </c>
      <c r="K2112" s="13">
        <v>4.7</v>
      </c>
      <c r="L2112" s="13">
        <v>3.7</v>
      </c>
      <c r="M2112" s="11">
        <v>-20.0</v>
      </c>
      <c r="N2112" s="14">
        <v>0.69</v>
      </c>
      <c r="O2112" s="13">
        <v>58.3</v>
      </c>
      <c r="P2112" s="13">
        <v>9.6</v>
      </c>
      <c r="Q2112" s="13">
        <v>23.0</v>
      </c>
      <c r="R2112" s="13">
        <v>10.9</v>
      </c>
      <c r="S2112" s="13">
        <v>3.0</v>
      </c>
      <c r="T2112" s="13">
        <v>2.6</v>
      </c>
      <c r="U2112" s="13">
        <v>1.0</v>
      </c>
      <c r="V2112" s="13">
        <v>63.0</v>
      </c>
      <c r="W2112" s="11" t="str">
        <f t="shared" si="1"/>
        <v>C-Weak|BBVA|Risk|2024</v>
      </c>
      <c r="X2112" s="15">
        <f>(MAX(0,MIN(1,1-(K2112-scaling_params!$B$2)/(scaling_params!$C$2-scaling_params!$B$2)))+MAX(0,MIN(1,(L2112-scaling_params!$B$3)/(scaling_params!$C$3-scaling_params!$B$3))))/2</f>
        <v>0.05147058824</v>
      </c>
      <c r="Y2112" s="15">
        <f>(MAX(0,MIN(1,(M2112-scaling_params!$B$4)/(scaling_params!$C$4-scaling_params!$B$4)))+MAX(0,MIN(1,(N2112-scaling_params!$B$5)/(scaling_params!$C$5-scaling_params!$B$5))))/2</f>
        <v>0.2785714286</v>
      </c>
      <c r="Z2112" s="15">
        <f>(MAX(0,MIN(1,(O2112-scaling_params!$B$6)/(scaling_params!$C$6-scaling_params!$B$6)))+MAX(0,MIN(1,1-(P2112-scaling_params!$B$7)/(scaling_params!$C$7-scaling_params!$B$7)))+MAX(0,MIN(1,(T2112-scaling_params!$B$11)/(scaling_params!$C$11-scaling_params!$B$11))))/3</f>
        <v>0.13281471</v>
      </c>
      <c r="AA2112" s="15">
        <f>(MAX(0,MIN(1,1-(Q2112-scaling_params!$B$8)/(scaling_params!$C$8-scaling_params!$B$8)))+MAX(0,MIN(1,(R2112-scaling_params!$B$9)/(scaling_params!$C$9-scaling_params!$B$9)))+MAX(0,MIN(1,(S2112-scaling_params!$B$10)/(scaling_params!$C$10-scaling_params!$B$10))))/3</f>
        <v>0.1583519484</v>
      </c>
      <c r="AB2112" s="15">
        <f>(MAX(0,MIN(1,(U2112-scaling_params!$B$12)/(scaling_params!$C$12-scaling_params!$B$12)))+MAX(0,MIN(1,(V2112-scaling_params!$B$13)/(scaling_params!$C$13-scaling_params!$B$13))))/2</f>
        <v>0.1781818182</v>
      </c>
      <c r="AC2112" s="13">
        <f>(scaling_params!$G$2*X2112+scaling_params!$G$3*Y2112+scaling_params!$G$4*Z2112+scaling_params!$G$5*AA2112+scaling_params!$G$6*AB2112)*100</f>
        <v>15.76667283</v>
      </c>
      <c r="AD2112" s="11" t="s">
        <v>681</v>
      </c>
      <c r="AE2112" s="11">
        <f t="shared" si="2"/>
        <v>0</v>
      </c>
    </row>
    <row r="2113" ht="15.75" customHeight="1">
      <c r="A2113" s="11" t="s">
        <v>231</v>
      </c>
      <c r="B2113" s="11" t="s">
        <v>163</v>
      </c>
      <c r="C2113" s="11" t="s">
        <v>164</v>
      </c>
      <c r="D2113" s="11" t="s">
        <v>170</v>
      </c>
      <c r="E2113" s="12">
        <v>2025.0</v>
      </c>
      <c r="F2113" s="11" t="s">
        <v>171</v>
      </c>
      <c r="G2113" s="11" t="s">
        <v>167</v>
      </c>
      <c r="H2113" s="11">
        <v>2.0</v>
      </c>
      <c r="I2113" s="13">
        <v>15.2</v>
      </c>
      <c r="J2113" s="11">
        <v>0.0</v>
      </c>
      <c r="K2113" s="13">
        <v>4.1</v>
      </c>
      <c r="L2113" s="13">
        <v>5.0</v>
      </c>
      <c r="M2113" s="11">
        <v>16.0</v>
      </c>
      <c r="N2113" s="14">
        <v>0.63</v>
      </c>
      <c r="O2113" s="13">
        <v>54.6</v>
      </c>
      <c r="P2113" s="13">
        <v>8.4</v>
      </c>
      <c r="Q2113" s="13">
        <v>21.3</v>
      </c>
      <c r="R2113" s="13">
        <v>7.8</v>
      </c>
      <c r="S2113" s="13">
        <v>2.3</v>
      </c>
      <c r="T2113" s="13">
        <v>2.2</v>
      </c>
      <c r="U2113" s="13">
        <v>0.9</v>
      </c>
      <c r="V2113" s="13">
        <v>61.3</v>
      </c>
      <c r="W2113" s="11" t="str">
        <f t="shared" si="1"/>
        <v>C-Weak|BBVA|Risk|2025</v>
      </c>
      <c r="X2113" s="15">
        <f>(MAX(0,MIN(1,1-(K2113-scaling_params!$B$2)/(scaling_params!$C$2-scaling_params!$B$2)))+MAX(0,MIN(1,(L2113-scaling_params!$B$3)/(scaling_params!$C$3-scaling_params!$B$3))))/2</f>
        <v>0.1470588235</v>
      </c>
      <c r="Y2113" s="15">
        <f>(MAX(0,MIN(1,(M2113-scaling_params!$B$4)/(scaling_params!$C$4-scaling_params!$B$4)))+MAX(0,MIN(1,(N2113-scaling_params!$B$5)/(scaling_params!$C$5-scaling_params!$B$5))))/2</f>
        <v>0.375</v>
      </c>
      <c r="Z2113" s="15">
        <f>(MAX(0,MIN(1,(O2113-scaling_params!$B$6)/(scaling_params!$C$6-scaling_params!$B$6)))+MAX(0,MIN(1,1-(P2113-scaling_params!$B$7)/(scaling_params!$C$7-scaling_params!$B$7)))+MAX(0,MIN(1,(T2113-scaling_params!$B$11)/(scaling_params!$C$11-scaling_params!$B$11))))/3</f>
        <v>0.1387387387</v>
      </c>
      <c r="AA2113" s="15">
        <f>(MAX(0,MIN(1,1-(Q2113-scaling_params!$B$8)/(scaling_params!$C$8-scaling_params!$B$8)))+MAX(0,MIN(1,(R2113-scaling_params!$B$9)/(scaling_params!$C$9-scaling_params!$B$9)))+MAX(0,MIN(1,(S2113-scaling_params!$B$10)/(scaling_params!$C$10-scaling_params!$B$10))))/3</f>
        <v>0.06862745098</v>
      </c>
      <c r="AB2113" s="15">
        <f>(MAX(0,MIN(1,(U2113-scaling_params!$B$12)/(scaling_params!$C$12-scaling_params!$B$12)))+MAX(0,MIN(1,(V2113-scaling_params!$B$13)/(scaling_params!$C$13-scaling_params!$B$13))))/2</f>
        <v>0.1627272727</v>
      </c>
      <c r="AC2113" s="13">
        <f>(scaling_params!$G$2*X2113+scaling_params!$G$3*Y2113+scaling_params!$G$4*Z2113+scaling_params!$G$5*AA2113+scaling_params!$G$6*AB2113)*100</f>
        <v>18.65676767</v>
      </c>
      <c r="AD2113" s="11" t="s">
        <v>681</v>
      </c>
      <c r="AE2113" s="11">
        <f t="shared" si="2"/>
        <v>0</v>
      </c>
    </row>
    <row r="2114" ht="15.75" customHeight="1">
      <c r="A2114" s="11" t="s">
        <v>232</v>
      </c>
      <c r="B2114" s="11" t="s">
        <v>163</v>
      </c>
      <c r="C2114" s="11" t="s">
        <v>164</v>
      </c>
      <c r="D2114" s="11" t="s">
        <v>181</v>
      </c>
      <c r="E2114" s="12">
        <v>2024.0</v>
      </c>
      <c r="F2114" s="11" t="s">
        <v>166</v>
      </c>
      <c r="G2114" s="11" t="s">
        <v>167</v>
      </c>
      <c r="H2114" s="11">
        <v>1.0</v>
      </c>
      <c r="I2114" s="13">
        <v>15.8</v>
      </c>
      <c r="J2114" s="11">
        <v>0.0</v>
      </c>
      <c r="K2114" s="13">
        <v>5.0</v>
      </c>
      <c r="L2114" s="13">
        <v>4.5</v>
      </c>
      <c r="M2114" s="11">
        <v>-40.0</v>
      </c>
      <c r="N2114" s="14">
        <v>0.64</v>
      </c>
      <c r="O2114" s="13">
        <v>58.2</v>
      </c>
      <c r="P2114" s="13">
        <v>10.1</v>
      </c>
      <c r="Q2114" s="13">
        <v>23.5</v>
      </c>
      <c r="R2114" s="13">
        <v>8.2</v>
      </c>
      <c r="S2114" s="13">
        <v>2.3</v>
      </c>
      <c r="T2114" s="13">
        <v>1.6</v>
      </c>
      <c r="U2114" s="13">
        <v>1.0</v>
      </c>
      <c r="V2114" s="13">
        <v>46.2</v>
      </c>
      <c r="W2114" s="11" t="str">
        <f t="shared" si="1"/>
        <v>C-Weak|BBVA|Corporate|2024</v>
      </c>
      <c r="X2114" s="15">
        <f>(MAX(0,MIN(1,1-(K2114-scaling_params!$B$2)/(scaling_params!$C$2-scaling_params!$B$2)))+MAX(0,MIN(1,(L2114-scaling_params!$B$3)/(scaling_params!$C$3-scaling_params!$B$3))))/2</f>
        <v>0.1102941176</v>
      </c>
      <c r="Y2114" s="15">
        <f>(MAX(0,MIN(1,(M2114-scaling_params!$B$4)/(scaling_params!$C$4-scaling_params!$B$4)))+MAX(0,MIN(1,(N2114-scaling_params!$B$5)/(scaling_params!$C$5-scaling_params!$B$5))))/2</f>
        <v>0.1208333333</v>
      </c>
      <c r="Z2114" s="15">
        <f>(MAX(0,MIN(1,(O2114-scaling_params!$B$6)/(scaling_params!$C$6-scaling_params!$B$6)))+MAX(0,MIN(1,1-(P2114-scaling_params!$B$7)/(scaling_params!$C$7-scaling_params!$B$7)))+MAX(0,MIN(1,(T2114-scaling_params!$B$11)/(scaling_params!$C$11-scaling_params!$B$11))))/3</f>
        <v>0.03592644979</v>
      </c>
      <c r="AA2114" s="15">
        <f>(MAX(0,MIN(1,1-(Q2114-scaling_params!$B$8)/(scaling_params!$C$8-scaling_params!$B$8)))+MAX(0,MIN(1,(R2114-scaling_params!$B$9)/(scaling_params!$C$9-scaling_params!$B$9)))+MAX(0,MIN(1,(S2114-scaling_params!$B$10)/(scaling_params!$C$10-scaling_params!$B$10))))/3</f>
        <v>0.06862745098</v>
      </c>
      <c r="AB2114" s="15">
        <f>(MAX(0,MIN(1,(U2114-scaling_params!$B$12)/(scaling_params!$C$12-scaling_params!$B$12)))+MAX(0,MIN(1,(V2114-scaling_params!$B$13)/(scaling_params!$C$13-scaling_params!$B$13))))/2</f>
        <v>0.02545454545</v>
      </c>
      <c r="AC2114" s="13">
        <f>(scaling_params!$G$2*X2114+scaling_params!$G$3*Y2114+scaling_params!$G$4*Z2114+scaling_params!$G$5*AA2114+scaling_params!$G$6*AB2114)*100</f>
        <v>7.783973442</v>
      </c>
      <c r="AD2114" s="11" t="s">
        <v>681</v>
      </c>
      <c r="AE2114" s="11">
        <f t="shared" si="2"/>
        <v>0</v>
      </c>
    </row>
    <row r="2115" ht="15.75" customHeight="1">
      <c r="A2115" s="11" t="s">
        <v>232</v>
      </c>
      <c r="B2115" s="11" t="s">
        <v>163</v>
      </c>
      <c r="C2115" s="11" t="s">
        <v>164</v>
      </c>
      <c r="D2115" s="11" t="s">
        <v>181</v>
      </c>
      <c r="E2115" s="12">
        <v>2025.0</v>
      </c>
      <c r="F2115" s="11" t="s">
        <v>166</v>
      </c>
      <c r="G2115" s="11" t="s">
        <v>167</v>
      </c>
      <c r="H2115" s="11">
        <v>1.0</v>
      </c>
      <c r="I2115" s="13">
        <v>15.2</v>
      </c>
      <c r="J2115" s="11">
        <v>1.0</v>
      </c>
      <c r="K2115" s="13">
        <v>5.1</v>
      </c>
      <c r="L2115" s="13">
        <v>5.2</v>
      </c>
      <c r="M2115" s="11">
        <v>-18.0</v>
      </c>
      <c r="N2115" s="14">
        <v>0.73</v>
      </c>
      <c r="O2115" s="13">
        <v>54.3</v>
      </c>
      <c r="P2115" s="13">
        <v>9.4</v>
      </c>
      <c r="Q2115" s="13">
        <v>22.9</v>
      </c>
      <c r="R2115" s="13">
        <v>7.0</v>
      </c>
      <c r="S2115" s="13">
        <v>2.1</v>
      </c>
      <c r="T2115" s="13">
        <v>1.6</v>
      </c>
      <c r="U2115" s="13">
        <v>0.8</v>
      </c>
      <c r="V2115" s="13">
        <v>48.4</v>
      </c>
      <c r="W2115" s="11" t="str">
        <f t="shared" si="1"/>
        <v>C-Weak|BBVA|Corporate|2025</v>
      </c>
      <c r="X2115" s="15">
        <f>(MAX(0,MIN(1,1-(K2115-scaling_params!$B$2)/(scaling_params!$C$2-scaling_params!$B$2)))+MAX(0,MIN(1,(L2115-scaling_params!$B$3)/(scaling_params!$C$3-scaling_params!$B$3))))/2</f>
        <v>0.1617647059</v>
      </c>
      <c r="Y2115" s="15">
        <f>(MAX(0,MIN(1,(M2115-scaling_params!$B$4)/(scaling_params!$C$4-scaling_params!$B$4)))+MAX(0,MIN(1,(N2115-scaling_params!$B$5)/(scaling_params!$C$5-scaling_params!$B$5))))/2</f>
        <v>0.3380952381</v>
      </c>
      <c r="Z2115" s="15">
        <f>(MAX(0,MIN(1,(O2115-scaling_params!$B$6)/(scaling_params!$C$6-scaling_params!$B$6)))+MAX(0,MIN(1,1-(P2115-scaling_params!$B$7)/(scaling_params!$C$7-scaling_params!$B$7)))+MAX(0,MIN(1,(T2115-scaling_params!$B$11)/(scaling_params!$C$11-scaling_params!$B$11))))/3</f>
        <v>0.009523809524</v>
      </c>
      <c r="AA2115" s="15">
        <f>(MAX(0,MIN(1,1-(Q2115-scaling_params!$B$8)/(scaling_params!$C$8-scaling_params!$B$8)))+MAX(0,MIN(1,(R2115-scaling_params!$B$9)/(scaling_params!$C$9-scaling_params!$B$9)))+MAX(0,MIN(1,(S2115-scaling_params!$B$10)/(scaling_params!$C$10-scaling_params!$B$10))))/3</f>
        <v>0.04901960784</v>
      </c>
      <c r="AB2115" s="15">
        <f>(MAX(0,MIN(1,(U2115-scaling_params!$B$12)/(scaling_params!$C$12-scaling_params!$B$12)))+MAX(0,MIN(1,(V2115-scaling_params!$B$13)/(scaling_params!$C$13-scaling_params!$B$13))))/2</f>
        <v>0.04545454545</v>
      </c>
      <c r="AC2115" s="13">
        <f>(scaling_params!$G$2*X2115+scaling_params!$G$3*Y2115+scaling_params!$G$4*Z2115+scaling_params!$G$5*AA2115+scaling_params!$G$6*AB2115)*100</f>
        <v>13.36962694</v>
      </c>
      <c r="AD2115" s="11" t="s">
        <v>681</v>
      </c>
      <c r="AE2115" s="11">
        <f t="shared" si="2"/>
        <v>0</v>
      </c>
    </row>
    <row r="2116" ht="15.75" customHeight="1">
      <c r="A2116" s="11" t="s">
        <v>233</v>
      </c>
      <c r="B2116" s="11" t="s">
        <v>163</v>
      </c>
      <c r="C2116" s="11" t="s">
        <v>164</v>
      </c>
      <c r="D2116" s="11" t="s">
        <v>170</v>
      </c>
      <c r="E2116" s="12">
        <v>2024.0</v>
      </c>
      <c r="F2116" s="11" t="s">
        <v>166</v>
      </c>
      <c r="G2116" s="11" t="s">
        <v>172</v>
      </c>
      <c r="H2116" s="11">
        <v>3.0</v>
      </c>
      <c r="I2116" s="13">
        <v>15.8</v>
      </c>
      <c r="J2116" s="11">
        <v>0.0</v>
      </c>
      <c r="K2116" s="13">
        <v>4.7</v>
      </c>
      <c r="L2116" s="13">
        <v>4.4</v>
      </c>
      <c r="M2116" s="11">
        <v>-27.0</v>
      </c>
      <c r="N2116" s="14">
        <v>0.63</v>
      </c>
      <c r="O2116" s="13">
        <v>58.3</v>
      </c>
      <c r="P2116" s="13">
        <v>9.6</v>
      </c>
      <c r="Q2116" s="13">
        <v>23.0</v>
      </c>
      <c r="R2116" s="13">
        <v>10.9</v>
      </c>
      <c r="S2116" s="13">
        <v>1.9</v>
      </c>
      <c r="T2116" s="13">
        <v>1.0</v>
      </c>
      <c r="U2116" s="13">
        <v>1.0</v>
      </c>
      <c r="V2116" s="13">
        <v>41.6</v>
      </c>
      <c r="W2116" s="11" t="str">
        <f t="shared" si="1"/>
        <v>C-Weak|BBVA|Risk|2024</v>
      </c>
      <c r="X2116" s="15">
        <f>(MAX(0,MIN(1,1-(K2116-scaling_params!$B$2)/(scaling_params!$C$2-scaling_params!$B$2)))+MAX(0,MIN(1,(L2116-scaling_params!$B$3)/(scaling_params!$C$3-scaling_params!$B$3))))/2</f>
        <v>0.1029411765</v>
      </c>
      <c r="Y2116" s="15">
        <f>(MAX(0,MIN(1,(M2116-scaling_params!$B$4)/(scaling_params!$C$4-scaling_params!$B$4)))+MAX(0,MIN(1,(N2116-scaling_params!$B$5)/(scaling_params!$C$5-scaling_params!$B$5))))/2</f>
        <v>0.1702380952</v>
      </c>
      <c r="Z2116" s="15">
        <f>(MAX(0,MIN(1,(O2116-scaling_params!$B$6)/(scaling_params!$C$6-scaling_params!$B$6)))+MAX(0,MIN(1,1-(P2116-scaling_params!$B$7)/(scaling_params!$C$7-scaling_params!$B$7)))+MAX(0,MIN(1,(T2116-scaling_params!$B$11)/(scaling_params!$C$11-scaling_params!$B$11))))/3</f>
        <v>0.02805280528</v>
      </c>
      <c r="AA2116" s="15">
        <f>(MAX(0,MIN(1,1-(Q2116-scaling_params!$B$8)/(scaling_params!$C$8-scaling_params!$B$8)))+MAX(0,MIN(1,(R2116-scaling_params!$B$9)/(scaling_params!$C$9-scaling_params!$B$9)))+MAX(0,MIN(1,(S2116-scaling_params!$B$10)/(scaling_params!$C$10-scaling_params!$B$10))))/3</f>
        <v>0.05050881112</v>
      </c>
      <c r="AB2116" s="15">
        <f>(MAX(0,MIN(1,(U2116-scaling_params!$B$12)/(scaling_params!$C$12-scaling_params!$B$12)))+MAX(0,MIN(1,(V2116-scaling_params!$B$13)/(scaling_params!$C$13-scaling_params!$B$13))))/2</f>
        <v>0</v>
      </c>
      <c r="AC2116" s="13">
        <f>(scaling_params!$G$2*X2116+scaling_params!$G$3*Y2116+scaling_params!$G$4*Z2116+scaling_params!$G$5*AA2116+scaling_params!$G$6*AB2116)*100</f>
        <v>7.967908885</v>
      </c>
      <c r="AD2116" s="11" t="s">
        <v>681</v>
      </c>
      <c r="AE2116" s="11">
        <f t="shared" si="2"/>
        <v>0</v>
      </c>
    </row>
    <row r="2117" ht="15.75" customHeight="1">
      <c r="A2117" s="11" t="s">
        <v>233</v>
      </c>
      <c r="B2117" s="11" t="s">
        <v>163</v>
      </c>
      <c r="C2117" s="11" t="s">
        <v>164</v>
      </c>
      <c r="D2117" s="11" t="s">
        <v>170</v>
      </c>
      <c r="E2117" s="12">
        <v>2025.0</v>
      </c>
      <c r="F2117" s="11" t="s">
        <v>166</v>
      </c>
      <c r="G2117" s="11" t="s">
        <v>172</v>
      </c>
      <c r="H2117" s="11">
        <v>3.0</v>
      </c>
      <c r="I2117" s="13">
        <v>15.2</v>
      </c>
      <c r="J2117" s="11">
        <v>1.0</v>
      </c>
      <c r="K2117" s="13">
        <v>4.1</v>
      </c>
      <c r="L2117" s="13">
        <v>3.2</v>
      </c>
      <c r="M2117" s="11">
        <v>-30.0</v>
      </c>
      <c r="N2117" s="14">
        <v>0.68</v>
      </c>
      <c r="O2117" s="13">
        <v>54.6</v>
      </c>
      <c r="P2117" s="13">
        <v>8.4</v>
      </c>
      <c r="Q2117" s="13">
        <v>21.3</v>
      </c>
      <c r="R2117" s="13">
        <v>7.8</v>
      </c>
      <c r="S2117" s="13">
        <v>1.8</v>
      </c>
      <c r="T2117" s="13">
        <v>1.2</v>
      </c>
      <c r="U2117" s="13">
        <v>0.9</v>
      </c>
      <c r="V2117" s="13">
        <v>44.8</v>
      </c>
      <c r="W2117" s="11" t="str">
        <f t="shared" si="1"/>
        <v>C-Weak|BBVA|Risk|2025</v>
      </c>
      <c r="X2117" s="15">
        <f>(MAX(0,MIN(1,1-(K2117-scaling_params!$B$2)/(scaling_params!$C$2-scaling_params!$B$2)))+MAX(0,MIN(1,(L2117-scaling_params!$B$3)/(scaling_params!$C$3-scaling_params!$B$3))))/2</f>
        <v>0.01470588235</v>
      </c>
      <c r="Y2117" s="15">
        <f>(MAX(0,MIN(1,(M2117-scaling_params!$B$4)/(scaling_params!$C$4-scaling_params!$B$4)))+MAX(0,MIN(1,(N2117-scaling_params!$B$5)/(scaling_params!$C$5-scaling_params!$B$5))))/2</f>
        <v>0.218452381</v>
      </c>
      <c r="Z2117" s="15">
        <f>(MAX(0,MIN(1,(O2117-scaling_params!$B$6)/(scaling_params!$C$6-scaling_params!$B$6)))+MAX(0,MIN(1,1-(P2117-scaling_params!$B$7)/(scaling_params!$C$7-scaling_params!$B$7)))+MAX(0,MIN(1,(T2117-scaling_params!$B$11)/(scaling_params!$C$11-scaling_params!$B$11))))/3</f>
        <v>0.07207207207</v>
      </c>
      <c r="AA2117" s="15">
        <f>(MAX(0,MIN(1,1-(Q2117-scaling_params!$B$8)/(scaling_params!$C$8-scaling_params!$B$8)))+MAX(0,MIN(1,(R2117-scaling_params!$B$9)/(scaling_params!$C$9-scaling_params!$B$9)))+MAX(0,MIN(1,(S2117-scaling_params!$B$10)/(scaling_params!$C$10-scaling_params!$B$10))))/3</f>
        <v>0.01960784314</v>
      </c>
      <c r="AB2117" s="15">
        <f>(MAX(0,MIN(1,(U2117-scaling_params!$B$12)/(scaling_params!$C$12-scaling_params!$B$12)))+MAX(0,MIN(1,(V2117-scaling_params!$B$13)/(scaling_params!$C$13-scaling_params!$B$13))))/2</f>
        <v>0.01272727273</v>
      </c>
      <c r="AC2117" s="13">
        <f>(scaling_params!$G$2*X2117+scaling_params!$G$3*Y2117+scaling_params!$G$4*Z2117+scaling_params!$G$5*AA2117+scaling_params!$G$6*AB2117)*100</f>
        <v>7.668192739</v>
      </c>
      <c r="AD2117" s="11" t="s">
        <v>681</v>
      </c>
      <c r="AE2117" s="11">
        <f t="shared" si="2"/>
        <v>0</v>
      </c>
    </row>
    <row r="2118" ht="15.75" customHeight="1">
      <c r="A2118" s="11" t="s">
        <v>234</v>
      </c>
      <c r="B2118" s="11" t="s">
        <v>163</v>
      </c>
      <c r="C2118" s="11" t="s">
        <v>164</v>
      </c>
      <c r="D2118" s="11" t="s">
        <v>181</v>
      </c>
      <c r="E2118" s="12">
        <v>2024.0</v>
      </c>
      <c r="F2118" s="11" t="s">
        <v>171</v>
      </c>
      <c r="G2118" s="11" t="s">
        <v>184</v>
      </c>
      <c r="H2118" s="11">
        <v>3.0</v>
      </c>
      <c r="I2118" s="13">
        <v>15.8</v>
      </c>
      <c r="J2118" s="11">
        <v>0.0</v>
      </c>
      <c r="K2118" s="13">
        <v>5.0</v>
      </c>
      <c r="L2118" s="13">
        <v>4.2</v>
      </c>
      <c r="M2118" s="11">
        <v>-17.0</v>
      </c>
      <c r="N2118" s="14">
        <v>0.67</v>
      </c>
      <c r="O2118" s="13">
        <v>58.2</v>
      </c>
      <c r="P2118" s="13">
        <v>10.1</v>
      </c>
      <c r="Q2118" s="13">
        <v>23.5</v>
      </c>
      <c r="R2118" s="13">
        <v>8.2</v>
      </c>
      <c r="S2118" s="13">
        <v>1.7</v>
      </c>
      <c r="T2118" s="13">
        <v>1.9</v>
      </c>
      <c r="U2118" s="13">
        <v>1.0</v>
      </c>
      <c r="V2118" s="13">
        <v>47.6</v>
      </c>
      <c r="W2118" s="11" t="str">
        <f t="shared" si="1"/>
        <v>C-Weak|BBVA|Corporate|2024</v>
      </c>
      <c r="X2118" s="15">
        <f>(MAX(0,MIN(1,1-(K2118-scaling_params!$B$2)/(scaling_params!$C$2-scaling_params!$B$2)))+MAX(0,MIN(1,(L2118-scaling_params!$B$3)/(scaling_params!$C$3-scaling_params!$B$3))))/2</f>
        <v>0.08823529412</v>
      </c>
      <c r="Y2118" s="15">
        <f>(MAX(0,MIN(1,(M2118-scaling_params!$B$4)/(scaling_params!$C$4-scaling_params!$B$4)))+MAX(0,MIN(1,(N2118-scaling_params!$B$5)/(scaling_params!$C$5-scaling_params!$B$5))))/2</f>
        <v>0.2678571429</v>
      </c>
      <c r="Z2118" s="15">
        <f>(MAX(0,MIN(1,(O2118-scaling_params!$B$6)/(scaling_params!$C$6-scaling_params!$B$6)))+MAX(0,MIN(1,1-(P2118-scaling_params!$B$7)/(scaling_params!$C$7-scaling_params!$B$7)))+MAX(0,MIN(1,(T2118-scaling_params!$B$11)/(scaling_params!$C$11-scaling_params!$B$11))))/3</f>
        <v>0.06449787836</v>
      </c>
      <c r="AA2118" s="15">
        <f>(MAX(0,MIN(1,1-(Q2118-scaling_params!$B$8)/(scaling_params!$C$8-scaling_params!$B$8)))+MAX(0,MIN(1,(R2118-scaling_params!$B$9)/(scaling_params!$C$9-scaling_params!$B$9)))+MAX(0,MIN(1,(S2118-scaling_params!$B$10)/(scaling_params!$C$10-scaling_params!$B$10))))/3</f>
        <v>0.009803921569</v>
      </c>
      <c r="AB2118" s="15">
        <f>(MAX(0,MIN(1,(U2118-scaling_params!$B$12)/(scaling_params!$C$12-scaling_params!$B$12)))+MAX(0,MIN(1,(V2118-scaling_params!$B$13)/(scaling_params!$C$13-scaling_params!$B$13))))/2</f>
        <v>0.03818181818</v>
      </c>
      <c r="AC2118" s="13">
        <f>(scaling_params!$G$2*X2118+scaling_params!$G$3*Y2118+scaling_params!$G$4*Z2118+scaling_params!$G$5*AA2118+scaling_params!$G$6*AB2118)*100</f>
        <v>10.50696688</v>
      </c>
      <c r="AD2118" s="11" t="s">
        <v>681</v>
      </c>
      <c r="AE2118" s="11">
        <f t="shared" si="2"/>
        <v>0</v>
      </c>
    </row>
    <row r="2119" ht="15.75" customHeight="1">
      <c r="A2119" s="11" t="s">
        <v>234</v>
      </c>
      <c r="B2119" s="11" t="s">
        <v>163</v>
      </c>
      <c r="C2119" s="11" t="s">
        <v>164</v>
      </c>
      <c r="D2119" s="11" t="s">
        <v>181</v>
      </c>
      <c r="E2119" s="12">
        <v>2025.0</v>
      </c>
      <c r="F2119" s="11" t="s">
        <v>171</v>
      </c>
      <c r="G2119" s="11" t="s">
        <v>184</v>
      </c>
      <c r="H2119" s="11">
        <v>3.0</v>
      </c>
      <c r="I2119" s="13">
        <v>15.2</v>
      </c>
      <c r="J2119" s="11">
        <v>0.0</v>
      </c>
      <c r="K2119" s="13">
        <v>5.1</v>
      </c>
      <c r="L2119" s="13">
        <v>4.4</v>
      </c>
      <c r="M2119" s="11">
        <v>-23.0</v>
      </c>
      <c r="N2119" s="14">
        <v>0.63</v>
      </c>
      <c r="O2119" s="13">
        <v>54.3</v>
      </c>
      <c r="P2119" s="13">
        <v>9.4</v>
      </c>
      <c r="Q2119" s="13">
        <v>22.9</v>
      </c>
      <c r="R2119" s="13">
        <v>7.0</v>
      </c>
      <c r="S2119" s="13">
        <v>2.6</v>
      </c>
      <c r="T2119" s="13">
        <v>2.5</v>
      </c>
      <c r="U2119" s="13">
        <v>0.8</v>
      </c>
      <c r="V2119" s="13">
        <v>57.1</v>
      </c>
      <c r="W2119" s="11" t="str">
        <f t="shared" si="1"/>
        <v>C-Weak|BBVA|Corporate|2025</v>
      </c>
      <c r="X2119" s="15">
        <f>(MAX(0,MIN(1,1-(K2119-scaling_params!$B$2)/(scaling_params!$C$2-scaling_params!$B$2)))+MAX(0,MIN(1,(L2119-scaling_params!$B$3)/(scaling_params!$C$3-scaling_params!$B$3))))/2</f>
        <v>0.1029411765</v>
      </c>
      <c r="Y2119" s="15">
        <f>(MAX(0,MIN(1,(M2119-scaling_params!$B$4)/(scaling_params!$C$4-scaling_params!$B$4)))+MAX(0,MIN(1,(N2119-scaling_params!$B$5)/(scaling_params!$C$5-scaling_params!$B$5))))/2</f>
        <v>0.1892857143</v>
      </c>
      <c r="Z2119" s="15">
        <f>(MAX(0,MIN(1,(O2119-scaling_params!$B$6)/(scaling_params!$C$6-scaling_params!$B$6)))+MAX(0,MIN(1,1-(P2119-scaling_params!$B$7)/(scaling_params!$C$7-scaling_params!$B$7)))+MAX(0,MIN(1,(T2119-scaling_params!$B$11)/(scaling_params!$C$11-scaling_params!$B$11))))/3</f>
        <v>0.09523809524</v>
      </c>
      <c r="AA2119" s="15">
        <f>(MAX(0,MIN(1,1-(Q2119-scaling_params!$B$8)/(scaling_params!$C$8-scaling_params!$B$8)))+MAX(0,MIN(1,(R2119-scaling_params!$B$9)/(scaling_params!$C$9-scaling_params!$B$9)))+MAX(0,MIN(1,(S2119-scaling_params!$B$10)/(scaling_params!$C$10-scaling_params!$B$10))))/3</f>
        <v>0.09803921569</v>
      </c>
      <c r="AB2119" s="15">
        <f>(MAX(0,MIN(1,(U2119-scaling_params!$B$12)/(scaling_params!$C$12-scaling_params!$B$12)))+MAX(0,MIN(1,(V2119-scaling_params!$B$13)/(scaling_params!$C$13-scaling_params!$B$13))))/2</f>
        <v>0.1245454545</v>
      </c>
      <c r="AC2119" s="13">
        <f>(scaling_params!$G$2*X2119+scaling_params!$G$3*Y2119+scaling_params!$G$4*Z2119+scaling_params!$G$5*AA2119+scaling_params!$G$6*AB2119)*100</f>
        <v>12.30055373</v>
      </c>
      <c r="AD2119" s="11" t="s">
        <v>681</v>
      </c>
      <c r="AE2119" s="11">
        <f t="shared" si="2"/>
        <v>0</v>
      </c>
    </row>
    <row r="2120" ht="15.75" customHeight="1">
      <c r="A2120" s="11" t="s">
        <v>235</v>
      </c>
      <c r="B2120" s="11" t="s">
        <v>163</v>
      </c>
      <c r="C2120" s="11" t="s">
        <v>164</v>
      </c>
      <c r="D2120" s="11" t="s">
        <v>165</v>
      </c>
      <c r="E2120" s="12">
        <v>2024.0</v>
      </c>
      <c r="F2120" s="11" t="s">
        <v>166</v>
      </c>
      <c r="G2120" s="11" t="s">
        <v>172</v>
      </c>
      <c r="H2120" s="11">
        <v>5.0</v>
      </c>
      <c r="I2120" s="13">
        <v>15.8</v>
      </c>
      <c r="J2120" s="11">
        <v>0.0</v>
      </c>
      <c r="K2120" s="13">
        <v>5.2</v>
      </c>
      <c r="L2120" s="13">
        <v>2.2</v>
      </c>
      <c r="M2120" s="11">
        <v>-15.0</v>
      </c>
      <c r="N2120" s="14">
        <v>0.63</v>
      </c>
      <c r="O2120" s="13">
        <v>53.3</v>
      </c>
      <c r="P2120" s="13">
        <v>9.3</v>
      </c>
      <c r="Q2120" s="13">
        <v>24.0</v>
      </c>
      <c r="R2120" s="13">
        <v>6.7</v>
      </c>
      <c r="S2120" s="13">
        <v>1.7</v>
      </c>
      <c r="T2120" s="13">
        <v>1.0</v>
      </c>
      <c r="U2120" s="13">
        <v>0.6</v>
      </c>
      <c r="V2120" s="13">
        <v>44.2</v>
      </c>
      <c r="W2120" s="11" t="str">
        <f t="shared" si="1"/>
        <v>C-Weak|BBVA|Operations|2024</v>
      </c>
      <c r="X2120" s="15">
        <f>(MAX(0,MIN(1,1-(K2120-scaling_params!$B$2)/(scaling_params!$C$2-scaling_params!$B$2)))+MAX(0,MIN(1,(L2120-scaling_params!$B$3)/(scaling_params!$C$3-scaling_params!$B$3))))/2</f>
        <v>0</v>
      </c>
      <c r="Y2120" s="15">
        <f>(MAX(0,MIN(1,(M2120-scaling_params!$B$4)/(scaling_params!$C$4-scaling_params!$B$4)))+MAX(0,MIN(1,(N2120-scaling_params!$B$5)/(scaling_params!$C$5-scaling_params!$B$5))))/2</f>
        <v>0.2273809524</v>
      </c>
      <c r="Z2120" s="15">
        <f>(MAX(0,MIN(1,(O2120-scaling_params!$B$6)/(scaling_params!$C$6-scaling_params!$B$6)))+MAX(0,MIN(1,1-(P2120-scaling_params!$B$7)/(scaling_params!$C$7-scaling_params!$B$7)))+MAX(0,MIN(1,(T2120-scaling_params!$B$11)/(scaling_params!$C$11-scaling_params!$B$11))))/3</f>
        <v>0</v>
      </c>
      <c r="AA2120" s="15">
        <f>(MAX(0,MIN(1,1-(Q2120-scaling_params!$B$8)/(scaling_params!$C$8-scaling_params!$B$8)))+MAX(0,MIN(1,(R2120-scaling_params!$B$9)/(scaling_params!$C$9-scaling_params!$B$9)))+MAX(0,MIN(1,(S2120-scaling_params!$B$10)/(scaling_params!$C$10-scaling_params!$B$10))))/3</f>
        <v>0.009803921569</v>
      </c>
      <c r="AB2120" s="15">
        <f>(MAX(0,MIN(1,(U2120-scaling_params!$B$12)/(scaling_params!$C$12-scaling_params!$B$12)))+MAX(0,MIN(1,(V2120-scaling_params!$B$13)/(scaling_params!$C$13-scaling_params!$B$13))))/2</f>
        <v>0.007272727273</v>
      </c>
      <c r="AC2120" s="13">
        <f>(scaling_params!$G$2*X2120+scaling_params!$G$3*Y2120+scaling_params!$G$4*Z2120+scaling_params!$G$5*AA2120+scaling_params!$G$6*AB2120)*100</f>
        <v>5.601819582</v>
      </c>
      <c r="AD2120" s="11" t="s">
        <v>681</v>
      </c>
      <c r="AE2120" s="11">
        <f t="shared" si="2"/>
        <v>0</v>
      </c>
    </row>
    <row r="2121" ht="15.75" customHeight="1">
      <c r="A2121" s="11" t="s">
        <v>235</v>
      </c>
      <c r="B2121" s="11" t="s">
        <v>163</v>
      </c>
      <c r="C2121" s="11" t="s">
        <v>164</v>
      </c>
      <c r="D2121" s="11" t="s">
        <v>165</v>
      </c>
      <c r="E2121" s="12">
        <v>2025.0</v>
      </c>
      <c r="F2121" s="11" t="s">
        <v>166</v>
      </c>
      <c r="G2121" s="11" t="s">
        <v>172</v>
      </c>
      <c r="H2121" s="11">
        <v>5.0</v>
      </c>
      <c r="I2121" s="13">
        <v>15.2</v>
      </c>
      <c r="J2121" s="11">
        <v>0.0</v>
      </c>
      <c r="K2121" s="13">
        <v>4.5</v>
      </c>
      <c r="L2121" s="13">
        <v>3.8</v>
      </c>
      <c r="M2121" s="11">
        <v>-39.0</v>
      </c>
      <c r="N2121" s="14">
        <v>0.59</v>
      </c>
      <c r="O2121" s="13">
        <v>52.7</v>
      </c>
      <c r="P2121" s="13">
        <v>9.3</v>
      </c>
      <c r="Q2121" s="13">
        <v>21.4</v>
      </c>
      <c r="R2121" s="13">
        <v>5.7</v>
      </c>
      <c r="S2121" s="13">
        <v>1.7</v>
      </c>
      <c r="T2121" s="13">
        <v>1.1</v>
      </c>
      <c r="U2121" s="13">
        <v>0.5</v>
      </c>
      <c r="V2121" s="13">
        <v>41.9</v>
      </c>
      <c r="W2121" s="11" t="str">
        <f t="shared" si="1"/>
        <v>C-Weak|BBVA|Operations|2025</v>
      </c>
      <c r="X2121" s="15">
        <f>(MAX(0,MIN(1,1-(K2121-scaling_params!$B$2)/(scaling_params!$C$2-scaling_params!$B$2)))+MAX(0,MIN(1,(L2121-scaling_params!$B$3)/(scaling_params!$C$3-scaling_params!$B$3))))/2</f>
        <v>0.05882352941</v>
      </c>
      <c r="Y2121" s="15">
        <f>(MAX(0,MIN(1,(M2121-scaling_params!$B$4)/(scaling_params!$C$4-scaling_params!$B$4)))+MAX(0,MIN(1,(N2121-scaling_params!$B$5)/(scaling_params!$C$5-scaling_params!$B$5))))/2</f>
        <v>0.0630952381</v>
      </c>
      <c r="Z2121" s="15">
        <f>(MAX(0,MIN(1,(O2121-scaling_params!$B$6)/(scaling_params!$C$6-scaling_params!$B$6)))+MAX(0,MIN(1,1-(P2121-scaling_params!$B$7)/(scaling_params!$C$7-scaling_params!$B$7)))+MAX(0,MIN(1,(T2121-scaling_params!$B$11)/(scaling_params!$C$11-scaling_params!$B$11))))/3</f>
        <v>0</v>
      </c>
      <c r="AA2121" s="15">
        <f>(MAX(0,MIN(1,1-(Q2121-scaling_params!$B$8)/(scaling_params!$C$8-scaling_params!$B$8)))+MAX(0,MIN(1,(R2121-scaling_params!$B$9)/(scaling_params!$C$9-scaling_params!$B$9)))+MAX(0,MIN(1,(S2121-scaling_params!$B$10)/(scaling_params!$C$10-scaling_params!$B$10))))/3</f>
        <v>0.009803921569</v>
      </c>
      <c r="AB2121" s="15">
        <f>(MAX(0,MIN(1,(U2121-scaling_params!$B$12)/(scaling_params!$C$12-scaling_params!$B$12)))+MAX(0,MIN(1,(V2121-scaling_params!$B$13)/(scaling_params!$C$13-scaling_params!$B$13))))/2</f>
        <v>0</v>
      </c>
      <c r="AC2121" s="13">
        <f>(scaling_params!$G$2*X2121+scaling_params!$G$3*Y2121+scaling_params!$G$4*Z2121+scaling_params!$G$5*AA2121+scaling_params!$G$6*AB2121)*100</f>
        <v>3.037640056</v>
      </c>
      <c r="AD2121" s="11" t="s">
        <v>681</v>
      </c>
      <c r="AE2121" s="11">
        <f t="shared" si="2"/>
        <v>0</v>
      </c>
    </row>
    <row r="2122" ht="15.75" customHeight="1">
      <c r="A2122" s="11" t="s">
        <v>236</v>
      </c>
      <c r="B2122" s="11" t="s">
        <v>163</v>
      </c>
      <c r="C2122" s="11" t="s">
        <v>164</v>
      </c>
      <c r="D2122" s="11" t="s">
        <v>181</v>
      </c>
      <c r="E2122" s="12">
        <v>2024.0</v>
      </c>
      <c r="F2122" s="11" t="s">
        <v>166</v>
      </c>
      <c r="G2122" s="11" t="s">
        <v>167</v>
      </c>
      <c r="H2122" s="11">
        <v>1.0</v>
      </c>
      <c r="I2122" s="13">
        <v>15.8</v>
      </c>
      <c r="J2122" s="11">
        <v>1.0</v>
      </c>
      <c r="K2122" s="13">
        <v>5.0</v>
      </c>
      <c r="L2122" s="13">
        <v>2.7</v>
      </c>
      <c r="M2122" s="11">
        <v>-41.0</v>
      </c>
      <c r="N2122" s="14">
        <v>0.55</v>
      </c>
      <c r="O2122" s="13">
        <v>58.2</v>
      </c>
      <c r="P2122" s="13">
        <v>10.1</v>
      </c>
      <c r="Q2122" s="13">
        <v>23.5</v>
      </c>
      <c r="R2122" s="13">
        <v>8.2</v>
      </c>
      <c r="S2122" s="13">
        <v>1.7</v>
      </c>
      <c r="T2122" s="13">
        <v>1.1</v>
      </c>
      <c r="U2122" s="13">
        <v>1.0</v>
      </c>
      <c r="V2122" s="13">
        <v>42.7</v>
      </c>
      <c r="W2122" s="11" t="str">
        <f t="shared" si="1"/>
        <v>C-Weak|BBVA|Corporate|2024</v>
      </c>
      <c r="X2122" s="15">
        <f>(MAX(0,MIN(1,1-(K2122-scaling_params!$B$2)/(scaling_params!$C$2-scaling_params!$B$2)))+MAX(0,MIN(1,(L2122-scaling_params!$B$3)/(scaling_params!$C$3-scaling_params!$B$3))))/2</f>
        <v>0</v>
      </c>
      <c r="Y2122" s="15">
        <f>(MAX(0,MIN(1,(M2122-scaling_params!$B$4)/(scaling_params!$C$4-scaling_params!$B$4)))+MAX(0,MIN(1,(N2122-scaling_params!$B$5)/(scaling_params!$C$5-scaling_params!$B$5))))/2</f>
        <v>0.02857142857</v>
      </c>
      <c r="Z2122" s="15">
        <f>(MAX(0,MIN(1,(O2122-scaling_params!$B$6)/(scaling_params!$C$6-scaling_params!$B$6)))+MAX(0,MIN(1,1-(P2122-scaling_params!$B$7)/(scaling_params!$C$7-scaling_params!$B$7)))+MAX(0,MIN(1,(T2122-scaling_params!$B$11)/(scaling_params!$C$11-scaling_params!$B$11))))/3</f>
        <v>0.02640264026</v>
      </c>
      <c r="AA2122" s="15">
        <f>(MAX(0,MIN(1,1-(Q2122-scaling_params!$B$8)/(scaling_params!$C$8-scaling_params!$B$8)))+MAX(0,MIN(1,(R2122-scaling_params!$B$9)/(scaling_params!$C$9-scaling_params!$B$9)))+MAX(0,MIN(1,(S2122-scaling_params!$B$10)/(scaling_params!$C$10-scaling_params!$B$10))))/3</f>
        <v>0.009803921569</v>
      </c>
      <c r="AB2122" s="15">
        <f>(MAX(0,MIN(1,(U2122-scaling_params!$B$12)/(scaling_params!$C$12-scaling_params!$B$12)))+MAX(0,MIN(1,(V2122-scaling_params!$B$13)/(scaling_params!$C$13-scaling_params!$B$13))))/2</f>
        <v>0</v>
      </c>
      <c r="AC2122" s="13">
        <f>(scaling_params!$G$2*X2122+scaling_params!$G$3*Y2122+scaling_params!$G$4*Z2122+scaling_params!$G$5*AA2122+scaling_params!$G$6*AB2122)*100</f>
        <v>1.464439637</v>
      </c>
      <c r="AD2122" s="11" t="s">
        <v>681</v>
      </c>
      <c r="AE2122" s="11">
        <f t="shared" si="2"/>
        <v>0</v>
      </c>
    </row>
    <row r="2123" ht="15.75" customHeight="1">
      <c r="A2123" s="11" t="s">
        <v>236</v>
      </c>
      <c r="B2123" s="11" t="s">
        <v>163</v>
      </c>
      <c r="C2123" s="11" t="s">
        <v>164</v>
      </c>
      <c r="D2123" s="11" t="s">
        <v>181</v>
      </c>
      <c r="E2123" s="12">
        <v>2025.0</v>
      </c>
      <c r="F2123" s="11" t="s">
        <v>166</v>
      </c>
      <c r="G2123" s="11" t="s">
        <v>167</v>
      </c>
      <c r="H2123" s="11">
        <v>1.0</v>
      </c>
      <c r="I2123" s="13">
        <v>15.2</v>
      </c>
      <c r="J2123" s="11">
        <v>0.0</v>
      </c>
      <c r="K2123" s="13">
        <v>5.1</v>
      </c>
      <c r="L2123" s="13">
        <v>2.4</v>
      </c>
      <c r="M2123" s="11">
        <v>-35.0</v>
      </c>
      <c r="N2123" s="14">
        <v>0.63</v>
      </c>
      <c r="O2123" s="13">
        <v>54.3</v>
      </c>
      <c r="P2123" s="13">
        <v>9.4</v>
      </c>
      <c r="Q2123" s="13">
        <v>22.9</v>
      </c>
      <c r="R2123" s="13">
        <v>7.0</v>
      </c>
      <c r="S2123" s="13">
        <v>1.8</v>
      </c>
      <c r="T2123" s="13">
        <v>1.0</v>
      </c>
      <c r="U2123" s="13">
        <v>0.8</v>
      </c>
      <c r="V2123" s="13">
        <v>35.6</v>
      </c>
      <c r="W2123" s="11" t="str">
        <f t="shared" si="1"/>
        <v>C-Weak|BBVA|Corporate|2025</v>
      </c>
      <c r="X2123" s="15">
        <f>(MAX(0,MIN(1,1-(K2123-scaling_params!$B$2)/(scaling_params!$C$2-scaling_params!$B$2)))+MAX(0,MIN(1,(L2123-scaling_params!$B$3)/(scaling_params!$C$3-scaling_params!$B$3))))/2</f>
        <v>0</v>
      </c>
      <c r="Y2123" s="15">
        <f>(MAX(0,MIN(1,(M2123-scaling_params!$B$4)/(scaling_params!$C$4-scaling_params!$B$4)))+MAX(0,MIN(1,(N2123-scaling_params!$B$5)/(scaling_params!$C$5-scaling_params!$B$5))))/2</f>
        <v>0.1321428571</v>
      </c>
      <c r="Z2123" s="15">
        <f>(MAX(0,MIN(1,(O2123-scaling_params!$B$6)/(scaling_params!$C$6-scaling_params!$B$6)))+MAX(0,MIN(1,1-(P2123-scaling_params!$B$7)/(scaling_params!$C$7-scaling_params!$B$7)))+MAX(0,MIN(1,(T2123-scaling_params!$B$11)/(scaling_params!$C$11-scaling_params!$B$11))))/3</f>
        <v>0</v>
      </c>
      <c r="AA2123" s="15">
        <f>(MAX(0,MIN(1,1-(Q2123-scaling_params!$B$8)/(scaling_params!$C$8-scaling_params!$B$8)))+MAX(0,MIN(1,(R2123-scaling_params!$B$9)/(scaling_params!$C$9-scaling_params!$B$9)))+MAX(0,MIN(1,(S2123-scaling_params!$B$10)/(scaling_params!$C$10-scaling_params!$B$10))))/3</f>
        <v>0.01960784314</v>
      </c>
      <c r="AB2123" s="15">
        <f>(MAX(0,MIN(1,(U2123-scaling_params!$B$12)/(scaling_params!$C$12-scaling_params!$B$12)))+MAX(0,MIN(1,(V2123-scaling_params!$B$13)/(scaling_params!$C$13-scaling_params!$B$13))))/2</f>
        <v>0</v>
      </c>
      <c r="AC2123" s="13">
        <f>(scaling_params!$G$2*X2123+scaling_params!$G$3*Y2123+scaling_params!$G$4*Z2123+scaling_params!$G$5*AA2123+scaling_params!$G$6*AB2123)*100</f>
        <v>3.450455182</v>
      </c>
      <c r="AD2123" s="11" t="s">
        <v>681</v>
      </c>
      <c r="AE2123" s="11">
        <f t="shared" si="2"/>
        <v>0</v>
      </c>
    </row>
    <row r="2124" ht="15.75" customHeight="1">
      <c r="A2124" s="11" t="s">
        <v>237</v>
      </c>
      <c r="B2124" s="11" t="s">
        <v>163</v>
      </c>
      <c r="C2124" s="11" t="s">
        <v>164</v>
      </c>
      <c r="D2124" s="11" t="s">
        <v>170</v>
      </c>
      <c r="E2124" s="12">
        <v>2024.0</v>
      </c>
      <c r="F2124" s="11" t="s">
        <v>171</v>
      </c>
      <c r="G2124" s="11" t="s">
        <v>184</v>
      </c>
      <c r="H2124" s="11">
        <v>3.0</v>
      </c>
      <c r="I2124" s="13">
        <v>15.8</v>
      </c>
      <c r="J2124" s="11">
        <v>0.0</v>
      </c>
      <c r="K2124" s="13">
        <v>4.7</v>
      </c>
      <c r="L2124" s="13">
        <v>4.3</v>
      </c>
      <c r="M2124" s="11">
        <v>-3.0</v>
      </c>
      <c r="N2124" s="14">
        <v>0.75</v>
      </c>
      <c r="O2124" s="13">
        <v>58.3</v>
      </c>
      <c r="P2124" s="13">
        <v>9.6</v>
      </c>
      <c r="Q2124" s="13">
        <v>23.0</v>
      </c>
      <c r="R2124" s="13">
        <v>10.9</v>
      </c>
      <c r="S2124" s="13">
        <v>2.2</v>
      </c>
      <c r="T2124" s="13">
        <v>1.7</v>
      </c>
      <c r="U2124" s="13">
        <v>1.0</v>
      </c>
      <c r="V2124" s="13">
        <v>53.6</v>
      </c>
      <c r="W2124" s="11" t="str">
        <f t="shared" si="1"/>
        <v>C-Weak|BBVA|Risk|2024</v>
      </c>
      <c r="X2124" s="15">
        <f>(MAX(0,MIN(1,1-(K2124-scaling_params!$B$2)/(scaling_params!$C$2-scaling_params!$B$2)))+MAX(0,MIN(1,(L2124-scaling_params!$B$3)/(scaling_params!$C$3-scaling_params!$B$3))))/2</f>
        <v>0.09558823529</v>
      </c>
      <c r="Y2124" s="15">
        <f>(MAX(0,MIN(1,(M2124-scaling_params!$B$4)/(scaling_params!$C$4-scaling_params!$B$4)))+MAX(0,MIN(1,(N2124-scaling_params!$B$5)/(scaling_params!$C$5-scaling_params!$B$5))))/2</f>
        <v>0.4345238095</v>
      </c>
      <c r="Z2124" s="15">
        <f>(MAX(0,MIN(1,(O2124-scaling_params!$B$6)/(scaling_params!$C$6-scaling_params!$B$6)))+MAX(0,MIN(1,1-(P2124-scaling_params!$B$7)/(scaling_params!$C$7-scaling_params!$B$7)))+MAX(0,MIN(1,(T2124-scaling_params!$B$11)/(scaling_params!$C$11-scaling_params!$B$11))))/3</f>
        <v>0.04710042433</v>
      </c>
      <c r="AA2124" s="15">
        <f>(MAX(0,MIN(1,1-(Q2124-scaling_params!$B$8)/(scaling_params!$C$8-scaling_params!$B$8)))+MAX(0,MIN(1,(R2124-scaling_params!$B$9)/(scaling_params!$C$9-scaling_params!$B$9)))+MAX(0,MIN(1,(S2124-scaling_params!$B$10)/(scaling_params!$C$10-scaling_params!$B$10))))/3</f>
        <v>0.07992057583</v>
      </c>
      <c r="AB2124" s="15">
        <f>(MAX(0,MIN(1,(U2124-scaling_params!$B$12)/(scaling_params!$C$12-scaling_params!$B$12)))+MAX(0,MIN(1,(V2124-scaling_params!$B$13)/(scaling_params!$C$13-scaling_params!$B$13))))/2</f>
        <v>0.09272727273</v>
      </c>
      <c r="AC2124" s="13">
        <f>(scaling_params!$G$2*X2124+scaling_params!$G$3*Y2124+scaling_params!$G$4*Z2124+scaling_params!$G$5*AA2124+scaling_params!$G$6*AB2124)*100</f>
        <v>16.06527698</v>
      </c>
      <c r="AD2124" s="11" t="s">
        <v>681</v>
      </c>
      <c r="AE2124" s="11">
        <f t="shared" si="2"/>
        <v>0</v>
      </c>
    </row>
    <row r="2125" ht="15.75" customHeight="1">
      <c r="A2125" s="11" t="s">
        <v>237</v>
      </c>
      <c r="B2125" s="11" t="s">
        <v>163</v>
      </c>
      <c r="C2125" s="11" t="s">
        <v>164</v>
      </c>
      <c r="D2125" s="11" t="s">
        <v>170</v>
      </c>
      <c r="E2125" s="12">
        <v>2025.0</v>
      </c>
      <c r="F2125" s="11" t="s">
        <v>171</v>
      </c>
      <c r="G2125" s="11" t="s">
        <v>184</v>
      </c>
      <c r="H2125" s="11">
        <v>3.0</v>
      </c>
      <c r="I2125" s="13">
        <v>15.2</v>
      </c>
      <c r="J2125" s="11">
        <v>0.0</v>
      </c>
      <c r="K2125" s="13">
        <v>4.1</v>
      </c>
      <c r="L2125" s="13">
        <v>4.9</v>
      </c>
      <c r="M2125" s="11">
        <v>-5.0</v>
      </c>
      <c r="N2125" s="14">
        <v>0.77</v>
      </c>
      <c r="O2125" s="13">
        <v>54.6</v>
      </c>
      <c r="P2125" s="13">
        <v>8.4</v>
      </c>
      <c r="Q2125" s="13">
        <v>21.3</v>
      </c>
      <c r="R2125" s="13">
        <v>7.8</v>
      </c>
      <c r="S2125" s="13">
        <v>2.0</v>
      </c>
      <c r="T2125" s="13">
        <v>2.2</v>
      </c>
      <c r="U2125" s="13">
        <v>0.9</v>
      </c>
      <c r="V2125" s="13">
        <v>65.5</v>
      </c>
      <c r="W2125" s="11" t="str">
        <f t="shared" si="1"/>
        <v>C-Weak|BBVA|Risk|2025</v>
      </c>
      <c r="X2125" s="15">
        <f>(MAX(0,MIN(1,1-(K2125-scaling_params!$B$2)/(scaling_params!$C$2-scaling_params!$B$2)))+MAX(0,MIN(1,(L2125-scaling_params!$B$3)/(scaling_params!$C$3-scaling_params!$B$3))))/2</f>
        <v>0.1397058824</v>
      </c>
      <c r="Y2125" s="15">
        <f>(MAX(0,MIN(1,(M2125-scaling_params!$B$4)/(scaling_params!$C$4-scaling_params!$B$4)))+MAX(0,MIN(1,(N2125-scaling_params!$B$5)/(scaling_params!$C$5-scaling_params!$B$5))))/2</f>
        <v>0.45</v>
      </c>
      <c r="Z2125" s="15">
        <f>(MAX(0,MIN(1,(O2125-scaling_params!$B$6)/(scaling_params!$C$6-scaling_params!$B$6)))+MAX(0,MIN(1,1-(P2125-scaling_params!$B$7)/(scaling_params!$C$7-scaling_params!$B$7)))+MAX(0,MIN(1,(T2125-scaling_params!$B$11)/(scaling_params!$C$11-scaling_params!$B$11))))/3</f>
        <v>0.1387387387</v>
      </c>
      <c r="AA2125" s="15">
        <f>(MAX(0,MIN(1,1-(Q2125-scaling_params!$B$8)/(scaling_params!$C$8-scaling_params!$B$8)))+MAX(0,MIN(1,(R2125-scaling_params!$B$9)/(scaling_params!$C$9-scaling_params!$B$9)))+MAX(0,MIN(1,(S2125-scaling_params!$B$10)/(scaling_params!$C$10-scaling_params!$B$10))))/3</f>
        <v>0.03921568627</v>
      </c>
      <c r="AB2125" s="15">
        <f>(MAX(0,MIN(1,(U2125-scaling_params!$B$12)/(scaling_params!$C$12-scaling_params!$B$12)))+MAX(0,MIN(1,(V2125-scaling_params!$B$13)/(scaling_params!$C$13-scaling_params!$B$13))))/2</f>
        <v>0.2009090909</v>
      </c>
      <c r="AC2125" s="13">
        <f>(scaling_params!$G$2*X2125+scaling_params!$G$3*Y2125+scaling_params!$G$4*Z2125+scaling_params!$G$5*AA2125+scaling_params!$G$6*AB2125)*100</f>
        <v>20.17937195</v>
      </c>
      <c r="AD2125" s="11" t="s">
        <v>681</v>
      </c>
      <c r="AE2125" s="11">
        <f t="shared" si="2"/>
        <v>0</v>
      </c>
    </row>
    <row r="2126" ht="15.75" customHeight="1">
      <c r="A2126" s="11" t="s">
        <v>238</v>
      </c>
      <c r="B2126" s="11" t="s">
        <v>163</v>
      </c>
      <c r="C2126" s="11" t="s">
        <v>164</v>
      </c>
      <c r="D2126" s="11" t="s">
        <v>170</v>
      </c>
      <c r="E2126" s="12">
        <v>2024.0</v>
      </c>
      <c r="F2126" s="11" t="s">
        <v>171</v>
      </c>
      <c r="G2126" s="11" t="s">
        <v>175</v>
      </c>
      <c r="H2126" s="11">
        <v>4.0</v>
      </c>
      <c r="I2126" s="13">
        <v>15.8</v>
      </c>
      <c r="J2126" s="11">
        <v>0.0</v>
      </c>
      <c r="K2126" s="13">
        <v>4.7</v>
      </c>
      <c r="L2126" s="13">
        <v>4.6</v>
      </c>
      <c r="M2126" s="11">
        <v>-27.0</v>
      </c>
      <c r="N2126" s="14">
        <v>0.63</v>
      </c>
      <c r="O2126" s="13">
        <v>58.3</v>
      </c>
      <c r="P2126" s="13">
        <v>9.6</v>
      </c>
      <c r="Q2126" s="13">
        <v>23.0</v>
      </c>
      <c r="R2126" s="13">
        <v>10.9</v>
      </c>
      <c r="S2126" s="13">
        <v>2.2</v>
      </c>
      <c r="T2126" s="13">
        <v>2.2</v>
      </c>
      <c r="U2126" s="13">
        <v>1.0</v>
      </c>
      <c r="V2126" s="13">
        <v>54.2</v>
      </c>
      <c r="W2126" s="11" t="str">
        <f t="shared" si="1"/>
        <v>C-Weak|BBVA|Risk|2024</v>
      </c>
      <c r="X2126" s="15">
        <f>(MAX(0,MIN(1,1-(K2126-scaling_params!$B$2)/(scaling_params!$C$2-scaling_params!$B$2)))+MAX(0,MIN(1,(L2126-scaling_params!$B$3)/(scaling_params!$C$3-scaling_params!$B$3))))/2</f>
        <v>0.1176470588</v>
      </c>
      <c r="Y2126" s="15">
        <f>(MAX(0,MIN(1,(M2126-scaling_params!$B$4)/(scaling_params!$C$4-scaling_params!$B$4)))+MAX(0,MIN(1,(N2126-scaling_params!$B$5)/(scaling_params!$C$5-scaling_params!$B$5))))/2</f>
        <v>0.1702380952</v>
      </c>
      <c r="Z2126" s="15">
        <f>(MAX(0,MIN(1,(O2126-scaling_params!$B$6)/(scaling_params!$C$6-scaling_params!$B$6)))+MAX(0,MIN(1,1-(P2126-scaling_params!$B$7)/(scaling_params!$C$7-scaling_params!$B$7)))+MAX(0,MIN(1,(T2126-scaling_params!$B$11)/(scaling_params!$C$11-scaling_params!$B$11))))/3</f>
        <v>0.09471947195</v>
      </c>
      <c r="AA2126" s="15">
        <f>(MAX(0,MIN(1,1-(Q2126-scaling_params!$B$8)/(scaling_params!$C$8-scaling_params!$B$8)))+MAX(0,MIN(1,(R2126-scaling_params!$B$9)/(scaling_params!$C$9-scaling_params!$B$9)))+MAX(0,MIN(1,(S2126-scaling_params!$B$10)/(scaling_params!$C$10-scaling_params!$B$10))))/3</f>
        <v>0.07992057583</v>
      </c>
      <c r="AB2126" s="15">
        <f>(MAX(0,MIN(1,(U2126-scaling_params!$B$12)/(scaling_params!$C$12-scaling_params!$B$12)))+MAX(0,MIN(1,(V2126-scaling_params!$B$13)/(scaling_params!$C$13-scaling_params!$B$13))))/2</f>
        <v>0.09818181818</v>
      </c>
      <c r="AC2126" s="13">
        <f>(scaling_params!$G$2*X2126+scaling_params!$G$3*Y2126+scaling_params!$G$4*Z2126+scaling_params!$G$5*AA2126+scaling_params!$G$6*AB2126)*100</f>
        <v>11.5563563</v>
      </c>
      <c r="AD2126" s="11" t="s">
        <v>681</v>
      </c>
      <c r="AE2126" s="11">
        <f t="shared" si="2"/>
        <v>0</v>
      </c>
    </row>
    <row r="2127" ht="15.75" customHeight="1">
      <c r="A2127" s="11" t="s">
        <v>238</v>
      </c>
      <c r="B2127" s="11" t="s">
        <v>163</v>
      </c>
      <c r="C2127" s="11" t="s">
        <v>164</v>
      </c>
      <c r="D2127" s="11" t="s">
        <v>170</v>
      </c>
      <c r="E2127" s="12">
        <v>2025.0</v>
      </c>
      <c r="F2127" s="11" t="s">
        <v>171</v>
      </c>
      <c r="G2127" s="11" t="s">
        <v>175</v>
      </c>
      <c r="H2127" s="11">
        <v>4.0</v>
      </c>
      <c r="I2127" s="13">
        <v>15.2</v>
      </c>
      <c r="J2127" s="11">
        <v>0.0</v>
      </c>
      <c r="K2127" s="13">
        <v>4.1</v>
      </c>
      <c r="L2127" s="13">
        <v>4.6</v>
      </c>
      <c r="M2127" s="11">
        <v>-17.0</v>
      </c>
      <c r="N2127" s="14">
        <v>0.64</v>
      </c>
      <c r="O2127" s="13">
        <v>54.6</v>
      </c>
      <c r="P2127" s="13">
        <v>8.4</v>
      </c>
      <c r="Q2127" s="13">
        <v>21.3</v>
      </c>
      <c r="R2127" s="13">
        <v>7.8</v>
      </c>
      <c r="S2127" s="13">
        <v>2.7</v>
      </c>
      <c r="T2127" s="13">
        <v>2.0</v>
      </c>
      <c r="U2127" s="13">
        <v>0.9</v>
      </c>
      <c r="V2127" s="13">
        <v>56.1</v>
      </c>
      <c r="W2127" s="11" t="str">
        <f t="shared" si="1"/>
        <v>C-Weak|BBVA|Risk|2025</v>
      </c>
      <c r="X2127" s="15">
        <f>(MAX(0,MIN(1,1-(K2127-scaling_params!$B$2)/(scaling_params!$C$2-scaling_params!$B$2)))+MAX(0,MIN(1,(L2127-scaling_params!$B$3)/(scaling_params!$C$3-scaling_params!$B$3))))/2</f>
        <v>0.1176470588</v>
      </c>
      <c r="Y2127" s="15">
        <f>(MAX(0,MIN(1,(M2127-scaling_params!$B$4)/(scaling_params!$C$4-scaling_params!$B$4)))+MAX(0,MIN(1,(N2127-scaling_params!$B$5)/(scaling_params!$C$5-scaling_params!$B$5))))/2</f>
        <v>0.2303571429</v>
      </c>
      <c r="Z2127" s="15">
        <f>(MAX(0,MIN(1,(O2127-scaling_params!$B$6)/(scaling_params!$C$6-scaling_params!$B$6)))+MAX(0,MIN(1,1-(P2127-scaling_params!$B$7)/(scaling_params!$C$7-scaling_params!$B$7)))+MAX(0,MIN(1,(T2127-scaling_params!$B$11)/(scaling_params!$C$11-scaling_params!$B$11))))/3</f>
        <v>0.1196911197</v>
      </c>
      <c r="AA2127" s="15">
        <f>(MAX(0,MIN(1,1-(Q2127-scaling_params!$B$8)/(scaling_params!$C$8-scaling_params!$B$8)))+MAX(0,MIN(1,(R2127-scaling_params!$B$9)/(scaling_params!$C$9-scaling_params!$B$9)))+MAX(0,MIN(1,(S2127-scaling_params!$B$10)/(scaling_params!$C$10-scaling_params!$B$10))))/3</f>
        <v>0.1078431373</v>
      </c>
      <c r="AB2127" s="15">
        <f>(MAX(0,MIN(1,(U2127-scaling_params!$B$12)/(scaling_params!$C$12-scaling_params!$B$12)))+MAX(0,MIN(1,(V2127-scaling_params!$B$13)/(scaling_params!$C$13-scaling_params!$B$13))))/2</f>
        <v>0.1154545455</v>
      </c>
      <c r="AC2127" s="13">
        <f>(scaling_params!$G$2*X2127+scaling_params!$G$3*Y2127+scaling_params!$G$4*Z2127+scaling_params!$G$5*AA2127+scaling_params!$G$6*AB2127)*100</f>
        <v>14.2512429</v>
      </c>
      <c r="AD2127" s="11" t="s">
        <v>681</v>
      </c>
      <c r="AE2127" s="11">
        <f t="shared" si="2"/>
        <v>0</v>
      </c>
    </row>
    <row r="2128" ht="15.75" customHeight="1">
      <c r="A2128" s="11" t="s">
        <v>239</v>
      </c>
      <c r="B2128" s="11" t="s">
        <v>163</v>
      </c>
      <c r="C2128" s="11" t="s">
        <v>164</v>
      </c>
      <c r="D2128" s="11" t="s">
        <v>177</v>
      </c>
      <c r="E2128" s="12">
        <v>2024.0</v>
      </c>
      <c r="F2128" s="11" t="s">
        <v>166</v>
      </c>
      <c r="G2128" s="11" t="s">
        <v>172</v>
      </c>
      <c r="H2128" s="11">
        <v>5.0</v>
      </c>
      <c r="I2128" s="13">
        <v>15.8</v>
      </c>
      <c r="J2128" s="11">
        <v>0.0</v>
      </c>
      <c r="K2128" s="13">
        <v>4.9</v>
      </c>
      <c r="L2128" s="13">
        <v>3.4</v>
      </c>
      <c r="M2128" s="11">
        <v>-26.0</v>
      </c>
      <c r="N2128" s="14">
        <v>0.54</v>
      </c>
      <c r="O2128" s="13">
        <v>59.8</v>
      </c>
      <c r="P2128" s="13">
        <v>9.1</v>
      </c>
      <c r="Q2128" s="13">
        <v>23.3</v>
      </c>
      <c r="R2128" s="13">
        <v>7.2</v>
      </c>
      <c r="S2128" s="13">
        <v>1.0</v>
      </c>
      <c r="T2128" s="13">
        <v>1.7</v>
      </c>
      <c r="U2128" s="13">
        <v>0.7</v>
      </c>
      <c r="V2128" s="13">
        <v>39.4</v>
      </c>
      <c r="W2128" s="11" t="str">
        <f t="shared" si="1"/>
        <v>C-Weak|BBVA|Retail|2024</v>
      </c>
      <c r="X2128" s="15">
        <f>(MAX(0,MIN(1,1-(K2128-scaling_params!$B$2)/(scaling_params!$C$2-scaling_params!$B$2)))+MAX(0,MIN(1,(L2128-scaling_params!$B$3)/(scaling_params!$C$3-scaling_params!$B$3))))/2</f>
        <v>0.02941176471</v>
      </c>
      <c r="Y2128" s="15">
        <f>(MAX(0,MIN(1,(M2128-scaling_params!$B$4)/(scaling_params!$C$4-scaling_params!$B$4)))+MAX(0,MIN(1,(N2128-scaling_params!$B$5)/(scaling_params!$C$5-scaling_params!$B$5))))/2</f>
        <v>0.1</v>
      </c>
      <c r="Z2128" s="15">
        <f>(MAX(0,MIN(1,(O2128-scaling_params!$B$6)/(scaling_params!$C$6-scaling_params!$B$6)))+MAX(0,MIN(1,1-(P2128-scaling_params!$B$7)/(scaling_params!$C$7-scaling_params!$B$7)))+MAX(0,MIN(1,(T2128-scaling_params!$B$11)/(scaling_params!$C$11-scaling_params!$B$11))))/3</f>
        <v>0.08086190858</v>
      </c>
      <c r="AA2128" s="15">
        <f>(MAX(0,MIN(1,1-(Q2128-scaling_params!$B$8)/(scaling_params!$C$8-scaling_params!$B$8)))+MAX(0,MIN(1,(R2128-scaling_params!$B$9)/(scaling_params!$C$9-scaling_params!$B$9)))+MAX(0,MIN(1,(S2128-scaling_params!$B$10)/(scaling_params!$C$10-scaling_params!$B$10))))/3</f>
        <v>0</v>
      </c>
      <c r="AB2128" s="15">
        <f>(MAX(0,MIN(1,(U2128-scaling_params!$B$12)/(scaling_params!$C$12-scaling_params!$B$12)))+MAX(0,MIN(1,(V2128-scaling_params!$B$13)/(scaling_params!$C$13-scaling_params!$B$13))))/2</f>
        <v>0</v>
      </c>
      <c r="AC2128" s="13">
        <f>(scaling_params!$G$2*X2128+scaling_params!$G$3*Y2128+scaling_params!$G$4*Z2128+scaling_params!$G$5*AA2128+scaling_params!$G$6*AB2128)*100</f>
        <v>4.941431322</v>
      </c>
      <c r="AD2128" s="11" t="s">
        <v>681</v>
      </c>
      <c r="AE2128" s="11">
        <f t="shared" si="2"/>
        <v>0</v>
      </c>
    </row>
    <row r="2129" ht="15.75" customHeight="1">
      <c r="A2129" s="11" t="s">
        <v>239</v>
      </c>
      <c r="B2129" s="11" t="s">
        <v>163</v>
      </c>
      <c r="C2129" s="11" t="s">
        <v>164</v>
      </c>
      <c r="D2129" s="11" t="s">
        <v>177</v>
      </c>
      <c r="E2129" s="12">
        <v>2025.0</v>
      </c>
      <c r="F2129" s="11" t="s">
        <v>166</v>
      </c>
      <c r="G2129" s="11" t="s">
        <v>172</v>
      </c>
      <c r="H2129" s="11">
        <v>5.0</v>
      </c>
      <c r="I2129" s="13">
        <v>15.2</v>
      </c>
      <c r="J2129" s="11">
        <v>0.0</v>
      </c>
      <c r="K2129" s="13">
        <v>5.4</v>
      </c>
      <c r="L2129" s="13">
        <v>1.6</v>
      </c>
      <c r="M2129" s="11">
        <v>-24.0</v>
      </c>
      <c r="N2129" s="14">
        <v>0.6</v>
      </c>
      <c r="O2129" s="13">
        <v>52.5</v>
      </c>
      <c r="P2129" s="13">
        <v>9.5</v>
      </c>
      <c r="Q2129" s="13">
        <v>23.0</v>
      </c>
      <c r="R2129" s="13">
        <v>10.6</v>
      </c>
      <c r="S2129" s="13">
        <v>1.5</v>
      </c>
      <c r="T2129" s="13">
        <v>1.3</v>
      </c>
      <c r="U2129" s="13">
        <v>0.7</v>
      </c>
      <c r="V2129" s="13">
        <v>33.0</v>
      </c>
      <c r="W2129" s="11" t="str">
        <f t="shared" si="1"/>
        <v>C-Weak|BBVA|Retail|2025</v>
      </c>
      <c r="X2129" s="15">
        <f>(MAX(0,MIN(1,1-(K2129-scaling_params!$B$2)/(scaling_params!$C$2-scaling_params!$B$2)))+MAX(0,MIN(1,(L2129-scaling_params!$B$3)/(scaling_params!$C$3-scaling_params!$B$3))))/2</f>
        <v>0</v>
      </c>
      <c r="Y2129" s="15">
        <f>(MAX(0,MIN(1,(M2129-scaling_params!$B$4)/(scaling_params!$C$4-scaling_params!$B$4)))+MAX(0,MIN(1,(N2129-scaling_params!$B$5)/(scaling_params!$C$5-scaling_params!$B$5))))/2</f>
        <v>0.1470238095</v>
      </c>
      <c r="Z2129" s="15">
        <f>(MAX(0,MIN(1,(O2129-scaling_params!$B$6)/(scaling_params!$C$6-scaling_params!$B$6)))+MAX(0,MIN(1,1-(P2129-scaling_params!$B$7)/(scaling_params!$C$7-scaling_params!$B$7)))+MAX(0,MIN(1,(T2129-scaling_params!$B$11)/(scaling_params!$C$11-scaling_params!$B$11))))/3</f>
        <v>0</v>
      </c>
      <c r="AA2129" s="15">
        <f>(MAX(0,MIN(1,1-(Q2129-scaling_params!$B$8)/(scaling_params!$C$8-scaling_params!$B$8)))+MAX(0,MIN(1,(R2129-scaling_params!$B$9)/(scaling_params!$C$9-scaling_params!$B$9)))+MAX(0,MIN(1,(S2129-scaling_params!$B$10)/(scaling_params!$C$10-scaling_params!$B$10))))/3</f>
        <v>0.008438818565</v>
      </c>
      <c r="AB2129" s="15">
        <f>(MAX(0,MIN(1,(U2129-scaling_params!$B$12)/(scaling_params!$C$12-scaling_params!$B$12)))+MAX(0,MIN(1,(V2129-scaling_params!$B$13)/(scaling_params!$C$13-scaling_params!$B$13))))/2</f>
        <v>0</v>
      </c>
      <c r="AC2129" s="13">
        <f>(scaling_params!$G$2*X2129+scaling_params!$G$3*Y2129+scaling_params!$G$4*Z2129+scaling_params!$G$5*AA2129+scaling_params!$G$6*AB2129)*100</f>
        <v>3.603582731</v>
      </c>
      <c r="AD2129" s="11" t="s">
        <v>681</v>
      </c>
      <c r="AE2129" s="11">
        <f t="shared" si="2"/>
        <v>0</v>
      </c>
    </row>
    <row r="2130" ht="15.75" customHeight="1">
      <c r="A2130" s="11" t="s">
        <v>240</v>
      </c>
      <c r="B2130" s="11" t="s">
        <v>163</v>
      </c>
      <c r="C2130" s="11" t="s">
        <v>164</v>
      </c>
      <c r="D2130" s="11" t="s">
        <v>165</v>
      </c>
      <c r="E2130" s="12">
        <v>2024.0</v>
      </c>
      <c r="F2130" s="11" t="s">
        <v>171</v>
      </c>
      <c r="G2130" s="11" t="s">
        <v>172</v>
      </c>
      <c r="H2130" s="11">
        <v>3.0</v>
      </c>
      <c r="I2130" s="13">
        <v>15.8</v>
      </c>
      <c r="J2130" s="11">
        <v>0.0</v>
      </c>
      <c r="K2130" s="13">
        <v>5.2</v>
      </c>
      <c r="L2130" s="13">
        <v>3.7</v>
      </c>
      <c r="M2130" s="11">
        <v>-31.0</v>
      </c>
      <c r="N2130" s="14">
        <v>0.61</v>
      </c>
      <c r="O2130" s="13">
        <v>53.3</v>
      </c>
      <c r="P2130" s="13">
        <v>9.3</v>
      </c>
      <c r="Q2130" s="13">
        <v>24.0</v>
      </c>
      <c r="R2130" s="13">
        <v>6.7</v>
      </c>
      <c r="S2130" s="13">
        <v>3.0</v>
      </c>
      <c r="T2130" s="13">
        <v>2.0</v>
      </c>
      <c r="U2130" s="13">
        <v>0.6</v>
      </c>
      <c r="V2130" s="13">
        <v>56.3</v>
      </c>
      <c r="W2130" s="11" t="str">
        <f t="shared" si="1"/>
        <v>C-Weak|BBVA|Operations|2024</v>
      </c>
      <c r="X2130" s="15">
        <f>(MAX(0,MIN(1,1-(K2130-scaling_params!$B$2)/(scaling_params!$C$2-scaling_params!$B$2)))+MAX(0,MIN(1,(L2130-scaling_params!$B$3)/(scaling_params!$C$3-scaling_params!$B$3))))/2</f>
        <v>0.05147058824</v>
      </c>
      <c r="Y2130" s="15">
        <f>(MAX(0,MIN(1,(M2130-scaling_params!$B$4)/(scaling_params!$C$4-scaling_params!$B$4)))+MAX(0,MIN(1,(N2130-scaling_params!$B$5)/(scaling_params!$C$5-scaling_params!$B$5))))/2</f>
        <v>0.1261904762</v>
      </c>
      <c r="Z2130" s="15">
        <f>(MAX(0,MIN(1,(O2130-scaling_params!$B$6)/(scaling_params!$C$6-scaling_params!$B$6)))+MAX(0,MIN(1,1-(P2130-scaling_params!$B$7)/(scaling_params!$C$7-scaling_params!$B$7)))+MAX(0,MIN(1,(T2130-scaling_params!$B$11)/(scaling_params!$C$11-scaling_params!$B$11))))/3</f>
        <v>0.04761904762</v>
      </c>
      <c r="AA2130" s="15">
        <f>(MAX(0,MIN(1,1-(Q2130-scaling_params!$B$8)/(scaling_params!$C$8-scaling_params!$B$8)))+MAX(0,MIN(1,(R2130-scaling_params!$B$9)/(scaling_params!$C$9-scaling_params!$B$9)))+MAX(0,MIN(1,(S2130-scaling_params!$B$10)/(scaling_params!$C$10-scaling_params!$B$10))))/3</f>
        <v>0.137254902</v>
      </c>
      <c r="AB2130" s="15">
        <f>(MAX(0,MIN(1,(U2130-scaling_params!$B$12)/(scaling_params!$C$12-scaling_params!$B$12)))+MAX(0,MIN(1,(V2130-scaling_params!$B$13)/(scaling_params!$C$13-scaling_params!$B$13))))/2</f>
        <v>0.1172727273</v>
      </c>
      <c r="AC2130" s="13">
        <f>(scaling_params!$G$2*X2130+scaling_params!$G$3*Y2130+scaling_params!$G$4*Z2130+scaling_params!$G$5*AA2130+scaling_params!$G$6*AB2130)*100</f>
        <v>9.093587089</v>
      </c>
      <c r="AD2130" s="11" t="s">
        <v>681</v>
      </c>
      <c r="AE2130" s="11">
        <f t="shared" si="2"/>
        <v>0</v>
      </c>
    </row>
    <row r="2131" ht="15.75" customHeight="1">
      <c r="A2131" s="11" t="s">
        <v>240</v>
      </c>
      <c r="B2131" s="11" t="s">
        <v>163</v>
      </c>
      <c r="C2131" s="11" t="s">
        <v>164</v>
      </c>
      <c r="D2131" s="11" t="s">
        <v>165</v>
      </c>
      <c r="E2131" s="12">
        <v>2025.0</v>
      </c>
      <c r="F2131" s="11" t="s">
        <v>171</v>
      </c>
      <c r="G2131" s="11" t="s">
        <v>172</v>
      </c>
      <c r="H2131" s="11">
        <v>3.0</v>
      </c>
      <c r="I2131" s="13">
        <v>15.2</v>
      </c>
      <c r="J2131" s="11">
        <v>0.0</v>
      </c>
      <c r="K2131" s="13">
        <v>4.5</v>
      </c>
      <c r="L2131" s="13">
        <v>5.1</v>
      </c>
      <c r="M2131" s="11">
        <v>-41.0</v>
      </c>
      <c r="N2131" s="14">
        <v>0.62</v>
      </c>
      <c r="O2131" s="13">
        <v>52.7</v>
      </c>
      <c r="P2131" s="13">
        <v>9.3</v>
      </c>
      <c r="Q2131" s="13">
        <v>21.4</v>
      </c>
      <c r="R2131" s="13">
        <v>5.7</v>
      </c>
      <c r="S2131" s="13">
        <v>2.0</v>
      </c>
      <c r="T2131" s="13">
        <v>2.1</v>
      </c>
      <c r="U2131" s="13">
        <v>0.5</v>
      </c>
      <c r="V2131" s="13">
        <v>49.7</v>
      </c>
      <c r="W2131" s="11" t="str">
        <f t="shared" si="1"/>
        <v>C-Weak|BBVA|Operations|2025</v>
      </c>
      <c r="X2131" s="15">
        <f>(MAX(0,MIN(1,1-(K2131-scaling_params!$B$2)/(scaling_params!$C$2-scaling_params!$B$2)))+MAX(0,MIN(1,(L2131-scaling_params!$B$3)/(scaling_params!$C$3-scaling_params!$B$3))))/2</f>
        <v>0.1544117647</v>
      </c>
      <c r="Y2131" s="15">
        <f>(MAX(0,MIN(1,(M2131-scaling_params!$B$4)/(scaling_params!$C$4-scaling_params!$B$4)))+MAX(0,MIN(1,(N2131-scaling_params!$B$5)/(scaling_params!$C$5-scaling_params!$B$5))))/2</f>
        <v>0.09107142857</v>
      </c>
      <c r="Z2131" s="15">
        <f>(MAX(0,MIN(1,(O2131-scaling_params!$B$6)/(scaling_params!$C$6-scaling_params!$B$6)))+MAX(0,MIN(1,1-(P2131-scaling_params!$B$7)/(scaling_params!$C$7-scaling_params!$B$7)))+MAX(0,MIN(1,(T2131-scaling_params!$B$11)/(scaling_params!$C$11-scaling_params!$B$11))))/3</f>
        <v>0.05714285714</v>
      </c>
      <c r="AA2131" s="15">
        <f>(MAX(0,MIN(1,1-(Q2131-scaling_params!$B$8)/(scaling_params!$C$8-scaling_params!$B$8)))+MAX(0,MIN(1,(R2131-scaling_params!$B$9)/(scaling_params!$C$9-scaling_params!$B$9)))+MAX(0,MIN(1,(S2131-scaling_params!$B$10)/(scaling_params!$C$10-scaling_params!$B$10))))/3</f>
        <v>0.03921568627</v>
      </c>
      <c r="AB2131" s="15">
        <f>(MAX(0,MIN(1,(U2131-scaling_params!$B$12)/(scaling_params!$C$12-scaling_params!$B$12)))+MAX(0,MIN(1,(V2131-scaling_params!$B$13)/(scaling_params!$C$13-scaling_params!$B$13))))/2</f>
        <v>0.05727272727</v>
      </c>
      <c r="AC2131" s="13">
        <f>(scaling_params!$G$2*X2131+scaling_params!$G$3*Y2131+scaling_params!$G$4*Z2131+scaling_params!$G$5*AA2131+scaling_params!$G$6*AB2131)*100</f>
        <v>8.477726445</v>
      </c>
      <c r="AD2131" s="11" t="s">
        <v>681</v>
      </c>
      <c r="AE2131" s="11">
        <f t="shared" si="2"/>
        <v>0</v>
      </c>
    </row>
    <row r="2132" ht="15.75" customHeight="1">
      <c r="A2132" s="11" t="s">
        <v>241</v>
      </c>
      <c r="B2132" s="11" t="s">
        <v>163</v>
      </c>
      <c r="C2132" s="11" t="s">
        <v>164</v>
      </c>
      <c r="D2132" s="11" t="s">
        <v>170</v>
      </c>
      <c r="E2132" s="12">
        <v>2024.0</v>
      </c>
      <c r="F2132" s="11" t="s">
        <v>166</v>
      </c>
      <c r="G2132" s="11" t="s">
        <v>175</v>
      </c>
      <c r="H2132" s="11">
        <v>5.0</v>
      </c>
      <c r="I2132" s="13">
        <v>15.8</v>
      </c>
      <c r="J2132" s="11">
        <v>1.0</v>
      </c>
      <c r="K2132" s="13">
        <v>4.7</v>
      </c>
      <c r="L2132" s="13">
        <v>4.7</v>
      </c>
      <c r="M2132" s="11">
        <v>-39.0</v>
      </c>
      <c r="N2132" s="14">
        <v>0.58</v>
      </c>
      <c r="O2132" s="13">
        <v>58.3</v>
      </c>
      <c r="P2132" s="13">
        <v>9.6</v>
      </c>
      <c r="Q2132" s="13">
        <v>23.0</v>
      </c>
      <c r="R2132" s="13">
        <v>10.9</v>
      </c>
      <c r="S2132" s="13">
        <v>2.3</v>
      </c>
      <c r="T2132" s="13">
        <v>1.7</v>
      </c>
      <c r="U2132" s="13">
        <v>1.0</v>
      </c>
      <c r="V2132" s="13">
        <v>51.2</v>
      </c>
      <c r="W2132" s="11" t="str">
        <f t="shared" si="1"/>
        <v>C-Weak|BBVA|Risk|2024</v>
      </c>
      <c r="X2132" s="15">
        <f>(MAX(0,MIN(1,1-(K2132-scaling_params!$B$2)/(scaling_params!$C$2-scaling_params!$B$2)))+MAX(0,MIN(1,(L2132-scaling_params!$B$3)/(scaling_params!$C$3-scaling_params!$B$3))))/2</f>
        <v>0.125</v>
      </c>
      <c r="Y2132" s="15">
        <f>(MAX(0,MIN(1,(M2132-scaling_params!$B$4)/(scaling_params!$C$4-scaling_params!$B$4)))+MAX(0,MIN(1,(N2132-scaling_params!$B$5)/(scaling_params!$C$5-scaling_params!$B$5))))/2</f>
        <v>0.0505952381</v>
      </c>
      <c r="Z2132" s="15">
        <f>(MAX(0,MIN(1,(O2132-scaling_params!$B$6)/(scaling_params!$C$6-scaling_params!$B$6)))+MAX(0,MIN(1,1-(P2132-scaling_params!$B$7)/(scaling_params!$C$7-scaling_params!$B$7)))+MAX(0,MIN(1,(T2132-scaling_params!$B$11)/(scaling_params!$C$11-scaling_params!$B$11))))/3</f>
        <v>0.04710042433</v>
      </c>
      <c r="AA2132" s="15">
        <f>(MAX(0,MIN(1,1-(Q2132-scaling_params!$B$8)/(scaling_params!$C$8-scaling_params!$B$8)))+MAX(0,MIN(1,(R2132-scaling_params!$B$9)/(scaling_params!$C$9-scaling_params!$B$9)))+MAX(0,MIN(1,(S2132-scaling_params!$B$10)/(scaling_params!$C$10-scaling_params!$B$10))))/3</f>
        <v>0.08972449739</v>
      </c>
      <c r="AB2132" s="15">
        <f>(MAX(0,MIN(1,(U2132-scaling_params!$B$12)/(scaling_params!$C$12-scaling_params!$B$12)))+MAX(0,MIN(1,(V2132-scaling_params!$B$13)/(scaling_params!$C$13-scaling_params!$B$13))))/2</f>
        <v>0.07090909091</v>
      </c>
      <c r="AC2132" s="13">
        <f>(scaling_params!$G$2*X2132+scaling_params!$G$3*Y2132+scaling_params!$G$4*Z2132+scaling_params!$G$5*AA2132+scaling_params!$G$6*AB2132)*100</f>
        <v>7.649226494</v>
      </c>
      <c r="AD2132" s="11" t="s">
        <v>681</v>
      </c>
      <c r="AE2132" s="11">
        <f t="shared" si="2"/>
        <v>0</v>
      </c>
    </row>
    <row r="2133" ht="15.75" customHeight="1">
      <c r="A2133" s="11" t="s">
        <v>241</v>
      </c>
      <c r="B2133" s="11" t="s">
        <v>163</v>
      </c>
      <c r="C2133" s="11" t="s">
        <v>164</v>
      </c>
      <c r="D2133" s="11" t="s">
        <v>170</v>
      </c>
      <c r="E2133" s="12">
        <v>2025.0</v>
      </c>
      <c r="F2133" s="11" t="s">
        <v>166</v>
      </c>
      <c r="G2133" s="11" t="s">
        <v>175</v>
      </c>
      <c r="H2133" s="11">
        <v>5.0</v>
      </c>
      <c r="I2133" s="13">
        <v>15.2</v>
      </c>
      <c r="J2133" s="11">
        <v>0.0</v>
      </c>
      <c r="K2133" s="13">
        <v>4.1</v>
      </c>
      <c r="L2133" s="13">
        <v>5.0</v>
      </c>
      <c r="M2133" s="11">
        <v>-16.0</v>
      </c>
      <c r="N2133" s="14">
        <v>0.66</v>
      </c>
      <c r="O2133" s="13">
        <v>54.6</v>
      </c>
      <c r="P2133" s="13">
        <v>8.4</v>
      </c>
      <c r="Q2133" s="13">
        <v>21.3</v>
      </c>
      <c r="R2133" s="13">
        <v>7.8</v>
      </c>
      <c r="S2133" s="13">
        <v>1.8</v>
      </c>
      <c r="T2133" s="13">
        <v>2.2</v>
      </c>
      <c r="U2133" s="13">
        <v>0.9</v>
      </c>
      <c r="V2133" s="13">
        <v>48.3</v>
      </c>
      <c r="W2133" s="11" t="str">
        <f t="shared" si="1"/>
        <v>C-Weak|BBVA|Risk|2025</v>
      </c>
      <c r="X2133" s="15">
        <f>(MAX(0,MIN(1,1-(K2133-scaling_params!$B$2)/(scaling_params!$C$2-scaling_params!$B$2)))+MAX(0,MIN(1,(L2133-scaling_params!$B$3)/(scaling_params!$C$3-scaling_params!$B$3))))/2</f>
        <v>0.1470588235</v>
      </c>
      <c r="Y2133" s="15">
        <f>(MAX(0,MIN(1,(M2133-scaling_params!$B$4)/(scaling_params!$C$4-scaling_params!$B$4)))+MAX(0,MIN(1,(N2133-scaling_params!$B$5)/(scaling_params!$C$5-scaling_params!$B$5))))/2</f>
        <v>0.2601190476</v>
      </c>
      <c r="Z2133" s="15">
        <f>(MAX(0,MIN(1,(O2133-scaling_params!$B$6)/(scaling_params!$C$6-scaling_params!$B$6)))+MAX(0,MIN(1,1-(P2133-scaling_params!$B$7)/(scaling_params!$C$7-scaling_params!$B$7)))+MAX(0,MIN(1,(T2133-scaling_params!$B$11)/(scaling_params!$C$11-scaling_params!$B$11))))/3</f>
        <v>0.1387387387</v>
      </c>
      <c r="AA2133" s="15">
        <f>(MAX(0,MIN(1,1-(Q2133-scaling_params!$B$8)/(scaling_params!$C$8-scaling_params!$B$8)))+MAX(0,MIN(1,(R2133-scaling_params!$B$9)/(scaling_params!$C$9-scaling_params!$B$9)))+MAX(0,MIN(1,(S2133-scaling_params!$B$10)/(scaling_params!$C$10-scaling_params!$B$10))))/3</f>
        <v>0.01960784314</v>
      </c>
      <c r="AB2133" s="15">
        <f>(MAX(0,MIN(1,(U2133-scaling_params!$B$12)/(scaling_params!$C$12-scaling_params!$B$12)))+MAX(0,MIN(1,(V2133-scaling_params!$B$13)/(scaling_params!$C$13-scaling_params!$B$13))))/2</f>
        <v>0.04454545455</v>
      </c>
      <c r="AC2133" s="13">
        <f>(scaling_params!$G$2*X2133+scaling_params!$G$3*Y2133+scaling_params!$G$4*Z2133+scaling_params!$G$5*AA2133+scaling_params!$G$6*AB2133)*100</f>
        <v>13.69977474</v>
      </c>
      <c r="AD2133" s="11" t="s">
        <v>681</v>
      </c>
      <c r="AE2133" s="11">
        <f t="shared" si="2"/>
        <v>0</v>
      </c>
    </row>
    <row r="2134" ht="15.75" customHeight="1">
      <c r="A2134" s="11" t="s">
        <v>242</v>
      </c>
      <c r="B2134" s="11" t="s">
        <v>163</v>
      </c>
      <c r="C2134" s="11" t="s">
        <v>164</v>
      </c>
      <c r="D2134" s="11" t="s">
        <v>174</v>
      </c>
      <c r="E2134" s="12">
        <v>2024.0</v>
      </c>
      <c r="F2134" s="11" t="s">
        <v>166</v>
      </c>
      <c r="G2134" s="11" t="s">
        <v>184</v>
      </c>
      <c r="H2134" s="11">
        <v>1.0</v>
      </c>
      <c r="I2134" s="13">
        <v>15.8</v>
      </c>
      <c r="J2134" s="11">
        <v>1.0</v>
      </c>
      <c r="K2134" s="13">
        <v>4.4</v>
      </c>
      <c r="L2134" s="13">
        <v>4.3</v>
      </c>
      <c r="M2134" s="11">
        <v>-20.0</v>
      </c>
      <c r="N2134" s="14">
        <v>0.7</v>
      </c>
      <c r="O2134" s="13">
        <v>50.8</v>
      </c>
      <c r="P2134" s="13">
        <v>10.1</v>
      </c>
      <c r="Q2134" s="13">
        <v>23.5</v>
      </c>
      <c r="R2134" s="13">
        <v>5.6</v>
      </c>
      <c r="S2134" s="13">
        <v>2.4</v>
      </c>
      <c r="T2134" s="13">
        <v>1.8</v>
      </c>
      <c r="U2134" s="13">
        <v>0.8</v>
      </c>
      <c r="V2134" s="13">
        <v>55.9</v>
      </c>
      <c r="W2134" s="11" t="str">
        <f t="shared" si="1"/>
        <v>C-Weak|BBVA|Digital|2024</v>
      </c>
      <c r="X2134" s="15">
        <f>(MAX(0,MIN(1,1-(K2134-scaling_params!$B$2)/(scaling_params!$C$2-scaling_params!$B$2)))+MAX(0,MIN(1,(L2134-scaling_params!$B$3)/(scaling_params!$C$3-scaling_params!$B$3))))/2</f>
        <v>0.09558823529</v>
      </c>
      <c r="Y2134" s="15">
        <f>(MAX(0,MIN(1,(M2134-scaling_params!$B$4)/(scaling_params!$C$4-scaling_params!$B$4)))+MAX(0,MIN(1,(N2134-scaling_params!$B$5)/(scaling_params!$C$5-scaling_params!$B$5))))/2</f>
        <v>0.2910714286</v>
      </c>
      <c r="Z2134" s="15">
        <f>(MAX(0,MIN(1,(O2134-scaling_params!$B$6)/(scaling_params!$C$6-scaling_params!$B$6)))+MAX(0,MIN(1,1-(P2134-scaling_params!$B$7)/(scaling_params!$C$7-scaling_params!$B$7)))+MAX(0,MIN(1,(T2134-scaling_params!$B$11)/(scaling_params!$C$11-scaling_params!$B$11))))/3</f>
        <v>0.02857142857</v>
      </c>
      <c r="AA2134" s="15">
        <f>(MAX(0,MIN(1,1-(Q2134-scaling_params!$B$8)/(scaling_params!$C$8-scaling_params!$B$8)))+MAX(0,MIN(1,(R2134-scaling_params!$B$9)/(scaling_params!$C$9-scaling_params!$B$9)))+MAX(0,MIN(1,(S2134-scaling_params!$B$10)/(scaling_params!$C$10-scaling_params!$B$10))))/3</f>
        <v>0.07843137255</v>
      </c>
      <c r="AB2134" s="15">
        <f>(MAX(0,MIN(1,(U2134-scaling_params!$B$12)/(scaling_params!$C$12-scaling_params!$B$12)))+MAX(0,MIN(1,(V2134-scaling_params!$B$13)/(scaling_params!$C$13-scaling_params!$B$13))))/2</f>
        <v>0.1136363636</v>
      </c>
      <c r="AC2134" s="13">
        <f>(scaling_params!$G$2*X2134+scaling_params!$G$3*Y2134+scaling_params!$G$4*Z2134+scaling_params!$G$5*AA2134+scaling_params!$G$6*AB2134)*100</f>
        <v>12.47923192</v>
      </c>
      <c r="AD2134" s="11" t="s">
        <v>681</v>
      </c>
      <c r="AE2134" s="11">
        <f t="shared" si="2"/>
        <v>0</v>
      </c>
    </row>
    <row r="2135" ht="15.75" customHeight="1">
      <c r="A2135" s="11" t="s">
        <v>242</v>
      </c>
      <c r="B2135" s="11" t="s">
        <v>163</v>
      </c>
      <c r="C2135" s="11" t="s">
        <v>164</v>
      </c>
      <c r="D2135" s="11" t="s">
        <v>174</v>
      </c>
      <c r="E2135" s="12">
        <v>2025.0</v>
      </c>
      <c r="F2135" s="11" t="s">
        <v>166</v>
      </c>
      <c r="G2135" s="11" t="s">
        <v>184</v>
      </c>
      <c r="H2135" s="11">
        <v>1.0</v>
      </c>
      <c r="I2135" s="13">
        <v>15.2</v>
      </c>
      <c r="J2135" s="11">
        <v>0.0</v>
      </c>
      <c r="K2135" s="13">
        <v>4.9</v>
      </c>
      <c r="L2135" s="13">
        <v>3.7</v>
      </c>
      <c r="M2135" s="11">
        <v>-39.0</v>
      </c>
      <c r="N2135" s="14">
        <v>0.68</v>
      </c>
      <c r="O2135" s="13">
        <v>53.6</v>
      </c>
      <c r="P2135" s="13">
        <v>9.0</v>
      </c>
      <c r="Q2135" s="13">
        <v>22.9</v>
      </c>
      <c r="R2135" s="13">
        <v>8.4</v>
      </c>
      <c r="S2135" s="13">
        <v>2.3</v>
      </c>
      <c r="T2135" s="13">
        <v>2.2</v>
      </c>
      <c r="U2135" s="13">
        <v>0.8</v>
      </c>
      <c r="V2135" s="13">
        <v>49.7</v>
      </c>
      <c r="W2135" s="11" t="str">
        <f t="shared" si="1"/>
        <v>C-Weak|BBVA|Digital|2025</v>
      </c>
      <c r="X2135" s="15">
        <f>(MAX(0,MIN(1,1-(K2135-scaling_params!$B$2)/(scaling_params!$C$2-scaling_params!$B$2)))+MAX(0,MIN(1,(L2135-scaling_params!$B$3)/(scaling_params!$C$3-scaling_params!$B$3))))/2</f>
        <v>0.05147058824</v>
      </c>
      <c r="Y2135" s="15">
        <f>(MAX(0,MIN(1,(M2135-scaling_params!$B$4)/(scaling_params!$C$4-scaling_params!$B$4)))+MAX(0,MIN(1,(N2135-scaling_params!$B$5)/(scaling_params!$C$5-scaling_params!$B$5))))/2</f>
        <v>0.1755952381</v>
      </c>
      <c r="Z2135" s="15">
        <f>(MAX(0,MIN(1,(O2135-scaling_params!$B$6)/(scaling_params!$C$6-scaling_params!$B$6)))+MAX(0,MIN(1,1-(P2135-scaling_params!$B$7)/(scaling_params!$C$7-scaling_params!$B$7)))+MAX(0,MIN(1,(T2135-scaling_params!$B$11)/(scaling_params!$C$11-scaling_params!$B$11))))/3</f>
        <v>0.08468468468</v>
      </c>
      <c r="AA2135" s="15">
        <f>(MAX(0,MIN(1,1-(Q2135-scaling_params!$B$8)/(scaling_params!$C$8-scaling_params!$B$8)))+MAX(0,MIN(1,(R2135-scaling_params!$B$9)/(scaling_params!$C$9-scaling_params!$B$9)))+MAX(0,MIN(1,(S2135-scaling_params!$B$10)/(scaling_params!$C$10-scaling_params!$B$10))))/3</f>
        <v>0.06862745098</v>
      </c>
      <c r="AB2135" s="15">
        <f>(MAX(0,MIN(1,(U2135-scaling_params!$B$12)/(scaling_params!$C$12-scaling_params!$B$12)))+MAX(0,MIN(1,(V2135-scaling_params!$B$13)/(scaling_params!$C$13-scaling_params!$B$13))))/2</f>
        <v>0.05727272727</v>
      </c>
      <c r="AC2135" s="13">
        <f>(scaling_params!$G$2*X2135+scaling_params!$G$3*Y2135+scaling_params!$G$4*Z2135+scaling_params!$G$5*AA2135+scaling_params!$G$6*AB2135)*100</f>
        <v>9.209798328</v>
      </c>
      <c r="AD2135" s="11" t="s">
        <v>681</v>
      </c>
      <c r="AE2135" s="11">
        <f t="shared" si="2"/>
        <v>0</v>
      </c>
    </row>
    <row r="2136" ht="15.75" customHeight="1">
      <c r="A2136" s="11" t="s">
        <v>243</v>
      </c>
      <c r="B2136" s="11" t="s">
        <v>163</v>
      </c>
      <c r="C2136" s="11" t="s">
        <v>164</v>
      </c>
      <c r="D2136" s="11" t="s">
        <v>181</v>
      </c>
      <c r="E2136" s="12">
        <v>2024.0</v>
      </c>
      <c r="F2136" s="11" t="s">
        <v>166</v>
      </c>
      <c r="G2136" s="11" t="s">
        <v>167</v>
      </c>
      <c r="H2136" s="11">
        <v>1.0</v>
      </c>
      <c r="I2136" s="13">
        <v>15.8</v>
      </c>
      <c r="J2136" s="11">
        <v>0.0</v>
      </c>
      <c r="K2136" s="13">
        <v>5.0</v>
      </c>
      <c r="L2136" s="13">
        <v>3.3</v>
      </c>
      <c r="M2136" s="11">
        <v>-15.0</v>
      </c>
      <c r="N2136" s="14">
        <v>0.69</v>
      </c>
      <c r="O2136" s="13">
        <v>58.2</v>
      </c>
      <c r="P2136" s="13">
        <v>10.1</v>
      </c>
      <c r="Q2136" s="13">
        <v>23.5</v>
      </c>
      <c r="R2136" s="13">
        <v>8.2</v>
      </c>
      <c r="S2136" s="13">
        <v>2.5</v>
      </c>
      <c r="T2136" s="13">
        <v>3.2</v>
      </c>
      <c r="U2136" s="13">
        <v>1.0</v>
      </c>
      <c r="V2136" s="13">
        <v>67.7</v>
      </c>
      <c r="W2136" s="11" t="str">
        <f t="shared" si="1"/>
        <v>C-Weak|BBVA|Corporate|2024</v>
      </c>
      <c r="X2136" s="15">
        <f>(MAX(0,MIN(1,1-(K2136-scaling_params!$B$2)/(scaling_params!$C$2-scaling_params!$B$2)))+MAX(0,MIN(1,(L2136-scaling_params!$B$3)/(scaling_params!$C$3-scaling_params!$B$3))))/2</f>
        <v>0.02205882353</v>
      </c>
      <c r="Y2136" s="15">
        <f>(MAX(0,MIN(1,(M2136-scaling_params!$B$4)/(scaling_params!$C$4-scaling_params!$B$4)))+MAX(0,MIN(1,(N2136-scaling_params!$B$5)/(scaling_params!$C$5-scaling_params!$B$5))))/2</f>
        <v>0.3023809524</v>
      </c>
      <c r="Z2136" s="15">
        <f>(MAX(0,MIN(1,(O2136-scaling_params!$B$6)/(scaling_params!$C$6-scaling_params!$B$6)))+MAX(0,MIN(1,1-(P2136-scaling_params!$B$7)/(scaling_params!$C$7-scaling_params!$B$7)))+MAX(0,MIN(1,(T2136-scaling_params!$B$11)/(scaling_params!$C$11-scaling_params!$B$11))))/3</f>
        <v>0.1883074022</v>
      </c>
      <c r="AA2136" s="15">
        <f>(MAX(0,MIN(1,1-(Q2136-scaling_params!$B$8)/(scaling_params!$C$8-scaling_params!$B$8)))+MAX(0,MIN(1,(R2136-scaling_params!$B$9)/(scaling_params!$C$9-scaling_params!$B$9)))+MAX(0,MIN(1,(S2136-scaling_params!$B$10)/(scaling_params!$C$10-scaling_params!$B$10))))/3</f>
        <v>0.08823529412</v>
      </c>
      <c r="AB2136" s="15">
        <f>(MAX(0,MIN(1,(U2136-scaling_params!$B$12)/(scaling_params!$C$12-scaling_params!$B$12)))+MAX(0,MIN(1,(V2136-scaling_params!$B$13)/(scaling_params!$C$13-scaling_params!$B$13))))/2</f>
        <v>0.2209090909</v>
      </c>
      <c r="AC2136" s="13">
        <f>(scaling_params!$G$2*X2136+scaling_params!$G$3*Y2136+scaling_params!$G$4*Z2136+scaling_params!$G$5*AA2136+scaling_params!$G$6*AB2136)*100</f>
        <v>16.20922713</v>
      </c>
      <c r="AD2136" s="11" t="s">
        <v>681</v>
      </c>
      <c r="AE2136" s="11">
        <f t="shared" si="2"/>
        <v>0</v>
      </c>
    </row>
    <row r="2137" ht="15.75" customHeight="1">
      <c r="A2137" s="11" t="s">
        <v>243</v>
      </c>
      <c r="B2137" s="11" t="s">
        <v>163</v>
      </c>
      <c r="C2137" s="11" t="s">
        <v>164</v>
      </c>
      <c r="D2137" s="11" t="s">
        <v>181</v>
      </c>
      <c r="E2137" s="12">
        <v>2025.0</v>
      </c>
      <c r="F2137" s="11" t="s">
        <v>166</v>
      </c>
      <c r="G2137" s="11" t="s">
        <v>167</v>
      </c>
      <c r="H2137" s="11">
        <v>1.0</v>
      </c>
      <c r="I2137" s="13">
        <v>15.2</v>
      </c>
      <c r="J2137" s="11">
        <v>0.0</v>
      </c>
      <c r="K2137" s="13">
        <v>5.1</v>
      </c>
      <c r="L2137" s="13">
        <v>4.0</v>
      </c>
      <c r="M2137" s="11">
        <v>7.0</v>
      </c>
      <c r="N2137" s="14">
        <v>0.7</v>
      </c>
      <c r="O2137" s="13">
        <v>54.3</v>
      </c>
      <c r="P2137" s="13">
        <v>9.4</v>
      </c>
      <c r="Q2137" s="13">
        <v>22.9</v>
      </c>
      <c r="R2137" s="13">
        <v>7.0</v>
      </c>
      <c r="S2137" s="13">
        <v>2.1</v>
      </c>
      <c r="T2137" s="13">
        <v>2.2</v>
      </c>
      <c r="U2137" s="13">
        <v>0.8</v>
      </c>
      <c r="V2137" s="13">
        <v>60.7</v>
      </c>
      <c r="W2137" s="11" t="str">
        <f t="shared" si="1"/>
        <v>C-Weak|BBVA|Corporate|2025</v>
      </c>
      <c r="X2137" s="15">
        <f>(MAX(0,MIN(1,1-(K2137-scaling_params!$B$2)/(scaling_params!$C$2-scaling_params!$B$2)))+MAX(0,MIN(1,(L2137-scaling_params!$B$3)/(scaling_params!$C$3-scaling_params!$B$3))))/2</f>
        <v>0.07352941176</v>
      </c>
      <c r="Y2137" s="15">
        <f>(MAX(0,MIN(1,(M2137-scaling_params!$B$4)/(scaling_params!$C$4-scaling_params!$B$4)))+MAX(0,MIN(1,(N2137-scaling_params!$B$5)/(scaling_params!$C$5-scaling_params!$B$5))))/2</f>
        <v>0.4196428571</v>
      </c>
      <c r="Z2137" s="15">
        <f>(MAX(0,MIN(1,(O2137-scaling_params!$B$6)/(scaling_params!$C$6-scaling_params!$B$6)))+MAX(0,MIN(1,1-(P2137-scaling_params!$B$7)/(scaling_params!$C$7-scaling_params!$B$7)))+MAX(0,MIN(1,(T2137-scaling_params!$B$11)/(scaling_params!$C$11-scaling_params!$B$11))))/3</f>
        <v>0.06666666667</v>
      </c>
      <c r="AA2137" s="15">
        <f>(MAX(0,MIN(1,1-(Q2137-scaling_params!$B$8)/(scaling_params!$C$8-scaling_params!$B$8)))+MAX(0,MIN(1,(R2137-scaling_params!$B$9)/(scaling_params!$C$9-scaling_params!$B$9)))+MAX(0,MIN(1,(S2137-scaling_params!$B$10)/(scaling_params!$C$10-scaling_params!$B$10))))/3</f>
        <v>0.04901960784</v>
      </c>
      <c r="AB2137" s="15">
        <f>(MAX(0,MIN(1,(U2137-scaling_params!$B$12)/(scaling_params!$C$12-scaling_params!$B$12)))+MAX(0,MIN(1,(V2137-scaling_params!$B$13)/(scaling_params!$C$13-scaling_params!$B$13))))/2</f>
        <v>0.1572727273</v>
      </c>
      <c r="AC2137" s="13">
        <f>(scaling_params!$G$2*X2137+scaling_params!$G$3*Y2137+scaling_params!$G$4*Z2137+scaling_params!$G$5*AA2137+scaling_params!$G$6*AB2137)*100</f>
        <v>15.87477827</v>
      </c>
      <c r="AD2137" s="11" t="s">
        <v>681</v>
      </c>
      <c r="AE2137" s="11">
        <f t="shared" si="2"/>
        <v>0</v>
      </c>
    </row>
    <row r="2138" ht="15.75" customHeight="1">
      <c r="A2138" s="11" t="s">
        <v>244</v>
      </c>
      <c r="B2138" s="11" t="s">
        <v>163</v>
      </c>
      <c r="C2138" s="11" t="s">
        <v>164</v>
      </c>
      <c r="D2138" s="11" t="s">
        <v>177</v>
      </c>
      <c r="E2138" s="12">
        <v>2024.0</v>
      </c>
      <c r="F2138" s="11" t="s">
        <v>166</v>
      </c>
      <c r="G2138" s="11" t="s">
        <v>172</v>
      </c>
      <c r="H2138" s="11">
        <v>4.0</v>
      </c>
      <c r="I2138" s="13">
        <v>15.8</v>
      </c>
      <c r="J2138" s="11">
        <v>1.0</v>
      </c>
      <c r="K2138" s="13">
        <v>4.9</v>
      </c>
      <c r="L2138" s="13">
        <v>4.3</v>
      </c>
      <c r="M2138" s="11">
        <v>-41.0</v>
      </c>
      <c r="N2138" s="14">
        <v>0.58</v>
      </c>
      <c r="O2138" s="13">
        <v>59.8</v>
      </c>
      <c r="P2138" s="13">
        <v>9.1</v>
      </c>
      <c r="Q2138" s="13">
        <v>23.3</v>
      </c>
      <c r="R2138" s="13">
        <v>7.2</v>
      </c>
      <c r="S2138" s="13">
        <v>1.9</v>
      </c>
      <c r="T2138" s="13">
        <v>1.9</v>
      </c>
      <c r="U2138" s="13">
        <v>0.7</v>
      </c>
      <c r="V2138" s="13">
        <v>37.1</v>
      </c>
      <c r="W2138" s="11" t="str">
        <f t="shared" si="1"/>
        <v>C-Weak|BBVA|Retail|2024</v>
      </c>
      <c r="X2138" s="15">
        <f>(MAX(0,MIN(1,1-(K2138-scaling_params!$B$2)/(scaling_params!$C$2-scaling_params!$B$2)))+MAX(0,MIN(1,(L2138-scaling_params!$B$3)/(scaling_params!$C$3-scaling_params!$B$3))))/2</f>
        <v>0.09558823529</v>
      </c>
      <c r="Y2138" s="15">
        <f>(MAX(0,MIN(1,(M2138-scaling_params!$B$4)/(scaling_params!$C$4-scaling_params!$B$4)))+MAX(0,MIN(1,(N2138-scaling_params!$B$5)/(scaling_params!$C$5-scaling_params!$B$5))))/2</f>
        <v>0.04107142857</v>
      </c>
      <c r="Z2138" s="15">
        <f>(MAX(0,MIN(1,(O2138-scaling_params!$B$6)/(scaling_params!$C$6-scaling_params!$B$6)))+MAX(0,MIN(1,1-(P2138-scaling_params!$B$7)/(scaling_params!$C$7-scaling_params!$B$7)))+MAX(0,MIN(1,(T2138-scaling_params!$B$11)/(scaling_params!$C$11-scaling_params!$B$11))))/3</f>
        <v>0.09990952763</v>
      </c>
      <c r="AA2138" s="15">
        <f>(MAX(0,MIN(1,1-(Q2138-scaling_params!$B$8)/(scaling_params!$C$8-scaling_params!$B$8)))+MAX(0,MIN(1,(R2138-scaling_params!$B$9)/(scaling_params!$C$9-scaling_params!$B$9)))+MAX(0,MIN(1,(S2138-scaling_params!$B$10)/(scaling_params!$C$10-scaling_params!$B$10))))/3</f>
        <v>0.02941176471</v>
      </c>
      <c r="AB2138" s="15">
        <f>(MAX(0,MIN(1,(U2138-scaling_params!$B$12)/(scaling_params!$C$12-scaling_params!$B$12)))+MAX(0,MIN(1,(V2138-scaling_params!$B$13)/(scaling_params!$C$13-scaling_params!$B$13))))/2</f>
        <v>0</v>
      </c>
      <c r="AC2138" s="13">
        <f>(scaling_params!$G$2*X2138+scaling_params!$G$3*Y2138+scaling_params!$G$4*Z2138+scaling_params!$G$5*AA2138+scaling_params!$G$6*AB2138)*100</f>
        <v>6.077023059</v>
      </c>
      <c r="AD2138" s="11" t="s">
        <v>681</v>
      </c>
      <c r="AE2138" s="11">
        <f t="shared" si="2"/>
        <v>0</v>
      </c>
    </row>
    <row r="2139" ht="15.75" customHeight="1">
      <c r="A2139" s="11" t="s">
        <v>244</v>
      </c>
      <c r="B2139" s="11" t="s">
        <v>163</v>
      </c>
      <c r="C2139" s="11" t="s">
        <v>164</v>
      </c>
      <c r="D2139" s="11" t="s">
        <v>177</v>
      </c>
      <c r="E2139" s="12">
        <v>2025.0</v>
      </c>
      <c r="F2139" s="11" t="s">
        <v>166</v>
      </c>
      <c r="G2139" s="11" t="s">
        <v>172</v>
      </c>
      <c r="H2139" s="11">
        <v>4.0</v>
      </c>
      <c r="I2139" s="13">
        <v>15.2</v>
      </c>
      <c r="J2139" s="11">
        <v>1.0</v>
      </c>
      <c r="K2139" s="13">
        <v>5.4</v>
      </c>
      <c r="L2139" s="13">
        <v>2.3</v>
      </c>
      <c r="M2139" s="11">
        <v>-34.0</v>
      </c>
      <c r="N2139" s="14">
        <v>0.67</v>
      </c>
      <c r="O2139" s="13">
        <v>52.5</v>
      </c>
      <c r="P2139" s="13">
        <v>9.5</v>
      </c>
      <c r="Q2139" s="13">
        <v>23.0</v>
      </c>
      <c r="R2139" s="13">
        <v>10.6</v>
      </c>
      <c r="S2139" s="13">
        <v>2.8</v>
      </c>
      <c r="T2139" s="13">
        <v>1.6</v>
      </c>
      <c r="U2139" s="13">
        <v>0.7</v>
      </c>
      <c r="V2139" s="13">
        <v>42.7</v>
      </c>
      <c r="W2139" s="11" t="str">
        <f t="shared" si="1"/>
        <v>C-Weak|BBVA|Retail|2025</v>
      </c>
      <c r="X2139" s="15">
        <f>(MAX(0,MIN(1,1-(K2139-scaling_params!$B$2)/(scaling_params!$C$2-scaling_params!$B$2)))+MAX(0,MIN(1,(L2139-scaling_params!$B$3)/(scaling_params!$C$3-scaling_params!$B$3))))/2</f>
        <v>0</v>
      </c>
      <c r="Y2139" s="15">
        <f>(MAX(0,MIN(1,(M2139-scaling_params!$B$4)/(scaling_params!$C$4-scaling_params!$B$4)))+MAX(0,MIN(1,(N2139-scaling_params!$B$5)/(scaling_params!$C$5-scaling_params!$B$5))))/2</f>
        <v>0.1869047619</v>
      </c>
      <c r="Z2139" s="15">
        <f>(MAX(0,MIN(1,(O2139-scaling_params!$B$6)/(scaling_params!$C$6-scaling_params!$B$6)))+MAX(0,MIN(1,1-(P2139-scaling_params!$B$7)/(scaling_params!$C$7-scaling_params!$B$7)))+MAX(0,MIN(1,(T2139-scaling_params!$B$11)/(scaling_params!$C$11-scaling_params!$B$11))))/3</f>
        <v>0.009523809524</v>
      </c>
      <c r="AA2139" s="15">
        <f>(MAX(0,MIN(1,1-(Q2139-scaling_params!$B$8)/(scaling_params!$C$8-scaling_params!$B$8)))+MAX(0,MIN(1,(R2139-scaling_params!$B$9)/(scaling_params!$C$9-scaling_params!$B$9)))+MAX(0,MIN(1,(S2139-scaling_params!$B$10)/(scaling_params!$C$10-scaling_params!$B$10))))/3</f>
        <v>0.1260858774</v>
      </c>
      <c r="AB2139" s="15">
        <f>(MAX(0,MIN(1,(U2139-scaling_params!$B$12)/(scaling_params!$C$12-scaling_params!$B$12)))+MAX(0,MIN(1,(V2139-scaling_params!$B$13)/(scaling_params!$C$13-scaling_params!$B$13))))/2</f>
        <v>0</v>
      </c>
      <c r="AC2139" s="13">
        <f>(scaling_params!$G$2*X2139+scaling_params!$G$3*Y2139+scaling_params!$G$4*Z2139+scaling_params!$G$5*AA2139+scaling_params!$G$6*AB2139)*100</f>
        <v>6.835182871</v>
      </c>
      <c r="AD2139" s="11" t="s">
        <v>681</v>
      </c>
      <c r="AE2139" s="11">
        <f t="shared" si="2"/>
        <v>0</v>
      </c>
    </row>
    <row r="2140" ht="15.75" customHeight="1">
      <c r="A2140" s="11" t="s">
        <v>245</v>
      </c>
      <c r="B2140" s="11" t="s">
        <v>163</v>
      </c>
      <c r="C2140" s="11" t="s">
        <v>164</v>
      </c>
      <c r="D2140" s="11" t="s">
        <v>177</v>
      </c>
      <c r="E2140" s="12">
        <v>2024.0</v>
      </c>
      <c r="F2140" s="11" t="s">
        <v>166</v>
      </c>
      <c r="G2140" s="11" t="s">
        <v>172</v>
      </c>
      <c r="H2140" s="11">
        <v>4.0</v>
      </c>
      <c r="I2140" s="13">
        <v>15.8</v>
      </c>
      <c r="J2140" s="11">
        <v>0.0</v>
      </c>
      <c r="K2140" s="13">
        <v>4.9</v>
      </c>
      <c r="L2140" s="13">
        <v>3.0</v>
      </c>
      <c r="M2140" s="11">
        <v>-42.0</v>
      </c>
      <c r="N2140" s="14">
        <v>0.62</v>
      </c>
      <c r="O2140" s="13">
        <v>59.8</v>
      </c>
      <c r="P2140" s="13">
        <v>9.1</v>
      </c>
      <c r="Q2140" s="13">
        <v>23.3</v>
      </c>
      <c r="R2140" s="13">
        <v>7.2</v>
      </c>
      <c r="S2140" s="13">
        <v>1.9</v>
      </c>
      <c r="T2140" s="13">
        <v>1.3</v>
      </c>
      <c r="U2140" s="13">
        <v>0.7</v>
      </c>
      <c r="V2140" s="13">
        <v>50.4</v>
      </c>
      <c r="W2140" s="11" t="str">
        <f t="shared" si="1"/>
        <v>C-Weak|BBVA|Retail|2024</v>
      </c>
      <c r="X2140" s="15">
        <f>(MAX(0,MIN(1,1-(K2140-scaling_params!$B$2)/(scaling_params!$C$2-scaling_params!$B$2)))+MAX(0,MIN(1,(L2140-scaling_params!$B$3)/(scaling_params!$C$3-scaling_params!$B$3))))/2</f>
        <v>0</v>
      </c>
      <c r="Y2140" s="15">
        <f>(MAX(0,MIN(1,(M2140-scaling_params!$B$4)/(scaling_params!$C$4-scaling_params!$B$4)))+MAX(0,MIN(1,(N2140-scaling_params!$B$5)/(scaling_params!$C$5-scaling_params!$B$5))))/2</f>
        <v>0.08630952381</v>
      </c>
      <c r="Z2140" s="15">
        <f>(MAX(0,MIN(1,(O2140-scaling_params!$B$6)/(scaling_params!$C$6-scaling_params!$B$6)))+MAX(0,MIN(1,1-(P2140-scaling_params!$B$7)/(scaling_params!$C$7-scaling_params!$B$7)))+MAX(0,MIN(1,(T2140-scaling_params!$B$11)/(scaling_params!$C$11-scaling_params!$B$11))))/3</f>
        <v>0.06181428954</v>
      </c>
      <c r="AA2140" s="15">
        <f>(MAX(0,MIN(1,1-(Q2140-scaling_params!$B$8)/(scaling_params!$C$8-scaling_params!$B$8)))+MAX(0,MIN(1,(R2140-scaling_params!$B$9)/(scaling_params!$C$9-scaling_params!$B$9)))+MAX(0,MIN(1,(S2140-scaling_params!$B$10)/(scaling_params!$C$10-scaling_params!$B$10))))/3</f>
        <v>0.02941176471</v>
      </c>
      <c r="AB2140" s="15">
        <f>(MAX(0,MIN(1,(U2140-scaling_params!$B$12)/(scaling_params!$C$12-scaling_params!$B$12)))+MAX(0,MIN(1,(V2140-scaling_params!$B$13)/(scaling_params!$C$13-scaling_params!$B$13))))/2</f>
        <v>0.06363636364</v>
      </c>
      <c r="AC2140" s="13">
        <f>(scaling_params!$G$2*X2140+scaling_params!$G$3*Y2140+scaling_params!$G$4*Z2140+scaling_params!$G$5*AA2140+scaling_params!$G$6*AB2140)*100</f>
        <v>4.749465763</v>
      </c>
      <c r="AD2140" s="11" t="s">
        <v>681</v>
      </c>
      <c r="AE2140" s="11">
        <f t="shared" si="2"/>
        <v>0</v>
      </c>
    </row>
    <row r="2141" ht="15.75" customHeight="1">
      <c r="A2141" s="11" t="s">
        <v>245</v>
      </c>
      <c r="B2141" s="11" t="s">
        <v>163</v>
      </c>
      <c r="C2141" s="11" t="s">
        <v>164</v>
      </c>
      <c r="D2141" s="11" t="s">
        <v>177</v>
      </c>
      <c r="E2141" s="12">
        <v>2025.0</v>
      </c>
      <c r="F2141" s="11" t="s">
        <v>166</v>
      </c>
      <c r="G2141" s="11" t="s">
        <v>172</v>
      </c>
      <c r="H2141" s="11">
        <v>4.0</v>
      </c>
      <c r="I2141" s="13">
        <v>15.2</v>
      </c>
      <c r="J2141" s="11">
        <v>1.0</v>
      </c>
      <c r="K2141" s="13">
        <v>5.4</v>
      </c>
      <c r="L2141" s="13">
        <v>4.3</v>
      </c>
      <c r="M2141" s="11">
        <v>-28.0</v>
      </c>
      <c r="N2141" s="14">
        <v>0.6</v>
      </c>
      <c r="O2141" s="13">
        <v>52.5</v>
      </c>
      <c r="P2141" s="13">
        <v>9.5</v>
      </c>
      <c r="Q2141" s="13">
        <v>23.0</v>
      </c>
      <c r="R2141" s="13">
        <v>10.6</v>
      </c>
      <c r="S2141" s="13">
        <v>2.1</v>
      </c>
      <c r="T2141" s="13">
        <v>1.4</v>
      </c>
      <c r="U2141" s="13">
        <v>0.7</v>
      </c>
      <c r="V2141" s="13">
        <v>50.7</v>
      </c>
      <c r="W2141" s="11" t="str">
        <f t="shared" si="1"/>
        <v>C-Weak|BBVA|Retail|2025</v>
      </c>
      <c r="X2141" s="15">
        <f>(MAX(0,MIN(1,1-(K2141-scaling_params!$B$2)/(scaling_params!$C$2-scaling_params!$B$2)))+MAX(0,MIN(1,(L2141-scaling_params!$B$3)/(scaling_params!$C$3-scaling_params!$B$3))))/2</f>
        <v>0.09558823529</v>
      </c>
      <c r="Y2141" s="15">
        <f>(MAX(0,MIN(1,(M2141-scaling_params!$B$4)/(scaling_params!$C$4-scaling_params!$B$4)))+MAX(0,MIN(1,(N2141-scaling_params!$B$5)/(scaling_params!$C$5-scaling_params!$B$5))))/2</f>
        <v>0.1279761905</v>
      </c>
      <c r="Z2141" s="15">
        <f>(MAX(0,MIN(1,(O2141-scaling_params!$B$6)/(scaling_params!$C$6-scaling_params!$B$6)))+MAX(0,MIN(1,1-(P2141-scaling_params!$B$7)/(scaling_params!$C$7-scaling_params!$B$7)))+MAX(0,MIN(1,(T2141-scaling_params!$B$11)/(scaling_params!$C$11-scaling_params!$B$11))))/3</f>
        <v>0</v>
      </c>
      <c r="AA2141" s="15">
        <f>(MAX(0,MIN(1,1-(Q2141-scaling_params!$B$8)/(scaling_params!$C$8-scaling_params!$B$8)))+MAX(0,MIN(1,(R2141-scaling_params!$B$9)/(scaling_params!$C$9-scaling_params!$B$9)))+MAX(0,MIN(1,(S2141-scaling_params!$B$10)/(scaling_params!$C$10-scaling_params!$B$10))))/3</f>
        <v>0.05745842641</v>
      </c>
      <c r="AB2141" s="15">
        <f>(MAX(0,MIN(1,(U2141-scaling_params!$B$12)/(scaling_params!$C$12-scaling_params!$B$12)))+MAX(0,MIN(1,(V2141-scaling_params!$B$13)/(scaling_params!$C$13-scaling_params!$B$13))))/2</f>
        <v>0.06636363636</v>
      </c>
      <c r="AC2141" s="13">
        <f>(scaling_params!$G$2*X2141+scaling_params!$G$3*Y2141+scaling_params!$G$4*Z2141+scaling_params!$G$5*AA2141+scaling_params!$G$6*AB2141)*100</f>
        <v>7.048123219</v>
      </c>
      <c r="AD2141" s="11" t="s">
        <v>681</v>
      </c>
      <c r="AE2141" s="11">
        <f t="shared" si="2"/>
        <v>0</v>
      </c>
    </row>
    <row r="2142" ht="15.75" customHeight="1">
      <c r="A2142" s="11" t="s">
        <v>246</v>
      </c>
      <c r="B2142" s="11" t="s">
        <v>163</v>
      </c>
      <c r="C2142" s="11" t="s">
        <v>164</v>
      </c>
      <c r="D2142" s="11" t="s">
        <v>165</v>
      </c>
      <c r="E2142" s="12">
        <v>2024.0</v>
      </c>
      <c r="F2142" s="11" t="s">
        <v>166</v>
      </c>
      <c r="G2142" s="11" t="s">
        <v>175</v>
      </c>
      <c r="H2142" s="11">
        <v>5.0</v>
      </c>
      <c r="I2142" s="13">
        <v>15.8</v>
      </c>
      <c r="J2142" s="11">
        <v>1.0</v>
      </c>
      <c r="K2142" s="13">
        <v>5.2</v>
      </c>
      <c r="L2142" s="13">
        <v>5.3</v>
      </c>
      <c r="M2142" s="11">
        <v>-7.0</v>
      </c>
      <c r="N2142" s="14">
        <v>0.64</v>
      </c>
      <c r="O2142" s="13">
        <v>53.3</v>
      </c>
      <c r="P2142" s="13">
        <v>9.3</v>
      </c>
      <c r="Q2142" s="13">
        <v>24.0</v>
      </c>
      <c r="R2142" s="13">
        <v>6.7</v>
      </c>
      <c r="S2142" s="13">
        <v>2.9</v>
      </c>
      <c r="T2142" s="13">
        <v>2.3</v>
      </c>
      <c r="U2142" s="13">
        <v>0.6</v>
      </c>
      <c r="V2142" s="13">
        <v>53.6</v>
      </c>
      <c r="W2142" s="11" t="str">
        <f t="shared" si="1"/>
        <v>C-Weak|BBVA|Operations|2024</v>
      </c>
      <c r="X2142" s="15">
        <f>(MAX(0,MIN(1,1-(K2142-scaling_params!$B$2)/(scaling_params!$C$2-scaling_params!$B$2)))+MAX(0,MIN(1,(L2142-scaling_params!$B$3)/(scaling_params!$C$3-scaling_params!$B$3))))/2</f>
        <v>0.1691176471</v>
      </c>
      <c r="Y2142" s="15">
        <f>(MAX(0,MIN(1,(M2142-scaling_params!$B$4)/(scaling_params!$C$4-scaling_params!$B$4)))+MAX(0,MIN(1,(N2142-scaling_params!$B$5)/(scaling_params!$C$5-scaling_params!$B$5))))/2</f>
        <v>0.2779761905</v>
      </c>
      <c r="Z2142" s="15">
        <f>(MAX(0,MIN(1,(O2142-scaling_params!$B$6)/(scaling_params!$C$6-scaling_params!$B$6)))+MAX(0,MIN(1,1-(P2142-scaling_params!$B$7)/(scaling_params!$C$7-scaling_params!$B$7)))+MAX(0,MIN(1,(T2142-scaling_params!$B$11)/(scaling_params!$C$11-scaling_params!$B$11))))/3</f>
        <v>0.07619047619</v>
      </c>
      <c r="AA2142" s="15">
        <f>(MAX(0,MIN(1,1-(Q2142-scaling_params!$B$8)/(scaling_params!$C$8-scaling_params!$B$8)))+MAX(0,MIN(1,(R2142-scaling_params!$B$9)/(scaling_params!$C$9-scaling_params!$B$9)))+MAX(0,MIN(1,(S2142-scaling_params!$B$10)/(scaling_params!$C$10-scaling_params!$B$10))))/3</f>
        <v>0.1274509804</v>
      </c>
      <c r="AB2142" s="15">
        <f>(MAX(0,MIN(1,(U2142-scaling_params!$B$12)/(scaling_params!$C$12-scaling_params!$B$12)))+MAX(0,MIN(1,(V2142-scaling_params!$B$13)/(scaling_params!$C$13-scaling_params!$B$13))))/2</f>
        <v>0.09272727273</v>
      </c>
      <c r="AC2142" s="13">
        <f>(scaling_params!$G$2*X2142+scaling_params!$G$3*Y2142+scaling_params!$G$4*Z2142+scaling_params!$G$5*AA2142+scaling_params!$G$6*AB2142)*100</f>
        <v>15.63450045</v>
      </c>
      <c r="AD2142" s="11" t="s">
        <v>681</v>
      </c>
      <c r="AE2142" s="11">
        <f t="shared" si="2"/>
        <v>0</v>
      </c>
    </row>
    <row r="2143" ht="15.75" customHeight="1">
      <c r="A2143" s="11" t="s">
        <v>246</v>
      </c>
      <c r="B2143" s="11" t="s">
        <v>163</v>
      </c>
      <c r="C2143" s="11" t="s">
        <v>164</v>
      </c>
      <c r="D2143" s="11" t="s">
        <v>165</v>
      </c>
      <c r="E2143" s="12">
        <v>2025.0</v>
      </c>
      <c r="F2143" s="11" t="s">
        <v>166</v>
      </c>
      <c r="G2143" s="11" t="s">
        <v>175</v>
      </c>
      <c r="H2143" s="11">
        <v>5.0</v>
      </c>
      <c r="I2143" s="13">
        <v>15.2</v>
      </c>
      <c r="J2143" s="11">
        <v>1.0</v>
      </c>
      <c r="K2143" s="13">
        <v>4.5</v>
      </c>
      <c r="L2143" s="13">
        <v>3.1</v>
      </c>
      <c r="M2143" s="11">
        <v>-40.0</v>
      </c>
      <c r="N2143" s="14">
        <v>0.61</v>
      </c>
      <c r="O2143" s="13">
        <v>52.7</v>
      </c>
      <c r="P2143" s="13">
        <v>9.3</v>
      </c>
      <c r="Q2143" s="13">
        <v>21.4</v>
      </c>
      <c r="R2143" s="13">
        <v>5.7</v>
      </c>
      <c r="S2143" s="13">
        <v>2.5</v>
      </c>
      <c r="T2143" s="13">
        <v>2.1</v>
      </c>
      <c r="U2143" s="13">
        <v>0.5</v>
      </c>
      <c r="V2143" s="13">
        <v>48.7</v>
      </c>
      <c r="W2143" s="11" t="str">
        <f t="shared" si="1"/>
        <v>C-Weak|BBVA|Operations|2025</v>
      </c>
      <c r="X2143" s="15">
        <f>(MAX(0,MIN(1,1-(K2143-scaling_params!$B$2)/(scaling_params!$C$2-scaling_params!$B$2)))+MAX(0,MIN(1,(L2143-scaling_params!$B$3)/(scaling_params!$C$3-scaling_params!$B$3))))/2</f>
        <v>0.007352941176</v>
      </c>
      <c r="Y2143" s="15">
        <f>(MAX(0,MIN(1,(M2143-scaling_params!$B$4)/(scaling_params!$C$4-scaling_params!$B$4)))+MAX(0,MIN(1,(N2143-scaling_params!$B$5)/(scaling_params!$C$5-scaling_params!$B$5))))/2</f>
        <v>0.08333333333</v>
      </c>
      <c r="Z2143" s="15">
        <f>(MAX(0,MIN(1,(O2143-scaling_params!$B$6)/(scaling_params!$C$6-scaling_params!$B$6)))+MAX(0,MIN(1,1-(P2143-scaling_params!$B$7)/(scaling_params!$C$7-scaling_params!$B$7)))+MAX(0,MIN(1,(T2143-scaling_params!$B$11)/(scaling_params!$C$11-scaling_params!$B$11))))/3</f>
        <v>0.05714285714</v>
      </c>
      <c r="AA2143" s="15">
        <f>(MAX(0,MIN(1,1-(Q2143-scaling_params!$B$8)/(scaling_params!$C$8-scaling_params!$B$8)))+MAX(0,MIN(1,(R2143-scaling_params!$B$9)/(scaling_params!$C$9-scaling_params!$B$9)))+MAX(0,MIN(1,(S2143-scaling_params!$B$10)/(scaling_params!$C$10-scaling_params!$B$10))))/3</f>
        <v>0.08823529412</v>
      </c>
      <c r="AB2143" s="15">
        <f>(MAX(0,MIN(1,(U2143-scaling_params!$B$12)/(scaling_params!$C$12-scaling_params!$B$12)))+MAX(0,MIN(1,(V2143-scaling_params!$B$13)/(scaling_params!$C$13-scaling_params!$B$13))))/2</f>
        <v>0.04818181818</v>
      </c>
      <c r="AC2143" s="13">
        <f>(scaling_params!$G$2*X2143+scaling_params!$G$3*Y2143+scaling_params!$G$4*Z2143+scaling_params!$G$5*AA2143+scaling_params!$G$6*AB2143)*100</f>
        <v>5.595471225</v>
      </c>
      <c r="AD2143" s="11" t="s">
        <v>681</v>
      </c>
      <c r="AE2143" s="11">
        <f t="shared" si="2"/>
        <v>0</v>
      </c>
    </row>
    <row r="2144" ht="15.75" customHeight="1">
      <c r="A2144" s="11" t="s">
        <v>247</v>
      </c>
      <c r="B2144" s="11" t="s">
        <v>163</v>
      </c>
      <c r="C2144" s="11" t="s">
        <v>164</v>
      </c>
      <c r="D2144" s="11" t="s">
        <v>174</v>
      </c>
      <c r="E2144" s="12">
        <v>2024.0</v>
      </c>
      <c r="F2144" s="11" t="s">
        <v>166</v>
      </c>
      <c r="G2144" s="11" t="s">
        <v>167</v>
      </c>
      <c r="H2144" s="11">
        <v>4.0</v>
      </c>
      <c r="I2144" s="13">
        <v>15.8</v>
      </c>
      <c r="J2144" s="11">
        <v>1.0</v>
      </c>
      <c r="K2144" s="13">
        <v>4.4</v>
      </c>
      <c r="L2144" s="13">
        <v>3.9</v>
      </c>
      <c r="M2144" s="11">
        <v>-26.0</v>
      </c>
      <c r="N2144" s="14">
        <v>0.63</v>
      </c>
      <c r="O2144" s="13">
        <v>50.8</v>
      </c>
      <c r="P2144" s="13">
        <v>10.1</v>
      </c>
      <c r="Q2144" s="13">
        <v>23.5</v>
      </c>
      <c r="R2144" s="13">
        <v>5.6</v>
      </c>
      <c r="S2144" s="13">
        <v>2.0</v>
      </c>
      <c r="T2144" s="13">
        <v>1.4</v>
      </c>
      <c r="U2144" s="13">
        <v>0.8</v>
      </c>
      <c r="V2144" s="13">
        <v>49.8</v>
      </c>
      <c r="W2144" s="11" t="str">
        <f t="shared" si="1"/>
        <v>C-Weak|BBVA|Digital|2024</v>
      </c>
      <c r="X2144" s="15">
        <f>(MAX(0,MIN(1,1-(K2144-scaling_params!$B$2)/(scaling_params!$C$2-scaling_params!$B$2)))+MAX(0,MIN(1,(L2144-scaling_params!$B$3)/(scaling_params!$C$3-scaling_params!$B$3))))/2</f>
        <v>0.06617647059</v>
      </c>
      <c r="Y2144" s="15">
        <f>(MAX(0,MIN(1,(M2144-scaling_params!$B$4)/(scaling_params!$C$4-scaling_params!$B$4)))+MAX(0,MIN(1,(N2144-scaling_params!$B$5)/(scaling_params!$C$5-scaling_params!$B$5))))/2</f>
        <v>0.175</v>
      </c>
      <c r="Z2144" s="15">
        <f>(MAX(0,MIN(1,(O2144-scaling_params!$B$6)/(scaling_params!$C$6-scaling_params!$B$6)))+MAX(0,MIN(1,1-(P2144-scaling_params!$B$7)/(scaling_params!$C$7-scaling_params!$B$7)))+MAX(0,MIN(1,(T2144-scaling_params!$B$11)/(scaling_params!$C$11-scaling_params!$B$11))))/3</f>
        <v>0</v>
      </c>
      <c r="AA2144" s="15">
        <f>(MAX(0,MIN(1,1-(Q2144-scaling_params!$B$8)/(scaling_params!$C$8-scaling_params!$B$8)))+MAX(0,MIN(1,(R2144-scaling_params!$B$9)/(scaling_params!$C$9-scaling_params!$B$9)))+MAX(0,MIN(1,(S2144-scaling_params!$B$10)/(scaling_params!$C$10-scaling_params!$B$10))))/3</f>
        <v>0.03921568627</v>
      </c>
      <c r="AB2144" s="15">
        <f>(MAX(0,MIN(1,(U2144-scaling_params!$B$12)/(scaling_params!$C$12-scaling_params!$B$12)))+MAX(0,MIN(1,(V2144-scaling_params!$B$13)/(scaling_params!$C$13-scaling_params!$B$13))))/2</f>
        <v>0.05818181818</v>
      </c>
      <c r="AC2144" s="13">
        <f>(scaling_params!$G$2*X2144+scaling_params!$G$3*Y2144+scaling_params!$G$4*Z2144+scaling_params!$G$5*AA2144+scaling_params!$G$6*AB2144)*100</f>
        <v>7.044388592</v>
      </c>
      <c r="AD2144" s="11" t="s">
        <v>681</v>
      </c>
      <c r="AE2144" s="11">
        <f t="shared" si="2"/>
        <v>0</v>
      </c>
    </row>
    <row r="2145" ht="15.75" customHeight="1">
      <c r="A2145" s="11" t="s">
        <v>247</v>
      </c>
      <c r="B2145" s="11" t="s">
        <v>163</v>
      </c>
      <c r="C2145" s="11" t="s">
        <v>164</v>
      </c>
      <c r="D2145" s="11" t="s">
        <v>174</v>
      </c>
      <c r="E2145" s="12">
        <v>2025.0</v>
      </c>
      <c r="F2145" s="11" t="s">
        <v>166</v>
      </c>
      <c r="G2145" s="11" t="s">
        <v>167</v>
      </c>
      <c r="H2145" s="11">
        <v>4.0</v>
      </c>
      <c r="I2145" s="13">
        <v>15.2</v>
      </c>
      <c r="J2145" s="11">
        <v>0.0</v>
      </c>
      <c r="K2145" s="13">
        <v>4.9</v>
      </c>
      <c r="L2145" s="13">
        <v>2.3</v>
      </c>
      <c r="M2145" s="11">
        <v>-32.0</v>
      </c>
      <c r="N2145" s="14">
        <v>0.58</v>
      </c>
      <c r="O2145" s="13">
        <v>53.6</v>
      </c>
      <c r="P2145" s="13">
        <v>9.0</v>
      </c>
      <c r="Q2145" s="13">
        <v>22.9</v>
      </c>
      <c r="R2145" s="13">
        <v>8.4</v>
      </c>
      <c r="S2145" s="13">
        <v>1.8</v>
      </c>
      <c r="T2145" s="13">
        <v>1.2</v>
      </c>
      <c r="U2145" s="13">
        <v>0.8</v>
      </c>
      <c r="V2145" s="13">
        <v>50.1</v>
      </c>
      <c r="W2145" s="11" t="str">
        <f t="shared" si="1"/>
        <v>C-Weak|BBVA|Digital|2025</v>
      </c>
      <c r="X2145" s="15">
        <f>(MAX(0,MIN(1,1-(K2145-scaling_params!$B$2)/(scaling_params!$C$2-scaling_params!$B$2)))+MAX(0,MIN(1,(L2145-scaling_params!$B$3)/(scaling_params!$C$3-scaling_params!$B$3))))/2</f>
        <v>0</v>
      </c>
      <c r="Y2145" s="15">
        <f>(MAX(0,MIN(1,(M2145-scaling_params!$B$4)/(scaling_params!$C$4-scaling_params!$B$4)))+MAX(0,MIN(1,(N2145-scaling_params!$B$5)/(scaling_params!$C$5-scaling_params!$B$5))))/2</f>
        <v>0.08392857143</v>
      </c>
      <c r="Z2145" s="15">
        <f>(MAX(0,MIN(1,(O2145-scaling_params!$B$6)/(scaling_params!$C$6-scaling_params!$B$6)))+MAX(0,MIN(1,1-(P2145-scaling_params!$B$7)/(scaling_params!$C$7-scaling_params!$B$7)))+MAX(0,MIN(1,(T2145-scaling_params!$B$11)/(scaling_params!$C$11-scaling_params!$B$11))))/3</f>
        <v>0.01801801802</v>
      </c>
      <c r="AA2145" s="15">
        <f>(MAX(0,MIN(1,1-(Q2145-scaling_params!$B$8)/(scaling_params!$C$8-scaling_params!$B$8)))+MAX(0,MIN(1,(R2145-scaling_params!$B$9)/(scaling_params!$C$9-scaling_params!$B$9)))+MAX(0,MIN(1,(S2145-scaling_params!$B$10)/(scaling_params!$C$10-scaling_params!$B$10))))/3</f>
        <v>0.01960784314</v>
      </c>
      <c r="AB2145" s="15">
        <f>(MAX(0,MIN(1,(U2145-scaling_params!$B$12)/(scaling_params!$C$12-scaling_params!$B$12)))+MAX(0,MIN(1,(V2145-scaling_params!$B$13)/(scaling_params!$C$13-scaling_params!$B$13))))/2</f>
        <v>0.06090909091</v>
      </c>
      <c r="AC2145" s="13">
        <f>(scaling_params!$G$2*X2145+scaling_params!$G$3*Y2145+scaling_params!$G$4*Z2145+scaling_params!$G$5*AA2145+scaling_params!$G$6*AB2145)*100</f>
        <v>3.459570164</v>
      </c>
      <c r="AD2145" s="11" t="s">
        <v>681</v>
      </c>
      <c r="AE2145" s="11">
        <f t="shared" si="2"/>
        <v>0</v>
      </c>
    </row>
    <row r="2146" ht="15.75" customHeight="1">
      <c r="A2146" s="11" t="s">
        <v>248</v>
      </c>
      <c r="B2146" s="11" t="s">
        <v>163</v>
      </c>
      <c r="C2146" s="11" t="s">
        <v>164</v>
      </c>
      <c r="D2146" s="11" t="s">
        <v>165</v>
      </c>
      <c r="E2146" s="12">
        <v>2024.0</v>
      </c>
      <c r="F2146" s="11" t="s">
        <v>166</v>
      </c>
      <c r="G2146" s="11" t="s">
        <v>172</v>
      </c>
      <c r="H2146" s="11">
        <v>5.0</v>
      </c>
      <c r="I2146" s="13">
        <v>15.8</v>
      </c>
      <c r="J2146" s="11">
        <v>0.0</v>
      </c>
      <c r="K2146" s="13">
        <v>5.2</v>
      </c>
      <c r="L2146" s="13">
        <v>6.2</v>
      </c>
      <c r="M2146" s="11">
        <v>-8.0</v>
      </c>
      <c r="N2146" s="14">
        <v>0.75</v>
      </c>
      <c r="O2146" s="13">
        <v>53.3</v>
      </c>
      <c r="P2146" s="13">
        <v>9.3</v>
      </c>
      <c r="Q2146" s="13">
        <v>24.0</v>
      </c>
      <c r="R2146" s="13">
        <v>6.7</v>
      </c>
      <c r="S2146" s="13">
        <v>3.1</v>
      </c>
      <c r="T2146" s="13">
        <v>3.3</v>
      </c>
      <c r="U2146" s="13">
        <v>0.6</v>
      </c>
      <c r="V2146" s="13">
        <v>62.9</v>
      </c>
      <c r="W2146" s="11" t="str">
        <f t="shared" si="1"/>
        <v>C-Weak|BBVA|Operations|2024</v>
      </c>
      <c r="X2146" s="15">
        <f>(MAX(0,MIN(1,1-(K2146-scaling_params!$B$2)/(scaling_params!$C$2-scaling_params!$B$2)))+MAX(0,MIN(1,(L2146-scaling_params!$B$3)/(scaling_params!$C$3-scaling_params!$B$3))))/2</f>
        <v>0.2352941176</v>
      </c>
      <c r="Y2146" s="15">
        <f>(MAX(0,MIN(1,(M2146-scaling_params!$B$4)/(scaling_params!$C$4-scaling_params!$B$4)))+MAX(0,MIN(1,(N2146-scaling_params!$B$5)/(scaling_params!$C$5-scaling_params!$B$5))))/2</f>
        <v>0.4107142857</v>
      </c>
      <c r="Z2146" s="15">
        <f>(MAX(0,MIN(1,(O2146-scaling_params!$B$6)/(scaling_params!$C$6-scaling_params!$B$6)))+MAX(0,MIN(1,1-(P2146-scaling_params!$B$7)/(scaling_params!$C$7-scaling_params!$B$7)))+MAX(0,MIN(1,(T2146-scaling_params!$B$11)/(scaling_params!$C$11-scaling_params!$B$11))))/3</f>
        <v>0.1714285714</v>
      </c>
      <c r="AA2146" s="15">
        <f>(MAX(0,MIN(1,1-(Q2146-scaling_params!$B$8)/(scaling_params!$C$8-scaling_params!$B$8)))+MAX(0,MIN(1,(R2146-scaling_params!$B$9)/(scaling_params!$C$9-scaling_params!$B$9)))+MAX(0,MIN(1,(S2146-scaling_params!$B$10)/(scaling_params!$C$10-scaling_params!$B$10))))/3</f>
        <v>0.1470588235</v>
      </c>
      <c r="AB2146" s="15">
        <f>(MAX(0,MIN(1,(U2146-scaling_params!$B$12)/(scaling_params!$C$12-scaling_params!$B$12)))+MAX(0,MIN(1,(V2146-scaling_params!$B$13)/(scaling_params!$C$13-scaling_params!$B$13))))/2</f>
        <v>0.1772727273</v>
      </c>
      <c r="AC2146" s="13">
        <f>(scaling_params!$G$2*X2146+scaling_params!$G$3*Y2146+scaling_params!$G$4*Z2146+scaling_params!$G$5*AA2146+scaling_params!$G$6*AB2146)*100</f>
        <v>23.88982238</v>
      </c>
      <c r="AD2146" s="11" t="s">
        <v>681</v>
      </c>
      <c r="AE2146" s="11">
        <f t="shared" si="2"/>
        <v>0</v>
      </c>
    </row>
    <row r="2147" ht="15.75" customHeight="1">
      <c r="A2147" s="11" t="s">
        <v>248</v>
      </c>
      <c r="B2147" s="11" t="s">
        <v>163</v>
      </c>
      <c r="C2147" s="11" t="s">
        <v>164</v>
      </c>
      <c r="D2147" s="11" t="s">
        <v>165</v>
      </c>
      <c r="E2147" s="12">
        <v>2025.0</v>
      </c>
      <c r="F2147" s="11" t="s">
        <v>166</v>
      </c>
      <c r="G2147" s="11" t="s">
        <v>172</v>
      </c>
      <c r="H2147" s="11">
        <v>5.0</v>
      </c>
      <c r="I2147" s="13">
        <v>15.2</v>
      </c>
      <c r="J2147" s="11">
        <v>0.0</v>
      </c>
      <c r="K2147" s="13">
        <v>4.5</v>
      </c>
      <c r="L2147" s="13">
        <v>5.8</v>
      </c>
      <c r="M2147" s="11">
        <v>2.0</v>
      </c>
      <c r="N2147" s="14">
        <v>0.76</v>
      </c>
      <c r="O2147" s="13">
        <v>52.7</v>
      </c>
      <c r="P2147" s="13">
        <v>9.3</v>
      </c>
      <c r="Q2147" s="13">
        <v>21.4</v>
      </c>
      <c r="R2147" s="13">
        <v>5.7</v>
      </c>
      <c r="S2147" s="13">
        <v>2.7</v>
      </c>
      <c r="T2147" s="13">
        <v>2.9</v>
      </c>
      <c r="U2147" s="13">
        <v>0.5</v>
      </c>
      <c r="V2147" s="13">
        <v>70.1</v>
      </c>
      <c r="W2147" s="11" t="str">
        <f t="shared" si="1"/>
        <v>C-Weak|BBVA|Operations|2025</v>
      </c>
      <c r="X2147" s="15">
        <f>(MAX(0,MIN(1,1-(K2147-scaling_params!$B$2)/(scaling_params!$C$2-scaling_params!$B$2)))+MAX(0,MIN(1,(L2147-scaling_params!$B$3)/(scaling_params!$C$3-scaling_params!$B$3))))/2</f>
        <v>0.2058823529</v>
      </c>
      <c r="Y2147" s="15">
        <f>(MAX(0,MIN(1,(M2147-scaling_params!$B$4)/(scaling_params!$C$4-scaling_params!$B$4)))+MAX(0,MIN(1,(N2147-scaling_params!$B$5)/(scaling_params!$C$5-scaling_params!$B$5))))/2</f>
        <v>0.4708333333</v>
      </c>
      <c r="Z2147" s="15">
        <f>(MAX(0,MIN(1,(O2147-scaling_params!$B$6)/(scaling_params!$C$6-scaling_params!$B$6)))+MAX(0,MIN(1,1-(P2147-scaling_params!$B$7)/(scaling_params!$C$7-scaling_params!$B$7)))+MAX(0,MIN(1,(T2147-scaling_params!$B$11)/(scaling_params!$C$11-scaling_params!$B$11))))/3</f>
        <v>0.1333333333</v>
      </c>
      <c r="AA2147" s="15">
        <f>(MAX(0,MIN(1,1-(Q2147-scaling_params!$B$8)/(scaling_params!$C$8-scaling_params!$B$8)))+MAX(0,MIN(1,(R2147-scaling_params!$B$9)/(scaling_params!$C$9-scaling_params!$B$9)))+MAX(0,MIN(1,(S2147-scaling_params!$B$10)/(scaling_params!$C$10-scaling_params!$B$10))))/3</f>
        <v>0.1078431373</v>
      </c>
      <c r="AB2147" s="15">
        <f>(MAX(0,MIN(1,(U2147-scaling_params!$B$12)/(scaling_params!$C$12-scaling_params!$B$12)))+MAX(0,MIN(1,(V2147-scaling_params!$B$13)/(scaling_params!$C$13-scaling_params!$B$13))))/2</f>
        <v>0.2427272727</v>
      </c>
      <c r="AC2147" s="13">
        <f>(scaling_params!$G$2*X2147+scaling_params!$G$3*Y2147+scaling_params!$G$4*Z2147+scaling_params!$G$5*AA2147+scaling_params!$G$6*AB2147)*100</f>
        <v>23.79837299</v>
      </c>
      <c r="AD2147" s="11" t="s">
        <v>681</v>
      </c>
      <c r="AE2147" s="11">
        <f t="shared" si="2"/>
        <v>0</v>
      </c>
    </row>
    <row r="2148" ht="15.75" customHeight="1">
      <c r="A2148" s="11" t="s">
        <v>249</v>
      </c>
      <c r="B2148" s="11" t="s">
        <v>163</v>
      </c>
      <c r="C2148" s="11" t="s">
        <v>164</v>
      </c>
      <c r="D2148" s="11" t="s">
        <v>174</v>
      </c>
      <c r="E2148" s="12">
        <v>2024.0</v>
      </c>
      <c r="F2148" s="11" t="s">
        <v>171</v>
      </c>
      <c r="G2148" s="11" t="s">
        <v>184</v>
      </c>
      <c r="H2148" s="11">
        <v>2.0</v>
      </c>
      <c r="I2148" s="13">
        <v>15.8</v>
      </c>
      <c r="J2148" s="11">
        <v>1.0</v>
      </c>
      <c r="K2148" s="13">
        <v>4.4</v>
      </c>
      <c r="L2148" s="13">
        <v>4.7</v>
      </c>
      <c r="M2148" s="11">
        <v>-15.0</v>
      </c>
      <c r="N2148" s="14">
        <v>0.67</v>
      </c>
      <c r="O2148" s="13">
        <v>50.8</v>
      </c>
      <c r="P2148" s="13">
        <v>10.1</v>
      </c>
      <c r="Q2148" s="13">
        <v>23.5</v>
      </c>
      <c r="R2148" s="13">
        <v>5.6</v>
      </c>
      <c r="S2148" s="13">
        <v>2.2</v>
      </c>
      <c r="T2148" s="13">
        <v>1.0</v>
      </c>
      <c r="U2148" s="13">
        <v>0.8</v>
      </c>
      <c r="V2148" s="13">
        <v>61.8</v>
      </c>
      <c r="W2148" s="11" t="str">
        <f t="shared" si="1"/>
        <v>C-Weak|BBVA|Digital|2024</v>
      </c>
      <c r="X2148" s="15">
        <f>(MAX(0,MIN(1,1-(K2148-scaling_params!$B$2)/(scaling_params!$C$2-scaling_params!$B$2)))+MAX(0,MIN(1,(L2148-scaling_params!$B$3)/(scaling_params!$C$3-scaling_params!$B$3))))/2</f>
        <v>0.125</v>
      </c>
      <c r="Y2148" s="15">
        <f>(MAX(0,MIN(1,(M2148-scaling_params!$B$4)/(scaling_params!$C$4-scaling_params!$B$4)))+MAX(0,MIN(1,(N2148-scaling_params!$B$5)/(scaling_params!$C$5-scaling_params!$B$5))))/2</f>
        <v>0.2773809524</v>
      </c>
      <c r="Z2148" s="15">
        <f>(MAX(0,MIN(1,(O2148-scaling_params!$B$6)/(scaling_params!$C$6-scaling_params!$B$6)))+MAX(0,MIN(1,1-(P2148-scaling_params!$B$7)/(scaling_params!$C$7-scaling_params!$B$7)))+MAX(0,MIN(1,(T2148-scaling_params!$B$11)/(scaling_params!$C$11-scaling_params!$B$11))))/3</f>
        <v>0</v>
      </c>
      <c r="AA2148" s="15">
        <f>(MAX(0,MIN(1,1-(Q2148-scaling_params!$B$8)/(scaling_params!$C$8-scaling_params!$B$8)))+MAX(0,MIN(1,(R2148-scaling_params!$B$9)/(scaling_params!$C$9-scaling_params!$B$9)))+MAX(0,MIN(1,(S2148-scaling_params!$B$10)/(scaling_params!$C$10-scaling_params!$B$10))))/3</f>
        <v>0.05882352941</v>
      </c>
      <c r="AB2148" s="15">
        <f>(MAX(0,MIN(1,(U2148-scaling_params!$B$12)/(scaling_params!$C$12-scaling_params!$B$12)))+MAX(0,MIN(1,(V2148-scaling_params!$B$13)/(scaling_params!$C$13-scaling_params!$B$13))))/2</f>
        <v>0.1672727273</v>
      </c>
      <c r="AC2148" s="13">
        <f>(scaling_params!$G$2*X2148+scaling_params!$G$3*Y2148+scaling_params!$G$4*Z2148+scaling_params!$G$5*AA2148+scaling_params!$G$6*AB2148)*100</f>
        <v>12.46506468</v>
      </c>
      <c r="AD2148" s="11" t="s">
        <v>681</v>
      </c>
      <c r="AE2148" s="11">
        <f t="shared" si="2"/>
        <v>0</v>
      </c>
    </row>
    <row r="2149" ht="15.75" customHeight="1">
      <c r="A2149" s="11" t="s">
        <v>249</v>
      </c>
      <c r="B2149" s="11" t="s">
        <v>163</v>
      </c>
      <c r="C2149" s="11" t="s">
        <v>164</v>
      </c>
      <c r="D2149" s="11" t="s">
        <v>174</v>
      </c>
      <c r="E2149" s="12">
        <v>2025.0</v>
      </c>
      <c r="F2149" s="11" t="s">
        <v>171</v>
      </c>
      <c r="G2149" s="11" t="s">
        <v>184</v>
      </c>
      <c r="H2149" s="11">
        <v>2.0</v>
      </c>
      <c r="I2149" s="13">
        <v>15.2</v>
      </c>
      <c r="J2149" s="11">
        <v>0.0</v>
      </c>
      <c r="K2149" s="13">
        <v>4.9</v>
      </c>
      <c r="L2149" s="13">
        <v>4.6</v>
      </c>
      <c r="M2149" s="11">
        <v>-17.0</v>
      </c>
      <c r="N2149" s="14">
        <v>0.65</v>
      </c>
      <c r="O2149" s="13">
        <v>53.6</v>
      </c>
      <c r="P2149" s="13">
        <v>9.0</v>
      </c>
      <c r="Q2149" s="13">
        <v>22.9</v>
      </c>
      <c r="R2149" s="13">
        <v>8.4</v>
      </c>
      <c r="S2149" s="13">
        <v>2.5</v>
      </c>
      <c r="T2149" s="13">
        <v>2.3</v>
      </c>
      <c r="U2149" s="13">
        <v>0.8</v>
      </c>
      <c r="V2149" s="13">
        <v>53.2</v>
      </c>
      <c r="W2149" s="11" t="str">
        <f t="shared" si="1"/>
        <v>C-Weak|BBVA|Digital|2025</v>
      </c>
      <c r="X2149" s="15">
        <f>(MAX(0,MIN(1,1-(K2149-scaling_params!$B$2)/(scaling_params!$C$2-scaling_params!$B$2)))+MAX(0,MIN(1,(L2149-scaling_params!$B$3)/(scaling_params!$C$3-scaling_params!$B$3))))/2</f>
        <v>0.1176470588</v>
      </c>
      <c r="Y2149" s="15">
        <f>(MAX(0,MIN(1,(M2149-scaling_params!$B$4)/(scaling_params!$C$4-scaling_params!$B$4)))+MAX(0,MIN(1,(N2149-scaling_params!$B$5)/(scaling_params!$C$5-scaling_params!$B$5))))/2</f>
        <v>0.2428571429</v>
      </c>
      <c r="Z2149" s="15">
        <f>(MAX(0,MIN(1,(O2149-scaling_params!$B$6)/(scaling_params!$C$6-scaling_params!$B$6)))+MAX(0,MIN(1,1-(P2149-scaling_params!$B$7)/(scaling_params!$C$7-scaling_params!$B$7)))+MAX(0,MIN(1,(T2149-scaling_params!$B$11)/(scaling_params!$C$11-scaling_params!$B$11))))/3</f>
        <v>0.09420849421</v>
      </c>
      <c r="AA2149" s="15">
        <f>(MAX(0,MIN(1,1-(Q2149-scaling_params!$B$8)/(scaling_params!$C$8-scaling_params!$B$8)))+MAX(0,MIN(1,(R2149-scaling_params!$B$9)/(scaling_params!$C$9-scaling_params!$B$9)))+MAX(0,MIN(1,(S2149-scaling_params!$B$10)/(scaling_params!$C$10-scaling_params!$B$10))))/3</f>
        <v>0.08823529412</v>
      </c>
      <c r="AB2149" s="15">
        <f>(MAX(0,MIN(1,(U2149-scaling_params!$B$12)/(scaling_params!$C$12-scaling_params!$B$12)))+MAX(0,MIN(1,(V2149-scaling_params!$B$13)/(scaling_params!$C$13-scaling_params!$B$13))))/2</f>
        <v>0.08909090909</v>
      </c>
      <c r="AC2149" s="13">
        <f>(scaling_params!$G$2*X2149+scaling_params!$G$3*Y2149+scaling_params!$G$4*Z2149+scaling_params!$G$5*AA2149+scaling_params!$G$6*AB2149)*100</f>
        <v>13.28996226</v>
      </c>
      <c r="AD2149" s="11" t="s">
        <v>681</v>
      </c>
      <c r="AE2149" s="11">
        <f t="shared" si="2"/>
        <v>0</v>
      </c>
    </row>
    <row r="2150" ht="15.75" customHeight="1">
      <c r="A2150" s="11" t="s">
        <v>250</v>
      </c>
      <c r="B2150" s="11" t="s">
        <v>163</v>
      </c>
      <c r="C2150" s="11" t="s">
        <v>164</v>
      </c>
      <c r="D2150" s="11" t="s">
        <v>177</v>
      </c>
      <c r="E2150" s="12">
        <v>2024.0</v>
      </c>
      <c r="F2150" s="11" t="s">
        <v>166</v>
      </c>
      <c r="G2150" s="11" t="s">
        <v>175</v>
      </c>
      <c r="H2150" s="11">
        <v>3.0</v>
      </c>
      <c r="I2150" s="13">
        <v>15.8</v>
      </c>
      <c r="J2150" s="11">
        <v>0.0</v>
      </c>
      <c r="K2150" s="13">
        <v>4.9</v>
      </c>
      <c r="L2150" s="13">
        <v>3.4</v>
      </c>
      <c r="M2150" s="11">
        <v>-21.0</v>
      </c>
      <c r="N2150" s="14">
        <v>0.58</v>
      </c>
      <c r="O2150" s="13">
        <v>59.8</v>
      </c>
      <c r="P2150" s="13">
        <v>9.1</v>
      </c>
      <c r="Q2150" s="13">
        <v>23.3</v>
      </c>
      <c r="R2150" s="13">
        <v>7.2</v>
      </c>
      <c r="S2150" s="13">
        <v>2.6</v>
      </c>
      <c r="T2150" s="13">
        <v>2.3</v>
      </c>
      <c r="U2150" s="13">
        <v>0.7</v>
      </c>
      <c r="V2150" s="13">
        <v>61.1</v>
      </c>
      <c r="W2150" s="11" t="str">
        <f t="shared" si="1"/>
        <v>C-Weak|BBVA|Retail|2024</v>
      </c>
      <c r="X2150" s="15">
        <f>(MAX(0,MIN(1,1-(K2150-scaling_params!$B$2)/(scaling_params!$C$2-scaling_params!$B$2)))+MAX(0,MIN(1,(L2150-scaling_params!$B$3)/(scaling_params!$C$3-scaling_params!$B$3))))/2</f>
        <v>0.02941176471</v>
      </c>
      <c r="Y2150" s="15">
        <f>(MAX(0,MIN(1,(M2150-scaling_params!$B$4)/(scaling_params!$C$4-scaling_params!$B$4)))+MAX(0,MIN(1,(N2150-scaling_params!$B$5)/(scaling_params!$C$5-scaling_params!$B$5))))/2</f>
        <v>0.1363095238</v>
      </c>
      <c r="Z2150" s="15">
        <f>(MAX(0,MIN(1,(O2150-scaling_params!$B$6)/(scaling_params!$C$6-scaling_params!$B$6)))+MAX(0,MIN(1,1-(P2150-scaling_params!$B$7)/(scaling_params!$C$7-scaling_params!$B$7)))+MAX(0,MIN(1,(T2150-scaling_params!$B$11)/(scaling_params!$C$11-scaling_params!$B$11))))/3</f>
        <v>0.1380047657</v>
      </c>
      <c r="AA2150" s="15">
        <f>(MAX(0,MIN(1,1-(Q2150-scaling_params!$B$8)/(scaling_params!$C$8-scaling_params!$B$8)))+MAX(0,MIN(1,(R2150-scaling_params!$B$9)/(scaling_params!$C$9-scaling_params!$B$9)))+MAX(0,MIN(1,(S2150-scaling_params!$B$10)/(scaling_params!$C$10-scaling_params!$B$10))))/3</f>
        <v>0.09803921569</v>
      </c>
      <c r="AB2150" s="15">
        <f>(MAX(0,MIN(1,(U2150-scaling_params!$B$12)/(scaling_params!$C$12-scaling_params!$B$12)))+MAX(0,MIN(1,(V2150-scaling_params!$B$13)/(scaling_params!$C$13-scaling_params!$B$13))))/2</f>
        <v>0.1609090909</v>
      </c>
      <c r="AC2150" s="13">
        <f>(scaling_params!$G$2*X2150+scaling_params!$G$3*Y2150+scaling_params!$G$4*Z2150+scaling_params!$G$5*AA2150+scaling_params!$G$6*AB2150)*100</f>
        <v>10.76177974</v>
      </c>
      <c r="AD2150" s="11" t="s">
        <v>681</v>
      </c>
      <c r="AE2150" s="11">
        <f t="shared" si="2"/>
        <v>0</v>
      </c>
    </row>
    <row r="2151" ht="15.75" customHeight="1">
      <c r="A2151" s="11" t="s">
        <v>250</v>
      </c>
      <c r="B2151" s="11" t="s">
        <v>163</v>
      </c>
      <c r="C2151" s="11" t="s">
        <v>164</v>
      </c>
      <c r="D2151" s="11" t="s">
        <v>177</v>
      </c>
      <c r="E2151" s="12">
        <v>2025.0</v>
      </c>
      <c r="F2151" s="11" t="s">
        <v>166</v>
      </c>
      <c r="G2151" s="11" t="s">
        <v>175</v>
      </c>
      <c r="H2151" s="11">
        <v>3.0</v>
      </c>
      <c r="I2151" s="13">
        <v>15.2</v>
      </c>
      <c r="J2151" s="11">
        <v>1.0</v>
      </c>
      <c r="K2151" s="13">
        <v>5.4</v>
      </c>
      <c r="L2151" s="13">
        <v>3.8</v>
      </c>
      <c r="M2151" s="11">
        <v>-35.0</v>
      </c>
      <c r="N2151" s="14">
        <v>0.53</v>
      </c>
      <c r="O2151" s="13">
        <v>52.5</v>
      </c>
      <c r="P2151" s="13">
        <v>9.5</v>
      </c>
      <c r="Q2151" s="13">
        <v>23.0</v>
      </c>
      <c r="R2151" s="13">
        <v>10.6</v>
      </c>
      <c r="S2151" s="13">
        <v>1.8</v>
      </c>
      <c r="T2151" s="13">
        <v>2.4</v>
      </c>
      <c r="U2151" s="13">
        <v>0.7</v>
      </c>
      <c r="V2151" s="13">
        <v>46.4</v>
      </c>
      <c r="W2151" s="11" t="str">
        <f t="shared" si="1"/>
        <v>C-Weak|BBVA|Retail|2025</v>
      </c>
      <c r="X2151" s="15">
        <f>(MAX(0,MIN(1,1-(K2151-scaling_params!$B$2)/(scaling_params!$C$2-scaling_params!$B$2)))+MAX(0,MIN(1,(L2151-scaling_params!$B$3)/(scaling_params!$C$3-scaling_params!$B$3))))/2</f>
        <v>0.05882352941</v>
      </c>
      <c r="Y2151" s="15">
        <f>(MAX(0,MIN(1,(M2151-scaling_params!$B$4)/(scaling_params!$C$4-scaling_params!$B$4)))+MAX(0,MIN(1,(N2151-scaling_params!$B$5)/(scaling_params!$C$5-scaling_params!$B$5))))/2</f>
        <v>0.05714285714</v>
      </c>
      <c r="Z2151" s="15">
        <f>(MAX(0,MIN(1,(O2151-scaling_params!$B$6)/(scaling_params!$C$6-scaling_params!$B$6)))+MAX(0,MIN(1,1-(P2151-scaling_params!$B$7)/(scaling_params!$C$7-scaling_params!$B$7)))+MAX(0,MIN(1,(T2151-scaling_params!$B$11)/(scaling_params!$C$11-scaling_params!$B$11))))/3</f>
        <v>0.08571428571</v>
      </c>
      <c r="AA2151" s="15">
        <f>(MAX(0,MIN(1,1-(Q2151-scaling_params!$B$8)/(scaling_params!$C$8-scaling_params!$B$8)))+MAX(0,MIN(1,(R2151-scaling_params!$B$9)/(scaling_params!$C$9-scaling_params!$B$9)))+MAX(0,MIN(1,(S2151-scaling_params!$B$10)/(scaling_params!$C$10-scaling_params!$B$10))))/3</f>
        <v>0.0280466617</v>
      </c>
      <c r="AB2151" s="15">
        <f>(MAX(0,MIN(1,(U2151-scaling_params!$B$12)/(scaling_params!$C$12-scaling_params!$B$12)))+MAX(0,MIN(1,(V2151-scaling_params!$B$13)/(scaling_params!$C$13-scaling_params!$B$13))))/2</f>
        <v>0.02727272727</v>
      </c>
      <c r="AC2151" s="13">
        <f>(scaling_params!$G$2*X2151+scaling_params!$G$3*Y2151+scaling_params!$G$4*Z2151+scaling_params!$G$5*AA2151+scaling_params!$G$6*AB2151)*100</f>
        <v>5.554935226</v>
      </c>
      <c r="AD2151" s="11" t="s">
        <v>681</v>
      </c>
      <c r="AE2151" s="11">
        <f t="shared" si="2"/>
        <v>0</v>
      </c>
    </row>
    <row r="2152" ht="15.75" customHeight="1">
      <c r="A2152" s="11" t="s">
        <v>251</v>
      </c>
      <c r="B2152" s="11" t="s">
        <v>163</v>
      </c>
      <c r="C2152" s="11" t="s">
        <v>164</v>
      </c>
      <c r="D2152" s="11" t="s">
        <v>170</v>
      </c>
      <c r="E2152" s="12">
        <v>2024.0</v>
      </c>
      <c r="F2152" s="11" t="s">
        <v>171</v>
      </c>
      <c r="G2152" s="11" t="s">
        <v>175</v>
      </c>
      <c r="H2152" s="11">
        <v>1.0</v>
      </c>
      <c r="I2152" s="13">
        <v>15.8</v>
      </c>
      <c r="J2152" s="11">
        <v>1.0</v>
      </c>
      <c r="K2152" s="13">
        <v>4.7</v>
      </c>
      <c r="L2152" s="13">
        <v>5.1</v>
      </c>
      <c r="M2152" s="11">
        <v>-11.0</v>
      </c>
      <c r="N2152" s="14">
        <v>0.7</v>
      </c>
      <c r="O2152" s="13">
        <v>58.3</v>
      </c>
      <c r="P2152" s="13">
        <v>9.6</v>
      </c>
      <c r="Q2152" s="13">
        <v>23.0</v>
      </c>
      <c r="R2152" s="13">
        <v>10.9</v>
      </c>
      <c r="S2152" s="13">
        <v>2.5</v>
      </c>
      <c r="T2152" s="13">
        <v>2.2</v>
      </c>
      <c r="U2152" s="13">
        <v>1.0</v>
      </c>
      <c r="V2152" s="13">
        <v>55.6</v>
      </c>
      <c r="W2152" s="11" t="str">
        <f t="shared" si="1"/>
        <v>C-Weak|BBVA|Risk|2024</v>
      </c>
      <c r="X2152" s="15">
        <f>(MAX(0,MIN(1,1-(K2152-scaling_params!$B$2)/(scaling_params!$C$2-scaling_params!$B$2)))+MAX(0,MIN(1,(L2152-scaling_params!$B$3)/(scaling_params!$C$3-scaling_params!$B$3))))/2</f>
        <v>0.1544117647</v>
      </c>
      <c r="Y2152" s="15">
        <f>(MAX(0,MIN(1,(M2152-scaling_params!$B$4)/(scaling_params!$C$4-scaling_params!$B$4)))+MAX(0,MIN(1,(N2152-scaling_params!$B$5)/(scaling_params!$C$5-scaling_params!$B$5))))/2</f>
        <v>0.3339285714</v>
      </c>
      <c r="Z2152" s="15">
        <f>(MAX(0,MIN(1,(O2152-scaling_params!$B$6)/(scaling_params!$C$6-scaling_params!$B$6)))+MAX(0,MIN(1,1-(P2152-scaling_params!$B$7)/(scaling_params!$C$7-scaling_params!$B$7)))+MAX(0,MIN(1,(T2152-scaling_params!$B$11)/(scaling_params!$C$11-scaling_params!$B$11))))/3</f>
        <v>0.09471947195</v>
      </c>
      <c r="AA2152" s="15">
        <f>(MAX(0,MIN(1,1-(Q2152-scaling_params!$B$8)/(scaling_params!$C$8-scaling_params!$B$8)))+MAX(0,MIN(1,(R2152-scaling_params!$B$9)/(scaling_params!$C$9-scaling_params!$B$9)))+MAX(0,MIN(1,(S2152-scaling_params!$B$10)/(scaling_params!$C$10-scaling_params!$B$10))))/3</f>
        <v>0.1093323405</v>
      </c>
      <c r="AB2152" s="15">
        <f>(MAX(0,MIN(1,(U2152-scaling_params!$B$12)/(scaling_params!$C$12-scaling_params!$B$12)))+MAX(0,MIN(1,(V2152-scaling_params!$B$13)/(scaling_params!$C$13-scaling_params!$B$13))))/2</f>
        <v>0.1109090909</v>
      </c>
      <c r="AC2152" s="13">
        <f>(scaling_params!$G$2*X2152+scaling_params!$G$3*Y2152+scaling_params!$G$4*Z2152+scaling_params!$G$5*AA2152+scaling_params!$G$6*AB2152)*100</f>
        <v>16.93488196</v>
      </c>
      <c r="AD2152" s="11" t="s">
        <v>681</v>
      </c>
      <c r="AE2152" s="11">
        <f t="shared" si="2"/>
        <v>0</v>
      </c>
    </row>
    <row r="2153" ht="15.75" customHeight="1">
      <c r="A2153" s="11" t="s">
        <v>251</v>
      </c>
      <c r="B2153" s="11" t="s">
        <v>163</v>
      </c>
      <c r="C2153" s="11" t="s">
        <v>164</v>
      </c>
      <c r="D2153" s="11" t="s">
        <v>170</v>
      </c>
      <c r="E2153" s="12">
        <v>2025.0</v>
      </c>
      <c r="F2153" s="11" t="s">
        <v>171</v>
      </c>
      <c r="G2153" s="11" t="s">
        <v>175</v>
      </c>
      <c r="H2153" s="11">
        <v>1.0</v>
      </c>
      <c r="I2153" s="13">
        <v>15.2</v>
      </c>
      <c r="J2153" s="11">
        <v>0.0</v>
      </c>
      <c r="K2153" s="13">
        <v>4.1</v>
      </c>
      <c r="L2153" s="13">
        <v>5.5</v>
      </c>
      <c r="M2153" s="11">
        <v>-13.0</v>
      </c>
      <c r="N2153" s="14">
        <v>0.74</v>
      </c>
      <c r="O2153" s="13">
        <v>54.6</v>
      </c>
      <c r="P2153" s="13">
        <v>8.4</v>
      </c>
      <c r="Q2153" s="13">
        <v>21.3</v>
      </c>
      <c r="R2153" s="13">
        <v>7.8</v>
      </c>
      <c r="S2153" s="13">
        <v>2.8</v>
      </c>
      <c r="T2153" s="13">
        <v>2.1</v>
      </c>
      <c r="U2153" s="13">
        <v>0.9</v>
      </c>
      <c r="V2153" s="13">
        <v>63.8</v>
      </c>
      <c r="W2153" s="11" t="str">
        <f t="shared" si="1"/>
        <v>C-Weak|BBVA|Risk|2025</v>
      </c>
      <c r="X2153" s="15">
        <f>(MAX(0,MIN(1,1-(K2153-scaling_params!$B$2)/(scaling_params!$C$2-scaling_params!$B$2)))+MAX(0,MIN(1,(L2153-scaling_params!$B$3)/(scaling_params!$C$3-scaling_params!$B$3))))/2</f>
        <v>0.1838235294</v>
      </c>
      <c r="Y2153" s="15">
        <f>(MAX(0,MIN(1,(M2153-scaling_params!$B$4)/(scaling_params!$C$4-scaling_params!$B$4)))+MAX(0,MIN(1,(N2153-scaling_params!$B$5)/(scaling_params!$C$5-scaling_params!$B$5))))/2</f>
        <v>0.3744047619</v>
      </c>
      <c r="Z2153" s="15">
        <f>(MAX(0,MIN(1,(O2153-scaling_params!$B$6)/(scaling_params!$C$6-scaling_params!$B$6)))+MAX(0,MIN(1,1-(P2153-scaling_params!$B$7)/(scaling_params!$C$7-scaling_params!$B$7)))+MAX(0,MIN(1,(T2153-scaling_params!$B$11)/(scaling_params!$C$11-scaling_params!$B$11))))/3</f>
        <v>0.1292149292</v>
      </c>
      <c r="AA2153" s="15">
        <f>(MAX(0,MIN(1,1-(Q2153-scaling_params!$B$8)/(scaling_params!$C$8-scaling_params!$B$8)))+MAX(0,MIN(1,(R2153-scaling_params!$B$9)/(scaling_params!$C$9-scaling_params!$B$9)))+MAX(0,MIN(1,(S2153-scaling_params!$B$10)/(scaling_params!$C$10-scaling_params!$B$10))))/3</f>
        <v>0.1176470588</v>
      </c>
      <c r="AB2153" s="15">
        <f>(MAX(0,MIN(1,(U2153-scaling_params!$B$12)/(scaling_params!$C$12-scaling_params!$B$12)))+MAX(0,MIN(1,(V2153-scaling_params!$B$13)/(scaling_params!$C$13-scaling_params!$B$13))))/2</f>
        <v>0.1854545455</v>
      </c>
      <c r="AC2153" s="13">
        <f>(scaling_params!$G$2*X2153+scaling_params!$G$3*Y2153+scaling_params!$G$4*Z2153+scaling_params!$G$5*AA2153+scaling_params!$G$6*AB2153)*100</f>
        <v>20.41386755</v>
      </c>
      <c r="AD2153" s="11" t="s">
        <v>681</v>
      </c>
      <c r="AE2153" s="11">
        <f t="shared" si="2"/>
        <v>0</v>
      </c>
    </row>
    <row r="2154" ht="15.75" customHeight="1">
      <c r="A2154" s="11" t="s">
        <v>252</v>
      </c>
      <c r="B2154" s="11" t="s">
        <v>163</v>
      </c>
      <c r="C2154" s="11" t="s">
        <v>164</v>
      </c>
      <c r="D2154" s="11" t="s">
        <v>174</v>
      </c>
      <c r="E2154" s="12">
        <v>2024.0</v>
      </c>
      <c r="F2154" s="11" t="s">
        <v>171</v>
      </c>
      <c r="G2154" s="11" t="s">
        <v>175</v>
      </c>
      <c r="H2154" s="11">
        <v>1.0</v>
      </c>
      <c r="I2154" s="13">
        <v>15.8</v>
      </c>
      <c r="J2154" s="11">
        <v>0.0</v>
      </c>
      <c r="K2154" s="13">
        <v>4.4</v>
      </c>
      <c r="L2154" s="13">
        <v>4.5</v>
      </c>
      <c r="M2154" s="11">
        <v>-19.0</v>
      </c>
      <c r="N2154" s="14">
        <v>0.59</v>
      </c>
      <c r="O2154" s="13">
        <v>50.8</v>
      </c>
      <c r="P2154" s="13">
        <v>10.1</v>
      </c>
      <c r="Q2154" s="13">
        <v>23.5</v>
      </c>
      <c r="R2154" s="13">
        <v>5.6</v>
      </c>
      <c r="S2154" s="13">
        <v>2.0</v>
      </c>
      <c r="T2154" s="13">
        <v>1.8</v>
      </c>
      <c r="U2154" s="13">
        <v>0.8</v>
      </c>
      <c r="V2154" s="13">
        <v>44.8</v>
      </c>
      <c r="W2154" s="11" t="str">
        <f t="shared" si="1"/>
        <v>C-Weak|BBVA|Digital|2024</v>
      </c>
      <c r="X2154" s="15">
        <f>(MAX(0,MIN(1,1-(K2154-scaling_params!$B$2)/(scaling_params!$C$2-scaling_params!$B$2)))+MAX(0,MIN(1,(L2154-scaling_params!$B$3)/(scaling_params!$C$3-scaling_params!$B$3))))/2</f>
        <v>0.1102941176</v>
      </c>
      <c r="Y2154" s="15">
        <f>(MAX(0,MIN(1,(M2154-scaling_params!$B$4)/(scaling_params!$C$4-scaling_params!$B$4)))+MAX(0,MIN(1,(N2154-scaling_params!$B$5)/(scaling_params!$C$5-scaling_params!$B$5))))/2</f>
        <v>0.1583333333</v>
      </c>
      <c r="Z2154" s="15">
        <f>(MAX(0,MIN(1,(O2154-scaling_params!$B$6)/(scaling_params!$C$6-scaling_params!$B$6)))+MAX(0,MIN(1,1-(P2154-scaling_params!$B$7)/(scaling_params!$C$7-scaling_params!$B$7)))+MAX(0,MIN(1,(T2154-scaling_params!$B$11)/(scaling_params!$C$11-scaling_params!$B$11))))/3</f>
        <v>0.02857142857</v>
      </c>
      <c r="AA2154" s="15">
        <f>(MAX(0,MIN(1,1-(Q2154-scaling_params!$B$8)/(scaling_params!$C$8-scaling_params!$B$8)))+MAX(0,MIN(1,(R2154-scaling_params!$B$9)/(scaling_params!$C$9-scaling_params!$B$9)))+MAX(0,MIN(1,(S2154-scaling_params!$B$10)/(scaling_params!$C$10-scaling_params!$B$10))))/3</f>
        <v>0.03921568627</v>
      </c>
      <c r="AB2154" s="15">
        <f>(MAX(0,MIN(1,(U2154-scaling_params!$B$12)/(scaling_params!$C$12-scaling_params!$B$12)))+MAX(0,MIN(1,(V2154-scaling_params!$B$13)/(scaling_params!$C$13-scaling_params!$B$13))))/2</f>
        <v>0.01272727273</v>
      </c>
      <c r="AC2154" s="13">
        <f>(scaling_params!$G$2*X2154+scaling_params!$G$3*Y2154+scaling_params!$G$4*Z2154+scaling_params!$G$5*AA2154+scaling_params!$G$6*AB2154)*100</f>
        <v>7.824551566</v>
      </c>
      <c r="AD2154" s="11" t="s">
        <v>681</v>
      </c>
      <c r="AE2154" s="11">
        <f t="shared" si="2"/>
        <v>0</v>
      </c>
    </row>
    <row r="2155" ht="15.75" customHeight="1">
      <c r="A2155" s="11" t="s">
        <v>252</v>
      </c>
      <c r="B2155" s="11" t="s">
        <v>163</v>
      </c>
      <c r="C2155" s="11" t="s">
        <v>164</v>
      </c>
      <c r="D2155" s="11" t="s">
        <v>174</v>
      </c>
      <c r="E2155" s="12">
        <v>2025.0</v>
      </c>
      <c r="F2155" s="11" t="s">
        <v>171</v>
      </c>
      <c r="G2155" s="11" t="s">
        <v>175</v>
      </c>
      <c r="H2155" s="11">
        <v>1.0</v>
      </c>
      <c r="I2155" s="13">
        <v>15.2</v>
      </c>
      <c r="J2155" s="11">
        <v>0.0</v>
      </c>
      <c r="K2155" s="13">
        <v>4.9</v>
      </c>
      <c r="L2155" s="13">
        <v>4.7</v>
      </c>
      <c r="M2155" s="11">
        <v>-5.0</v>
      </c>
      <c r="N2155" s="14">
        <v>0.58</v>
      </c>
      <c r="O2155" s="13">
        <v>53.6</v>
      </c>
      <c r="P2155" s="13">
        <v>9.0</v>
      </c>
      <c r="Q2155" s="13">
        <v>22.9</v>
      </c>
      <c r="R2155" s="13">
        <v>8.4</v>
      </c>
      <c r="S2155" s="13">
        <v>2.6</v>
      </c>
      <c r="T2155" s="13">
        <v>2.4</v>
      </c>
      <c r="U2155" s="13">
        <v>0.8</v>
      </c>
      <c r="V2155" s="13">
        <v>53.6</v>
      </c>
      <c r="W2155" s="11" t="str">
        <f t="shared" si="1"/>
        <v>C-Weak|BBVA|Digital|2025</v>
      </c>
      <c r="X2155" s="15">
        <f>(MAX(0,MIN(1,1-(K2155-scaling_params!$B$2)/(scaling_params!$C$2-scaling_params!$B$2)))+MAX(0,MIN(1,(L2155-scaling_params!$B$3)/(scaling_params!$C$3-scaling_params!$B$3))))/2</f>
        <v>0.125</v>
      </c>
      <c r="Y2155" s="15">
        <f>(MAX(0,MIN(1,(M2155-scaling_params!$B$4)/(scaling_params!$C$4-scaling_params!$B$4)))+MAX(0,MIN(1,(N2155-scaling_params!$B$5)/(scaling_params!$C$5-scaling_params!$B$5))))/2</f>
        <v>0.2125</v>
      </c>
      <c r="Z2155" s="15">
        <f>(MAX(0,MIN(1,(O2155-scaling_params!$B$6)/(scaling_params!$C$6-scaling_params!$B$6)))+MAX(0,MIN(1,1-(P2155-scaling_params!$B$7)/(scaling_params!$C$7-scaling_params!$B$7)))+MAX(0,MIN(1,(T2155-scaling_params!$B$11)/(scaling_params!$C$11-scaling_params!$B$11))))/3</f>
        <v>0.1037323037</v>
      </c>
      <c r="AA2155" s="15">
        <f>(MAX(0,MIN(1,1-(Q2155-scaling_params!$B$8)/(scaling_params!$C$8-scaling_params!$B$8)))+MAX(0,MIN(1,(R2155-scaling_params!$B$9)/(scaling_params!$C$9-scaling_params!$B$9)))+MAX(0,MIN(1,(S2155-scaling_params!$B$10)/(scaling_params!$C$10-scaling_params!$B$10))))/3</f>
        <v>0.09803921569</v>
      </c>
      <c r="AB2155" s="15">
        <f>(MAX(0,MIN(1,(U2155-scaling_params!$B$12)/(scaling_params!$C$12-scaling_params!$B$12)))+MAX(0,MIN(1,(V2155-scaling_params!$B$13)/(scaling_params!$C$13-scaling_params!$B$13))))/2</f>
        <v>0.09272727273</v>
      </c>
      <c r="AC2155" s="13">
        <f>(scaling_params!$G$2*X2155+scaling_params!$G$3*Y2155+scaling_params!$G$4*Z2155+scaling_params!$G$5*AA2155+scaling_params!$G$6*AB2155)*100</f>
        <v>13.18863115</v>
      </c>
      <c r="AD2155" s="11" t="s">
        <v>681</v>
      </c>
      <c r="AE2155" s="11">
        <f t="shared" si="2"/>
        <v>0</v>
      </c>
    </row>
    <row r="2156" ht="15.75" customHeight="1">
      <c r="A2156" s="11" t="s">
        <v>253</v>
      </c>
      <c r="B2156" s="11" t="s">
        <v>163</v>
      </c>
      <c r="C2156" s="11" t="s">
        <v>164</v>
      </c>
      <c r="D2156" s="11" t="s">
        <v>181</v>
      </c>
      <c r="E2156" s="12">
        <v>2024.0</v>
      </c>
      <c r="F2156" s="11" t="s">
        <v>171</v>
      </c>
      <c r="G2156" s="11" t="s">
        <v>172</v>
      </c>
      <c r="H2156" s="11">
        <v>5.0</v>
      </c>
      <c r="I2156" s="13">
        <v>15.8</v>
      </c>
      <c r="J2156" s="11">
        <v>0.0</v>
      </c>
      <c r="K2156" s="13">
        <v>5.0</v>
      </c>
      <c r="L2156" s="13">
        <v>5.5</v>
      </c>
      <c r="M2156" s="11">
        <v>-9.0</v>
      </c>
      <c r="N2156" s="14">
        <v>0.66</v>
      </c>
      <c r="O2156" s="13">
        <v>58.2</v>
      </c>
      <c r="P2156" s="13">
        <v>10.1</v>
      </c>
      <c r="Q2156" s="13">
        <v>23.5</v>
      </c>
      <c r="R2156" s="13">
        <v>8.2</v>
      </c>
      <c r="S2156" s="13">
        <v>1.9</v>
      </c>
      <c r="T2156" s="13">
        <v>3.0</v>
      </c>
      <c r="U2156" s="13">
        <v>1.0</v>
      </c>
      <c r="V2156" s="13">
        <v>57.3</v>
      </c>
      <c r="W2156" s="11" t="str">
        <f t="shared" si="1"/>
        <v>C-Weak|BBVA|Corporate|2024</v>
      </c>
      <c r="X2156" s="15">
        <f>(MAX(0,MIN(1,1-(K2156-scaling_params!$B$2)/(scaling_params!$C$2-scaling_params!$B$2)))+MAX(0,MIN(1,(L2156-scaling_params!$B$3)/(scaling_params!$C$3-scaling_params!$B$3))))/2</f>
        <v>0.1838235294</v>
      </c>
      <c r="Y2156" s="15">
        <f>(MAX(0,MIN(1,(M2156-scaling_params!$B$4)/(scaling_params!$C$4-scaling_params!$B$4)))+MAX(0,MIN(1,(N2156-scaling_params!$B$5)/(scaling_params!$C$5-scaling_params!$B$5))))/2</f>
        <v>0.293452381</v>
      </c>
      <c r="Z2156" s="15">
        <f>(MAX(0,MIN(1,(O2156-scaling_params!$B$6)/(scaling_params!$C$6-scaling_params!$B$6)))+MAX(0,MIN(1,1-(P2156-scaling_params!$B$7)/(scaling_params!$C$7-scaling_params!$B$7)))+MAX(0,MIN(1,(T2156-scaling_params!$B$11)/(scaling_params!$C$11-scaling_params!$B$11))))/3</f>
        <v>0.1692597831</v>
      </c>
      <c r="AA2156" s="15">
        <f>(MAX(0,MIN(1,1-(Q2156-scaling_params!$B$8)/(scaling_params!$C$8-scaling_params!$B$8)))+MAX(0,MIN(1,(R2156-scaling_params!$B$9)/(scaling_params!$C$9-scaling_params!$B$9)))+MAX(0,MIN(1,(S2156-scaling_params!$B$10)/(scaling_params!$C$10-scaling_params!$B$10))))/3</f>
        <v>0.02941176471</v>
      </c>
      <c r="AB2156" s="15">
        <f>(MAX(0,MIN(1,(U2156-scaling_params!$B$12)/(scaling_params!$C$12-scaling_params!$B$12)))+MAX(0,MIN(1,(V2156-scaling_params!$B$13)/(scaling_params!$C$13-scaling_params!$B$13))))/2</f>
        <v>0.1263636364</v>
      </c>
      <c r="AC2156" s="13">
        <f>(scaling_params!$G$2*X2156+scaling_params!$G$3*Y2156+scaling_params!$G$4*Z2156+scaling_params!$G$5*AA2156+scaling_params!$G$6*AB2156)*100</f>
        <v>17.20232676</v>
      </c>
      <c r="AD2156" s="11" t="s">
        <v>681</v>
      </c>
      <c r="AE2156" s="11">
        <f t="shared" si="2"/>
        <v>0</v>
      </c>
    </row>
    <row r="2157" ht="15.75" customHeight="1">
      <c r="A2157" s="11" t="s">
        <v>253</v>
      </c>
      <c r="B2157" s="11" t="s">
        <v>163</v>
      </c>
      <c r="C2157" s="11" t="s">
        <v>164</v>
      </c>
      <c r="D2157" s="11" t="s">
        <v>181</v>
      </c>
      <c r="E2157" s="12">
        <v>2025.0</v>
      </c>
      <c r="F2157" s="11" t="s">
        <v>171</v>
      </c>
      <c r="G2157" s="11" t="s">
        <v>172</v>
      </c>
      <c r="H2157" s="11">
        <v>5.0</v>
      </c>
      <c r="I2157" s="13">
        <v>15.2</v>
      </c>
      <c r="J2157" s="11">
        <v>0.0</v>
      </c>
      <c r="K2157" s="13">
        <v>5.1</v>
      </c>
      <c r="L2157" s="13">
        <v>5.9</v>
      </c>
      <c r="M2157" s="11">
        <v>2.0</v>
      </c>
      <c r="N2157" s="14">
        <v>0.76</v>
      </c>
      <c r="O2157" s="13">
        <v>54.3</v>
      </c>
      <c r="P2157" s="13">
        <v>9.4</v>
      </c>
      <c r="Q2157" s="13">
        <v>22.9</v>
      </c>
      <c r="R2157" s="13">
        <v>7.0</v>
      </c>
      <c r="S2157" s="13">
        <v>3.3</v>
      </c>
      <c r="T2157" s="13">
        <v>2.5</v>
      </c>
      <c r="U2157" s="13">
        <v>0.8</v>
      </c>
      <c r="V2157" s="13">
        <v>59.3</v>
      </c>
      <c r="W2157" s="11" t="str">
        <f t="shared" si="1"/>
        <v>C-Weak|BBVA|Corporate|2025</v>
      </c>
      <c r="X2157" s="15">
        <f>(MAX(0,MIN(1,1-(K2157-scaling_params!$B$2)/(scaling_params!$C$2-scaling_params!$B$2)))+MAX(0,MIN(1,(L2157-scaling_params!$B$3)/(scaling_params!$C$3-scaling_params!$B$3))))/2</f>
        <v>0.2132352941</v>
      </c>
      <c r="Y2157" s="15">
        <f>(MAX(0,MIN(1,(M2157-scaling_params!$B$4)/(scaling_params!$C$4-scaling_params!$B$4)))+MAX(0,MIN(1,(N2157-scaling_params!$B$5)/(scaling_params!$C$5-scaling_params!$B$5))))/2</f>
        <v>0.4708333333</v>
      </c>
      <c r="Z2157" s="15">
        <f>(MAX(0,MIN(1,(O2157-scaling_params!$B$6)/(scaling_params!$C$6-scaling_params!$B$6)))+MAX(0,MIN(1,1-(P2157-scaling_params!$B$7)/(scaling_params!$C$7-scaling_params!$B$7)))+MAX(0,MIN(1,(T2157-scaling_params!$B$11)/(scaling_params!$C$11-scaling_params!$B$11))))/3</f>
        <v>0.09523809524</v>
      </c>
      <c r="AA2157" s="15">
        <f>(MAX(0,MIN(1,1-(Q2157-scaling_params!$B$8)/(scaling_params!$C$8-scaling_params!$B$8)))+MAX(0,MIN(1,(R2157-scaling_params!$B$9)/(scaling_params!$C$9-scaling_params!$B$9)))+MAX(0,MIN(1,(S2157-scaling_params!$B$10)/(scaling_params!$C$10-scaling_params!$B$10))))/3</f>
        <v>0.1666666667</v>
      </c>
      <c r="AB2157" s="15">
        <f>(MAX(0,MIN(1,(U2157-scaling_params!$B$12)/(scaling_params!$C$12-scaling_params!$B$12)))+MAX(0,MIN(1,(V2157-scaling_params!$B$13)/(scaling_params!$C$13-scaling_params!$B$13))))/2</f>
        <v>0.1445454545</v>
      </c>
      <c r="AC2157" s="13">
        <f>(scaling_params!$G$2*X2157+scaling_params!$G$3*Y2157+scaling_params!$G$4*Z2157+scaling_params!$G$5*AA2157+scaling_params!$G$6*AB2157)*100</f>
        <v>22.95267768</v>
      </c>
      <c r="AD2157" s="11" t="s">
        <v>681</v>
      </c>
      <c r="AE2157" s="11">
        <f t="shared" si="2"/>
        <v>0</v>
      </c>
    </row>
    <row r="2158" ht="15.75" customHeight="1">
      <c r="A2158" s="11" t="s">
        <v>254</v>
      </c>
      <c r="B2158" s="11" t="s">
        <v>163</v>
      </c>
      <c r="C2158" s="11" t="s">
        <v>164</v>
      </c>
      <c r="D2158" s="11" t="s">
        <v>174</v>
      </c>
      <c r="E2158" s="12">
        <v>2024.0</v>
      </c>
      <c r="F2158" s="11" t="s">
        <v>166</v>
      </c>
      <c r="G2158" s="11" t="s">
        <v>172</v>
      </c>
      <c r="H2158" s="11">
        <v>5.0</v>
      </c>
      <c r="I2158" s="13">
        <v>15.8</v>
      </c>
      <c r="J2158" s="11">
        <v>0.0</v>
      </c>
      <c r="K2158" s="13">
        <v>4.4</v>
      </c>
      <c r="L2158" s="13">
        <v>4.1</v>
      </c>
      <c r="M2158" s="11">
        <v>-42.0</v>
      </c>
      <c r="N2158" s="14">
        <v>0.64</v>
      </c>
      <c r="O2158" s="13">
        <v>50.8</v>
      </c>
      <c r="P2158" s="13">
        <v>10.1</v>
      </c>
      <c r="Q2158" s="13">
        <v>23.5</v>
      </c>
      <c r="R2158" s="13">
        <v>5.6</v>
      </c>
      <c r="S2158" s="13">
        <v>1.6</v>
      </c>
      <c r="T2158" s="13">
        <v>1.4</v>
      </c>
      <c r="U2158" s="13">
        <v>0.8</v>
      </c>
      <c r="V2158" s="13">
        <v>52.7</v>
      </c>
      <c r="W2158" s="11" t="str">
        <f t="shared" si="1"/>
        <v>C-Weak|BBVA|Digital|2024</v>
      </c>
      <c r="X2158" s="15">
        <f>(MAX(0,MIN(1,1-(K2158-scaling_params!$B$2)/(scaling_params!$C$2-scaling_params!$B$2)))+MAX(0,MIN(1,(L2158-scaling_params!$B$3)/(scaling_params!$C$3-scaling_params!$B$3))))/2</f>
        <v>0.08088235294</v>
      </c>
      <c r="Y2158" s="15">
        <f>(MAX(0,MIN(1,(M2158-scaling_params!$B$4)/(scaling_params!$C$4-scaling_params!$B$4)))+MAX(0,MIN(1,(N2158-scaling_params!$B$5)/(scaling_params!$C$5-scaling_params!$B$5))))/2</f>
        <v>0.1113095238</v>
      </c>
      <c r="Z2158" s="15">
        <f>(MAX(0,MIN(1,(O2158-scaling_params!$B$6)/(scaling_params!$C$6-scaling_params!$B$6)))+MAX(0,MIN(1,1-(P2158-scaling_params!$B$7)/(scaling_params!$C$7-scaling_params!$B$7)))+MAX(0,MIN(1,(T2158-scaling_params!$B$11)/(scaling_params!$C$11-scaling_params!$B$11))))/3</f>
        <v>0</v>
      </c>
      <c r="AA2158" s="15">
        <f>(MAX(0,MIN(1,1-(Q2158-scaling_params!$B$8)/(scaling_params!$C$8-scaling_params!$B$8)))+MAX(0,MIN(1,(R2158-scaling_params!$B$9)/(scaling_params!$C$9-scaling_params!$B$9)))+MAX(0,MIN(1,(S2158-scaling_params!$B$10)/(scaling_params!$C$10-scaling_params!$B$10))))/3</f>
        <v>0</v>
      </c>
      <c r="AB2158" s="15">
        <f>(MAX(0,MIN(1,(U2158-scaling_params!$B$12)/(scaling_params!$C$12-scaling_params!$B$12)))+MAX(0,MIN(1,(V2158-scaling_params!$B$13)/(scaling_params!$C$13-scaling_params!$B$13))))/2</f>
        <v>0.08454545455</v>
      </c>
      <c r="AC2158" s="13">
        <f>(scaling_params!$G$2*X2158+scaling_params!$G$3*Y2158+scaling_params!$G$4*Z2158+scaling_params!$G$5*AA2158+scaling_params!$G$6*AB2158)*100</f>
        <v>5.514145467</v>
      </c>
      <c r="AD2158" s="11" t="s">
        <v>681</v>
      </c>
      <c r="AE2158" s="11">
        <f t="shared" si="2"/>
        <v>0</v>
      </c>
    </row>
    <row r="2159" ht="15.75" customHeight="1">
      <c r="A2159" s="11" t="s">
        <v>254</v>
      </c>
      <c r="B2159" s="11" t="s">
        <v>163</v>
      </c>
      <c r="C2159" s="11" t="s">
        <v>164</v>
      </c>
      <c r="D2159" s="11" t="s">
        <v>174</v>
      </c>
      <c r="E2159" s="12">
        <v>2025.0</v>
      </c>
      <c r="F2159" s="11" t="s">
        <v>166</v>
      </c>
      <c r="G2159" s="11" t="s">
        <v>172</v>
      </c>
      <c r="H2159" s="11">
        <v>5.0</v>
      </c>
      <c r="I2159" s="13">
        <v>15.2</v>
      </c>
      <c r="J2159" s="11">
        <v>0.0</v>
      </c>
      <c r="K2159" s="13">
        <v>4.9</v>
      </c>
      <c r="L2159" s="13">
        <v>4.3</v>
      </c>
      <c r="M2159" s="11">
        <v>-27.0</v>
      </c>
      <c r="N2159" s="14">
        <v>0.55</v>
      </c>
      <c r="O2159" s="13">
        <v>53.6</v>
      </c>
      <c r="P2159" s="13">
        <v>9.0</v>
      </c>
      <c r="Q2159" s="13">
        <v>22.9</v>
      </c>
      <c r="R2159" s="13">
        <v>8.4</v>
      </c>
      <c r="S2159" s="13">
        <v>2.2</v>
      </c>
      <c r="T2159" s="13">
        <v>1.7</v>
      </c>
      <c r="U2159" s="13">
        <v>0.8</v>
      </c>
      <c r="V2159" s="13">
        <v>49.9</v>
      </c>
      <c r="W2159" s="11" t="str">
        <f t="shared" si="1"/>
        <v>C-Weak|BBVA|Digital|2025</v>
      </c>
      <c r="X2159" s="15">
        <f>(MAX(0,MIN(1,1-(K2159-scaling_params!$B$2)/(scaling_params!$C$2-scaling_params!$B$2)))+MAX(0,MIN(1,(L2159-scaling_params!$B$3)/(scaling_params!$C$3-scaling_params!$B$3))))/2</f>
        <v>0.09558823529</v>
      </c>
      <c r="Y2159" s="15">
        <f>(MAX(0,MIN(1,(M2159-scaling_params!$B$4)/(scaling_params!$C$4-scaling_params!$B$4)))+MAX(0,MIN(1,(N2159-scaling_params!$B$5)/(scaling_params!$C$5-scaling_params!$B$5))))/2</f>
        <v>0.09523809524</v>
      </c>
      <c r="Z2159" s="15">
        <f>(MAX(0,MIN(1,(O2159-scaling_params!$B$6)/(scaling_params!$C$6-scaling_params!$B$6)))+MAX(0,MIN(1,1-(P2159-scaling_params!$B$7)/(scaling_params!$C$7-scaling_params!$B$7)))+MAX(0,MIN(1,(T2159-scaling_params!$B$11)/(scaling_params!$C$11-scaling_params!$B$11))))/3</f>
        <v>0.03706563707</v>
      </c>
      <c r="AA2159" s="15">
        <f>(MAX(0,MIN(1,1-(Q2159-scaling_params!$B$8)/(scaling_params!$C$8-scaling_params!$B$8)))+MAX(0,MIN(1,(R2159-scaling_params!$B$9)/(scaling_params!$C$9-scaling_params!$B$9)))+MAX(0,MIN(1,(S2159-scaling_params!$B$10)/(scaling_params!$C$10-scaling_params!$B$10))))/3</f>
        <v>0.05882352941</v>
      </c>
      <c r="AB2159" s="15">
        <f>(MAX(0,MIN(1,(U2159-scaling_params!$B$12)/(scaling_params!$C$12-scaling_params!$B$12)))+MAX(0,MIN(1,(V2159-scaling_params!$B$13)/(scaling_params!$C$13-scaling_params!$B$13))))/2</f>
        <v>0.05909090909</v>
      </c>
      <c r="AC2159" s="13">
        <f>(scaling_params!$G$2*X2159+scaling_params!$G$3*Y2159+scaling_params!$G$4*Z2159+scaling_params!$G$5*AA2159+scaling_params!$G$6*AB2159)*100</f>
        <v>7.088028083</v>
      </c>
      <c r="AD2159" s="11" t="s">
        <v>681</v>
      </c>
      <c r="AE2159" s="11">
        <f t="shared" si="2"/>
        <v>0</v>
      </c>
    </row>
    <row r="2160" ht="15.75" customHeight="1">
      <c r="A2160" s="11" t="s">
        <v>255</v>
      </c>
      <c r="B2160" s="11" t="s">
        <v>163</v>
      </c>
      <c r="C2160" s="11" t="s">
        <v>164</v>
      </c>
      <c r="D2160" s="11" t="s">
        <v>181</v>
      </c>
      <c r="E2160" s="12">
        <v>2024.0</v>
      </c>
      <c r="F2160" s="11" t="s">
        <v>166</v>
      </c>
      <c r="G2160" s="11" t="s">
        <v>172</v>
      </c>
      <c r="H2160" s="11">
        <v>5.0</v>
      </c>
      <c r="I2160" s="13">
        <v>15.8</v>
      </c>
      <c r="J2160" s="11">
        <v>0.0</v>
      </c>
      <c r="K2160" s="13">
        <v>5.0</v>
      </c>
      <c r="L2160" s="13">
        <v>3.3</v>
      </c>
      <c r="M2160" s="11">
        <v>-34.0</v>
      </c>
      <c r="N2160" s="14">
        <v>0.58</v>
      </c>
      <c r="O2160" s="13">
        <v>58.2</v>
      </c>
      <c r="P2160" s="13">
        <v>10.1</v>
      </c>
      <c r="Q2160" s="13">
        <v>23.5</v>
      </c>
      <c r="R2160" s="13">
        <v>8.2</v>
      </c>
      <c r="S2160" s="13">
        <v>1.7</v>
      </c>
      <c r="T2160" s="13">
        <v>1.3</v>
      </c>
      <c r="U2160" s="13">
        <v>1.0</v>
      </c>
      <c r="V2160" s="13">
        <v>48.1</v>
      </c>
      <c r="W2160" s="11" t="str">
        <f t="shared" si="1"/>
        <v>C-Weak|BBVA|Corporate|2024</v>
      </c>
      <c r="X2160" s="15">
        <f>(MAX(0,MIN(1,1-(K2160-scaling_params!$B$2)/(scaling_params!$C$2-scaling_params!$B$2)))+MAX(0,MIN(1,(L2160-scaling_params!$B$3)/(scaling_params!$C$3-scaling_params!$B$3))))/2</f>
        <v>0.02205882353</v>
      </c>
      <c r="Y2160" s="15">
        <f>(MAX(0,MIN(1,(M2160-scaling_params!$B$4)/(scaling_params!$C$4-scaling_params!$B$4)))+MAX(0,MIN(1,(N2160-scaling_params!$B$5)/(scaling_params!$C$5-scaling_params!$B$5))))/2</f>
        <v>0.0744047619</v>
      </c>
      <c r="Z2160" s="15">
        <f>(MAX(0,MIN(1,(O2160-scaling_params!$B$6)/(scaling_params!$C$6-scaling_params!$B$6)))+MAX(0,MIN(1,1-(P2160-scaling_params!$B$7)/(scaling_params!$C$7-scaling_params!$B$7)))+MAX(0,MIN(1,(T2160-scaling_params!$B$11)/(scaling_params!$C$11-scaling_params!$B$11))))/3</f>
        <v>0.02640264026</v>
      </c>
      <c r="AA2160" s="15">
        <f>(MAX(0,MIN(1,1-(Q2160-scaling_params!$B$8)/(scaling_params!$C$8-scaling_params!$B$8)))+MAX(0,MIN(1,(R2160-scaling_params!$B$9)/(scaling_params!$C$9-scaling_params!$B$9)))+MAX(0,MIN(1,(S2160-scaling_params!$B$10)/(scaling_params!$C$10-scaling_params!$B$10))))/3</f>
        <v>0.009803921569</v>
      </c>
      <c r="AB2160" s="15">
        <f>(MAX(0,MIN(1,(U2160-scaling_params!$B$12)/(scaling_params!$C$12-scaling_params!$B$12)))+MAX(0,MIN(1,(V2160-scaling_params!$B$13)/(scaling_params!$C$13-scaling_params!$B$13))))/2</f>
        <v>0.04272727273</v>
      </c>
      <c r="AC2160" s="13">
        <f>(scaling_params!$G$2*X2160+scaling_params!$G$3*Y2160+scaling_params!$G$4*Z2160+scaling_params!$G$5*AA2160+scaling_params!$G$6*AB2160)*100</f>
        <v>3.564087142</v>
      </c>
      <c r="AD2160" s="11" t="s">
        <v>681</v>
      </c>
      <c r="AE2160" s="11">
        <f t="shared" si="2"/>
        <v>0</v>
      </c>
    </row>
    <row r="2161" ht="15.75" customHeight="1">
      <c r="A2161" s="11" t="s">
        <v>255</v>
      </c>
      <c r="B2161" s="11" t="s">
        <v>163</v>
      </c>
      <c r="C2161" s="11" t="s">
        <v>164</v>
      </c>
      <c r="D2161" s="11" t="s">
        <v>181</v>
      </c>
      <c r="E2161" s="12">
        <v>2025.0</v>
      </c>
      <c r="F2161" s="11" t="s">
        <v>166</v>
      </c>
      <c r="G2161" s="11" t="s">
        <v>172</v>
      </c>
      <c r="H2161" s="11">
        <v>5.0</v>
      </c>
      <c r="I2161" s="13">
        <v>15.2</v>
      </c>
      <c r="J2161" s="11">
        <v>0.0</v>
      </c>
      <c r="K2161" s="13">
        <v>5.1</v>
      </c>
      <c r="L2161" s="13">
        <v>4.0</v>
      </c>
      <c r="M2161" s="11">
        <v>-8.0</v>
      </c>
      <c r="N2161" s="14">
        <v>0.62</v>
      </c>
      <c r="O2161" s="13">
        <v>54.3</v>
      </c>
      <c r="P2161" s="13">
        <v>9.4</v>
      </c>
      <c r="Q2161" s="13">
        <v>22.9</v>
      </c>
      <c r="R2161" s="13">
        <v>7.0</v>
      </c>
      <c r="S2161" s="13">
        <v>2.4</v>
      </c>
      <c r="T2161" s="13">
        <v>1.8</v>
      </c>
      <c r="U2161" s="13">
        <v>0.8</v>
      </c>
      <c r="V2161" s="13">
        <v>49.2</v>
      </c>
      <c r="W2161" s="11" t="str">
        <f t="shared" si="1"/>
        <v>C-Weak|BBVA|Corporate|2025</v>
      </c>
      <c r="X2161" s="15">
        <f>(MAX(0,MIN(1,1-(K2161-scaling_params!$B$2)/(scaling_params!$C$2-scaling_params!$B$2)))+MAX(0,MIN(1,(L2161-scaling_params!$B$3)/(scaling_params!$C$3-scaling_params!$B$3))))/2</f>
        <v>0.07352941176</v>
      </c>
      <c r="Y2161" s="15">
        <f>(MAX(0,MIN(1,(M2161-scaling_params!$B$4)/(scaling_params!$C$4-scaling_params!$B$4)))+MAX(0,MIN(1,(N2161-scaling_params!$B$5)/(scaling_params!$C$5-scaling_params!$B$5))))/2</f>
        <v>0.2482142857</v>
      </c>
      <c r="Z2161" s="15">
        <f>(MAX(0,MIN(1,(O2161-scaling_params!$B$6)/(scaling_params!$C$6-scaling_params!$B$6)))+MAX(0,MIN(1,1-(P2161-scaling_params!$B$7)/(scaling_params!$C$7-scaling_params!$B$7)))+MAX(0,MIN(1,(T2161-scaling_params!$B$11)/(scaling_params!$C$11-scaling_params!$B$11))))/3</f>
        <v>0.02857142857</v>
      </c>
      <c r="AA2161" s="15">
        <f>(MAX(0,MIN(1,1-(Q2161-scaling_params!$B$8)/(scaling_params!$C$8-scaling_params!$B$8)))+MAX(0,MIN(1,(R2161-scaling_params!$B$9)/(scaling_params!$C$9-scaling_params!$B$9)))+MAX(0,MIN(1,(S2161-scaling_params!$B$10)/(scaling_params!$C$10-scaling_params!$B$10))))/3</f>
        <v>0.07843137255</v>
      </c>
      <c r="AB2161" s="15">
        <f>(MAX(0,MIN(1,(U2161-scaling_params!$B$12)/(scaling_params!$C$12-scaling_params!$B$12)))+MAX(0,MIN(1,(V2161-scaling_params!$B$13)/(scaling_params!$C$13-scaling_params!$B$13))))/2</f>
        <v>0.05272727273</v>
      </c>
      <c r="AC2161" s="13">
        <f>(scaling_params!$G$2*X2161+scaling_params!$G$3*Y2161+scaling_params!$G$4*Z2161+scaling_params!$G$5*AA2161+scaling_params!$G$6*AB2161)*100</f>
        <v>10.23497944</v>
      </c>
      <c r="AD2161" s="11" t="s">
        <v>681</v>
      </c>
      <c r="AE2161" s="11">
        <f t="shared" si="2"/>
        <v>0</v>
      </c>
    </row>
    <row r="2162" ht="15.75" customHeight="1">
      <c r="A2162" s="11" t="s">
        <v>256</v>
      </c>
      <c r="B2162" s="11" t="s">
        <v>163</v>
      </c>
      <c r="C2162" s="11" t="s">
        <v>164</v>
      </c>
      <c r="D2162" s="11" t="s">
        <v>170</v>
      </c>
      <c r="E2162" s="12">
        <v>2024.0</v>
      </c>
      <c r="F2162" s="11" t="s">
        <v>171</v>
      </c>
      <c r="G2162" s="11" t="s">
        <v>167</v>
      </c>
      <c r="H2162" s="11">
        <v>2.0</v>
      </c>
      <c r="I2162" s="13">
        <v>15.8</v>
      </c>
      <c r="J2162" s="11">
        <v>0.0</v>
      </c>
      <c r="K2162" s="13">
        <v>4.7</v>
      </c>
      <c r="L2162" s="13">
        <v>5.9</v>
      </c>
      <c r="M2162" s="11">
        <v>-11.0</v>
      </c>
      <c r="N2162" s="14">
        <v>0.71</v>
      </c>
      <c r="O2162" s="13">
        <v>58.3</v>
      </c>
      <c r="P2162" s="13">
        <v>9.6</v>
      </c>
      <c r="Q2162" s="13">
        <v>23.0</v>
      </c>
      <c r="R2162" s="13">
        <v>10.9</v>
      </c>
      <c r="S2162" s="13">
        <v>2.3</v>
      </c>
      <c r="T2162" s="13">
        <v>2.3</v>
      </c>
      <c r="U2162" s="13">
        <v>1.0</v>
      </c>
      <c r="V2162" s="13">
        <v>52.2</v>
      </c>
      <c r="W2162" s="11" t="str">
        <f t="shared" si="1"/>
        <v>C-Weak|BBVA|Risk|2024</v>
      </c>
      <c r="X2162" s="15">
        <f>(MAX(0,MIN(1,1-(K2162-scaling_params!$B$2)/(scaling_params!$C$2-scaling_params!$B$2)))+MAX(0,MIN(1,(L2162-scaling_params!$B$3)/(scaling_params!$C$3-scaling_params!$B$3))))/2</f>
        <v>0.2132352941</v>
      </c>
      <c r="Y2162" s="15">
        <f>(MAX(0,MIN(1,(M2162-scaling_params!$B$4)/(scaling_params!$C$4-scaling_params!$B$4)))+MAX(0,MIN(1,(N2162-scaling_params!$B$5)/(scaling_params!$C$5-scaling_params!$B$5))))/2</f>
        <v>0.3464285714</v>
      </c>
      <c r="Z2162" s="15">
        <f>(MAX(0,MIN(1,(O2162-scaling_params!$B$6)/(scaling_params!$C$6-scaling_params!$B$6)))+MAX(0,MIN(1,1-(P2162-scaling_params!$B$7)/(scaling_params!$C$7-scaling_params!$B$7)))+MAX(0,MIN(1,(T2162-scaling_params!$B$11)/(scaling_params!$C$11-scaling_params!$B$11))))/3</f>
        <v>0.1042432815</v>
      </c>
      <c r="AA2162" s="15">
        <f>(MAX(0,MIN(1,1-(Q2162-scaling_params!$B$8)/(scaling_params!$C$8-scaling_params!$B$8)))+MAX(0,MIN(1,(R2162-scaling_params!$B$9)/(scaling_params!$C$9-scaling_params!$B$9)))+MAX(0,MIN(1,(S2162-scaling_params!$B$10)/(scaling_params!$C$10-scaling_params!$B$10))))/3</f>
        <v>0.08972449739</v>
      </c>
      <c r="AB2162" s="15">
        <f>(MAX(0,MIN(1,(U2162-scaling_params!$B$12)/(scaling_params!$C$12-scaling_params!$B$12)))+MAX(0,MIN(1,(V2162-scaling_params!$B$13)/(scaling_params!$C$13-scaling_params!$B$13))))/2</f>
        <v>0.08</v>
      </c>
      <c r="AC2162" s="13">
        <f>(scaling_params!$G$2*X2162+scaling_params!$G$3*Y2162+scaling_params!$G$4*Z2162+scaling_params!$G$5*AA2162+scaling_params!$G$6*AB2162)*100</f>
        <v>18.12496911</v>
      </c>
      <c r="AD2162" s="11" t="s">
        <v>681</v>
      </c>
      <c r="AE2162" s="11">
        <f t="shared" si="2"/>
        <v>0</v>
      </c>
    </row>
    <row r="2163" ht="15.75" customHeight="1">
      <c r="A2163" s="11" t="s">
        <v>256</v>
      </c>
      <c r="B2163" s="11" t="s">
        <v>163</v>
      </c>
      <c r="C2163" s="11" t="s">
        <v>164</v>
      </c>
      <c r="D2163" s="11" t="s">
        <v>170</v>
      </c>
      <c r="E2163" s="12">
        <v>2025.0</v>
      </c>
      <c r="F2163" s="11" t="s">
        <v>171</v>
      </c>
      <c r="G2163" s="11" t="s">
        <v>167</v>
      </c>
      <c r="H2163" s="11">
        <v>2.0</v>
      </c>
      <c r="I2163" s="13">
        <v>15.2</v>
      </c>
      <c r="J2163" s="11">
        <v>0.0</v>
      </c>
      <c r="K2163" s="13">
        <v>4.1</v>
      </c>
      <c r="L2163" s="13">
        <v>4.7</v>
      </c>
      <c r="M2163" s="11">
        <v>-34.0</v>
      </c>
      <c r="N2163" s="14">
        <v>0.7</v>
      </c>
      <c r="O2163" s="13">
        <v>54.6</v>
      </c>
      <c r="P2163" s="13">
        <v>8.4</v>
      </c>
      <c r="Q2163" s="13">
        <v>21.3</v>
      </c>
      <c r="R2163" s="13">
        <v>7.8</v>
      </c>
      <c r="S2163" s="13">
        <v>2.8</v>
      </c>
      <c r="T2163" s="13">
        <v>2.3</v>
      </c>
      <c r="U2163" s="13">
        <v>0.9</v>
      </c>
      <c r="V2163" s="13">
        <v>43.6</v>
      </c>
      <c r="W2163" s="11" t="str">
        <f t="shared" si="1"/>
        <v>C-Weak|BBVA|Risk|2025</v>
      </c>
      <c r="X2163" s="15">
        <f>(MAX(0,MIN(1,1-(K2163-scaling_params!$B$2)/(scaling_params!$C$2-scaling_params!$B$2)))+MAX(0,MIN(1,(L2163-scaling_params!$B$3)/(scaling_params!$C$3-scaling_params!$B$3))))/2</f>
        <v>0.125</v>
      </c>
      <c r="Y2163" s="15">
        <f>(MAX(0,MIN(1,(M2163-scaling_params!$B$4)/(scaling_params!$C$4-scaling_params!$B$4)))+MAX(0,MIN(1,(N2163-scaling_params!$B$5)/(scaling_params!$C$5-scaling_params!$B$5))))/2</f>
        <v>0.2244047619</v>
      </c>
      <c r="Z2163" s="15">
        <f>(MAX(0,MIN(1,(O2163-scaling_params!$B$6)/(scaling_params!$C$6-scaling_params!$B$6)))+MAX(0,MIN(1,1-(P2163-scaling_params!$B$7)/(scaling_params!$C$7-scaling_params!$B$7)))+MAX(0,MIN(1,(T2163-scaling_params!$B$11)/(scaling_params!$C$11-scaling_params!$B$11))))/3</f>
        <v>0.1482625483</v>
      </c>
      <c r="AA2163" s="15">
        <f>(MAX(0,MIN(1,1-(Q2163-scaling_params!$B$8)/(scaling_params!$C$8-scaling_params!$B$8)))+MAX(0,MIN(1,(R2163-scaling_params!$B$9)/(scaling_params!$C$9-scaling_params!$B$9)))+MAX(0,MIN(1,(S2163-scaling_params!$B$10)/(scaling_params!$C$10-scaling_params!$B$10))))/3</f>
        <v>0.1176470588</v>
      </c>
      <c r="AB2163" s="15">
        <f>(MAX(0,MIN(1,(U2163-scaling_params!$B$12)/(scaling_params!$C$12-scaling_params!$B$12)))+MAX(0,MIN(1,(V2163-scaling_params!$B$13)/(scaling_params!$C$13-scaling_params!$B$13))))/2</f>
        <v>0.001818181818</v>
      </c>
      <c r="AC2163" s="13">
        <f>(scaling_params!$G$2*X2163+scaling_params!$G$3*Y2163+scaling_params!$G$4*Z2163+scaling_params!$G$5*AA2163+scaling_params!$G$6*AB2163)*100</f>
        <v>13.78722457</v>
      </c>
      <c r="AD2163" s="11" t="s">
        <v>681</v>
      </c>
      <c r="AE2163" s="11">
        <f t="shared" si="2"/>
        <v>0</v>
      </c>
    </row>
    <row r="2164" ht="15.75" customHeight="1">
      <c r="A2164" s="11" t="s">
        <v>257</v>
      </c>
      <c r="B2164" s="11" t="s">
        <v>163</v>
      </c>
      <c r="C2164" s="11" t="s">
        <v>164</v>
      </c>
      <c r="D2164" s="11" t="s">
        <v>165</v>
      </c>
      <c r="E2164" s="12">
        <v>2024.0</v>
      </c>
      <c r="F2164" s="11" t="s">
        <v>166</v>
      </c>
      <c r="G2164" s="11" t="s">
        <v>175</v>
      </c>
      <c r="H2164" s="11">
        <v>4.0</v>
      </c>
      <c r="I2164" s="13">
        <v>15.8</v>
      </c>
      <c r="J2164" s="11">
        <v>0.0</v>
      </c>
      <c r="K2164" s="13">
        <v>5.2</v>
      </c>
      <c r="L2164" s="13">
        <v>2.4</v>
      </c>
      <c r="M2164" s="11">
        <v>-51.0</v>
      </c>
      <c r="N2164" s="14">
        <v>0.59</v>
      </c>
      <c r="O2164" s="13">
        <v>53.3</v>
      </c>
      <c r="P2164" s="13">
        <v>9.3</v>
      </c>
      <c r="Q2164" s="13">
        <v>24.0</v>
      </c>
      <c r="R2164" s="13">
        <v>6.7</v>
      </c>
      <c r="S2164" s="13">
        <v>1.6</v>
      </c>
      <c r="T2164" s="13">
        <v>1.4</v>
      </c>
      <c r="U2164" s="13">
        <v>0.6</v>
      </c>
      <c r="V2164" s="13">
        <v>44.2</v>
      </c>
      <c r="W2164" s="11" t="str">
        <f t="shared" si="1"/>
        <v>C-Weak|BBVA|Operations|2024</v>
      </c>
      <c r="X2164" s="15">
        <f>(MAX(0,MIN(1,1-(K2164-scaling_params!$B$2)/(scaling_params!$C$2-scaling_params!$B$2)))+MAX(0,MIN(1,(L2164-scaling_params!$B$3)/(scaling_params!$C$3-scaling_params!$B$3))))/2</f>
        <v>0</v>
      </c>
      <c r="Y2164" s="15">
        <f>(MAX(0,MIN(1,(M2164-scaling_params!$B$4)/(scaling_params!$C$4-scaling_params!$B$4)))+MAX(0,MIN(1,(N2164-scaling_params!$B$5)/(scaling_params!$C$5-scaling_params!$B$5))))/2</f>
        <v>0.025</v>
      </c>
      <c r="Z2164" s="15">
        <f>(MAX(0,MIN(1,(O2164-scaling_params!$B$6)/(scaling_params!$C$6-scaling_params!$B$6)))+MAX(0,MIN(1,1-(P2164-scaling_params!$B$7)/(scaling_params!$C$7-scaling_params!$B$7)))+MAX(0,MIN(1,(T2164-scaling_params!$B$11)/(scaling_params!$C$11-scaling_params!$B$11))))/3</f>
        <v>0</v>
      </c>
      <c r="AA2164" s="15">
        <f>(MAX(0,MIN(1,1-(Q2164-scaling_params!$B$8)/(scaling_params!$C$8-scaling_params!$B$8)))+MAX(0,MIN(1,(R2164-scaling_params!$B$9)/(scaling_params!$C$9-scaling_params!$B$9)))+MAX(0,MIN(1,(S2164-scaling_params!$B$10)/(scaling_params!$C$10-scaling_params!$B$10))))/3</f>
        <v>0</v>
      </c>
      <c r="AB2164" s="15">
        <f>(MAX(0,MIN(1,(U2164-scaling_params!$B$12)/(scaling_params!$C$12-scaling_params!$B$12)))+MAX(0,MIN(1,(V2164-scaling_params!$B$13)/(scaling_params!$C$13-scaling_params!$B$13))))/2</f>
        <v>0.007272727273</v>
      </c>
      <c r="AC2164" s="13">
        <f>(scaling_params!$G$2*X2164+scaling_params!$G$3*Y2164+scaling_params!$G$4*Z2164+scaling_params!$G$5*AA2164+scaling_params!$G$6*AB2164)*100</f>
        <v>0.6733181818</v>
      </c>
      <c r="AD2164" s="11" t="s">
        <v>681</v>
      </c>
      <c r="AE2164" s="11">
        <f t="shared" si="2"/>
        <v>0</v>
      </c>
    </row>
    <row r="2165" ht="15.75" customHeight="1">
      <c r="A2165" s="11" t="s">
        <v>257</v>
      </c>
      <c r="B2165" s="11" t="s">
        <v>163</v>
      </c>
      <c r="C2165" s="11" t="s">
        <v>164</v>
      </c>
      <c r="D2165" s="11" t="s">
        <v>165</v>
      </c>
      <c r="E2165" s="12">
        <v>2025.0</v>
      </c>
      <c r="F2165" s="11" t="s">
        <v>166</v>
      </c>
      <c r="G2165" s="11" t="s">
        <v>175</v>
      </c>
      <c r="H2165" s="11">
        <v>4.0</v>
      </c>
      <c r="I2165" s="13">
        <v>15.2</v>
      </c>
      <c r="J2165" s="11">
        <v>0.0</v>
      </c>
      <c r="K2165" s="13">
        <v>4.5</v>
      </c>
      <c r="L2165" s="13">
        <v>2.9</v>
      </c>
      <c r="M2165" s="11">
        <v>-20.0</v>
      </c>
      <c r="N2165" s="14">
        <v>0.62</v>
      </c>
      <c r="O2165" s="13">
        <v>52.7</v>
      </c>
      <c r="P2165" s="13">
        <v>9.3</v>
      </c>
      <c r="Q2165" s="13">
        <v>21.4</v>
      </c>
      <c r="R2165" s="13">
        <v>5.7</v>
      </c>
      <c r="S2165" s="13">
        <v>1.0</v>
      </c>
      <c r="T2165" s="13">
        <v>1.1</v>
      </c>
      <c r="U2165" s="13">
        <v>0.5</v>
      </c>
      <c r="V2165" s="13">
        <v>33.2</v>
      </c>
      <c r="W2165" s="11" t="str">
        <f t="shared" si="1"/>
        <v>C-Weak|BBVA|Operations|2025</v>
      </c>
      <c r="X2165" s="15">
        <f>(MAX(0,MIN(1,1-(K2165-scaling_params!$B$2)/(scaling_params!$C$2-scaling_params!$B$2)))+MAX(0,MIN(1,(L2165-scaling_params!$B$3)/(scaling_params!$C$3-scaling_params!$B$3))))/2</f>
        <v>0</v>
      </c>
      <c r="Y2165" s="15">
        <f>(MAX(0,MIN(1,(M2165-scaling_params!$B$4)/(scaling_params!$C$4-scaling_params!$B$4)))+MAX(0,MIN(1,(N2165-scaling_params!$B$5)/(scaling_params!$C$5-scaling_params!$B$5))))/2</f>
        <v>0.1910714286</v>
      </c>
      <c r="Z2165" s="15">
        <f>(MAX(0,MIN(1,(O2165-scaling_params!$B$6)/(scaling_params!$C$6-scaling_params!$B$6)))+MAX(0,MIN(1,1-(P2165-scaling_params!$B$7)/(scaling_params!$C$7-scaling_params!$B$7)))+MAX(0,MIN(1,(T2165-scaling_params!$B$11)/(scaling_params!$C$11-scaling_params!$B$11))))/3</f>
        <v>0</v>
      </c>
      <c r="AA2165" s="15">
        <f>(MAX(0,MIN(1,1-(Q2165-scaling_params!$B$8)/(scaling_params!$C$8-scaling_params!$B$8)))+MAX(0,MIN(1,(R2165-scaling_params!$B$9)/(scaling_params!$C$9-scaling_params!$B$9)))+MAX(0,MIN(1,(S2165-scaling_params!$B$10)/(scaling_params!$C$10-scaling_params!$B$10))))/3</f>
        <v>0</v>
      </c>
      <c r="AB2165" s="15">
        <f>(MAX(0,MIN(1,(U2165-scaling_params!$B$12)/(scaling_params!$C$12-scaling_params!$B$12)))+MAX(0,MIN(1,(V2165-scaling_params!$B$13)/(scaling_params!$C$13-scaling_params!$B$13))))/2</f>
        <v>0</v>
      </c>
      <c r="AC2165" s="13">
        <f>(scaling_params!$G$2*X2165+scaling_params!$G$3*Y2165+scaling_params!$G$4*Z2165+scaling_params!$G$5*AA2165+scaling_params!$G$6*AB2165)*100</f>
        <v>4.490178571</v>
      </c>
      <c r="AD2165" s="11" t="s">
        <v>681</v>
      </c>
      <c r="AE2165" s="11">
        <f t="shared" si="2"/>
        <v>0</v>
      </c>
    </row>
    <row r="2166" ht="15.75" customHeight="1">
      <c r="A2166" s="11" t="s">
        <v>258</v>
      </c>
      <c r="B2166" s="11" t="s">
        <v>163</v>
      </c>
      <c r="C2166" s="11" t="s">
        <v>164</v>
      </c>
      <c r="D2166" s="11" t="s">
        <v>170</v>
      </c>
      <c r="E2166" s="12">
        <v>2024.0</v>
      </c>
      <c r="F2166" s="11" t="s">
        <v>166</v>
      </c>
      <c r="G2166" s="11" t="s">
        <v>175</v>
      </c>
      <c r="H2166" s="11">
        <v>4.0</v>
      </c>
      <c r="I2166" s="13">
        <v>15.8</v>
      </c>
      <c r="J2166" s="11">
        <v>0.0</v>
      </c>
      <c r="K2166" s="13">
        <v>4.7</v>
      </c>
      <c r="L2166" s="13">
        <v>5.6</v>
      </c>
      <c r="M2166" s="11">
        <v>-3.0</v>
      </c>
      <c r="N2166" s="14">
        <v>0.67</v>
      </c>
      <c r="O2166" s="13">
        <v>58.3</v>
      </c>
      <c r="P2166" s="13">
        <v>9.6</v>
      </c>
      <c r="Q2166" s="13">
        <v>23.0</v>
      </c>
      <c r="R2166" s="13">
        <v>10.9</v>
      </c>
      <c r="S2166" s="13">
        <v>2.7</v>
      </c>
      <c r="T2166" s="13">
        <v>2.3</v>
      </c>
      <c r="U2166" s="13">
        <v>1.0</v>
      </c>
      <c r="V2166" s="13">
        <v>68.3</v>
      </c>
      <c r="W2166" s="11" t="str">
        <f t="shared" si="1"/>
        <v>C-Weak|BBVA|Risk|2024</v>
      </c>
      <c r="X2166" s="15">
        <f>(MAX(0,MIN(1,1-(K2166-scaling_params!$B$2)/(scaling_params!$C$2-scaling_params!$B$2)))+MAX(0,MIN(1,(L2166-scaling_params!$B$3)/(scaling_params!$C$3-scaling_params!$B$3))))/2</f>
        <v>0.1911764706</v>
      </c>
      <c r="Y2166" s="15">
        <f>(MAX(0,MIN(1,(M2166-scaling_params!$B$4)/(scaling_params!$C$4-scaling_params!$B$4)))+MAX(0,MIN(1,(N2166-scaling_params!$B$5)/(scaling_params!$C$5-scaling_params!$B$5))))/2</f>
        <v>0.3345238095</v>
      </c>
      <c r="Z2166" s="15">
        <f>(MAX(0,MIN(1,(O2166-scaling_params!$B$6)/(scaling_params!$C$6-scaling_params!$B$6)))+MAX(0,MIN(1,1-(P2166-scaling_params!$B$7)/(scaling_params!$C$7-scaling_params!$B$7)))+MAX(0,MIN(1,(T2166-scaling_params!$B$11)/(scaling_params!$C$11-scaling_params!$B$11))))/3</f>
        <v>0.1042432815</v>
      </c>
      <c r="AA2166" s="15">
        <f>(MAX(0,MIN(1,1-(Q2166-scaling_params!$B$8)/(scaling_params!$C$8-scaling_params!$B$8)))+MAX(0,MIN(1,(R2166-scaling_params!$B$9)/(scaling_params!$C$9-scaling_params!$B$9)))+MAX(0,MIN(1,(S2166-scaling_params!$B$10)/(scaling_params!$C$10-scaling_params!$B$10))))/3</f>
        <v>0.1289401837</v>
      </c>
      <c r="AB2166" s="15">
        <f>(MAX(0,MIN(1,(U2166-scaling_params!$B$12)/(scaling_params!$C$12-scaling_params!$B$12)))+MAX(0,MIN(1,(V2166-scaling_params!$B$13)/(scaling_params!$C$13-scaling_params!$B$13))))/2</f>
        <v>0.2263636364</v>
      </c>
      <c r="AC2166" s="13">
        <f>(scaling_params!$G$2*X2166+scaling_params!$G$3*Y2166+scaling_params!$G$4*Z2166+scaling_params!$G$5*AA2166+scaling_params!$G$6*AB2166)*100</f>
        <v>19.74411184</v>
      </c>
      <c r="AD2166" s="11" t="s">
        <v>681</v>
      </c>
      <c r="AE2166" s="11">
        <f t="shared" si="2"/>
        <v>0</v>
      </c>
    </row>
    <row r="2167" ht="15.75" customHeight="1">
      <c r="A2167" s="11" t="s">
        <v>258</v>
      </c>
      <c r="B2167" s="11" t="s">
        <v>163</v>
      </c>
      <c r="C2167" s="11" t="s">
        <v>164</v>
      </c>
      <c r="D2167" s="11" t="s">
        <v>170</v>
      </c>
      <c r="E2167" s="12">
        <v>2025.0</v>
      </c>
      <c r="F2167" s="11" t="s">
        <v>166</v>
      </c>
      <c r="G2167" s="11" t="s">
        <v>175</v>
      </c>
      <c r="H2167" s="11">
        <v>4.0</v>
      </c>
      <c r="I2167" s="13">
        <v>15.2</v>
      </c>
      <c r="J2167" s="11">
        <v>0.0</v>
      </c>
      <c r="K2167" s="13">
        <v>4.1</v>
      </c>
      <c r="L2167" s="13">
        <v>4.6</v>
      </c>
      <c r="M2167" s="11">
        <v>-26.0</v>
      </c>
      <c r="N2167" s="14">
        <v>0.7</v>
      </c>
      <c r="O2167" s="13">
        <v>54.6</v>
      </c>
      <c r="P2167" s="13">
        <v>8.4</v>
      </c>
      <c r="Q2167" s="13">
        <v>21.3</v>
      </c>
      <c r="R2167" s="13">
        <v>7.8</v>
      </c>
      <c r="S2167" s="13">
        <v>2.4</v>
      </c>
      <c r="T2167" s="13">
        <v>2.3</v>
      </c>
      <c r="U2167" s="13">
        <v>0.9</v>
      </c>
      <c r="V2167" s="13">
        <v>52.8</v>
      </c>
      <c r="W2167" s="11" t="str">
        <f t="shared" si="1"/>
        <v>C-Weak|BBVA|Risk|2025</v>
      </c>
      <c r="X2167" s="15">
        <f>(MAX(0,MIN(1,1-(K2167-scaling_params!$B$2)/(scaling_params!$C$2-scaling_params!$B$2)))+MAX(0,MIN(1,(L2167-scaling_params!$B$3)/(scaling_params!$C$3-scaling_params!$B$3))))/2</f>
        <v>0.1176470588</v>
      </c>
      <c r="Y2167" s="15">
        <f>(MAX(0,MIN(1,(M2167-scaling_params!$B$4)/(scaling_params!$C$4-scaling_params!$B$4)))+MAX(0,MIN(1,(N2167-scaling_params!$B$5)/(scaling_params!$C$5-scaling_params!$B$5))))/2</f>
        <v>0.2625</v>
      </c>
      <c r="Z2167" s="15">
        <f>(MAX(0,MIN(1,(O2167-scaling_params!$B$6)/(scaling_params!$C$6-scaling_params!$B$6)))+MAX(0,MIN(1,1-(P2167-scaling_params!$B$7)/(scaling_params!$C$7-scaling_params!$B$7)))+MAX(0,MIN(1,(T2167-scaling_params!$B$11)/(scaling_params!$C$11-scaling_params!$B$11))))/3</f>
        <v>0.1482625483</v>
      </c>
      <c r="AA2167" s="15">
        <f>(MAX(0,MIN(1,1-(Q2167-scaling_params!$B$8)/(scaling_params!$C$8-scaling_params!$B$8)))+MAX(0,MIN(1,(R2167-scaling_params!$B$9)/(scaling_params!$C$9-scaling_params!$B$9)))+MAX(0,MIN(1,(S2167-scaling_params!$B$10)/(scaling_params!$C$10-scaling_params!$B$10))))/3</f>
        <v>0.07843137255</v>
      </c>
      <c r="AB2167" s="15">
        <f>(MAX(0,MIN(1,(U2167-scaling_params!$B$12)/(scaling_params!$C$12-scaling_params!$B$12)))+MAX(0,MIN(1,(V2167-scaling_params!$B$13)/(scaling_params!$C$13-scaling_params!$B$13))))/2</f>
        <v>0.08545454545</v>
      </c>
      <c r="AC2167" s="13">
        <f>(scaling_params!$G$2*X2167+scaling_params!$G$3*Y2167+scaling_params!$G$4*Z2167+scaling_params!$G$5*AA2167+scaling_params!$G$6*AB2167)*100</f>
        <v>14.80638156</v>
      </c>
      <c r="AD2167" s="11" t="s">
        <v>681</v>
      </c>
      <c r="AE2167" s="11">
        <f t="shared" si="2"/>
        <v>0</v>
      </c>
    </row>
    <row r="2168" ht="15.75" customHeight="1">
      <c r="A2168" s="11" t="s">
        <v>259</v>
      </c>
      <c r="B2168" s="11" t="s">
        <v>163</v>
      </c>
      <c r="C2168" s="11" t="s">
        <v>164</v>
      </c>
      <c r="D2168" s="11" t="s">
        <v>165</v>
      </c>
      <c r="E2168" s="12">
        <v>2024.0</v>
      </c>
      <c r="F2168" s="11" t="s">
        <v>171</v>
      </c>
      <c r="G2168" s="11" t="s">
        <v>172</v>
      </c>
      <c r="H2168" s="11">
        <v>3.0</v>
      </c>
      <c r="I2168" s="13">
        <v>15.8</v>
      </c>
      <c r="J2168" s="11">
        <v>0.0</v>
      </c>
      <c r="K2168" s="13">
        <v>5.2</v>
      </c>
      <c r="L2168" s="13">
        <v>3.2</v>
      </c>
      <c r="M2168" s="11">
        <v>-40.0</v>
      </c>
      <c r="N2168" s="14">
        <v>0.67</v>
      </c>
      <c r="O2168" s="13">
        <v>53.3</v>
      </c>
      <c r="P2168" s="13">
        <v>9.3</v>
      </c>
      <c r="Q2168" s="13">
        <v>24.0</v>
      </c>
      <c r="R2168" s="13">
        <v>6.7</v>
      </c>
      <c r="S2168" s="13">
        <v>1.9</v>
      </c>
      <c r="T2168" s="13">
        <v>1.5</v>
      </c>
      <c r="U2168" s="13">
        <v>0.6</v>
      </c>
      <c r="V2168" s="13">
        <v>54.9</v>
      </c>
      <c r="W2168" s="11" t="str">
        <f t="shared" si="1"/>
        <v>C-Weak|BBVA|Operations|2024</v>
      </c>
      <c r="X2168" s="15">
        <f>(MAX(0,MIN(1,1-(K2168-scaling_params!$B$2)/(scaling_params!$C$2-scaling_params!$B$2)))+MAX(0,MIN(1,(L2168-scaling_params!$B$3)/(scaling_params!$C$3-scaling_params!$B$3))))/2</f>
        <v>0.01470588235</v>
      </c>
      <c r="Y2168" s="15">
        <f>(MAX(0,MIN(1,(M2168-scaling_params!$B$4)/(scaling_params!$C$4-scaling_params!$B$4)))+MAX(0,MIN(1,(N2168-scaling_params!$B$5)/(scaling_params!$C$5-scaling_params!$B$5))))/2</f>
        <v>0.1583333333</v>
      </c>
      <c r="Z2168" s="15">
        <f>(MAX(0,MIN(1,(O2168-scaling_params!$B$6)/(scaling_params!$C$6-scaling_params!$B$6)))+MAX(0,MIN(1,1-(P2168-scaling_params!$B$7)/(scaling_params!$C$7-scaling_params!$B$7)))+MAX(0,MIN(1,(T2168-scaling_params!$B$11)/(scaling_params!$C$11-scaling_params!$B$11))))/3</f>
        <v>0</v>
      </c>
      <c r="AA2168" s="15">
        <f>(MAX(0,MIN(1,1-(Q2168-scaling_params!$B$8)/(scaling_params!$C$8-scaling_params!$B$8)))+MAX(0,MIN(1,(R2168-scaling_params!$B$9)/(scaling_params!$C$9-scaling_params!$B$9)))+MAX(0,MIN(1,(S2168-scaling_params!$B$10)/(scaling_params!$C$10-scaling_params!$B$10))))/3</f>
        <v>0.02941176471</v>
      </c>
      <c r="AB2168" s="15">
        <f>(MAX(0,MIN(1,(U2168-scaling_params!$B$12)/(scaling_params!$C$12-scaling_params!$B$12)))+MAX(0,MIN(1,(V2168-scaling_params!$B$13)/(scaling_params!$C$13-scaling_params!$B$13))))/2</f>
        <v>0.1045454545</v>
      </c>
      <c r="AC2168" s="13">
        <f>(scaling_params!$G$2*X2168+scaling_params!$G$3*Y2168+scaling_params!$G$4*Z2168+scaling_params!$G$5*AA2168+scaling_params!$G$6*AB2168)*100</f>
        <v>5.817704991</v>
      </c>
      <c r="AD2168" s="11" t="s">
        <v>681</v>
      </c>
      <c r="AE2168" s="11">
        <f t="shared" si="2"/>
        <v>0</v>
      </c>
    </row>
    <row r="2169" ht="15.75" customHeight="1">
      <c r="A2169" s="11" t="s">
        <v>259</v>
      </c>
      <c r="B2169" s="11" t="s">
        <v>163</v>
      </c>
      <c r="C2169" s="11" t="s">
        <v>164</v>
      </c>
      <c r="D2169" s="11" t="s">
        <v>165</v>
      </c>
      <c r="E2169" s="12">
        <v>2025.0</v>
      </c>
      <c r="F2169" s="11" t="s">
        <v>171</v>
      </c>
      <c r="G2169" s="11" t="s">
        <v>172</v>
      </c>
      <c r="H2169" s="11">
        <v>3.0</v>
      </c>
      <c r="I2169" s="13">
        <v>15.2</v>
      </c>
      <c r="J2169" s="11">
        <v>0.0</v>
      </c>
      <c r="K2169" s="13">
        <v>4.5</v>
      </c>
      <c r="L2169" s="13">
        <v>5.4</v>
      </c>
      <c r="M2169" s="11">
        <v>-6.0</v>
      </c>
      <c r="N2169" s="14">
        <v>0.64</v>
      </c>
      <c r="O2169" s="13">
        <v>52.7</v>
      </c>
      <c r="P2169" s="13">
        <v>9.3</v>
      </c>
      <c r="Q2169" s="13">
        <v>21.4</v>
      </c>
      <c r="R2169" s="13">
        <v>5.7</v>
      </c>
      <c r="S2169" s="13">
        <v>2.5</v>
      </c>
      <c r="T2169" s="13">
        <v>2.4</v>
      </c>
      <c r="U2169" s="13">
        <v>0.5</v>
      </c>
      <c r="V2169" s="13">
        <v>53.3</v>
      </c>
      <c r="W2169" s="11" t="str">
        <f t="shared" si="1"/>
        <v>C-Weak|BBVA|Operations|2025</v>
      </c>
      <c r="X2169" s="15">
        <f>(MAX(0,MIN(1,1-(K2169-scaling_params!$B$2)/(scaling_params!$C$2-scaling_params!$B$2)))+MAX(0,MIN(1,(L2169-scaling_params!$B$3)/(scaling_params!$C$3-scaling_params!$B$3))))/2</f>
        <v>0.1764705882</v>
      </c>
      <c r="Y2169" s="15">
        <f>(MAX(0,MIN(1,(M2169-scaling_params!$B$4)/(scaling_params!$C$4-scaling_params!$B$4)))+MAX(0,MIN(1,(N2169-scaling_params!$B$5)/(scaling_params!$C$5-scaling_params!$B$5))))/2</f>
        <v>0.2827380952</v>
      </c>
      <c r="Z2169" s="15">
        <f>(MAX(0,MIN(1,(O2169-scaling_params!$B$6)/(scaling_params!$C$6-scaling_params!$B$6)))+MAX(0,MIN(1,1-(P2169-scaling_params!$B$7)/(scaling_params!$C$7-scaling_params!$B$7)))+MAX(0,MIN(1,(T2169-scaling_params!$B$11)/(scaling_params!$C$11-scaling_params!$B$11))))/3</f>
        <v>0.08571428571</v>
      </c>
      <c r="AA2169" s="15">
        <f>(MAX(0,MIN(1,1-(Q2169-scaling_params!$B$8)/(scaling_params!$C$8-scaling_params!$B$8)))+MAX(0,MIN(1,(R2169-scaling_params!$B$9)/(scaling_params!$C$9-scaling_params!$B$9)))+MAX(0,MIN(1,(S2169-scaling_params!$B$10)/(scaling_params!$C$10-scaling_params!$B$10))))/3</f>
        <v>0.08823529412</v>
      </c>
      <c r="AB2169" s="15">
        <f>(MAX(0,MIN(1,(U2169-scaling_params!$B$12)/(scaling_params!$C$12-scaling_params!$B$12)))+MAX(0,MIN(1,(V2169-scaling_params!$B$13)/(scaling_params!$C$13-scaling_params!$B$13))))/2</f>
        <v>0.09</v>
      </c>
      <c r="AC2169" s="13">
        <f>(scaling_params!$G$2*X2169+scaling_params!$G$3*Y2169+scaling_params!$G$4*Z2169+scaling_params!$G$5*AA2169+scaling_params!$G$6*AB2169)*100</f>
        <v>15.42063095</v>
      </c>
      <c r="AD2169" s="11" t="s">
        <v>681</v>
      </c>
      <c r="AE2169" s="11">
        <f t="shared" si="2"/>
        <v>0</v>
      </c>
    </row>
    <row r="2170" ht="15.75" customHeight="1">
      <c r="A2170" s="11" t="s">
        <v>260</v>
      </c>
      <c r="B2170" s="11" t="s">
        <v>163</v>
      </c>
      <c r="C2170" s="11" t="s">
        <v>164</v>
      </c>
      <c r="D2170" s="11" t="s">
        <v>181</v>
      </c>
      <c r="E2170" s="12">
        <v>2024.0</v>
      </c>
      <c r="F2170" s="11" t="s">
        <v>171</v>
      </c>
      <c r="G2170" s="11" t="s">
        <v>184</v>
      </c>
      <c r="H2170" s="11">
        <v>1.0</v>
      </c>
      <c r="I2170" s="13">
        <v>15.8</v>
      </c>
      <c r="J2170" s="11">
        <v>0.0</v>
      </c>
      <c r="K2170" s="13">
        <v>5.0</v>
      </c>
      <c r="L2170" s="13">
        <v>3.4</v>
      </c>
      <c r="M2170" s="11">
        <v>-18.0</v>
      </c>
      <c r="N2170" s="14">
        <v>0.56</v>
      </c>
      <c r="O2170" s="13">
        <v>58.2</v>
      </c>
      <c r="P2170" s="13">
        <v>10.1</v>
      </c>
      <c r="Q2170" s="13">
        <v>23.5</v>
      </c>
      <c r="R2170" s="13">
        <v>8.2</v>
      </c>
      <c r="S2170" s="13">
        <v>1.4</v>
      </c>
      <c r="T2170" s="13">
        <v>1.0</v>
      </c>
      <c r="U2170" s="13">
        <v>1.0</v>
      </c>
      <c r="V2170" s="13">
        <v>46.5</v>
      </c>
      <c r="W2170" s="11" t="str">
        <f t="shared" si="1"/>
        <v>C-Weak|BBVA|Corporate|2024</v>
      </c>
      <c r="X2170" s="15">
        <f>(MAX(0,MIN(1,1-(K2170-scaling_params!$B$2)/(scaling_params!$C$2-scaling_params!$B$2)))+MAX(0,MIN(1,(L2170-scaling_params!$B$3)/(scaling_params!$C$3-scaling_params!$B$3))))/2</f>
        <v>0.02941176471</v>
      </c>
      <c r="Y2170" s="15">
        <f>(MAX(0,MIN(1,(M2170-scaling_params!$B$4)/(scaling_params!$C$4-scaling_params!$B$4)))+MAX(0,MIN(1,(N2170-scaling_params!$B$5)/(scaling_params!$C$5-scaling_params!$B$5))))/2</f>
        <v>0.1380952381</v>
      </c>
      <c r="Z2170" s="15">
        <f>(MAX(0,MIN(1,(O2170-scaling_params!$B$6)/(scaling_params!$C$6-scaling_params!$B$6)))+MAX(0,MIN(1,1-(P2170-scaling_params!$B$7)/(scaling_params!$C$7-scaling_params!$B$7)))+MAX(0,MIN(1,(T2170-scaling_params!$B$11)/(scaling_params!$C$11-scaling_params!$B$11))))/3</f>
        <v>0.02640264026</v>
      </c>
      <c r="AA2170" s="15">
        <f>(MAX(0,MIN(1,1-(Q2170-scaling_params!$B$8)/(scaling_params!$C$8-scaling_params!$B$8)))+MAX(0,MIN(1,(R2170-scaling_params!$B$9)/(scaling_params!$C$9-scaling_params!$B$9)))+MAX(0,MIN(1,(S2170-scaling_params!$B$10)/(scaling_params!$C$10-scaling_params!$B$10))))/3</f>
        <v>0</v>
      </c>
      <c r="AB2170" s="15">
        <f>(MAX(0,MIN(1,(U2170-scaling_params!$B$12)/(scaling_params!$C$12-scaling_params!$B$12)))+MAX(0,MIN(1,(V2170-scaling_params!$B$13)/(scaling_params!$C$13-scaling_params!$B$13))))/2</f>
        <v>0.02818181818</v>
      </c>
      <c r="AC2170" s="13">
        <f>(scaling_params!$G$2*X2170+scaling_params!$G$3*Y2170+scaling_params!$G$4*Z2170+scaling_params!$G$5*AA2170+scaling_params!$G$6*AB2170)*100</f>
        <v>4.889422067</v>
      </c>
      <c r="AD2170" s="11" t="s">
        <v>681</v>
      </c>
      <c r="AE2170" s="11">
        <f t="shared" si="2"/>
        <v>0</v>
      </c>
    </row>
    <row r="2171" ht="15.75" customHeight="1">
      <c r="A2171" s="11" t="s">
        <v>260</v>
      </c>
      <c r="B2171" s="11" t="s">
        <v>163</v>
      </c>
      <c r="C2171" s="11" t="s">
        <v>164</v>
      </c>
      <c r="D2171" s="11" t="s">
        <v>181</v>
      </c>
      <c r="E2171" s="12">
        <v>2025.0</v>
      </c>
      <c r="F2171" s="11" t="s">
        <v>171</v>
      </c>
      <c r="G2171" s="11" t="s">
        <v>184</v>
      </c>
      <c r="H2171" s="11">
        <v>1.0</v>
      </c>
      <c r="I2171" s="13">
        <v>15.2</v>
      </c>
      <c r="J2171" s="11">
        <v>0.0</v>
      </c>
      <c r="K2171" s="13">
        <v>5.1</v>
      </c>
      <c r="L2171" s="13">
        <v>2.0</v>
      </c>
      <c r="M2171" s="11">
        <v>-26.0</v>
      </c>
      <c r="N2171" s="14">
        <v>0.65</v>
      </c>
      <c r="O2171" s="13">
        <v>54.3</v>
      </c>
      <c r="P2171" s="13">
        <v>9.4</v>
      </c>
      <c r="Q2171" s="13">
        <v>22.9</v>
      </c>
      <c r="R2171" s="13">
        <v>7.0</v>
      </c>
      <c r="S2171" s="13">
        <v>2.0</v>
      </c>
      <c r="T2171" s="13">
        <v>1.2</v>
      </c>
      <c r="U2171" s="13">
        <v>0.8</v>
      </c>
      <c r="V2171" s="13">
        <v>52.3</v>
      </c>
      <c r="W2171" s="11" t="str">
        <f t="shared" si="1"/>
        <v>C-Weak|BBVA|Corporate|2025</v>
      </c>
      <c r="X2171" s="15">
        <f>(MAX(0,MIN(1,1-(K2171-scaling_params!$B$2)/(scaling_params!$C$2-scaling_params!$B$2)))+MAX(0,MIN(1,(L2171-scaling_params!$B$3)/(scaling_params!$C$3-scaling_params!$B$3))))/2</f>
        <v>0</v>
      </c>
      <c r="Y2171" s="15">
        <f>(MAX(0,MIN(1,(M2171-scaling_params!$B$4)/(scaling_params!$C$4-scaling_params!$B$4)))+MAX(0,MIN(1,(N2171-scaling_params!$B$5)/(scaling_params!$C$5-scaling_params!$B$5))))/2</f>
        <v>0.2</v>
      </c>
      <c r="Z2171" s="15">
        <f>(MAX(0,MIN(1,(O2171-scaling_params!$B$6)/(scaling_params!$C$6-scaling_params!$B$6)))+MAX(0,MIN(1,1-(P2171-scaling_params!$B$7)/(scaling_params!$C$7-scaling_params!$B$7)))+MAX(0,MIN(1,(T2171-scaling_params!$B$11)/(scaling_params!$C$11-scaling_params!$B$11))))/3</f>
        <v>0</v>
      </c>
      <c r="AA2171" s="15">
        <f>(MAX(0,MIN(1,1-(Q2171-scaling_params!$B$8)/(scaling_params!$C$8-scaling_params!$B$8)))+MAX(0,MIN(1,(R2171-scaling_params!$B$9)/(scaling_params!$C$9-scaling_params!$B$9)))+MAX(0,MIN(1,(S2171-scaling_params!$B$10)/(scaling_params!$C$10-scaling_params!$B$10))))/3</f>
        <v>0.03921568627</v>
      </c>
      <c r="AB2171" s="15">
        <f>(MAX(0,MIN(1,(U2171-scaling_params!$B$12)/(scaling_params!$C$12-scaling_params!$B$12)))+MAX(0,MIN(1,(V2171-scaling_params!$B$13)/(scaling_params!$C$13-scaling_params!$B$13))))/2</f>
        <v>0.08090909091</v>
      </c>
      <c r="AC2171" s="13">
        <f>(scaling_params!$G$2*X2171+scaling_params!$G$3*Y2171+scaling_params!$G$4*Z2171+scaling_params!$G$5*AA2171+scaling_params!$G$6*AB2171)*100</f>
        <v>6.344923351</v>
      </c>
      <c r="AD2171" s="11" t="s">
        <v>681</v>
      </c>
      <c r="AE2171" s="11">
        <f t="shared" si="2"/>
        <v>0</v>
      </c>
    </row>
    <row r="2172" ht="15.75" customHeight="1">
      <c r="A2172" s="11" t="s">
        <v>261</v>
      </c>
      <c r="B2172" s="11" t="s">
        <v>163</v>
      </c>
      <c r="C2172" s="11" t="s">
        <v>164</v>
      </c>
      <c r="D2172" s="11" t="s">
        <v>170</v>
      </c>
      <c r="E2172" s="12">
        <v>2024.0</v>
      </c>
      <c r="F2172" s="11" t="s">
        <v>171</v>
      </c>
      <c r="G2172" s="11" t="s">
        <v>175</v>
      </c>
      <c r="H2172" s="11">
        <v>5.0</v>
      </c>
      <c r="I2172" s="13">
        <v>15.8</v>
      </c>
      <c r="J2172" s="11">
        <v>0.0</v>
      </c>
      <c r="K2172" s="13">
        <v>4.7</v>
      </c>
      <c r="L2172" s="13">
        <v>5.2</v>
      </c>
      <c r="M2172" s="11">
        <v>-25.0</v>
      </c>
      <c r="N2172" s="14">
        <v>0.64</v>
      </c>
      <c r="O2172" s="13">
        <v>58.3</v>
      </c>
      <c r="P2172" s="13">
        <v>9.6</v>
      </c>
      <c r="Q2172" s="13">
        <v>23.0</v>
      </c>
      <c r="R2172" s="13">
        <v>10.9</v>
      </c>
      <c r="S2172" s="13">
        <v>2.7</v>
      </c>
      <c r="T2172" s="13">
        <v>2.3</v>
      </c>
      <c r="U2172" s="13">
        <v>1.0</v>
      </c>
      <c r="V2172" s="13">
        <v>48.9</v>
      </c>
      <c r="W2172" s="11" t="str">
        <f t="shared" si="1"/>
        <v>C-Weak|BBVA|Risk|2024</v>
      </c>
      <c r="X2172" s="15">
        <f>(MAX(0,MIN(1,1-(K2172-scaling_params!$B$2)/(scaling_params!$C$2-scaling_params!$B$2)))+MAX(0,MIN(1,(L2172-scaling_params!$B$3)/(scaling_params!$C$3-scaling_params!$B$3))))/2</f>
        <v>0.1617647059</v>
      </c>
      <c r="Y2172" s="15">
        <f>(MAX(0,MIN(1,(M2172-scaling_params!$B$4)/(scaling_params!$C$4-scaling_params!$B$4)))+MAX(0,MIN(1,(N2172-scaling_params!$B$5)/(scaling_params!$C$5-scaling_params!$B$5))))/2</f>
        <v>0.1922619048</v>
      </c>
      <c r="Z2172" s="15">
        <f>(MAX(0,MIN(1,(O2172-scaling_params!$B$6)/(scaling_params!$C$6-scaling_params!$B$6)))+MAX(0,MIN(1,1-(P2172-scaling_params!$B$7)/(scaling_params!$C$7-scaling_params!$B$7)))+MAX(0,MIN(1,(T2172-scaling_params!$B$11)/(scaling_params!$C$11-scaling_params!$B$11))))/3</f>
        <v>0.1042432815</v>
      </c>
      <c r="AA2172" s="15">
        <f>(MAX(0,MIN(1,1-(Q2172-scaling_params!$B$8)/(scaling_params!$C$8-scaling_params!$B$8)))+MAX(0,MIN(1,(R2172-scaling_params!$B$9)/(scaling_params!$C$9-scaling_params!$B$9)))+MAX(0,MIN(1,(S2172-scaling_params!$B$10)/(scaling_params!$C$10-scaling_params!$B$10))))/3</f>
        <v>0.1289401837</v>
      </c>
      <c r="AB2172" s="15">
        <f>(MAX(0,MIN(1,(U2172-scaling_params!$B$12)/(scaling_params!$C$12-scaling_params!$B$12)))+MAX(0,MIN(1,(V2172-scaling_params!$B$13)/(scaling_params!$C$13-scaling_params!$B$13))))/2</f>
        <v>0.05</v>
      </c>
      <c r="AC2172" s="13">
        <f>(scaling_params!$G$2*X2172+scaling_params!$G$3*Y2172+scaling_params!$G$4*Z2172+scaling_params!$G$5*AA2172+scaling_params!$G$6*AB2172)*100</f>
        <v>13.6286897</v>
      </c>
      <c r="AD2172" s="11" t="s">
        <v>681</v>
      </c>
      <c r="AE2172" s="11">
        <f t="shared" si="2"/>
        <v>0</v>
      </c>
    </row>
    <row r="2173" ht="15.75" customHeight="1">
      <c r="A2173" s="11" t="s">
        <v>261</v>
      </c>
      <c r="B2173" s="11" t="s">
        <v>163</v>
      </c>
      <c r="C2173" s="11" t="s">
        <v>164</v>
      </c>
      <c r="D2173" s="11" t="s">
        <v>170</v>
      </c>
      <c r="E2173" s="12">
        <v>2025.0</v>
      </c>
      <c r="F2173" s="11" t="s">
        <v>171</v>
      </c>
      <c r="G2173" s="11" t="s">
        <v>175</v>
      </c>
      <c r="H2173" s="11">
        <v>5.0</v>
      </c>
      <c r="I2173" s="13">
        <v>15.2</v>
      </c>
      <c r="J2173" s="11">
        <v>1.0</v>
      </c>
      <c r="K2173" s="13">
        <v>4.1</v>
      </c>
      <c r="L2173" s="13">
        <v>4.5</v>
      </c>
      <c r="M2173" s="11">
        <v>-31.0</v>
      </c>
      <c r="N2173" s="14">
        <v>0.58</v>
      </c>
      <c r="O2173" s="13">
        <v>54.6</v>
      </c>
      <c r="P2173" s="13">
        <v>8.4</v>
      </c>
      <c r="Q2173" s="13">
        <v>21.3</v>
      </c>
      <c r="R2173" s="13">
        <v>7.8</v>
      </c>
      <c r="S2173" s="13">
        <v>2.7</v>
      </c>
      <c r="T2173" s="13">
        <v>2.0</v>
      </c>
      <c r="U2173" s="13">
        <v>0.9</v>
      </c>
      <c r="V2173" s="13">
        <v>50.4</v>
      </c>
      <c r="W2173" s="11" t="str">
        <f t="shared" si="1"/>
        <v>C-Weak|BBVA|Risk|2025</v>
      </c>
      <c r="X2173" s="15">
        <f>(MAX(0,MIN(1,1-(K2173-scaling_params!$B$2)/(scaling_params!$C$2-scaling_params!$B$2)))+MAX(0,MIN(1,(L2173-scaling_params!$B$3)/(scaling_params!$C$3-scaling_params!$B$3))))/2</f>
        <v>0.1102941176</v>
      </c>
      <c r="Y2173" s="15">
        <f>(MAX(0,MIN(1,(M2173-scaling_params!$B$4)/(scaling_params!$C$4-scaling_params!$B$4)))+MAX(0,MIN(1,(N2173-scaling_params!$B$5)/(scaling_params!$C$5-scaling_params!$B$5))))/2</f>
        <v>0.08869047619</v>
      </c>
      <c r="Z2173" s="15">
        <f>(MAX(0,MIN(1,(O2173-scaling_params!$B$6)/(scaling_params!$C$6-scaling_params!$B$6)))+MAX(0,MIN(1,1-(P2173-scaling_params!$B$7)/(scaling_params!$C$7-scaling_params!$B$7)))+MAX(0,MIN(1,(T2173-scaling_params!$B$11)/(scaling_params!$C$11-scaling_params!$B$11))))/3</f>
        <v>0.1196911197</v>
      </c>
      <c r="AA2173" s="15">
        <f>(MAX(0,MIN(1,1-(Q2173-scaling_params!$B$8)/(scaling_params!$C$8-scaling_params!$B$8)))+MAX(0,MIN(1,(R2173-scaling_params!$B$9)/(scaling_params!$C$9-scaling_params!$B$9)))+MAX(0,MIN(1,(S2173-scaling_params!$B$10)/(scaling_params!$C$10-scaling_params!$B$10))))/3</f>
        <v>0.1078431373</v>
      </c>
      <c r="AB2173" s="15">
        <f>(MAX(0,MIN(1,(U2173-scaling_params!$B$12)/(scaling_params!$C$12-scaling_params!$B$12)))+MAX(0,MIN(1,(V2173-scaling_params!$B$13)/(scaling_params!$C$13-scaling_params!$B$13))))/2</f>
        <v>0.06363636364</v>
      </c>
      <c r="AC2173" s="13">
        <f>(scaling_params!$G$2*X2173+scaling_params!$G$3*Y2173+scaling_params!$G$4*Z2173+scaling_params!$G$5*AA2173+scaling_params!$G$6*AB2173)*100</f>
        <v>10.13782757</v>
      </c>
      <c r="AD2173" s="11" t="s">
        <v>681</v>
      </c>
      <c r="AE2173" s="11">
        <f t="shared" si="2"/>
        <v>0</v>
      </c>
    </row>
    <row r="2174" ht="15.75" customHeight="1">
      <c r="A2174" s="11" t="s">
        <v>262</v>
      </c>
      <c r="B2174" s="11" t="s">
        <v>163</v>
      </c>
      <c r="C2174" s="11" t="s">
        <v>164</v>
      </c>
      <c r="D2174" s="11" t="s">
        <v>174</v>
      </c>
      <c r="E2174" s="12">
        <v>2024.0</v>
      </c>
      <c r="F2174" s="11" t="s">
        <v>171</v>
      </c>
      <c r="G2174" s="11" t="s">
        <v>172</v>
      </c>
      <c r="H2174" s="11">
        <v>4.0</v>
      </c>
      <c r="I2174" s="13">
        <v>15.8</v>
      </c>
      <c r="J2174" s="11">
        <v>1.0</v>
      </c>
      <c r="K2174" s="13">
        <v>4.4</v>
      </c>
      <c r="L2174" s="13">
        <v>4.8</v>
      </c>
      <c r="M2174" s="11">
        <v>-19.0</v>
      </c>
      <c r="N2174" s="14">
        <v>0.59</v>
      </c>
      <c r="O2174" s="13">
        <v>50.8</v>
      </c>
      <c r="P2174" s="13">
        <v>10.1</v>
      </c>
      <c r="Q2174" s="13">
        <v>23.5</v>
      </c>
      <c r="R2174" s="13">
        <v>5.6</v>
      </c>
      <c r="S2174" s="13">
        <v>2.5</v>
      </c>
      <c r="T2174" s="13">
        <v>1.7</v>
      </c>
      <c r="U2174" s="13">
        <v>0.8</v>
      </c>
      <c r="V2174" s="13">
        <v>60.2</v>
      </c>
      <c r="W2174" s="11" t="str">
        <f t="shared" si="1"/>
        <v>C-Weak|BBVA|Digital|2024</v>
      </c>
      <c r="X2174" s="15">
        <f>(MAX(0,MIN(1,1-(K2174-scaling_params!$B$2)/(scaling_params!$C$2-scaling_params!$B$2)))+MAX(0,MIN(1,(L2174-scaling_params!$B$3)/(scaling_params!$C$3-scaling_params!$B$3))))/2</f>
        <v>0.1323529412</v>
      </c>
      <c r="Y2174" s="15">
        <f>(MAX(0,MIN(1,(M2174-scaling_params!$B$4)/(scaling_params!$C$4-scaling_params!$B$4)))+MAX(0,MIN(1,(N2174-scaling_params!$B$5)/(scaling_params!$C$5-scaling_params!$B$5))))/2</f>
        <v>0.1583333333</v>
      </c>
      <c r="Z2174" s="15">
        <f>(MAX(0,MIN(1,(O2174-scaling_params!$B$6)/(scaling_params!$C$6-scaling_params!$B$6)))+MAX(0,MIN(1,1-(P2174-scaling_params!$B$7)/(scaling_params!$C$7-scaling_params!$B$7)))+MAX(0,MIN(1,(T2174-scaling_params!$B$11)/(scaling_params!$C$11-scaling_params!$B$11))))/3</f>
        <v>0.01904761905</v>
      </c>
      <c r="AA2174" s="15">
        <f>(MAX(0,MIN(1,1-(Q2174-scaling_params!$B$8)/(scaling_params!$C$8-scaling_params!$B$8)))+MAX(0,MIN(1,(R2174-scaling_params!$B$9)/(scaling_params!$C$9-scaling_params!$B$9)))+MAX(0,MIN(1,(S2174-scaling_params!$B$10)/(scaling_params!$C$10-scaling_params!$B$10))))/3</f>
        <v>0.08823529412</v>
      </c>
      <c r="AB2174" s="15">
        <f>(MAX(0,MIN(1,(U2174-scaling_params!$B$12)/(scaling_params!$C$12-scaling_params!$B$12)))+MAX(0,MIN(1,(V2174-scaling_params!$B$13)/(scaling_params!$C$13-scaling_params!$B$13))))/2</f>
        <v>0.1527272727</v>
      </c>
      <c r="AC2174" s="13">
        <f>(scaling_params!$G$2*X2174+scaling_params!$G$3*Y2174+scaling_params!$G$4*Z2174+scaling_params!$G$5*AA2174+scaling_params!$G$6*AB2174)*100</f>
        <v>10.63386949</v>
      </c>
      <c r="AD2174" s="11" t="s">
        <v>681</v>
      </c>
      <c r="AE2174" s="11">
        <f t="shared" si="2"/>
        <v>0</v>
      </c>
    </row>
    <row r="2175" ht="15.75" customHeight="1">
      <c r="A2175" s="11" t="s">
        <v>262</v>
      </c>
      <c r="B2175" s="11" t="s">
        <v>163</v>
      </c>
      <c r="C2175" s="11" t="s">
        <v>164</v>
      </c>
      <c r="D2175" s="11" t="s">
        <v>174</v>
      </c>
      <c r="E2175" s="12">
        <v>2025.0</v>
      </c>
      <c r="F2175" s="11" t="s">
        <v>171</v>
      </c>
      <c r="G2175" s="11" t="s">
        <v>172</v>
      </c>
      <c r="H2175" s="11">
        <v>4.0</v>
      </c>
      <c r="I2175" s="13">
        <v>15.2</v>
      </c>
      <c r="J2175" s="11">
        <v>0.0</v>
      </c>
      <c r="K2175" s="13">
        <v>4.9</v>
      </c>
      <c r="L2175" s="13">
        <v>4.8</v>
      </c>
      <c r="M2175" s="11">
        <v>-25.0</v>
      </c>
      <c r="N2175" s="14">
        <v>0.71</v>
      </c>
      <c r="O2175" s="13">
        <v>53.6</v>
      </c>
      <c r="P2175" s="13">
        <v>9.0</v>
      </c>
      <c r="Q2175" s="13">
        <v>22.9</v>
      </c>
      <c r="R2175" s="13">
        <v>8.4</v>
      </c>
      <c r="S2175" s="13">
        <v>2.4</v>
      </c>
      <c r="T2175" s="13">
        <v>2.6</v>
      </c>
      <c r="U2175" s="13">
        <v>0.8</v>
      </c>
      <c r="V2175" s="13">
        <v>54.6</v>
      </c>
      <c r="W2175" s="11" t="str">
        <f t="shared" si="1"/>
        <v>C-Weak|BBVA|Digital|2025</v>
      </c>
      <c r="X2175" s="15">
        <f>(MAX(0,MIN(1,1-(K2175-scaling_params!$B$2)/(scaling_params!$C$2-scaling_params!$B$2)))+MAX(0,MIN(1,(L2175-scaling_params!$B$3)/(scaling_params!$C$3-scaling_params!$B$3))))/2</f>
        <v>0.1323529412</v>
      </c>
      <c r="Y2175" s="15">
        <f>(MAX(0,MIN(1,(M2175-scaling_params!$B$4)/(scaling_params!$C$4-scaling_params!$B$4)))+MAX(0,MIN(1,(N2175-scaling_params!$B$5)/(scaling_params!$C$5-scaling_params!$B$5))))/2</f>
        <v>0.2797619048</v>
      </c>
      <c r="Z2175" s="15">
        <f>(MAX(0,MIN(1,(O2175-scaling_params!$B$6)/(scaling_params!$C$6-scaling_params!$B$6)))+MAX(0,MIN(1,1-(P2175-scaling_params!$B$7)/(scaling_params!$C$7-scaling_params!$B$7)))+MAX(0,MIN(1,(T2175-scaling_params!$B$11)/(scaling_params!$C$11-scaling_params!$B$11))))/3</f>
        <v>0.1227799228</v>
      </c>
      <c r="AA2175" s="15">
        <f>(MAX(0,MIN(1,1-(Q2175-scaling_params!$B$8)/(scaling_params!$C$8-scaling_params!$B$8)))+MAX(0,MIN(1,(R2175-scaling_params!$B$9)/(scaling_params!$C$9-scaling_params!$B$9)))+MAX(0,MIN(1,(S2175-scaling_params!$B$10)/(scaling_params!$C$10-scaling_params!$B$10))))/3</f>
        <v>0.07843137255</v>
      </c>
      <c r="AB2175" s="15">
        <f>(MAX(0,MIN(1,(U2175-scaling_params!$B$12)/(scaling_params!$C$12-scaling_params!$B$12)))+MAX(0,MIN(1,(V2175-scaling_params!$B$13)/(scaling_params!$C$13-scaling_params!$B$13))))/2</f>
        <v>0.1018181818</v>
      </c>
      <c r="AC2175" s="13">
        <f>(scaling_params!$G$2*X2175+scaling_params!$G$3*Y2175+scaling_params!$G$4*Z2175+scaling_params!$G$5*AA2175+scaling_params!$G$6*AB2175)*100</f>
        <v>15.15187377</v>
      </c>
      <c r="AD2175" s="11" t="s">
        <v>681</v>
      </c>
      <c r="AE2175" s="11">
        <f t="shared" si="2"/>
        <v>0</v>
      </c>
    </row>
    <row r="2176" ht="15.75" customHeight="1">
      <c r="A2176" s="11" t="s">
        <v>263</v>
      </c>
      <c r="B2176" s="11" t="s">
        <v>163</v>
      </c>
      <c r="C2176" s="11" t="s">
        <v>164</v>
      </c>
      <c r="D2176" s="11" t="s">
        <v>170</v>
      </c>
      <c r="E2176" s="12">
        <v>2024.0</v>
      </c>
      <c r="F2176" s="11" t="s">
        <v>166</v>
      </c>
      <c r="G2176" s="11" t="s">
        <v>184</v>
      </c>
      <c r="H2176" s="11">
        <v>5.0</v>
      </c>
      <c r="I2176" s="13">
        <v>15.8</v>
      </c>
      <c r="J2176" s="11">
        <v>0.0</v>
      </c>
      <c r="K2176" s="13">
        <v>4.7</v>
      </c>
      <c r="L2176" s="13">
        <v>3.7</v>
      </c>
      <c r="M2176" s="11">
        <v>12.0</v>
      </c>
      <c r="N2176" s="14">
        <v>0.72</v>
      </c>
      <c r="O2176" s="13">
        <v>58.3</v>
      </c>
      <c r="P2176" s="13">
        <v>9.6</v>
      </c>
      <c r="Q2176" s="13">
        <v>23.0</v>
      </c>
      <c r="R2176" s="13">
        <v>10.9</v>
      </c>
      <c r="S2176" s="13">
        <v>2.6</v>
      </c>
      <c r="T2176" s="13">
        <v>2.4</v>
      </c>
      <c r="U2176" s="13">
        <v>1.0</v>
      </c>
      <c r="V2176" s="13">
        <v>60.5</v>
      </c>
      <c r="W2176" s="11" t="str">
        <f t="shared" si="1"/>
        <v>C-Weak|BBVA|Risk|2024</v>
      </c>
      <c r="X2176" s="15">
        <f>(MAX(0,MIN(1,1-(K2176-scaling_params!$B$2)/(scaling_params!$C$2-scaling_params!$B$2)))+MAX(0,MIN(1,(L2176-scaling_params!$B$3)/(scaling_params!$C$3-scaling_params!$B$3))))/2</f>
        <v>0.05147058824</v>
      </c>
      <c r="Y2176" s="15">
        <f>(MAX(0,MIN(1,(M2176-scaling_params!$B$4)/(scaling_params!$C$4-scaling_params!$B$4)))+MAX(0,MIN(1,(N2176-scaling_params!$B$5)/(scaling_params!$C$5-scaling_params!$B$5))))/2</f>
        <v>0.468452381</v>
      </c>
      <c r="Z2176" s="15">
        <f>(MAX(0,MIN(1,(O2176-scaling_params!$B$6)/(scaling_params!$C$6-scaling_params!$B$6)))+MAX(0,MIN(1,1-(P2176-scaling_params!$B$7)/(scaling_params!$C$7-scaling_params!$B$7)))+MAX(0,MIN(1,(T2176-scaling_params!$B$11)/(scaling_params!$C$11-scaling_params!$B$11))))/3</f>
        <v>0.113767091</v>
      </c>
      <c r="AA2176" s="15">
        <f>(MAX(0,MIN(1,1-(Q2176-scaling_params!$B$8)/(scaling_params!$C$8-scaling_params!$B$8)))+MAX(0,MIN(1,(R2176-scaling_params!$B$9)/(scaling_params!$C$9-scaling_params!$B$9)))+MAX(0,MIN(1,(S2176-scaling_params!$B$10)/(scaling_params!$C$10-scaling_params!$B$10))))/3</f>
        <v>0.1191362621</v>
      </c>
      <c r="AB2176" s="15">
        <f>(MAX(0,MIN(1,(U2176-scaling_params!$B$12)/(scaling_params!$C$12-scaling_params!$B$12)))+MAX(0,MIN(1,(V2176-scaling_params!$B$13)/(scaling_params!$C$13-scaling_params!$B$13))))/2</f>
        <v>0.1554545455</v>
      </c>
      <c r="AC2176" s="13">
        <f>(scaling_params!$G$2*X2176+scaling_params!$G$3*Y2176+scaling_params!$G$4*Z2176+scaling_params!$G$5*AA2176+scaling_params!$G$6*AB2176)*100</f>
        <v>18.82287826</v>
      </c>
      <c r="AD2176" s="11" t="s">
        <v>681</v>
      </c>
      <c r="AE2176" s="11">
        <f t="shared" si="2"/>
        <v>0</v>
      </c>
    </row>
    <row r="2177" ht="15.75" customHeight="1">
      <c r="A2177" s="11" t="s">
        <v>263</v>
      </c>
      <c r="B2177" s="11" t="s">
        <v>163</v>
      </c>
      <c r="C2177" s="11" t="s">
        <v>164</v>
      </c>
      <c r="D2177" s="11" t="s">
        <v>170</v>
      </c>
      <c r="E2177" s="12">
        <v>2025.0</v>
      </c>
      <c r="F2177" s="11" t="s">
        <v>166</v>
      </c>
      <c r="G2177" s="11" t="s">
        <v>184</v>
      </c>
      <c r="H2177" s="11">
        <v>5.0</v>
      </c>
      <c r="I2177" s="13">
        <v>15.2</v>
      </c>
      <c r="J2177" s="11">
        <v>0.0</v>
      </c>
      <c r="K2177" s="13">
        <v>4.1</v>
      </c>
      <c r="L2177" s="13">
        <v>3.8</v>
      </c>
      <c r="M2177" s="11">
        <v>-12.0</v>
      </c>
      <c r="N2177" s="14">
        <v>0.69</v>
      </c>
      <c r="O2177" s="13">
        <v>54.6</v>
      </c>
      <c r="P2177" s="13">
        <v>8.4</v>
      </c>
      <c r="Q2177" s="13">
        <v>21.3</v>
      </c>
      <c r="R2177" s="13">
        <v>7.8</v>
      </c>
      <c r="S2177" s="13">
        <v>2.7</v>
      </c>
      <c r="T2177" s="13">
        <v>2.9</v>
      </c>
      <c r="U2177" s="13">
        <v>0.9</v>
      </c>
      <c r="V2177" s="13">
        <v>51.8</v>
      </c>
      <c r="W2177" s="11" t="str">
        <f t="shared" si="1"/>
        <v>C-Weak|BBVA|Risk|2025</v>
      </c>
      <c r="X2177" s="15">
        <f>(MAX(0,MIN(1,1-(K2177-scaling_params!$B$2)/(scaling_params!$C$2-scaling_params!$B$2)))+MAX(0,MIN(1,(L2177-scaling_params!$B$3)/(scaling_params!$C$3-scaling_params!$B$3))))/2</f>
        <v>0.05882352941</v>
      </c>
      <c r="Y2177" s="15">
        <f>(MAX(0,MIN(1,(M2177-scaling_params!$B$4)/(scaling_params!$C$4-scaling_params!$B$4)))+MAX(0,MIN(1,(N2177-scaling_params!$B$5)/(scaling_params!$C$5-scaling_params!$B$5))))/2</f>
        <v>0.3166666667</v>
      </c>
      <c r="Z2177" s="15">
        <f>(MAX(0,MIN(1,(O2177-scaling_params!$B$6)/(scaling_params!$C$6-scaling_params!$B$6)))+MAX(0,MIN(1,1-(P2177-scaling_params!$B$7)/(scaling_params!$C$7-scaling_params!$B$7)))+MAX(0,MIN(1,(T2177-scaling_params!$B$11)/(scaling_params!$C$11-scaling_params!$B$11))))/3</f>
        <v>0.2054054054</v>
      </c>
      <c r="AA2177" s="15">
        <f>(MAX(0,MIN(1,1-(Q2177-scaling_params!$B$8)/(scaling_params!$C$8-scaling_params!$B$8)))+MAX(0,MIN(1,(R2177-scaling_params!$B$9)/(scaling_params!$C$9-scaling_params!$B$9)))+MAX(0,MIN(1,(S2177-scaling_params!$B$10)/(scaling_params!$C$10-scaling_params!$B$10))))/3</f>
        <v>0.1078431373</v>
      </c>
      <c r="AB2177" s="15">
        <f>(MAX(0,MIN(1,(U2177-scaling_params!$B$12)/(scaling_params!$C$12-scaling_params!$B$12)))+MAX(0,MIN(1,(V2177-scaling_params!$B$13)/(scaling_params!$C$13-scaling_params!$B$13))))/2</f>
        <v>0.07636363636</v>
      </c>
      <c r="AC2177" s="13">
        <f>(scaling_params!$G$2*X2177+scaling_params!$G$3*Y2177+scaling_params!$G$4*Z2177+scaling_params!$G$5*AA2177+scaling_params!$G$6*AB2177)*100</f>
        <v>16.45017676</v>
      </c>
      <c r="AD2177" s="11" t="s">
        <v>681</v>
      </c>
      <c r="AE2177" s="11">
        <f t="shared" si="2"/>
        <v>0</v>
      </c>
    </row>
    <row r="2178" ht="15.75" customHeight="1">
      <c r="A2178" s="11" t="s">
        <v>264</v>
      </c>
      <c r="B2178" s="11" t="s">
        <v>163</v>
      </c>
      <c r="C2178" s="11" t="s">
        <v>164</v>
      </c>
      <c r="D2178" s="11" t="s">
        <v>174</v>
      </c>
      <c r="E2178" s="12">
        <v>2024.0</v>
      </c>
      <c r="F2178" s="11" t="s">
        <v>171</v>
      </c>
      <c r="G2178" s="11" t="s">
        <v>184</v>
      </c>
      <c r="H2178" s="11">
        <v>3.0</v>
      </c>
      <c r="I2178" s="13">
        <v>15.8</v>
      </c>
      <c r="J2178" s="11">
        <v>0.0</v>
      </c>
      <c r="K2178" s="13">
        <v>4.4</v>
      </c>
      <c r="L2178" s="13">
        <v>4.3</v>
      </c>
      <c r="M2178" s="11">
        <v>-33.0</v>
      </c>
      <c r="N2178" s="14">
        <v>0.61</v>
      </c>
      <c r="O2178" s="13">
        <v>50.8</v>
      </c>
      <c r="P2178" s="13">
        <v>10.1</v>
      </c>
      <c r="Q2178" s="13">
        <v>23.5</v>
      </c>
      <c r="R2178" s="13">
        <v>5.6</v>
      </c>
      <c r="S2178" s="13">
        <v>1.9</v>
      </c>
      <c r="T2178" s="13">
        <v>1.3</v>
      </c>
      <c r="U2178" s="13">
        <v>0.8</v>
      </c>
      <c r="V2178" s="13">
        <v>40.3</v>
      </c>
      <c r="W2178" s="11" t="str">
        <f t="shared" si="1"/>
        <v>C-Weak|BBVA|Digital|2024</v>
      </c>
      <c r="X2178" s="15">
        <f>(MAX(0,MIN(1,1-(K2178-scaling_params!$B$2)/(scaling_params!$C$2-scaling_params!$B$2)))+MAX(0,MIN(1,(L2178-scaling_params!$B$3)/(scaling_params!$C$3-scaling_params!$B$3))))/2</f>
        <v>0.09558823529</v>
      </c>
      <c r="Y2178" s="15">
        <f>(MAX(0,MIN(1,(M2178-scaling_params!$B$4)/(scaling_params!$C$4-scaling_params!$B$4)))+MAX(0,MIN(1,(N2178-scaling_params!$B$5)/(scaling_params!$C$5-scaling_params!$B$5))))/2</f>
        <v>0.1166666667</v>
      </c>
      <c r="Z2178" s="15">
        <f>(MAX(0,MIN(1,(O2178-scaling_params!$B$6)/(scaling_params!$C$6-scaling_params!$B$6)))+MAX(0,MIN(1,1-(P2178-scaling_params!$B$7)/(scaling_params!$C$7-scaling_params!$B$7)))+MAX(0,MIN(1,(T2178-scaling_params!$B$11)/(scaling_params!$C$11-scaling_params!$B$11))))/3</f>
        <v>0</v>
      </c>
      <c r="AA2178" s="15">
        <f>(MAX(0,MIN(1,1-(Q2178-scaling_params!$B$8)/(scaling_params!$C$8-scaling_params!$B$8)))+MAX(0,MIN(1,(R2178-scaling_params!$B$9)/(scaling_params!$C$9-scaling_params!$B$9)))+MAX(0,MIN(1,(S2178-scaling_params!$B$10)/(scaling_params!$C$10-scaling_params!$B$10))))/3</f>
        <v>0.02941176471</v>
      </c>
      <c r="AB2178" s="15">
        <f>(MAX(0,MIN(1,(U2178-scaling_params!$B$12)/(scaling_params!$C$12-scaling_params!$B$12)))+MAX(0,MIN(1,(V2178-scaling_params!$B$13)/(scaling_params!$C$13-scaling_params!$B$13))))/2</f>
        <v>0</v>
      </c>
      <c r="AC2178" s="13">
        <f>(scaling_params!$G$2*X2178+scaling_params!$G$3*Y2178+scaling_params!$G$4*Z2178+scaling_params!$G$5*AA2178+scaling_params!$G$6*AB2178)*100</f>
        <v>5.505637255</v>
      </c>
      <c r="AD2178" s="11" t="s">
        <v>681</v>
      </c>
      <c r="AE2178" s="11">
        <f t="shared" si="2"/>
        <v>0</v>
      </c>
    </row>
    <row r="2179" ht="15.75" customHeight="1">
      <c r="A2179" s="11" t="s">
        <v>264</v>
      </c>
      <c r="B2179" s="11" t="s">
        <v>163</v>
      </c>
      <c r="C2179" s="11" t="s">
        <v>164</v>
      </c>
      <c r="D2179" s="11" t="s">
        <v>174</v>
      </c>
      <c r="E2179" s="12">
        <v>2025.0</v>
      </c>
      <c r="F2179" s="11" t="s">
        <v>171</v>
      </c>
      <c r="G2179" s="11" t="s">
        <v>184</v>
      </c>
      <c r="H2179" s="11">
        <v>3.0</v>
      </c>
      <c r="I2179" s="13">
        <v>15.2</v>
      </c>
      <c r="J2179" s="11">
        <v>0.0</v>
      </c>
      <c r="K2179" s="13">
        <v>4.9</v>
      </c>
      <c r="L2179" s="13">
        <v>3.8</v>
      </c>
      <c r="M2179" s="11">
        <v>5.0</v>
      </c>
      <c r="N2179" s="14">
        <v>0.73</v>
      </c>
      <c r="O2179" s="13">
        <v>53.6</v>
      </c>
      <c r="P2179" s="13">
        <v>9.0</v>
      </c>
      <c r="Q2179" s="13">
        <v>22.9</v>
      </c>
      <c r="R2179" s="13">
        <v>8.4</v>
      </c>
      <c r="S2179" s="13">
        <v>2.0</v>
      </c>
      <c r="T2179" s="13">
        <v>2.8</v>
      </c>
      <c r="U2179" s="13">
        <v>0.8</v>
      </c>
      <c r="V2179" s="13">
        <v>57.4</v>
      </c>
      <c r="W2179" s="11" t="str">
        <f t="shared" si="1"/>
        <v>C-Weak|BBVA|Digital|2025</v>
      </c>
      <c r="X2179" s="15">
        <f>(MAX(0,MIN(1,1-(K2179-scaling_params!$B$2)/(scaling_params!$C$2-scaling_params!$B$2)))+MAX(0,MIN(1,(L2179-scaling_params!$B$3)/(scaling_params!$C$3-scaling_params!$B$3))))/2</f>
        <v>0.05882352941</v>
      </c>
      <c r="Y2179" s="15">
        <f>(MAX(0,MIN(1,(M2179-scaling_params!$B$4)/(scaling_params!$C$4-scaling_params!$B$4)))+MAX(0,MIN(1,(N2179-scaling_params!$B$5)/(scaling_params!$C$5-scaling_params!$B$5))))/2</f>
        <v>0.4476190476</v>
      </c>
      <c r="Z2179" s="15">
        <f>(MAX(0,MIN(1,(O2179-scaling_params!$B$6)/(scaling_params!$C$6-scaling_params!$B$6)))+MAX(0,MIN(1,1-(P2179-scaling_params!$B$7)/(scaling_params!$C$7-scaling_params!$B$7)))+MAX(0,MIN(1,(T2179-scaling_params!$B$11)/(scaling_params!$C$11-scaling_params!$B$11))))/3</f>
        <v>0.1418275418</v>
      </c>
      <c r="AA2179" s="15">
        <f>(MAX(0,MIN(1,1-(Q2179-scaling_params!$B$8)/(scaling_params!$C$8-scaling_params!$B$8)))+MAX(0,MIN(1,(R2179-scaling_params!$B$9)/(scaling_params!$C$9-scaling_params!$B$9)))+MAX(0,MIN(1,(S2179-scaling_params!$B$10)/(scaling_params!$C$10-scaling_params!$B$10))))/3</f>
        <v>0.03921568627</v>
      </c>
      <c r="AB2179" s="15">
        <f>(MAX(0,MIN(1,(U2179-scaling_params!$B$12)/(scaling_params!$C$12-scaling_params!$B$12)))+MAX(0,MIN(1,(V2179-scaling_params!$B$13)/(scaling_params!$C$13-scaling_params!$B$13))))/2</f>
        <v>0.1272727273</v>
      </c>
      <c r="AC2179" s="13">
        <f>(scaling_params!$G$2*X2179+scaling_params!$G$3*Y2179+scaling_params!$G$4*Z2179+scaling_params!$G$5*AA2179+scaling_params!$G$6*AB2179)*100</f>
        <v>17.42636205</v>
      </c>
      <c r="AD2179" s="11" t="s">
        <v>681</v>
      </c>
      <c r="AE2179" s="11">
        <f t="shared" si="2"/>
        <v>0</v>
      </c>
    </row>
    <row r="2180" ht="15.75" customHeight="1">
      <c r="A2180" s="11" t="s">
        <v>265</v>
      </c>
      <c r="B2180" s="11" t="s">
        <v>163</v>
      </c>
      <c r="C2180" s="11" t="s">
        <v>164</v>
      </c>
      <c r="D2180" s="11" t="s">
        <v>174</v>
      </c>
      <c r="E2180" s="12">
        <v>2024.0</v>
      </c>
      <c r="F2180" s="11" t="s">
        <v>171</v>
      </c>
      <c r="G2180" s="11" t="s">
        <v>172</v>
      </c>
      <c r="H2180" s="11">
        <v>5.0</v>
      </c>
      <c r="I2180" s="13">
        <v>15.8</v>
      </c>
      <c r="J2180" s="11">
        <v>1.0</v>
      </c>
      <c r="K2180" s="13">
        <v>4.4</v>
      </c>
      <c r="L2180" s="13">
        <v>4.6</v>
      </c>
      <c r="M2180" s="11">
        <v>-47.0</v>
      </c>
      <c r="N2180" s="14">
        <v>0.55</v>
      </c>
      <c r="O2180" s="13">
        <v>50.8</v>
      </c>
      <c r="P2180" s="13">
        <v>10.1</v>
      </c>
      <c r="Q2180" s="13">
        <v>23.5</v>
      </c>
      <c r="R2180" s="13">
        <v>5.6</v>
      </c>
      <c r="S2180" s="13">
        <v>1.7</v>
      </c>
      <c r="T2180" s="13">
        <v>1.6</v>
      </c>
      <c r="U2180" s="13">
        <v>0.8</v>
      </c>
      <c r="V2180" s="13">
        <v>42.6</v>
      </c>
      <c r="W2180" s="11" t="str">
        <f t="shared" si="1"/>
        <v>C-Weak|BBVA|Digital|2024</v>
      </c>
      <c r="X2180" s="15">
        <f>(MAX(0,MIN(1,1-(K2180-scaling_params!$B$2)/(scaling_params!$C$2-scaling_params!$B$2)))+MAX(0,MIN(1,(L2180-scaling_params!$B$3)/(scaling_params!$C$3-scaling_params!$B$3))))/2</f>
        <v>0.1176470588</v>
      </c>
      <c r="Y2180" s="15">
        <f>(MAX(0,MIN(1,(M2180-scaling_params!$B$4)/(scaling_params!$C$4-scaling_params!$B$4)))+MAX(0,MIN(1,(N2180-scaling_params!$B$5)/(scaling_params!$C$5-scaling_params!$B$5))))/2</f>
        <v>0</v>
      </c>
      <c r="Z2180" s="15">
        <f>(MAX(0,MIN(1,(O2180-scaling_params!$B$6)/(scaling_params!$C$6-scaling_params!$B$6)))+MAX(0,MIN(1,1-(P2180-scaling_params!$B$7)/(scaling_params!$C$7-scaling_params!$B$7)))+MAX(0,MIN(1,(T2180-scaling_params!$B$11)/(scaling_params!$C$11-scaling_params!$B$11))))/3</f>
        <v>0.009523809524</v>
      </c>
      <c r="AA2180" s="15">
        <f>(MAX(0,MIN(1,1-(Q2180-scaling_params!$B$8)/(scaling_params!$C$8-scaling_params!$B$8)))+MAX(0,MIN(1,(R2180-scaling_params!$B$9)/(scaling_params!$C$9-scaling_params!$B$9)))+MAX(0,MIN(1,(S2180-scaling_params!$B$10)/(scaling_params!$C$10-scaling_params!$B$10))))/3</f>
        <v>0.009803921569</v>
      </c>
      <c r="AB2180" s="15">
        <f>(MAX(0,MIN(1,(U2180-scaling_params!$B$12)/(scaling_params!$C$12-scaling_params!$B$12)))+MAX(0,MIN(1,(V2180-scaling_params!$B$13)/(scaling_params!$C$13-scaling_params!$B$13))))/2</f>
        <v>0</v>
      </c>
      <c r="AC2180" s="13">
        <f>(scaling_params!$G$2*X2180+scaling_params!$G$3*Y2180+scaling_params!$G$4*Z2180+scaling_params!$G$5*AA2180+scaling_params!$G$6*AB2180)*100</f>
        <v>3.161064426</v>
      </c>
      <c r="AD2180" s="11" t="s">
        <v>681</v>
      </c>
      <c r="AE2180" s="11">
        <f t="shared" si="2"/>
        <v>0</v>
      </c>
    </row>
    <row r="2181" ht="15.75" customHeight="1">
      <c r="A2181" s="11" t="s">
        <v>265</v>
      </c>
      <c r="B2181" s="11" t="s">
        <v>163</v>
      </c>
      <c r="C2181" s="11" t="s">
        <v>164</v>
      </c>
      <c r="D2181" s="11" t="s">
        <v>174</v>
      </c>
      <c r="E2181" s="12">
        <v>2025.0</v>
      </c>
      <c r="F2181" s="11" t="s">
        <v>171</v>
      </c>
      <c r="G2181" s="11" t="s">
        <v>172</v>
      </c>
      <c r="H2181" s="11">
        <v>5.0</v>
      </c>
      <c r="I2181" s="13">
        <v>15.2</v>
      </c>
      <c r="J2181" s="11">
        <v>0.0</v>
      </c>
      <c r="K2181" s="13">
        <v>4.9</v>
      </c>
      <c r="L2181" s="13">
        <v>4.7</v>
      </c>
      <c r="M2181" s="11">
        <v>-24.0</v>
      </c>
      <c r="N2181" s="14">
        <v>0.74</v>
      </c>
      <c r="O2181" s="13">
        <v>53.6</v>
      </c>
      <c r="P2181" s="13">
        <v>9.0</v>
      </c>
      <c r="Q2181" s="13">
        <v>22.9</v>
      </c>
      <c r="R2181" s="13">
        <v>8.4</v>
      </c>
      <c r="S2181" s="13">
        <v>2.4</v>
      </c>
      <c r="T2181" s="13">
        <v>2.5</v>
      </c>
      <c r="U2181" s="13">
        <v>0.8</v>
      </c>
      <c r="V2181" s="13">
        <v>47.1</v>
      </c>
      <c r="W2181" s="11" t="str">
        <f t="shared" si="1"/>
        <v>C-Weak|BBVA|Digital|2025</v>
      </c>
      <c r="X2181" s="15">
        <f>(MAX(0,MIN(1,1-(K2181-scaling_params!$B$2)/(scaling_params!$C$2-scaling_params!$B$2)))+MAX(0,MIN(1,(L2181-scaling_params!$B$3)/(scaling_params!$C$3-scaling_params!$B$3))))/2</f>
        <v>0.125</v>
      </c>
      <c r="Y2181" s="15">
        <f>(MAX(0,MIN(1,(M2181-scaling_params!$B$4)/(scaling_params!$C$4-scaling_params!$B$4)))+MAX(0,MIN(1,(N2181-scaling_params!$B$5)/(scaling_params!$C$5-scaling_params!$B$5))))/2</f>
        <v>0.3220238095</v>
      </c>
      <c r="Z2181" s="15">
        <f>(MAX(0,MIN(1,(O2181-scaling_params!$B$6)/(scaling_params!$C$6-scaling_params!$B$6)))+MAX(0,MIN(1,1-(P2181-scaling_params!$B$7)/(scaling_params!$C$7-scaling_params!$B$7)))+MAX(0,MIN(1,(T2181-scaling_params!$B$11)/(scaling_params!$C$11-scaling_params!$B$11))))/3</f>
        <v>0.1132561133</v>
      </c>
      <c r="AA2181" s="15">
        <f>(MAX(0,MIN(1,1-(Q2181-scaling_params!$B$8)/(scaling_params!$C$8-scaling_params!$B$8)))+MAX(0,MIN(1,(R2181-scaling_params!$B$9)/(scaling_params!$C$9-scaling_params!$B$9)))+MAX(0,MIN(1,(S2181-scaling_params!$B$10)/(scaling_params!$C$10-scaling_params!$B$10))))/3</f>
        <v>0.07843137255</v>
      </c>
      <c r="AB2181" s="15">
        <f>(MAX(0,MIN(1,(U2181-scaling_params!$B$12)/(scaling_params!$C$12-scaling_params!$B$12)))+MAX(0,MIN(1,(V2181-scaling_params!$B$13)/(scaling_params!$C$13-scaling_params!$B$13))))/2</f>
        <v>0.03363636364</v>
      </c>
      <c r="AC2181" s="13">
        <f>(scaling_params!$G$2*X2181+scaling_params!$G$3*Y2181+scaling_params!$G$4*Z2181+scaling_params!$G$5*AA2181+scaling_params!$G$6*AB2181)*100</f>
        <v>14.94387943</v>
      </c>
      <c r="AD2181" s="11" t="s">
        <v>681</v>
      </c>
      <c r="AE2181" s="11">
        <f t="shared" si="2"/>
        <v>0</v>
      </c>
    </row>
    <row r="2182" ht="15.75" customHeight="1">
      <c r="A2182" s="11" t="s">
        <v>266</v>
      </c>
      <c r="B2182" s="11" t="s">
        <v>163</v>
      </c>
      <c r="C2182" s="11" t="s">
        <v>267</v>
      </c>
      <c r="D2182" s="11" t="s">
        <v>170</v>
      </c>
      <c r="E2182" s="12">
        <v>2024.0</v>
      </c>
      <c r="F2182" s="11" t="s">
        <v>171</v>
      </c>
      <c r="G2182" s="11" t="s">
        <v>167</v>
      </c>
      <c r="H2182" s="11">
        <v>2.0</v>
      </c>
      <c r="I2182" s="13">
        <v>11.9</v>
      </c>
      <c r="J2182" s="11">
        <v>0.0</v>
      </c>
      <c r="K2182" s="13">
        <v>4.7</v>
      </c>
      <c r="L2182" s="13">
        <v>4.6</v>
      </c>
      <c r="M2182" s="11">
        <v>-10.0</v>
      </c>
      <c r="N2182" s="14">
        <v>0.64</v>
      </c>
      <c r="O2182" s="13">
        <v>58.3</v>
      </c>
      <c r="P2182" s="13">
        <v>9.6</v>
      </c>
      <c r="Q2182" s="13">
        <v>23.0</v>
      </c>
      <c r="R2182" s="13">
        <v>10.9</v>
      </c>
      <c r="S2182" s="13">
        <v>2.6</v>
      </c>
      <c r="T2182" s="13">
        <v>2.3</v>
      </c>
      <c r="U2182" s="13">
        <v>1.0</v>
      </c>
      <c r="V2182" s="13">
        <v>53.4</v>
      </c>
      <c r="W2182" s="11" t="str">
        <f t="shared" si="1"/>
        <v>C-Weak|BBVA|Risk|2024</v>
      </c>
      <c r="X2182" s="15">
        <f>(MAX(0,MIN(1,1-(K2182-scaling_params!$B$2)/(scaling_params!$C$2-scaling_params!$B$2)))+MAX(0,MIN(1,(L2182-scaling_params!$B$3)/(scaling_params!$C$3-scaling_params!$B$3))))/2</f>
        <v>0.1176470588</v>
      </c>
      <c r="Y2182" s="15">
        <f>(MAX(0,MIN(1,(M2182-scaling_params!$B$4)/(scaling_params!$C$4-scaling_params!$B$4)))+MAX(0,MIN(1,(N2182-scaling_params!$B$5)/(scaling_params!$C$5-scaling_params!$B$5))))/2</f>
        <v>0.2636904762</v>
      </c>
      <c r="Z2182" s="15">
        <f>(MAX(0,MIN(1,(O2182-scaling_params!$B$6)/(scaling_params!$C$6-scaling_params!$B$6)))+MAX(0,MIN(1,1-(P2182-scaling_params!$B$7)/(scaling_params!$C$7-scaling_params!$B$7)))+MAX(0,MIN(1,(T2182-scaling_params!$B$11)/(scaling_params!$C$11-scaling_params!$B$11))))/3</f>
        <v>0.1042432815</v>
      </c>
      <c r="AA2182" s="15">
        <f>(MAX(0,MIN(1,1-(Q2182-scaling_params!$B$8)/(scaling_params!$C$8-scaling_params!$B$8)))+MAX(0,MIN(1,(R2182-scaling_params!$B$9)/(scaling_params!$C$9-scaling_params!$B$9)))+MAX(0,MIN(1,(S2182-scaling_params!$B$10)/(scaling_params!$C$10-scaling_params!$B$10))))/3</f>
        <v>0.1191362621</v>
      </c>
      <c r="AB2182" s="15">
        <f>(MAX(0,MIN(1,(U2182-scaling_params!$B$12)/(scaling_params!$C$12-scaling_params!$B$12)))+MAX(0,MIN(1,(V2182-scaling_params!$B$13)/(scaling_params!$C$13-scaling_params!$B$13))))/2</f>
        <v>0.09090909091</v>
      </c>
      <c r="AC2182" s="13">
        <f>(scaling_params!$G$2*X2182+scaling_params!$G$3*Y2182+scaling_params!$G$4*Z2182+scaling_params!$G$5*AA2182+scaling_params!$G$6*AB2182)*100</f>
        <v>14.58067467</v>
      </c>
      <c r="AD2182" s="11" t="s">
        <v>681</v>
      </c>
      <c r="AE2182" s="11">
        <f t="shared" si="2"/>
        <v>0</v>
      </c>
    </row>
    <row r="2183" ht="15.75" customHeight="1">
      <c r="A2183" s="11" t="s">
        <v>266</v>
      </c>
      <c r="B2183" s="11" t="s">
        <v>163</v>
      </c>
      <c r="C2183" s="11" t="s">
        <v>267</v>
      </c>
      <c r="D2183" s="11" t="s">
        <v>170</v>
      </c>
      <c r="E2183" s="12">
        <v>2025.0</v>
      </c>
      <c r="F2183" s="11" t="s">
        <v>171</v>
      </c>
      <c r="G2183" s="11" t="s">
        <v>167</v>
      </c>
      <c r="H2183" s="11">
        <v>2.0</v>
      </c>
      <c r="I2183" s="13">
        <v>11.4</v>
      </c>
      <c r="J2183" s="11">
        <v>0.0</v>
      </c>
      <c r="K2183" s="13">
        <v>4.1</v>
      </c>
      <c r="L2183" s="13">
        <v>3.8</v>
      </c>
      <c r="M2183" s="11">
        <v>-17.0</v>
      </c>
      <c r="N2183" s="14">
        <v>0.63</v>
      </c>
      <c r="O2183" s="13">
        <v>54.6</v>
      </c>
      <c r="P2183" s="13">
        <v>8.4</v>
      </c>
      <c r="Q2183" s="13">
        <v>21.3</v>
      </c>
      <c r="R2183" s="13">
        <v>7.8</v>
      </c>
      <c r="S2183" s="13">
        <v>2.2</v>
      </c>
      <c r="T2183" s="13">
        <v>2.0</v>
      </c>
      <c r="U2183" s="13">
        <v>0.9</v>
      </c>
      <c r="V2183" s="13">
        <v>49.7</v>
      </c>
      <c r="W2183" s="11" t="str">
        <f t="shared" si="1"/>
        <v>C-Weak|BBVA|Risk|2025</v>
      </c>
      <c r="X2183" s="15">
        <f>(MAX(0,MIN(1,1-(K2183-scaling_params!$B$2)/(scaling_params!$C$2-scaling_params!$B$2)))+MAX(0,MIN(1,(L2183-scaling_params!$B$3)/(scaling_params!$C$3-scaling_params!$B$3))))/2</f>
        <v>0.05882352941</v>
      </c>
      <c r="Y2183" s="15">
        <f>(MAX(0,MIN(1,(M2183-scaling_params!$B$4)/(scaling_params!$C$4-scaling_params!$B$4)))+MAX(0,MIN(1,(N2183-scaling_params!$B$5)/(scaling_params!$C$5-scaling_params!$B$5))))/2</f>
        <v>0.2178571429</v>
      </c>
      <c r="Z2183" s="15">
        <f>(MAX(0,MIN(1,(O2183-scaling_params!$B$6)/(scaling_params!$C$6-scaling_params!$B$6)))+MAX(0,MIN(1,1-(P2183-scaling_params!$B$7)/(scaling_params!$C$7-scaling_params!$B$7)))+MAX(0,MIN(1,(T2183-scaling_params!$B$11)/(scaling_params!$C$11-scaling_params!$B$11))))/3</f>
        <v>0.1196911197</v>
      </c>
      <c r="AA2183" s="15">
        <f>(MAX(0,MIN(1,1-(Q2183-scaling_params!$B$8)/(scaling_params!$C$8-scaling_params!$B$8)))+MAX(0,MIN(1,(R2183-scaling_params!$B$9)/(scaling_params!$C$9-scaling_params!$B$9)))+MAX(0,MIN(1,(S2183-scaling_params!$B$10)/(scaling_params!$C$10-scaling_params!$B$10))))/3</f>
        <v>0.05882352941</v>
      </c>
      <c r="AB2183" s="15">
        <f>(MAX(0,MIN(1,(U2183-scaling_params!$B$12)/(scaling_params!$C$12-scaling_params!$B$12)))+MAX(0,MIN(1,(V2183-scaling_params!$B$13)/(scaling_params!$C$13-scaling_params!$B$13))))/2</f>
        <v>0.05727272727</v>
      </c>
      <c r="AC2183" s="13">
        <f>(scaling_params!$G$2*X2183+scaling_params!$G$3*Y2183+scaling_params!$G$4*Z2183+scaling_params!$G$5*AA2183+scaling_params!$G$6*AB2183)*100</f>
        <v>11.02584941</v>
      </c>
      <c r="AD2183" s="11" t="s">
        <v>681</v>
      </c>
      <c r="AE2183" s="11">
        <f t="shared" si="2"/>
        <v>0</v>
      </c>
    </row>
    <row r="2184" ht="15.75" customHeight="1">
      <c r="A2184" s="11" t="s">
        <v>268</v>
      </c>
      <c r="B2184" s="11" t="s">
        <v>163</v>
      </c>
      <c r="C2184" s="11" t="s">
        <v>267</v>
      </c>
      <c r="D2184" s="11" t="s">
        <v>181</v>
      </c>
      <c r="E2184" s="12">
        <v>2024.0</v>
      </c>
      <c r="F2184" s="11" t="s">
        <v>166</v>
      </c>
      <c r="G2184" s="11" t="s">
        <v>184</v>
      </c>
      <c r="H2184" s="11">
        <v>5.0</v>
      </c>
      <c r="I2184" s="13">
        <v>11.9</v>
      </c>
      <c r="J2184" s="11">
        <v>0.0</v>
      </c>
      <c r="K2184" s="13">
        <v>5.0</v>
      </c>
      <c r="L2184" s="13">
        <v>3.7</v>
      </c>
      <c r="M2184" s="11">
        <v>-27.0</v>
      </c>
      <c r="N2184" s="14">
        <v>0.59</v>
      </c>
      <c r="O2184" s="13">
        <v>58.2</v>
      </c>
      <c r="P2184" s="13">
        <v>10.1</v>
      </c>
      <c r="Q2184" s="13">
        <v>23.5</v>
      </c>
      <c r="R2184" s="13">
        <v>8.2</v>
      </c>
      <c r="S2184" s="13">
        <v>1.2</v>
      </c>
      <c r="T2184" s="13">
        <v>1.4</v>
      </c>
      <c r="U2184" s="13">
        <v>1.0</v>
      </c>
      <c r="V2184" s="13">
        <v>41.4</v>
      </c>
      <c r="W2184" s="11" t="str">
        <f t="shared" si="1"/>
        <v>C-Weak|BBVA|Corporate|2024</v>
      </c>
      <c r="X2184" s="15">
        <f>(MAX(0,MIN(1,1-(K2184-scaling_params!$B$2)/(scaling_params!$C$2-scaling_params!$B$2)))+MAX(0,MIN(1,(L2184-scaling_params!$B$3)/(scaling_params!$C$3-scaling_params!$B$3))))/2</f>
        <v>0.05147058824</v>
      </c>
      <c r="Y2184" s="15">
        <f>(MAX(0,MIN(1,(M2184-scaling_params!$B$4)/(scaling_params!$C$4-scaling_params!$B$4)))+MAX(0,MIN(1,(N2184-scaling_params!$B$5)/(scaling_params!$C$5-scaling_params!$B$5))))/2</f>
        <v>0.1202380952</v>
      </c>
      <c r="Z2184" s="15">
        <f>(MAX(0,MIN(1,(O2184-scaling_params!$B$6)/(scaling_params!$C$6-scaling_params!$B$6)))+MAX(0,MIN(1,1-(P2184-scaling_params!$B$7)/(scaling_params!$C$7-scaling_params!$B$7)))+MAX(0,MIN(1,(T2184-scaling_params!$B$11)/(scaling_params!$C$11-scaling_params!$B$11))))/3</f>
        <v>0.02640264026</v>
      </c>
      <c r="AA2184" s="15">
        <f>(MAX(0,MIN(1,1-(Q2184-scaling_params!$B$8)/(scaling_params!$C$8-scaling_params!$B$8)))+MAX(0,MIN(1,(R2184-scaling_params!$B$9)/(scaling_params!$C$9-scaling_params!$B$9)))+MAX(0,MIN(1,(S2184-scaling_params!$B$10)/(scaling_params!$C$10-scaling_params!$B$10))))/3</f>
        <v>0</v>
      </c>
      <c r="AB2184" s="15">
        <f>(MAX(0,MIN(1,(U2184-scaling_params!$B$12)/(scaling_params!$C$12-scaling_params!$B$12)))+MAX(0,MIN(1,(V2184-scaling_params!$B$13)/(scaling_params!$C$13-scaling_params!$B$13))))/2</f>
        <v>0</v>
      </c>
      <c r="AC2184" s="13">
        <f>(scaling_params!$G$2*X2184+scaling_params!$G$3*Y2184+scaling_params!$G$4*Z2184+scaling_params!$G$5*AA2184+scaling_params!$G$6*AB2184)*100</f>
        <v>4.655616108</v>
      </c>
      <c r="AD2184" s="11" t="s">
        <v>681</v>
      </c>
      <c r="AE2184" s="11">
        <f t="shared" si="2"/>
        <v>0</v>
      </c>
    </row>
    <row r="2185" ht="15.75" customHeight="1">
      <c r="A2185" s="11" t="s">
        <v>268</v>
      </c>
      <c r="B2185" s="11" t="s">
        <v>163</v>
      </c>
      <c r="C2185" s="11" t="s">
        <v>267</v>
      </c>
      <c r="D2185" s="11" t="s">
        <v>181</v>
      </c>
      <c r="E2185" s="12">
        <v>2025.0</v>
      </c>
      <c r="F2185" s="11" t="s">
        <v>166</v>
      </c>
      <c r="G2185" s="11" t="s">
        <v>184</v>
      </c>
      <c r="H2185" s="11">
        <v>5.0</v>
      </c>
      <c r="I2185" s="13">
        <v>11.4</v>
      </c>
      <c r="J2185" s="11">
        <v>1.0</v>
      </c>
      <c r="K2185" s="13">
        <v>5.1</v>
      </c>
      <c r="L2185" s="13">
        <v>5.0</v>
      </c>
      <c r="M2185" s="11">
        <v>-30.0</v>
      </c>
      <c r="N2185" s="14">
        <v>0.7</v>
      </c>
      <c r="O2185" s="13">
        <v>54.3</v>
      </c>
      <c r="P2185" s="13">
        <v>9.4</v>
      </c>
      <c r="Q2185" s="13">
        <v>22.9</v>
      </c>
      <c r="R2185" s="13">
        <v>7.0</v>
      </c>
      <c r="S2185" s="13">
        <v>2.0</v>
      </c>
      <c r="T2185" s="13">
        <v>1.7</v>
      </c>
      <c r="U2185" s="13">
        <v>0.8</v>
      </c>
      <c r="V2185" s="13">
        <v>40.8</v>
      </c>
      <c r="W2185" s="11" t="str">
        <f t="shared" si="1"/>
        <v>C-Weak|BBVA|Corporate|2025</v>
      </c>
      <c r="X2185" s="15">
        <f>(MAX(0,MIN(1,1-(K2185-scaling_params!$B$2)/(scaling_params!$C$2-scaling_params!$B$2)))+MAX(0,MIN(1,(L2185-scaling_params!$B$3)/(scaling_params!$C$3-scaling_params!$B$3))))/2</f>
        <v>0.1470588235</v>
      </c>
      <c r="Y2185" s="15">
        <f>(MAX(0,MIN(1,(M2185-scaling_params!$B$4)/(scaling_params!$C$4-scaling_params!$B$4)))+MAX(0,MIN(1,(N2185-scaling_params!$B$5)/(scaling_params!$C$5-scaling_params!$B$5))))/2</f>
        <v>0.243452381</v>
      </c>
      <c r="Z2185" s="15">
        <f>(MAX(0,MIN(1,(O2185-scaling_params!$B$6)/(scaling_params!$C$6-scaling_params!$B$6)))+MAX(0,MIN(1,1-(P2185-scaling_params!$B$7)/(scaling_params!$C$7-scaling_params!$B$7)))+MAX(0,MIN(1,(T2185-scaling_params!$B$11)/(scaling_params!$C$11-scaling_params!$B$11))))/3</f>
        <v>0.01904761905</v>
      </c>
      <c r="AA2185" s="15">
        <f>(MAX(0,MIN(1,1-(Q2185-scaling_params!$B$8)/(scaling_params!$C$8-scaling_params!$B$8)))+MAX(0,MIN(1,(R2185-scaling_params!$B$9)/(scaling_params!$C$9-scaling_params!$B$9)))+MAX(0,MIN(1,(S2185-scaling_params!$B$10)/(scaling_params!$C$10-scaling_params!$B$10))))/3</f>
        <v>0.03921568627</v>
      </c>
      <c r="AB2185" s="15">
        <f>(MAX(0,MIN(1,(U2185-scaling_params!$B$12)/(scaling_params!$C$12-scaling_params!$B$12)))+MAX(0,MIN(1,(V2185-scaling_params!$B$13)/(scaling_params!$C$13-scaling_params!$B$13))))/2</f>
        <v>0</v>
      </c>
      <c r="AC2185" s="13">
        <f>(scaling_params!$G$2*X2185+scaling_params!$G$3*Y2185+scaling_params!$G$4*Z2185+scaling_params!$G$5*AA2185+scaling_params!$G$6*AB2185)*100</f>
        <v>10.31482843</v>
      </c>
      <c r="AD2185" s="11" t="s">
        <v>681</v>
      </c>
      <c r="AE2185" s="11">
        <f t="shared" si="2"/>
        <v>0</v>
      </c>
    </row>
    <row r="2186" ht="15.75" customHeight="1">
      <c r="A2186" s="11" t="s">
        <v>269</v>
      </c>
      <c r="B2186" s="11" t="s">
        <v>163</v>
      </c>
      <c r="C2186" s="11" t="s">
        <v>267</v>
      </c>
      <c r="D2186" s="11" t="s">
        <v>165</v>
      </c>
      <c r="E2186" s="12">
        <v>2024.0</v>
      </c>
      <c r="F2186" s="11" t="s">
        <v>166</v>
      </c>
      <c r="G2186" s="11" t="s">
        <v>175</v>
      </c>
      <c r="H2186" s="11">
        <v>5.0</v>
      </c>
      <c r="I2186" s="13">
        <v>11.9</v>
      </c>
      <c r="J2186" s="11">
        <v>0.0</v>
      </c>
      <c r="K2186" s="13">
        <v>5.2</v>
      </c>
      <c r="L2186" s="13">
        <v>4.5</v>
      </c>
      <c r="M2186" s="11">
        <v>-35.0</v>
      </c>
      <c r="N2186" s="14">
        <v>0.6</v>
      </c>
      <c r="O2186" s="13">
        <v>53.3</v>
      </c>
      <c r="P2186" s="13">
        <v>9.3</v>
      </c>
      <c r="Q2186" s="13">
        <v>24.0</v>
      </c>
      <c r="R2186" s="13">
        <v>6.7</v>
      </c>
      <c r="S2186" s="13">
        <v>1.9</v>
      </c>
      <c r="T2186" s="13">
        <v>1.4</v>
      </c>
      <c r="U2186" s="13">
        <v>0.6</v>
      </c>
      <c r="V2186" s="13">
        <v>48.9</v>
      </c>
      <c r="W2186" s="11" t="str">
        <f t="shared" si="1"/>
        <v>C-Weak|BBVA|Operations|2024</v>
      </c>
      <c r="X2186" s="15">
        <f>(MAX(0,MIN(1,1-(K2186-scaling_params!$B$2)/(scaling_params!$C$2-scaling_params!$B$2)))+MAX(0,MIN(1,(L2186-scaling_params!$B$3)/(scaling_params!$C$3-scaling_params!$B$3))))/2</f>
        <v>0.1102941176</v>
      </c>
      <c r="Y2186" s="15">
        <f>(MAX(0,MIN(1,(M2186-scaling_params!$B$4)/(scaling_params!$C$4-scaling_params!$B$4)))+MAX(0,MIN(1,(N2186-scaling_params!$B$5)/(scaling_params!$C$5-scaling_params!$B$5))))/2</f>
        <v>0.09464285714</v>
      </c>
      <c r="Z2186" s="15">
        <f>(MAX(0,MIN(1,(O2186-scaling_params!$B$6)/(scaling_params!$C$6-scaling_params!$B$6)))+MAX(0,MIN(1,1-(P2186-scaling_params!$B$7)/(scaling_params!$C$7-scaling_params!$B$7)))+MAX(0,MIN(1,(T2186-scaling_params!$B$11)/(scaling_params!$C$11-scaling_params!$B$11))))/3</f>
        <v>0</v>
      </c>
      <c r="AA2186" s="15">
        <f>(MAX(0,MIN(1,1-(Q2186-scaling_params!$B$8)/(scaling_params!$C$8-scaling_params!$B$8)))+MAX(0,MIN(1,(R2186-scaling_params!$B$9)/(scaling_params!$C$9-scaling_params!$B$9)))+MAX(0,MIN(1,(S2186-scaling_params!$B$10)/(scaling_params!$C$10-scaling_params!$B$10))))/3</f>
        <v>0.02941176471</v>
      </c>
      <c r="AB2186" s="15">
        <f>(MAX(0,MIN(1,(U2186-scaling_params!$B$12)/(scaling_params!$C$12-scaling_params!$B$12)))+MAX(0,MIN(1,(V2186-scaling_params!$B$13)/(scaling_params!$C$13-scaling_params!$B$13))))/2</f>
        <v>0.05</v>
      </c>
      <c r="AC2186" s="13">
        <f>(scaling_params!$G$2*X2186+scaling_params!$G$3*Y2186+scaling_params!$G$4*Z2186+scaling_params!$G$5*AA2186+scaling_params!$G$6*AB2186)*100</f>
        <v>5.923665966</v>
      </c>
      <c r="AD2186" s="11" t="s">
        <v>681</v>
      </c>
      <c r="AE2186" s="11">
        <f t="shared" si="2"/>
        <v>0</v>
      </c>
    </row>
    <row r="2187" ht="15.75" customHeight="1">
      <c r="A2187" s="11" t="s">
        <v>269</v>
      </c>
      <c r="B2187" s="11" t="s">
        <v>163</v>
      </c>
      <c r="C2187" s="11" t="s">
        <v>267</v>
      </c>
      <c r="D2187" s="11" t="s">
        <v>165</v>
      </c>
      <c r="E2187" s="12">
        <v>2025.0</v>
      </c>
      <c r="F2187" s="11" t="s">
        <v>166</v>
      </c>
      <c r="G2187" s="11" t="s">
        <v>175</v>
      </c>
      <c r="H2187" s="11">
        <v>5.0</v>
      </c>
      <c r="I2187" s="13">
        <v>11.4</v>
      </c>
      <c r="J2187" s="11">
        <v>1.0</v>
      </c>
      <c r="K2187" s="13">
        <v>4.5</v>
      </c>
      <c r="L2187" s="13">
        <v>3.0</v>
      </c>
      <c r="M2187" s="11">
        <v>-10.0</v>
      </c>
      <c r="N2187" s="14">
        <v>0.6</v>
      </c>
      <c r="O2187" s="13">
        <v>52.7</v>
      </c>
      <c r="P2187" s="13">
        <v>9.3</v>
      </c>
      <c r="Q2187" s="13">
        <v>21.4</v>
      </c>
      <c r="R2187" s="13">
        <v>5.7</v>
      </c>
      <c r="S2187" s="13">
        <v>2.2</v>
      </c>
      <c r="T2187" s="13">
        <v>1.8</v>
      </c>
      <c r="U2187" s="13">
        <v>0.5</v>
      </c>
      <c r="V2187" s="13">
        <v>51.2</v>
      </c>
      <c r="W2187" s="11" t="str">
        <f t="shared" si="1"/>
        <v>C-Weak|BBVA|Operations|2025</v>
      </c>
      <c r="X2187" s="15">
        <f>(MAX(0,MIN(1,1-(K2187-scaling_params!$B$2)/(scaling_params!$C$2-scaling_params!$B$2)))+MAX(0,MIN(1,(L2187-scaling_params!$B$3)/(scaling_params!$C$3-scaling_params!$B$3))))/2</f>
        <v>0</v>
      </c>
      <c r="Y2187" s="15">
        <f>(MAX(0,MIN(1,(M2187-scaling_params!$B$4)/(scaling_params!$C$4-scaling_params!$B$4)))+MAX(0,MIN(1,(N2187-scaling_params!$B$5)/(scaling_params!$C$5-scaling_params!$B$5))))/2</f>
        <v>0.2136904762</v>
      </c>
      <c r="Z2187" s="15">
        <f>(MAX(0,MIN(1,(O2187-scaling_params!$B$6)/(scaling_params!$C$6-scaling_params!$B$6)))+MAX(0,MIN(1,1-(P2187-scaling_params!$B$7)/(scaling_params!$C$7-scaling_params!$B$7)))+MAX(0,MIN(1,(T2187-scaling_params!$B$11)/(scaling_params!$C$11-scaling_params!$B$11))))/3</f>
        <v>0.02857142857</v>
      </c>
      <c r="AA2187" s="15">
        <f>(MAX(0,MIN(1,1-(Q2187-scaling_params!$B$8)/(scaling_params!$C$8-scaling_params!$B$8)))+MAX(0,MIN(1,(R2187-scaling_params!$B$9)/(scaling_params!$C$9-scaling_params!$B$9)))+MAX(0,MIN(1,(S2187-scaling_params!$B$10)/(scaling_params!$C$10-scaling_params!$B$10))))/3</f>
        <v>0.05882352941</v>
      </c>
      <c r="AB2187" s="15">
        <f>(MAX(0,MIN(1,(U2187-scaling_params!$B$12)/(scaling_params!$C$12-scaling_params!$B$12)))+MAX(0,MIN(1,(V2187-scaling_params!$B$13)/(scaling_params!$C$13-scaling_params!$B$13))))/2</f>
        <v>0.07090909091</v>
      </c>
      <c r="AC2187" s="13">
        <f>(scaling_params!$G$2*X2187+scaling_params!$G$3*Y2187+scaling_params!$G$4*Z2187+scaling_params!$G$5*AA2187+scaling_params!$G$6*AB2187)*100</f>
        <v>7.565176152</v>
      </c>
      <c r="AD2187" s="11" t="s">
        <v>681</v>
      </c>
      <c r="AE2187" s="11">
        <f t="shared" si="2"/>
        <v>0</v>
      </c>
    </row>
    <row r="2188" ht="15.75" customHeight="1">
      <c r="A2188" s="11" t="s">
        <v>270</v>
      </c>
      <c r="B2188" s="11" t="s">
        <v>163</v>
      </c>
      <c r="C2188" s="11" t="s">
        <v>267</v>
      </c>
      <c r="D2188" s="11" t="s">
        <v>174</v>
      </c>
      <c r="E2188" s="12">
        <v>2024.0</v>
      </c>
      <c r="F2188" s="11" t="s">
        <v>171</v>
      </c>
      <c r="G2188" s="11" t="s">
        <v>175</v>
      </c>
      <c r="H2188" s="11">
        <v>5.0</v>
      </c>
      <c r="I2188" s="13">
        <v>11.9</v>
      </c>
      <c r="J2188" s="11">
        <v>0.0</v>
      </c>
      <c r="K2188" s="13">
        <v>4.4</v>
      </c>
      <c r="L2188" s="13">
        <v>4.2</v>
      </c>
      <c r="M2188" s="11">
        <v>-27.0</v>
      </c>
      <c r="N2188" s="14">
        <v>0.6</v>
      </c>
      <c r="O2188" s="13">
        <v>50.8</v>
      </c>
      <c r="P2188" s="13">
        <v>10.1</v>
      </c>
      <c r="Q2188" s="13">
        <v>23.5</v>
      </c>
      <c r="R2188" s="13">
        <v>5.6</v>
      </c>
      <c r="S2188" s="13">
        <v>1.9</v>
      </c>
      <c r="T2188" s="13">
        <v>1.6</v>
      </c>
      <c r="U2188" s="13">
        <v>0.8</v>
      </c>
      <c r="V2188" s="13">
        <v>52.4</v>
      </c>
      <c r="W2188" s="11" t="str">
        <f t="shared" si="1"/>
        <v>C-Weak|BBVA|Digital|2024</v>
      </c>
      <c r="X2188" s="15">
        <f>(MAX(0,MIN(1,1-(K2188-scaling_params!$B$2)/(scaling_params!$C$2-scaling_params!$B$2)))+MAX(0,MIN(1,(L2188-scaling_params!$B$3)/(scaling_params!$C$3-scaling_params!$B$3))))/2</f>
        <v>0.08823529412</v>
      </c>
      <c r="Y2188" s="15">
        <f>(MAX(0,MIN(1,(M2188-scaling_params!$B$4)/(scaling_params!$C$4-scaling_params!$B$4)))+MAX(0,MIN(1,(N2188-scaling_params!$B$5)/(scaling_params!$C$5-scaling_params!$B$5))))/2</f>
        <v>0.1327380952</v>
      </c>
      <c r="Z2188" s="15">
        <f>(MAX(0,MIN(1,(O2188-scaling_params!$B$6)/(scaling_params!$C$6-scaling_params!$B$6)))+MAX(0,MIN(1,1-(P2188-scaling_params!$B$7)/(scaling_params!$C$7-scaling_params!$B$7)))+MAX(0,MIN(1,(T2188-scaling_params!$B$11)/(scaling_params!$C$11-scaling_params!$B$11))))/3</f>
        <v>0.009523809524</v>
      </c>
      <c r="AA2188" s="15">
        <f>(MAX(0,MIN(1,1-(Q2188-scaling_params!$B$8)/(scaling_params!$C$8-scaling_params!$B$8)))+MAX(0,MIN(1,(R2188-scaling_params!$B$9)/(scaling_params!$C$9-scaling_params!$B$9)))+MAX(0,MIN(1,(S2188-scaling_params!$B$10)/(scaling_params!$C$10-scaling_params!$B$10))))/3</f>
        <v>0.02941176471</v>
      </c>
      <c r="AB2188" s="15">
        <f>(MAX(0,MIN(1,(U2188-scaling_params!$B$12)/(scaling_params!$C$12-scaling_params!$B$12)))+MAX(0,MIN(1,(V2188-scaling_params!$B$13)/(scaling_params!$C$13-scaling_params!$B$13))))/2</f>
        <v>0.08181818182</v>
      </c>
      <c r="AC2188" s="13">
        <f>(scaling_params!$G$2*X2188+scaling_params!$G$3*Y2188+scaling_params!$G$4*Z2188+scaling_params!$G$5*AA2188+scaling_params!$G$6*AB2188)*100</f>
        <v>6.899785778</v>
      </c>
      <c r="AD2188" s="11" t="s">
        <v>681</v>
      </c>
      <c r="AE2188" s="11">
        <f t="shared" si="2"/>
        <v>0</v>
      </c>
    </row>
    <row r="2189" ht="15.75" customHeight="1">
      <c r="A2189" s="11" t="s">
        <v>270</v>
      </c>
      <c r="B2189" s="11" t="s">
        <v>163</v>
      </c>
      <c r="C2189" s="11" t="s">
        <v>267</v>
      </c>
      <c r="D2189" s="11" t="s">
        <v>174</v>
      </c>
      <c r="E2189" s="12">
        <v>2025.0</v>
      </c>
      <c r="F2189" s="11" t="s">
        <v>171</v>
      </c>
      <c r="G2189" s="11" t="s">
        <v>175</v>
      </c>
      <c r="H2189" s="11">
        <v>5.0</v>
      </c>
      <c r="I2189" s="13">
        <v>11.4</v>
      </c>
      <c r="J2189" s="11">
        <v>0.0</v>
      </c>
      <c r="K2189" s="13">
        <v>4.9</v>
      </c>
      <c r="L2189" s="13">
        <v>4.4</v>
      </c>
      <c r="M2189" s="11">
        <v>-44.0</v>
      </c>
      <c r="N2189" s="14">
        <v>0.6</v>
      </c>
      <c r="O2189" s="13">
        <v>53.6</v>
      </c>
      <c r="P2189" s="13">
        <v>9.0</v>
      </c>
      <c r="Q2189" s="13">
        <v>22.9</v>
      </c>
      <c r="R2189" s="13">
        <v>8.4</v>
      </c>
      <c r="S2189" s="13">
        <v>1.8</v>
      </c>
      <c r="T2189" s="13">
        <v>1.5</v>
      </c>
      <c r="U2189" s="13">
        <v>0.8</v>
      </c>
      <c r="V2189" s="13">
        <v>48.0</v>
      </c>
      <c r="W2189" s="11" t="str">
        <f t="shared" si="1"/>
        <v>C-Weak|BBVA|Digital|2025</v>
      </c>
      <c r="X2189" s="15">
        <f>(MAX(0,MIN(1,1-(K2189-scaling_params!$B$2)/(scaling_params!$C$2-scaling_params!$B$2)))+MAX(0,MIN(1,(L2189-scaling_params!$B$3)/(scaling_params!$C$3-scaling_params!$B$3))))/2</f>
        <v>0.1029411765</v>
      </c>
      <c r="Y2189" s="15">
        <f>(MAX(0,MIN(1,(M2189-scaling_params!$B$4)/(scaling_params!$C$4-scaling_params!$B$4)))+MAX(0,MIN(1,(N2189-scaling_params!$B$5)/(scaling_params!$C$5-scaling_params!$B$5))))/2</f>
        <v>0.05178571429</v>
      </c>
      <c r="Z2189" s="15">
        <f>(MAX(0,MIN(1,(O2189-scaling_params!$B$6)/(scaling_params!$C$6-scaling_params!$B$6)))+MAX(0,MIN(1,1-(P2189-scaling_params!$B$7)/(scaling_params!$C$7-scaling_params!$B$7)))+MAX(0,MIN(1,(T2189-scaling_params!$B$11)/(scaling_params!$C$11-scaling_params!$B$11))))/3</f>
        <v>0.01801801802</v>
      </c>
      <c r="AA2189" s="15">
        <f>(MAX(0,MIN(1,1-(Q2189-scaling_params!$B$8)/(scaling_params!$C$8-scaling_params!$B$8)))+MAX(0,MIN(1,(R2189-scaling_params!$B$9)/(scaling_params!$C$9-scaling_params!$B$9)))+MAX(0,MIN(1,(S2189-scaling_params!$B$10)/(scaling_params!$C$10-scaling_params!$B$10))))/3</f>
        <v>0.01960784314</v>
      </c>
      <c r="AB2189" s="15">
        <f>(MAX(0,MIN(1,(U2189-scaling_params!$B$12)/(scaling_params!$C$12-scaling_params!$B$12)))+MAX(0,MIN(1,(V2189-scaling_params!$B$13)/(scaling_params!$C$13-scaling_params!$B$13))))/2</f>
        <v>0.04181818182</v>
      </c>
      <c r="AC2189" s="13">
        <f>(scaling_params!$G$2*X2189+scaling_params!$G$3*Y2189+scaling_params!$G$4*Z2189+scaling_params!$G$5*AA2189+scaling_params!$G$6*AB2189)*100</f>
        <v>4.898057941</v>
      </c>
      <c r="AD2189" s="11" t="s">
        <v>681</v>
      </c>
      <c r="AE2189" s="11">
        <f t="shared" si="2"/>
        <v>0</v>
      </c>
    </row>
    <row r="2190" ht="15.75" customHeight="1">
      <c r="A2190" s="11" t="s">
        <v>271</v>
      </c>
      <c r="B2190" s="11" t="s">
        <v>163</v>
      </c>
      <c r="C2190" s="11" t="s">
        <v>267</v>
      </c>
      <c r="D2190" s="11" t="s">
        <v>165</v>
      </c>
      <c r="E2190" s="12">
        <v>2024.0</v>
      </c>
      <c r="F2190" s="11" t="s">
        <v>171</v>
      </c>
      <c r="G2190" s="11" t="s">
        <v>175</v>
      </c>
      <c r="H2190" s="11">
        <v>4.0</v>
      </c>
      <c r="I2190" s="13">
        <v>11.9</v>
      </c>
      <c r="J2190" s="11">
        <v>1.0</v>
      </c>
      <c r="K2190" s="13">
        <v>5.2</v>
      </c>
      <c r="L2190" s="13">
        <v>4.9</v>
      </c>
      <c r="M2190" s="11">
        <v>-65.0</v>
      </c>
      <c r="N2190" s="14">
        <v>0.62</v>
      </c>
      <c r="O2190" s="13">
        <v>53.3</v>
      </c>
      <c r="P2190" s="13">
        <v>9.3</v>
      </c>
      <c r="Q2190" s="13">
        <v>24.0</v>
      </c>
      <c r="R2190" s="13">
        <v>6.7</v>
      </c>
      <c r="S2190" s="13">
        <v>1.9</v>
      </c>
      <c r="T2190" s="13">
        <v>1.4</v>
      </c>
      <c r="U2190" s="13">
        <v>0.6</v>
      </c>
      <c r="V2190" s="13">
        <v>50.5</v>
      </c>
      <c r="W2190" s="11" t="str">
        <f t="shared" si="1"/>
        <v>C-Weak|BBVA|Operations|2024</v>
      </c>
      <c r="X2190" s="15">
        <f>(MAX(0,MIN(1,1-(K2190-scaling_params!$B$2)/(scaling_params!$C$2-scaling_params!$B$2)))+MAX(0,MIN(1,(L2190-scaling_params!$B$3)/(scaling_params!$C$3-scaling_params!$B$3))))/2</f>
        <v>0.1397058824</v>
      </c>
      <c r="Y2190" s="15">
        <f>(MAX(0,MIN(1,(M2190-scaling_params!$B$4)/(scaling_params!$C$4-scaling_params!$B$4)))+MAX(0,MIN(1,(N2190-scaling_params!$B$5)/(scaling_params!$C$5-scaling_params!$B$5))))/2</f>
        <v>0.0625</v>
      </c>
      <c r="Z2190" s="15">
        <f>(MAX(0,MIN(1,(O2190-scaling_params!$B$6)/(scaling_params!$C$6-scaling_params!$B$6)))+MAX(0,MIN(1,1-(P2190-scaling_params!$B$7)/(scaling_params!$C$7-scaling_params!$B$7)))+MAX(0,MIN(1,(T2190-scaling_params!$B$11)/(scaling_params!$C$11-scaling_params!$B$11))))/3</f>
        <v>0</v>
      </c>
      <c r="AA2190" s="15">
        <f>(MAX(0,MIN(1,1-(Q2190-scaling_params!$B$8)/(scaling_params!$C$8-scaling_params!$B$8)))+MAX(0,MIN(1,(R2190-scaling_params!$B$9)/(scaling_params!$C$9-scaling_params!$B$9)))+MAX(0,MIN(1,(S2190-scaling_params!$B$10)/(scaling_params!$C$10-scaling_params!$B$10))))/3</f>
        <v>0.02941176471</v>
      </c>
      <c r="AB2190" s="15">
        <f>(MAX(0,MIN(1,(U2190-scaling_params!$B$12)/(scaling_params!$C$12-scaling_params!$B$12)))+MAX(0,MIN(1,(V2190-scaling_params!$B$13)/(scaling_params!$C$13-scaling_params!$B$13))))/2</f>
        <v>0.06454545455</v>
      </c>
      <c r="AC2190" s="13">
        <f>(scaling_params!$G$2*X2190+scaling_params!$G$3*Y2190+scaling_params!$G$4*Z2190+scaling_params!$G$5*AA2190+scaling_params!$G$6*AB2190)*100</f>
        <v>6.031121658</v>
      </c>
      <c r="AD2190" s="11" t="s">
        <v>681</v>
      </c>
      <c r="AE2190" s="11">
        <f t="shared" si="2"/>
        <v>0</v>
      </c>
    </row>
    <row r="2191" ht="15.75" customHeight="1">
      <c r="A2191" s="11" t="s">
        <v>271</v>
      </c>
      <c r="B2191" s="11" t="s">
        <v>163</v>
      </c>
      <c r="C2191" s="11" t="s">
        <v>267</v>
      </c>
      <c r="D2191" s="11" t="s">
        <v>165</v>
      </c>
      <c r="E2191" s="12">
        <v>2025.0</v>
      </c>
      <c r="F2191" s="11" t="s">
        <v>171</v>
      </c>
      <c r="G2191" s="11" t="s">
        <v>175</v>
      </c>
      <c r="H2191" s="11">
        <v>4.0</v>
      </c>
      <c r="I2191" s="13">
        <v>11.4</v>
      </c>
      <c r="J2191" s="11">
        <v>0.0</v>
      </c>
      <c r="K2191" s="13">
        <v>4.5</v>
      </c>
      <c r="L2191" s="13">
        <v>2.6</v>
      </c>
      <c r="M2191" s="11">
        <v>-29.0</v>
      </c>
      <c r="N2191" s="14">
        <v>0.69</v>
      </c>
      <c r="O2191" s="13">
        <v>52.7</v>
      </c>
      <c r="P2191" s="13">
        <v>9.3</v>
      </c>
      <c r="Q2191" s="13">
        <v>21.4</v>
      </c>
      <c r="R2191" s="13">
        <v>5.7</v>
      </c>
      <c r="S2191" s="13">
        <v>1.3</v>
      </c>
      <c r="T2191" s="13">
        <v>1.5</v>
      </c>
      <c r="U2191" s="13">
        <v>0.5</v>
      </c>
      <c r="V2191" s="13">
        <v>44.7</v>
      </c>
      <c r="W2191" s="11" t="str">
        <f t="shared" si="1"/>
        <v>C-Weak|BBVA|Operations|2025</v>
      </c>
      <c r="X2191" s="15">
        <f>(MAX(0,MIN(1,1-(K2191-scaling_params!$B$2)/(scaling_params!$C$2-scaling_params!$B$2)))+MAX(0,MIN(1,(L2191-scaling_params!$B$3)/(scaling_params!$C$3-scaling_params!$B$3))))/2</f>
        <v>0</v>
      </c>
      <c r="Y2191" s="15">
        <f>(MAX(0,MIN(1,(M2191-scaling_params!$B$4)/(scaling_params!$C$4-scaling_params!$B$4)))+MAX(0,MIN(1,(N2191-scaling_params!$B$5)/(scaling_params!$C$5-scaling_params!$B$5))))/2</f>
        <v>0.2357142857</v>
      </c>
      <c r="Z2191" s="15">
        <f>(MAX(0,MIN(1,(O2191-scaling_params!$B$6)/(scaling_params!$C$6-scaling_params!$B$6)))+MAX(0,MIN(1,1-(P2191-scaling_params!$B$7)/(scaling_params!$C$7-scaling_params!$B$7)))+MAX(0,MIN(1,(T2191-scaling_params!$B$11)/(scaling_params!$C$11-scaling_params!$B$11))))/3</f>
        <v>0</v>
      </c>
      <c r="AA2191" s="15">
        <f>(MAX(0,MIN(1,1-(Q2191-scaling_params!$B$8)/(scaling_params!$C$8-scaling_params!$B$8)))+MAX(0,MIN(1,(R2191-scaling_params!$B$9)/(scaling_params!$C$9-scaling_params!$B$9)))+MAX(0,MIN(1,(S2191-scaling_params!$B$10)/(scaling_params!$C$10-scaling_params!$B$10))))/3</f>
        <v>0</v>
      </c>
      <c r="AB2191" s="15">
        <f>(MAX(0,MIN(1,(U2191-scaling_params!$B$12)/(scaling_params!$C$12-scaling_params!$B$12)))+MAX(0,MIN(1,(V2191-scaling_params!$B$13)/(scaling_params!$C$13-scaling_params!$B$13))))/2</f>
        <v>0.01181818182</v>
      </c>
      <c r="AC2191" s="13">
        <f>(scaling_params!$G$2*X2191+scaling_params!$G$3*Y2191+scaling_params!$G$4*Z2191+scaling_params!$G$5*AA2191+scaling_params!$G$6*AB2191)*100</f>
        <v>5.67874026</v>
      </c>
      <c r="AD2191" s="11" t="s">
        <v>681</v>
      </c>
      <c r="AE2191" s="11">
        <f t="shared" si="2"/>
        <v>0</v>
      </c>
    </row>
    <row r="2192" ht="15.75" customHeight="1">
      <c r="A2192" s="11" t="s">
        <v>272</v>
      </c>
      <c r="B2192" s="11" t="s">
        <v>163</v>
      </c>
      <c r="C2192" s="11" t="s">
        <v>267</v>
      </c>
      <c r="D2192" s="11" t="s">
        <v>170</v>
      </c>
      <c r="E2192" s="12">
        <v>2024.0</v>
      </c>
      <c r="F2192" s="11" t="s">
        <v>171</v>
      </c>
      <c r="G2192" s="11" t="s">
        <v>184</v>
      </c>
      <c r="H2192" s="11">
        <v>3.0</v>
      </c>
      <c r="I2192" s="13">
        <v>11.9</v>
      </c>
      <c r="J2192" s="11">
        <v>1.0</v>
      </c>
      <c r="K2192" s="13">
        <v>4.7</v>
      </c>
      <c r="L2192" s="13">
        <v>6.0</v>
      </c>
      <c r="M2192" s="11">
        <v>-7.0</v>
      </c>
      <c r="N2192" s="14">
        <v>0.64</v>
      </c>
      <c r="O2192" s="13">
        <v>58.3</v>
      </c>
      <c r="P2192" s="13">
        <v>9.6</v>
      </c>
      <c r="Q2192" s="13">
        <v>23.0</v>
      </c>
      <c r="R2192" s="13">
        <v>10.9</v>
      </c>
      <c r="S2192" s="13">
        <v>3.1</v>
      </c>
      <c r="T2192" s="13">
        <v>2.4</v>
      </c>
      <c r="U2192" s="13">
        <v>1.0</v>
      </c>
      <c r="V2192" s="13">
        <v>58.4</v>
      </c>
      <c r="W2192" s="11" t="str">
        <f t="shared" si="1"/>
        <v>C-Weak|BBVA|Risk|2024</v>
      </c>
      <c r="X2192" s="15">
        <f>(MAX(0,MIN(1,1-(K2192-scaling_params!$B$2)/(scaling_params!$C$2-scaling_params!$B$2)))+MAX(0,MIN(1,(L2192-scaling_params!$B$3)/(scaling_params!$C$3-scaling_params!$B$3))))/2</f>
        <v>0.2205882353</v>
      </c>
      <c r="Y2192" s="15">
        <f>(MAX(0,MIN(1,(M2192-scaling_params!$B$4)/(scaling_params!$C$4-scaling_params!$B$4)))+MAX(0,MIN(1,(N2192-scaling_params!$B$5)/(scaling_params!$C$5-scaling_params!$B$5))))/2</f>
        <v>0.2779761905</v>
      </c>
      <c r="Z2192" s="15">
        <f>(MAX(0,MIN(1,(O2192-scaling_params!$B$6)/(scaling_params!$C$6-scaling_params!$B$6)))+MAX(0,MIN(1,1-(P2192-scaling_params!$B$7)/(scaling_params!$C$7-scaling_params!$B$7)))+MAX(0,MIN(1,(T2192-scaling_params!$B$11)/(scaling_params!$C$11-scaling_params!$B$11))))/3</f>
        <v>0.113767091</v>
      </c>
      <c r="AA2192" s="15">
        <f>(MAX(0,MIN(1,1-(Q2192-scaling_params!$B$8)/(scaling_params!$C$8-scaling_params!$B$8)))+MAX(0,MIN(1,(R2192-scaling_params!$B$9)/(scaling_params!$C$9-scaling_params!$B$9)))+MAX(0,MIN(1,(S2192-scaling_params!$B$10)/(scaling_params!$C$10-scaling_params!$B$10))))/3</f>
        <v>0.1681558699</v>
      </c>
      <c r="AB2192" s="15">
        <f>(MAX(0,MIN(1,(U2192-scaling_params!$B$12)/(scaling_params!$C$12-scaling_params!$B$12)))+MAX(0,MIN(1,(V2192-scaling_params!$B$13)/(scaling_params!$C$13-scaling_params!$B$13))))/2</f>
        <v>0.1363636364</v>
      </c>
      <c r="AC2192" s="13">
        <f>(scaling_params!$G$2*X2192+scaling_params!$G$3*Y2192+scaling_params!$G$4*Z2192+scaling_params!$G$5*AA2192+scaling_params!$G$6*AB2192)*100</f>
        <v>18.95842486</v>
      </c>
      <c r="AD2192" s="11" t="s">
        <v>681</v>
      </c>
      <c r="AE2192" s="11">
        <f t="shared" si="2"/>
        <v>0</v>
      </c>
    </row>
    <row r="2193" ht="15.75" customHeight="1">
      <c r="A2193" s="11" t="s">
        <v>272</v>
      </c>
      <c r="B2193" s="11" t="s">
        <v>163</v>
      </c>
      <c r="C2193" s="11" t="s">
        <v>267</v>
      </c>
      <c r="D2193" s="11" t="s">
        <v>170</v>
      </c>
      <c r="E2193" s="12">
        <v>2025.0</v>
      </c>
      <c r="F2193" s="11" t="s">
        <v>171</v>
      </c>
      <c r="G2193" s="11" t="s">
        <v>184</v>
      </c>
      <c r="H2193" s="11">
        <v>3.0</v>
      </c>
      <c r="I2193" s="13">
        <v>11.4</v>
      </c>
      <c r="J2193" s="11">
        <v>1.0</v>
      </c>
      <c r="K2193" s="13">
        <v>4.1</v>
      </c>
      <c r="L2193" s="13">
        <v>5.3</v>
      </c>
      <c r="M2193" s="11">
        <v>-5.0</v>
      </c>
      <c r="N2193" s="14">
        <v>0.66</v>
      </c>
      <c r="O2193" s="13">
        <v>54.6</v>
      </c>
      <c r="P2193" s="13">
        <v>8.4</v>
      </c>
      <c r="Q2193" s="13">
        <v>21.3</v>
      </c>
      <c r="R2193" s="13">
        <v>7.8</v>
      </c>
      <c r="S2193" s="13">
        <v>2.5</v>
      </c>
      <c r="T2193" s="13">
        <v>2.5</v>
      </c>
      <c r="U2193" s="13">
        <v>0.9</v>
      </c>
      <c r="V2193" s="13">
        <v>61.4</v>
      </c>
      <c r="W2193" s="11" t="str">
        <f t="shared" si="1"/>
        <v>C-Weak|BBVA|Risk|2025</v>
      </c>
      <c r="X2193" s="15">
        <f>(MAX(0,MIN(1,1-(K2193-scaling_params!$B$2)/(scaling_params!$C$2-scaling_params!$B$2)))+MAX(0,MIN(1,(L2193-scaling_params!$B$3)/(scaling_params!$C$3-scaling_params!$B$3))))/2</f>
        <v>0.1691176471</v>
      </c>
      <c r="Y2193" s="15">
        <f>(MAX(0,MIN(1,(M2193-scaling_params!$B$4)/(scaling_params!$C$4-scaling_params!$B$4)))+MAX(0,MIN(1,(N2193-scaling_params!$B$5)/(scaling_params!$C$5-scaling_params!$B$5))))/2</f>
        <v>0.3125</v>
      </c>
      <c r="Z2193" s="15">
        <f>(MAX(0,MIN(1,(O2193-scaling_params!$B$6)/(scaling_params!$C$6-scaling_params!$B$6)))+MAX(0,MIN(1,1-(P2193-scaling_params!$B$7)/(scaling_params!$C$7-scaling_params!$B$7)))+MAX(0,MIN(1,(T2193-scaling_params!$B$11)/(scaling_params!$C$11-scaling_params!$B$11))))/3</f>
        <v>0.1673101673</v>
      </c>
      <c r="AA2193" s="15">
        <f>(MAX(0,MIN(1,1-(Q2193-scaling_params!$B$8)/(scaling_params!$C$8-scaling_params!$B$8)))+MAX(0,MIN(1,(R2193-scaling_params!$B$9)/(scaling_params!$C$9-scaling_params!$B$9)))+MAX(0,MIN(1,(S2193-scaling_params!$B$10)/(scaling_params!$C$10-scaling_params!$B$10))))/3</f>
        <v>0.08823529412</v>
      </c>
      <c r="AB2193" s="15">
        <f>(MAX(0,MIN(1,(U2193-scaling_params!$B$12)/(scaling_params!$C$12-scaling_params!$B$12)))+MAX(0,MIN(1,(V2193-scaling_params!$B$13)/(scaling_params!$C$13-scaling_params!$B$13))))/2</f>
        <v>0.1636363636</v>
      </c>
      <c r="AC2193" s="13">
        <f>(scaling_params!$G$2*X2193+scaling_params!$G$3*Y2193+scaling_params!$G$4*Z2193+scaling_params!$G$5*AA2193+scaling_params!$G$6*AB2193)*100</f>
        <v>18.73365391</v>
      </c>
      <c r="AD2193" s="11" t="s">
        <v>681</v>
      </c>
      <c r="AE2193" s="11">
        <f t="shared" si="2"/>
        <v>0</v>
      </c>
    </row>
    <row r="2194" ht="15.75" customHeight="1">
      <c r="A2194" s="11" t="s">
        <v>273</v>
      </c>
      <c r="B2194" s="11" t="s">
        <v>163</v>
      </c>
      <c r="C2194" s="11" t="s">
        <v>267</v>
      </c>
      <c r="D2194" s="11" t="s">
        <v>165</v>
      </c>
      <c r="E2194" s="12">
        <v>2024.0</v>
      </c>
      <c r="F2194" s="11" t="s">
        <v>171</v>
      </c>
      <c r="G2194" s="11" t="s">
        <v>184</v>
      </c>
      <c r="H2194" s="11">
        <v>4.0</v>
      </c>
      <c r="I2194" s="13">
        <v>11.9</v>
      </c>
      <c r="J2194" s="11">
        <v>1.0</v>
      </c>
      <c r="K2194" s="13">
        <v>5.2</v>
      </c>
      <c r="L2194" s="13">
        <v>3.5</v>
      </c>
      <c r="M2194" s="11">
        <v>-24.0</v>
      </c>
      <c r="N2194" s="14">
        <v>0.61</v>
      </c>
      <c r="O2194" s="13">
        <v>53.3</v>
      </c>
      <c r="P2194" s="13">
        <v>9.3</v>
      </c>
      <c r="Q2194" s="13">
        <v>24.0</v>
      </c>
      <c r="R2194" s="13">
        <v>6.7</v>
      </c>
      <c r="S2194" s="13">
        <v>2.1</v>
      </c>
      <c r="T2194" s="13">
        <v>1.8</v>
      </c>
      <c r="U2194" s="13">
        <v>0.6</v>
      </c>
      <c r="V2194" s="13">
        <v>51.5</v>
      </c>
      <c r="W2194" s="11" t="str">
        <f t="shared" si="1"/>
        <v>C-Weak|BBVA|Operations|2024</v>
      </c>
      <c r="X2194" s="15">
        <f>(MAX(0,MIN(1,1-(K2194-scaling_params!$B$2)/(scaling_params!$C$2-scaling_params!$B$2)))+MAX(0,MIN(1,(L2194-scaling_params!$B$3)/(scaling_params!$C$3-scaling_params!$B$3))))/2</f>
        <v>0.03676470588</v>
      </c>
      <c r="Y2194" s="15">
        <f>(MAX(0,MIN(1,(M2194-scaling_params!$B$4)/(scaling_params!$C$4-scaling_params!$B$4)))+MAX(0,MIN(1,(N2194-scaling_params!$B$5)/(scaling_params!$C$5-scaling_params!$B$5))))/2</f>
        <v>0.1595238095</v>
      </c>
      <c r="Z2194" s="15">
        <f>(MAX(0,MIN(1,(O2194-scaling_params!$B$6)/(scaling_params!$C$6-scaling_params!$B$6)))+MAX(0,MIN(1,1-(P2194-scaling_params!$B$7)/(scaling_params!$C$7-scaling_params!$B$7)))+MAX(0,MIN(1,(T2194-scaling_params!$B$11)/(scaling_params!$C$11-scaling_params!$B$11))))/3</f>
        <v>0.02857142857</v>
      </c>
      <c r="AA2194" s="15">
        <f>(MAX(0,MIN(1,1-(Q2194-scaling_params!$B$8)/(scaling_params!$C$8-scaling_params!$B$8)))+MAX(0,MIN(1,(R2194-scaling_params!$B$9)/(scaling_params!$C$9-scaling_params!$B$9)))+MAX(0,MIN(1,(S2194-scaling_params!$B$10)/(scaling_params!$C$10-scaling_params!$B$10))))/3</f>
        <v>0.04901960784</v>
      </c>
      <c r="AB2194" s="15">
        <f>(MAX(0,MIN(1,(U2194-scaling_params!$B$12)/(scaling_params!$C$12-scaling_params!$B$12)))+MAX(0,MIN(1,(V2194-scaling_params!$B$13)/(scaling_params!$C$13-scaling_params!$B$13))))/2</f>
        <v>0.07363636364</v>
      </c>
      <c r="AC2194" s="13">
        <f>(scaling_params!$G$2*X2194+scaling_params!$G$3*Y2194+scaling_params!$G$4*Z2194+scaling_params!$G$5*AA2194+scaling_params!$G$6*AB2194)*100</f>
        <v>7.015862872</v>
      </c>
      <c r="AD2194" s="11" t="s">
        <v>681</v>
      </c>
      <c r="AE2194" s="11">
        <f t="shared" si="2"/>
        <v>0</v>
      </c>
    </row>
    <row r="2195" ht="15.75" customHeight="1">
      <c r="A2195" s="11" t="s">
        <v>273</v>
      </c>
      <c r="B2195" s="11" t="s">
        <v>163</v>
      </c>
      <c r="C2195" s="11" t="s">
        <v>267</v>
      </c>
      <c r="D2195" s="11" t="s">
        <v>165</v>
      </c>
      <c r="E2195" s="12">
        <v>2025.0</v>
      </c>
      <c r="F2195" s="11" t="s">
        <v>171</v>
      </c>
      <c r="G2195" s="11" t="s">
        <v>184</v>
      </c>
      <c r="H2195" s="11">
        <v>4.0</v>
      </c>
      <c r="I2195" s="13">
        <v>11.4</v>
      </c>
      <c r="J2195" s="11">
        <v>1.0</v>
      </c>
      <c r="K2195" s="13">
        <v>4.5</v>
      </c>
      <c r="L2195" s="13">
        <v>3.9</v>
      </c>
      <c r="M2195" s="11">
        <v>-41.0</v>
      </c>
      <c r="N2195" s="14">
        <v>0.64</v>
      </c>
      <c r="O2195" s="13">
        <v>52.7</v>
      </c>
      <c r="P2195" s="13">
        <v>9.3</v>
      </c>
      <c r="Q2195" s="13">
        <v>21.4</v>
      </c>
      <c r="R2195" s="13">
        <v>5.7</v>
      </c>
      <c r="S2195" s="13">
        <v>1.4</v>
      </c>
      <c r="T2195" s="13">
        <v>1.5</v>
      </c>
      <c r="U2195" s="13">
        <v>0.5</v>
      </c>
      <c r="V2195" s="13">
        <v>52.3</v>
      </c>
      <c r="W2195" s="11" t="str">
        <f t="shared" si="1"/>
        <v>C-Weak|BBVA|Operations|2025</v>
      </c>
      <c r="X2195" s="15">
        <f>(MAX(0,MIN(1,1-(K2195-scaling_params!$B$2)/(scaling_params!$C$2-scaling_params!$B$2)))+MAX(0,MIN(1,(L2195-scaling_params!$B$3)/(scaling_params!$C$3-scaling_params!$B$3))))/2</f>
        <v>0.06617647059</v>
      </c>
      <c r="Y2195" s="15">
        <f>(MAX(0,MIN(1,(M2195-scaling_params!$B$4)/(scaling_params!$C$4-scaling_params!$B$4)))+MAX(0,MIN(1,(N2195-scaling_params!$B$5)/(scaling_params!$C$5-scaling_params!$B$5))))/2</f>
        <v>0.1160714286</v>
      </c>
      <c r="Z2195" s="15">
        <f>(MAX(0,MIN(1,(O2195-scaling_params!$B$6)/(scaling_params!$C$6-scaling_params!$B$6)))+MAX(0,MIN(1,1-(P2195-scaling_params!$B$7)/(scaling_params!$C$7-scaling_params!$B$7)))+MAX(0,MIN(1,(T2195-scaling_params!$B$11)/(scaling_params!$C$11-scaling_params!$B$11))))/3</f>
        <v>0</v>
      </c>
      <c r="AA2195" s="15">
        <f>(MAX(0,MIN(1,1-(Q2195-scaling_params!$B$8)/(scaling_params!$C$8-scaling_params!$B$8)))+MAX(0,MIN(1,(R2195-scaling_params!$B$9)/(scaling_params!$C$9-scaling_params!$B$9)))+MAX(0,MIN(1,(S2195-scaling_params!$B$10)/(scaling_params!$C$10-scaling_params!$B$10))))/3</f>
        <v>0</v>
      </c>
      <c r="AB2195" s="15">
        <f>(MAX(0,MIN(1,(U2195-scaling_params!$B$12)/(scaling_params!$C$12-scaling_params!$B$12)))+MAX(0,MIN(1,(V2195-scaling_params!$B$13)/(scaling_params!$C$13-scaling_params!$B$13))))/2</f>
        <v>0.08090909091</v>
      </c>
      <c r="AC2195" s="13">
        <f>(scaling_params!$G$2*X2195+scaling_params!$G$3*Y2195+scaling_params!$G$4*Z2195+scaling_params!$G$5*AA2195+scaling_params!$G$6*AB2195)*100</f>
        <v>5.237552903</v>
      </c>
      <c r="AD2195" s="11" t="s">
        <v>681</v>
      </c>
      <c r="AE2195" s="11">
        <f t="shared" si="2"/>
        <v>0</v>
      </c>
    </row>
    <row r="2196" ht="15.75" customHeight="1">
      <c r="A2196" s="11" t="s">
        <v>274</v>
      </c>
      <c r="B2196" s="11" t="s">
        <v>163</v>
      </c>
      <c r="C2196" s="11" t="s">
        <v>267</v>
      </c>
      <c r="D2196" s="11" t="s">
        <v>170</v>
      </c>
      <c r="E2196" s="12">
        <v>2024.0</v>
      </c>
      <c r="F2196" s="11" t="s">
        <v>171</v>
      </c>
      <c r="G2196" s="11" t="s">
        <v>172</v>
      </c>
      <c r="H2196" s="11">
        <v>4.0</v>
      </c>
      <c r="I2196" s="13">
        <v>11.9</v>
      </c>
      <c r="J2196" s="11">
        <v>1.0</v>
      </c>
      <c r="K2196" s="13">
        <v>4.7</v>
      </c>
      <c r="L2196" s="13">
        <v>4.3</v>
      </c>
      <c r="M2196" s="11">
        <v>-30.0</v>
      </c>
      <c r="N2196" s="14">
        <v>0.56</v>
      </c>
      <c r="O2196" s="13">
        <v>58.3</v>
      </c>
      <c r="P2196" s="13">
        <v>9.6</v>
      </c>
      <c r="Q2196" s="13">
        <v>23.0</v>
      </c>
      <c r="R2196" s="13">
        <v>10.9</v>
      </c>
      <c r="S2196" s="13">
        <v>1.7</v>
      </c>
      <c r="T2196" s="13">
        <v>1.8</v>
      </c>
      <c r="U2196" s="13">
        <v>1.0</v>
      </c>
      <c r="V2196" s="13">
        <v>50.9</v>
      </c>
      <c r="W2196" s="11" t="str">
        <f t="shared" si="1"/>
        <v>C-Weak|BBVA|Risk|2024</v>
      </c>
      <c r="X2196" s="15">
        <f>(MAX(0,MIN(1,1-(K2196-scaling_params!$B$2)/(scaling_params!$C$2-scaling_params!$B$2)))+MAX(0,MIN(1,(L2196-scaling_params!$B$3)/(scaling_params!$C$3-scaling_params!$B$3))))/2</f>
        <v>0.09558823529</v>
      </c>
      <c r="Y2196" s="15">
        <f>(MAX(0,MIN(1,(M2196-scaling_params!$B$4)/(scaling_params!$C$4-scaling_params!$B$4)))+MAX(0,MIN(1,(N2196-scaling_params!$B$5)/(scaling_params!$C$5-scaling_params!$B$5))))/2</f>
        <v>0.08095238095</v>
      </c>
      <c r="Z2196" s="15">
        <f>(MAX(0,MIN(1,(O2196-scaling_params!$B$6)/(scaling_params!$C$6-scaling_params!$B$6)))+MAX(0,MIN(1,1-(P2196-scaling_params!$B$7)/(scaling_params!$C$7-scaling_params!$B$7)))+MAX(0,MIN(1,(T2196-scaling_params!$B$11)/(scaling_params!$C$11-scaling_params!$B$11))))/3</f>
        <v>0.05662423385</v>
      </c>
      <c r="AA2196" s="15">
        <f>(MAX(0,MIN(1,1-(Q2196-scaling_params!$B$8)/(scaling_params!$C$8-scaling_params!$B$8)))+MAX(0,MIN(1,(R2196-scaling_params!$B$9)/(scaling_params!$C$9-scaling_params!$B$9)))+MAX(0,MIN(1,(S2196-scaling_params!$B$10)/(scaling_params!$C$10-scaling_params!$B$10))))/3</f>
        <v>0.03090096798</v>
      </c>
      <c r="AB2196" s="15">
        <f>(MAX(0,MIN(1,(U2196-scaling_params!$B$12)/(scaling_params!$C$12-scaling_params!$B$12)))+MAX(0,MIN(1,(V2196-scaling_params!$B$13)/(scaling_params!$C$13-scaling_params!$B$13))))/2</f>
        <v>0.06818181818</v>
      </c>
      <c r="AC2196" s="13">
        <f>(scaling_params!$G$2*X2196+scaling_params!$G$3*Y2196+scaling_params!$G$4*Z2196+scaling_params!$G$5*AA2196+scaling_params!$G$6*AB2196)*100</f>
        <v>6.827776468</v>
      </c>
      <c r="AD2196" s="11" t="s">
        <v>681</v>
      </c>
      <c r="AE2196" s="11">
        <f t="shared" si="2"/>
        <v>0</v>
      </c>
    </row>
    <row r="2197" ht="15.75" customHeight="1">
      <c r="A2197" s="11" t="s">
        <v>274</v>
      </c>
      <c r="B2197" s="11" t="s">
        <v>163</v>
      </c>
      <c r="C2197" s="11" t="s">
        <v>267</v>
      </c>
      <c r="D2197" s="11" t="s">
        <v>170</v>
      </c>
      <c r="E2197" s="12">
        <v>2025.0</v>
      </c>
      <c r="F2197" s="11" t="s">
        <v>171</v>
      </c>
      <c r="G2197" s="11" t="s">
        <v>172</v>
      </c>
      <c r="H2197" s="11">
        <v>4.0</v>
      </c>
      <c r="I2197" s="13">
        <v>11.4</v>
      </c>
      <c r="J2197" s="11">
        <v>0.0</v>
      </c>
      <c r="K2197" s="13">
        <v>4.1</v>
      </c>
      <c r="L2197" s="13">
        <v>4.4</v>
      </c>
      <c r="M2197" s="11">
        <v>-45.0</v>
      </c>
      <c r="N2197" s="14">
        <v>0.64</v>
      </c>
      <c r="O2197" s="13">
        <v>54.6</v>
      </c>
      <c r="P2197" s="13">
        <v>8.4</v>
      </c>
      <c r="Q2197" s="13">
        <v>21.3</v>
      </c>
      <c r="R2197" s="13">
        <v>7.8</v>
      </c>
      <c r="S2197" s="13">
        <v>2.1</v>
      </c>
      <c r="T2197" s="13">
        <v>1.8</v>
      </c>
      <c r="U2197" s="13">
        <v>0.9</v>
      </c>
      <c r="V2197" s="13">
        <v>51.9</v>
      </c>
      <c r="W2197" s="11" t="str">
        <f t="shared" si="1"/>
        <v>C-Weak|BBVA|Risk|2025</v>
      </c>
      <c r="X2197" s="15">
        <f>(MAX(0,MIN(1,1-(K2197-scaling_params!$B$2)/(scaling_params!$C$2-scaling_params!$B$2)))+MAX(0,MIN(1,(L2197-scaling_params!$B$3)/(scaling_params!$C$3-scaling_params!$B$3))))/2</f>
        <v>0.1029411765</v>
      </c>
      <c r="Y2197" s="15">
        <f>(MAX(0,MIN(1,(M2197-scaling_params!$B$4)/(scaling_params!$C$4-scaling_params!$B$4)))+MAX(0,MIN(1,(N2197-scaling_params!$B$5)/(scaling_params!$C$5-scaling_params!$B$5))))/2</f>
        <v>0.09702380952</v>
      </c>
      <c r="Z2197" s="15">
        <f>(MAX(0,MIN(1,(O2197-scaling_params!$B$6)/(scaling_params!$C$6-scaling_params!$B$6)))+MAX(0,MIN(1,1-(P2197-scaling_params!$B$7)/(scaling_params!$C$7-scaling_params!$B$7)))+MAX(0,MIN(1,(T2197-scaling_params!$B$11)/(scaling_params!$C$11-scaling_params!$B$11))))/3</f>
        <v>0.1006435006</v>
      </c>
      <c r="AA2197" s="15">
        <f>(MAX(0,MIN(1,1-(Q2197-scaling_params!$B$8)/(scaling_params!$C$8-scaling_params!$B$8)))+MAX(0,MIN(1,(R2197-scaling_params!$B$9)/(scaling_params!$C$9-scaling_params!$B$9)))+MAX(0,MIN(1,(S2197-scaling_params!$B$10)/(scaling_params!$C$10-scaling_params!$B$10))))/3</f>
        <v>0.04901960784</v>
      </c>
      <c r="AB2197" s="15">
        <f>(MAX(0,MIN(1,(U2197-scaling_params!$B$12)/(scaling_params!$C$12-scaling_params!$B$12)))+MAX(0,MIN(1,(V2197-scaling_params!$B$13)/(scaling_params!$C$13-scaling_params!$B$13))))/2</f>
        <v>0.07727272727</v>
      </c>
      <c r="AC2197" s="13">
        <f>(scaling_params!$G$2*X2197+scaling_params!$G$3*Y2197+scaling_params!$G$4*Z2197+scaling_params!$G$5*AA2197+scaling_params!$G$6*AB2197)*100</f>
        <v>8.838862716</v>
      </c>
      <c r="AD2197" s="11" t="s">
        <v>681</v>
      </c>
      <c r="AE2197" s="11">
        <f t="shared" si="2"/>
        <v>0</v>
      </c>
    </row>
    <row r="2198" ht="15.75" customHeight="1">
      <c r="A2198" s="11" t="s">
        <v>275</v>
      </c>
      <c r="B2198" s="11" t="s">
        <v>163</v>
      </c>
      <c r="C2198" s="11" t="s">
        <v>267</v>
      </c>
      <c r="D2198" s="11" t="s">
        <v>177</v>
      </c>
      <c r="E2198" s="12">
        <v>2024.0</v>
      </c>
      <c r="F2198" s="11" t="s">
        <v>166</v>
      </c>
      <c r="G2198" s="11" t="s">
        <v>184</v>
      </c>
      <c r="H2198" s="11">
        <v>5.0</v>
      </c>
      <c r="I2198" s="13">
        <v>11.9</v>
      </c>
      <c r="J2198" s="11">
        <v>1.0</v>
      </c>
      <c r="K2198" s="13">
        <v>4.9</v>
      </c>
      <c r="L2198" s="13">
        <v>3.9</v>
      </c>
      <c r="M2198" s="11">
        <v>-7.0</v>
      </c>
      <c r="N2198" s="14">
        <v>0.69</v>
      </c>
      <c r="O2198" s="13">
        <v>59.8</v>
      </c>
      <c r="P2198" s="13">
        <v>9.1</v>
      </c>
      <c r="Q2198" s="13">
        <v>23.3</v>
      </c>
      <c r="R2198" s="13">
        <v>7.2</v>
      </c>
      <c r="S2198" s="13">
        <v>2.2</v>
      </c>
      <c r="T2198" s="13">
        <v>2.6</v>
      </c>
      <c r="U2198" s="13">
        <v>0.7</v>
      </c>
      <c r="V2198" s="13">
        <v>50.7</v>
      </c>
      <c r="W2198" s="11" t="str">
        <f t="shared" si="1"/>
        <v>C-Weak|BBVA|Retail|2024</v>
      </c>
      <c r="X2198" s="15">
        <f>(MAX(0,MIN(1,1-(K2198-scaling_params!$B$2)/(scaling_params!$C$2-scaling_params!$B$2)))+MAX(0,MIN(1,(L2198-scaling_params!$B$3)/(scaling_params!$C$3-scaling_params!$B$3))))/2</f>
        <v>0.06617647059</v>
      </c>
      <c r="Y2198" s="15">
        <f>(MAX(0,MIN(1,(M2198-scaling_params!$B$4)/(scaling_params!$C$4-scaling_params!$B$4)))+MAX(0,MIN(1,(N2198-scaling_params!$B$5)/(scaling_params!$C$5-scaling_params!$B$5))))/2</f>
        <v>0.3404761905</v>
      </c>
      <c r="Z2198" s="15">
        <f>(MAX(0,MIN(1,(O2198-scaling_params!$B$6)/(scaling_params!$C$6-scaling_params!$B$6)))+MAX(0,MIN(1,1-(P2198-scaling_params!$B$7)/(scaling_params!$C$7-scaling_params!$B$7)))+MAX(0,MIN(1,(T2198-scaling_params!$B$11)/(scaling_params!$C$11-scaling_params!$B$11))))/3</f>
        <v>0.1665761943</v>
      </c>
      <c r="AA2198" s="15">
        <f>(MAX(0,MIN(1,1-(Q2198-scaling_params!$B$8)/(scaling_params!$C$8-scaling_params!$B$8)))+MAX(0,MIN(1,(R2198-scaling_params!$B$9)/(scaling_params!$C$9-scaling_params!$B$9)))+MAX(0,MIN(1,(S2198-scaling_params!$B$10)/(scaling_params!$C$10-scaling_params!$B$10))))/3</f>
        <v>0.05882352941</v>
      </c>
      <c r="AB2198" s="15">
        <f>(MAX(0,MIN(1,(U2198-scaling_params!$B$12)/(scaling_params!$C$12-scaling_params!$B$12)))+MAX(0,MIN(1,(V2198-scaling_params!$B$13)/(scaling_params!$C$13-scaling_params!$B$13))))/2</f>
        <v>0.06636363636</v>
      </c>
      <c r="AC2198" s="13">
        <f>(scaling_params!$G$2*X2198+scaling_params!$G$3*Y2198+scaling_params!$G$4*Z2198+scaling_params!$G$5*AA2198+scaling_params!$G$6*AB2198)*100</f>
        <v>15.28926313</v>
      </c>
      <c r="AD2198" s="11" t="s">
        <v>681</v>
      </c>
      <c r="AE2198" s="11">
        <f t="shared" si="2"/>
        <v>0</v>
      </c>
    </row>
    <row r="2199" ht="15.75" customHeight="1">
      <c r="A2199" s="11" t="s">
        <v>275</v>
      </c>
      <c r="B2199" s="11" t="s">
        <v>163</v>
      </c>
      <c r="C2199" s="11" t="s">
        <v>267</v>
      </c>
      <c r="D2199" s="11" t="s">
        <v>177</v>
      </c>
      <c r="E2199" s="12">
        <v>2025.0</v>
      </c>
      <c r="F2199" s="11" t="s">
        <v>166</v>
      </c>
      <c r="G2199" s="11" t="s">
        <v>184</v>
      </c>
      <c r="H2199" s="11">
        <v>5.0</v>
      </c>
      <c r="I2199" s="13">
        <v>11.4</v>
      </c>
      <c r="J2199" s="11">
        <v>0.0</v>
      </c>
      <c r="K2199" s="13">
        <v>5.4</v>
      </c>
      <c r="L2199" s="13">
        <v>4.7</v>
      </c>
      <c r="M2199" s="11">
        <v>-1.0</v>
      </c>
      <c r="N2199" s="14">
        <v>0.72</v>
      </c>
      <c r="O2199" s="13">
        <v>52.5</v>
      </c>
      <c r="P2199" s="13">
        <v>9.5</v>
      </c>
      <c r="Q2199" s="13">
        <v>23.0</v>
      </c>
      <c r="R2199" s="13">
        <v>10.6</v>
      </c>
      <c r="S2199" s="13">
        <v>3.0</v>
      </c>
      <c r="T2199" s="13">
        <v>2.5</v>
      </c>
      <c r="U2199" s="13">
        <v>0.7</v>
      </c>
      <c r="V2199" s="13">
        <v>44.6</v>
      </c>
      <c r="W2199" s="11" t="str">
        <f t="shared" si="1"/>
        <v>C-Weak|BBVA|Retail|2025</v>
      </c>
      <c r="X2199" s="15">
        <f>(MAX(0,MIN(1,1-(K2199-scaling_params!$B$2)/(scaling_params!$C$2-scaling_params!$B$2)))+MAX(0,MIN(1,(L2199-scaling_params!$B$3)/(scaling_params!$C$3-scaling_params!$B$3))))/2</f>
        <v>0.125</v>
      </c>
      <c r="Y2199" s="15">
        <f>(MAX(0,MIN(1,(M2199-scaling_params!$B$4)/(scaling_params!$C$4-scaling_params!$B$4)))+MAX(0,MIN(1,(N2199-scaling_params!$B$5)/(scaling_params!$C$5-scaling_params!$B$5))))/2</f>
        <v>0.406547619</v>
      </c>
      <c r="Z2199" s="15">
        <f>(MAX(0,MIN(1,(O2199-scaling_params!$B$6)/(scaling_params!$C$6-scaling_params!$B$6)))+MAX(0,MIN(1,1-(P2199-scaling_params!$B$7)/(scaling_params!$C$7-scaling_params!$B$7)))+MAX(0,MIN(1,(T2199-scaling_params!$B$11)/(scaling_params!$C$11-scaling_params!$B$11))))/3</f>
        <v>0.09523809524</v>
      </c>
      <c r="AA2199" s="15">
        <f>(MAX(0,MIN(1,1-(Q2199-scaling_params!$B$8)/(scaling_params!$C$8-scaling_params!$B$8)))+MAX(0,MIN(1,(R2199-scaling_params!$B$9)/(scaling_params!$C$9-scaling_params!$B$9)))+MAX(0,MIN(1,(S2199-scaling_params!$B$10)/(scaling_params!$C$10-scaling_params!$B$10))))/3</f>
        <v>0.1456937205</v>
      </c>
      <c r="AB2199" s="15">
        <f>(MAX(0,MIN(1,(U2199-scaling_params!$B$12)/(scaling_params!$C$12-scaling_params!$B$12)))+MAX(0,MIN(1,(V2199-scaling_params!$B$13)/(scaling_params!$C$13-scaling_params!$B$13))))/2</f>
        <v>0.01090909091</v>
      </c>
      <c r="AC2199" s="13">
        <f>(scaling_params!$G$2*X2199+scaling_params!$G$3*Y2199+scaling_params!$G$4*Z2199+scaling_params!$G$5*AA2199+scaling_params!$G$6*AB2199)*100</f>
        <v>17.42240104</v>
      </c>
      <c r="AD2199" s="11" t="s">
        <v>681</v>
      </c>
      <c r="AE2199" s="11">
        <f t="shared" si="2"/>
        <v>0</v>
      </c>
    </row>
    <row r="2200" ht="15.75" customHeight="1">
      <c r="A2200" s="11" t="s">
        <v>276</v>
      </c>
      <c r="B2200" s="11" t="s">
        <v>163</v>
      </c>
      <c r="C2200" s="11" t="s">
        <v>267</v>
      </c>
      <c r="D2200" s="11" t="s">
        <v>170</v>
      </c>
      <c r="E2200" s="12">
        <v>2024.0</v>
      </c>
      <c r="F2200" s="11" t="s">
        <v>166</v>
      </c>
      <c r="G2200" s="11" t="s">
        <v>184</v>
      </c>
      <c r="H2200" s="11">
        <v>3.0</v>
      </c>
      <c r="I2200" s="13">
        <v>11.9</v>
      </c>
      <c r="J2200" s="11">
        <v>0.0</v>
      </c>
      <c r="K2200" s="13">
        <v>4.7</v>
      </c>
      <c r="L2200" s="13">
        <v>3.0</v>
      </c>
      <c r="M2200" s="11">
        <v>-3.0</v>
      </c>
      <c r="N2200" s="14">
        <v>0.63</v>
      </c>
      <c r="O2200" s="13">
        <v>58.3</v>
      </c>
      <c r="P2200" s="13">
        <v>9.6</v>
      </c>
      <c r="Q2200" s="13">
        <v>23.0</v>
      </c>
      <c r="R2200" s="13">
        <v>10.9</v>
      </c>
      <c r="S2200" s="13">
        <v>2.3</v>
      </c>
      <c r="T2200" s="13">
        <v>1.6</v>
      </c>
      <c r="U2200" s="13">
        <v>1.0</v>
      </c>
      <c r="V2200" s="13">
        <v>42.9</v>
      </c>
      <c r="W2200" s="11" t="str">
        <f t="shared" si="1"/>
        <v>C-Weak|BBVA|Risk|2024</v>
      </c>
      <c r="X2200" s="15">
        <f>(MAX(0,MIN(1,1-(K2200-scaling_params!$B$2)/(scaling_params!$C$2-scaling_params!$B$2)))+MAX(0,MIN(1,(L2200-scaling_params!$B$3)/(scaling_params!$C$3-scaling_params!$B$3))))/2</f>
        <v>0</v>
      </c>
      <c r="Y2200" s="15">
        <f>(MAX(0,MIN(1,(M2200-scaling_params!$B$4)/(scaling_params!$C$4-scaling_params!$B$4)))+MAX(0,MIN(1,(N2200-scaling_params!$B$5)/(scaling_params!$C$5-scaling_params!$B$5))))/2</f>
        <v>0.2845238095</v>
      </c>
      <c r="Z2200" s="15">
        <f>(MAX(0,MIN(1,(O2200-scaling_params!$B$6)/(scaling_params!$C$6-scaling_params!$B$6)))+MAX(0,MIN(1,1-(P2200-scaling_params!$B$7)/(scaling_params!$C$7-scaling_params!$B$7)))+MAX(0,MIN(1,(T2200-scaling_params!$B$11)/(scaling_params!$C$11-scaling_params!$B$11))))/3</f>
        <v>0.0375766148</v>
      </c>
      <c r="AA2200" s="15">
        <f>(MAX(0,MIN(1,1-(Q2200-scaling_params!$B$8)/(scaling_params!$C$8-scaling_params!$B$8)))+MAX(0,MIN(1,(R2200-scaling_params!$B$9)/(scaling_params!$C$9-scaling_params!$B$9)))+MAX(0,MIN(1,(S2200-scaling_params!$B$10)/(scaling_params!$C$10-scaling_params!$B$10))))/3</f>
        <v>0.08972449739</v>
      </c>
      <c r="AB2200" s="15">
        <f>(MAX(0,MIN(1,(U2200-scaling_params!$B$12)/(scaling_params!$C$12-scaling_params!$B$12)))+MAX(0,MIN(1,(V2200-scaling_params!$B$13)/(scaling_params!$C$13-scaling_params!$B$13))))/2</f>
        <v>0</v>
      </c>
      <c r="AC2200" s="13">
        <f>(scaling_params!$G$2*X2200+scaling_params!$G$3*Y2200+scaling_params!$G$4*Z2200+scaling_params!$G$5*AA2200+scaling_params!$G$6*AB2200)*100</f>
        <v>9.148511126</v>
      </c>
      <c r="AD2200" s="11" t="s">
        <v>681</v>
      </c>
      <c r="AE2200" s="11">
        <f t="shared" si="2"/>
        <v>0</v>
      </c>
    </row>
    <row r="2201" ht="15.75" customHeight="1">
      <c r="A2201" s="11" t="s">
        <v>276</v>
      </c>
      <c r="B2201" s="11" t="s">
        <v>163</v>
      </c>
      <c r="C2201" s="11" t="s">
        <v>267</v>
      </c>
      <c r="D2201" s="11" t="s">
        <v>170</v>
      </c>
      <c r="E2201" s="12">
        <v>2025.0</v>
      </c>
      <c r="F2201" s="11" t="s">
        <v>166</v>
      </c>
      <c r="G2201" s="11" t="s">
        <v>184</v>
      </c>
      <c r="H2201" s="11">
        <v>3.0</v>
      </c>
      <c r="I2201" s="13">
        <v>11.4</v>
      </c>
      <c r="J2201" s="11">
        <v>1.0</v>
      </c>
      <c r="K2201" s="13">
        <v>4.1</v>
      </c>
      <c r="L2201" s="13">
        <v>4.0</v>
      </c>
      <c r="M2201" s="11">
        <v>-15.0</v>
      </c>
      <c r="N2201" s="14">
        <v>0.65</v>
      </c>
      <c r="O2201" s="13">
        <v>54.6</v>
      </c>
      <c r="P2201" s="13">
        <v>8.4</v>
      </c>
      <c r="Q2201" s="13">
        <v>21.3</v>
      </c>
      <c r="R2201" s="13">
        <v>7.8</v>
      </c>
      <c r="S2201" s="13">
        <v>2.0</v>
      </c>
      <c r="T2201" s="13">
        <v>2.3</v>
      </c>
      <c r="U2201" s="13">
        <v>0.9</v>
      </c>
      <c r="V2201" s="13">
        <v>52.2</v>
      </c>
      <c r="W2201" s="11" t="str">
        <f t="shared" si="1"/>
        <v>C-Weak|BBVA|Risk|2025</v>
      </c>
      <c r="X2201" s="15">
        <f>(MAX(0,MIN(1,1-(K2201-scaling_params!$B$2)/(scaling_params!$C$2-scaling_params!$B$2)))+MAX(0,MIN(1,(L2201-scaling_params!$B$3)/(scaling_params!$C$3-scaling_params!$B$3))))/2</f>
        <v>0.07352941176</v>
      </c>
      <c r="Y2201" s="15">
        <f>(MAX(0,MIN(1,(M2201-scaling_params!$B$4)/(scaling_params!$C$4-scaling_params!$B$4)))+MAX(0,MIN(1,(N2201-scaling_params!$B$5)/(scaling_params!$C$5-scaling_params!$B$5))))/2</f>
        <v>0.2523809524</v>
      </c>
      <c r="Z2201" s="15">
        <f>(MAX(0,MIN(1,(O2201-scaling_params!$B$6)/(scaling_params!$C$6-scaling_params!$B$6)))+MAX(0,MIN(1,1-(P2201-scaling_params!$B$7)/(scaling_params!$C$7-scaling_params!$B$7)))+MAX(0,MIN(1,(T2201-scaling_params!$B$11)/(scaling_params!$C$11-scaling_params!$B$11))))/3</f>
        <v>0.1482625483</v>
      </c>
      <c r="AA2201" s="15">
        <f>(MAX(0,MIN(1,1-(Q2201-scaling_params!$B$8)/(scaling_params!$C$8-scaling_params!$B$8)))+MAX(0,MIN(1,(R2201-scaling_params!$B$9)/(scaling_params!$C$9-scaling_params!$B$9)))+MAX(0,MIN(1,(S2201-scaling_params!$B$10)/(scaling_params!$C$10-scaling_params!$B$10))))/3</f>
        <v>0.03921568627</v>
      </c>
      <c r="AB2201" s="15">
        <f>(MAX(0,MIN(1,(U2201-scaling_params!$B$12)/(scaling_params!$C$12-scaling_params!$B$12)))+MAX(0,MIN(1,(V2201-scaling_params!$B$13)/(scaling_params!$C$13-scaling_params!$B$13))))/2</f>
        <v>0.08</v>
      </c>
      <c r="AC2201" s="13">
        <f>(scaling_params!$G$2*X2201+scaling_params!$G$3*Y2201+scaling_params!$G$4*Z2201+scaling_params!$G$5*AA2201+scaling_params!$G$6*AB2201)*100</f>
        <v>12.77725952</v>
      </c>
      <c r="AD2201" s="11" t="s">
        <v>681</v>
      </c>
      <c r="AE2201" s="11">
        <f t="shared" si="2"/>
        <v>0</v>
      </c>
    </row>
    <row r="2202" ht="15.75" customHeight="1">
      <c r="A2202" s="11" t="s">
        <v>277</v>
      </c>
      <c r="B2202" s="11" t="s">
        <v>163</v>
      </c>
      <c r="C2202" s="11" t="s">
        <v>267</v>
      </c>
      <c r="D2202" s="11" t="s">
        <v>177</v>
      </c>
      <c r="E2202" s="12">
        <v>2024.0</v>
      </c>
      <c r="F2202" s="11" t="s">
        <v>171</v>
      </c>
      <c r="G2202" s="11" t="s">
        <v>167</v>
      </c>
      <c r="H2202" s="11">
        <v>2.0</v>
      </c>
      <c r="I2202" s="13">
        <v>11.9</v>
      </c>
      <c r="J2202" s="11">
        <v>0.0</v>
      </c>
      <c r="K2202" s="13">
        <v>4.9</v>
      </c>
      <c r="L2202" s="13">
        <v>5.1</v>
      </c>
      <c r="M2202" s="11">
        <v>-16.0</v>
      </c>
      <c r="N2202" s="14">
        <v>0.74</v>
      </c>
      <c r="O2202" s="13">
        <v>59.8</v>
      </c>
      <c r="P2202" s="13">
        <v>9.1</v>
      </c>
      <c r="Q2202" s="13">
        <v>23.3</v>
      </c>
      <c r="R2202" s="13">
        <v>7.2</v>
      </c>
      <c r="S2202" s="13">
        <v>2.5</v>
      </c>
      <c r="T2202" s="13">
        <v>3.1</v>
      </c>
      <c r="U2202" s="13">
        <v>0.7</v>
      </c>
      <c r="V2202" s="13">
        <v>61.4</v>
      </c>
      <c r="W2202" s="11" t="str">
        <f t="shared" si="1"/>
        <v>C-Weak|BBVA|Retail|2024</v>
      </c>
      <c r="X2202" s="15">
        <f>(MAX(0,MIN(1,1-(K2202-scaling_params!$B$2)/(scaling_params!$C$2-scaling_params!$B$2)))+MAX(0,MIN(1,(L2202-scaling_params!$B$3)/(scaling_params!$C$3-scaling_params!$B$3))))/2</f>
        <v>0.1544117647</v>
      </c>
      <c r="Y2202" s="15">
        <f>(MAX(0,MIN(1,(M2202-scaling_params!$B$4)/(scaling_params!$C$4-scaling_params!$B$4)))+MAX(0,MIN(1,(N2202-scaling_params!$B$5)/(scaling_params!$C$5-scaling_params!$B$5))))/2</f>
        <v>0.3601190476</v>
      </c>
      <c r="Z2202" s="15">
        <f>(MAX(0,MIN(1,(O2202-scaling_params!$B$6)/(scaling_params!$C$6-scaling_params!$B$6)))+MAX(0,MIN(1,1-(P2202-scaling_params!$B$7)/(scaling_params!$C$7-scaling_params!$B$7)))+MAX(0,MIN(1,(T2202-scaling_params!$B$11)/(scaling_params!$C$11-scaling_params!$B$11))))/3</f>
        <v>0.2141952419</v>
      </c>
      <c r="AA2202" s="15">
        <f>(MAX(0,MIN(1,1-(Q2202-scaling_params!$B$8)/(scaling_params!$C$8-scaling_params!$B$8)))+MAX(0,MIN(1,(R2202-scaling_params!$B$9)/(scaling_params!$C$9-scaling_params!$B$9)))+MAX(0,MIN(1,(S2202-scaling_params!$B$10)/(scaling_params!$C$10-scaling_params!$B$10))))/3</f>
        <v>0.08823529412</v>
      </c>
      <c r="AB2202" s="15">
        <f>(MAX(0,MIN(1,(U2202-scaling_params!$B$12)/(scaling_params!$C$12-scaling_params!$B$12)))+MAX(0,MIN(1,(V2202-scaling_params!$B$13)/(scaling_params!$C$13-scaling_params!$B$13))))/2</f>
        <v>0.1636363636</v>
      </c>
      <c r="AC2202" s="13">
        <f>(scaling_params!$G$2*X2202+scaling_params!$G$3*Y2202+scaling_params!$G$4*Z2202+scaling_params!$G$5*AA2202+scaling_params!$G$6*AB2202)*100</f>
        <v>20.60891254</v>
      </c>
      <c r="AD2202" s="11" t="s">
        <v>681</v>
      </c>
      <c r="AE2202" s="11">
        <f t="shared" si="2"/>
        <v>0</v>
      </c>
    </row>
    <row r="2203" ht="15.75" customHeight="1">
      <c r="A2203" s="11" t="s">
        <v>277</v>
      </c>
      <c r="B2203" s="11" t="s">
        <v>163</v>
      </c>
      <c r="C2203" s="11" t="s">
        <v>267</v>
      </c>
      <c r="D2203" s="11" t="s">
        <v>177</v>
      </c>
      <c r="E2203" s="12">
        <v>2025.0</v>
      </c>
      <c r="F2203" s="11" t="s">
        <v>171</v>
      </c>
      <c r="G2203" s="11" t="s">
        <v>167</v>
      </c>
      <c r="H2203" s="11">
        <v>2.0</v>
      </c>
      <c r="I2203" s="13">
        <v>11.4</v>
      </c>
      <c r="J2203" s="11">
        <v>0.0</v>
      </c>
      <c r="K2203" s="13">
        <v>5.4</v>
      </c>
      <c r="L2203" s="13">
        <v>5.3</v>
      </c>
      <c r="M2203" s="11">
        <v>3.0</v>
      </c>
      <c r="N2203" s="14">
        <v>0.71</v>
      </c>
      <c r="O2203" s="13">
        <v>52.5</v>
      </c>
      <c r="P2203" s="13">
        <v>9.5</v>
      </c>
      <c r="Q2203" s="13">
        <v>23.0</v>
      </c>
      <c r="R2203" s="13">
        <v>10.6</v>
      </c>
      <c r="S2203" s="13">
        <v>2.4</v>
      </c>
      <c r="T2203" s="13">
        <v>2.0</v>
      </c>
      <c r="U2203" s="13">
        <v>0.7</v>
      </c>
      <c r="V2203" s="13">
        <v>50.3</v>
      </c>
      <c r="W2203" s="11" t="str">
        <f t="shared" si="1"/>
        <v>C-Weak|BBVA|Retail|2025</v>
      </c>
      <c r="X2203" s="15">
        <f>(MAX(0,MIN(1,1-(K2203-scaling_params!$B$2)/(scaling_params!$C$2-scaling_params!$B$2)))+MAX(0,MIN(1,(L2203-scaling_params!$B$3)/(scaling_params!$C$3-scaling_params!$B$3))))/2</f>
        <v>0.1691176471</v>
      </c>
      <c r="Y2203" s="15">
        <f>(MAX(0,MIN(1,(M2203-scaling_params!$B$4)/(scaling_params!$C$4-scaling_params!$B$4)))+MAX(0,MIN(1,(N2203-scaling_params!$B$5)/(scaling_params!$C$5-scaling_params!$B$5))))/2</f>
        <v>0.4130952381</v>
      </c>
      <c r="Z2203" s="15">
        <f>(MAX(0,MIN(1,(O2203-scaling_params!$B$6)/(scaling_params!$C$6-scaling_params!$B$6)))+MAX(0,MIN(1,1-(P2203-scaling_params!$B$7)/(scaling_params!$C$7-scaling_params!$B$7)))+MAX(0,MIN(1,(T2203-scaling_params!$B$11)/(scaling_params!$C$11-scaling_params!$B$11))))/3</f>
        <v>0.04761904762</v>
      </c>
      <c r="AA2203" s="15">
        <f>(MAX(0,MIN(1,1-(Q2203-scaling_params!$B$8)/(scaling_params!$C$8-scaling_params!$B$8)))+MAX(0,MIN(1,(R2203-scaling_params!$B$9)/(scaling_params!$C$9-scaling_params!$B$9)))+MAX(0,MIN(1,(S2203-scaling_params!$B$10)/(scaling_params!$C$10-scaling_params!$B$10))))/3</f>
        <v>0.08687019111</v>
      </c>
      <c r="AB2203" s="15">
        <f>(MAX(0,MIN(1,(U2203-scaling_params!$B$12)/(scaling_params!$C$12-scaling_params!$B$12)))+MAX(0,MIN(1,(V2203-scaling_params!$B$13)/(scaling_params!$C$13-scaling_params!$B$13))))/2</f>
        <v>0.06272727273</v>
      </c>
      <c r="AC2203" s="13">
        <f>(scaling_params!$G$2*X2203+scaling_params!$G$3*Y2203+scaling_params!$G$4*Z2203+scaling_params!$G$5*AA2203+scaling_params!$G$6*AB2203)*100</f>
        <v>17.0701476</v>
      </c>
      <c r="AD2203" s="11" t="s">
        <v>681</v>
      </c>
      <c r="AE2203" s="11">
        <f t="shared" si="2"/>
        <v>0</v>
      </c>
    </row>
    <row r="2204" ht="15.75" customHeight="1">
      <c r="A2204" s="11" t="s">
        <v>278</v>
      </c>
      <c r="B2204" s="11" t="s">
        <v>163</v>
      </c>
      <c r="C2204" s="11" t="s">
        <v>267</v>
      </c>
      <c r="D2204" s="11" t="s">
        <v>174</v>
      </c>
      <c r="E2204" s="12">
        <v>2024.0</v>
      </c>
      <c r="F2204" s="11" t="s">
        <v>171</v>
      </c>
      <c r="G2204" s="11" t="s">
        <v>175</v>
      </c>
      <c r="H2204" s="11">
        <v>2.0</v>
      </c>
      <c r="I2204" s="13">
        <v>11.9</v>
      </c>
      <c r="J2204" s="11">
        <v>0.0</v>
      </c>
      <c r="K2204" s="13">
        <v>4.4</v>
      </c>
      <c r="L2204" s="13">
        <v>4.2</v>
      </c>
      <c r="M2204" s="11">
        <v>-43.0</v>
      </c>
      <c r="N2204" s="14">
        <v>0.54</v>
      </c>
      <c r="O2204" s="13">
        <v>50.8</v>
      </c>
      <c r="P2204" s="13">
        <v>10.1</v>
      </c>
      <c r="Q2204" s="13">
        <v>23.5</v>
      </c>
      <c r="R2204" s="13">
        <v>5.6</v>
      </c>
      <c r="S2204" s="13">
        <v>1.5</v>
      </c>
      <c r="T2204" s="13">
        <v>1.7</v>
      </c>
      <c r="U2204" s="13">
        <v>0.8</v>
      </c>
      <c r="V2204" s="13">
        <v>45.4</v>
      </c>
      <c r="W2204" s="11" t="str">
        <f t="shared" si="1"/>
        <v>C-Weak|BBVA|Digital|2024</v>
      </c>
      <c r="X2204" s="15">
        <f>(MAX(0,MIN(1,1-(K2204-scaling_params!$B$2)/(scaling_params!$C$2-scaling_params!$B$2)))+MAX(0,MIN(1,(L2204-scaling_params!$B$3)/(scaling_params!$C$3-scaling_params!$B$3))))/2</f>
        <v>0.08823529412</v>
      </c>
      <c r="Y2204" s="15">
        <f>(MAX(0,MIN(1,(M2204-scaling_params!$B$4)/(scaling_params!$C$4-scaling_params!$B$4)))+MAX(0,MIN(1,(N2204-scaling_params!$B$5)/(scaling_params!$C$5-scaling_params!$B$5))))/2</f>
        <v>0.01904761905</v>
      </c>
      <c r="Z2204" s="15">
        <f>(MAX(0,MIN(1,(O2204-scaling_params!$B$6)/(scaling_params!$C$6-scaling_params!$B$6)))+MAX(0,MIN(1,1-(P2204-scaling_params!$B$7)/(scaling_params!$C$7-scaling_params!$B$7)))+MAX(0,MIN(1,(T2204-scaling_params!$B$11)/(scaling_params!$C$11-scaling_params!$B$11))))/3</f>
        <v>0.01904761905</v>
      </c>
      <c r="AA2204" s="15">
        <f>(MAX(0,MIN(1,1-(Q2204-scaling_params!$B$8)/(scaling_params!$C$8-scaling_params!$B$8)))+MAX(0,MIN(1,(R2204-scaling_params!$B$9)/(scaling_params!$C$9-scaling_params!$B$9)))+MAX(0,MIN(1,(S2204-scaling_params!$B$10)/(scaling_params!$C$10-scaling_params!$B$10))))/3</f>
        <v>0</v>
      </c>
      <c r="AB2204" s="15">
        <f>(MAX(0,MIN(1,(U2204-scaling_params!$B$12)/(scaling_params!$C$12-scaling_params!$B$12)))+MAX(0,MIN(1,(V2204-scaling_params!$B$13)/(scaling_params!$C$13-scaling_params!$B$13))))/2</f>
        <v>0.01818181818</v>
      </c>
      <c r="AC2204" s="13">
        <f>(scaling_params!$G$2*X2204+scaling_params!$G$3*Y2204+scaling_params!$G$4*Z2204+scaling_params!$G$5*AA2204+scaling_params!$G$6*AB2204)*100</f>
        <v>3.183312962</v>
      </c>
      <c r="AD2204" s="11" t="s">
        <v>681</v>
      </c>
      <c r="AE2204" s="11">
        <f t="shared" si="2"/>
        <v>0</v>
      </c>
    </row>
    <row r="2205" ht="15.75" customHeight="1">
      <c r="A2205" s="11" t="s">
        <v>278</v>
      </c>
      <c r="B2205" s="11" t="s">
        <v>163</v>
      </c>
      <c r="C2205" s="11" t="s">
        <v>267</v>
      </c>
      <c r="D2205" s="11" t="s">
        <v>174</v>
      </c>
      <c r="E2205" s="12">
        <v>2025.0</v>
      </c>
      <c r="F2205" s="11" t="s">
        <v>171</v>
      </c>
      <c r="G2205" s="11" t="s">
        <v>175</v>
      </c>
      <c r="H2205" s="11">
        <v>2.0</v>
      </c>
      <c r="I2205" s="13">
        <v>11.4</v>
      </c>
      <c r="J2205" s="11">
        <v>0.0</v>
      </c>
      <c r="K2205" s="13">
        <v>4.9</v>
      </c>
      <c r="L2205" s="13">
        <v>3.6</v>
      </c>
      <c r="M2205" s="11">
        <v>-32.0</v>
      </c>
      <c r="N2205" s="14">
        <v>0.55</v>
      </c>
      <c r="O2205" s="13">
        <v>53.6</v>
      </c>
      <c r="P2205" s="13">
        <v>9.0</v>
      </c>
      <c r="Q2205" s="13">
        <v>22.9</v>
      </c>
      <c r="R2205" s="13">
        <v>8.4</v>
      </c>
      <c r="S2205" s="13">
        <v>1.8</v>
      </c>
      <c r="T2205" s="13">
        <v>1.3</v>
      </c>
      <c r="U2205" s="13">
        <v>0.8</v>
      </c>
      <c r="V2205" s="13">
        <v>49.4</v>
      </c>
      <c r="W2205" s="11" t="str">
        <f t="shared" si="1"/>
        <v>C-Weak|BBVA|Digital|2025</v>
      </c>
      <c r="X2205" s="15">
        <f>(MAX(0,MIN(1,1-(K2205-scaling_params!$B$2)/(scaling_params!$C$2-scaling_params!$B$2)))+MAX(0,MIN(1,(L2205-scaling_params!$B$3)/(scaling_params!$C$3-scaling_params!$B$3))))/2</f>
        <v>0.04411764706</v>
      </c>
      <c r="Y2205" s="15">
        <f>(MAX(0,MIN(1,(M2205-scaling_params!$B$4)/(scaling_params!$C$4-scaling_params!$B$4)))+MAX(0,MIN(1,(N2205-scaling_params!$B$5)/(scaling_params!$C$5-scaling_params!$B$5))))/2</f>
        <v>0.07142857143</v>
      </c>
      <c r="Z2205" s="15">
        <f>(MAX(0,MIN(1,(O2205-scaling_params!$B$6)/(scaling_params!$C$6-scaling_params!$B$6)))+MAX(0,MIN(1,1-(P2205-scaling_params!$B$7)/(scaling_params!$C$7-scaling_params!$B$7)))+MAX(0,MIN(1,(T2205-scaling_params!$B$11)/(scaling_params!$C$11-scaling_params!$B$11))))/3</f>
        <v>0.01801801802</v>
      </c>
      <c r="AA2205" s="15">
        <f>(MAX(0,MIN(1,1-(Q2205-scaling_params!$B$8)/(scaling_params!$C$8-scaling_params!$B$8)))+MAX(0,MIN(1,(R2205-scaling_params!$B$9)/(scaling_params!$C$9-scaling_params!$B$9)))+MAX(0,MIN(1,(S2205-scaling_params!$B$10)/(scaling_params!$C$10-scaling_params!$B$10))))/3</f>
        <v>0.01960784314</v>
      </c>
      <c r="AB2205" s="15">
        <f>(MAX(0,MIN(1,(U2205-scaling_params!$B$12)/(scaling_params!$C$12-scaling_params!$B$12)))+MAX(0,MIN(1,(V2205-scaling_params!$B$13)/(scaling_params!$C$13-scaling_params!$B$13))))/2</f>
        <v>0.05454545455</v>
      </c>
      <c r="AC2205" s="13">
        <f>(scaling_params!$G$2*X2205+scaling_params!$G$3*Y2205+scaling_params!$G$4*Z2205+scaling_params!$G$5*AA2205+scaling_params!$G$6*AB2205)*100</f>
        <v>4.127493961</v>
      </c>
      <c r="AD2205" s="11" t="s">
        <v>681</v>
      </c>
      <c r="AE2205" s="11">
        <f t="shared" si="2"/>
        <v>0</v>
      </c>
    </row>
    <row r="2206" ht="15.75" customHeight="1">
      <c r="A2206" s="11" t="s">
        <v>279</v>
      </c>
      <c r="B2206" s="11" t="s">
        <v>163</v>
      </c>
      <c r="C2206" s="11" t="s">
        <v>267</v>
      </c>
      <c r="D2206" s="11" t="s">
        <v>170</v>
      </c>
      <c r="E2206" s="12">
        <v>2024.0</v>
      </c>
      <c r="F2206" s="11" t="s">
        <v>166</v>
      </c>
      <c r="G2206" s="11" t="s">
        <v>167</v>
      </c>
      <c r="H2206" s="11">
        <v>2.0</v>
      </c>
      <c r="I2206" s="13">
        <v>11.9</v>
      </c>
      <c r="J2206" s="11">
        <v>0.0</v>
      </c>
      <c r="K2206" s="13">
        <v>4.7</v>
      </c>
      <c r="L2206" s="13">
        <v>6.6</v>
      </c>
      <c r="M2206" s="11">
        <v>1.0</v>
      </c>
      <c r="N2206" s="14">
        <v>0.71</v>
      </c>
      <c r="O2206" s="13">
        <v>58.3</v>
      </c>
      <c r="P2206" s="13">
        <v>9.6</v>
      </c>
      <c r="Q2206" s="13">
        <v>23.0</v>
      </c>
      <c r="R2206" s="13">
        <v>10.9</v>
      </c>
      <c r="S2206" s="13">
        <v>3.2</v>
      </c>
      <c r="T2206" s="13">
        <v>3.2</v>
      </c>
      <c r="U2206" s="13">
        <v>1.0</v>
      </c>
      <c r="V2206" s="13">
        <v>61.3</v>
      </c>
      <c r="W2206" s="11" t="str">
        <f t="shared" si="1"/>
        <v>C-Weak|BBVA|Risk|2024</v>
      </c>
      <c r="X2206" s="15">
        <f>(MAX(0,MIN(1,1-(K2206-scaling_params!$B$2)/(scaling_params!$C$2-scaling_params!$B$2)))+MAX(0,MIN(1,(L2206-scaling_params!$B$3)/(scaling_params!$C$3-scaling_params!$B$3))))/2</f>
        <v>0.2647058824</v>
      </c>
      <c r="Y2206" s="15">
        <f>(MAX(0,MIN(1,(M2206-scaling_params!$B$4)/(scaling_params!$C$4-scaling_params!$B$4)))+MAX(0,MIN(1,(N2206-scaling_params!$B$5)/(scaling_params!$C$5-scaling_params!$B$5))))/2</f>
        <v>0.4035714286</v>
      </c>
      <c r="Z2206" s="15">
        <f>(MAX(0,MIN(1,(O2206-scaling_params!$B$6)/(scaling_params!$C$6-scaling_params!$B$6)))+MAX(0,MIN(1,1-(P2206-scaling_params!$B$7)/(scaling_params!$C$7-scaling_params!$B$7)))+MAX(0,MIN(1,(T2206-scaling_params!$B$11)/(scaling_params!$C$11-scaling_params!$B$11))))/3</f>
        <v>0.1899575672</v>
      </c>
      <c r="AA2206" s="15">
        <f>(MAX(0,MIN(1,1-(Q2206-scaling_params!$B$8)/(scaling_params!$C$8-scaling_params!$B$8)))+MAX(0,MIN(1,(R2206-scaling_params!$B$9)/(scaling_params!$C$9-scaling_params!$B$9)))+MAX(0,MIN(1,(S2206-scaling_params!$B$10)/(scaling_params!$C$10-scaling_params!$B$10))))/3</f>
        <v>0.1779597915</v>
      </c>
      <c r="AB2206" s="15">
        <f>(MAX(0,MIN(1,(U2206-scaling_params!$B$12)/(scaling_params!$C$12-scaling_params!$B$12)))+MAX(0,MIN(1,(V2206-scaling_params!$B$13)/(scaling_params!$C$13-scaling_params!$B$13))))/2</f>
        <v>0.1627272727</v>
      </c>
      <c r="AC2206" s="13">
        <f>(scaling_params!$G$2*X2206+scaling_params!$G$3*Y2206+scaling_params!$G$4*Z2206+scaling_params!$G$5*AA2206+scaling_params!$G$6*AB2206)*100</f>
        <v>25.22079378</v>
      </c>
      <c r="AD2206" s="11" t="s">
        <v>681</v>
      </c>
      <c r="AE2206" s="11">
        <f t="shared" si="2"/>
        <v>0</v>
      </c>
    </row>
    <row r="2207" ht="15.75" customHeight="1">
      <c r="A2207" s="11" t="s">
        <v>279</v>
      </c>
      <c r="B2207" s="11" t="s">
        <v>163</v>
      </c>
      <c r="C2207" s="11" t="s">
        <v>267</v>
      </c>
      <c r="D2207" s="11" t="s">
        <v>170</v>
      </c>
      <c r="E2207" s="12">
        <v>2025.0</v>
      </c>
      <c r="F2207" s="11" t="s">
        <v>166</v>
      </c>
      <c r="G2207" s="11" t="s">
        <v>167</v>
      </c>
      <c r="H2207" s="11">
        <v>2.0</v>
      </c>
      <c r="I2207" s="13">
        <v>11.4</v>
      </c>
      <c r="J2207" s="11">
        <v>0.0</v>
      </c>
      <c r="K2207" s="13">
        <v>4.1</v>
      </c>
      <c r="L2207" s="13">
        <v>6.4</v>
      </c>
      <c r="M2207" s="11">
        <v>13.0</v>
      </c>
      <c r="N2207" s="14">
        <v>0.84</v>
      </c>
      <c r="O2207" s="13">
        <v>54.6</v>
      </c>
      <c r="P2207" s="13">
        <v>8.4</v>
      </c>
      <c r="Q2207" s="13">
        <v>21.3</v>
      </c>
      <c r="R2207" s="13">
        <v>7.8</v>
      </c>
      <c r="S2207" s="13">
        <v>3.5</v>
      </c>
      <c r="T2207" s="13">
        <v>2.7</v>
      </c>
      <c r="U2207" s="13">
        <v>0.9</v>
      </c>
      <c r="V2207" s="13">
        <v>77.8</v>
      </c>
      <c r="W2207" s="11" t="str">
        <f t="shared" si="1"/>
        <v>C-Weak|BBVA|Risk|2025</v>
      </c>
      <c r="X2207" s="15">
        <f>(MAX(0,MIN(1,1-(K2207-scaling_params!$B$2)/(scaling_params!$C$2-scaling_params!$B$2)))+MAX(0,MIN(1,(L2207-scaling_params!$B$3)/(scaling_params!$C$3-scaling_params!$B$3))))/2</f>
        <v>0.25</v>
      </c>
      <c r="Y2207" s="15">
        <f>(MAX(0,MIN(1,(M2207-scaling_params!$B$4)/(scaling_params!$C$4-scaling_params!$B$4)))+MAX(0,MIN(1,(N2207-scaling_params!$B$5)/(scaling_params!$C$5-scaling_params!$B$5))))/2</f>
        <v>0.6232142857</v>
      </c>
      <c r="Z2207" s="15">
        <f>(MAX(0,MIN(1,(O2207-scaling_params!$B$6)/(scaling_params!$C$6-scaling_params!$B$6)))+MAX(0,MIN(1,1-(P2207-scaling_params!$B$7)/(scaling_params!$C$7-scaling_params!$B$7)))+MAX(0,MIN(1,(T2207-scaling_params!$B$11)/(scaling_params!$C$11-scaling_params!$B$11))))/3</f>
        <v>0.1863577864</v>
      </c>
      <c r="AA2207" s="15">
        <f>(MAX(0,MIN(1,1-(Q2207-scaling_params!$B$8)/(scaling_params!$C$8-scaling_params!$B$8)))+MAX(0,MIN(1,(R2207-scaling_params!$B$9)/(scaling_params!$C$9-scaling_params!$B$9)))+MAX(0,MIN(1,(S2207-scaling_params!$B$10)/(scaling_params!$C$10-scaling_params!$B$10))))/3</f>
        <v>0.1862745098</v>
      </c>
      <c r="AB2207" s="15">
        <f>(MAX(0,MIN(1,(U2207-scaling_params!$B$12)/(scaling_params!$C$12-scaling_params!$B$12)))+MAX(0,MIN(1,(V2207-scaling_params!$B$13)/(scaling_params!$C$13-scaling_params!$B$13))))/2</f>
        <v>0.3127272727</v>
      </c>
      <c r="AC2207" s="13">
        <f>(scaling_params!$G$2*X2207+scaling_params!$G$3*Y2207+scaling_params!$G$4*Z2207+scaling_params!$G$5*AA2207+scaling_params!$G$6*AB2207)*100</f>
        <v>31.86855688</v>
      </c>
      <c r="AD2207" s="11" t="s">
        <v>681</v>
      </c>
      <c r="AE2207" s="11">
        <f t="shared" si="2"/>
        <v>0</v>
      </c>
    </row>
    <row r="2208" ht="15.75" customHeight="1">
      <c r="A2208" s="11" t="s">
        <v>280</v>
      </c>
      <c r="B2208" s="11" t="s">
        <v>163</v>
      </c>
      <c r="C2208" s="11" t="s">
        <v>267</v>
      </c>
      <c r="D2208" s="11" t="s">
        <v>165</v>
      </c>
      <c r="E2208" s="12">
        <v>2024.0</v>
      </c>
      <c r="F2208" s="11" t="s">
        <v>171</v>
      </c>
      <c r="G2208" s="11" t="s">
        <v>184</v>
      </c>
      <c r="H2208" s="11">
        <v>4.0</v>
      </c>
      <c r="I2208" s="13">
        <v>11.9</v>
      </c>
      <c r="J2208" s="11">
        <v>0.0</v>
      </c>
      <c r="K2208" s="13">
        <v>5.2</v>
      </c>
      <c r="L2208" s="13">
        <v>5.0</v>
      </c>
      <c r="M2208" s="11">
        <v>-61.0</v>
      </c>
      <c r="N2208" s="14">
        <v>0.63</v>
      </c>
      <c r="O2208" s="13">
        <v>53.3</v>
      </c>
      <c r="P2208" s="13">
        <v>9.3</v>
      </c>
      <c r="Q2208" s="13">
        <v>24.0</v>
      </c>
      <c r="R2208" s="13">
        <v>6.7</v>
      </c>
      <c r="S2208" s="13">
        <v>1.6</v>
      </c>
      <c r="T2208" s="13">
        <v>2.5</v>
      </c>
      <c r="U2208" s="13">
        <v>0.6</v>
      </c>
      <c r="V2208" s="13">
        <v>58.1</v>
      </c>
      <c r="W2208" s="11" t="str">
        <f t="shared" si="1"/>
        <v>C-Weak|BBVA|Operations|2024</v>
      </c>
      <c r="X2208" s="15">
        <f>(MAX(0,MIN(1,1-(K2208-scaling_params!$B$2)/(scaling_params!$C$2-scaling_params!$B$2)))+MAX(0,MIN(1,(L2208-scaling_params!$B$3)/(scaling_params!$C$3-scaling_params!$B$3))))/2</f>
        <v>0.1470588235</v>
      </c>
      <c r="Y2208" s="15">
        <f>(MAX(0,MIN(1,(M2208-scaling_params!$B$4)/(scaling_params!$C$4-scaling_params!$B$4)))+MAX(0,MIN(1,(N2208-scaling_params!$B$5)/(scaling_params!$C$5-scaling_params!$B$5))))/2</f>
        <v>0.075</v>
      </c>
      <c r="Z2208" s="15">
        <f>(MAX(0,MIN(1,(O2208-scaling_params!$B$6)/(scaling_params!$C$6-scaling_params!$B$6)))+MAX(0,MIN(1,1-(P2208-scaling_params!$B$7)/(scaling_params!$C$7-scaling_params!$B$7)))+MAX(0,MIN(1,(T2208-scaling_params!$B$11)/(scaling_params!$C$11-scaling_params!$B$11))))/3</f>
        <v>0.09523809524</v>
      </c>
      <c r="AA2208" s="15">
        <f>(MAX(0,MIN(1,1-(Q2208-scaling_params!$B$8)/(scaling_params!$C$8-scaling_params!$B$8)))+MAX(0,MIN(1,(R2208-scaling_params!$B$9)/(scaling_params!$C$9-scaling_params!$B$9)))+MAX(0,MIN(1,(S2208-scaling_params!$B$10)/(scaling_params!$C$10-scaling_params!$B$10))))/3</f>
        <v>0</v>
      </c>
      <c r="AB2208" s="15">
        <f>(MAX(0,MIN(1,(U2208-scaling_params!$B$12)/(scaling_params!$C$12-scaling_params!$B$12)))+MAX(0,MIN(1,(V2208-scaling_params!$B$13)/(scaling_params!$C$13-scaling_params!$B$13))))/2</f>
        <v>0.1336363636</v>
      </c>
      <c r="AC2208" s="13">
        <f>(scaling_params!$G$2*X2208+scaling_params!$G$3*Y2208+scaling_params!$G$4*Z2208+scaling_params!$G$5*AA2208+scaling_params!$G$6*AB2208)*100</f>
        <v>9.033386682</v>
      </c>
      <c r="AD2208" s="11" t="s">
        <v>681</v>
      </c>
      <c r="AE2208" s="11">
        <f t="shared" si="2"/>
        <v>0</v>
      </c>
    </row>
    <row r="2209" ht="15.75" customHeight="1">
      <c r="A2209" s="11" t="s">
        <v>280</v>
      </c>
      <c r="B2209" s="11" t="s">
        <v>163</v>
      </c>
      <c r="C2209" s="11" t="s">
        <v>267</v>
      </c>
      <c r="D2209" s="11" t="s">
        <v>165</v>
      </c>
      <c r="E2209" s="12">
        <v>2025.0</v>
      </c>
      <c r="F2209" s="11" t="s">
        <v>171</v>
      </c>
      <c r="G2209" s="11" t="s">
        <v>184</v>
      </c>
      <c r="H2209" s="11">
        <v>4.0</v>
      </c>
      <c r="I2209" s="13">
        <v>11.4</v>
      </c>
      <c r="J2209" s="11">
        <v>0.0</v>
      </c>
      <c r="K2209" s="13">
        <v>4.5</v>
      </c>
      <c r="L2209" s="13">
        <v>4.8</v>
      </c>
      <c r="M2209" s="11">
        <v>-3.0</v>
      </c>
      <c r="N2209" s="14">
        <v>0.72</v>
      </c>
      <c r="O2209" s="13">
        <v>52.7</v>
      </c>
      <c r="P2209" s="13">
        <v>9.3</v>
      </c>
      <c r="Q2209" s="13">
        <v>21.4</v>
      </c>
      <c r="R2209" s="13">
        <v>5.7</v>
      </c>
      <c r="S2209" s="13">
        <v>2.2</v>
      </c>
      <c r="T2209" s="13">
        <v>1.4</v>
      </c>
      <c r="U2209" s="13">
        <v>0.5</v>
      </c>
      <c r="V2209" s="13">
        <v>50.6</v>
      </c>
      <c r="W2209" s="11" t="str">
        <f t="shared" si="1"/>
        <v>C-Weak|BBVA|Operations|2025</v>
      </c>
      <c r="X2209" s="15">
        <f>(MAX(0,MIN(1,1-(K2209-scaling_params!$B$2)/(scaling_params!$C$2-scaling_params!$B$2)))+MAX(0,MIN(1,(L2209-scaling_params!$B$3)/(scaling_params!$C$3-scaling_params!$B$3))))/2</f>
        <v>0.1323529412</v>
      </c>
      <c r="Y2209" s="15">
        <f>(MAX(0,MIN(1,(M2209-scaling_params!$B$4)/(scaling_params!$C$4-scaling_params!$B$4)))+MAX(0,MIN(1,(N2209-scaling_params!$B$5)/(scaling_params!$C$5-scaling_params!$B$5))))/2</f>
        <v>0.3970238095</v>
      </c>
      <c r="Z2209" s="15">
        <f>(MAX(0,MIN(1,(O2209-scaling_params!$B$6)/(scaling_params!$C$6-scaling_params!$B$6)))+MAX(0,MIN(1,1-(P2209-scaling_params!$B$7)/(scaling_params!$C$7-scaling_params!$B$7)))+MAX(0,MIN(1,(T2209-scaling_params!$B$11)/(scaling_params!$C$11-scaling_params!$B$11))))/3</f>
        <v>0</v>
      </c>
      <c r="AA2209" s="15">
        <f>(MAX(0,MIN(1,1-(Q2209-scaling_params!$B$8)/(scaling_params!$C$8-scaling_params!$B$8)))+MAX(0,MIN(1,(R2209-scaling_params!$B$9)/(scaling_params!$C$9-scaling_params!$B$9)))+MAX(0,MIN(1,(S2209-scaling_params!$B$10)/(scaling_params!$C$10-scaling_params!$B$10))))/3</f>
        <v>0.05882352941</v>
      </c>
      <c r="AB2209" s="15">
        <f>(MAX(0,MIN(1,(U2209-scaling_params!$B$12)/(scaling_params!$C$12-scaling_params!$B$12)))+MAX(0,MIN(1,(V2209-scaling_params!$B$13)/(scaling_params!$C$13-scaling_params!$B$13))))/2</f>
        <v>0.06545454545</v>
      </c>
      <c r="AC2209" s="13">
        <f>(scaling_params!$G$2*X2209+scaling_params!$G$3*Y2209+scaling_params!$G$4*Z2209+scaling_params!$G$5*AA2209+scaling_params!$G$6*AB2209)*100</f>
        <v>14.2480114</v>
      </c>
      <c r="AD2209" s="11" t="s">
        <v>681</v>
      </c>
      <c r="AE2209" s="11">
        <f t="shared" si="2"/>
        <v>0</v>
      </c>
    </row>
    <row r="2210" ht="15.75" customHeight="1">
      <c r="A2210" s="11" t="s">
        <v>281</v>
      </c>
      <c r="B2210" s="11" t="s">
        <v>163</v>
      </c>
      <c r="C2210" s="11" t="s">
        <v>267</v>
      </c>
      <c r="D2210" s="11" t="s">
        <v>174</v>
      </c>
      <c r="E2210" s="12">
        <v>2024.0</v>
      </c>
      <c r="F2210" s="11" t="s">
        <v>166</v>
      </c>
      <c r="G2210" s="11" t="s">
        <v>175</v>
      </c>
      <c r="H2210" s="11">
        <v>2.0</v>
      </c>
      <c r="I2210" s="13">
        <v>11.9</v>
      </c>
      <c r="J2210" s="11">
        <v>0.0</v>
      </c>
      <c r="K2210" s="13">
        <v>4.4</v>
      </c>
      <c r="L2210" s="13">
        <v>4.8</v>
      </c>
      <c r="M2210" s="11">
        <v>-41.0</v>
      </c>
      <c r="N2210" s="14">
        <v>0.57</v>
      </c>
      <c r="O2210" s="13">
        <v>50.8</v>
      </c>
      <c r="P2210" s="13">
        <v>10.1</v>
      </c>
      <c r="Q2210" s="13">
        <v>23.5</v>
      </c>
      <c r="R2210" s="13">
        <v>5.6</v>
      </c>
      <c r="S2210" s="13">
        <v>1.6</v>
      </c>
      <c r="T2210" s="13">
        <v>1.7</v>
      </c>
      <c r="U2210" s="13">
        <v>0.8</v>
      </c>
      <c r="V2210" s="13">
        <v>44.9</v>
      </c>
      <c r="W2210" s="11" t="str">
        <f t="shared" si="1"/>
        <v>C-Weak|BBVA|Digital|2024</v>
      </c>
      <c r="X2210" s="15">
        <f>(MAX(0,MIN(1,1-(K2210-scaling_params!$B$2)/(scaling_params!$C$2-scaling_params!$B$2)))+MAX(0,MIN(1,(L2210-scaling_params!$B$3)/(scaling_params!$C$3-scaling_params!$B$3))))/2</f>
        <v>0.1323529412</v>
      </c>
      <c r="Y2210" s="15">
        <f>(MAX(0,MIN(1,(M2210-scaling_params!$B$4)/(scaling_params!$C$4-scaling_params!$B$4)))+MAX(0,MIN(1,(N2210-scaling_params!$B$5)/(scaling_params!$C$5-scaling_params!$B$5))))/2</f>
        <v>0.02857142857</v>
      </c>
      <c r="Z2210" s="15">
        <f>(MAX(0,MIN(1,(O2210-scaling_params!$B$6)/(scaling_params!$C$6-scaling_params!$B$6)))+MAX(0,MIN(1,1-(P2210-scaling_params!$B$7)/(scaling_params!$C$7-scaling_params!$B$7)))+MAX(0,MIN(1,(T2210-scaling_params!$B$11)/(scaling_params!$C$11-scaling_params!$B$11))))/3</f>
        <v>0.01904761905</v>
      </c>
      <c r="AA2210" s="15">
        <f>(MAX(0,MIN(1,1-(Q2210-scaling_params!$B$8)/(scaling_params!$C$8-scaling_params!$B$8)))+MAX(0,MIN(1,(R2210-scaling_params!$B$9)/(scaling_params!$C$9-scaling_params!$B$9)))+MAX(0,MIN(1,(S2210-scaling_params!$B$10)/(scaling_params!$C$10-scaling_params!$B$10))))/3</f>
        <v>0</v>
      </c>
      <c r="AB2210" s="15">
        <f>(MAX(0,MIN(1,(U2210-scaling_params!$B$12)/(scaling_params!$C$12-scaling_params!$B$12)))+MAX(0,MIN(1,(V2210-scaling_params!$B$13)/(scaling_params!$C$13-scaling_params!$B$13))))/2</f>
        <v>0.01363636364</v>
      </c>
      <c r="AC2210" s="13">
        <f>(scaling_params!$G$2*X2210+scaling_params!$G$3*Y2210+scaling_params!$G$4*Z2210+scaling_params!$G$5*AA2210+scaling_params!$G$6*AB2210)*100</f>
        <v>4.390250828</v>
      </c>
      <c r="AD2210" s="11" t="s">
        <v>681</v>
      </c>
      <c r="AE2210" s="11">
        <f t="shared" si="2"/>
        <v>0</v>
      </c>
    </row>
    <row r="2211" ht="15.75" customHeight="1">
      <c r="A2211" s="11" t="s">
        <v>281</v>
      </c>
      <c r="B2211" s="11" t="s">
        <v>163</v>
      </c>
      <c r="C2211" s="11" t="s">
        <v>267</v>
      </c>
      <c r="D2211" s="11" t="s">
        <v>174</v>
      </c>
      <c r="E2211" s="12">
        <v>2025.0</v>
      </c>
      <c r="F2211" s="11" t="s">
        <v>166</v>
      </c>
      <c r="G2211" s="11" t="s">
        <v>175</v>
      </c>
      <c r="H2211" s="11">
        <v>2.0</v>
      </c>
      <c r="I2211" s="13">
        <v>11.4</v>
      </c>
      <c r="J2211" s="11">
        <v>0.0</v>
      </c>
      <c r="K2211" s="13">
        <v>4.9</v>
      </c>
      <c r="L2211" s="13">
        <v>5.2</v>
      </c>
      <c r="M2211" s="11">
        <v>-44.0</v>
      </c>
      <c r="N2211" s="14">
        <v>0.61</v>
      </c>
      <c r="O2211" s="13">
        <v>53.6</v>
      </c>
      <c r="P2211" s="13">
        <v>9.0</v>
      </c>
      <c r="Q2211" s="13">
        <v>22.9</v>
      </c>
      <c r="R2211" s="13">
        <v>8.4</v>
      </c>
      <c r="S2211" s="13">
        <v>1.4</v>
      </c>
      <c r="T2211" s="13">
        <v>1.4</v>
      </c>
      <c r="U2211" s="13">
        <v>0.8</v>
      </c>
      <c r="V2211" s="13">
        <v>47.5</v>
      </c>
      <c r="W2211" s="11" t="str">
        <f t="shared" si="1"/>
        <v>C-Weak|BBVA|Digital|2025</v>
      </c>
      <c r="X2211" s="15">
        <f>(MAX(0,MIN(1,1-(K2211-scaling_params!$B$2)/(scaling_params!$C$2-scaling_params!$B$2)))+MAX(0,MIN(1,(L2211-scaling_params!$B$3)/(scaling_params!$C$3-scaling_params!$B$3))))/2</f>
        <v>0.1617647059</v>
      </c>
      <c r="Y2211" s="15">
        <f>(MAX(0,MIN(1,(M2211-scaling_params!$B$4)/(scaling_params!$C$4-scaling_params!$B$4)))+MAX(0,MIN(1,(N2211-scaling_params!$B$5)/(scaling_params!$C$5-scaling_params!$B$5))))/2</f>
        <v>0.06428571429</v>
      </c>
      <c r="Z2211" s="15">
        <f>(MAX(0,MIN(1,(O2211-scaling_params!$B$6)/(scaling_params!$C$6-scaling_params!$B$6)))+MAX(0,MIN(1,1-(P2211-scaling_params!$B$7)/(scaling_params!$C$7-scaling_params!$B$7)))+MAX(0,MIN(1,(T2211-scaling_params!$B$11)/(scaling_params!$C$11-scaling_params!$B$11))))/3</f>
        <v>0.01801801802</v>
      </c>
      <c r="AA2211" s="15">
        <f>(MAX(0,MIN(1,1-(Q2211-scaling_params!$B$8)/(scaling_params!$C$8-scaling_params!$B$8)))+MAX(0,MIN(1,(R2211-scaling_params!$B$9)/(scaling_params!$C$9-scaling_params!$B$9)))+MAX(0,MIN(1,(S2211-scaling_params!$B$10)/(scaling_params!$C$10-scaling_params!$B$10))))/3</f>
        <v>0</v>
      </c>
      <c r="AB2211" s="15">
        <f>(MAX(0,MIN(1,(U2211-scaling_params!$B$12)/(scaling_params!$C$12-scaling_params!$B$12)))+MAX(0,MIN(1,(V2211-scaling_params!$B$13)/(scaling_params!$C$13-scaling_params!$B$13))))/2</f>
        <v>0.03727272727</v>
      </c>
      <c r="AC2211" s="13">
        <f>(scaling_params!$G$2*X2211+scaling_params!$G$3*Y2211+scaling_params!$G$4*Z2211+scaling_params!$G$5*AA2211+scaling_params!$G$6*AB2211)*100</f>
        <v>6.175426479</v>
      </c>
      <c r="AD2211" s="11" t="s">
        <v>681</v>
      </c>
      <c r="AE2211" s="11">
        <f t="shared" si="2"/>
        <v>0</v>
      </c>
    </row>
    <row r="2212" ht="15.75" customHeight="1">
      <c r="A2212" s="11" t="s">
        <v>282</v>
      </c>
      <c r="B2212" s="11" t="s">
        <v>163</v>
      </c>
      <c r="C2212" s="11" t="s">
        <v>267</v>
      </c>
      <c r="D2212" s="11" t="s">
        <v>170</v>
      </c>
      <c r="E2212" s="12">
        <v>2024.0</v>
      </c>
      <c r="F2212" s="11" t="s">
        <v>166</v>
      </c>
      <c r="G2212" s="11" t="s">
        <v>167</v>
      </c>
      <c r="H2212" s="11">
        <v>1.0</v>
      </c>
      <c r="I2212" s="13">
        <v>11.9</v>
      </c>
      <c r="J2212" s="11">
        <v>0.0</v>
      </c>
      <c r="K2212" s="13">
        <v>4.7</v>
      </c>
      <c r="L2212" s="13">
        <v>6.5</v>
      </c>
      <c r="M2212" s="11">
        <v>-9.0</v>
      </c>
      <c r="N2212" s="14">
        <v>0.68</v>
      </c>
      <c r="O2212" s="13">
        <v>58.3</v>
      </c>
      <c r="P2212" s="13">
        <v>9.6</v>
      </c>
      <c r="Q2212" s="13">
        <v>23.0</v>
      </c>
      <c r="R2212" s="13">
        <v>10.9</v>
      </c>
      <c r="S2212" s="13">
        <v>2.9</v>
      </c>
      <c r="T2212" s="13">
        <v>2.7</v>
      </c>
      <c r="U2212" s="13">
        <v>1.0</v>
      </c>
      <c r="V2212" s="13">
        <v>60.4</v>
      </c>
      <c r="W2212" s="11" t="str">
        <f t="shared" si="1"/>
        <v>C-Weak|BBVA|Risk|2024</v>
      </c>
      <c r="X2212" s="15">
        <f>(MAX(0,MIN(1,1-(K2212-scaling_params!$B$2)/(scaling_params!$C$2-scaling_params!$B$2)))+MAX(0,MIN(1,(L2212-scaling_params!$B$3)/(scaling_params!$C$3-scaling_params!$B$3))))/2</f>
        <v>0.2573529412</v>
      </c>
      <c r="Y2212" s="15">
        <f>(MAX(0,MIN(1,(M2212-scaling_params!$B$4)/(scaling_params!$C$4-scaling_params!$B$4)))+MAX(0,MIN(1,(N2212-scaling_params!$B$5)/(scaling_params!$C$5-scaling_params!$B$5))))/2</f>
        <v>0.318452381</v>
      </c>
      <c r="Z2212" s="15">
        <f>(MAX(0,MIN(1,(O2212-scaling_params!$B$6)/(scaling_params!$C$6-scaling_params!$B$6)))+MAX(0,MIN(1,1-(P2212-scaling_params!$B$7)/(scaling_params!$C$7-scaling_params!$B$7)))+MAX(0,MIN(1,(T2212-scaling_params!$B$11)/(scaling_params!$C$11-scaling_params!$B$11))))/3</f>
        <v>0.1423385196</v>
      </c>
      <c r="AA2212" s="15">
        <f>(MAX(0,MIN(1,1-(Q2212-scaling_params!$B$8)/(scaling_params!$C$8-scaling_params!$B$8)))+MAX(0,MIN(1,(R2212-scaling_params!$B$9)/(scaling_params!$C$9-scaling_params!$B$9)))+MAX(0,MIN(1,(S2212-scaling_params!$B$10)/(scaling_params!$C$10-scaling_params!$B$10))))/3</f>
        <v>0.1485480268</v>
      </c>
      <c r="AB2212" s="15">
        <f>(MAX(0,MIN(1,(U2212-scaling_params!$B$12)/(scaling_params!$C$12-scaling_params!$B$12)))+MAX(0,MIN(1,(V2212-scaling_params!$B$13)/(scaling_params!$C$13-scaling_params!$B$13))))/2</f>
        <v>0.1545454545</v>
      </c>
      <c r="AC2212" s="13">
        <f>(scaling_params!$G$2*X2212+scaling_params!$G$3*Y2212+scaling_params!$G$4*Z2212+scaling_params!$G$5*AA2212+scaling_params!$G$6*AB2212)*100</f>
        <v>21.31446192</v>
      </c>
      <c r="AD2212" s="11" t="s">
        <v>681</v>
      </c>
      <c r="AE2212" s="11">
        <f t="shared" si="2"/>
        <v>0</v>
      </c>
    </row>
    <row r="2213" ht="15.75" customHeight="1">
      <c r="A2213" s="11" t="s">
        <v>282</v>
      </c>
      <c r="B2213" s="11" t="s">
        <v>163</v>
      </c>
      <c r="C2213" s="11" t="s">
        <v>267</v>
      </c>
      <c r="D2213" s="11" t="s">
        <v>170</v>
      </c>
      <c r="E2213" s="12">
        <v>2025.0</v>
      </c>
      <c r="F2213" s="11" t="s">
        <v>166</v>
      </c>
      <c r="G2213" s="11" t="s">
        <v>167</v>
      </c>
      <c r="H2213" s="11">
        <v>1.0</v>
      </c>
      <c r="I2213" s="13">
        <v>11.4</v>
      </c>
      <c r="J2213" s="11">
        <v>0.0</v>
      </c>
      <c r="K2213" s="13">
        <v>4.1</v>
      </c>
      <c r="L2213" s="13">
        <v>5.0</v>
      </c>
      <c r="M2213" s="11">
        <v>-16.0</v>
      </c>
      <c r="N2213" s="14">
        <v>0.69</v>
      </c>
      <c r="O2213" s="13">
        <v>54.6</v>
      </c>
      <c r="P2213" s="13">
        <v>8.4</v>
      </c>
      <c r="Q2213" s="13">
        <v>21.3</v>
      </c>
      <c r="R2213" s="13">
        <v>7.8</v>
      </c>
      <c r="S2213" s="13">
        <v>2.9</v>
      </c>
      <c r="T2213" s="13">
        <v>2.3</v>
      </c>
      <c r="U2213" s="13">
        <v>0.9</v>
      </c>
      <c r="V2213" s="13">
        <v>58.7</v>
      </c>
      <c r="W2213" s="11" t="str">
        <f t="shared" si="1"/>
        <v>C-Weak|BBVA|Risk|2025</v>
      </c>
      <c r="X2213" s="15">
        <f>(MAX(0,MIN(1,1-(K2213-scaling_params!$B$2)/(scaling_params!$C$2-scaling_params!$B$2)))+MAX(0,MIN(1,(L2213-scaling_params!$B$3)/(scaling_params!$C$3-scaling_params!$B$3))))/2</f>
        <v>0.1470588235</v>
      </c>
      <c r="Y2213" s="15">
        <f>(MAX(0,MIN(1,(M2213-scaling_params!$B$4)/(scaling_params!$C$4-scaling_params!$B$4)))+MAX(0,MIN(1,(N2213-scaling_params!$B$5)/(scaling_params!$C$5-scaling_params!$B$5))))/2</f>
        <v>0.2976190476</v>
      </c>
      <c r="Z2213" s="15">
        <f>(MAX(0,MIN(1,(O2213-scaling_params!$B$6)/(scaling_params!$C$6-scaling_params!$B$6)))+MAX(0,MIN(1,1-(P2213-scaling_params!$B$7)/(scaling_params!$C$7-scaling_params!$B$7)))+MAX(0,MIN(1,(T2213-scaling_params!$B$11)/(scaling_params!$C$11-scaling_params!$B$11))))/3</f>
        <v>0.1482625483</v>
      </c>
      <c r="AA2213" s="15">
        <f>(MAX(0,MIN(1,1-(Q2213-scaling_params!$B$8)/(scaling_params!$C$8-scaling_params!$B$8)))+MAX(0,MIN(1,(R2213-scaling_params!$B$9)/(scaling_params!$C$9-scaling_params!$B$9)))+MAX(0,MIN(1,(S2213-scaling_params!$B$10)/(scaling_params!$C$10-scaling_params!$B$10))))/3</f>
        <v>0.1274509804</v>
      </c>
      <c r="AB2213" s="15">
        <f>(MAX(0,MIN(1,(U2213-scaling_params!$B$12)/(scaling_params!$C$12-scaling_params!$B$12)))+MAX(0,MIN(1,(V2213-scaling_params!$B$13)/(scaling_params!$C$13-scaling_params!$B$13))))/2</f>
        <v>0.1390909091</v>
      </c>
      <c r="AC2213" s="13">
        <f>(scaling_params!$G$2*X2213+scaling_params!$G$3*Y2213+scaling_params!$G$4*Z2213+scaling_params!$G$5*AA2213+scaling_params!$G$6*AB2213)*100</f>
        <v>17.81850984</v>
      </c>
      <c r="AD2213" s="11" t="s">
        <v>681</v>
      </c>
      <c r="AE2213" s="11">
        <f t="shared" si="2"/>
        <v>0</v>
      </c>
    </row>
    <row r="2214" ht="15.75" customHeight="1">
      <c r="A2214" s="11" t="s">
        <v>283</v>
      </c>
      <c r="B2214" s="11" t="s">
        <v>163</v>
      </c>
      <c r="C2214" s="11" t="s">
        <v>267</v>
      </c>
      <c r="D2214" s="11" t="s">
        <v>165</v>
      </c>
      <c r="E2214" s="12">
        <v>2024.0</v>
      </c>
      <c r="F2214" s="11" t="s">
        <v>166</v>
      </c>
      <c r="G2214" s="11" t="s">
        <v>172</v>
      </c>
      <c r="H2214" s="11">
        <v>5.0</v>
      </c>
      <c r="I2214" s="13">
        <v>11.9</v>
      </c>
      <c r="J2214" s="11">
        <v>1.0</v>
      </c>
      <c r="K2214" s="13">
        <v>5.2</v>
      </c>
      <c r="L2214" s="13">
        <v>3.3</v>
      </c>
      <c r="M2214" s="11">
        <v>-28.0</v>
      </c>
      <c r="N2214" s="14">
        <v>0.58</v>
      </c>
      <c r="O2214" s="13">
        <v>53.3</v>
      </c>
      <c r="P2214" s="13">
        <v>9.3</v>
      </c>
      <c r="Q2214" s="13">
        <v>24.0</v>
      </c>
      <c r="R2214" s="13">
        <v>6.7</v>
      </c>
      <c r="S2214" s="13">
        <v>1.9</v>
      </c>
      <c r="T2214" s="13">
        <v>2.0</v>
      </c>
      <c r="U2214" s="13">
        <v>0.6</v>
      </c>
      <c r="V2214" s="13">
        <v>46.0</v>
      </c>
      <c r="W2214" s="11" t="str">
        <f t="shared" si="1"/>
        <v>C-Weak|BBVA|Operations|2024</v>
      </c>
      <c r="X2214" s="15">
        <f>(MAX(0,MIN(1,1-(K2214-scaling_params!$B$2)/(scaling_params!$C$2-scaling_params!$B$2)))+MAX(0,MIN(1,(L2214-scaling_params!$B$3)/(scaling_params!$C$3-scaling_params!$B$3))))/2</f>
        <v>0.02205882353</v>
      </c>
      <c r="Y2214" s="15">
        <f>(MAX(0,MIN(1,(M2214-scaling_params!$B$4)/(scaling_params!$C$4-scaling_params!$B$4)))+MAX(0,MIN(1,(N2214-scaling_params!$B$5)/(scaling_params!$C$5-scaling_params!$B$5))))/2</f>
        <v>0.1029761905</v>
      </c>
      <c r="Z2214" s="15">
        <f>(MAX(0,MIN(1,(O2214-scaling_params!$B$6)/(scaling_params!$C$6-scaling_params!$B$6)))+MAX(0,MIN(1,1-(P2214-scaling_params!$B$7)/(scaling_params!$C$7-scaling_params!$B$7)))+MAX(0,MIN(1,(T2214-scaling_params!$B$11)/(scaling_params!$C$11-scaling_params!$B$11))))/3</f>
        <v>0.04761904762</v>
      </c>
      <c r="AA2214" s="15">
        <f>(MAX(0,MIN(1,1-(Q2214-scaling_params!$B$8)/(scaling_params!$C$8-scaling_params!$B$8)))+MAX(0,MIN(1,(R2214-scaling_params!$B$9)/(scaling_params!$C$9-scaling_params!$B$9)))+MAX(0,MIN(1,(S2214-scaling_params!$B$10)/(scaling_params!$C$10-scaling_params!$B$10))))/3</f>
        <v>0.02941176471</v>
      </c>
      <c r="AB2214" s="15">
        <f>(MAX(0,MIN(1,(U2214-scaling_params!$B$12)/(scaling_params!$C$12-scaling_params!$B$12)))+MAX(0,MIN(1,(V2214-scaling_params!$B$13)/(scaling_params!$C$13-scaling_params!$B$13))))/2</f>
        <v>0.02363636364</v>
      </c>
      <c r="AC2214" s="13">
        <f>(scaling_params!$G$2*X2214+scaling_params!$G$3*Y2214+scaling_params!$G$4*Z2214+scaling_params!$G$5*AA2214+scaling_params!$G$6*AB2214)*100</f>
        <v>4.853926598</v>
      </c>
      <c r="AD2214" s="11" t="s">
        <v>681</v>
      </c>
      <c r="AE2214" s="11">
        <f t="shared" si="2"/>
        <v>0</v>
      </c>
    </row>
    <row r="2215" ht="15.75" customHeight="1">
      <c r="A2215" s="11" t="s">
        <v>283</v>
      </c>
      <c r="B2215" s="11" t="s">
        <v>163</v>
      </c>
      <c r="C2215" s="11" t="s">
        <v>267</v>
      </c>
      <c r="D2215" s="11" t="s">
        <v>165</v>
      </c>
      <c r="E2215" s="12">
        <v>2025.0</v>
      </c>
      <c r="F2215" s="11" t="s">
        <v>166</v>
      </c>
      <c r="G2215" s="11" t="s">
        <v>172</v>
      </c>
      <c r="H2215" s="11">
        <v>5.0</v>
      </c>
      <c r="I2215" s="13">
        <v>11.4</v>
      </c>
      <c r="J2215" s="11">
        <v>0.0</v>
      </c>
      <c r="K2215" s="13">
        <v>4.5</v>
      </c>
      <c r="L2215" s="13">
        <v>4.2</v>
      </c>
      <c r="M2215" s="11">
        <v>-31.0</v>
      </c>
      <c r="N2215" s="14">
        <v>0.61</v>
      </c>
      <c r="O2215" s="13">
        <v>52.7</v>
      </c>
      <c r="P2215" s="13">
        <v>9.3</v>
      </c>
      <c r="Q2215" s="13">
        <v>21.4</v>
      </c>
      <c r="R2215" s="13">
        <v>5.7</v>
      </c>
      <c r="S2215" s="13">
        <v>1.7</v>
      </c>
      <c r="T2215" s="13">
        <v>1.9</v>
      </c>
      <c r="U2215" s="13">
        <v>0.5</v>
      </c>
      <c r="V2215" s="13">
        <v>48.3</v>
      </c>
      <c r="W2215" s="11" t="str">
        <f t="shared" si="1"/>
        <v>C-Weak|BBVA|Operations|2025</v>
      </c>
      <c r="X2215" s="15">
        <f>(MAX(0,MIN(1,1-(K2215-scaling_params!$B$2)/(scaling_params!$C$2-scaling_params!$B$2)))+MAX(0,MIN(1,(L2215-scaling_params!$B$3)/(scaling_params!$C$3-scaling_params!$B$3))))/2</f>
        <v>0.08823529412</v>
      </c>
      <c r="Y2215" s="15">
        <f>(MAX(0,MIN(1,(M2215-scaling_params!$B$4)/(scaling_params!$C$4-scaling_params!$B$4)))+MAX(0,MIN(1,(N2215-scaling_params!$B$5)/(scaling_params!$C$5-scaling_params!$B$5))))/2</f>
        <v>0.1261904762</v>
      </c>
      <c r="Z2215" s="15">
        <f>(MAX(0,MIN(1,(O2215-scaling_params!$B$6)/(scaling_params!$C$6-scaling_params!$B$6)))+MAX(0,MIN(1,1-(P2215-scaling_params!$B$7)/(scaling_params!$C$7-scaling_params!$B$7)))+MAX(0,MIN(1,(T2215-scaling_params!$B$11)/(scaling_params!$C$11-scaling_params!$B$11))))/3</f>
        <v>0.0380952381</v>
      </c>
      <c r="AA2215" s="15">
        <f>(MAX(0,MIN(1,1-(Q2215-scaling_params!$B$8)/(scaling_params!$C$8-scaling_params!$B$8)))+MAX(0,MIN(1,(R2215-scaling_params!$B$9)/(scaling_params!$C$9-scaling_params!$B$9)))+MAX(0,MIN(1,(S2215-scaling_params!$B$10)/(scaling_params!$C$10-scaling_params!$B$10))))/3</f>
        <v>0.009803921569</v>
      </c>
      <c r="AB2215" s="15">
        <f>(MAX(0,MIN(1,(U2215-scaling_params!$B$12)/(scaling_params!$C$12-scaling_params!$B$12)))+MAX(0,MIN(1,(V2215-scaling_params!$B$13)/(scaling_params!$C$13-scaling_params!$B$13))))/2</f>
        <v>0.04454545455</v>
      </c>
      <c r="AC2215" s="13">
        <f>(scaling_params!$G$2*X2215+scaling_params!$G$3*Y2215+scaling_params!$G$4*Z2215+scaling_params!$G$5*AA2215+scaling_params!$G$6*AB2215)*100</f>
        <v>6.632429081</v>
      </c>
      <c r="AD2215" s="11" t="s">
        <v>681</v>
      </c>
      <c r="AE2215" s="11">
        <f t="shared" si="2"/>
        <v>0</v>
      </c>
    </row>
    <row r="2216" ht="15.75" customHeight="1">
      <c r="A2216" s="11" t="s">
        <v>284</v>
      </c>
      <c r="B2216" s="11" t="s">
        <v>163</v>
      </c>
      <c r="C2216" s="11" t="s">
        <v>267</v>
      </c>
      <c r="D2216" s="11" t="s">
        <v>174</v>
      </c>
      <c r="E2216" s="12">
        <v>2024.0</v>
      </c>
      <c r="F2216" s="11" t="s">
        <v>166</v>
      </c>
      <c r="G2216" s="11" t="s">
        <v>175</v>
      </c>
      <c r="H2216" s="11">
        <v>2.0</v>
      </c>
      <c r="I2216" s="13">
        <v>11.9</v>
      </c>
      <c r="J2216" s="11">
        <v>0.0</v>
      </c>
      <c r="K2216" s="13">
        <v>4.4</v>
      </c>
      <c r="L2216" s="13">
        <v>3.0</v>
      </c>
      <c r="M2216" s="11">
        <v>-37.0</v>
      </c>
      <c r="N2216" s="14">
        <v>0.57</v>
      </c>
      <c r="O2216" s="13">
        <v>50.8</v>
      </c>
      <c r="P2216" s="13">
        <v>10.1</v>
      </c>
      <c r="Q2216" s="13">
        <v>23.5</v>
      </c>
      <c r="R2216" s="13">
        <v>5.6</v>
      </c>
      <c r="S2216" s="13">
        <v>1.4</v>
      </c>
      <c r="T2216" s="13">
        <v>2.2</v>
      </c>
      <c r="U2216" s="13">
        <v>0.8</v>
      </c>
      <c r="V2216" s="13">
        <v>47.6</v>
      </c>
      <c r="W2216" s="11" t="str">
        <f t="shared" si="1"/>
        <v>C-Weak|BBVA|Digital|2024</v>
      </c>
      <c r="X2216" s="15">
        <f>(MAX(0,MIN(1,1-(K2216-scaling_params!$B$2)/(scaling_params!$C$2-scaling_params!$B$2)))+MAX(0,MIN(1,(L2216-scaling_params!$B$3)/(scaling_params!$C$3-scaling_params!$B$3))))/2</f>
        <v>0</v>
      </c>
      <c r="Y2216" s="15">
        <f>(MAX(0,MIN(1,(M2216-scaling_params!$B$4)/(scaling_params!$C$4-scaling_params!$B$4)))+MAX(0,MIN(1,(N2216-scaling_params!$B$5)/(scaling_params!$C$5-scaling_params!$B$5))))/2</f>
        <v>0.04761904762</v>
      </c>
      <c r="Z2216" s="15">
        <f>(MAX(0,MIN(1,(O2216-scaling_params!$B$6)/(scaling_params!$C$6-scaling_params!$B$6)))+MAX(0,MIN(1,1-(P2216-scaling_params!$B$7)/(scaling_params!$C$7-scaling_params!$B$7)))+MAX(0,MIN(1,(T2216-scaling_params!$B$11)/(scaling_params!$C$11-scaling_params!$B$11))))/3</f>
        <v>0.06666666667</v>
      </c>
      <c r="AA2216" s="15">
        <f>(MAX(0,MIN(1,1-(Q2216-scaling_params!$B$8)/(scaling_params!$C$8-scaling_params!$B$8)))+MAX(0,MIN(1,(R2216-scaling_params!$B$9)/(scaling_params!$C$9-scaling_params!$B$9)))+MAX(0,MIN(1,(S2216-scaling_params!$B$10)/(scaling_params!$C$10-scaling_params!$B$10))))/3</f>
        <v>0</v>
      </c>
      <c r="AB2216" s="15">
        <f>(MAX(0,MIN(1,(U2216-scaling_params!$B$12)/(scaling_params!$C$12-scaling_params!$B$12)))+MAX(0,MIN(1,(V2216-scaling_params!$B$13)/(scaling_params!$C$13-scaling_params!$B$13))))/2</f>
        <v>0.03818181818</v>
      </c>
      <c r="AC2216" s="13">
        <f>(scaling_params!$G$2*X2216+scaling_params!$G$3*Y2216+scaling_params!$G$4*Z2216+scaling_params!$G$5*AA2216+scaling_params!$G$6*AB2216)*100</f>
        <v>3.13625974</v>
      </c>
      <c r="AD2216" s="11" t="s">
        <v>681</v>
      </c>
      <c r="AE2216" s="11">
        <f t="shared" si="2"/>
        <v>0</v>
      </c>
    </row>
    <row r="2217" ht="15.75" customHeight="1">
      <c r="A2217" s="11" t="s">
        <v>284</v>
      </c>
      <c r="B2217" s="11" t="s">
        <v>163</v>
      </c>
      <c r="C2217" s="11" t="s">
        <v>267</v>
      </c>
      <c r="D2217" s="11" t="s">
        <v>174</v>
      </c>
      <c r="E2217" s="12">
        <v>2025.0</v>
      </c>
      <c r="F2217" s="11" t="s">
        <v>166</v>
      </c>
      <c r="G2217" s="11" t="s">
        <v>175</v>
      </c>
      <c r="H2217" s="11">
        <v>2.0</v>
      </c>
      <c r="I2217" s="13">
        <v>11.4</v>
      </c>
      <c r="J2217" s="11">
        <v>0.0</v>
      </c>
      <c r="K2217" s="13">
        <v>4.9</v>
      </c>
      <c r="L2217" s="13">
        <v>3.1</v>
      </c>
      <c r="M2217" s="11">
        <v>-22.0</v>
      </c>
      <c r="N2217" s="14">
        <v>0.63</v>
      </c>
      <c r="O2217" s="13">
        <v>53.6</v>
      </c>
      <c r="P2217" s="13">
        <v>9.0</v>
      </c>
      <c r="Q2217" s="13">
        <v>22.9</v>
      </c>
      <c r="R2217" s="13">
        <v>8.4</v>
      </c>
      <c r="S2217" s="13">
        <v>2.1</v>
      </c>
      <c r="T2217" s="13">
        <v>1.7</v>
      </c>
      <c r="U2217" s="13">
        <v>0.8</v>
      </c>
      <c r="V2217" s="13">
        <v>53.5</v>
      </c>
      <c r="W2217" s="11" t="str">
        <f t="shared" si="1"/>
        <v>C-Weak|BBVA|Digital|2025</v>
      </c>
      <c r="X2217" s="15">
        <f>(MAX(0,MIN(1,1-(K2217-scaling_params!$B$2)/(scaling_params!$C$2-scaling_params!$B$2)))+MAX(0,MIN(1,(L2217-scaling_params!$B$3)/(scaling_params!$C$3-scaling_params!$B$3))))/2</f>
        <v>0.007352941176</v>
      </c>
      <c r="Y2217" s="15">
        <f>(MAX(0,MIN(1,(M2217-scaling_params!$B$4)/(scaling_params!$C$4-scaling_params!$B$4)))+MAX(0,MIN(1,(N2217-scaling_params!$B$5)/(scaling_params!$C$5-scaling_params!$B$5))))/2</f>
        <v>0.194047619</v>
      </c>
      <c r="Z2217" s="15">
        <f>(MAX(0,MIN(1,(O2217-scaling_params!$B$6)/(scaling_params!$C$6-scaling_params!$B$6)))+MAX(0,MIN(1,1-(P2217-scaling_params!$B$7)/(scaling_params!$C$7-scaling_params!$B$7)))+MAX(0,MIN(1,(T2217-scaling_params!$B$11)/(scaling_params!$C$11-scaling_params!$B$11))))/3</f>
        <v>0.03706563707</v>
      </c>
      <c r="AA2217" s="15">
        <f>(MAX(0,MIN(1,1-(Q2217-scaling_params!$B$8)/(scaling_params!$C$8-scaling_params!$B$8)))+MAX(0,MIN(1,(R2217-scaling_params!$B$9)/(scaling_params!$C$9-scaling_params!$B$9)))+MAX(0,MIN(1,(S2217-scaling_params!$B$10)/(scaling_params!$C$10-scaling_params!$B$10))))/3</f>
        <v>0.04901960784</v>
      </c>
      <c r="AB2217" s="15">
        <f>(MAX(0,MIN(1,(U2217-scaling_params!$B$12)/(scaling_params!$C$12-scaling_params!$B$12)))+MAX(0,MIN(1,(V2217-scaling_params!$B$13)/(scaling_params!$C$13-scaling_params!$B$13))))/2</f>
        <v>0.09181818182</v>
      </c>
      <c r="AC2217" s="13">
        <f>(scaling_params!$G$2*X2217+scaling_params!$G$3*Y2217+scaling_params!$G$4*Z2217+scaling_params!$G$5*AA2217+scaling_params!$G$6*AB2217)*100</f>
        <v>7.55015528</v>
      </c>
      <c r="AD2217" s="11" t="s">
        <v>681</v>
      </c>
      <c r="AE2217" s="11">
        <f t="shared" si="2"/>
        <v>0</v>
      </c>
    </row>
    <row r="2218" ht="15.75" customHeight="1">
      <c r="A2218" s="11" t="s">
        <v>285</v>
      </c>
      <c r="B2218" s="11" t="s">
        <v>163</v>
      </c>
      <c r="C2218" s="11" t="s">
        <v>267</v>
      </c>
      <c r="D2218" s="11" t="s">
        <v>177</v>
      </c>
      <c r="E2218" s="12">
        <v>2024.0</v>
      </c>
      <c r="F2218" s="11" t="s">
        <v>171</v>
      </c>
      <c r="G2218" s="11" t="s">
        <v>184</v>
      </c>
      <c r="H2218" s="11">
        <v>2.0</v>
      </c>
      <c r="I2218" s="13">
        <v>11.9</v>
      </c>
      <c r="J2218" s="11">
        <v>1.0</v>
      </c>
      <c r="K2218" s="13">
        <v>4.9</v>
      </c>
      <c r="L2218" s="13">
        <v>2.8</v>
      </c>
      <c r="M2218" s="11">
        <v>-13.0</v>
      </c>
      <c r="N2218" s="14">
        <v>0.57</v>
      </c>
      <c r="O2218" s="13">
        <v>59.8</v>
      </c>
      <c r="P2218" s="13">
        <v>9.1</v>
      </c>
      <c r="Q2218" s="13">
        <v>23.3</v>
      </c>
      <c r="R2218" s="13">
        <v>7.2</v>
      </c>
      <c r="S2218" s="13">
        <v>1.9</v>
      </c>
      <c r="T2218" s="13">
        <v>1.3</v>
      </c>
      <c r="U2218" s="13">
        <v>0.7</v>
      </c>
      <c r="V2218" s="13">
        <v>41.3</v>
      </c>
      <c r="W2218" s="11" t="str">
        <f t="shared" si="1"/>
        <v>C-Weak|BBVA|Retail|2024</v>
      </c>
      <c r="X2218" s="15">
        <f>(MAX(0,MIN(1,1-(K2218-scaling_params!$B$2)/(scaling_params!$C$2-scaling_params!$B$2)))+MAX(0,MIN(1,(L2218-scaling_params!$B$3)/(scaling_params!$C$3-scaling_params!$B$3))))/2</f>
        <v>0</v>
      </c>
      <c r="Y2218" s="15">
        <f>(MAX(0,MIN(1,(M2218-scaling_params!$B$4)/(scaling_params!$C$4-scaling_params!$B$4)))+MAX(0,MIN(1,(N2218-scaling_params!$B$5)/(scaling_params!$C$5-scaling_params!$B$5))))/2</f>
        <v>0.1619047619</v>
      </c>
      <c r="Z2218" s="15">
        <f>(MAX(0,MIN(1,(O2218-scaling_params!$B$6)/(scaling_params!$C$6-scaling_params!$B$6)))+MAX(0,MIN(1,1-(P2218-scaling_params!$B$7)/(scaling_params!$C$7-scaling_params!$B$7)))+MAX(0,MIN(1,(T2218-scaling_params!$B$11)/(scaling_params!$C$11-scaling_params!$B$11))))/3</f>
        <v>0.06181428954</v>
      </c>
      <c r="AA2218" s="15">
        <f>(MAX(0,MIN(1,1-(Q2218-scaling_params!$B$8)/(scaling_params!$C$8-scaling_params!$B$8)))+MAX(0,MIN(1,(R2218-scaling_params!$B$9)/(scaling_params!$C$9-scaling_params!$B$9)))+MAX(0,MIN(1,(S2218-scaling_params!$B$10)/(scaling_params!$C$10-scaling_params!$B$10))))/3</f>
        <v>0.02941176471</v>
      </c>
      <c r="AB2218" s="15">
        <f>(MAX(0,MIN(1,(U2218-scaling_params!$B$12)/(scaling_params!$C$12-scaling_params!$B$12)))+MAX(0,MIN(1,(V2218-scaling_params!$B$13)/(scaling_params!$C$13-scaling_params!$B$13))))/2</f>
        <v>0</v>
      </c>
      <c r="AC2218" s="13">
        <f>(scaling_params!$G$2*X2218+scaling_params!$G$3*Y2218+scaling_params!$G$4*Z2218+scaling_params!$G$5*AA2218+scaling_params!$G$6*AB2218)*100</f>
        <v>5.775044768</v>
      </c>
      <c r="AD2218" s="11" t="s">
        <v>681</v>
      </c>
      <c r="AE2218" s="11">
        <f t="shared" si="2"/>
        <v>0</v>
      </c>
    </row>
    <row r="2219" ht="15.75" customHeight="1">
      <c r="A2219" s="11" t="s">
        <v>285</v>
      </c>
      <c r="B2219" s="11" t="s">
        <v>163</v>
      </c>
      <c r="C2219" s="11" t="s">
        <v>267</v>
      </c>
      <c r="D2219" s="11" t="s">
        <v>177</v>
      </c>
      <c r="E2219" s="12">
        <v>2025.0</v>
      </c>
      <c r="F2219" s="11" t="s">
        <v>171</v>
      </c>
      <c r="G2219" s="11" t="s">
        <v>184</v>
      </c>
      <c r="H2219" s="11">
        <v>2.0</v>
      </c>
      <c r="I2219" s="13">
        <v>11.4</v>
      </c>
      <c r="J2219" s="11">
        <v>0.0</v>
      </c>
      <c r="K2219" s="13">
        <v>5.4</v>
      </c>
      <c r="L2219" s="13">
        <v>3.4</v>
      </c>
      <c r="M2219" s="11">
        <v>-9.0</v>
      </c>
      <c r="N2219" s="14">
        <v>0.57</v>
      </c>
      <c r="O2219" s="13">
        <v>52.5</v>
      </c>
      <c r="P2219" s="13">
        <v>9.5</v>
      </c>
      <c r="Q2219" s="13">
        <v>23.0</v>
      </c>
      <c r="R2219" s="13">
        <v>10.6</v>
      </c>
      <c r="S2219" s="13">
        <v>1.2</v>
      </c>
      <c r="T2219" s="13">
        <v>1.4</v>
      </c>
      <c r="U2219" s="13">
        <v>0.7</v>
      </c>
      <c r="V2219" s="13">
        <v>61.6</v>
      </c>
      <c r="W2219" s="11" t="str">
        <f t="shared" si="1"/>
        <v>C-Weak|BBVA|Retail|2025</v>
      </c>
      <c r="X2219" s="15">
        <f>(MAX(0,MIN(1,1-(K2219-scaling_params!$B$2)/(scaling_params!$C$2-scaling_params!$B$2)))+MAX(0,MIN(1,(L2219-scaling_params!$B$3)/(scaling_params!$C$3-scaling_params!$B$3))))/2</f>
        <v>0.02941176471</v>
      </c>
      <c r="Y2219" s="15">
        <f>(MAX(0,MIN(1,(M2219-scaling_params!$B$4)/(scaling_params!$C$4-scaling_params!$B$4)))+MAX(0,MIN(1,(N2219-scaling_params!$B$5)/(scaling_params!$C$5-scaling_params!$B$5))))/2</f>
        <v>0.180952381</v>
      </c>
      <c r="Z2219" s="15">
        <f>(MAX(0,MIN(1,(O2219-scaling_params!$B$6)/(scaling_params!$C$6-scaling_params!$B$6)))+MAX(0,MIN(1,1-(P2219-scaling_params!$B$7)/(scaling_params!$C$7-scaling_params!$B$7)))+MAX(0,MIN(1,(T2219-scaling_params!$B$11)/(scaling_params!$C$11-scaling_params!$B$11))))/3</f>
        <v>0</v>
      </c>
      <c r="AA2219" s="15">
        <f>(MAX(0,MIN(1,1-(Q2219-scaling_params!$B$8)/(scaling_params!$C$8-scaling_params!$B$8)))+MAX(0,MIN(1,(R2219-scaling_params!$B$9)/(scaling_params!$C$9-scaling_params!$B$9)))+MAX(0,MIN(1,(S2219-scaling_params!$B$10)/(scaling_params!$C$10-scaling_params!$B$10))))/3</f>
        <v>0.008438818565</v>
      </c>
      <c r="AB2219" s="15">
        <f>(MAX(0,MIN(1,(U2219-scaling_params!$B$12)/(scaling_params!$C$12-scaling_params!$B$12)))+MAX(0,MIN(1,(V2219-scaling_params!$B$13)/(scaling_params!$C$13-scaling_params!$B$13))))/2</f>
        <v>0.1654545455</v>
      </c>
      <c r="AC2219" s="13">
        <f>(scaling_params!$G$2*X2219+scaling_params!$G$3*Y2219+scaling_params!$G$4*Z2219+scaling_params!$G$5*AA2219+scaling_params!$G$6*AB2219)*100</f>
        <v>7.044444266</v>
      </c>
      <c r="AD2219" s="11" t="s">
        <v>681</v>
      </c>
      <c r="AE2219" s="11">
        <f t="shared" si="2"/>
        <v>0</v>
      </c>
    </row>
    <row r="2220" ht="15.75" customHeight="1">
      <c r="A2220" s="11" t="s">
        <v>286</v>
      </c>
      <c r="B2220" s="11" t="s">
        <v>163</v>
      </c>
      <c r="C2220" s="11" t="s">
        <v>267</v>
      </c>
      <c r="D2220" s="11" t="s">
        <v>174</v>
      </c>
      <c r="E2220" s="12">
        <v>2024.0</v>
      </c>
      <c r="F2220" s="11" t="s">
        <v>166</v>
      </c>
      <c r="G2220" s="11" t="s">
        <v>172</v>
      </c>
      <c r="H2220" s="11">
        <v>5.0</v>
      </c>
      <c r="I2220" s="13">
        <v>11.9</v>
      </c>
      <c r="J2220" s="11">
        <v>0.0</v>
      </c>
      <c r="K2220" s="13">
        <v>4.4</v>
      </c>
      <c r="L2220" s="13">
        <v>4.9</v>
      </c>
      <c r="M2220" s="11">
        <v>-22.0</v>
      </c>
      <c r="N2220" s="14">
        <v>0.69</v>
      </c>
      <c r="O2220" s="13">
        <v>50.8</v>
      </c>
      <c r="P2220" s="13">
        <v>10.1</v>
      </c>
      <c r="Q2220" s="13">
        <v>23.5</v>
      </c>
      <c r="R2220" s="13">
        <v>5.6</v>
      </c>
      <c r="S2220" s="13">
        <v>1.9</v>
      </c>
      <c r="T2220" s="13">
        <v>1.5</v>
      </c>
      <c r="U2220" s="13">
        <v>0.8</v>
      </c>
      <c r="V2220" s="13">
        <v>50.9</v>
      </c>
      <c r="W2220" s="11" t="str">
        <f t="shared" si="1"/>
        <v>C-Weak|BBVA|Digital|2024</v>
      </c>
      <c r="X2220" s="15">
        <f>(MAX(0,MIN(1,1-(K2220-scaling_params!$B$2)/(scaling_params!$C$2-scaling_params!$B$2)))+MAX(0,MIN(1,(L2220-scaling_params!$B$3)/(scaling_params!$C$3-scaling_params!$B$3))))/2</f>
        <v>0.1397058824</v>
      </c>
      <c r="Y2220" s="15">
        <f>(MAX(0,MIN(1,(M2220-scaling_params!$B$4)/(scaling_params!$C$4-scaling_params!$B$4)))+MAX(0,MIN(1,(N2220-scaling_params!$B$5)/(scaling_params!$C$5-scaling_params!$B$5))))/2</f>
        <v>0.269047619</v>
      </c>
      <c r="Z2220" s="15">
        <f>(MAX(0,MIN(1,(O2220-scaling_params!$B$6)/(scaling_params!$C$6-scaling_params!$B$6)))+MAX(0,MIN(1,1-(P2220-scaling_params!$B$7)/(scaling_params!$C$7-scaling_params!$B$7)))+MAX(0,MIN(1,(T2220-scaling_params!$B$11)/(scaling_params!$C$11-scaling_params!$B$11))))/3</f>
        <v>0</v>
      </c>
      <c r="AA2220" s="15">
        <f>(MAX(0,MIN(1,1-(Q2220-scaling_params!$B$8)/(scaling_params!$C$8-scaling_params!$B$8)))+MAX(0,MIN(1,(R2220-scaling_params!$B$9)/(scaling_params!$C$9-scaling_params!$B$9)))+MAX(0,MIN(1,(S2220-scaling_params!$B$10)/(scaling_params!$C$10-scaling_params!$B$10))))/3</f>
        <v>0.02941176471</v>
      </c>
      <c r="AB2220" s="15">
        <f>(MAX(0,MIN(1,(U2220-scaling_params!$B$12)/(scaling_params!$C$12-scaling_params!$B$12)))+MAX(0,MIN(1,(V2220-scaling_params!$B$13)/(scaling_params!$C$13-scaling_params!$B$13))))/2</f>
        <v>0.06818181818</v>
      </c>
      <c r="AC2220" s="13">
        <f>(scaling_params!$G$2*X2220+scaling_params!$G$3*Y2220+scaling_params!$G$4*Z2220+scaling_params!$G$5*AA2220+scaling_params!$G$6*AB2220)*100</f>
        <v>10.9278998</v>
      </c>
      <c r="AD2220" s="11" t="s">
        <v>681</v>
      </c>
      <c r="AE2220" s="11">
        <f t="shared" si="2"/>
        <v>0</v>
      </c>
    </row>
    <row r="2221" ht="15.75" customHeight="1">
      <c r="A2221" s="11" t="s">
        <v>286</v>
      </c>
      <c r="B2221" s="11" t="s">
        <v>163</v>
      </c>
      <c r="C2221" s="11" t="s">
        <v>267</v>
      </c>
      <c r="D2221" s="11" t="s">
        <v>174</v>
      </c>
      <c r="E2221" s="12">
        <v>2025.0</v>
      </c>
      <c r="F2221" s="11" t="s">
        <v>166</v>
      </c>
      <c r="G2221" s="11" t="s">
        <v>172</v>
      </c>
      <c r="H2221" s="11">
        <v>5.0</v>
      </c>
      <c r="I2221" s="13">
        <v>11.4</v>
      </c>
      <c r="J2221" s="11">
        <v>0.0</v>
      </c>
      <c r="K2221" s="13">
        <v>4.9</v>
      </c>
      <c r="L2221" s="13">
        <v>4.7</v>
      </c>
      <c r="M2221" s="11">
        <v>-5.0</v>
      </c>
      <c r="N2221" s="14">
        <v>0.65</v>
      </c>
      <c r="O2221" s="13">
        <v>53.6</v>
      </c>
      <c r="P2221" s="13">
        <v>9.0</v>
      </c>
      <c r="Q2221" s="13">
        <v>22.9</v>
      </c>
      <c r="R2221" s="13">
        <v>8.4</v>
      </c>
      <c r="S2221" s="13">
        <v>2.3</v>
      </c>
      <c r="T2221" s="13">
        <v>2.3</v>
      </c>
      <c r="U2221" s="13">
        <v>0.8</v>
      </c>
      <c r="V2221" s="13">
        <v>47.5</v>
      </c>
      <c r="W2221" s="11" t="str">
        <f t="shared" si="1"/>
        <v>C-Weak|BBVA|Digital|2025</v>
      </c>
      <c r="X2221" s="15">
        <f>(MAX(0,MIN(1,1-(K2221-scaling_params!$B$2)/(scaling_params!$C$2-scaling_params!$B$2)))+MAX(0,MIN(1,(L2221-scaling_params!$B$3)/(scaling_params!$C$3-scaling_params!$B$3))))/2</f>
        <v>0.125</v>
      </c>
      <c r="Y2221" s="15">
        <f>(MAX(0,MIN(1,(M2221-scaling_params!$B$4)/(scaling_params!$C$4-scaling_params!$B$4)))+MAX(0,MIN(1,(N2221-scaling_params!$B$5)/(scaling_params!$C$5-scaling_params!$B$5))))/2</f>
        <v>0.3</v>
      </c>
      <c r="Z2221" s="15">
        <f>(MAX(0,MIN(1,(O2221-scaling_params!$B$6)/(scaling_params!$C$6-scaling_params!$B$6)))+MAX(0,MIN(1,1-(P2221-scaling_params!$B$7)/(scaling_params!$C$7-scaling_params!$B$7)))+MAX(0,MIN(1,(T2221-scaling_params!$B$11)/(scaling_params!$C$11-scaling_params!$B$11))))/3</f>
        <v>0.09420849421</v>
      </c>
      <c r="AA2221" s="15">
        <f>(MAX(0,MIN(1,1-(Q2221-scaling_params!$B$8)/(scaling_params!$C$8-scaling_params!$B$8)))+MAX(0,MIN(1,(R2221-scaling_params!$B$9)/(scaling_params!$C$9-scaling_params!$B$9)))+MAX(0,MIN(1,(S2221-scaling_params!$B$10)/(scaling_params!$C$10-scaling_params!$B$10))))/3</f>
        <v>0.06862745098</v>
      </c>
      <c r="AB2221" s="15">
        <f>(MAX(0,MIN(1,(U2221-scaling_params!$B$12)/(scaling_params!$C$12-scaling_params!$B$12)))+MAX(0,MIN(1,(V2221-scaling_params!$B$13)/(scaling_params!$C$13-scaling_params!$B$13))))/2</f>
        <v>0.03727272727</v>
      </c>
      <c r="AC2221" s="13">
        <f>(scaling_params!$G$2*X2221+scaling_params!$G$3*Y2221+scaling_params!$G$4*Z2221+scaling_params!$G$5*AA2221+scaling_params!$G$6*AB2221)*100</f>
        <v>13.84906093</v>
      </c>
      <c r="AD2221" s="11" t="s">
        <v>681</v>
      </c>
      <c r="AE2221" s="11">
        <f t="shared" si="2"/>
        <v>0</v>
      </c>
    </row>
    <row r="2222" ht="15.75" customHeight="1">
      <c r="A2222" s="11" t="s">
        <v>287</v>
      </c>
      <c r="B2222" s="11" t="s">
        <v>163</v>
      </c>
      <c r="C2222" s="11" t="s">
        <v>267</v>
      </c>
      <c r="D2222" s="11" t="s">
        <v>174</v>
      </c>
      <c r="E2222" s="12">
        <v>2024.0</v>
      </c>
      <c r="F2222" s="11" t="s">
        <v>171</v>
      </c>
      <c r="G2222" s="11" t="s">
        <v>172</v>
      </c>
      <c r="H2222" s="11">
        <v>5.0</v>
      </c>
      <c r="I2222" s="13">
        <v>11.9</v>
      </c>
      <c r="J2222" s="11">
        <v>0.0</v>
      </c>
      <c r="K2222" s="13">
        <v>4.4</v>
      </c>
      <c r="L2222" s="13">
        <v>3.0</v>
      </c>
      <c r="M2222" s="11">
        <v>-36.0</v>
      </c>
      <c r="N2222" s="14">
        <v>0.64</v>
      </c>
      <c r="O2222" s="13">
        <v>50.8</v>
      </c>
      <c r="P2222" s="13">
        <v>10.1</v>
      </c>
      <c r="Q2222" s="13">
        <v>23.5</v>
      </c>
      <c r="R2222" s="13">
        <v>5.6</v>
      </c>
      <c r="S2222" s="13">
        <v>1.5</v>
      </c>
      <c r="T2222" s="13">
        <v>1.3</v>
      </c>
      <c r="U2222" s="13">
        <v>0.8</v>
      </c>
      <c r="V2222" s="13">
        <v>51.0</v>
      </c>
      <c r="W2222" s="11" t="str">
        <f t="shared" si="1"/>
        <v>C-Weak|BBVA|Digital|2024</v>
      </c>
      <c r="X2222" s="15">
        <f>(MAX(0,MIN(1,1-(K2222-scaling_params!$B$2)/(scaling_params!$C$2-scaling_params!$B$2)))+MAX(0,MIN(1,(L2222-scaling_params!$B$3)/(scaling_params!$C$3-scaling_params!$B$3))))/2</f>
        <v>0</v>
      </c>
      <c r="Y2222" s="15">
        <f>(MAX(0,MIN(1,(M2222-scaling_params!$B$4)/(scaling_params!$C$4-scaling_params!$B$4)))+MAX(0,MIN(1,(N2222-scaling_params!$B$5)/(scaling_params!$C$5-scaling_params!$B$5))))/2</f>
        <v>0.1398809524</v>
      </c>
      <c r="Z2222" s="15">
        <f>(MAX(0,MIN(1,(O2222-scaling_params!$B$6)/(scaling_params!$C$6-scaling_params!$B$6)))+MAX(0,MIN(1,1-(P2222-scaling_params!$B$7)/(scaling_params!$C$7-scaling_params!$B$7)))+MAX(0,MIN(1,(T2222-scaling_params!$B$11)/(scaling_params!$C$11-scaling_params!$B$11))))/3</f>
        <v>0</v>
      </c>
      <c r="AA2222" s="15">
        <f>(MAX(0,MIN(1,1-(Q2222-scaling_params!$B$8)/(scaling_params!$C$8-scaling_params!$B$8)))+MAX(0,MIN(1,(R2222-scaling_params!$B$9)/(scaling_params!$C$9-scaling_params!$B$9)))+MAX(0,MIN(1,(S2222-scaling_params!$B$10)/(scaling_params!$C$10-scaling_params!$B$10))))/3</f>
        <v>0</v>
      </c>
      <c r="AB2222" s="15">
        <f>(MAX(0,MIN(1,(U2222-scaling_params!$B$12)/(scaling_params!$C$12-scaling_params!$B$12)))+MAX(0,MIN(1,(V2222-scaling_params!$B$13)/(scaling_params!$C$13-scaling_params!$B$13))))/2</f>
        <v>0.06909090909</v>
      </c>
      <c r="AC2222" s="13">
        <f>(scaling_params!$G$2*X2222+scaling_params!$G$3*Y2222+scaling_params!$G$4*Z2222+scaling_params!$G$5*AA2222+scaling_params!$G$6*AB2222)*100</f>
        <v>4.102475108</v>
      </c>
      <c r="AD2222" s="11" t="s">
        <v>681</v>
      </c>
      <c r="AE2222" s="11">
        <f t="shared" si="2"/>
        <v>0</v>
      </c>
    </row>
    <row r="2223" ht="15.75" customHeight="1">
      <c r="A2223" s="11" t="s">
        <v>287</v>
      </c>
      <c r="B2223" s="11" t="s">
        <v>163</v>
      </c>
      <c r="C2223" s="11" t="s">
        <v>267</v>
      </c>
      <c r="D2223" s="11" t="s">
        <v>174</v>
      </c>
      <c r="E2223" s="12">
        <v>2025.0</v>
      </c>
      <c r="F2223" s="11" t="s">
        <v>171</v>
      </c>
      <c r="G2223" s="11" t="s">
        <v>172</v>
      </c>
      <c r="H2223" s="11">
        <v>5.0</v>
      </c>
      <c r="I2223" s="13">
        <v>11.4</v>
      </c>
      <c r="J2223" s="11">
        <v>0.0</v>
      </c>
      <c r="K2223" s="13">
        <v>4.9</v>
      </c>
      <c r="L2223" s="13">
        <v>3.7</v>
      </c>
      <c r="M2223" s="11">
        <v>-54.0</v>
      </c>
      <c r="N2223" s="14">
        <v>0.7</v>
      </c>
      <c r="O2223" s="13">
        <v>53.6</v>
      </c>
      <c r="P2223" s="13">
        <v>9.0</v>
      </c>
      <c r="Q2223" s="13">
        <v>22.9</v>
      </c>
      <c r="R2223" s="13">
        <v>8.4</v>
      </c>
      <c r="S2223" s="13">
        <v>1.5</v>
      </c>
      <c r="T2223" s="13">
        <v>1.5</v>
      </c>
      <c r="U2223" s="13">
        <v>0.8</v>
      </c>
      <c r="V2223" s="13">
        <v>43.8</v>
      </c>
      <c r="W2223" s="11" t="str">
        <f t="shared" si="1"/>
        <v>C-Weak|BBVA|Digital|2025</v>
      </c>
      <c r="X2223" s="15">
        <f>(MAX(0,MIN(1,1-(K2223-scaling_params!$B$2)/(scaling_params!$C$2-scaling_params!$B$2)))+MAX(0,MIN(1,(L2223-scaling_params!$B$3)/(scaling_params!$C$3-scaling_params!$B$3))))/2</f>
        <v>0.05147058824</v>
      </c>
      <c r="Y2223" s="15">
        <f>(MAX(0,MIN(1,(M2223-scaling_params!$B$4)/(scaling_params!$C$4-scaling_params!$B$4)))+MAX(0,MIN(1,(N2223-scaling_params!$B$5)/(scaling_params!$C$5-scaling_params!$B$5))))/2</f>
        <v>0.1625</v>
      </c>
      <c r="Z2223" s="15">
        <f>(MAX(0,MIN(1,(O2223-scaling_params!$B$6)/(scaling_params!$C$6-scaling_params!$B$6)))+MAX(0,MIN(1,1-(P2223-scaling_params!$B$7)/(scaling_params!$C$7-scaling_params!$B$7)))+MAX(0,MIN(1,(T2223-scaling_params!$B$11)/(scaling_params!$C$11-scaling_params!$B$11))))/3</f>
        <v>0.01801801802</v>
      </c>
      <c r="AA2223" s="15">
        <f>(MAX(0,MIN(1,1-(Q2223-scaling_params!$B$8)/(scaling_params!$C$8-scaling_params!$B$8)))+MAX(0,MIN(1,(R2223-scaling_params!$B$9)/(scaling_params!$C$9-scaling_params!$B$9)))+MAX(0,MIN(1,(S2223-scaling_params!$B$10)/(scaling_params!$C$10-scaling_params!$B$10))))/3</f>
        <v>0</v>
      </c>
      <c r="AB2223" s="15">
        <f>(MAX(0,MIN(1,(U2223-scaling_params!$B$12)/(scaling_params!$C$12-scaling_params!$B$12)))+MAX(0,MIN(1,(V2223-scaling_params!$B$13)/(scaling_params!$C$13-scaling_params!$B$13))))/2</f>
        <v>0.003636363636</v>
      </c>
      <c r="AC2223" s="13">
        <f>(scaling_params!$G$2*X2223+scaling_params!$G$3*Y2223+scaling_params!$G$4*Z2223+scaling_params!$G$5*AA2223+scaling_params!$G$6*AB2223)*100</f>
        <v>5.494641338</v>
      </c>
      <c r="AD2223" s="11" t="s">
        <v>681</v>
      </c>
      <c r="AE2223" s="11">
        <f t="shared" si="2"/>
        <v>0</v>
      </c>
    </row>
    <row r="2224" ht="15.75" customHeight="1">
      <c r="A2224" s="11" t="s">
        <v>288</v>
      </c>
      <c r="B2224" s="11" t="s">
        <v>163</v>
      </c>
      <c r="C2224" s="11" t="s">
        <v>267</v>
      </c>
      <c r="D2224" s="11" t="s">
        <v>177</v>
      </c>
      <c r="E2224" s="12">
        <v>2024.0</v>
      </c>
      <c r="F2224" s="11" t="s">
        <v>171</v>
      </c>
      <c r="G2224" s="11" t="s">
        <v>184</v>
      </c>
      <c r="H2224" s="11">
        <v>3.0</v>
      </c>
      <c r="I2224" s="13">
        <v>11.9</v>
      </c>
      <c r="J2224" s="11">
        <v>1.0</v>
      </c>
      <c r="K2224" s="13">
        <v>4.9</v>
      </c>
      <c r="L2224" s="13">
        <v>6.3</v>
      </c>
      <c r="M2224" s="11">
        <v>-2.0</v>
      </c>
      <c r="N2224" s="14">
        <v>0.76</v>
      </c>
      <c r="O2224" s="13">
        <v>59.8</v>
      </c>
      <c r="P2224" s="13">
        <v>9.1</v>
      </c>
      <c r="Q2224" s="13">
        <v>23.3</v>
      </c>
      <c r="R2224" s="13">
        <v>7.2</v>
      </c>
      <c r="S2224" s="13">
        <v>2.2</v>
      </c>
      <c r="T2224" s="13">
        <v>2.7</v>
      </c>
      <c r="U2224" s="13">
        <v>0.7</v>
      </c>
      <c r="V2224" s="13">
        <v>58.5</v>
      </c>
      <c r="W2224" s="11" t="str">
        <f t="shared" si="1"/>
        <v>C-Weak|BBVA|Retail|2024</v>
      </c>
      <c r="X2224" s="15">
        <f>(MAX(0,MIN(1,1-(K2224-scaling_params!$B$2)/(scaling_params!$C$2-scaling_params!$B$2)))+MAX(0,MIN(1,(L2224-scaling_params!$B$3)/(scaling_params!$C$3-scaling_params!$B$3))))/2</f>
        <v>0.2426470588</v>
      </c>
      <c r="Y2224" s="15">
        <f>(MAX(0,MIN(1,(M2224-scaling_params!$B$4)/(scaling_params!$C$4-scaling_params!$B$4)))+MAX(0,MIN(1,(N2224-scaling_params!$B$5)/(scaling_params!$C$5-scaling_params!$B$5))))/2</f>
        <v>0.4517857143</v>
      </c>
      <c r="Z2224" s="15">
        <f>(MAX(0,MIN(1,(O2224-scaling_params!$B$6)/(scaling_params!$C$6-scaling_params!$B$6)))+MAX(0,MIN(1,1-(P2224-scaling_params!$B$7)/(scaling_params!$C$7-scaling_params!$B$7)))+MAX(0,MIN(1,(T2224-scaling_params!$B$11)/(scaling_params!$C$11-scaling_params!$B$11))))/3</f>
        <v>0.1761000038</v>
      </c>
      <c r="AA2224" s="15">
        <f>(MAX(0,MIN(1,1-(Q2224-scaling_params!$B$8)/(scaling_params!$C$8-scaling_params!$B$8)))+MAX(0,MIN(1,(R2224-scaling_params!$B$9)/(scaling_params!$C$9-scaling_params!$B$9)))+MAX(0,MIN(1,(S2224-scaling_params!$B$10)/(scaling_params!$C$10-scaling_params!$B$10))))/3</f>
        <v>0.05882352941</v>
      </c>
      <c r="AB2224" s="15">
        <f>(MAX(0,MIN(1,(U2224-scaling_params!$B$12)/(scaling_params!$C$12-scaling_params!$B$12)))+MAX(0,MIN(1,(V2224-scaling_params!$B$13)/(scaling_params!$C$13-scaling_params!$B$13))))/2</f>
        <v>0.1372727273</v>
      </c>
      <c r="AC2224" s="13">
        <f>(scaling_params!$G$2*X2224+scaling_params!$G$3*Y2224+scaling_params!$G$4*Z2224+scaling_params!$G$5*AA2224+scaling_params!$G$6*AB2224)*100</f>
        <v>23.11263256</v>
      </c>
      <c r="AD2224" s="11" t="s">
        <v>681</v>
      </c>
      <c r="AE2224" s="11">
        <f t="shared" si="2"/>
        <v>0</v>
      </c>
    </row>
    <row r="2225" ht="15.75" customHeight="1">
      <c r="A2225" s="11" t="s">
        <v>288</v>
      </c>
      <c r="B2225" s="11" t="s">
        <v>163</v>
      </c>
      <c r="C2225" s="11" t="s">
        <v>267</v>
      </c>
      <c r="D2225" s="11" t="s">
        <v>177</v>
      </c>
      <c r="E2225" s="12">
        <v>2025.0</v>
      </c>
      <c r="F2225" s="11" t="s">
        <v>171</v>
      </c>
      <c r="G2225" s="11" t="s">
        <v>184</v>
      </c>
      <c r="H2225" s="11">
        <v>3.0</v>
      </c>
      <c r="I2225" s="13">
        <v>11.4</v>
      </c>
      <c r="J2225" s="11">
        <v>0.0</v>
      </c>
      <c r="K2225" s="13">
        <v>5.4</v>
      </c>
      <c r="L2225" s="13">
        <v>6.0</v>
      </c>
      <c r="M2225" s="11">
        <v>-2.0</v>
      </c>
      <c r="N2225" s="14">
        <v>0.71</v>
      </c>
      <c r="O2225" s="13">
        <v>52.5</v>
      </c>
      <c r="P2225" s="13">
        <v>9.5</v>
      </c>
      <c r="Q2225" s="13">
        <v>23.0</v>
      </c>
      <c r="R2225" s="13">
        <v>10.6</v>
      </c>
      <c r="S2225" s="13">
        <v>2.8</v>
      </c>
      <c r="T2225" s="13">
        <v>2.1</v>
      </c>
      <c r="U2225" s="13">
        <v>0.7</v>
      </c>
      <c r="V2225" s="13">
        <v>56.9</v>
      </c>
      <c r="W2225" s="11" t="str">
        <f t="shared" si="1"/>
        <v>C-Weak|BBVA|Retail|2025</v>
      </c>
      <c r="X2225" s="15">
        <f>(MAX(0,MIN(1,1-(K2225-scaling_params!$B$2)/(scaling_params!$C$2-scaling_params!$B$2)))+MAX(0,MIN(1,(L2225-scaling_params!$B$3)/(scaling_params!$C$3-scaling_params!$B$3))))/2</f>
        <v>0.2205882353</v>
      </c>
      <c r="Y2225" s="15">
        <f>(MAX(0,MIN(1,(M2225-scaling_params!$B$4)/(scaling_params!$C$4-scaling_params!$B$4)))+MAX(0,MIN(1,(N2225-scaling_params!$B$5)/(scaling_params!$C$5-scaling_params!$B$5))))/2</f>
        <v>0.3892857143</v>
      </c>
      <c r="Z2225" s="15">
        <f>(MAX(0,MIN(1,(O2225-scaling_params!$B$6)/(scaling_params!$C$6-scaling_params!$B$6)))+MAX(0,MIN(1,1-(P2225-scaling_params!$B$7)/(scaling_params!$C$7-scaling_params!$B$7)))+MAX(0,MIN(1,(T2225-scaling_params!$B$11)/(scaling_params!$C$11-scaling_params!$B$11))))/3</f>
        <v>0.05714285714</v>
      </c>
      <c r="AA2225" s="15">
        <f>(MAX(0,MIN(1,1-(Q2225-scaling_params!$B$8)/(scaling_params!$C$8-scaling_params!$B$8)))+MAX(0,MIN(1,(R2225-scaling_params!$B$9)/(scaling_params!$C$9-scaling_params!$B$9)))+MAX(0,MIN(1,(S2225-scaling_params!$B$10)/(scaling_params!$C$10-scaling_params!$B$10))))/3</f>
        <v>0.1260858774</v>
      </c>
      <c r="AB2225" s="15">
        <f>(MAX(0,MIN(1,(U2225-scaling_params!$B$12)/(scaling_params!$C$12-scaling_params!$B$12)))+MAX(0,MIN(1,(V2225-scaling_params!$B$13)/(scaling_params!$C$13-scaling_params!$B$13))))/2</f>
        <v>0.1227272727</v>
      </c>
      <c r="AC2225" s="13">
        <f>(scaling_params!$G$2*X2225+scaling_params!$G$3*Y2225+scaling_params!$G$4*Z2225+scaling_params!$G$5*AA2225+scaling_params!$G$6*AB2225)*100</f>
        <v>19.34218822</v>
      </c>
      <c r="AD2225" s="11" t="s">
        <v>681</v>
      </c>
      <c r="AE2225" s="11">
        <f t="shared" si="2"/>
        <v>0</v>
      </c>
    </row>
    <row r="2226" ht="15.75" customHeight="1">
      <c r="A2226" s="11" t="s">
        <v>289</v>
      </c>
      <c r="B2226" s="11" t="s">
        <v>163</v>
      </c>
      <c r="C2226" s="11" t="s">
        <v>267</v>
      </c>
      <c r="D2226" s="11" t="s">
        <v>174</v>
      </c>
      <c r="E2226" s="12">
        <v>2024.0</v>
      </c>
      <c r="F2226" s="11" t="s">
        <v>171</v>
      </c>
      <c r="G2226" s="11" t="s">
        <v>172</v>
      </c>
      <c r="H2226" s="11">
        <v>5.0</v>
      </c>
      <c r="I2226" s="13">
        <v>11.9</v>
      </c>
      <c r="J2226" s="11">
        <v>1.0</v>
      </c>
      <c r="K2226" s="13">
        <v>4.4</v>
      </c>
      <c r="L2226" s="13">
        <v>3.5</v>
      </c>
      <c r="M2226" s="11">
        <v>-40.0</v>
      </c>
      <c r="N2226" s="14">
        <v>0.65</v>
      </c>
      <c r="O2226" s="13">
        <v>50.8</v>
      </c>
      <c r="P2226" s="13">
        <v>10.1</v>
      </c>
      <c r="Q2226" s="13">
        <v>23.5</v>
      </c>
      <c r="R2226" s="13">
        <v>5.6</v>
      </c>
      <c r="S2226" s="13">
        <v>2.0</v>
      </c>
      <c r="T2226" s="13">
        <v>1.1</v>
      </c>
      <c r="U2226" s="13">
        <v>0.8</v>
      </c>
      <c r="V2226" s="13">
        <v>51.7</v>
      </c>
      <c r="W2226" s="11" t="str">
        <f t="shared" si="1"/>
        <v>C-Weak|BBVA|Digital|2024</v>
      </c>
      <c r="X2226" s="15">
        <f>(MAX(0,MIN(1,1-(K2226-scaling_params!$B$2)/(scaling_params!$C$2-scaling_params!$B$2)))+MAX(0,MIN(1,(L2226-scaling_params!$B$3)/(scaling_params!$C$3-scaling_params!$B$3))))/2</f>
        <v>0.03676470588</v>
      </c>
      <c r="Y2226" s="15">
        <f>(MAX(0,MIN(1,(M2226-scaling_params!$B$4)/(scaling_params!$C$4-scaling_params!$B$4)))+MAX(0,MIN(1,(N2226-scaling_params!$B$5)/(scaling_params!$C$5-scaling_params!$B$5))))/2</f>
        <v>0.1333333333</v>
      </c>
      <c r="Z2226" s="15">
        <f>(MAX(0,MIN(1,(O2226-scaling_params!$B$6)/(scaling_params!$C$6-scaling_params!$B$6)))+MAX(0,MIN(1,1-(P2226-scaling_params!$B$7)/(scaling_params!$C$7-scaling_params!$B$7)))+MAX(0,MIN(1,(T2226-scaling_params!$B$11)/(scaling_params!$C$11-scaling_params!$B$11))))/3</f>
        <v>0</v>
      </c>
      <c r="AA2226" s="15">
        <f>(MAX(0,MIN(1,1-(Q2226-scaling_params!$B$8)/(scaling_params!$C$8-scaling_params!$B$8)))+MAX(0,MIN(1,(R2226-scaling_params!$B$9)/(scaling_params!$C$9-scaling_params!$B$9)))+MAX(0,MIN(1,(S2226-scaling_params!$B$10)/(scaling_params!$C$10-scaling_params!$B$10))))/3</f>
        <v>0.03921568627</v>
      </c>
      <c r="AB2226" s="15">
        <f>(MAX(0,MIN(1,(U2226-scaling_params!$B$12)/(scaling_params!$C$12-scaling_params!$B$12)))+MAX(0,MIN(1,(V2226-scaling_params!$B$13)/(scaling_params!$C$13-scaling_params!$B$13))))/2</f>
        <v>0.07545454545</v>
      </c>
      <c r="AC2226" s="13">
        <f>(scaling_params!$G$2*X2226+scaling_params!$G$3*Y2226+scaling_params!$G$4*Z2226+scaling_params!$G$5*AA2226+scaling_params!$G$6*AB2226)*100</f>
        <v>5.577863636</v>
      </c>
      <c r="AD2226" s="11" t="s">
        <v>681</v>
      </c>
      <c r="AE2226" s="11">
        <f t="shared" si="2"/>
        <v>0</v>
      </c>
    </row>
    <row r="2227" ht="15.75" customHeight="1">
      <c r="A2227" s="11" t="s">
        <v>289</v>
      </c>
      <c r="B2227" s="11" t="s">
        <v>163</v>
      </c>
      <c r="C2227" s="11" t="s">
        <v>267</v>
      </c>
      <c r="D2227" s="11" t="s">
        <v>174</v>
      </c>
      <c r="E2227" s="12">
        <v>2025.0</v>
      </c>
      <c r="F2227" s="11" t="s">
        <v>171</v>
      </c>
      <c r="G2227" s="11" t="s">
        <v>172</v>
      </c>
      <c r="H2227" s="11">
        <v>5.0</v>
      </c>
      <c r="I2227" s="13">
        <v>11.4</v>
      </c>
      <c r="J2227" s="11">
        <v>0.0</v>
      </c>
      <c r="K2227" s="13">
        <v>4.9</v>
      </c>
      <c r="L2227" s="13">
        <v>3.6</v>
      </c>
      <c r="M2227" s="11">
        <v>-33.0</v>
      </c>
      <c r="N2227" s="14">
        <v>0.65</v>
      </c>
      <c r="O2227" s="13">
        <v>53.6</v>
      </c>
      <c r="P2227" s="13">
        <v>9.0</v>
      </c>
      <c r="Q2227" s="13">
        <v>22.9</v>
      </c>
      <c r="R2227" s="13">
        <v>8.4</v>
      </c>
      <c r="S2227" s="13">
        <v>2.5</v>
      </c>
      <c r="T2227" s="13">
        <v>1.9</v>
      </c>
      <c r="U2227" s="13">
        <v>0.8</v>
      </c>
      <c r="V2227" s="13">
        <v>54.4</v>
      </c>
      <c r="W2227" s="11" t="str">
        <f t="shared" si="1"/>
        <v>C-Weak|BBVA|Digital|2025</v>
      </c>
      <c r="X2227" s="15">
        <f>(MAX(0,MIN(1,1-(K2227-scaling_params!$B$2)/(scaling_params!$C$2-scaling_params!$B$2)))+MAX(0,MIN(1,(L2227-scaling_params!$B$3)/(scaling_params!$C$3-scaling_params!$B$3))))/2</f>
        <v>0.04411764706</v>
      </c>
      <c r="Y2227" s="15">
        <f>(MAX(0,MIN(1,(M2227-scaling_params!$B$4)/(scaling_params!$C$4-scaling_params!$B$4)))+MAX(0,MIN(1,(N2227-scaling_params!$B$5)/(scaling_params!$C$5-scaling_params!$B$5))))/2</f>
        <v>0.1666666667</v>
      </c>
      <c r="Z2227" s="15">
        <f>(MAX(0,MIN(1,(O2227-scaling_params!$B$6)/(scaling_params!$C$6-scaling_params!$B$6)))+MAX(0,MIN(1,1-(P2227-scaling_params!$B$7)/(scaling_params!$C$7-scaling_params!$B$7)))+MAX(0,MIN(1,(T2227-scaling_params!$B$11)/(scaling_params!$C$11-scaling_params!$B$11))))/3</f>
        <v>0.05611325611</v>
      </c>
      <c r="AA2227" s="15">
        <f>(MAX(0,MIN(1,1-(Q2227-scaling_params!$B$8)/(scaling_params!$C$8-scaling_params!$B$8)))+MAX(0,MIN(1,(R2227-scaling_params!$B$9)/(scaling_params!$C$9-scaling_params!$B$9)))+MAX(0,MIN(1,(S2227-scaling_params!$B$10)/(scaling_params!$C$10-scaling_params!$B$10))))/3</f>
        <v>0.08823529412</v>
      </c>
      <c r="AB2227" s="15">
        <f>(MAX(0,MIN(1,(U2227-scaling_params!$B$12)/(scaling_params!$C$12-scaling_params!$B$12)))+MAX(0,MIN(1,(V2227-scaling_params!$B$13)/(scaling_params!$C$13-scaling_params!$B$13))))/2</f>
        <v>0.1</v>
      </c>
      <c r="AC2227" s="13">
        <f>(scaling_params!$G$2*X2227+scaling_params!$G$3*Y2227+scaling_params!$G$4*Z2227+scaling_params!$G$5*AA2227+scaling_params!$G$6*AB2227)*100</f>
        <v>9.005034068</v>
      </c>
      <c r="AD2227" s="11" t="s">
        <v>681</v>
      </c>
      <c r="AE2227" s="11">
        <f t="shared" si="2"/>
        <v>0</v>
      </c>
    </row>
    <row r="2228" ht="15.75" customHeight="1">
      <c r="A2228" s="11" t="s">
        <v>290</v>
      </c>
      <c r="B2228" s="11" t="s">
        <v>163</v>
      </c>
      <c r="C2228" s="11" t="s">
        <v>267</v>
      </c>
      <c r="D2228" s="11" t="s">
        <v>174</v>
      </c>
      <c r="E2228" s="12">
        <v>2024.0</v>
      </c>
      <c r="F2228" s="11" t="s">
        <v>166</v>
      </c>
      <c r="G2228" s="11" t="s">
        <v>167</v>
      </c>
      <c r="H2228" s="11">
        <v>3.0</v>
      </c>
      <c r="I2228" s="13">
        <v>11.9</v>
      </c>
      <c r="J2228" s="11">
        <v>0.0</v>
      </c>
      <c r="K2228" s="13">
        <v>4.4</v>
      </c>
      <c r="L2228" s="13">
        <v>3.8</v>
      </c>
      <c r="M2228" s="11">
        <v>-22.0</v>
      </c>
      <c r="N2228" s="14">
        <v>0.64</v>
      </c>
      <c r="O2228" s="13">
        <v>50.8</v>
      </c>
      <c r="P2228" s="13">
        <v>10.1</v>
      </c>
      <c r="Q2228" s="13">
        <v>23.5</v>
      </c>
      <c r="R2228" s="13">
        <v>5.6</v>
      </c>
      <c r="S2228" s="13">
        <v>2.1</v>
      </c>
      <c r="T2228" s="13">
        <v>1.5</v>
      </c>
      <c r="U2228" s="13">
        <v>0.8</v>
      </c>
      <c r="V2228" s="13">
        <v>45.1</v>
      </c>
      <c r="W2228" s="11" t="str">
        <f t="shared" si="1"/>
        <v>C-Weak|BBVA|Digital|2024</v>
      </c>
      <c r="X2228" s="15">
        <f>(MAX(0,MIN(1,1-(K2228-scaling_params!$B$2)/(scaling_params!$C$2-scaling_params!$B$2)))+MAX(0,MIN(1,(L2228-scaling_params!$B$3)/(scaling_params!$C$3-scaling_params!$B$3))))/2</f>
        <v>0.05882352941</v>
      </c>
      <c r="Y2228" s="15">
        <f>(MAX(0,MIN(1,(M2228-scaling_params!$B$4)/(scaling_params!$C$4-scaling_params!$B$4)))+MAX(0,MIN(1,(N2228-scaling_params!$B$5)/(scaling_params!$C$5-scaling_params!$B$5))))/2</f>
        <v>0.206547619</v>
      </c>
      <c r="Z2228" s="15">
        <f>(MAX(0,MIN(1,(O2228-scaling_params!$B$6)/(scaling_params!$C$6-scaling_params!$B$6)))+MAX(0,MIN(1,1-(P2228-scaling_params!$B$7)/(scaling_params!$C$7-scaling_params!$B$7)))+MAX(0,MIN(1,(T2228-scaling_params!$B$11)/(scaling_params!$C$11-scaling_params!$B$11))))/3</f>
        <v>0</v>
      </c>
      <c r="AA2228" s="15">
        <f>(MAX(0,MIN(1,1-(Q2228-scaling_params!$B$8)/(scaling_params!$C$8-scaling_params!$B$8)))+MAX(0,MIN(1,(R2228-scaling_params!$B$9)/(scaling_params!$C$9-scaling_params!$B$9)))+MAX(0,MIN(1,(S2228-scaling_params!$B$10)/(scaling_params!$C$10-scaling_params!$B$10))))/3</f>
        <v>0.04901960784</v>
      </c>
      <c r="AB2228" s="15">
        <f>(MAX(0,MIN(1,(U2228-scaling_params!$B$12)/(scaling_params!$C$12-scaling_params!$B$12)))+MAX(0,MIN(1,(V2228-scaling_params!$B$13)/(scaling_params!$C$13-scaling_params!$B$13))))/2</f>
        <v>0.01545454545</v>
      </c>
      <c r="AC2228" s="13">
        <f>(scaling_params!$G$2*X2228+scaling_params!$G$3*Y2228+scaling_params!$G$4*Z2228+scaling_params!$G$5*AA2228+scaling_params!$G$6*AB2228)*100</f>
        <v>7.281330723</v>
      </c>
      <c r="AD2228" s="11" t="s">
        <v>681</v>
      </c>
      <c r="AE2228" s="11">
        <f t="shared" si="2"/>
        <v>0</v>
      </c>
    </row>
    <row r="2229" ht="15.75" customHeight="1">
      <c r="A2229" s="11" t="s">
        <v>290</v>
      </c>
      <c r="B2229" s="11" t="s">
        <v>163</v>
      </c>
      <c r="C2229" s="11" t="s">
        <v>267</v>
      </c>
      <c r="D2229" s="11" t="s">
        <v>174</v>
      </c>
      <c r="E2229" s="12">
        <v>2025.0</v>
      </c>
      <c r="F2229" s="11" t="s">
        <v>166</v>
      </c>
      <c r="G2229" s="11" t="s">
        <v>167</v>
      </c>
      <c r="H2229" s="11">
        <v>3.0</v>
      </c>
      <c r="I2229" s="13">
        <v>11.4</v>
      </c>
      <c r="J2229" s="11">
        <v>1.0</v>
      </c>
      <c r="K2229" s="13">
        <v>4.9</v>
      </c>
      <c r="L2229" s="13">
        <v>3.9</v>
      </c>
      <c r="M2229" s="11">
        <v>-23.0</v>
      </c>
      <c r="N2229" s="14">
        <v>0.6</v>
      </c>
      <c r="O2229" s="13">
        <v>53.6</v>
      </c>
      <c r="P2229" s="13">
        <v>9.0</v>
      </c>
      <c r="Q2229" s="13">
        <v>22.9</v>
      </c>
      <c r="R2229" s="13">
        <v>8.4</v>
      </c>
      <c r="S2229" s="13">
        <v>2.1</v>
      </c>
      <c r="T2229" s="13">
        <v>1.3</v>
      </c>
      <c r="U2229" s="13">
        <v>0.8</v>
      </c>
      <c r="V2229" s="13">
        <v>47.5</v>
      </c>
      <c r="W2229" s="11" t="str">
        <f t="shared" si="1"/>
        <v>C-Weak|BBVA|Digital|2025</v>
      </c>
      <c r="X2229" s="15">
        <f>(MAX(0,MIN(1,1-(K2229-scaling_params!$B$2)/(scaling_params!$C$2-scaling_params!$B$2)))+MAX(0,MIN(1,(L2229-scaling_params!$B$3)/(scaling_params!$C$3-scaling_params!$B$3))))/2</f>
        <v>0.06617647059</v>
      </c>
      <c r="Y2229" s="15">
        <f>(MAX(0,MIN(1,(M2229-scaling_params!$B$4)/(scaling_params!$C$4-scaling_params!$B$4)))+MAX(0,MIN(1,(N2229-scaling_params!$B$5)/(scaling_params!$C$5-scaling_params!$B$5))))/2</f>
        <v>0.1517857143</v>
      </c>
      <c r="Z2229" s="15">
        <f>(MAX(0,MIN(1,(O2229-scaling_params!$B$6)/(scaling_params!$C$6-scaling_params!$B$6)))+MAX(0,MIN(1,1-(P2229-scaling_params!$B$7)/(scaling_params!$C$7-scaling_params!$B$7)))+MAX(0,MIN(1,(T2229-scaling_params!$B$11)/(scaling_params!$C$11-scaling_params!$B$11))))/3</f>
        <v>0.01801801802</v>
      </c>
      <c r="AA2229" s="15">
        <f>(MAX(0,MIN(1,1-(Q2229-scaling_params!$B$8)/(scaling_params!$C$8-scaling_params!$B$8)))+MAX(0,MIN(1,(R2229-scaling_params!$B$9)/(scaling_params!$C$9-scaling_params!$B$9)))+MAX(0,MIN(1,(S2229-scaling_params!$B$10)/(scaling_params!$C$10-scaling_params!$B$10))))/3</f>
        <v>0.04901960784</v>
      </c>
      <c r="AB2229" s="15">
        <f>(MAX(0,MIN(1,(U2229-scaling_params!$B$12)/(scaling_params!$C$12-scaling_params!$B$12)))+MAX(0,MIN(1,(V2229-scaling_params!$B$13)/(scaling_params!$C$13-scaling_params!$B$13))))/2</f>
        <v>0.03727272727</v>
      </c>
      <c r="AC2229" s="13">
        <f>(scaling_params!$G$2*X2229+scaling_params!$G$3*Y2229+scaling_params!$G$4*Z2229+scaling_params!$G$5*AA2229+scaling_params!$G$6*AB2229)*100</f>
        <v>6.848098048</v>
      </c>
      <c r="AD2229" s="11" t="s">
        <v>681</v>
      </c>
      <c r="AE2229" s="11">
        <f t="shared" si="2"/>
        <v>0</v>
      </c>
    </row>
    <row r="2230" ht="15.75" customHeight="1">
      <c r="A2230" s="11" t="s">
        <v>291</v>
      </c>
      <c r="B2230" s="11" t="s">
        <v>163</v>
      </c>
      <c r="C2230" s="11" t="s">
        <v>267</v>
      </c>
      <c r="D2230" s="11" t="s">
        <v>181</v>
      </c>
      <c r="E2230" s="12">
        <v>2024.0</v>
      </c>
      <c r="F2230" s="11" t="s">
        <v>171</v>
      </c>
      <c r="G2230" s="11" t="s">
        <v>172</v>
      </c>
      <c r="H2230" s="11">
        <v>4.0</v>
      </c>
      <c r="I2230" s="13">
        <v>11.9</v>
      </c>
      <c r="J2230" s="11">
        <v>0.0</v>
      </c>
      <c r="K2230" s="13">
        <v>5.0</v>
      </c>
      <c r="L2230" s="13">
        <v>3.6</v>
      </c>
      <c r="M2230" s="11">
        <v>-18.0</v>
      </c>
      <c r="N2230" s="14">
        <v>0.69</v>
      </c>
      <c r="O2230" s="13">
        <v>58.2</v>
      </c>
      <c r="P2230" s="13">
        <v>10.1</v>
      </c>
      <c r="Q2230" s="13">
        <v>23.5</v>
      </c>
      <c r="R2230" s="13">
        <v>8.2</v>
      </c>
      <c r="S2230" s="13">
        <v>2.2</v>
      </c>
      <c r="T2230" s="13">
        <v>1.7</v>
      </c>
      <c r="U2230" s="13">
        <v>1.0</v>
      </c>
      <c r="V2230" s="13">
        <v>53.5</v>
      </c>
      <c r="W2230" s="11" t="str">
        <f t="shared" si="1"/>
        <v>C-Weak|BBVA|Corporate|2024</v>
      </c>
      <c r="X2230" s="15">
        <f>(MAX(0,MIN(1,1-(K2230-scaling_params!$B$2)/(scaling_params!$C$2-scaling_params!$B$2)))+MAX(0,MIN(1,(L2230-scaling_params!$B$3)/(scaling_params!$C$3-scaling_params!$B$3))))/2</f>
        <v>0.04411764706</v>
      </c>
      <c r="Y2230" s="15">
        <f>(MAX(0,MIN(1,(M2230-scaling_params!$B$4)/(scaling_params!$C$4-scaling_params!$B$4)))+MAX(0,MIN(1,(N2230-scaling_params!$B$5)/(scaling_params!$C$5-scaling_params!$B$5))))/2</f>
        <v>0.2880952381</v>
      </c>
      <c r="Z2230" s="15">
        <f>(MAX(0,MIN(1,(O2230-scaling_params!$B$6)/(scaling_params!$C$6-scaling_params!$B$6)))+MAX(0,MIN(1,1-(P2230-scaling_params!$B$7)/(scaling_params!$C$7-scaling_params!$B$7)))+MAX(0,MIN(1,(T2230-scaling_params!$B$11)/(scaling_params!$C$11-scaling_params!$B$11))))/3</f>
        <v>0.04545025931</v>
      </c>
      <c r="AA2230" s="15">
        <f>(MAX(0,MIN(1,1-(Q2230-scaling_params!$B$8)/(scaling_params!$C$8-scaling_params!$B$8)))+MAX(0,MIN(1,(R2230-scaling_params!$B$9)/(scaling_params!$C$9-scaling_params!$B$9)))+MAX(0,MIN(1,(S2230-scaling_params!$B$10)/(scaling_params!$C$10-scaling_params!$B$10))))/3</f>
        <v>0.05882352941</v>
      </c>
      <c r="AB2230" s="15">
        <f>(MAX(0,MIN(1,(U2230-scaling_params!$B$12)/(scaling_params!$C$12-scaling_params!$B$12)))+MAX(0,MIN(1,(V2230-scaling_params!$B$13)/(scaling_params!$C$13-scaling_params!$B$13))))/2</f>
        <v>0.09181818182</v>
      </c>
      <c r="AC2230" s="13">
        <f>(scaling_params!$G$2*X2230+scaling_params!$G$3*Y2230+scaling_params!$G$4*Z2230+scaling_params!$G$5*AA2230+scaling_params!$G$6*AB2230)*100</f>
        <v>10.99383256</v>
      </c>
      <c r="AD2230" s="11" t="s">
        <v>681</v>
      </c>
      <c r="AE2230" s="11">
        <f t="shared" si="2"/>
        <v>0</v>
      </c>
    </row>
    <row r="2231" ht="15.75" customHeight="1">
      <c r="A2231" s="11" t="s">
        <v>291</v>
      </c>
      <c r="B2231" s="11" t="s">
        <v>163</v>
      </c>
      <c r="C2231" s="11" t="s">
        <v>267</v>
      </c>
      <c r="D2231" s="11" t="s">
        <v>181</v>
      </c>
      <c r="E2231" s="12">
        <v>2025.0</v>
      </c>
      <c r="F2231" s="11" t="s">
        <v>171</v>
      </c>
      <c r="G2231" s="11" t="s">
        <v>172</v>
      </c>
      <c r="H2231" s="11">
        <v>4.0</v>
      </c>
      <c r="I2231" s="13">
        <v>11.4</v>
      </c>
      <c r="J2231" s="11">
        <v>0.0</v>
      </c>
      <c r="K2231" s="13">
        <v>5.1</v>
      </c>
      <c r="L2231" s="13">
        <v>5.4</v>
      </c>
      <c r="M2231" s="11">
        <v>1.0</v>
      </c>
      <c r="N2231" s="14">
        <v>0.73</v>
      </c>
      <c r="O2231" s="13">
        <v>54.3</v>
      </c>
      <c r="P2231" s="13">
        <v>9.4</v>
      </c>
      <c r="Q2231" s="13">
        <v>22.9</v>
      </c>
      <c r="R2231" s="13">
        <v>7.0</v>
      </c>
      <c r="S2231" s="13">
        <v>2.6</v>
      </c>
      <c r="T2231" s="13">
        <v>2.8</v>
      </c>
      <c r="U2231" s="13">
        <v>0.8</v>
      </c>
      <c r="V2231" s="13">
        <v>53.3</v>
      </c>
      <c r="W2231" s="11" t="str">
        <f t="shared" si="1"/>
        <v>C-Weak|BBVA|Corporate|2025</v>
      </c>
      <c r="X2231" s="15">
        <f>(MAX(0,MIN(1,1-(K2231-scaling_params!$B$2)/(scaling_params!$C$2-scaling_params!$B$2)))+MAX(0,MIN(1,(L2231-scaling_params!$B$3)/(scaling_params!$C$3-scaling_params!$B$3))))/2</f>
        <v>0.1764705882</v>
      </c>
      <c r="Y2231" s="15">
        <f>(MAX(0,MIN(1,(M2231-scaling_params!$B$4)/(scaling_params!$C$4-scaling_params!$B$4)))+MAX(0,MIN(1,(N2231-scaling_params!$B$5)/(scaling_params!$C$5-scaling_params!$B$5))))/2</f>
        <v>0.4285714286</v>
      </c>
      <c r="Z2231" s="15">
        <f>(MAX(0,MIN(1,(O2231-scaling_params!$B$6)/(scaling_params!$C$6-scaling_params!$B$6)))+MAX(0,MIN(1,1-(P2231-scaling_params!$B$7)/(scaling_params!$C$7-scaling_params!$B$7)))+MAX(0,MIN(1,(T2231-scaling_params!$B$11)/(scaling_params!$C$11-scaling_params!$B$11))))/3</f>
        <v>0.1238095238</v>
      </c>
      <c r="AA2231" s="15">
        <f>(MAX(0,MIN(1,1-(Q2231-scaling_params!$B$8)/(scaling_params!$C$8-scaling_params!$B$8)))+MAX(0,MIN(1,(R2231-scaling_params!$B$9)/(scaling_params!$C$9-scaling_params!$B$9)))+MAX(0,MIN(1,(S2231-scaling_params!$B$10)/(scaling_params!$C$10-scaling_params!$B$10))))/3</f>
        <v>0.09803921569</v>
      </c>
      <c r="AB2231" s="15">
        <f>(MAX(0,MIN(1,(U2231-scaling_params!$B$12)/(scaling_params!$C$12-scaling_params!$B$12)))+MAX(0,MIN(1,(V2231-scaling_params!$B$13)/(scaling_params!$C$13-scaling_params!$B$13))))/2</f>
        <v>0.09</v>
      </c>
      <c r="AC2231" s="13">
        <f>(scaling_params!$G$2*X2231+scaling_params!$G$3*Y2231+scaling_params!$G$4*Z2231+scaling_params!$G$5*AA2231+scaling_params!$G$6*AB2231)*100</f>
        <v>19.9155014</v>
      </c>
      <c r="AD2231" s="11" t="s">
        <v>681</v>
      </c>
      <c r="AE2231" s="11">
        <f t="shared" si="2"/>
        <v>0</v>
      </c>
    </row>
    <row r="2232" ht="15.75" customHeight="1">
      <c r="A2232" s="11" t="s">
        <v>292</v>
      </c>
      <c r="B2232" s="11" t="s">
        <v>163</v>
      </c>
      <c r="C2232" s="11" t="s">
        <v>267</v>
      </c>
      <c r="D2232" s="11" t="s">
        <v>181</v>
      </c>
      <c r="E2232" s="12">
        <v>2024.0</v>
      </c>
      <c r="F2232" s="11" t="s">
        <v>166</v>
      </c>
      <c r="G2232" s="11" t="s">
        <v>184</v>
      </c>
      <c r="H2232" s="11">
        <v>5.0</v>
      </c>
      <c r="I2232" s="13">
        <v>11.9</v>
      </c>
      <c r="J2232" s="11">
        <v>1.0</v>
      </c>
      <c r="K2232" s="13">
        <v>5.0</v>
      </c>
      <c r="L2232" s="13">
        <v>3.5</v>
      </c>
      <c r="M2232" s="11">
        <v>-31.0</v>
      </c>
      <c r="N2232" s="14">
        <v>0.66</v>
      </c>
      <c r="O2232" s="13">
        <v>58.2</v>
      </c>
      <c r="P2232" s="13">
        <v>10.1</v>
      </c>
      <c r="Q2232" s="13">
        <v>23.5</v>
      </c>
      <c r="R2232" s="13">
        <v>8.2</v>
      </c>
      <c r="S2232" s="13">
        <v>2.3</v>
      </c>
      <c r="T2232" s="13">
        <v>2.1</v>
      </c>
      <c r="U2232" s="13">
        <v>1.0</v>
      </c>
      <c r="V2232" s="13">
        <v>48.0</v>
      </c>
      <c r="W2232" s="11" t="str">
        <f t="shared" si="1"/>
        <v>C-Weak|BBVA|Corporate|2024</v>
      </c>
      <c r="X2232" s="15">
        <f>(MAX(0,MIN(1,1-(K2232-scaling_params!$B$2)/(scaling_params!$C$2-scaling_params!$B$2)))+MAX(0,MIN(1,(L2232-scaling_params!$B$3)/(scaling_params!$C$3-scaling_params!$B$3))))/2</f>
        <v>0.03676470588</v>
      </c>
      <c r="Y2232" s="15">
        <f>(MAX(0,MIN(1,(M2232-scaling_params!$B$4)/(scaling_params!$C$4-scaling_params!$B$4)))+MAX(0,MIN(1,(N2232-scaling_params!$B$5)/(scaling_params!$C$5-scaling_params!$B$5))))/2</f>
        <v>0.1886904762</v>
      </c>
      <c r="Z2232" s="15">
        <f>(MAX(0,MIN(1,(O2232-scaling_params!$B$6)/(scaling_params!$C$6-scaling_params!$B$6)))+MAX(0,MIN(1,1-(P2232-scaling_params!$B$7)/(scaling_params!$C$7-scaling_params!$B$7)))+MAX(0,MIN(1,(T2232-scaling_params!$B$11)/(scaling_params!$C$11-scaling_params!$B$11))))/3</f>
        <v>0.08354549741</v>
      </c>
      <c r="AA2232" s="15">
        <f>(MAX(0,MIN(1,1-(Q2232-scaling_params!$B$8)/(scaling_params!$C$8-scaling_params!$B$8)))+MAX(0,MIN(1,(R2232-scaling_params!$B$9)/(scaling_params!$C$9-scaling_params!$B$9)))+MAX(0,MIN(1,(S2232-scaling_params!$B$10)/(scaling_params!$C$10-scaling_params!$B$10))))/3</f>
        <v>0.06862745098</v>
      </c>
      <c r="AB2232" s="15">
        <f>(MAX(0,MIN(1,(U2232-scaling_params!$B$12)/(scaling_params!$C$12-scaling_params!$B$12)))+MAX(0,MIN(1,(V2232-scaling_params!$B$13)/(scaling_params!$C$13-scaling_params!$B$13))))/2</f>
        <v>0.04181818182</v>
      </c>
      <c r="AC2232" s="13">
        <f>(scaling_params!$G$2*X2232+scaling_params!$G$3*Y2232+scaling_params!$G$4*Z2232+scaling_params!$G$5*AA2232+scaling_params!$G$6*AB2232)*100</f>
        <v>8.96281365</v>
      </c>
      <c r="AD2232" s="11" t="s">
        <v>681</v>
      </c>
      <c r="AE2232" s="11">
        <f t="shared" si="2"/>
        <v>0</v>
      </c>
    </row>
    <row r="2233" ht="15.75" customHeight="1">
      <c r="A2233" s="11" t="s">
        <v>292</v>
      </c>
      <c r="B2233" s="11" t="s">
        <v>163</v>
      </c>
      <c r="C2233" s="11" t="s">
        <v>267</v>
      </c>
      <c r="D2233" s="11" t="s">
        <v>181</v>
      </c>
      <c r="E2233" s="12">
        <v>2025.0</v>
      </c>
      <c r="F2233" s="11" t="s">
        <v>166</v>
      </c>
      <c r="G2233" s="11" t="s">
        <v>184</v>
      </c>
      <c r="H2233" s="11">
        <v>5.0</v>
      </c>
      <c r="I2233" s="13">
        <v>11.4</v>
      </c>
      <c r="J2233" s="11">
        <v>0.0</v>
      </c>
      <c r="K2233" s="13">
        <v>5.1</v>
      </c>
      <c r="L2233" s="13">
        <v>3.0</v>
      </c>
      <c r="M2233" s="11">
        <v>-44.0</v>
      </c>
      <c r="N2233" s="14">
        <v>0.63</v>
      </c>
      <c r="O2233" s="13">
        <v>54.3</v>
      </c>
      <c r="P2233" s="13">
        <v>9.4</v>
      </c>
      <c r="Q2233" s="13">
        <v>22.9</v>
      </c>
      <c r="R2233" s="13">
        <v>7.0</v>
      </c>
      <c r="S2233" s="13">
        <v>2.2</v>
      </c>
      <c r="T2233" s="13">
        <v>1.7</v>
      </c>
      <c r="U2233" s="13">
        <v>0.8</v>
      </c>
      <c r="V2233" s="13">
        <v>58.2</v>
      </c>
      <c r="W2233" s="11" t="str">
        <f t="shared" si="1"/>
        <v>C-Weak|BBVA|Corporate|2025</v>
      </c>
      <c r="X2233" s="15">
        <f>(MAX(0,MIN(1,1-(K2233-scaling_params!$B$2)/(scaling_params!$C$2-scaling_params!$B$2)))+MAX(0,MIN(1,(L2233-scaling_params!$B$3)/(scaling_params!$C$3-scaling_params!$B$3))))/2</f>
        <v>0</v>
      </c>
      <c r="Y2233" s="15">
        <f>(MAX(0,MIN(1,(M2233-scaling_params!$B$4)/(scaling_params!$C$4-scaling_params!$B$4)))+MAX(0,MIN(1,(N2233-scaling_params!$B$5)/(scaling_params!$C$5-scaling_params!$B$5))))/2</f>
        <v>0.08928571429</v>
      </c>
      <c r="Z2233" s="15">
        <f>(MAX(0,MIN(1,(O2233-scaling_params!$B$6)/(scaling_params!$C$6-scaling_params!$B$6)))+MAX(0,MIN(1,1-(P2233-scaling_params!$B$7)/(scaling_params!$C$7-scaling_params!$B$7)))+MAX(0,MIN(1,(T2233-scaling_params!$B$11)/(scaling_params!$C$11-scaling_params!$B$11))))/3</f>
        <v>0.01904761905</v>
      </c>
      <c r="AA2233" s="15">
        <f>(MAX(0,MIN(1,1-(Q2233-scaling_params!$B$8)/(scaling_params!$C$8-scaling_params!$B$8)))+MAX(0,MIN(1,(R2233-scaling_params!$B$9)/(scaling_params!$C$9-scaling_params!$B$9)))+MAX(0,MIN(1,(S2233-scaling_params!$B$10)/(scaling_params!$C$10-scaling_params!$B$10))))/3</f>
        <v>0.05882352941</v>
      </c>
      <c r="AB2233" s="15">
        <f>(MAX(0,MIN(1,(U2233-scaling_params!$B$12)/(scaling_params!$C$12-scaling_params!$B$12)))+MAX(0,MIN(1,(V2233-scaling_params!$B$13)/(scaling_params!$C$13-scaling_params!$B$13))))/2</f>
        <v>0.1345454545</v>
      </c>
      <c r="AC2233" s="13">
        <f>(scaling_params!$G$2*X2233+scaling_params!$G$3*Y2233+scaling_params!$G$4*Z2233+scaling_params!$G$5*AA2233+scaling_params!$G$6*AB2233)*100</f>
        <v>5.168763815</v>
      </c>
      <c r="AD2233" s="11" t="s">
        <v>681</v>
      </c>
      <c r="AE2233" s="11">
        <f t="shared" si="2"/>
        <v>0</v>
      </c>
    </row>
    <row r="2234" ht="15.75" customHeight="1">
      <c r="A2234" s="11" t="s">
        <v>293</v>
      </c>
      <c r="B2234" s="11" t="s">
        <v>163</v>
      </c>
      <c r="C2234" s="11" t="s">
        <v>267</v>
      </c>
      <c r="D2234" s="11" t="s">
        <v>165</v>
      </c>
      <c r="E2234" s="12">
        <v>2024.0</v>
      </c>
      <c r="F2234" s="11" t="s">
        <v>166</v>
      </c>
      <c r="G2234" s="11" t="s">
        <v>167</v>
      </c>
      <c r="H2234" s="11">
        <v>1.0</v>
      </c>
      <c r="I2234" s="13">
        <v>11.9</v>
      </c>
      <c r="J2234" s="11">
        <v>1.0</v>
      </c>
      <c r="K2234" s="13">
        <v>5.2</v>
      </c>
      <c r="L2234" s="13">
        <v>4.2</v>
      </c>
      <c r="M2234" s="11">
        <v>-37.0</v>
      </c>
      <c r="N2234" s="14">
        <v>0.69</v>
      </c>
      <c r="O2234" s="13">
        <v>53.3</v>
      </c>
      <c r="P2234" s="13">
        <v>9.3</v>
      </c>
      <c r="Q2234" s="13">
        <v>24.0</v>
      </c>
      <c r="R2234" s="13">
        <v>6.7</v>
      </c>
      <c r="S2234" s="13">
        <v>1.8</v>
      </c>
      <c r="T2234" s="13">
        <v>2.1</v>
      </c>
      <c r="U2234" s="13">
        <v>0.6</v>
      </c>
      <c r="V2234" s="13">
        <v>46.1</v>
      </c>
      <c r="W2234" s="11" t="str">
        <f t="shared" si="1"/>
        <v>C-Weak|BBVA|Operations|2024</v>
      </c>
      <c r="X2234" s="15">
        <f>(MAX(0,MIN(1,1-(K2234-scaling_params!$B$2)/(scaling_params!$C$2-scaling_params!$B$2)))+MAX(0,MIN(1,(L2234-scaling_params!$B$3)/(scaling_params!$C$3-scaling_params!$B$3))))/2</f>
        <v>0.08823529412</v>
      </c>
      <c r="Y2234" s="15">
        <f>(MAX(0,MIN(1,(M2234-scaling_params!$B$4)/(scaling_params!$C$4-scaling_params!$B$4)))+MAX(0,MIN(1,(N2234-scaling_params!$B$5)/(scaling_params!$C$5-scaling_params!$B$5))))/2</f>
        <v>0.1976190476</v>
      </c>
      <c r="Z2234" s="15">
        <f>(MAX(0,MIN(1,(O2234-scaling_params!$B$6)/(scaling_params!$C$6-scaling_params!$B$6)))+MAX(0,MIN(1,1-(P2234-scaling_params!$B$7)/(scaling_params!$C$7-scaling_params!$B$7)))+MAX(0,MIN(1,(T2234-scaling_params!$B$11)/(scaling_params!$C$11-scaling_params!$B$11))))/3</f>
        <v>0.05714285714</v>
      </c>
      <c r="AA2234" s="15">
        <f>(MAX(0,MIN(1,1-(Q2234-scaling_params!$B$8)/(scaling_params!$C$8-scaling_params!$B$8)))+MAX(0,MIN(1,(R2234-scaling_params!$B$9)/(scaling_params!$C$9-scaling_params!$B$9)))+MAX(0,MIN(1,(S2234-scaling_params!$B$10)/(scaling_params!$C$10-scaling_params!$B$10))))/3</f>
        <v>0.01960784314</v>
      </c>
      <c r="AB2234" s="15">
        <f>(MAX(0,MIN(1,(U2234-scaling_params!$B$12)/(scaling_params!$C$12-scaling_params!$B$12)))+MAX(0,MIN(1,(V2234-scaling_params!$B$13)/(scaling_params!$C$13-scaling_params!$B$13))))/2</f>
        <v>0.02454545455</v>
      </c>
      <c r="AC2234" s="13">
        <f>(scaling_params!$G$2*X2234+scaling_params!$G$3*Y2234+scaling_params!$G$4*Z2234+scaling_params!$G$5*AA2234+scaling_params!$G$6*AB2234)*100</f>
        <v>8.695168577</v>
      </c>
      <c r="AD2234" s="11" t="s">
        <v>681</v>
      </c>
      <c r="AE2234" s="11">
        <f t="shared" si="2"/>
        <v>0</v>
      </c>
    </row>
    <row r="2235" ht="15.75" customHeight="1">
      <c r="A2235" s="11" t="s">
        <v>293</v>
      </c>
      <c r="B2235" s="11" t="s">
        <v>163</v>
      </c>
      <c r="C2235" s="11" t="s">
        <v>267</v>
      </c>
      <c r="D2235" s="11" t="s">
        <v>165</v>
      </c>
      <c r="E2235" s="12">
        <v>2025.0</v>
      </c>
      <c r="F2235" s="11" t="s">
        <v>166</v>
      </c>
      <c r="G2235" s="11" t="s">
        <v>167</v>
      </c>
      <c r="H2235" s="11">
        <v>1.0</v>
      </c>
      <c r="I2235" s="13">
        <v>11.4</v>
      </c>
      <c r="J2235" s="11">
        <v>0.0</v>
      </c>
      <c r="K2235" s="13">
        <v>4.5</v>
      </c>
      <c r="L2235" s="13">
        <v>4.9</v>
      </c>
      <c r="M2235" s="11">
        <v>-33.0</v>
      </c>
      <c r="N2235" s="14">
        <v>0.57</v>
      </c>
      <c r="O2235" s="13">
        <v>52.7</v>
      </c>
      <c r="P2235" s="13">
        <v>9.3</v>
      </c>
      <c r="Q2235" s="13">
        <v>21.4</v>
      </c>
      <c r="R2235" s="13">
        <v>5.7</v>
      </c>
      <c r="S2235" s="13">
        <v>1.6</v>
      </c>
      <c r="T2235" s="13">
        <v>2.1</v>
      </c>
      <c r="U2235" s="13">
        <v>0.5</v>
      </c>
      <c r="V2235" s="13">
        <v>54.0</v>
      </c>
      <c r="W2235" s="11" t="str">
        <f t="shared" si="1"/>
        <v>C-Weak|BBVA|Operations|2025</v>
      </c>
      <c r="X2235" s="15">
        <f>(MAX(0,MIN(1,1-(K2235-scaling_params!$B$2)/(scaling_params!$C$2-scaling_params!$B$2)))+MAX(0,MIN(1,(L2235-scaling_params!$B$3)/(scaling_params!$C$3-scaling_params!$B$3))))/2</f>
        <v>0.1397058824</v>
      </c>
      <c r="Y2235" s="15">
        <f>(MAX(0,MIN(1,(M2235-scaling_params!$B$4)/(scaling_params!$C$4-scaling_params!$B$4)))+MAX(0,MIN(1,(N2235-scaling_params!$B$5)/(scaling_params!$C$5-scaling_params!$B$5))))/2</f>
        <v>0.06666666667</v>
      </c>
      <c r="Z2235" s="15">
        <f>(MAX(0,MIN(1,(O2235-scaling_params!$B$6)/(scaling_params!$C$6-scaling_params!$B$6)))+MAX(0,MIN(1,1-(P2235-scaling_params!$B$7)/(scaling_params!$C$7-scaling_params!$B$7)))+MAX(0,MIN(1,(T2235-scaling_params!$B$11)/(scaling_params!$C$11-scaling_params!$B$11))))/3</f>
        <v>0.05714285714</v>
      </c>
      <c r="AA2235" s="15">
        <f>(MAX(0,MIN(1,1-(Q2235-scaling_params!$B$8)/(scaling_params!$C$8-scaling_params!$B$8)))+MAX(0,MIN(1,(R2235-scaling_params!$B$9)/(scaling_params!$C$9-scaling_params!$B$9)))+MAX(0,MIN(1,(S2235-scaling_params!$B$10)/(scaling_params!$C$10-scaling_params!$B$10))))/3</f>
        <v>0</v>
      </c>
      <c r="AB2235" s="15">
        <f>(MAX(0,MIN(1,(U2235-scaling_params!$B$12)/(scaling_params!$C$12-scaling_params!$B$12)))+MAX(0,MIN(1,(V2235-scaling_params!$B$13)/(scaling_params!$C$13-scaling_params!$B$13))))/2</f>
        <v>0.09636363636</v>
      </c>
      <c r="AC2235" s="13">
        <f>(scaling_params!$G$2*X2235+scaling_params!$G$3*Y2235+scaling_params!$G$4*Z2235+scaling_params!$G$5*AA2235+scaling_params!$G$6*AB2235)*100</f>
        <v>7.329702954</v>
      </c>
      <c r="AD2235" s="11" t="s">
        <v>681</v>
      </c>
      <c r="AE2235" s="11">
        <f t="shared" si="2"/>
        <v>0</v>
      </c>
    </row>
    <row r="2236" ht="15.75" customHeight="1">
      <c r="A2236" s="11" t="s">
        <v>294</v>
      </c>
      <c r="B2236" s="11" t="s">
        <v>163</v>
      </c>
      <c r="C2236" s="11" t="s">
        <v>267</v>
      </c>
      <c r="D2236" s="11" t="s">
        <v>170</v>
      </c>
      <c r="E2236" s="12">
        <v>2024.0</v>
      </c>
      <c r="F2236" s="11" t="s">
        <v>171</v>
      </c>
      <c r="G2236" s="11" t="s">
        <v>184</v>
      </c>
      <c r="H2236" s="11">
        <v>4.0</v>
      </c>
      <c r="I2236" s="13">
        <v>11.9</v>
      </c>
      <c r="J2236" s="11">
        <v>0.0</v>
      </c>
      <c r="K2236" s="13">
        <v>4.7</v>
      </c>
      <c r="L2236" s="13">
        <v>4.3</v>
      </c>
      <c r="M2236" s="11">
        <v>11.0</v>
      </c>
      <c r="N2236" s="14">
        <v>0.76</v>
      </c>
      <c r="O2236" s="13">
        <v>58.3</v>
      </c>
      <c r="P2236" s="13">
        <v>9.6</v>
      </c>
      <c r="Q2236" s="13">
        <v>23.0</v>
      </c>
      <c r="R2236" s="13">
        <v>10.9</v>
      </c>
      <c r="S2236" s="13">
        <v>2.9</v>
      </c>
      <c r="T2236" s="13">
        <v>2.5</v>
      </c>
      <c r="U2236" s="13">
        <v>1.0</v>
      </c>
      <c r="V2236" s="13">
        <v>63.7</v>
      </c>
      <c r="W2236" s="11" t="str">
        <f t="shared" si="1"/>
        <v>C-Weak|BBVA|Risk|2024</v>
      </c>
      <c r="X2236" s="15">
        <f>(MAX(0,MIN(1,1-(K2236-scaling_params!$B$2)/(scaling_params!$C$2-scaling_params!$B$2)))+MAX(0,MIN(1,(L2236-scaling_params!$B$3)/(scaling_params!$C$3-scaling_params!$B$3))))/2</f>
        <v>0.09558823529</v>
      </c>
      <c r="Y2236" s="15">
        <f>(MAX(0,MIN(1,(M2236-scaling_params!$B$4)/(scaling_params!$C$4-scaling_params!$B$4)))+MAX(0,MIN(1,(N2236-scaling_params!$B$5)/(scaling_params!$C$5-scaling_params!$B$5))))/2</f>
        <v>0.5136904762</v>
      </c>
      <c r="Z2236" s="15">
        <f>(MAX(0,MIN(1,(O2236-scaling_params!$B$6)/(scaling_params!$C$6-scaling_params!$B$6)))+MAX(0,MIN(1,1-(P2236-scaling_params!$B$7)/(scaling_params!$C$7-scaling_params!$B$7)))+MAX(0,MIN(1,(T2236-scaling_params!$B$11)/(scaling_params!$C$11-scaling_params!$B$11))))/3</f>
        <v>0.1232909005</v>
      </c>
      <c r="AA2236" s="15">
        <f>(MAX(0,MIN(1,1-(Q2236-scaling_params!$B$8)/(scaling_params!$C$8-scaling_params!$B$8)))+MAX(0,MIN(1,(R2236-scaling_params!$B$9)/(scaling_params!$C$9-scaling_params!$B$9)))+MAX(0,MIN(1,(S2236-scaling_params!$B$10)/(scaling_params!$C$10-scaling_params!$B$10))))/3</f>
        <v>0.1485480268</v>
      </c>
      <c r="AB2236" s="15">
        <f>(MAX(0,MIN(1,(U2236-scaling_params!$B$12)/(scaling_params!$C$12-scaling_params!$B$12)))+MAX(0,MIN(1,(V2236-scaling_params!$B$13)/(scaling_params!$C$13-scaling_params!$B$13))))/2</f>
        <v>0.1845454545</v>
      </c>
      <c r="AC2236" s="13">
        <f>(scaling_params!$G$2*X2236+scaling_params!$G$3*Y2236+scaling_params!$G$4*Z2236+scaling_params!$G$5*AA2236+scaling_params!$G$6*AB2236)*100</f>
        <v>22.00746752</v>
      </c>
      <c r="AD2236" s="11" t="s">
        <v>681</v>
      </c>
      <c r="AE2236" s="11">
        <f t="shared" si="2"/>
        <v>0</v>
      </c>
    </row>
    <row r="2237" ht="15.75" customHeight="1">
      <c r="A2237" s="11" t="s">
        <v>294</v>
      </c>
      <c r="B2237" s="11" t="s">
        <v>163</v>
      </c>
      <c r="C2237" s="11" t="s">
        <v>267</v>
      </c>
      <c r="D2237" s="11" t="s">
        <v>170</v>
      </c>
      <c r="E2237" s="12">
        <v>2025.0</v>
      </c>
      <c r="F2237" s="11" t="s">
        <v>171</v>
      </c>
      <c r="G2237" s="11" t="s">
        <v>184</v>
      </c>
      <c r="H2237" s="11">
        <v>4.0</v>
      </c>
      <c r="I2237" s="13">
        <v>11.4</v>
      </c>
      <c r="J2237" s="11">
        <v>0.0</v>
      </c>
      <c r="K2237" s="13">
        <v>4.1</v>
      </c>
      <c r="L2237" s="13">
        <v>4.4</v>
      </c>
      <c r="M2237" s="11">
        <v>-13.0</v>
      </c>
      <c r="N2237" s="14">
        <v>0.64</v>
      </c>
      <c r="O2237" s="13">
        <v>54.6</v>
      </c>
      <c r="P2237" s="13">
        <v>8.4</v>
      </c>
      <c r="Q2237" s="13">
        <v>21.3</v>
      </c>
      <c r="R2237" s="13">
        <v>7.8</v>
      </c>
      <c r="S2237" s="13">
        <v>2.5</v>
      </c>
      <c r="T2237" s="13">
        <v>2.9</v>
      </c>
      <c r="U2237" s="13">
        <v>0.9</v>
      </c>
      <c r="V2237" s="13">
        <v>63.0</v>
      </c>
      <c r="W2237" s="11" t="str">
        <f t="shared" si="1"/>
        <v>C-Weak|BBVA|Risk|2025</v>
      </c>
      <c r="X2237" s="15">
        <f>(MAX(0,MIN(1,1-(K2237-scaling_params!$B$2)/(scaling_params!$C$2-scaling_params!$B$2)))+MAX(0,MIN(1,(L2237-scaling_params!$B$3)/(scaling_params!$C$3-scaling_params!$B$3))))/2</f>
        <v>0.1029411765</v>
      </c>
      <c r="Y2237" s="15">
        <f>(MAX(0,MIN(1,(M2237-scaling_params!$B$4)/(scaling_params!$C$4-scaling_params!$B$4)))+MAX(0,MIN(1,(N2237-scaling_params!$B$5)/(scaling_params!$C$5-scaling_params!$B$5))))/2</f>
        <v>0.2494047619</v>
      </c>
      <c r="Z2237" s="15">
        <f>(MAX(0,MIN(1,(O2237-scaling_params!$B$6)/(scaling_params!$C$6-scaling_params!$B$6)))+MAX(0,MIN(1,1-(P2237-scaling_params!$B$7)/(scaling_params!$C$7-scaling_params!$B$7)))+MAX(0,MIN(1,(T2237-scaling_params!$B$11)/(scaling_params!$C$11-scaling_params!$B$11))))/3</f>
        <v>0.2054054054</v>
      </c>
      <c r="AA2237" s="15">
        <f>(MAX(0,MIN(1,1-(Q2237-scaling_params!$B$8)/(scaling_params!$C$8-scaling_params!$B$8)))+MAX(0,MIN(1,(R2237-scaling_params!$B$9)/(scaling_params!$C$9-scaling_params!$B$9)))+MAX(0,MIN(1,(S2237-scaling_params!$B$10)/(scaling_params!$C$10-scaling_params!$B$10))))/3</f>
        <v>0.08823529412</v>
      </c>
      <c r="AB2237" s="15">
        <f>(MAX(0,MIN(1,(U2237-scaling_params!$B$12)/(scaling_params!$C$12-scaling_params!$B$12)))+MAX(0,MIN(1,(V2237-scaling_params!$B$13)/(scaling_params!$C$13-scaling_params!$B$13))))/2</f>
        <v>0.1781818182</v>
      </c>
      <c r="AC2237" s="13">
        <f>(scaling_params!$G$2*X2237+scaling_params!$G$3*Y2237+scaling_params!$G$4*Z2237+scaling_params!$G$5*AA2237+scaling_params!$G$6*AB2237)*100</f>
        <v>16.76264321</v>
      </c>
      <c r="AD2237" s="11" t="s">
        <v>681</v>
      </c>
      <c r="AE2237" s="11">
        <f t="shared" si="2"/>
        <v>0</v>
      </c>
    </row>
    <row r="2238" ht="15.75" customHeight="1">
      <c r="A2238" s="11" t="s">
        <v>295</v>
      </c>
      <c r="B2238" s="11" t="s">
        <v>163</v>
      </c>
      <c r="C2238" s="11" t="s">
        <v>267</v>
      </c>
      <c r="D2238" s="11" t="s">
        <v>174</v>
      </c>
      <c r="E2238" s="12">
        <v>2024.0</v>
      </c>
      <c r="F2238" s="11" t="s">
        <v>171</v>
      </c>
      <c r="G2238" s="11" t="s">
        <v>184</v>
      </c>
      <c r="H2238" s="11">
        <v>4.0</v>
      </c>
      <c r="I2238" s="13">
        <v>11.9</v>
      </c>
      <c r="J2238" s="11">
        <v>0.0</v>
      </c>
      <c r="K2238" s="13">
        <v>4.4</v>
      </c>
      <c r="L2238" s="13">
        <v>5.1</v>
      </c>
      <c r="M2238" s="11">
        <v>-7.0</v>
      </c>
      <c r="N2238" s="14">
        <v>0.62</v>
      </c>
      <c r="O2238" s="13">
        <v>50.8</v>
      </c>
      <c r="P2238" s="13">
        <v>10.1</v>
      </c>
      <c r="Q2238" s="13">
        <v>23.5</v>
      </c>
      <c r="R2238" s="13">
        <v>5.6</v>
      </c>
      <c r="S2238" s="13">
        <v>2.5</v>
      </c>
      <c r="T2238" s="13">
        <v>1.8</v>
      </c>
      <c r="U2238" s="13">
        <v>0.8</v>
      </c>
      <c r="V2238" s="13">
        <v>47.8</v>
      </c>
      <c r="W2238" s="11" t="str">
        <f t="shared" si="1"/>
        <v>C-Weak|BBVA|Digital|2024</v>
      </c>
      <c r="X2238" s="15">
        <f>(MAX(0,MIN(1,1-(K2238-scaling_params!$B$2)/(scaling_params!$C$2-scaling_params!$B$2)))+MAX(0,MIN(1,(L2238-scaling_params!$B$3)/(scaling_params!$C$3-scaling_params!$B$3))))/2</f>
        <v>0.1544117647</v>
      </c>
      <c r="Y2238" s="15">
        <f>(MAX(0,MIN(1,(M2238-scaling_params!$B$4)/(scaling_params!$C$4-scaling_params!$B$4)))+MAX(0,MIN(1,(N2238-scaling_params!$B$5)/(scaling_params!$C$5-scaling_params!$B$5))))/2</f>
        <v>0.2529761905</v>
      </c>
      <c r="Z2238" s="15">
        <f>(MAX(0,MIN(1,(O2238-scaling_params!$B$6)/(scaling_params!$C$6-scaling_params!$B$6)))+MAX(0,MIN(1,1-(P2238-scaling_params!$B$7)/(scaling_params!$C$7-scaling_params!$B$7)))+MAX(0,MIN(1,(T2238-scaling_params!$B$11)/(scaling_params!$C$11-scaling_params!$B$11))))/3</f>
        <v>0.02857142857</v>
      </c>
      <c r="AA2238" s="15">
        <f>(MAX(0,MIN(1,1-(Q2238-scaling_params!$B$8)/(scaling_params!$C$8-scaling_params!$B$8)))+MAX(0,MIN(1,(R2238-scaling_params!$B$9)/(scaling_params!$C$9-scaling_params!$B$9)))+MAX(0,MIN(1,(S2238-scaling_params!$B$10)/(scaling_params!$C$10-scaling_params!$B$10))))/3</f>
        <v>0.08823529412</v>
      </c>
      <c r="AB2238" s="15">
        <f>(MAX(0,MIN(1,(U2238-scaling_params!$B$12)/(scaling_params!$C$12-scaling_params!$B$12)))+MAX(0,MIN(1,(V2238-scaling_params!$B$13)/(scaling_params!$C$13-scaling_params!$B$13))))/2</f>
        <v>0.04</v>
      </c>
      <c r="AC2238" s="13">
        <f>(scaling_params!$G$2*X2238+scaling_params!$G$3*Y2238+scaling_params!$G$4*Z2238+scaling_params!$G$5*AA2238+scaling_params!$G$6*AB2238)*100</f>
        <v>12.26998669</v>
      </c>
      <c r="AD2238" s="11" t="s">
        <v>681</v>
      </c>
      <c r="AE2238" s="11">
        <f t="shared" si="2"/>
        <v>0</v>
      </c>
    </row>
    <row r="2239" ht="15.75" customHeight="1">
      <c r="A2239" s="11" t="s">
        <v>295</v>
      </c>
      <c r="B2239" s="11" t="s">
        <v>163</v>
      </c>
      <c r="C2239" s="11" t="s">
        <v>267</v>
      </c>
      <c r="D2239" s="11" t="s">
        <v>174</v>
      </c>
      <c r="E2239" s="12">
        <v>2025.0</v>
      </c>
      <c r="F2239" s="11" t="s">
        <v>171</v>
      </c>
      <c r="G2239" s="11" t="s">
        <v>184</v>
      </c>
      <c r="H2239" s="11">
        <v>4.0</v>
      </c>
      <c r="I2239" s="13">
        <v>11.4</v>
      </c>
      <c r="J2239" s="11">
        <v>1.0</v>
      </c>
      <c r="K2239" s="13">
        <v>4.9</v>
      </c>
      <c r="L2239" s="13">
        <v>6.6</v>
      </c>
      <c r="M2239" s="11">
        <v>-7.0</v>
      </c>
      <c r="N2239" s="14">
        <v>0.73</v>
      </c>
      <c r="O2239" s="13">
        <v>53.6</v>
      </c>
      <c r="P2239" s="13">
        <v>9.0</v>
      </c>
      <c r="Q2239" s="13">
        <v>22.9</v>
      </c>
      <c r="R2239" s="13">
        <v>8.4</v>
      </c>
      <c r="S2239" s="13">
        <v>2.5</v>
      </c>
      <c r="T2239" s="13">
        <v>2.3</v>
      </c>
      <c r="U2239" s="13">
        <v>0.8</v>
      </c>
      <c r="V2239" s="13">
        <v>60.1</v>
      </c>
      <c r="W2239" s="11" t="str">
        <f t="shared" si="1"/>
        <v>C-Weak|BBVA|Digital|2025</v>
      </c>
      <c r="X2239" s="15">
        <f>(MAX(0,MIN(1,1-(K2239-scaling_params!$B$2)/(scaling_params!$C$2-scaling_params!$B$2)))+MAX(0,MIN(1,(L2239-scaling_params!$B$3)/(scaling_params!$C$3-scaling_params!$B$3))))/2</f>
        <v>0.2647058824</v>
      </c>
      <c r="Y2239" s="15">
        <f>(MAX(0,MIN(1,(M2239-scaling_params!$B$4)/(scaling_params!$C$4-scaling_params!$B$4)))+MAX(0,MIN(1,(N2239-scaling_params!$B$5)/(scaling_params!$C$5-scaling_params!$B$5))))/2</f>
        <v>0.3904761905</v>
      </c>
      <c r="Z2239" s="15">
        <f>(MAX(0,MIN(1,(O2239-scaling_params!$B$6)/(scaling_params!$C$6-scaling_params!$B$6)))+MAX(0,MIN(1,1-(P2239-scaling_params!$B$7)/(scaling_params!$C$7-scaling_params!$B$7)))+MAX(0,MIN(1,(T2239-scaling_params!$B$11)/(scaling_params!$C$11-scaling_params!$B$11))))/3</f>
        <v>0.09420849421</v>
      </c>
      <c r="AA2239" s="15">
        <f>(MAX(0,MIN(1,1-(Q2239-scaling_params!$B$8)/(scaling_params!$C$8-scaling_params!$B$8)))+MAX(0,MIN(1,(R2239-scaling_params!$B$9)/(scaling_params!$C$9-scaling_params!$B$9)))+MAX(0,MIN(1,(S2239-scaling_params!$B$10)/(scaling_params!$C$10-scaling_params!$B$10))))/3</f>
        <v>0.08823529412</v>
      </c>
      <c r="AB2239" s="15">
        <f>(MAX(0,MIN(1,(U2239-scaling_params!$B$12)/(scaling_params!$C$12-scaling_params!$B$12)))+MAX(0,MIN(1,(V2239-scaling_params!$B$13)/(scaling_params!$C$13-scaling_params!$B$13))))/2</f>
        <v>0.1518181818</v>
      </c>
      <c r="AC2239" s="13">
        <f>(scaling_params!$G$2*X2239+scaling_params!$G$3*Y2239+scaling_params!$G$4*Z2239+scaling_params!$G$5*AA2239+scaling_params!$G$6*AB2239)*100</f>
        <v>20.95507405</v>
      </c>
      <c r="AD2239" s="11" t="s">
        <v>681</v>
      </c>
      <c r="AE2239" s="11">
        <f t="shared" si="2"/>
        <v>0</v>
      </c>
    </row>
    <row r="2240" ht="15.75" customHeight="1">
      <c r="A2240" s="11" t="s">
        <v>296</v>
      </c>
      <c r="B2240" s="11" t="s">
        <v>163</v>
      </c>
      <c r="C2240" s="11" t="s">
        <v>267</v>
      </c>
      <c r="D2240" s="11" t="s">
        <v>165</v>
      </c>
      <c r="E2240" s="12">
        <v>2024.0</v>
      </c>
      <c r="F2240" s="11" t="s">
        <v>171</v>
      </c>
      <c r="G2240" s="11" t="s">
        <v>167</v>
      </c>
      <c r="H2240" s="11">
        <v>1.0</v>
      </c>
      <c r="I2240" s="13">
        <v>11.9</v>
      </c>
      <c r="J2240" s="11">
        <v>0.0</v>
      </c>
      <c r="K2240" s="13">
        <v>5.2</v>
      </c>
      <c r="L2240" s="13">
        <v>5.4</v>
      </c>
      <c r="M2240" s="11">
        <v>1.0</v>
      </c>
      <c r="N2240" s="14">
        <v>0.71</v>
      </c>
      <c r="O2240" s="13">
        <v>53.3</v>
      </c>
      <c r="P2240" s="13">
        <v>9.3</v>
      </c>
      <c r="Q2240" s="13">
        <v>24.0</v>
      </c>
      <c r="R2240" s="13">
        <v>6.7</v>
      </c>
      <c r="S2240" s="13">
        <v>3.0</v>
      </c>
      <c r="T2240" s="13">
        <v>2.3</v>
      </c>
      <c r="U2240" s="13">
        <v>0.6</v>
      </c>
      <c r="V2240" s="13">
        <v>54.7</v>
      </c>
      <c r="W2240" s="11" t="str">
        <f t="shared" si="1"/>
        <v>C-Weak|BBVA|Operations|2024</v>
      </c>
      <c r="X2240" s="15">
        <f>(MAX(0,MIN(1,1-(K2240-scaling_params!$B$2)/(scaling_params!$C$2-scaling_params!$B$2)))+MAX(0,MIN(1,(L2240-scaling_params!$B$3)/(scaling_params!$C$3-scaling_params!$B$3))))/2</f>
        <v>0.1764705882</v>
      </c>
      <c r="Y2240" s="15">
        <f>(MAX(0,MIN(1,(M2240-scaling_params!$B$4)/(scaling_params!$C$4-scaling_params!$B$4)))+MAX(0,MIN(1,(N2240-scaling_params!$B$5)/(scaling_params!$C$5-scaling_params!$B$5))))/2</f>
        <v>0.4035714286</v>
      </c>
      <c r="Z2240" s="15">
        <f>(MAX(0,MIN(1,(O2240-scaling_params!$B$6)/(scaling_params!$C$6-scaling_params!$B$6)))+MAX(0,MIN(1,1-(P2240-scaling_params!$B$7)/(scaling_params!$C$7-scaling_params!$B$7)))+MAX(0,MIN(1,(T2240-scaling_params!$B$11)/(scaling_params!$C$11-scaling_params!$B$11))))/3</f>
        <v>0.07619047619</v>
      </c>
      <c r="AA2240" s="15">
        <f>(MAX(0,MIN(1,1-(Q2240-scaling_params!$B$8)/(scaling_params!$C$8-scaling_params!$B$8)))+MAX(0,MIN(1,(R2240-scaling_params!$B$9)/(scaling_params!$C$9-scaling_params!$B$9)))+MAX(0,MIN(1,(S2240-scaling_params!$B$10)/(scaling_params!$C$10-scaling_params!$B$10))))/3</f>
        <v>0.137254902</v>
      </c>
      <c r="AB2240" s="15">
        <f>(MAX(0,MIN(1,(U2240-scaling_params!$B$12)/(scaling_params!$C$12-scaling_params!$B$12)))+MAX(0,MIN(1,(V2240-scaling_params!$B$13)/(scaling_params!$C$13-scaling_params!$B$13))))/2</f>
        <v>0.1027272727</v>
      </c>
      <c r="AC2240" s="13">
        <f>(scaling_params!$G$2*X2240+scaling_params!$G$3*Y2240+scaling_params!$G$4*Z2240+scaling_params!$G$5*AA2240+scaling_params!$G$6*AB2240)*100</f>
        <v>19.04933168</v>
      </c>
      <c r="AD2240" s="11" t="s">
        <v>681</v>
      </c>
      <c r="AE2240" s="11">
        <f t="shared" si="2"/>
        <v>0</v>
      </c>
    </row>
    <row r="2241" ht="15.75" customHeight="1">
      <c r="A2241" s="11" t="s">
        <v>296</v>
      </c>
      <c r="B2241" s="11" t="s">
        <v>163</v>
      </c>
      <c r="C2241" s="11" t="s">
        <v>267</v>
      </c>
      <c r="D2241" s="11" t="s">
        <v>165</v>
      </c>
      <c r="E2241" s="12">
        <v>2025.0</v>
      </c>
      <c r="F2241" s="11" t="s">
        <v>171</v>
      </c>
      <c r="G2241" s="11" t="s">
        <v>167</v>
      </c>
      <c r="H2241" s="11">
        <v>1.0</v>
      </c>
      <c r="I2241" s="13">
        <v>11.4</v>
      </c>
      <c r="J2241" s="11">
        <v>0.0</v>
      </c>
      <c r="K2241" s="13">
        <v>4.5</v>
      </c>
      <c r="L2241" s="13">
        <v>5.8</v>
      </c>
      <c r="M2241" s="11">
        <v>0.0</v>
      </c>
      <c r="N2241" s="14">
        <v>0.72</v>
      </c>
      <c r="O2241" s="13">
        <v>52.7</v>
      </c>
      <c r="P2241" s="13">
        <v>9.3</v>
      </c>
      <c r="Q2241" s="13">
        <v>21.4</v>
      </c>
      <c r="R2241" s="13">
        <v>5.7</v>
      </c>
      <c r="S2241" s="13">
        <v>2.7</v>
      </c>
      <c r="T2241" s="13">
        <v>2.7</v>
      </c>
      <c r="U2241" s="13">
        <v>0.5</v>
      </c>
      <c r="V2241" s="13">
        <v>63.5</v>
      </c>
      <c r="W2241" s="11" t="str">
        <f t="shared" si="1"/>
        <v>C-Weak|BBVA|Operations|2025</v>
      </c>
      <c r="X2241" s="15">
        <f>(MAX(0,MIN(1,1-(K2241-scaling_params!$B$2)/(scaling_params!$C$2-scaling_params!$B$2)))+MAX(0,MIN(1,(L2241-scaling_params!$B$3)/(scaling_params!$C$3-scaling_params!$B$3))))/2</f>
        <v>0.2058823529</v>
      </c>
      <c r="Y2241" s="15">
        <f>(MAX(0,MIN(1,(M2241-scaling_params!$B$4)/(scaling_params!$C$4-scaling_params!$B$4)))+MAX(0,MIN(1,(N2241-scaling_params!$B$5)/(scaling_params!$C$5-scaling_params!$B$5))))/2</f>
        <v>0.4113095238</v>
      </c>
      <c r="Z2241" s="15">
        <f>(MAX(0,MIN(1,(O2241-scaling_params!$B$6)/(scaling_params!$C$6-scaling_params!$B$6)))+MAX(0,MIN(1,1-(P2241-scaling_params!$B$7)/(scaling_params!$C$7-scaling_params!$B$7)))+MAX(0,MIN(1,(T2241-scaling_params!$B$11)/(scaling_params!$C$11-scaling_params!$B$11))))/3</f>
        <v>0.1142857143</v>
      </c>
      <c r="AA2241" s="15">
        <f>(MAX(0,MIN(1,1-(Q2241-scaling_params!$B$8)/(scaling_params!$C$8-scaling_params!$B$8)))+MAX(0,MIN(1,(R2241-scaling_params!$B$9)/(scaling_params!$C$9-scaling_params!$B$9)))+MAX(0,MIN(1,(S2241-scaling_params!$B$10)/(scaling_params!$C$10-scaling_params!$B$10))))/3</f>
        <v>0.1078431373</v>
      </c>
      <c r="AB2241" s="15">
        <f>(MAX(0,MIN(1,(U2241-scaling_params!$B$12)/(scaling_params!$C$12-scaling_params!$B$12)))+MAX(0,MIN(1,(V2241-scaling_params!$B$13)/(scaling_params!$C$13-scaling_params!$B$13))))/2</f>
        <v>0.1827272727</v>
      </c>
      <c r="AC2241" s="13">
        <f>(scaling_params!$G$2*X2241+scaling_params!$G$3*Y2241+scaling_params!$G$4*Z2241+scaling_params!$G$5*AA2241+scaling_params!$G$6*AB2241)*100</f>
        <v>21.24394442</v>
      </c>
      <c r="AD2241" s="11" t="s">
        <v>681</v>
      </c>
      <c r="AE2241" s="11">
        <f t="shared" si="2"/>
        <v>0</v>
      </c>
    </row>
    <row r="2242" ht="15.75" customHeight="1">
      <c r="A2242" s="11" t="s">
        <v>297</v>
      </c>
      <c r="B2242" s="11" t="s">
        <v>163</v>
      </c>
      <c r="C2242" s="11" t="s">
        <v>267</v>
      </c>
      <c r="D2242" s="11" t="s">
        <v>181</v>
      </c>
      <c r="E2242" s="12">
        <v>2024.0</v>
      </c>
      <c r="F2242" s="11" t="s">
        <v>166</v>
      </c>
      <c r="G2242" s="11" t="s">
        <v>172</v>
      </c>
      <c r="H2242" s="11">
        <v>5.0</v>
      </c>
      <c r="I2242" s="13">
        <v>11.9</v>
      </c>
      <c r="J2242" s="11">
        <v>1.0</v>
      </c>
      <c r="K2242" s="13">
        <v>5.0</v>
      </c>
      <c r="L2242" s="13">
        <v>4.0</v>
      </c>
      <c r="M2242" s="11">
        <v>-41.0</v>
      </c>
      <c r="N2242" s="14">
        <v>0.61</v>
      </c>
      <c r="O2242" s="13">
        <v>58.2</v>
      </c>
      <c r="P2242" s="13">
        <v>10.1</v>
      </c>
      <c r="Q2242" s="13">
        <v>23.5</v>
      </c>
      <c r="R2242" s="13">
        <v>8.2</v>
      </c>
      <c r="S2242" s="13">
        <v>2.8</v>
      </c>
      <c r="T2242" s="13">
        <v>2.9</v>
      </c>
      <c r="U2242" s="13">
        <v>1.0</v>
      </c>
      <c r="V2242" s="13">
        <v>59.5</v>
      </c>
      <c r="W2242" s="11" t="str">
        <f t="shared" si="1"/>
        <v>C-Weak|BBVA|Corporate|2024</v>
      </c>
      <c r="X2242" s="15">
        <f>(MAX(0,MIN(1,1-(K2242-scaling_params!$B$2)/(scaling_params!$C$2-scaling_params!$B$2)))+MAX(0,MIN(1,(L2242-scaling_params!$B$3)/(scaling_params!$C$3-scaling_params!$B$3))))/2</f>
        <v>0.07352941176</v>
      </c>
      <c r="Y2242" s="15">
        <f>(MAX(0,MIN(1,(M2242-scaling_params!$B$4)/(scaling_params!$C$4-scaling_params!$B$4)))+MAX(0,MIN(1,(N2242-scaling_params!$B$5)/(scaling_params!$C$5-scaling_params!$B$5))))/2</f>
        <v>0.07857142857</v>
      </c>
      <c r="Z2242" s="15">
        <f>(MAX(0,MIN(1,(O2242-scaling_params!$B$6)/(scaling_params!$C$6-scaling_params!$B$6)))+MAX(0,MIN(1,1-(P2242-scaling_params!$B$7)/(scaling_params!$C$7-scaling_params!$B$7)))+MAX(0,MIN(1,(T2242-scaling_params!$B$11)/(scaling_params!$C$11-scaling_params!$B$11))))/3</f>
        <v>0.1597359736</v>
      </c>
      <c r="AA2242" s="15">
        <f>(MAX(0,MIN(1,1-(Q2242-scaling_params!$B$8)/(scaling_params!$C$8-scaling_params!$B$8)))+MAX(0,MIN(1,(R2242-scaling_params!$B$9)/(scaling_params!$C$9-scaling_params!$B$9)))+MAX(0,MIN(1,(S2242-scaling_params!$B$10)/(scaling_params!$C$10-scaling_params!$B$10))))/3</f>
        <v>0.1176470588</v>
      </c>
      <c r="AB2242" s="15">
        <f>(MAX(0,MIN(1,(U2242-scaling_params!$B$12)/(scaling_params!$C$12-scaling_params!$B$12)))+MAX(0,MIN(1,(V2242-scaling_params!$B$13)/(scaling_params!$C$13-scaling_params!$B$13))))/2</f>
        <v>0.1463636364</v>
      </c>
      <c r="AC2242" s="13">
        <f>(scaling_params!$G$2*X2242+scaling_params!$G$3*Y2242+scaling_params!$G$4*Z2242+scaling_params!$G$5*AA2242+scaling_params!$G$6*AB2242)*100</f>
        <v>11.12584427</v>
      </c>
      <c r="AD2242" s="11" t="s">
        <v>681</v>
      </c>
      <c r="AE2242" s="11">
        <f t="shared" si="2"/>
        <v>0</v>
      </c>
    </row>
    <row r="2243" ht="15.75" customHeight="1">
      <c r="A2243" s="11" t="s">
        <v>297</v>
      </c>
      <c r="B2243" s="11" t="s">
        <v>163</v>
      </c>
      <c r="C2243" s="11" t="s">
        <v>267</v>
      </c>
      <c r="D2243" s="11" t="s">
        <v>181</v>
      </c>
      <c r="E2243" s="12">
        <v>2025.0</v>
      </c>
      <c r="F2243" s="11" t="s">
        <v>166</v>
      </c>
      <c r="G2243" s="11" t="s">
        <v>172</v>
      </c>
      <c r="H2243" s="11">
        <v>5.0</v>
      </c>
      <c r="I2243" s="13">
        <v>11.4</v>
      </c>
      <c r="J2243" s="11">
        <v>0.0</v>
      </c>
      <c r="K2243" s="13">
        <v>5.1</v>
      </c>
      <c r="L2243" s="13">
        <v>3.7</v>
      </c>
      <c r="M2243" s="11">
        <v>-17.0</v>
      </c>
      <c r="N2243" s="14">
        <v>0.7</v>
      </c>
      <c r="O2243" s="13">
        <v>54.3</v>
      </c>
      <c r="P2243" s="13">
        <v>9.4</v>
      </c>
      <c r="Q2243" s="13">
        <v>22.9</v>
      </c>
      <c r="R2243" s="13">
        <v>7.0</v>
      </c>
      <c r="S2243" s="13">
        <v>2.7</v>
      </c>
      <c r="T2243" s="13">
        <v>2.5</v>
      </c>
      <c r="U2243" s="13">
        <v>0.8</v>
      </c>
      <c r="V2243" s="13">
        <v>62.5</v>
      </c>
      <c r="W2243" s="11" t="str">
        <f t="shared" si="1"/>
        <v>C-Weak|BBVA|Corporate|2025</v>
      </c>
      <c r="X2243" s="15">
        <f>(MAX(0,MIN(1,1-(K2243-scaling_params!$B$2)/(scaling_params!$C$2-scaling_params!$B$2)))+MAX(0,MIN(1,(L2243-scaling_params!$B$3)/(scaling_params!$C$3-scaling_params!$B$3))))/2</f>
        <v>0.05147058824</v>
      </c>
      <c r="Y2243" s="15">
        <f>(MAX(0,MIN(1,(M2243-scaling_params!$B$4)/(scaling_params!$C$4-scaling_params!$B$4)))+MAX(0,MIN(1,(N2243-scaling_params!$B$5)/(scaling_params!$C$5-scaling_params!$B$5))))/2</f>
        <v>0.3053571429</v>
      </c>
      <c r="Z2243" s="15">
        <f>(MAX(0,MIN(1,(O2243-scaling_params!$B$6)/(scaling_params!$C$6-scaling_params!$B$6)))+MAX(0,MIN(1,1-(P2243-scaling_params!$B$7)/(scaling_params!$C$7-scaling_params!$B$7)))+MAX(0,MIN(1,(T2243-scaling_params!$B$11)/(scaling_params!$C$11-scaling_params!$B$11))))/3</f>
        <v>0.09523809524</v>
      </c>
      <c r="AA2243" s="15">
        <f>(MAX(0,MIN(1,1-(Q2243-scaling_params!$B$8)/(scaling_params!$C$8-scaling_params!$B$8)))+MAX(0,MIN(1,(R2243-scaling_params!$B$9)/(scaling_params!$C$9-scaling_params!$B$9)))+MAX(0,MIN(1,(S2243-scaling_params!$B$10)/(scaling_params!$C$10-scaling_params!$B$10))))/3</f>
        <v>0.1078431373</v>
      </c>
      <c r="AB2243" s="15">
        <f>(MAX(0,MIN(1,(U2243-scaling_params!$B$12)/(scaling_params!$C$12-scaling_params!$B$12)))+MAX(0,MIN(1,(V2243-scaling_params!$B$13)/(scaling_params!$C$13-scaling_params!$B$13))))/2</f>
        <v>0.1736363636</v>
      </c>
      <c r="AC2243" s="13">
        <f>(scaling_params!$G$2*X2243+scaling_params!$G$3*Y2243+scaling_params!$G$4*Z2243+scaling_params!$G$5*AA2243+scaling_params!$G$6*AB2243)*100</f>
        <v>14.57049523</v>
      </c>
      <c r="AD2243" s="11" t="s">
        <v>681</v>
      </c>
      <c r="AE2243" s="11">
        <f t="shared" si="2"/>
        <v>0</v>
      </c>
    </row>
    <row r="2244" ht="15.75" customHeight="1">
      <c r="A2244" s="11" t="s">
        <v>298</v>
      </c>
      <c r="B2244" s="11" t="s">
        <v>163</v>
      </c>
      <c r="C2244" s="11" t="s">
        <v>267</v>
      </c>
      <c r="D2244" s="11" t="s">
        <v>170</v>
      </c>
      <c r="E2244" s="12">
        <v>2024.0</v>
      </c>
      <c r="F2244" s="11" t="s">
        <v>166</v>
      </c>
      <c r="G2244" s="11" t="s">
        <v>175</v>
      </c>
      <c r="H2244" s="11">
        <v>4.0</v>
      </c>
      <c r="I2244" s="13">
        <v>11.9</v>
      </c>
      <c r="J2244" s="11">
        <v>0.0</v>
      </c>
      <c r="K2244" s="13">
        <v>4.7</v>
      </c>
      <c r="L2244" s="13">
        <v>4.2</v>
      </c>
      <c r="M2244" s="11">
        <v>-16.0</v>
      </c>
      <c r="N2244" s="14">
        <v>0.63</v>
      </c>
      <c r="O2244" s="13">
        <v>58.3</v>
      </c>
      <c r="P2244" s="13">
        <v>9.6</v>
      </c>
      <c r="Q2244" s="13">
        <v>23.0</v>
      </c>
      <c r="R2244" s="13">
        <v>10.9</v>
      </c>
      <c r="S2244" s="13">
        <v>2.1</v>
      </c>
      <c r="T2244" s="13">
        <v>2.1</v>
      </c>
      <c r="U2244" s="13">
        <v>1.0</v>
      </c>
      <c r="V2244" s="13">
        <v>48.3</v>
      </c>
      <c r="W2244" s="11" t="str">
        <f t="shared" si="1"/>
        <v>C-Weak|BBVA|Risk|2024</v>
      </c>
      <c r="X2244" s="15">
        <f>(MAX(0,MIN(1,1-(K2244-scaling_params!$B$2)/(scaling_params!$C$2-scaling_params!$B$2)))+MAX(0,MIN(1,(L2244-scaling_params!$B$3)/(scaling_params!$C$3-scaling_params!$B$3))))/2</f>
        <v>0.08823529412</v>
      </c>
      <c r="Y2244" s="15">
        <f>(MAX(0,MIN(1,(M2244-scaling_params!$B$4)/(scaling_params!$C$4-scaling_params!$B$4)))+MAX(0,MIN(1,(N2244-scaling_params!$B$5)/(scaling_params!$C$5-scaling_params!$B$5))))/2</f>
        <v>0.2226190476</v>
      </c>
      <c r="Z2244" s="15">
        <f>(MAX(0,MIN(1,(O2244-scaling_params!$B$6)/(scaling_params!$C$6-scaling_params!$B$6)))+MAX(0,MIN(1,1-(P2244-scaling_params!$B$7)/(scaling_params!$C$7-scaling_params!$B$7)))+MAX(0,MIN(1,(T2244-scaling_params!$B$11)/(scaling_params!$C$11-scaling_params!$B$11))))/3</f>
        <v>0.08519566242</v>
      </c>
      <c r="AA2244" s="15">
        <f>(MAX(0,MIN(1,1-(Q2244-scaling_params!$B$8)/(scaling_params!$C$8-scaling_params!$B$8)))+MAX(0,MIN(1,(R2244-scaling_params!$B$9)/(scaling_params!$C$9-scaling_params!$B$9)))+MAX(0,MIN(1,(S2244-scaling_params!$B$10)/(scaling_params!$C$10-scaling_params!$B$10))))/3</f>
        <v>0.07011665426</v>
      </c>
      <c r="AB2244" s="15">
        <f>(MAX(0,MIN(1,(U2244-scaling_params!$B$12)/(scaling_params!$C$12-scaling_params!$B$12)))+MAX(0,MIN(1,(V2244-scaling_params!$B$13)/(scaling_params!$C$13-scaling_params!$B$13))))/2</f>
        <v>0.04454545455</v>
      </c>
      <c r="AC2244" s="13">
        <f>(scaling_params!$G$2*X2244+scaling_params!$G$3*Y2244+scaling_params!$G$4*Z2244+scaling_params!$G$5*AA2244+scaling_params!$G$6*AB2244)*100</f>
        <v>11.06686458</v>
      </c>
      <c r="AD2244" s="11" t="s">
        <v>681</v>
      </c>
      <c r="AE2244" s="11">
        <f t="shared" si="2"/>
        <v>0</v>
      </c>
    </row>
    <row r="2245" ht="15.75" customHeight="1">
      <c r="A2245" s="11" t="s">
        <v>298</v>
      </c>
      <c r="B2245" s="11" t="s">
        <v>163</v>
      </c>
      <c r="C2245" s="11" t="s">
        <v>267</v>
      </c>
      <c r="D2245" s="11" t="s">
        <v>170</v>
      </c>
      <c r="E2245" s="12">
        <v>2025.0</v>
      </c>
      <c r="F2245" s="11" t="s">
        <v>166</v>
      </c>
      <c r="G2245" s="11" t="s">
        <v>175</v>
      </c>
      <c r="H2245" s="11">
        <v>4.0</v>
      </c>
      <c r="I2245" s="13">
        <v>11.4</v>
      </c>
      <c r="J2245" s="11">
        <v>0.0</v>
      </c>
      <c r="K2245" s="13">
        <v>4.1</v>
      </c>
      <c r="L2245" s="13">
        <v>4.4</v>
      </c>
      <c r="M2245" s="11">
        <v>-14.0</v>
      </c>
      <c r="N2245" s="14">
        <v>0.62</v>
      </c>
      <c r="O2245" s="13">
        <v>54.6</v>
      </c>
      <c r="P2245" s="13">
        <v>8.4</v>
      </c>
      <c r="Q2245" s="13">
        <v>21.3</v>
      </c>
      <c r="R2245" s="13">
        <v>7.8</v>
      </c>
      <c r="S2245" s="13">
        <v>2.5</v>
      </c>
      <c r="T2245" s="13">
        <v>2.8</v>
      </c>
      <c r="U2245" s="13">
        <v>0.9</v>
      </c>
      <c r="V2245" s="13">
        <v>62.6</v>
      </c>
      <c r="W2245" s="11" t="str">
        <f t="shared" si="1"/>
        <v>C-Weak|BBVA|Risk|2025</v>
      </c>
      <c r="X2245" s="15">
        <f>(MAX(0,MIN(1,1-(K2245-scaling_params!$B$2)/(scaling_params!$C$2-scaling_params!$B$2)))+MAX(0,MIN(1,(L2245-scaling_params!$B$3)/(scaling_params!$C$3-scaling_params!$B$3))))/2</f>
        <v>0.1029411765</v>
      </c>
      <c r="Y2245" s="15">
        <f>(MAX(0,MIN(1,(M2245-scaling_params!$B$4)/(scaling_params!$C$4-scaling_params!$B$4)))+MAX(0,MIN(1,(N2245-scaling_params!$B$5)/(scaling_params!$C$5-scaling_params!$B$5))))/2</f>
        <v>0.2196428571</v>
      </c>
      <c r="Z2245" s="15">
        <f>(MAX(0,MIN(1,(O2245-scaling_params!$B$6)/(scaling_params!$C$6-scaling_params!$B$6)))+MAX(0,MIN(1,1-(P2245-scaling_params!$B$7)/(scaling_params!$C$7-scaling_params!$B$7)))+MAX(0,MIN(1,(T2245-scaling_params!$B$11)/(scaling_params!$C$11-scaling_params!$B$11))))/3</f>
        <v>0.1958815959</v>
      </c>
      <c r="AA2245" s="15">
        <f>(MAX(0,MIN(1,1-(Q2245-scaling_params!$B$8)/(scaling_params!$C$8-scaling_params!$B$8)))+MAX(0,MIN(1,(R2245-scaling_params!$B$9)/(scaling_params!$C$9-scaling_params!$B$9)))+MAX(0,MIN(1,(S2245-scaling_params!$B$10)/(scaling_params!$C$10-scaling_params!$B$10))))/3</f>
        <v>0.08823529412</v>
      </c>
      <c r="AB2245" s="15">
        <f>(MAX(0,MIN(1,(U2245-scaling_params!$B$12)/(scaling_params!$C$12-scaling_params!$B$12)))+MAX(0,MIN(1,(V2245-scaling_params!$B$13)/(scaling_params!$C$13-scaling_params!$B$13))))/2</f>
        <v>0.1745454545</v>
      </c>
      <c r="AC2245" s="13">
        <f>(scaling_params!$G$2*X2245+scaling_params!$G$3*Y2245+scaling_params!$G$4*Z2245+scaling_params!$G$5*AA2245+scaling_params!$G$6*AB2245)*100</f>
        <v>15.79651983</v>
      </c>
      <c r="AD2245" s="11" t="s">
        <v>681</v>
      </c>
      <c r="AE2245" s="11">
        <f t="shared" si="2"/>
        <v>0</v>
      </c>
    </row>
    <row r="2246" ht="15.75" customHeight="1">
      <c r="A2246" s="11" t="s">
        <v>299</v>
      </c>
      <c r="B2246" s="11" t="s">
        <v>163</v>
      </c>
      <c r="C2246" s="11" t="s">
        <v>267</v>
      </c>
      <c r="D2246" s="11" t="s">
        <v>177</v>
      </c>
      <c r="E2246" s="12">
        <v>2024.0</v>
      </c>
      <c r="F2246" s="11" t="s">
        <v>166</v>
      </c>
      <c r="G2246" s="11" t="s">
        <v>167</v>
      </c>
      <c r="H2246" s="11">
        <v>1.0</v>
      </c>
      <c r="I2246" s="13">
        <v>11.9</v>
      </c>
      <c r="J2246" s="11">
        <v>0.0</v>
      </c>
      <c r="K2246" s="13">
        <v>4.9</v>
      </c>
      <c r="L2246" s="13">
        <v>4.3</v>
      </c>
      <c r="M2246" s="11">
        <v>-1.0</v>
      </c>
      <c r="N2246" s="14">
        <v>0.64</v>
      </c>
      <c r="O2246" s="13">
        <v>59.8</v>
      </c>
      <c r="P2246" s="13">
        <v>9.1</v>
      </c>
      <c r="Q2246" s="13">
        <v>23.3</v>
      </c>
      <c r="R2246" s="13">
        <v>7.2</v>
      </c>
      <c r="S2246" s="13">
        <v>2.5</v>
      </c>
      <c r="T2246" s="13">
        <v>2.4</v>
      </c>
      <c r="U2246" s="13">
        <v>0.7</v>
      </c>
      <c r="V2246" s="13">
        <v>56.6</v>
      </c>
      <c r="W2246" s="11" t="str">
        <f t="shared" si="1"/>
        <v>C-Weak|BBVA|Retail|2024</v>
      </c>
      <c r="X2246" s="15">
        <f>(MAX(0,MIN(1,1-(K2246-scaling_params!$B$2)/(scaling_params!$C$2-scaling_params!$B$2)))+MAX(0,MIN(1,(L2246-scaling_params!$B$3)/(scaling_params!$C$3-scaling_params!$B$3))))/2</f>
        <v>0.09558823529</v>
      </c>
      <c r="Y2246" s="15">
        <f>(MAX(0,MIN(1,(M2246-scaling_params!$B$4)/(scaling_params!$C$4-scaling_params!$B$4)))+MAX(0,MIN(1,(N2246-scaling_params!$B$5)/(scaling_params!$C$5-scaling_params!$B$5))))/2</f>
        <v>0.306547619</v>
      </c>
      <c r="Z2246" s="15">
        <f>(MAX(0,MIN(1,(O2246-scaling_params!$B$6)/(scaling_params!$C$6-scaling_params!$B$6)))+MAX(0,MIN(1,1-(P2246-scaling_params!$B$7)/(scaling_params!$C$7-scaling_params!$B$7)))+MAX(0,MIN(1,(T2246-scaling_params!$B$11)/(scaling_params!$C$11-scaling_params!$B$11))))/3</f>
        <v>0.1475285753</v>
      </c>
      <c r="AA2246" s="15">
        <f>(MAX(0,MIN(1,1-(Q2246-scaling_params!$B$8)/(scaling_params!$C$8-scaling_params!$B$8)))+MAX(0,MIN(1,(R2246-scaling_params!$B$9)/(scaling_params!$C$9-scaling_params!$B$9)))+MAX(0,MIN(1,(S2246-scaling_params!$B$10)/(scaling_params!$C$10-scaling_params!$B$10))))/3</f>
        <v>0.08823529412</v>
      </c>
      <c r="AB2246" s="15">
        <f>(MAX(0,MIN(1,(U2246-scaling_params!$B$12)/(scaling_params!$C$12-scaling_params!$B$12)))+MAX(0,MIN(1,(V2246-scaling_params!$B$13)/(scaling_params!$C$13-scaling_params!$B$13))))/2</f>
        <v>0.12</v>
      </c>
      <c r="AC2246" s="13">
        <f>(scaling_params!$G$2*X2246+scaling_params!$G$3*Y2246+scaling_params!$G$4*Z2246+scaling_params!$G$5*AA2246+scaling_params!$G$6*AB2246)*100</f>
        <v>15.88605527</v>
      </c>
      <c r="AD2246" s="11" t="s">
        <v>681</v>
      </c>
      <c r="AE2246" s="11">
        <f t="shared" si="2"/>
        <v>0</v>
      </c>
    </row>
    <row r="2247" ht="15.75" customHeight="1">
      <c r="A2247" s="11" t="s">
        <v>299</v>
      </c>
      <c r="B2247" s="11" t="s">
        <v>163</v>
      </c>
      <c r="C2247" s="11" t="s">
        <v>267</v>
      </c>
      <c r="D2247" s="11" t="s">
        <v>177</v>
      </c>
      <c r="E2247" s="12">
        <v>2025.0</v>
      </c>
      <c r="F2247" s="11" t="s">
        <v>166</v>
      </c>
      <c r="G2247" s="11" t="s">
        <v>167</v>
      </c>
      <c r="H2247" s="11">
        <v>1.0</v>
      </c>
      <c r="I2247" s="13">
        <v>11.4</v>
      </c>
      <c r="J2247" s="11">
        <v>0.0</v>
      </c>
      <c r="K2247" s="13">
        <v>5.4</v>
      </c>
      <c r="L2247" s="13">
        <v>5.0</v>
      </c>
      <c r="M2247" s="11">
        <v>-19.0</v>
      </c>
      <c r="N2247" s="14">
        <v>0.75</v>
      </c>
      <c r="O2247" s="13">
        <v>52.5</v>
      </c>
      <c r="P2247" s="13">
        <v>9.5</v>
      </c>
      <c r="Q2247" s="13">
        <v>23.0</v>
      </c>
      <c r="R2247" s="13">
        <v>10.6</v>
      </c>
      <c r="S2247" s="13">
        <v>2.8</v>
      </c>
      <c r="T2247" s="13">
        <v>2.2</v>
      </c>
      <c r="U2247" s="13">
        <v>0.7</v>
      </c>
      <c r="V2247" s="13">
        <v>65.9</v>
      </c>
      <c r="W2247" s="11" t="str">
        <f t="shared" si="1"/>
        <v>C-Weak|BBVA|Retail|2025</v>
      </c>
      <c r="X2247" s="15">
        <f>(MAX(0,MIN(1,1-(K2247-scaling_params!$B$2)/(scaling_params!$C$2-scaling_params!$B$2)))+MAX(0,MIN(1,(L2247-scaling_params!$B$3)/(scaling_params!$C$3-scaling_params!$B$3))))/2</f>
        <v>0.1470588235</v>
      </c>
      <c r="Y2247" s="15">
        <f>(MAX(0,MIN(1,(M2247-scaling_params!$B$4)/(scaling_params!$C$4-scaling_params!$B$4)))+MAX(0,MIN(1,(N2247-scaling_params!$B$5)/(scaling_params!$C$5-scaling_params!$B$5))))/2</f>
        <v>0.3583333333</v>
      </c>
      <c r="Z2247" s="15">
        <f>(MAX(0,MIN(1,(O2247-scaling_params!$B$6)/(scaling_params!$C$6-scaling_params!$B$6)))+MAX(0,MIN(1,1-(P2247-scaling_params!$B$7)/(scaling_params!$C$7-scaling_params!$B$7)))+MAX(0,MIN(1,(T2247-scaling_params!$B$11)/(scaling_params!$C$11-scaling_params!$B$11))))/3</f>
        <v>0.06666666667</v>
      </c>
      <c r="AA2247" s="15">
        <f>(MAX(0,MIN(1,1-(Q2247-scaling_params!$B$8)/(scaling_params!$C$8-scaling_params!$B$8)))+MAX(0,MIN(1,(R2247-scaling_params!$B$9)/(scaling_params!$C$9-scaling_params!$B$9)))+MAX(0,MIN(1,(S2247-scaling_params!$B$10)/(scaling_params!$C$10-scaling_params!$B$10))))/3</f>
        <v>0.1260858774</v>
      </c>
      <c r="AB2247" s="15">
        <f>(MAX(0,MIN(1,(U2247-scaling_params!$B$12)/(scaling_params!$C$12-scaling_params!$B$12)))+MAX(0,MIN(1,(V2247-scaling_params!$B$13)/(scaling_params!$C$13-scaling_params!$B$13))))/2</f>
        <v>0.2045454545</v>
      </c>
      <c r="AC2247" s="13">
        <f>(scaling_params!$G$2*X2247+scaling_params!$G$3*Y2247+scaling_params!$G$4*Z2247+scaling_params!$G$5*AA2247+scaling_params!$G$6*AB2247)*100</f>
        <v>18.07613016</v>
      </c>
      <c r="AD2247" s="11" t="s">
        <v>681</v>
      </c>
      <c r="AE2247" s="11">
        <f t="shared" si="2"/>
        <v>0</v>
      </c>
    </row>
    <row r="2248" ht="15.75" customHeight="1">
      <c r="A2248" s="11" t="s">
        <v>300</v>
      </c>
      <c r="B2248" s="11" t="s">
        <v>163</v>
      </c>
      <c r="C2248" s="11" t="s">
        <v>267</v>
      </c>
      <c r="D2248" s="11" t="s">
        <v>177</v>
      </c>
      <c r="E2248" s="12">
        <v>2024.0</v>
      </c>
      <c r="F2248" s="11" t="s">
        <v>171</v>
      </c>
      <c r="G2248" s="11" t="s">
        <v>175</v>
      </c>
      <c r="H2248" s="11">
        <v>4.0</v>
      </c>
      <c r="I2248" s="13">
        <v>11.9</v>
      </c>
      <c r="J2248" s="11">
        <v>0.0</v>
      </c>
      <c r="K2248" s="13">
        <v>4.9</v>
      </c>
      <c r="L2248" s="13">
        <v>5.0</v>
      </c>
      <c r="M2248" s="11">
        <v>-21.0</v>
      </c>
      <c r="N2248" s="14">
        <v>0.61</v>
      </c>
      <c r="O2248" s="13">
        <v>59.8</v>
      </c>
      <c r="P2248" s="13">
        <v>9.1</v>
      </c>
      <c r="Q2248" s="13">
        <v>23.3</v>
      </c>
      <c r="R2248" s="13">
        <v>7.2</v>
      </c>
      <c r="S2248" s="13">
        <v>1.6</v>
      </c>
      <c r="T2248" s="13">
        <v>2.0</v>
      </c>
      <c r="U2248" s="13">
        <v>0.7</v>
      </c>
      <c r="V2248" s="13">
        <v>57.7</v>
      </c>
      <c r="W2248" s="11" t="str">
        <f t="shared" si="1"/>
        <v>C-Weak|BBVA|Retail|2024</v>
      </c>
      <c r="X2248" s="15">
        <f>(MAX(0,MIN(1,1-(K2248-scaling_params!$B$2)/(scaling_params!$C$2-scaling_params!$B$2)))+MAX(0,MIN(1,(L2248-scaling_params!$B$3)/(scaling_params!$C$3-scaling_params!$B$3))))/2</f>
        <v>0.1470588235</v>
      </c>
      <c r="Y2248" s="15">
        <f>(MAX(0,MIN(1,(M2248-scaling_params!$B$4)/(scaling_params!$C$4-scaling_params!$B$4)))+MAX(0,MIN(1,(N2248-scaling_params!$B$5)/(scaling_params!$C$5-scaling_params!$B$5))))/2</f>
        <v>0.1738095238</v>
      </c>
      <c r="Z2248" s="15">
        <f>(MAX(0,MIN(1,(O2248-scaling_params!$B$6)/(scaling_params!$C$6-scaling_params!$B$6)))+MAX(0,MIN(1,1-(P2248-scaling_params!$B$7)/(scaling_params!$C$7-scaling_params!$B$7)))+MAX(0,MIN(1,(T2248-scaling_params!$B$11)/(scaling_params!$C$11-scaling_params!$B$11))))/3</f>
        <v>0.1094333372</v>
      </c>
      <c r="AA2248" s="15">
        <f>(MAX(0,MIN(1,1-(Q2248-scaling_params!$B$8)/(scaling_params!$C$8-scaling_params!$B$8)))+MAX(0,MIN(1,(R2248-scaling_params!$B$9)/(scaling_params!$C$9-scaling_params!$B$9)))+MAX(0,MIN(1,(S2248-scaling_params!$B$10)/(scaling_params!$C$10-scaling_params!$B$10))))/3</f>
        <v>0</v>
      </c>
      <c r="AB2248" s="15">
        <f>(MAX(0,MIN(1,(U2248-scaling_params!$B$12)/(scaling_params!$C$12-scaling_params!$B$12)))+MAX(0,MIN(1,(V2248-scaling_params!$B$13)/(scaling_params!$C$13-scaling_params!$B$13))))/2</f>
        <v>0.13</v>
      </c>
      <c r="AC2248" s="13">
        <f>(scaling_params!$G$2*X2248+scaling_params!$G$3*Y2248+scaling_params!$G$4*Z2248+scaling_params!$G$5*AA2248+scaling_params!$G$6*AB2248)*100</f>
        <v>11.64608959</v>
      </c>
      <c r="AD2248" s="11" t="s">
        <v>681</v>
      </c>
      <c r="AE2248" s="11">
        <f t="shared" si="2"/>
        <v>0</v>
      </c>
    </row>
    <row r="2249" ht="15.75" customHeight="1">
      <c r="A2249" s="11" t="s">
        <v>300</v>
      </c>
      <c r="B2249" s="11" t="s">
        <v>163</v>
      </c>
      <c r="C2249" s="11" t="s">
        <v>267</v>
      </c>
      <c r="D2249" s="11" t="s">
        <v>177</v>
      </c>
      <c r="E2249" s="12">
        <v>2025.0</v>
      </c>
      <c r="F2249" s="11" t="s">
        <v>171</v>
      </c>
      <c r="G2249" s="11" t="s">
        <v>175</v>
      </c>
      <c r="H2249" s="11">
        <v>4.0</v>
      </c>
      <c r="I2249" s="13">
        <v>11.4</v>
      </c>
      <c r="J2249" s="11">
        <v>0.0</v>
      </c>
      <c r="K2249" s="13">
        <v>5.4</v>
      </c>
      <c r="L2249" s="13">
        <v>4.4</v>
      </c>
      <c r="M2249" s="11">
        <v>-24.0</v>
      </c>
      <c r="N2249" s="14">
        <v>0.74</v>
      </c>
      <c r="O2249" s="13">
        <v>52.5</v>
      </c>
      <c r="P2249" s="13">
        <v>9.5</v>
      </c>
      <c r="Q2249" s="13">
        <v>23.0</v>
      </c>
      <c r="R2249" s="13">
        <v>10.6</v>
      </c>
      <c r="S2249" s="13">
        <v>1.8</v>
      </c>
      <c r="T2249" s="13">
        <v>2.7</v>
      </c>
      <c r="U2249" s="13">
        <v>0.7</v>
      </c>
      <c r="V2249" s="13">
        <v>54.2</v>
      </c>
      <c r="W2249" s="11" t="str">
        <f t="shared" si="1"/>
        <v>C-Weak|BBVA|Retail|2025</v>
      </c>
      <c r="X2249" s="15">
        <f>(MAX(0,MIN(1,1-(K2249-scaling_params!$B$2)/(scaling_params!$C$2-scaling_params!$B$2)))+MAX(0,MIN(1,(L2249-scaling_params!$B$3)/(scaling_params!$C$3-scaling_params!$B$3))))/2</f>
        <v>0.1029411765</v>
      </c>
      <c r="Y2249" s="15">
        <f>(MAX(0,MIN(1,(M2249-scaling_params!$B$4)/(scaling_params!$C$4-scaling_params!$B$4)))+MAX(0,MIN(1,(N2249-scaling_params!$B$5)/(scaling_params!$C$5-scaling_params!$B$5))))/2</f>
        <v>0.3220238095</v>
      </c>
      <c r="Z2249" s="15">
        <f>(MAX(0,MIN(1,(O2249-scaling_params!$B$6)/(scaling_params!$C$6-scaling_params!$B$6)))+MAX(0,MIN(1,1-(P2249-scaling_params!$B$7)/(scaling_params!$C$7-scaling_params!$B$7)))+MAX(0,MIN(1,(T2249-scaling_params!$B$11)/(scaling_params!$C$11-scaling_params!$B$11))))/3</f>
        <v>0.1142857143</v>
      </c>
      <c r="AA2249" s="15">
        <f>(MAX(0,MIN(1,1-(Q2249-scaling_params!$B$8)/(scaling_params!$C$8-scaling_params!$B$8)))+MAX(0,MIN(1,(R2249-scaling_params!$B$9)/(scaling_params!$C$9-scaling_params!$B$9)))+MAX(0,MIN(1,(S2249-scaling_params!$B$10)/(scaling_params!$C$10-scaling_params!$B$10))))/3</f>
        <v>0.0280466617</v>
      </c>
      <c r="AB2249" s="15">
        <f>(MAX(0,MIN(1,(U2249-scaling_params!$B$12)/(scaling_params!$C$12-scaling_params!$B$12)))+MAX(0,MIN(1,(V2249-scaling_params!$B$13)/(scaling_params!$C$13-scaling_params!$B$13))))/2</f>
        <v>0.09818181818</v>
      </c>
      <c r="AC2249" s="13">
        <f>(scaling_params!$G$2*X2249+scaling_params!$G$3*Y2249+scaling_params!$G$4*Z2249+scaling_params!$G$5*AA2249+scaling_params!$G$6*AB2249)*100</f>
        <v>14.32455816</v>
      </c>
      <c r="AD2249" s="11" t="s">
        <v>681</v>
      </c>
      <c r="AE2249" s="11">
        <f t="shared" si="2"/>
        <v>0</v>
      </c>
    </row>
    <row r="2250" ht="15.75" customHeight="1">
      <c r="A2250" s="11" t="s">
        <v>301</v>
      </c>
      <c r="B2250" s="11" t="s">
        <v>163</v>
      </c>
      <c r="C2250" s="11" t="s">
        <v>267</v>
      </c>
      <c r="D2250" s="11" t="s">
        <v>177</v>
      </c>
      <c r="E2250" s="12">
        <v>2024.0</v>
      </c>
      <c r="F2250" s="11" t="s">
        <v>171</v>
      </c>
      <c r="G2250" s="11" t="s">
        <v>175</v>
      </c>
      <c r="H2250" s="11">
        <v>4.0</v>
      </c>
      <c r="I2250" s="13">
        <v>11.9</v>
      </c>
      <c r="J2250" s="11">
        <v>1.0</v>
      </c>
      <c r="K2250" s="13">
        <v>4.9</v>
      </c>
      <c r="L2250" s="13">
        <v>3.2</v>
      </c>
      <c r="M2250" s="11">
        <v>-36.0</v>
      </c>
      <c r="N2250" s="14">
        <v>0.58</v>
      </c>
      <c r="O2250" s="13">
        <v>59.8</v>
      </c>
      <c r="P2250" s="13">
        <v>9.1</v>
      </c>
      <c r="Q2250" s="13">
        <v>23.3</v>
      </c>
      <c r="R2250" s="13">
        <v>7.2</v>
      </c>
      <c r="S2250" s="13">
        <v>1.9</v>
      </c>
      <c r="T2250" s="13">
        <v>1.3</v>
      </c>
      <c r="U2250" s="13">
        <v>0.7</v>
      </c>
      <c r="V2250" s="13">
        <v>51.2</v>
      </c>
      <c r="W2250" s="11" t="str">
        <f t="shared" si="1"/>
        <v>C-Weak|BBVA|Retail|2024</v>
      </c>
      <c r="X2250" s="15">
        <f>(MAX(0,MIN(1,1-(K2250-scaling_params!$B$2)/(scaling_params!$C$2-scaling_params!$B$2)))+MAX(0,MIN(1,(L2250-scaling_params!$B$3)/(scaling_params!$C$3-scaling_params!$B$3))))/2</f>
        <v>0.01470588235</v>
      </c>
      <c r="Y2250" s="15">
        <f>(MAX(0,MIN(1,(M2250-scaling_params!$B$4)/(scaling_params!$C$4-scaling_params!$B$4)))+MAX(0,MIN(1,(N2250-scaling_params!$B$5)/(scaling_params!$C$5-scaling_params!$B$5))))/2</f>
        <v>0.06488095238</v>
      </c>
      <c r="Z2250" s="15">
        <f>(MAX(0,MIN(1,(O2250-scaling_params!$B$6)/(scaling_params!$C$6-scaling_params!$B$6)))+MAX(0,MIN(1,1-(P2250-scaling_params!$B$7)/(scaling_params!$C$7-scaling_params!$B$7)))+MAX(0,MIN(1,(T2250-scaling_params!$B$11)/(scaling_params!$C$11-scaling_params!$B$11))))/3</f>
        <v>0.06181428954</v>
      </c>
      <c r="AA2250" s="15">
        <f>(MAX(0,MIN(1,1-(Q2250-scaling_params!$B$8)/(scaling_params!$C$8-scaling_params!$B$8)))+MAX(0,MIN(1,(R2250-scaling_params!$B$9)/(scaling_params!$C$9-scaling_params!$B$9)))+MAX(0,MIN(1,(S2250-scaling_params!$B$10)/(scaling_params!$C$10-scaling_params!$B$10))))/3</f>
        <v>0.02941176471</v>
      </c>
      <c r="AB2250" s="15">
        <f>(MAX(0,MIN(1,(U2250-scaling_params!$B$12)/(scaling_params!$C$12-scaling_params!$B$12)))+MAX(0,MIN(1,(V2250-scaling_params!$B$13)/(scaling_params!$C$13-scaling_params!$B$13))))/2</f>
        <v>0.07090909091</v>
      </c>
      <c r="AC2250" s="13">
        <f>(scaling_params!$G$2*X2250+scaling_params!$G$3*Y2250+scaling_params!$G$4*Z2250+scaling_params!$G$5*AA2250+scaling_params!$G$6*AB2250)*100</f>
        <v>4.677300752</v>
      </c>
      <c r="AD2250" s="11" t="s">
        <v>681</v>
      </c>
      <c r="AE2250" s="11">
        <f t="shared" si="2"/>
        <v>0</v>
      </c>
    </row>
    <row r="2251" ht="15.75" customHeight="1">
      <c r="A2251" s="11" t="s">
        <v>301</v>
      </c>
      <c r="B2251" s="11" t="s">
        <v>163</v>
      </c>
      <c r="C2251" s="11" t="s">
        <v>267</v>
      </c>
      <c r="D2251" s="11" t="s">
        <v>177</v>
      </c>
      <c r="E2251" s="12">
        <v>2025.0</v>
      </c>
      <c r="F2251" s="11" t="s">
        <v>171</v>
      </c>
      <c r="G2251" s="11" t="s">
        <v>175</v>
      </c>
      <c r="H2251" s="11">
        <v>4.0</v>
      </c>
      <c r="I2251" s="13">
        <v>11.4</v>
      </c>
      <c r="J2251" s="11">
        <v>0.0</v>
      </c>
      <c r="K2251" s="13">
        <v>5.4</v>
      </c>
      <c r="L2251" s="13">
        <v>3.4</v>
      </c>
      <c r="M2251" s="11">
        <v>-30.0</v>
      </c>
      <c r="N2251" s="14">
        <v>0.62</v>
      </c>
      <c r="O2251" s="13">
        <v>52.5</v>
      </c>
      <c r="P2251" s="13">
        <v>9.5</v>
      </c>
      <c r="Q2251" s="13">
        <v>23.0</v>
      </c>
      <c r="R2251" s="13">
        <v>10.6</v>
      </c>
      <c r="S2251" s="13">
        <v>1.4</v>
      </c>
      <c r="T2251" s="13">
        <v>1.7</v>
      </c>
      <c r="U2251" s="13">
        <v>0.7</v>
      </c>
      <c r="V2251" s="13">
        <v>45.4</v>
      </c>
      <c r="W2251" s="11" t="str">
        <f t="shared" si="1"/>
        <v>C-Weak|BBVA|Retail|2025</v>
      </c>
      <c r="X2251" s="15">
        <f>(MAX(0,MIN(1,1-(K2251-scaling_params!$B$2)/(scaling_params!$C$2-scaling_params!$B$2)))+MAX(0,MIN(1,(L2251-scaling_params!$B$3)/(scaling_params!$C$3-scaling_params!$B$3))))/2</f>
        <v>0.02941176471</v>
      </c>
      <c r="Y2251" s="15">
        <f>(MAX(0,MIN(1,(M2251-scaling_params!$B$4)/(scaling_params!$C$4-scaling_params!$B$4)))+MAX(0,MIN(1,(N2251-scaling_params!$B$5)/(scaling_params!$C$5-scaling_params!$B$5))))/2</f>
        <v>0.143452381</v>
      </c>
      <c r="Z2251" s="15">
        <f>(MAX(0,MIN(1,(O2251-scaling_params!$B$6)/(scaling_params!$C$6-scaling_params!$B$6)))+MAX(0,MIN(1,1-(P2251-scaling_params!$B$7)/(scaling_params!$C$7-scaling_params!$B$7)))+MAX(0,MIN(1,(T2251-scaling_params!$B$11)/(scaling_params!$C$11-scaling_params!$B$11))))/3</f>
        <v>0.01904761905</v>
      </c>
      <c r="AA2251" s="15">
        <f>(MAX(0,MIN(1,1-(Q2251-scaling_params!$B$8)/(scaling_params!$C$8-scaling_params!$B$8)))+MAX(0,MIN(1,(R2251-scaling_params!$B$9)/(scaling_params!$C$9-scaling_params!$B$9)))+MAX(0,MIN(1,(S2251-scaling_params!$B$10)/(scaling_params!$C$10-scaling_params!$B$10))))/3</f>
        <v>0.008438818565</v>
      </c>
      <c r="AB2251" s="15">
        <f>(MAX(0,MIN(1,(U2251-scaling_params!$B$12)/(scaling_params!$C$12-scaling_params!$B$12)))+MAX(0,MIN(1,(V2251-scaling_params!$B$13)/(scaling_params!$C$13-scaling_params!$B$13))))/2</f>
        <v>0.01818181818</v>
      </c>
      <c r="AC2251" s="13">
        <f>(scaling_params!$G$2*X2251+scaling_params!$G$3*Y2251+scaling_params!$G$4*Z2251+scaling_params!$G$5*AA2251+scaling_params!$G$6*AB2251)*100</f>
        <v>4.872995132</v>
      </c>
      <c r="AD2251" s="11" t="s">
        <v>681</v>
      </c>
      <c r="AE2251" s="11">
        <f t="shared" si="2"/>
        <v>0</v>
      </c>
    </row>
    <row r="2252" ht="15.75" customHeight="1">
      <c r="A2252" s="11" t="s">
        <v>302</v>
      </c>
      <c r="B2252" s="11" t="s">
        <v>163</v>
      </c>
      <c r="C2252" s="11" t="s">
        <v>267</v>
      </c>
      <c r="D2252" s="11" t="s">
        <v>177</v>
      </c>
      <c r="E2252" s="12">
        <v>2024.0</v>
      </c>
      <c r="F2252" s="11" t="s">
        <v>171</v>
      </c>
      <c r="G2252" s="11" t="s">
        <v>167</v>
      </c>
      <c r="H2252" s="11">
        <v>1.0</v>
      </c>
      <c r="I2252" s="13">
        <v>11.9</v>
      </c>
      <c r="J2252" s="11">
        <v>0.0</v>
      </c>
      <c r="K2252" s="13">
        <v>4.9</v>
      </c>
      <c r="L2252" s="13">
        <v>3.2</v>
      </c>
      <c r="M2252" s="11">
        <v>4.0</v>
      </c>
      <c r="N2252" s="14">
        <v>0.63</v>
      </c>
      <c r="O2252" s="13">
        <v>59.8</v>
      </c>
      <c r="P2252" s="13">
        <v>9.1</v>
      </c>
      <c r="Q2252" s="13">
        <v>23.3</v>
      </c>
      <c r="R2252" s="13">
        <v>7.2</v>
      </c>
      <c r="S2252" s="13">
        <v>2.1</v>
      </c>
      <c r="T2252" s="13">
        <v>1.9</v>
      </c>
      <c r="U2252" s="13">
        <v>0.7</v>
      </c>
      <c r="V2252" s="13">
        <v>59.5</v>
      </c>
      <c r="W2252" s="11" t="str">
        <f t="shared" si="1"/>
        <v>C-Weak|BBVA|Retail|2024</v>
      </c>
      <c r="X2252" s="15">
        <f>(MAX(0,MIN(1,1-(K2252-scaling_params!$B$2)/(scaling_params!$C$2-scaling_params!$B$2)))+MAX(0,MIN(1,(L2252-scaling_params!$B$3)/(scaling_params!$C$3-scaling_params!$B$3))))/2</f>
        <v>0.01470588235</v>
      </c>
      <c r="Y2252" s="15">
        <f>(MAX(0,MIN(1,(M2252-scaling_params!$B$4)/(scaling_params!$C$4-scaling_params!$B$4)))+MAX(0,MIN(1,(N2252-scaling_params!$B$5)/(scaling_params!$C$5-scaling_params!$B$5))))/2</f>
        <v>0.3178571429</v>
      </c>
      <c r="Z2252" s="15">
        <f>(MAX(0,MIN(1,(O2252-scaling_params!$B$6)/(scaling_params!$C$6-scaling_params!$B$6)))+MAX(0,MIN(1,1-(P2252-scaling_params!$B$7)/(scaling_params!$C$7-scaling_params!$B$7)))+MAX(0,MIN(1,(T2252-scaling_params!$B$11)/(scaling_params!$C$11-scaling_params!$B$11))))/3</f>
        <v>0.09990952763</v>
      </c>
      <c r="AA2252" s="15">
        <f>(MAX(0,MIN(1,1-(Q2252-scaling_params!$B$8)/(scaling_params!$C$8-scaling_params!$B$8)))+MAX(0,MIN(1,(R2252-scaling_params!$B$9)/(scaling_params!$C$9-scaling_params!$B$9)))+MAX(0,MIN(1,(S2252-scaling_params!$B$10)/(scaling_params!$C$10-scaling_params!$B$10))))/3</f>
        <v>0.04901960784</v>
      </c>
      <c r="AB2252" s="15">
        <f>(MAX(0,MIN(1,(U2252-scaling_params!$B$12)/(scaling_params!$C$12-scaling_params!$B$12)))+MAX(0,MIN(1,(V2252-scaling_params!$B$13)/(scaling_params!$C$13-scaling_params!$B$13))))/2</f>
        <v>0.1463636364</v>
      </c>
      <c r="AC2252" s="13">
        <f>(scaling_params!$G$2*X2252+scaling_params!$G$3*Y2252+scaling_params!$G$4*Z2252+scaling_params!$G$5*AA2252+scaling_params!$G$6*AB2252)*100</f>
        <v>12.752941</v>
      </c>
      <c r="AD2252" s="11" t="s">
        <v>681</v>
      </c>
      <c r="AE2252" s="11">
        <f t="shared" si="2"/>
        <v>0</v>
      </c>
    </row>
    <row r="2253" ht="15.75" customHeight="1">
      <c r="A2253" s="11" t="s">
        <v>302</v>
      </c>
      <c r="B2253" s="11" t="s">
        <v>163</v>
      </c>
      <c r="C2253" s="11" t="s">
        <v>267</v>
      </c>
      <c r="D2253" s="11" t="s">
        <v>177</v>
      </c>
      <c r="E2253" s="12">
        <v>2025.0</v>
      </c>
      <c r="F2253" s="11" t="s">
        <v>171</v>
      </c>
      <c r="G2253" s="11" t="s">
        <v>167</v>
      </c>
      <c r="H2253" s="11">
        <v>1.0</v>
      </c>
      <c r="I2253" s="13">
        <v>11.4</v>
      </c>
      <c r="J2253" s="11">
        <v>0.0</v>
      </c>
      <c r="K2253" s="13">
        <v>5.4</v>
      </c>
      <c r="L2253" s="13">
        <v>3.8</v>
      </c>
      <c r="M2253" s="11">
        <v>5.0</v>
      </c>
      <c r="N2253" s="14">
        <v>0.7</v>
      </c>
      <c r="O2253" s="13">
        <v>52.5</v>
      </c>
      <c r="P2253" s="13">
        <v>9.5</v>
      </c>
      <c r="Q2253" s="13">
        <v>23.0</v>
      </c>
      <c r="R2253" s="13">
        <v>10.6</v>
      </c>
      <c r="S2253" s="13">
        <v>2.4</v>
      </c>
      <c r="T2253" s="13">
        <v>2.7</v>
      </c>
      <c r="U2253" s="13">
        <v>0.7</v>
      </c>
      <c r="V2253" s="13">
        <v>57.5</v>
      </c>
      <c r="W2253" s="11" t="str">
        <f t="shared" si="1"/>
        <v>C-Weak|BBVA|Retail|2025</v>
      </c>
      <c r="X2253" s="15">
        <f>(MAX(0,MIN(1,1-(K2253-scaling_params!$B$2)/(scaling_params!$C$2-scaling_params!$B$2)))+MAX(0,MIN(1,(L2253-scaling_params!$B$3)/(scaling_params!$C$3-scaling_params!$B$3))))/2</f>
        <v>0.05882352941</v>
      </c>
      <c r="Y2253" s="15">
        <f>(MAX(0,MIN(1,(M2253-scaling_params!$B$4)/(scaling_params!$C$4-scaling_params!$B$4)))+MAX(0,MIN(1,(N2253-scaling_params!$B$5)/(scaling_params!$C$5-scaling_params!$B$5))))/2</f>
        <v>0.4101190476</v>
      </c>
      <c r="Z2253" s="15">
        <f>(MAX(0,MIN(1,(O2253-scaling_params!$B$6)/(scaling_params!$C$6-scaling_params!$B$6)))+MAX(0,MIN(1,1-(P2253-scaling_params!$B$7)/(scaling_params!$C$7-scaling_params!$B$7)))+MAX(0,MIN(1,(T2253-scaling_params!$B$11)/(scaling_params!$C$11-scaling_params!$B$11))))/3</f>
        <v>0.1142857143</v>
      </c>
      <c r="AA2253" s="15">
        <f>(MAX(0,MIN(1,1-(Q2253-scaling_params!$B$8)/(scaling_params!$C$8-scaling_params!$B$8)))+MAX(0,MIN(1,(R2253-scaling_params!$B$9)/(scaling_params!$C$9-scaling_params!$B$9)))+MAX(0,MIN(1,(S2253-scaling_params!$B$10)/(scaling_params!$C$10-scaling_params!$B$10))))/3</f>
        <v>0.08687019111</v>
      </c>
      <c r="AB2253" s="15">
        <f>(MAX(0,MIN(1,(U2253-scaling_params!$B$12)/(scaling_params!$C$12-scaling_params!$B$12)))+MAX(0,MIN(1,(V2253-scaling_params!$B$13)/(scaling_params!$C$13-scaling_params!$B$13))))/2</f>
        <v>0.1281818182</v>
      </c>
      <c r="AC2253" s="13">
        <f>(scaling_params!$G$2*X2253+scaling_params!$G$3*Y2253+scaling_params!$G$4*Z2253+scaling_params!$G$5*AA2253+scaling_params!$G$6*AB2253)*100</f>
        <v>16.74732566</v>
      </c>
      <c r="AD2253" s="11" t="s">
        <v>681</v>
      </c>
      <c r="AE2253" s="11">
        <f t="shared" si="2"/>
        <v>0</v>
      </c>
    </row>
    <row r="2254" ht="15.75" customHeight="1">
      <c r="A2254" s="11" t="s">
        <v>303</v>
      </c>
      <c r="B2254" s="11" t="s">
        <v>163</v>
      </c>
      <c r="C2254" s="11" t="s">
        <v>267</v>
      </c>
      <c r="D2254" s="11" t="s">
        <v>181</v>
      </c>
      <c r="E2254" s="12">
        <v>2024.0</v>
      </c>
      <c r="F2254" s="11" t="s">
        <v>171</v>
      </c>
      <c r="G2254" s="11" t="s">
        <v>184</v>
      </c>
      <c r="H2254" s="11">
        <v>4.0</v>
      </c>
      <c r="I2254" s="13">
        <v>11.9</v>
      </c>
      <c r="J2254" s="11">
        <v>0.0</v>
      </c>
      <c r="K2254" s="13">
        <v>5.0</v>
      </c>
      <c r="L2254" s="13">
        <v>4.5</v>
      </c>
      <c r="M2254" s="11">
        <v>-15.0</v>
      </c>
      <c r="N2254" s="14">
        <v>0.62</v>
      </c>
      <c r="O2254" s="13">
        <v>58.2</v>
      </c>
      <c r="P2254" s="13">
        <v>10.1</v>
      </c>
      <c r="Q2254" s="13">
        <v>23.5</v>
      </c>
      <c r="R2254" s="13">
        <v>8.2</v>
      </c>
      <c r="S2254" s="13">
        <v>2.1</v>
      </c>
      <c r="T2254" s="13">
        <v>2.2</v>
      </c>
      <c r="U2254" s="13">
        <v>1.0</v>
      </c>
      <c r="V2254" s="13">
        <v>51.5</v>
      </c>
      <c r="W2254" s="11" t="str">
        <f t="shared" si="1"/>
        <v>C-Weak|BBVA|Corporate|2024</v>
      </c>
      <c r="X2254" s="15">
        <f>(MAX(0,MIN(1,1-(K2254-scaling_params!$B$2)/(scaling_params!$C$2-scaling_params!$B$2)))+MAX(0,MIN(1,(L2254-scaling_params!$B$3)/(scaling_params!$C$3-scaling_params!$B$3))))/2</f>
        <v>0.1102941176</v>
      </c>
      <c r="Y2254" s="15">
        <f>(MAX(0,MIN(1,(M2254-scaling_params!$B$4)/(scaling_params!$C$4-scaling_params!$B$4)))+MAX(0,MIN(1,(N2254-scaling_params!$B$5)/(scaling_params!$C$5-scaling_params!$B$5))))/2</f>
        <v>0.2148809524</v>
      </c>
      <c r="Z2254" s="15">
        <f>(MAX(0,MIN(1,(O2254-scaling_params!$B$6)/(scaling_params!$C$6-scaling_params!$B$6)))+MAX(0,MIN(1,1-(P2254-scaling_params!$B$7)/(scaling_params!$C$7-scaling_params!$B$7)))+MAX(0,MIN(1,(T2254-scaling_params!$B$11)/(scaling_params!$C$11-scaling_params!$B$11))))/3</f>
        <v>0.09306930693</v>
      </c>
      <c r="AA2254" s="15">
        <f>(MAX(0,MIN(1,1-(Q2254-scaling_params!$B$8)/(scaling_params!$C$8-scaling_params!$B$8)))+MAX(0,MIN(1,(R2254-scaling_params!$B$9)/(scaling_params!$C$9-scaling_params!$B$9)))+MAX(0,MIN(1,(S2254-scaling_params!$B$10)/(scaling_params!$C$10-scaling_params!$B$10))))/3</f>
        <v>0.04901960784</v>
      </c>
      <c r="AB2254" s="15">
        <f>(MAX(0,MIN(1,(U2254-scaling_params!$B$12)/(scaling_params!$C$12-scaling_params!$B$12)))+MAX(0,MIN(1,(V2254-scaling_params!$B$13)/(scaling_params!$C$13-scaling_params!$B$13))))/2</f>
        <v>0.07363636364</v>
      </c>
      <c r="AC2254" s="13">
        <f>(scaling_params!$G$2*X2254+scaling_params!$G$3*Y2254+scaling_params!$G$4*Z2254+scaling_params!$G$5*AA2254+scaling_params!$G$6*AB2254)*100</f>
        <v>11.56039705</v>
      </c>
      <c r="AD2254" s="11" t="s">
        <v>681</v>
      </c>
      <c r="AE2254" s="11">
        <f t="shared" si="2"/>
        <v>0</v>
      </c>
    </row>
    <row r="2255" ht="15.75" customHeight="1">
      <c r="A2255" s="11" t="s">
        <v>303</v>
      </c>
      <c r="B2255" s="11" t="s">
        <v>163</v>
      </c>
      <c r="C2255" s="11" t="s">
        <v>267</v>
      </c>
      <c r="D2255" s="11" t="s">
        <v>181</v>
      </c>
      <c r="E2255" s="12">
        <v>2025.0</v>
      </c>
      <c r="F2255" s="11" t="s">
        <v>171</v>
      </c>
      <c r="G2255" s="11" t="s">
        <v>184</v>
      </c>
      <c r="H2255" s="11">
        <v>4.0</v>
      </c>
      <c r="I2255" s="13">
        <v>11.4</v>
      </c>
      <c r="J2255" s="11">
        <v>0.0</v>
      </c>
      <c r="K2255" s="13">
        <v>5.1</v>
      </c>
      <c r="L2255" s="13">
        <v>4.7</v>
      </c>
      <c r="M2255" s="11">
        <v>-7.0</v>
      </c>
      <c r="N2255" s="14">
        <v>0.71</v>
      </c>
      <c r="O2255" s="13">
        <v>54.3</v>
      </c>
      <c r="P2255" s="13">
        <v>9.4</v>
      </c>
      <c r="Q2255" s="13">
        <v>22.9</v>
      </c>
      <c r="R2255" s="13">
        <v>7.0</v>
      </c>
      <c r="S2255" s="13">
        <v>2.5</v>
      </c>
      <c r="T2255" s="13">
        <v>2.4</v>
      </c>
      <c r="U2255" s="13">
        <v>0.8</v>
      </c>
      <c r="V2255" s="13">
        <v>59.7</v>
      </c>
      <c r="W2255" s="11" t="str">
        <f t="shared" si="1"/>
        <v>C-Weak|BBVA|Corporate|2025</v>
      </c>
      <c r="X2255" s="15">
        <f>(MAX(0,MIN(1,1-(K2255-scaling_params!$B$2)/(scaling_params!$C$2-scaling_params!$B$2)))+MAX(0,MIN(1,(L2255-scaling_params!$B$3)/(scaling_params!$C$3-scaling_params!$B$3))))/2</f>
        <v>0.125</v>
      </c>
      <c r="Y2255" s="15">
        <f>(MAX(0,MIN(1,(M2255-scaling_params!$B$4)/(scaling_params!$C$4-scaling_params!$B$4)))+MAX(0,MIN(1,(N2255-scaling_params!$B$5)/(scaling_params!$C$5-scaling_params!$B$5))))/2</f>
        <v>0.3654761905</v>
      </c>
      <c r="Z2255" s="15">
        <f>(MAX(0,MIN(1,(O2255-scaling_params!$B$6)/(scaling_params!$C$6-scaling_params!$B$6)))+MAX(0,MIN(1,1-(P2255-scaling_params!$B$7)/(scaling_params!$C$7-scaling_params!$B$7)))+MAX(0,MIN(1,(T2255-scaling_params!$B$11)/(scaling_params!$C$11-scaling_params!$B$11))))/3</f>
        <v>0.08571428571</v>
      </c>
      <c r="AA2255" s="15">
        <f>(MAX(0,MIN(1,1-(Q2255-scaling_params!$B$8)/(scaling_params!$C$8-scaling_params!$B$8)))+MAX(0,MIN(1,(R2255-scaling_params!$B$9)/(scaling_params!$C$9-scaling_params!$B$9)))+MAX(0,MIN(1,(S2255-scaling_params!$B$10)/(scaling_params!$C$10-scaling_params!$B$10))))/3</f>
        <v>0.08823529412</v>
      </c>
      <c r="AB2255" s="15">
        <f>(MAX(0,MIN(1,(U2255-scaling_params!$B$12)/(scaling_params!$C$12-scaling_params!$B$12)))+MAX(0,MIN(1,(V2255-scaling_params!$B$13)/(scaling_params!$C$13-scaling_params!$B$13))))/2</f>
        <v>0.1481818182</v>
      </c>
      <c r="AC2255" s="13">
        <f>(scaling_params!$G$2*X2255+scaling_params!$G$3*Y2255+scaling_params!$G$4*Z2255+scaling_params!$G$5*AA2255+scaling_params!$G$6*AB2255)*100</f>
        <v>16.84196282</v>
      </c>
      <c r="AD2255" s="11" t="s">
        <v>681</v>
      </c>
      <c r="AE2255" s="11">
        <f t="shared" si="2"/>
        <v>0</v>
      </c>
    </row>
    <row r="2256" ht="15.75" customHeight="1">
      <c r="A2256" s="11" t="s">
        <v>304</v>
      </c>
      <c r="B2256" s="11" t="s">
        <v>163</v>
      </c>
      <c r="C2256" s="11" t="s">
        <v>267</v>
      </c>
      <c r="D2256" s="11" t="s">
        <v>165</v>
      </c>
      <c r="E2256" s="12">
        <v>2024.0</v>
      </c>
      <c r="F2256" s="11" t="s">
        <v>166</v>
      </c>
      <c r="G2256" s="11" t="s">
        <v>167</v>
      </c>
      <c r="H2256" s="11">
        <v>4.0</v>
      </c>
      <c r="I2256" s="13">
        <v>11.9</v>
      </c>
      <c r="J2256" s="11">
        <v>1.0</v>
      </c>
      <c r="K2256" s="13">
        <v>5.2</v>
      </c>
      <c r="L2256" s="13">
        <v>4.8</v>
      </c>
      <c r="M2256" s="11">
        <v>-52.0</v>
      </c>
      <c r="N2256" s="14">
        <v>0.69</v>
      </c>
      <c r="O2256" s="13">
        <v>53.3</v>
      </c>
      <c r="P2256" s="13">
        <v>9.3</v>
      </c>
      <c r="Q2256" s="13">
        <v>24.0</v>
      </c>
      <c r="R2256" s="13">
        <v>6.7</v>
      </c>
      <c r="S2256" s="13">
        <v>1.9</v>
      </c>
      <c r="T2256" s="13">
        <v>2.2</v>
      </c>
      <c r="U2256" s="13">
        <v>0.6</v>
      </c>
      <c r="V2256" s="13">
        <v>57.5</v>
      </c>
      <c r="W2256" s="11" t="str">
        <f t="shared" si="1"/>
        <v>C-Weak|BBVA|Operations|2024</v>
      </c>
      <c r="X2256" s="15">
        <f>(MAX(0,MIN(1,1-(K2256-scaling_params!$B$2)/(scaling_params!$C$2-scaling_params!$B$2)))+MAX(0,MIN(1,(L2256-scaling_params!$B$3)/(scaling_params!$C$3-scaling_params!$B$3))))/2</f>
        <v>0.1323529412</v>
      </c>
      <c r="Y2256" s="15">
        <f>(MAX(0,MIN(1,(M2256-scaling_params!$B$4)/(scaling_params!$C$4-scaling_params!$B$4)))+MAX(0,MIN(1,(N2256-scaling_params!$B$5)/(scaling_params!$C$5-scaling_params!$B$5))))/2</f>
        <v>0.15</v>
      </c>
      <c r="Z2256" s="15">
        <f>(MAX(0,MIN(1,(O2256-scaling_params!$B$6)/(scaling_params!$C$6-scaling_params!$B$6)))+MAX(0,MIN(1,1-(P2256-scaling_params!$B$7)/(scaling_params!$C$7-scaling_params!$B$7)))+MAX(0,MIN(1,(T2256-scaling_params!$B$11)/(scaling_params!$C$11-scaling_params!$B$11))))/3</f>
        <v>0.06666666667</v>
      </c>
      <c r="AA2256" s="15">
        <f>(MAX(0,MIN(1,1-(Q2256-scaling_params!$B$8)/(scaling_params!$C$8-scaling_params!$B$8)))+MAX(0,MIN(1,(R2256-scaling_params!$B$9)/(scaling_params!$C$9-scaling_params!$B$9)))+MAX(0,MIN(1,(S2256-scaling_params!$B$10)/(scaling_params!$C$10-scaling_params!$B$10))))/3</f>
        <v>0.02941176471</v>
      </c>
      <c r="AB2256" s="15">
        <f>(MAX(0,MIN(1,(U2256-scaling_params!$B$12)/(scaling_params!$C$12-scaling_params!$B$12)))+MAX(0,MIN(1,(V2256-scaling_params!$B$13)/(scaling_params!$C$13-scaling_params!$B$13))))/2</f>
        <v>0.1281818182</v>
      </c>
      <c r="AC2256" s="13">
        <f>(scaling_params!$G$2*X2256+scaling_params!$G$3*Y2256+scaling_params!$G$4*Z2256+scaling_params!$G$5*AA2256+scaling_params!$G$6*AB2256)*100</f>
        <v>10.2321533</v>
      </c>
      <c r="AD2256" s="11" t="s">
        <v>681</v>
      </c>
      <c r="AE2256" s="11">
        <f t="shared" si="2"/>
        <v>0</v>
      </c>
    </row>
    <row r="2257" ht="15.75" customHeight="1">
      <c r="A2257" s="11" t="s">
        <v>304</v>
      </c>
      <c r="B2257" s="11" t="s">
        <v>163</v>
      </c>
      <c r="C2257" s="11" t="s">
        <v>267</v>
      </c>
      <c r="D2257" s="11" t="s">
        <v>165</v>
      </c>
      <c r="E2257" s="12">
        <v>2025.0</v>
      </c>
      <c r="F2257" s="11" t="s">
        <v>166</v>
      </c>
      <c r="G2257" s="11" t="s">
        <v>167</v>
      </c>
      <c r="H2257" s="11">
        <v>4.0</v>
      </c>
      <c r="I2257" s="13">
        <v>11.4</v>
      </c>
      <c r="J2257" s="11">
        <v>1.0</v>
      </c>
      <c r="K2257" s="13">
        <v>4.5</v>
      </c>
      <c r="L2257" s="13">
        <v>5.0</v>
      </c>
      <c r="M2257" s="11">
        <v>-19.0</v>
      </c>
      <c r="N2257" s="14">
        <v>0.64</v>
      </c>
      <c r="O2257" s="13">
        <v>52.7</v>
      </c>
      <c r="P2257" s="13">
        <v>9.3</v>
      </c>
      <c r="Q2257" s="13">
        <v>21.4</v>
      </c>
      <c r="R2257" s="13">
        <v>5.7</v>
      </c>
      <c r="S2257" s="13">
        <v>2.2</v>
      </c>
      <c r="T2257" s="13">
        <v>1.6</v>
      </c>
      <c r="U2257" s="13">
        <v>0.5</v>
      </c>
      <c r="V2257" s="13">
        <v>52.4</v>
      </c>
      <c r="W2257" s="11" t="str">
        <f t="shared" si="1"/>
        <v>C-Weak|BBVA|Operations|2025</v>
      </c>
      <c r="X2257" s="15">
        <f>(MAX(0,MIN(1,1-(K2257-scaling_params!$B$2)/(scaling_params!$C$2-scaling_params!$B$2)))+MAX(0,MIN(1,(L2257-scaling_params!$B$3)/(scaling_params!$C$3-scaling_params!$B$3))))/2</f>
        <v>0.1470588235</v>
      </c>
      <c r="Y2257" s="15">
        <f>(MAX(0,MIN(1,(M2257-scaling_params!$B$4)/(scaling_params!$C$4-scaling_params!$B$4)))+MAX(0,MIN(1,(N2257-scaling_params!$B$5)/(scaling_params!$C$5-scaling_params!$B$5))))/2</f>
        <v>0.2208333333</v>
      </c>
      <c r="Z2257" s="15">
        <f>(MAX(0,MIN(1,(O2257-scaling_params!$B$6)/(scaling_params!$C$6-scaling_params!$B$6)))+MAX(0,MIN(1,1-(P2257-scaling_params!$B$7)/(scaling_params!$C$7-scaling_params!$B$7)))+MAX(0,MIN(1,(T2257-scaling_params!$B$11)/(scaling_params!$C$11-scaling_params!$B$11))))/3</f>
        <v>0.009523809524</v>
      </c>
      <c r="AA2257" s="15">
        <f>(MAX(0,MIN(1,1-(Q2257-scaling_params!$B$8)/(scaling_params!$C$8-scaling_params!$B$8)))+MAX(0,MIN(1,(R2257-scaling_params!$B$9)/(scaling_params!$C$9-scaling_params!$B$9)))+MAX(0,MIN(1,(S2257-scaling_params!$B$10)/(scaling_params!$C$10-scaling_params!$B$10))))/3</f>
        <v>0.05882352941</v>
      </c>
      <c r="AB2257" s="15">
        <f>(MAX(0,MIN(1,(U2257-scaling_params!$B$12)/(scaling_params!$C$12-scaling_params!$B$12)))+MAX(0,MIN(1,(V2257-scaling_params!$B$13)/(scaling_params!$C$13-scaling_params!$B$13))))/2</f>
        <v>0.08181818182</v>
      </c>
      <c r="AC2257" s="13">
        <f>(scaling_params!$G$2*X2257+scaling_params!$G$3*Y2257+scaling_params!$G$4*Z2257+scaling_params!$G$5*AA2257+scaling_params!$G$6*AB2257)*100</f>
        <v>10.87002387</v>
      </c>
      <c r="AD2257" s="11" t="s">
        <v>681</v>
      </c>
      <c r="AE2257" s="11">
        <f t="shared" si="2"/>
        <v>0</v>
      </c>
    </row>
    <row r="2258" ht="15.75" customHeight="1">
      <c r="A2258" s="11" t="s">
        <v>305</v>
      </c>
      <c r="B2258" s="11" t="s">
        <v>163</v>
      </c>
      <c r="C2258" s="11" t="s">
        <v>267</v>
      </c>
      <c r="D2258" s="11" t="s">
        <v>174</v>
      </c>
      <c r="E2258" s="12">
        <v>2024.0</v>
      </c>
      <c r="F2258" s="11" t="s">
        <v>171</v>
      </c>
      <c r="G2258" s="11" t="s">
        <v>167</v>
      </c>
      <c r="H2258" s="11">
        <v>1.0</v>
      </c>
      <c r="I2258" s="13">
        <v>11.9</v>
      </c>
      <c r="J2258" s="11">
        <v>1.0</v>
      </c>
      <c r="K2258" s="13">
        <v>4.4</v>
      </c>
      <c r="L2258" s="13">
        <v>3.6</v>
      </c>
      <c r="M2258" s="11">
        <v>-31.0</v>
      </c>
      <c r="N2258" s="14">
        <v>0.6</v>
      </c>
      <c r="O2258" s="13">
        <v>50.8</v>
      </c>
      <c r="P2258" s="13">
        <v>10.1</v>
      </c>
      <c r="Q2258" s="13">
        <v>23.5</v>
      </c>
      <c r="R2258" s="13">
        <v>5.6</v>
      </c>
      <c r="S2258" s="13">
        <v>1.8</v>
      </c>
      <c r="T2258" s="13">
        <v>1.0</v>
      </c>
      <c r="U2258" s="13">
        <v>0.8</v>
      </c>
      <c r="V2258" s="13">
        <v>54.8</v>
      </c>
      <c r="W2258" s="11" t="str">
        <f t="shared" si="1"/>
        <v>C-Weak|BBVA|Digital|2024</v>
      </c>
      <c r="X2258" s="15">
        <f>(MAX(0,MIN(1,1-(K2258-scaling_params!$B$2)/(scaling_params!$C$2-scaling_params!$B$2)))+MAX(0,MIN(1,(L2258-scaling_params!$B$3)/(scaling_params!$C$3-scaling_params!$B$3))))/2</f>
        <v>0.04411764706</v>
      </c>
      <c r="Y2258" s="15">
        <f>(MAX(0,MIN(1,(M2258-scaling_params!$B$4)/(scaling_params!$C$4-scaling_params!$B$4)))+MAX(0,MIN(1,(N2258-scaling_params!$B$5)/(scaling_params!$C$5-scaling_params!$B$5))))/2</f>
        <v>0.1136904762</v>
      </c>
      <c r="Z2258" s="15">
        <f>(MAX(0,MIN(1,(O2258-scaling_params!$B$6)/(scaling_params!$C$6-scaling_params!$B$6)))+MAX(0,MIN(1,1-(P2258-scaling_params!$B$7)/(scaling_params!$C$7-scaling_params!$B$7)))+MAX(0,MIN(1,(T2258-scaling_params!$B$11)/(scaling_params!$C$11-scaling_params!$B$11))))/3</f>
        <v>0</v>
      </c>
      <c r="AA2258" s="15">
        <f>(MAX(0,MIN(1,1-(Q2258-scaling_params!$B$8)/(scaling_params!$C$8-scaling_params!$B$8)))+MAX(0,MIN(1,(R2258-scaling_params!$B$9)/(scaling_params!$C$9-scaling_params!$B$9)))+MAX(0,MIN(1,(S2258-scaling_params!$B$10)/(scaling_params!$C$10-scaling_params!$B$10))))/3</f>
        <v>0.01960784314</v>
      </c>
      <c r="AB2258" s="15">
        <f>(MAX(0,MIN(1,(U2258-scaling_params!$B$12)/(scaling_params!$C$12-scaling_params!$B$12)))+MAX(0,MIN(1,(V2258-scaling_params!$B$13)/(scaling_params!$C$13-scaling_params!$B$13))))/2</f>
        <v>0.1036363636</v>
      </c>
      <c r="AC2258" s="13">
        <f>(scaling_params!$G$2*X2258+scaling_params!$G$3*Y2258+scaling_params!$G$4*Z2258+scaling_params!$G$5*AA2258+scaling_params!$G$6*AB2258)*100</f>
        <v>5.276498026</v>
      </c>
      <c r="AD2258" s="11" t="s">
        <v>681</v>
      </c>
      <c r="AE2258" s="11">
        <f t="shared" si="2"/>
        <v>0</v>
      </c>
    </row>
    <row r="2259" ht="15.75" customHeight="1">
      <c r="A2259" s="11" t="s">
        <v>305</v>
      </c>
      <c r="B2259" s="11" t="s">
        <v>163</v>
      </c>
      <c r="C2259" s="11" t="s">
        <v>267</v>
      </c>
      <c r="D2259" s="11" t="s">
        <v>174</v>
      </c>
      <c r="E2259" s="12">
        <v>2025.0</v>
      </c>
      <c r="F2259" s="11" t="s">
        <v>171</v>
      </c>
      <c r="G2259" s="11" t="s">
        <v>167</v>
      </c>
      <c r="H2259" s="11">
        <v>1.0</v>
      </c>
      <c r="I2259" s="13">
        <v>11.4</v>
      </c>
      <c r="J2259" s="11">
        <v>0.0</v>
      </c>
      <c r="K2259" s="13">
        <v>4.9</v>
      </c>
      <c r="L2259" s="13">
        <v>5.4</v>
      </c>
      <c r="M2259" s="11">
        <v>-36.0</v>
      </c>
      <c r="N2259" s="14">
        <v>0.62</v>
      </c>
      <c r="O2259" s="13">
        <v>53.6</v>
      </c>
      <c r="P2259" s="13">
        <v>9.0</v>
      </c>
      <c r="Q2259" s="13">
        <v>22.9</v>
      </c>
      <c r="R2259" s="13">
        <v>8.4</v>
      </c>
      <c r="S2259" s="13">
        <v>1.6</v>
      </c>
      <c r="T2259" s="13">
        <v>1.7</v>
      </c>
      <c r="U2259" s="13">
        <v>0.8</v>
      </c>
      <c r="V2259" s="13">
        <v>48.6</v>
      </c>
      <c r="W2259" s="11" t="str">
        <f t="shared" si="1"/>
        <v>C-Weak|BBVA|Digital|2025</v>
      </c>
      <c r="X2259" s="15">
        <f>(MAX(0,MIN(1,1-(K2259-scaling_params!$B$2)/(scaling_params!$C$2-scaling_params!$B$2)))+MAX(0,MIN(1,(L2259-scaling_params!$B$3)/(scaling_params!$C$3-scaling_params!$B$3))))/2</f>
        <v>0.1764705882</v>
      </c>
      <c r="Y2259" s="15">
        <f>(MAX(0,MIN(1,(M2259-scaling_params!$B$4)/(scaling_params!$C$4-scaling_params!$B$4)))+MAX(0,MIN(1,(N2259-scaling_params!$B$5)/(scaling_params!$C$5-scaling_params!$B$5))))/2</f>
        <v>0.1148809524</v>
      </c>
      <c r="Z2259" s="15">
        <f>(MAX(0,MIN(1,(O2259-scaling_params!$B$6)/(scaling_params!$C$6-scaling_params!$B$6)))+MAX(0,MIN(1,1-(P2259-scaling_params!$B$7)/(scaling_params!$C$7-scaling_params!$B$7)))+MAX(0,MIN(1,(T2259-scaling_params!$B$11)/(scaling_params!$C$11-scaling_params!$B$11))))/3</f>
        <v>0.03706563707</v>
      </c>
      <c r="AA2259" s="15">
        <f>(MAX(0,MIN(1,1-(Q2259-scaling_params!$B$8)/(scaling_params!$C$8-scaling_params!$B$8)))+MAX(0,MIN(1,(R2259-scaling_params!$B$9)/(scaling_params!$C$9-scaling_params!$B$9)))+MAX(0,MIN(1,(S2259-scaling_params!$B$10)/(scaling_params!$C$10-scaling_params!$B$10))))/3</f>
        <v>0</v>
      </c>
      <c r="AB2259" s="15">
        <f>(MAX(0,MIN(1,(U2259-scaling_params!$B$12)/(scaling_params!$C$12-scaling_params!$B$12)))+MAX(0,MIN(1,(V2259-scaling_params!$B$13)/(scaling_params!$C$13-scaling_params!$B$13))))/2</f>
        <v>0.04727272727</v>
      </c>
      <c r="AC2259" s="13">
        <f>(scaling_params!$G$2*X2259+scaling_params!$G$3*Y2259+scaling_params!$G$4*Z2259+scaling_params!$G$5*AA2259+scaling_params!$G$6*AB2259)*100</f>
        <v>8.275621857</v>
      </c>
      <c r="AD2259" s="11" t="s">
        <v>681</v>
      </c>
      <c r="AE2259" s="11">
        <f t="shared" si="2"/>
        <v>0</v>
      </c>
    </row>
    <row r="2260" ht="15.75" customHeight="1">
      <c r="A2260" s="11" t="s">
        <v>306</v>
      </c>
      <c r="B2260" s="11" t="s">
        <v>163</v>
      </c>
      <c r="C2260" s="11" t="s">
        <v>267</v>
      </c>
      <c r="D2260" s="11" t="s">
        <v>170</v>
      </c>
      <c r="E2260" s="12">
        <v>2024.0</v>
      </c>
      <c r="F2260" s="11" t="s">
        <v>166</v>
      </c>
      <c r="G2260" s="11" t="s">
        <v>172</v>
      </c>
      <c r="H2260" s="11">
        <v>5.0</v>
      </c>
      <c r="I2260" s="13">
        <v>11.9</v>
      </c>
      <c r="J2260" s="11">
        <v>0.0</v>
      </c>
      <c r="K2260" s="13">
        <v>4.7</v>
      </c>
      <c r="L2260" s="13">
        <v>4.7</v>
      </c>
      <c r="M2260" s="11">
        <v>-14.0</v>
      </c>
      <c r="N2260" s="14">
        <v>0.67</v>
      </c>
      <c r="O2260" s="13">
        <v>58.3</v>
      </c>
      <c r="P2260" s="13">
        <v>9.6</v>
      </c>
      <c r="Q2260" s="13">
        <v>23.0</v>
      </c>
      <c r="R2260" s="13">
        <v>10.9</v>
      </c>
      <c r="S2260" s="13">
        <v>2.9</v>
      </c>
      <c r="T2260" s="13">
        <v>2.5</v>
      </c>
      <c r="U2260" s="13">
        <v>1.0</v>
      </c>
      <c r="V2260" s="13">
        <v>56.8</v>
      </c>
      <c r="W2260" s="11" t="str">
        <f t="shared" si="1"/>
        <v>C-Weak|BBVA|Risk|2024</v>
      </c>
      <c r="X2260" s="15">
        <f>(MAX(0,MIN(1,1-(K2260-scaling_params!$B$2)/(scaling_params!$C$2-scaling_params!$B$2)))+MAX(0,MIN(1,(L2260-scaling_params!$B$3)/(scaling_params!$C$3-scaling_params!$B$3))))/2</f>
        <v>0.125</v>
      </c>
      <c r="Y2260" s="15">
        <f>(MAX(0,MIN(1,(M2260-scaling_params!$B$4)/(scaling_params!$C$4-scaling_params!$B$4)))+MAX(0,MIN(1,(N2260-scaling_params!$B$5)/(scaling_params!$C$5-scaling_params!$B$5))))/2</f>
        <v>0.2821428571</v>
      </c>
      <c r="Z2260" s="15">
        <f>(MAX(0,MIN(1,(O2260-scaling_params!$B$6)/(scaling_params!$C$6-scaling_params!$B$6)))+MAX(0,MIN(1,1-(P2260-scaling_params!$B$7)/(scaling_params!$C$7-scaling_params!$B$7)))+MAX(0,MIN(1,(T2260-scaling_params!$B$11)/(scaling_params!$C$11-scaling_params!$B$11))))/3</f>
        <v>0.1232909005</v>
      </c>
      <c r="AA2260" s="15">
        <f>(MAX(0,MIN(1,1-(Q2260-scaling_params!$B$8)/(scaling_params!$C$8-scaling_params!$B$8)))+MAX(0,MIN(1,(R2260-scaling_params!$B$9)/(scaling_params!$C$9-scaling_params!$B$9)))+MAX(0,MIN(1,(S2260-scaling_params!$B$10)/(scaling_params!$C$10-scaling_params!$B$10))))/3</f>
        <v>0.1485480268</v>
      </c>
      <c r="AB2260" s="15">
        <f>(MAX(0,MIN(1,(U2260-scaling_params!$B$12)/(scaling_params!$C$12-scaling_params!$B$12)))+MAX(0,MIN(1,(V2260-scaling_params!$B$13)/(scaling_params!$C$13-scaling_params!$B$13))))/2</f>
        <v>0.1218181818</v>
      </c>
      <c r="AC2260" s="13">
        <f>(scaling_params!$G$2*X2260+scaling_params!$G$3*Y2260+scaling_params!$G$4*Z2260+scaling_params!$G$5*AA2260+scaling_params!$G$6*AB2260)*100</f>
        <v>16.51709312</v>
      </c>
      <c r="AD2260" s="11" t="s">
        <v>681</v>
      </c>
      <c r="AE2260" s="11">
        <f t="shared" si="2"/>
        <v>0</v>
      </c>
    </row>
    <row r="2261" ht="15.75" customHeight="1">
      <c r="A2261" s="11" t="s">
        <v>306</v>
      </c>
      <c r="B2261" s="11" t="s">
        <v>163</v>
      </c>
      <c r="C2261" s="11" t="s">
        <v>267</v>
      </c>
      <c r="D2261" s="11" t="s">
        <v>170</v>
      </c>
      <c r="E2261" s="12">
        <v>2025.0</v>
      </c>
      <c r="F2261" s="11" t="s">
        <v>166</v>
      </c>
      <c r="G2261" s="11" t="s">
        <v>172</v>
      </c>
      <c r="H2261" s="11">
        <v>5.0</v>
      </c>
      <c r="I2261" s="13">
        <v>11.4</v>
      </c>
      <c r="J2261" s="11">
        <v>0.0</v>
      </c>
      <c r="K2261" s="13">
        <v>4.1</v>
      </c>
      <c r="L2261" s="13">
        <v>6.6</v>
      </c>
      <c r="M2261" s="11">
        <v>-11.0</v>
      </c>
      <c r="N2261" s="14">
        <v>0.66</v>
      </c>
      <c r="O2261" s="13">
        <v>54.6</v>
      </c>
      <c r="P2261" s="13">
        <v>8.4</v>
      </c>
      <c r="Q2261" s="13">
        <v>21.3</v>
      </c>
      <c r="R2261" s="13">
        <v>7.8</v>
      </c>
      <c r="S2261" s="13">
        <v>3.4</v>
      </c>
      <c r="T2261" s="13">
        <v>2.8</v>
      </c>
      <c r="U2261" s="13">
        <v>0.9</v>
      </c>
      <c r="V2261" s="13">
        <v>63.3</v>
      </c>
      <c r="W2261" s="11" t="str">
        <f t="shared" si="1"/>
        <v>C-Weak|BBVA|Risk|2025</v>
      </c>
      <c r="X2261" s="15">
        <f>(MAX(0,MIN(1,1-(K2261-scaling_params!$B$2)/(scaling_params!$C$2-scaling_params!$B$2)))+MAX(0,MIN(1,(L2261-scaling_params!$B$3)/(scaling_params!$C$3-scaling_params!$B$3))))/2</f>
        <v>0.2647058824</v>
      </c>
      <c r="Y2261" s="15">
        <f>(MAX(0,MIN(1,(M2261-scaling_params!$B$4)/(scaling_params!$C$4-scaling_params!$B$4)))+MAX(0,MIN(1,(N2261-scaling_params!$B$5)/(scaling_params!$C$5-scaling_params!$B$5))))/2</f>
        <v>0.2839285714</v>
      </c>
      <c r="Z2261" s="15">
        <f>(MAX(0,MIN(1,(O2261-scaling_params!$B$6)/(scaling_params!$C$6-scaling_params!$B$6)))+MAX(0,MIN(1,1-(P2261-scaling_params!$B$7)/(scaling_params!$C$7-scaling_params!$B$7)))+MAX(0,MIN(1,(T2261-scaling_params!$B$11)/(scaling_params!$C$11-scaling_params!$B$11))))/3</f>
        <v>0.1958815959</v>
      </c>
      <c r="AA2261" s="15">
        <f>(MAX(0,MIN(1,1-(Q2261-scaling_params!$B$8)/(scaling_params!$C$8-scaling_params!$B$8)))+MAX(0,MIN(1,(R2261-scaling_params!$B$9)/(scaling_params!$C$9-scaling_params!$B$9)))+MAX(0,MIN(1,(S2261-scaling_params!$B$10)/(scaling_params!$C$10-scaling_params!$B$10))))/3</f>
        <v>0.1764705882</v>
      </c>
      <c r="AB2261" s="15">
        <f>(MAX(0,MIN(1,(U2261-scaling_params!$B$12)/(scaling_params!$C$12-scaling_params!$B$12)))+MAX(0,MIN(1,(V2261-scaling_params!$B$13)/(scaling_params!$C$13-scaling_params!$B$13))))/2</f>
        <v>0.1809090909</v>
      </c>
      <c r="AC2261" s="13">
        <f>(scaling_params!$G$2*X2261+scaling_params!$G$3*Y2261+scaling_params!$G$4*Z2261+scaling_params!$G$5*AA2261+scaling_params!$G$6*AB2261)*100</f>
        <v>22.73673679</v>
      </c>
      <c r="AD2261" s="11" t="s">
        <v>681</v>
      </c>
      <c r="AE2261" s="11">
        <f t="shared" si="2"/>
        <v>0</v>
      </c>
    </row>
    <row r="2262" ht="15.75" customHeight="1">
      <c r="A2262" s="11" t="s">
        <v>307</v>
      </c>
      <c r="B2262" s="11" t="s">
        <v>163</v>
      </c>
      <c r="C2262" s="11" t="s">
        <v>267</v>
      </c>
      <c r="D2262" s="11" t="s">
        <v>181</v>
      </c>
      <c r="E2262" s="12">
        <v>2024.0</v>
      </c>
      <c r="F2262" s="11" t="s">
        <v>166</v>
      </c>
      <c r="G2262" s="11" t="s">
        <v>172</v>
      </c>
      <c r="H2262" s="11">
        <v>2.0</v>
      </c>
      <c r="I2262" s="13">
        <v>11.9</v>
      </c>
      <c r="J2262" s="11">
        <v>1.0</v>
      </c>
      <c r="K2262" s="13">
        <v>5.0</v>
      </c>
      <c r="L2262" s="13">
        <v>3.9</v>
      </c>
      <c r="M2262" s="11">
        <v>-37.0</v>
      </c>
      <c r="N2262" s="14">
        <v>0.56</v>
      </c>
      <c r="O2262" s="13">
        <v>58.2</v>
      </c>
      <c r="P2262" s="13">
        <v>10.1</v>
      </c>
      <c r="Q2262" s="13">
        <v>23.5</v>
      </c>
      <c r="R2262" s="13">
        <v>8.2</v>
      </c>
      <c r="S2262" s="13">
        <v>1.0</v>
      </c>
      <c r="T2262" s="13">
        <v>1.5</v>
      </c>
      <c r="U2262" s="13">
        <v>1.0</v>
      </c>
      <c r="V2262" s="13">
        <v>39.4</v>
      </c>
      <c r="W2262" s="11" t="str">
        <f t="shared" si="1"/>
        <v>C-Weak|BBVA|Corporate|2024</v>
      </c>
      <c r="X2262" s="15">
        <f>(MAX(0,MIN(1,1-(K2262-scaling_params!$B$2)/(scaling_params!$C$2-scaling_params!$B$2)))+MAX(0,MIN(1,(L2262-scaling_params!$B$3)/(scaling_params!$C$3-scaling_params!$B$3))))/2</f>
        <v>0.06617647059</v>
      </c>
      <c r="Y2262" s="15">
        <f>(MAX(0,MIN(1,(M2262-scaling_params!$B$4)/(scaling_params!$C$4-scaling_params!$B$4)))+MAX(0,MIN(1,(N2262-scaling_params!$B$5)/(scaling_params!$C$5-scaling_params!$B$5))))/2</f>
        <v>0.04761904762</v>
      </c>
      <c r="Z2262" s="15">
        <f>(MAX(0,MIN(1,(O2262-scaling_params!$B$6)/(scaling_params!$C$6-scaling_params!$B$6)))+MAX(0,MIN(1,1-(P2262-scaling_params!$B$7)/(scaling_params!$C$7-scaling_params!$B$7)))+MAX(0,MIN(1,(T2262-scaling_params!$B$11)/(scaling_params!$C$11-scaling_params!$B$11))))/3</f>
        <v>0.02640264026</v>
      </c>
      <c r="AA2262" s="15">
        <f>(MAX(0,MIN(1,1-(Q2262-scaling_params!$B$8)/(scaling_params!$C$8-scaling_params!$B$8)))+MAX(0,MIN(1,(R2262-scaling_params!$B$9)/(scaling_params!$C$9-scaling_params!$B$9)))+MAX(0,MIN(1,(S2262-scaling_params!$B$10)/(scaling_params!$C$10-scaling_params!$B$10))))/3</f>
        <v>0</v>
      </c>
      <c r="AB2262" s="15">
        <f>(MAX(0,MIN(1,(U2262-scaling_params!$B$12)/(scaling_params!$C$12-scaling_params!$B$12)))+MAX(0,MIN(1,(V2262-scaling_params!$B$13)/(scaling_params!$C$13-scaling_params!$B$13))))/2</f>
        <v>0</v>
      </c>
      <c r="AC2262" s="13">
        <f>(scaling_params!$G$2*X2262+scaling_params!$G$3*Y2262+scaling_params!$G$4*Z2262+scaling_params!$G$5*AA2262+scaling_params!$G$6*AB2262)*100</f>
        <v>3.294656724</v>
      </c>
      <c r="AD2262" s="11" t="s">
        <v>681</v>
      </c>
      <c r="AE2262" s="11">
        <f t="shared" si="2"/>
        <v>0</v>
      </c>
    </row>
    <row r="2263" ht="15.75" customHeight="1">
      <c r="A2263" s="11" t="s">
        <v>307</v>
      </c>
      <c r="B2263" s="11" t="s">
        <v>163</v>
      </c>
      <c r="C2263" s="11" t="s">
        <v>267</v>
      </c>
      <c r="D2263" s="11" t="s">
        <v>181</v>
      </c>
      <c r="E2263" s="12">
        <v>2025.0</v>
      </c>
      <c r="F2263" s="11" t="s">
        <v>166</v>
      </c>
      <c r="G2263" s="11" t="s">
        <v>172</v>
      </c>
      <c r="H2263" s="11">
        <v>2.0</v>
      </c>
      <c r="I2263" s="13">
        <v>11.4</v>
      </c>
      <c r="J2263" s="11">
        <v>1.0</v>
      </c>
      <c r="K2263" s="13">
        <v>5.1</v>
      </c>
      <c r="L2263" s="13">
        <v>3.7</v>
      </c>
      <c r="M2263" s="11">
        <v>-33.0</v>
      </c>
      <c r="N2263" s="14">
        <v>0.56</v>
      </c>
      <c r="O2263" s="13">
        <v>54.3</v>
      </c>
      <c r="P2263" s="13">
        <v>9.4</v>
      </c>
      <c r="Q2263" s="13">
        <v>22.9</v>
      </c>
      <c r="R2263" s="13">
        <v>7.0</v>
      </c>
      <c r="S2263" s="13">
        <v>1.3</v>
      </c>
      <c r="T2263" s="13">
        <v>1.7</v>
      </c>
      <c r="U2263" s="13">
        <v>0.8</v>
      </c>
      <c r="V2263" s="13">
        <v>44.4</v>
      </c>
      <c r="W2263" s="11" t="str">
        <f t="shared" si="1"/>
        <v>C-Weak|BBVA|Corporate|2025</v>
      </c>
      <c r="X2263" s="15">
        <f>(MAX(0,MIN(1,1-(K2263-scaling_params!$B$2)/(scaling_params!$C$2-scaling_params!$B$2)))+MAX(0,MIN(1,(L2263-scaling_params!$B$3)/(scaling_params!$C$3-scaling_params!$B$3))))/2</f>
        <v>0.05147058824</v>
      </c>
      <c r="Y2263" s="15">
        <f>(MAX(0,MIN(1,(M2263-scaling_params!$B$4)/(scaling_params!$C$4-scaling_params!$B$4)))+MAX(0,MIN(1,(N2263-scaling_params!$B$5)/(scaling_params!$C$5-scaling_params!$B$5))))/2</f>
        <v>0.06666666667</v>
      </c>
      <c r="Z2263" s="15">
        <f>(MAX(0,MIN(1,(O2263-scaling_params!$B$6)/(scaling_params!$C$6-scaling_params!$B$6)))+MAX(0,MIN(1,1-(P2263-scaling_params!$B$7)/(scaling_params!$C$7-scaling_params!$B$7)))+MAX(0,MIN(1,(T2263-scaling_params!$B$11)/(scaling_params!$C$11-scaling_params!$B$11))))/3</f>
        <v>0.01904761905</v>
      </c>
      <c r="AA2263" s="15">
        <f>(MAX(0,MIN(1,1-(Q2263-scaling_params!$B$8)/(scaling_params!$C$8-scaling_params!$B$8)))+MAX(0,MIN(1,(R2263-scaling_params!$B$9)/(scaling_params!$C$9-scaling_params!$B$9)))+MAX(0,MIN(1,(S2263-scaling_params!$B$10)/(scaling_params!$C$10-scaling_params!$B$10))))/3</f>
        <v>0</v>
      </c>
      <c r="AB2263" s="15">
        <f>(MAX(0,MIN(1,(U2263-scaling_params!$B$12)/(scaling_params!$C$12-scaling_params!$B$12)))+MAX(0,MIN(1,(V2263-scaling_params!$B$13)/(scaling_params!$C$13-scaling_params!$B$13))))/2</f>
        <v>0.009090909091</v>
      </c>
      <c r="AC2263" s="13">
        <f>(scaling_params!$G$2*X2263+scaling_params!$G$3*Y2263+scaling_params!$G$4*Z2263+scaling_params!$G$5*AA2263+scaling_params!$G$6*AB2263)*100</f>
        <v>3.331117265</v>
      </c>
      <c r="AD2263" s="11" t="s">
        <v>681</v>
      </c>
      <c r="AE2263" s="11">
        <f t="shared" si="2"/>
        <v>0</v>
      </c>
    </row>
    <row r="2264" ht="15.75" customHeight="1">
      <c r="A2264" s="11" t="s">
        <v>308</v>
      </c>
      <c r="B2264" s="11" t="s">
        <v>163</v>
      </c>
      <c r="C2264" s="11" t="s">
        <v>267</v>
      </c>
      <c r="D2264" s="11" t="s">
        <v>181</v>
      </c>
      <c r="E2264" s="12">
        <v>2024.0</v>
      </c>
      <c r="F2264" s="11" t="s">
        <v>166</v>
      </c>
      <c r="G2264" s="11" t="s">
        <v>184</v>
      </c>
      <c r="H2264" s="11">
        <v>5.0</v>
      </c>
      <c r="I2264" s="13">
        <v>11.9</v>
      </c>
      <c r="J2264" s="11">
        <v>0.0</v>
      </c>
      <c r="K2264" s="13">
        <v>5.0</v>
      </c>
      <c r="L2264" s="13">
        <v>4.7</v>
      </c>
      <c r="M2264" s="11">
        <v>-34.0</v>
      </c>
      <c r="N2264" s="14">
        <v>0.65</v>
      </c>
      <c r="O2264" s="13">
        <v>58.2</v>
      </c>
      <c r="P2264" s="13">
        <v>10.1</v>
      </c>
      <c r="Q2264" s="13">
        <v>23.5</v>
      </c>
      <c r="R2264" s="13">
        <v>8.2</v>
      </c>
      <c r="S2264" s="13">
        <v>2.3</v>
      </c>
      <c r="T2264" s="13">
        <v>2.0</v>
      </c>
      <c r="U2264" s="13">
        <v>1.0</v>
      </c>
      <c r="V2264" s="13">
        <v>45.8</v>
      </c>
      <c r="W2264" s="11" t="str">
        <f t="shared" si="1"/>
        <v>C-Weak|BBVA|Corporate|2024</v>
      </c>
      <c r="X2264" s="15">
        <f>(MAX(0,MIN(1,1-(K2264-scaling_params!$B$2)/(scaling_params!$C$2-scaling_params!$B$2)))+MAX(0,MIN(1,(L2264-scaling_params!$B$3)/(scaling_params!$C$3-scaling_params!$B$3))))/2</f>
        <v>0.125</v>
      </c>
      <c r="Y2264" s="15">
        <f>(MAX(0,MIN(1,(M2264-scaling_params!$B$4)/(scaling_params!$C$4-scaling_params!$B$4)))+MAX(0,MIN(1,(N2264-scaling_params!$B$5)/(scaling_params!$C$5-scaling_params!$B$5))))/2</f>
        <v>0.1619047619</v>
      </c>
      <c r="Z2264" s="15">
        <f>(MAX(0,MIN(1,(O2264-scaling_params!$B$6)/(scaling_params!$C$6-scaling_params!$B$6)))+MAX(0,MIN(1,1-(P2264-scaling_params!$B$7)/(scaling_params!$C$7-scaling_params!$B$7)))+MAX(0,MIN(1,(T2264-scaling_params!$B$11)/(scaling_params!$C$11-scaling_params!$B$11))))/3</f>
        <v>0.07402168788</v>
      </c>
      <c r="AA2264" s="15">
        <f>(MAX(0,MIN(1,1-(Q2264-scaling_params!$B$8)/(scaling_params!$C$8-scaling_params!$B$8)))+MAX(0,MIN(1,(R2264-scaling_params!$B$9)/(scaling_params!$C$9-scaling_params!$B$9)))+MAX(0,MIN(1,(S2264-scaling_params!$B$10)/(scaling_params!$C$10-scaling_params!$B$10))))/3</f>
        <v>0.06862745098</v>
      </c>
      <c r="AB2264" s="15">
        <f>(MAX(0,MIN(1,(U2264-scaling_params!$B$12)/(scaling_params!$C$12-scaling_params!$B$12)))+MAX(0,MIN(1,(V2264-scaling_params!$B$13)/(scaling_params!$C$13-scaling_params!$B$13))))/2</f>
        <v>0.02181818182</v>
      </c>
      <c r="AC2264" s="13">
        <f>(scaling_params!$G$2*X2264+scaling_params!$G$3*Y2264+scaling_params!$G$4*Z2264+scaling_params!$G$5*AA2264+scaling_params!$G$6*AB2264)*100</f>
        <v>9.947069253</v>
      </c>
      <c r="AD2264" s="11" t="s">
        <v>681</v>
      </c>
      <c r="AE2264" s="11">
        <f t="shared" si="2"/>
        <v>0</v>
      </c>
    </row>
    <row r="2265" ht="15.75" customHeight="1">
      <c r="A2265" s="11" t="s">
        <v>308</v>
      </c>
      <c r="B2265" s="11" t="s">
        <v>163</v>
      </c>
      <c r="C2265" s="11" t="s">
        <v>267</v>
      </c>
      <c r="D2265" s="11" t="s">
        <v>181</v>
      </c>
      <c r="E2265" s="12">
        <v>2025.0</v>
      </c>
      <c r="F2265" s="11" t="s">
        <v>166</v>
      </c>
      <c r="G2265" s="11" t="s">
        <v>184</v>
      </c>
      <c r="H2265" s="11">
        <v>5.0</v>
      </c>
      <c r="I2265" s="13">
        <v>11.4</v>
      </c>
      <c r="J2265" s="11">
        <v>1.0</v>
      </c>
      <c r="K2265" s="13">
        <v>5.1</v>
      </c>
      <c r="L2265" s="13">
        <v>2.9</v>
      </c>
      <c r="M2265" s="11">
        <v>-11.0</v>
      </c>
      <c r="N2265" s="14">
        <v>0.73</v>
      </c>
      <c r="O2265" s="13">
        <v>54.3</v>
      </c>
      <c r="P2265" s="13">
        <v>9.4</v>
      </c>
      <c r="Q2265" s="13">
        <v>22.9</v>
      </c>
      <c r="R2265" s="13">
        <v>7.0</v>
      </c>
      <c r="S2265" s="13">
        <v>1.8</v>
      </c>
      <c r="T2265" s="13">
        <v>2.0</v>
      </c>
      <c r="U2265" s="13">
        <v>0.8</v>
      </c>
      <c r="V2265" s="13">
        <v>49.9</v>
      </c>
      <c r="W2265" s="11" t="str">
        <f t="shared" si="1"/>
        <v>C-Weak|BBVA|Corporate|2025</v>
      </c>
      <c r="X2265" s="15">
        <f>(MAX(0,MIN(1,1-(K2265-scaling_params!$B$2)/(scaling_params!$C$2-scaling_params!$B$2)))+MAX(0,MIN(1,(L2265-scaling_params!$B$3)/(scaling_params!$C$3-scaling_params!$B$3))))/2</f>
        <v>0</v>
      </c>
      <c r="Y2265" s="15">
        <f>(MAX(0,MIN(1,(M2265-scaling_params!$B$4)/(scaling_params!$C$4-scaling_params!$B$4)))+MAX(0,MIN(1,(N2265-scaling_params!$B$5)/(scaling_params!$C$5-scaling_params!$B$5))))/2</f>
        <v>0.3714285714</v>
      </c>
      <c r="Z2265" s="15">
        <f>(MAX(0,MIN(1,(O2265-scaling_params!$B$6)/(scaling_params!$C$6-scaling_params!$B$6)))+MAX(0,MIN(1,1-(P2265-scaling_params!$B$7)/(scaling_params!$C$7-scaling_params!$B$7)))+MAX(0,MIN(1,(T2265-scaling_params!$B$11)/(scaling_params!$C$11-scaling_params!$B$11))))/3</f>
        <v>0.04761904762</v>
      </c>
      <c r="AA2265" s="15">
        <f>(MAX(0,MIN(1,1-(Q2265-scaling_params!$B$8)/(scaling_params!$C$8-scaling_params!$B$8)))+MAX(0,MIN(1,(R2265-scaling_params!$B$9)/(scaling_params!$C$9-scaling_params!$B$9)))+MAX(0,MIN(1,(S2265-scaling_params!$B$10)/(scaling_params!$C$10-scaling_params!$B$10))))/3</f>
        <v>0.01960784314</v>
      </c>
      <c r="AB2265" s="15">
        <f>(MAX(0,MIN(1,(U2265-scaling_params!$B$12)/(scaling_params!$C$12-scaling_params!$B$12)))+MAX(0,MIN(1,(V2265-scaling_params!$B$13)/(scaling_params!$C$13-scaling_params!$B$13))))/2</f>
        <v>0.05909090909</v>
      </c>
      <c r="AC2265" s="13">
        <f>(scaling_params!$G$2*X2265+scaling_params!$G$3*Y2265+scaling_params!$G$4*Z2265+scaling_params!$G$5*AA2265+scaling_params!$G$6*AB2265)*100</f>
        <v>10.88998981</v>
      </c>
      <c r="AD2265" s="11" t="s">
        <v>681</v>
      </c>
      <c r="AE2265" s="11">
        <f t="shared" si="2"/>
        <v>0</v>
      </c>
    </row>
    <row r="2266" ht="15.75" customHeight="1">
      <c r="A2266" s="11" t="s">
        <v>309</v>
      </c>
      <c r="B2266" s="11" t="s">
        <v>163</v>
      </c>
      <c r="C2266" s="11" t="s">
        <v>267</v>
      </c>
      <c r="D2266" s="11" t="s">
        <v>165</v>
      </c>
      <c r="E2266" s="12">
        <v>2024.0</v>
      </c>
      <c r="F2266" s="11" t="s">
        <v>166</v>
      </c>
      <c r="G2266" s="11" t="s">
        <v>172</v>
      </c>
      <c r="H2266" s="11">
        <v>3.0</v>
      </c>
      <c r="I2266" s="13">
        <v>11.9</v>
      </c>
      <c r="J2266" s="11">
        <v>0.0</v>
      </c>
      <c r="K2266" s="13">
        <v>5.2</v>
      </c>
      <c r="L2266" s="13">
        <v>3.5</v>
      </c>
      <c r="M2266" s="11">
        <v>-35.0</v>
      </c>
      <c r="N2266" s="14">
        <v>0.57</v>
      </c>
      <c r="O2266" s="13">
        <v>53.3</v>
      </c>
      <c r="P2266" s="13">
        <v>9.3</v>
      </c>
      <c r="Q2266" s="13">
        <v>24.0</v>
      </c>
      <c r="R2266" s="13">
        <v>6.7</v>
      </c>
      <c r="S2266" s="13">
        <v>2.0</v>
      </c>
      <c r="T2266" s="13">
        <v>1.7</v>
      </c>
      <c r="U2266" s="13">
        <v>0.6</v>
      </c>
      <c r="V2266" s="13">
        <v>56.5</v>
      </c>
      <c r="W2266" s="11" t="str">
        <f t="shared" si="1"/>
        <v>C-Weak|BBVA|Operations|2024</v>
      </c>
      <c r="X2266" s="15">
        <f>(MAX(0,MIN(1,1-(K2266-scaling_params!$B$2)/(scaling_params!$C$2-scaling_params!$B$2)))+MAX(0,MIN(1,(L2266-scaling_params!$B$3)/(scaling_params!$C$3-scaling_params!$B$3))))/2</f>
        <v>0.03676470588</v>
      </c>
      <c r="Y2266" s="15">
        <f>(MAX(0,MIN(1,(M2266-scaling_params!$B$4)/(scaling_params!$C$4-scaling_params!$B$4)))+MAX(0,MIN(1,(N2266-scaling_params!$B$5)/(scaling_params!$C$5-scaling_params!$B$5))))/2</f>
        <v>0.05714285714</v>
      </c>
      <c r="Z2266" s="15">
        <f>(MAX(0,MIN(1,(O2266-scaling_params!$B$6)/(scaling_params!$C$6-scaling_params!$B$6)))+MAX(0,MIN(1,1-(P2266-scaling_params!$B$7)/(scaling_params!$C$7-scaling_params!$B$7)))+MAX(0,MIN(1,(T2266-scaling_params!$B$11)/(scaling_params!$C$11-scaling_params!$B$11))))/3</f>
        <v>0.01904761905</v>
      </c>
      <c r="AA2266" s="15">
        <f>(MAX(0,MIN(1,1-(Q2266-scaling_params!$B$8)/(scaling_params!$C$8-scaling_params!$B$8)))+MAX(0,MIN(1,(R2266-scaling_params!$B$9)/(scaling_params!$C$9-scaling_params!$B$9)))+MAX(0,MIN(1,(S2266-scaling_params!$B$10)/(scaling_params!$C$10-scaling_params!$B$10))))/3</f>
        <v>0.03921568627</v>
      </c>
      <c r="AB2266" s="15">
        <f>(MAX(0,MIN(1,(U2266-scaling_params!$B$12)/(scaling_params!$C$12-scaling_params!$B$12)))+MAX(0,MIN(1,(V2266-scaling_params!$B$13)/(scaling_params!$C$13-scaling_params!$B$13))))/2</f>
        <v>0.1190909091</v>
      </c>
      <c r="AC2266" s="13">
        <f>(scaling_params!$G$2*X2266+scaling_params!$G$3*Y2266+scaling_params!$G$4*Z2266+scaling_params!$G$5*AA2266+scaling_params!$G$6*AB2266)*100</f>
        <v>4.749915584</v>
      </c>
      <c r="AD2266" s="11" t="s">
        <v>681</v>
      </c>
      <c r="AE2266" s="11">
        <f t="shared" si="2"/>
        <v>0</v>
      </c>
    </row>
    <row r="2267" ht="15.75" customHeight="1">
      <c r="A2267" s="11" t="s">
        <v>309</v>
      </c>
      <c r="B2267" s="11" t="s">
        <v>163</v>
      </c>
      <c r="C2267" s="11" t="s">
        <v>267</v>
      </c>
      <c r="D2267" s="11" t="s">
        <v>165</v>
      </c>
      <c r="E2267" s="12">
        <v>2025.0</v>
      </c>
      <c r="F2267" s="11" t="s">
        <v>166</v>
      </c>
      <c r="G2267" s="11" t="s">
        <v>172</v>
      </c>
      <c r="H2267" s="11">
        <v>3.0</v>
      </c>
      <c r="I2267" s="13">
        <v>11.4</v>
      </c>
      <c r="J2267" s="11">
        <v>0.0</v>
      </c>
      <c r="K2267" s="13">
        <v>4.5</v>
      </c>
      <c r="L2267" s="13">
        <v>3.3</v>
      </c>
      <c r="M2267" s="11">
        <v>-27.0</v>
      </c>
      <c r="N2267" s="14">
        <v>0.59</v>
      </c>
      <c r="O2267" s="13">
        <v>52.7</v>
      </c>
      <c r="P2267" s="13">
        <v>9.3</v>
      </c>
      <c r="Q2267" s="13">
        <v>21.4</v>
      </c>
      <c r="R2267" s="13">
        <v>5.7</v>
      </c>
      <c r="S2267" s="13">
        <v>1.5</v>
      </c>
      <c r="T2267" s="13">
        <v>1.5</v>
      </c>
      <c r="U2267" s="13">
        <v>0.5</v>
      </c>
      <c r="V2267" s="13">
        <v>49.3</v>
      </c>
      <c r="W2267" s="11" t="str">
        <f t="shared" si="1"/>
        <v>C-Weak|BBVA|Operations|2025</v>
      </c>
      <c r="X2267" s="15">
        <f>(MAX(0,MIN(1,1-(K2267-scaling_params!$B$2)/(scaling_params!$C$2-scaling_params!$B$2)))+MAX(0,MIN(1,(L2267-scaling_params!$B$3)/(scaling_params!$C$3-scaling_params!$B$3))))/2</f>
        <v>0.02205882353</v>
      </c>
      <c r="Y2267" s="15">
        <f>(MAX(0,MIN(1,(M2267-scaling_params!$B$4)/(scaling_params!$C$4-scaling_params!$B$4)))+MAX(0,MIN(1,(N2267-scaling_params!$B$5)/(scaling_params!$C$5-scaling_params!$B$5))))/2</f>
        <v>0.1202380952</v>
      </c>
      <c r="Z2267" s="15">
        <f>(MAX(0,MIN(1,(O2267-scaling_params!$B$6)/(scaling_params!$C$6-scaling_params!$B$6)))+MAX(0,MIN(1,1-(P2267-scaling_params!$B$7)/(scaling_params!$C$7-scaling_params!$B$7)))+MAX(0,MIN(1,(T2267-scaling_params!$B$11)/(scaling_params!$C$11-scaling_params!$B$11))))/3</f>
        <v>0</v>
      </c>
      <c r="AA2267" s="15">
        <f>(MAX(0,MIN(1,1-(Q2267-scaling_params!$B$8)/(scaling_params!$C$8-scaling_params!$B$8)))+MAX(0,MIN(1,(R2267-scaling_params!$B$9)/(scaling_params!$C$9-scaling_params!$B$9)))+MAX(0,MIN(1,(S2267-scaling_params!$B$10)/(scaling_params!$C$10-scaling_params!$B$10))))/3</f>
        <v>0</v>
      </c>
      <c r="AB2267" s="15">
        <f>(MAX(0,MIN(1,(U2267-scaling_params!$B$12)/(scaling_params!$C$12-scaling_params!$B$12)))+MAX(0,MIN(1,(V2267-scaling_params!$B$13)/(scaling_params!$C$13-scaling_params!$B$13))))/2</f>
        <v>0.05363636364</v>
      </c>
      <c r="AC2267" s="13">
        <f>(scaling_params!$G$2*X2267+scaling_params!$G$3*Y2267+scaling_params!$G$4*Z2267+scaling_params!$G$5*AA2267+scaling_params!$G$6*AB2267)*100</f>
        <v>3.976886682</v>
      </c>
      <c r="AD2267" s="11" t="s">
        <v>681</v>
      </c>
      <c r="AE2267" s="11">
        <f t="shared" si="2"/>
        <v>0</v>
      </c>
    </row>
    <row r="2268" ht="15.75" customHeight="1">
      <c r="A2268" s="11" t="s">
        <v>310</v>
      </c>
      <c r="B2268" s="11" t="s">
        <v>163</v>
      </c>
      <c r="C2268" s="11" t="s">
        <v>267</v>
      </c>
      <c r="D2268" s="11" t="s">
        <v>165</v>
      </c>
      <c r="E2268" s="12">
        <v>2024.0</v>
      </c>
      <c r="F2268" s="11" t="s">
        <v>166</v>
      </c>
      <c r="G2268" s="11" t="s">
        <v>167</v>
      </c>
      <c r="H2268" s="11">
        <v>1.0</v>
      </c>
      <c r="I2268" s="13">
        <v>11.9</v>
      </c>
      <c r="J2268" s="11">
        <v>0.0</v>
      </c>
      <c r="K2268" s="13">
        <v>5.2</v>
      </c>
      <c r="L2268" s="13">
        <v>4.1</v>
      </c>
      <c r="M2268" s="11">
        <v>-2.0</v>
      </c>
      <c r="N2268" s="14">
        <v>0.72</v>
      </c>
      <c r="O2268" s="13">
        <v>53.3</v>
      </c>
      <c r="P2268" s="13">
        <v>9.3</v>
      </c>
      <c r="Q2268" s="13">
        <v>24.0</v>
      </c>
      <c r="R2268" s="13">
        <v>6.7</v>
      </c>
      <c r="S2268" s="13">
        <v>2.3</v>
      </c>
      <c r="T2268" s="13">
        <v>2.7</v>
      </c>
      <c r="U2268" s="13">
        <v>0.6</v>
      </c>
      <c r="V2268" s="13">
        <v>59.2</v>
      </c>
      <c r="W2268" s="11" t="str">
        <f t="shared" si="1"/>
        <v>C-Weak|BBVA|Operations|2024</v>
      </c>
      <c r="X2268" s="15">
        <f>(MAX(0,MIN(1,1-(K2268-scaling_params!$B$2)/(scaling_params!$C$2-scaling_params!$B$2)))+MAX(0,MIN(1,(L2268-scaling_params!$B$3)/(scaling_params!$C$3-scaling_params!$B$3))))/2</f>
        <v>0.08088235294</v>
      </c>
      <c r="Y2268" s="15">
        <f>(MAX(0,MIN(1,(M2268-scaling_params!$B$4)/(scaling_params!$C$4-scaling_params!$B$4)))+MAX(0,MIN(1,(N2268-scaling_params!$B$5)/(scaling_params!$C$5-scaling_params!$B$5))))/2</f>
        <v>0.4017857143</v>
      </c>
      <c r="Z2268" s="15">
        <f>(MAX(0,MIN(1,(O2268-scaling_params!$B$6)/(scaling_params!$C$6-scaling_params!$B$6)))+MAX(0,MIN(1,1-(P2268-scaling_params!$B$7)/(scaling_params!$C$7-scaling_params!$B$7)))+MAX(0,MIN(1,(T2268-scaling_params!$B$11)/(scaling_params!$C$11-scaling_params!$B$11))))/3</f>
        <v>0.1142857143</v>
      </c>
      <c r="AA2268" s="15">
        <f>(MAX(0,MIN(1,1-(Q2268-scaling_params!$B$8)/(scaling_params!$C$8-scaling_params!$B$8)))+MAX(0,MIN(1,(R2268-scaling_params!$B$9)/(scaling_params!$C$9-scaling_params!$B$9)))+MAX(0,MIN(1,(S2268-scaling_params!$B$10)/(scaling_params!$C$10-scaling_params!$B$10))))/3</f>
        <v>0.06862745098</v>
      </c>
      <c r="AB2268" s="15">
        <f>(MAX(0,MIN(1,(U2268-scaling_params!$B$12)/(scaling_params!$C$12-scaling_params!$B$12)))+MAX(0,MIN(1,(V2268-scaling_params!$B$13)/(scaling_params!$C$13-scaling_params!$B$13))))/2</f>
        <v>0.1436363636</v>
      </c>
      <c r="AC2268" s="13">
        <f>(scaling_params!$G$2*X2268+scaling_params!$G$3*Y2268+scaling_params!$G$4*Z2268+scaling_params!$G$5*AA2268+scaling_params!$G$6*AB2268)*100</f>
        <v>16.93116609</v>
      </c>
      <c r="AD2268" s="11" t="s">
        <v>681</v>
      </c>
      <c r="AE2268" s="11">
        <f t="shared" si="2"/>
        <v>0</v>
      </c>
    </row>
    <row r="2269" ht="15.75" customHeight="1">
      <c r="A2269" s="11" t="s">
        <v>310</v>
      </c>
      <c r="B2269" s="11" t="s">
        <v>163</v>
      </c>
      <c r="C2269" s="11" t="s">
        <v>267</v>
      </c>
      <c r="D2269" s="11" t="s">
        <v>165</v>
      </c>
      <c r="E2269" s="12">
        <v>2025.0</v>
      </c>
      <c r="F2269" s="11" t="s">
        <v>166</v>
      </c>
      <c r="G2269" s="11" t="s">
        <v>167</v>
      </c>
      <c r="H2269" s="11">
        <v>1.0</v>
      </c>
      <c r="I2269" s="13">
        <v>11.4</v>
      </c>
      <c r="J2269" s="11">
        <v>0.0</v>
      </c>
      <c r="K2269" s="13">
        <v>4.5</v>
      </c>
      <c r="L2269" s="13">
        <v>5.2</v>
      </c>
      <c r="M2269" s="11">
        <v>-23.0</v>
      </c>
      <c r="N2269" s="14">
        <v>0.61</v>
      </c>
      <c r="O2269" s="13">
        <v>52.7</v>
      </c>
      <c r="P2269" s="13">
        <v>9.3</v>
      </c>
      <c r="Q2269" s="13">
        <v>21.4</v>
      </c>
      <c r="R2269" s="13">
        <v>5.7</v>
      </c>
      <c r="S2269" s="13">
        <v>2.6</v>
      </c>
      <c r="T2269" s="13">
        <v>2.3</v>
      </c>
      <c r="U2269" s="13">
        <v>0.5</v>
      </c>
      <c r="V2269" s="13">
        <v>63.8</v>
      </c>
      <c r="W2269" s="11" t="str">
        <f t="shared" si="1"/>
        <v>C-Weak|BBVA|Operations|2025</v>
      </c>
      <c r="X2269" s="15">
        <f>(MAX(0,MIN(1,1-(K2269-scaling_params!$B$2)/(scaling_params!$C$2-scaling_params!$B$2)))+MAX(0,MIN(1,(L2269-scaling_params!$B$3)/(scaling_params!$C$3-scaling_params!$B$3))))/2</f>
        <v>0.1617647059</v>
      </c>
      <c r="Y2269" s="15">
        <f>(MAX(0,MIN(1,(M2269-scaling_params!$B$4)/(scaling_params!$C$4-scaling_params!$B$4)))+MAX(0,MIN(1,(N2269-scaling_params!$B$5)/(scaling_params!$C$5-scaling_params!$B$5))))/2</f>
        <v>0.1642857143</v>
      </c>
      <c r="Z2269" s="15">
        <f>(MAX(0,MIN(1,(O2269-scaling_params!$B$6)/(scaling_params!$C$6-scaling_params!$B$6)))+MAX(0,MIN(1,1-(P2269-scaling_params!$B$7)/(scaling_params!$C$7-scaling_params!$B$7)))+MAX(0,MIN(1,(T2269-scaling_params!$B$11)/(scaling_params!$C$11-scaling_params!$B$11))))/3</f>
        <v>0.07619047619</v>
      </c>
      <c r="AA2269" s="15">
        <f>(MAX(0,MIN(1,1-(Q2269-scaling_params!$B$8)/(scaling_params!$C$8-scaling_params!$B$8)))+MAX(0,MIN(1,(R2269-scaling_params!$B$9)/(scaling_params!$C$9-scaling_params!$B$9)))+MAX(0,MIN(1,(S2269-scaling_params!$B$10)/(scaling_params!$C$10-scaling_params!$B$10))))/3</f>
        <v>0.09803921569</v>
      </c>
      <c r="AB2269" s="15">
        <f>(MAX(0,MIN(1,(U2269-scaling_params!$B$12)/(scaling_params!$C$12-scaling_params!$B$12)))+MAX(0,MIN(1,(V2269-scaling_params!$B$13)/(scaling_params!$C$13-scaling_params!$B$13))))/2</f>
        <v>0.1854545455</v>
      </c>
      <c r="AC2269" s="13">
        <f>(scaling_params!$G$2*X2269+scaling_params!$G$3*Y2269+scaling_params!$G$4*Z2269+scaling_params!$G$5*AA2269+scaling_params!$G$6*AB2269)*100</f>
        <v>13.3665149</v>
      </c>
      <c r="AD2269" s="11" t="s">
        <v>681</v>
      </c>
      <c r="AE2269" s="11">
        <f t="shared" si="2"/>
        <v>0</v>
      </c>
    </row>
    <row r="2270" ht="15.75" customHeight="1">
      <c r="A2270" s="11" t="s">
        <v>311</v>
      </c>
      <c r="B2270" s="11" t="s">
        <v>163</v>
      </c>
      <c r="C2270" s="11" t="s">
        <v>267</v>
      </c>
      <c r="D2270" s="11" t="s">
        <v>165</v>
      </c>
      <c r="E2270" s="12">
        <v>2024.0</v>
      </c>
      <c r="F2270" s="11" t="s">
        <v>171</v>
      </c>
      <c r="G2270" s="11" t="s">
        <v>184</v>
      </c>
      <c r="H2270" s="11">
        <v>2.0</v>
      </c>
      <c r="I2270" s="13">
        <v>11.9</v>
      </c>
      <c r="J2270" s="11">
        <v>1.0</v>
      </c>
      <c r="K2270" s="13">
        <v>5.2</v>
      </c>
      <c r="L2270" s="13">
        <v>5.6</v>
      </c>
      <c r="M2270" s="11">
        <v>-2.0</v>
      </c>
      <c r="N2270" s="14">
        <v>0.69</v>
      </c>
      <c r="O2270" s="13">
        <v>53.3</v>
      </c>
      <c r="P2270" s="13">
        <v>9.3</v>
      </c>
      <c r="Q2270" s="13">
        <v>24.0</v>
      </c>
      <c r="R2270" s="13">
        <v>6.7</v>
      </c>
      <c r="S2270" s="13">
        <v>3.2</v>
      </c>
      <c r="T2270" s="13">
        <v>2.2</v>
      </c>
      <c r="U2270" s="13">
        <v>0.6</v>
      </c>
      <c r="V2270" s="13">
        <v>49.6</v>
      </c>
      <c r="W2270" s="11" t="str">
        <f t="shared" si="1"/>
        <v>C-Weak|BBVA|Operations|2024</v>
      </c>
      <c r="X2270" s="15">
        <f>(MAX(0,MIN(1,1-(K2270-scaling_params!$B$2)/(scaling_params!$C$2-scaling_params!$B$2)))+MAX(0,MIN(1,(L2270-scaling_params!$B$3)/(scaling_params!$C$3-scaling_params!$B$3))))/2</f>
        <v>0.1911764706</v>
      </c>
      <c r="Y2270" s="15">
        <f>(MAX(0,MIN(1,(M2270-scaling_params!$B$4)/(scaling_params!$C$4-scaling_params!$B$4)))+MAX(0,MIN(1,(N2270-scaling_params!$B$5)/(scaling_params!$C$5-scaling_params!$B$5))))/2</f>
        <v>0.3642857143</v>
      </c>
      <c r="Z2270" s="15">
        <f>(MAX(0,MIN(1,(O2270-scaling_params!$B$6)/(scaling_params!$C$6-scaling_params!$B$6)))+MAX(0,MIN(1,1-(P2270-scaling_params!$B$7)/(scaling_params!$C$7-scaling_params!$B$7)))+MAX(0,MIN(1,(T2270-scaling_params!$B$11)/(scaling_params!$C$11-scaling_params!$B$11))))/3</f>
        <v>0.06666666667</v>
      </c>
      <c r="AA2270" s="15">
        <f>(MAX(0,MIN(1,1-(Q2270-scaling_params!$B$8)/(scaling_params!$C$8-scaling_params!$B$8)))+MAX(0,MIN(1,(R2270-scaling_params!$B$9)/(scaling_params!$C$9-scaling_params!$B$9)))+MAX(0,MIN(1,(S2270-scaling_params!$B$10)/(scaling_params!$C$10-scaling_params!$B$10))))/3</f>
        <v>0.1568627451</v>
      </c>
      <c r="AB2270" s="15">
        <f>(MAX(0,MIN(1,(U2270-scaling_params!$B$12)/(scaling_params!$C$12-scaling_params!$B$12)))+MAX(0,MIN(1,(V2270-scaling_params!$B$13)/(scaling_params!$C$13-scaling_params!$B$13))))/2</f>
        <v>0.05636363636</v>
      </c>
      <c r="AC2270" s="13">
        <f>(scaling_params!$G$2*X2270+scaling_params!$G$3*Y2270+scaling_params!$G$4*Z2270+scaling_params!$G$5*AA2270+scaling_params!$G$6*AB2270)*100</f>
        <v>18.04590323</v>
      </c>
      <c r="AD2270" s="11" t="s">
        <v>681</v>
      </c>
      <c r="AE2270" s="11">
        <f t="shared" si="2"/>
        <v>0</v>
      </c>
    </row>
    <row r="2271" ht="15.75" customHeight="1">
      <c r="A2271" s="11" t="s">
        <v>311</v>
      </c>
      <c r="B2271" s="11" t="s">
        <v>163</v>
      </c>
      <c r="C2271" s="11" t="s">
        <v>267</v>
      </c>
      <c r="D2271" s="11" t="s">
        <v>165</v>
      </c>
      <c r="E2271" s="12">
        <v>2025.0</v>
      </c>
      <c r="F2271" s="11" t="s">
        <v>171</v>
      </c>
      <c r="G2271" s="11" t="s">
        <v>184</v>
      </c>
      <c r="H2271" s="11">
        <v>2.0</v>
      </c>
      <c r="I2271" s="13">
        <v>11.4</v>
      </c>
      <c r="J2271" s="11">
        <v>0.0</v>
      </c>
      <c r="K2271" s="13">
        <v>4.5</v>
      </c>
      <c r="L2271" s="13">
        <v>5.0</v>
      </c>
      <c r="M2271" s="11">
        <v>4.0</v>
      </c>
      <c r="N2271" s="14">
        <v>0.67</v>
      </c>
      <c r="O2271" s="13">
        <v>52.7</v>
      </c>
      <c r="P2271" s="13">
        <v>9.3</v>
      </c>
      <c r="Q2271" s="13">
        <v>21.4</v>
      </c>
      <c r="R2271" s="13">
        <v>5.7</v>
      </c>
      <c r="S2271" s="13">
        <v>2.7</v>
      </c>
      <c r="T2271" s="13">
        <v>1.9</v>
      </c>
      <c r="U2271" s="13">
        <v>0.5</v>
      </c>
      <c r="V2271" s="13">
        <v>63.7</v>
      </c>
      <c r="W2271" s="11" t="str">
        <f t="shared" si="1"/>
        <v>C-Weak|BBVA|Operations|2025</v>
      </c>
      <c r="X2271" s="15">
        <f>(MAX(0,MIN(1,1-(K2271-scaling_params!$B$2)/(scaling_params!$C$2-scaling_params!$B$2)))+MAX(0,MIN(1,(L2271-scaling_params!$B$3)/(scaling_params!$C$3-scaling_params!$B$3))))/2</f>
        <v>0.1470588235</v>
      </c>
      <c r="Y2271" s="15">
        <f>(MAX(0,MIN(1,(M2271-scaling_params!$B$4)/(scaling_params!$C$4-scaling_params!$B$4)))+MAX(0,MIN(1,(N2271-scaling_params!$B$5)/(scaling_params!$C$5-scaling_params!$B$5))))/2</f>
        <v>0.3678571429</v>
      </c>
      <c r="Z2271" s="15">
        <f>(MAX(0,MIN(1,(O2271-scaling_params!$B$6)/(scaling_params!$C$6-scaling_params!$B$6)))+MAX(0,MIN(1,1-(P2271-scaling_params!$B$7)/(scaling_params!$C$7-scaling_params!$B$7)))+MAX(0,MIN(1,(T2271-scaling_params!$B$11)/(scaling_params!$C$11-scaling_params!$B$11))))/3</f>
        <v>0.0380952381</v>
      </c>
      <c r="AA2271" s="15">
        <f>(MAX(0,MIN(1,1-(Q2271-scaling_params!$B$8)/(scaling_params!$C$8-scaling_params!$B$8)))+MAX(0,MIN(1,(R2271-scaling_params!$B$9)/(scaling_params!$C$9-scaling_params!$B$9)))+MAX(0,MIN(1,(S2271-scaling_params!$B$10)/(scaling_params!$C$10-scaling_params!$B$10))))/3</f>
        <v>0.1078431373</v>
      </c>
      <c r="AB2271" s="15">
        <f>(MAX(0,MIN(1,(U2271-scaling_params!$B$12)/(scaling_params!$C$12-scaling_params!$B$12)))+MAX(0,MIN(1,(V2271-scaling_params!$B$13)/(scaling_params!$C$13-scaling_params!$B$13))))/2</f>
        <v>0.1845454545</v>
      </c>
      <c r="AC2271" s="13">
        <f>(scaling_params!$G$2*X2271+scaling_params!$G$3*Y2271+scaling_params!$G$4*Z2271+scaling_params!$G$5*AA2271+scaling_params!$G$6*AB2271)*100</f>
        <v>17.07143888</v>
      </c>
      <c r="AD2271" s="11" t="s">
        <v>681</v>
      </c>
      <c r="AE2271" s="11">
        <f t="shared" si="2"/>
        <v>0</v>
      </c>
    </row>
    <row r="2272" ht="15.75" customHeight="1">
      <c r="A2272" s="11" t="s">
        <v>312</v>
      </c>
      <c r="B2272" s="11" t="s">
        <v>163</v>
      </c>
      <c r="C2272" s="11" t="s">
        <v>267</v>
      </c>
      <c r="D2272" s="11" t="s">
        <v>170</v>
      </c>
      <c r="E2272" s="12">
        <v>2024.0</v>
      </c>
      <c r="F2272" s="11" t="s">
        <v>166</v>
      </c>
      <c r="G2272" s="11" t="s">
        <v>172</v>
      </c>
      <c r="H2272" s="11">
        <v>2.0</v>
      </c>
      <c r="I2272" s="13">
        <v>11.9</v>
      </c>
      <c r="J2272" s="11">
        <v>0.0</v>
      </c>
      <c r="K2272" s="13">
        <v>4.7</v>
      </c>
      <c r="L2272" s="13">
        <v>5.5</v>
      </c>
      <c r="M2272" s="11">
        <v>-1.0</v>
      </c>
      <c r="N2272" s="14">
        <v>0.71</v>
      </c>
      <c r="O2272" s="13">
        <v>58.3</v>
      </c>
      <c r="P2272" s="13">
        <v>9.6</v>
      </c>
      <c r="Q2272" s="13">
        <v>23.0</v>
      </c>
      <c r="R2272" s="13">
        <v>10.9</v>
      </c>
      <c r="S2272" s="13">
        <v>2.5</v>
      </c>
      <c r="T2272" s="13">
        <v>2.9</v>
      </c>
      <c r="U2272" s="13">
        <v>1.0</v>
      </c>
      <c r="V2272" s="13">
        <v>64.0</v>
      </c>
      <c r="W2272" s="11" t="str">
        <f t="shared" si="1"/>
        <v>C-Weak|BBVA|Risk|2024</v>
      </c>
      <c r="X2272" s="15">
        <f>(MAX(0,MIN(1,1-(K2272-scaling_params!$B$2)/(scaling_params!$C$2-scaling_params!$B$2)))+MAX(0,MIN(1,(L2272-scaling_params!$B$3)/(scaling_params!$C$3-scaling_params!$B$3))))/2</f>
        <v>0.1838235294</v>
      </c>
      <c r="Y2272" s="15">
        <f>(MAX(0,MIN(1,(M2272-scaling_params!$B$4)/(scaling_params!$C$4-scaling_params!$B$4)))+MAX(0,MIN(1,(N2272-scaling_params!$B$5)/(scaling_params!$C$5-scaling_params!$B$5))))/2</f>
        <v>0.394047619</v>
      </c>
      <c r="Z2272" s="15">
        <f>(MAX(0,MIN(1,(O2272-scaling_params!$B$6)/(scaling_params!$C$6-scaling_params!$B$6)))+MAX(0,MIN(1,1-(P2272-scaling_params!$B$7)/(scaling_params!$C$7-scaling_params!$B$7)))+MAX(0,MIN(1,(T2272-scaling_params!$B$11)/(scaling_params!$C$11-scaling_params!$B$11))))/3</f>
        <v>0.1613861386</v>
      </c>
      <c r="AA2272" s="15">
        <f>(MAX(0,MIN(1,1-(Q2272-scaling_params!$B$8)/(scaling_params!$C$8-scaling_params!$B$8)))+MAX(0,MIN(1,(R2272-scaling_params!$B$9)/(scaling_params!$C$9-scaling_params!$B$9)))+MAX(0,MIN(1,(S2272-scaling_params!$B$10)/(scaling_params!$C$10-scaling_params!$B$10))))/3</f>
        <v>0.1093323405</v>
      </c>
      <c r="AB2272" s="15">
        <f>(MAX(0,MIN(1,(U2272-scaling_params!$B$12)/(scaling_params!$C$12-scaling_params!$B$12)))+MAX(0,MIN(1,(V2272-scaling_params!$B$13)/(scaling_params!$C$13-scaling_params!$B$13))))/2</f>
        <v>0.1872727273</v>
      </c>
      <c r="AC2272" s="13">
        <f>(scaling_params!$G$2*X2272+scaling_params!$G$3*Y2272+scaling_params!$G$4*Z2272+scaling_params!$G$5*AA2272+scaling_params!$G$6*AB2272)*100</f>
        <v>21.50661362</v>
      </c>
      <c r="AD2272" s="11" t="s">
        <v>681</v>
      </c>
      <c r="AE2272" s="11">
        <f t="shared" si="2"/>
        <v>0</v>
      </c>
    </row>
    <row r="2273" ht="15.75" customHeight="1">
      <c r="A2273" s="11" t="s">
        <v>312</v>
      </c>
      <c r="B2273" s="11" t="s">
        <v>163</v>
      </c>
      <c r="C2273" s="11" t="s">
        <v>267</v>
      </c>
      <c r="D2273" s="11" t="s">
        <v>170</v>
      </c>
      <c r="E2273" s="12">
        <v>2025.0</v>
      </c>
      <c r="F2273" s="11" t="s">
        <v>166</v>
      </c>
      <c r="G2273" s="11" t="s">
        <v>172</v>
      </c>
      <c r="H2273" s="11">
        <v>2.0</v>
      </c>
      <c r="I2273" s="13">
        <v>11.4</v>
      </c>
      <c r="J2273" s="11">
        <v>0.0</v>
      </c>
      <c r="K2273" s="13">
        <v>4.1</v>
      </c>
      <c r="L2273" s="13">
        <v>4.9</v>
      </c>
      <c r="M2273" s="11">
        <v>-20.0</v>
      </c>
      <c r="N2273" s="14">
        <v>0.73</v>
      </c>
      <c r="O2273" s="13">
        <v>54.6</v>
      </c>
      <c r="P2273" s="13">
        <v>8.4</v>
      </c>
      <c r="Q2273" s="13">
        <v>21.3</v>
      </c>
      <c r="R2273" s="13">
        <v>7.8</v>
      </c>
      <c r="S2273" s="13">
        <v>3.2</v>
      </c>
      <c r="T2273" s="13">
        <v>3.1</v>
      </c>
      <c r="U2273" s="13">
        <v>0.9</v>
      </c>
      <c r="V2273" s="13">
        <v>65.9</v>
      </c>
      <c r="W2273" s="11" t="str">
        <f t="shared" si="1"/>
        <v>C-Weak|BBVA|Risk|2025</v>
      </c>
      <c r="X2273" s="15">
        <f>(MAX(0,MIN(1,1-(K2273-scaling_params!$B$2)/(scaling_params!$C$2-scaling_params!$B$2)))+MAX(0,MIN(1,(L2273-scaling_params!$B$3)/(scaling_params!$C$3-scaling_params!$B$3))))/2</f>
        <v>0.1397058824</v>
      </c>
      <c r="Y2273" s="15">
        <f>(MAX(0,MIN(1,(M2273-scaling_params!$B$4)/(scaling_params!$C$4-scaling_params!$B$4)))+MAX(0,MIN(1,(N2273-scaling_params!$B$5)/(scaling_params!$C$5-scaling_params!$B$5))))/2</f>
        <v>0.3285714286</v>
      </c>
      <c r="Z2273" s="15">
        <f>(MAX(0,MIN(1,(O2273-scaling_params!$B$6)/(scaling_params!$C$6-scaling_params!$B$6)))+MAX(0,MIN(1,1-(P2273-scaling_params!$B$7)/(scaling_params!$C$7-scaling_params!$B$7)))+MAX(0,MIN(1,(T2273-scaling_params!$B$11)/(scaling_params!$C$11-scaling_params!$B$11))))/3</f>
        <v>0.2244530245</v>
      </c>
      <c r="AA2273" s="15">
        <f>(MAX(0,MIN(1,1-(Q2273-scaling_params!$B$8)/(scaling_params!$C$8-scaling_params!$B$8)))+MAX(0,MIN(1,(R2273-scaling_params!$B$9)/(scaling_params!$C$9-scaling_params!$B$9)))+MAX(0,MIN(1,(S2273-scaling_params!$B$10)/(scaling_params!$C$10-scaling_params!$B$10))))/3</f>
        <v>0.1568627451</v>
      </c>
      <c r="AB2273" s="15">
        <f>(MAX(0,MIN(1,(U2273-scaling_params!$B$12)/(scaling_params!$C$12-scaling_params!$B$12)))+MAX(0,MIN(1,(V2273-scaling_params!$B$13)/(scaling_params!$C$13-scaling_params!$B$13))))/2</f>
        <v>0.2045454545</v>
      </c>
      <c r="AC2273" s="13">
        <f>(scaling_params!$G$2*X2273+scaling_params!$G$3*Y2273+scaling_params!$G$4*Z2273+scaling_params!$G$5*AA2273+scaling_params!$G$6*AB2273)*100</f>
        <v>21.45358356</v>
      </c>
      <c r="AD2273" s="11" t="s">
        <v>681</v>
      </c>
      <c r="AE2273" s="11">
        <f t="shared" si="2"/>
        <v>0</v>
      </c>
    </row>
    <row r="2274" ht="15.75" customHeight="1">
      <c r="A2274" s="11" t="s">
        <v>313</v>
      </c>
      <c r="B2274" s="11" t="s">
        <v>163</v>
      </c>
      <c r="C2274" s="11" t="s">
        <v>267</v>
      </c>
      <c r="D2274" s="11" t="s">
        <v>170</v>
      </c>
      <c r="E2274" s="12">
        <v>2024.0</v>
      </c>
      <c r="F2274" s="11" t="s">
        <v>171</v>
      </c>
      <c r="G2274" s="11" t="s">
        <v>172</v>
      </c>
      <c r="H2274" s="11">
        <v>2.0</v>
      </c>
      <c r="I2274" s="13">
        <v>11.9</v>
      </c>
      <c r="J2274" s="11">
        <v>0.0</v>
      </c>
      <c r="K2274" s="13">
        <v>4.7</v>
      </c>
      <c r="L2274" s="13">
        <v>5.1</v>
      </c>
      <c r="M2274" s="11">
        <v>-31.0</v>
      </c>
      <c r="N2274" s="14">
        <v>0.67</v>
      </c>
      <c r="O2274" s="13">
        <v>58.3</v>
      </c>
      <c r="P2274" s="13">
        <v>9.6</v>
      </c>
      <c r="Q2274" s="13">
        <v>23.0</v>
      </c>
      <c r="R2274" s="13">
        <v>10.9</v>
      </c>
      <c r="S2274" s="13">
        <v>2.4</v>
      </c>
      <c r="T2274" s="13">
        <v>1.9</v>
      </c>
      <c r="U2274" s="13">
        <v>1.0</v>
      </c>
      <c r="V2274" s="13">
        <v>55.7</v>
      </c>
      <c r="W2274" s="11" t="str">
        <f t="shared" si="1"/>
        <v>C-Weak|BBVA|Risk|2024</v>
      </c>
      <c r="X2274" s="15">
        <f>(MAX(0,MIN(1,1-(K2274-scaling_params!$B$2)/(scaling_params!$C$2-scaling_params!$B$2)))+MAX(0,MIN(1,(L2274-scaling_params!$B$3)/(scaling_params!$C$3-scaling_params!$B$3))))/2</f>
        <v>0.1544117647</v>
      </c>
      <c r="Y2274" s="15">
        <f>(MAX(0,MIN(1,(M2274-scaling_params!$B$4)/(scaling_params!$C$4-scaling_params!$B$4)))+MAX(0,MIN(1,(N2274-scaling_params!$B$5)/(scaling_params!$C$5-scaling_params!$B$5))))/2</f>
        <v>0.2011904762</v>
      </c>
      <c r="Z2274" s="15">
        <f>(MAX(0,MIN(1,(O2274-scaling_params!$B$6)/(scaling_params!$C$6-scaling_params!$B$6)))+MAX(0,MIN(1,1-(P2274-scaling_params!$B$7)/(scaling_params!$C$7-scaling_params!$B$7)))+MAX(0,MIN(1,(T2274-scaling_params!$B$11)/(scaling_params!$C$11-scaling_params!$B$11))))/3</f>
        <v>0.06614804338</v>
      </c>
      <c r="AA2274" s="15">
        <f>(MAX(0,MIN(1,1-(Q2274-scaling_params!$B$8)/(scaling_params!$C$8-scaling_params!$B$8)))+MAX(0,MIN(1,(R2274-scaling_params!$B$9)/(scaling_params!$C$9-scaling_params!$B$9)))+MAX(0,MIN(1,(S2274-scaling_params!$B$10)/(scaling_params!$C$10-scaling_params!$B$10))))/3</f>
        <v>0.09952841896</v>
      </c>
      <c r="AB2274" s="15">
        <f>(MAX(0,MIN(1,(U2274-scaling_params!$B$12)/(scaling_params!$C$12-scaling_params!$B$12)))+MAX(0,MIN(1,(V2274-scaling_params!$B$13)/(scaling_params!$C$13-scaling_params!$B$13))))/2</f>
        <v>0.1118181818</v>
      </c>
      <c r="AC2274" s="13">
        <f>(scaling_params!$G$2*X2274+scaling_params!$G$3*Y2274+scaling_params!$G$4*Z2274+scaling_params!$G$5*AA2274+scaling_params!$G$6*AB2274)*100</f>
        <v>12.9822864</v>
      </c>
      <c r="AD2274" s="11" t="s">
        <v>681</v>
      </c>
      <c r="AE2274" s="11">
        <f t="shared" si="2"/>
        <v>0</v>
      </c>
    </row>
    <row r="2275" ht="15.75" customHeight="1">
      <c r="A2275" s="11" t="s">
        <v>313</v>
      </c>
      <c r="B2275" s="11" t="s">
        <v>163</v>
      </c>
      <c r="C2275" s="11" t="s">
        <v>267</v>
      </c>
      <c r="D2275" s="11" t="s">
        <v>170</v>
      </c>
      <c r="E2275" s="12">
        <v>2025.0</v>
      </c>
      <c r="F2275" s="11" t="s">
        <v>171</v>
      </c>
      <c r="G2275" s="11" t="s">
        <v>172</v>
      </c>
      <c r="H2275" s="11">
        <v>2.0</v>
      </c>
      <c r="I2275" s="13">
        <v>11.4</v>
      </c>
      <c r="J2275" s="11">
        <v>0.0</v>
      </c>
      <c r="K2275" s="13">
        <v>4.1</v>
      </c>
      <c r="L2275" s="13">
        <v>4.8</v>
      </c>
      <c r="M2275" s="11">
        <v>-1.0</v>
      </c>
      <c r="N2275" s="14">
        <v>0.61</v>
      </c>
      <c r="O2275" s="13">
        <v>54.6</v>
      </c>
      <c r="P2275" s="13">
        <v>8.4</v>
      </c>
      <c r="Q2275" s="13">
        <v>21.3</v>
      </c>
      <c r="R2275" s="13">
        <v>7.8</v>
      </c>
      <c r="S2275" s="13">
        <v>1.9</v>
      </c>
      <c r="T2275" s="13">
        <v>2.5</v>
      </c>
      <c r="U2275" s="13">
        <v>0.9</v>
      </c>
      <c r="V2275" s="13">
        <v>47.9</v>
      </c>
      <c r="W2275" s="11" t="str">
        <f t="shared" si="1"/>
        <v>C-Weak|BBVA|Risk|2025</v>
      </c>
      <c r="X2275" s="15">
        <f>(MAX(0,MIN(1,1-(K2275-scaling_params!$B$2)/(scaling_params!$C$2-scaling_params!$B$2)))+MAX(0,MIN(1,(L2275-scaling_params!$B$3)/(scaling_params!$C$3-scaling_params!$B$3))))/2</f>
        <v>0.1323529412</v>
      </c>
      <c r="Y2275" s="15">
        <f>(MAX(0,MIN(1,(M2275-scaling_params!$B$4)/(scaling_params!$C$4-scaling_params!$B$4)))+MAX(0,MIN(1,(N2275-scaling_params!$B$5)/(scaling_params!$C$5-scaling_params!$B$5))))/2</f>
        <v>0.269047619</v>
      </c>
      <c r="Z2275" s="15">
        <f>(MAX(0,MIN(1,(O2275-scaling_params!$B$6)/(scaling_params!$C$6-scaling_params!$B$6)))+MAX(0,MIN(1,1-(P2275-scaling_params!$B$7)/(scaling_params!$C$7-scaling_params!$B$7)))+MAX(0,MIN(1,(T2275-scaling_params!$B$11)/(scaling_params!$C$11-scaling_params!$B$11))))/3</f>
        <v>0.1673101673</v>
      </c>
      <c r="AA2275" s="15">
        <f>(MAX(0,MIN(1,1-(Q2275-scaling_params!$B$8)/(scaling_params!$C$8-scaling_params!$B$8)))+MAX(0,MIN(1,(R2275-scaling_params!$B$9)/(scaling_params!$C$9-scaling_params!$B$9)))+MAX(0,MIN(1,(S2275-scaling_params!$B$10)/(scaling_params!$C$10-scaling_params!$B$10))))/3</f>
        <v>0.02941176471</v>
      </c>
      <c r="AB2275" s="15">
        <f>(MAX(0,MIN(1,(U2275-scaling_params!$B$12)/(scaling_params!$C$12-scaling_params!$B$12)))+MAX(0,MIN(1,(V2275-scaling_params!$B$13)/(scaling_params!$C$13-scaling_params!$B$13))))/2</f>
        <v>0.04090909091</v>
      </c>
      <c r="AC2275" s="13">
        <f>(scaling_params!$G$2*X2275+scaling_params!$G$3*Y2275+scaling_params!$G$4*Z2275+scaling_params!$G$5*AA2275+scaling_params!$G$6*AB2275)*100</f>
        <v>14.36507643</v>
      </c>
      <c r="AD2275" s="11" t="s">
        <v>681</v>
      </c>
      <c r="AE2275" s="11">
        <f t="shared" si="2"/>
        <v>0</v>
      </c>
    </row>
    <row r="2276" ht="15.75" customHeight="1">
      <c r="A2276" s="11" t="s">
        <v>314</v>
      </c>
      <c r="B2276" s="11" t="s">
        <v>163</v>
      </c>
      <c r="C2276" s="11" t="s">
        <v>267</v>
      </c>
      <c r="D2276" s="11" t="s">
        <v>181</v>
      </c>
      <c r="E2276" s="12">
        <v>2024.0</v>
      </c>
      <c r="F2276" s="11" t="s">
        <v>171</v>
      </c>
      <c r="G2276" s="11" t="s">
        <v>172</v>
      </c>
      <c r="H2276" s="11">
        <v>5.0</v>
      </c>
      <c r="I2276" s="13">
        <v>11.9</v>
      </c>
      <c r="J2276" s="11">
        <v>0.0</v>
      </c>
      <c r="K2276" s="13">
        <v>5.0</v>
      </c>
      <c r="L2276" s="13">
        <v>5.1</v>
      </c>
      <c r="M2276" s="11">
        <v>-5.0</v>
      </c>
      <c r="N2276" s="14">
        <v>0.67</v>
      </c>
      <c r="O2276" s="13">
        <v>58.2</v>
      </c>
      <c r="P2276" s="13">
        <v>10.1</v>
      </c>
      <c r="Q2276" s="13">
        <v>23.5</v>
      </c>
      <c r="R2276" s="13">
        <v>8.2</v>
      </c>
      <c r="S2276" s="13">
        <v>2.1</v>
      </c>
      <c r="T2276" s="13">
        <v>2.4</v>
      </c>
      <c r="U2276" s="13">
        <v>1.0</v>
      </c>
      <c r="V2276" s="13">
        <v>46.8</v>
      </c>
      <c r="W2276" s="11" t="str">
        <f t="shared" si="1"/>
        <v>C-Weak|BBVA|Corporate|2024</v>
      </c>
      <c r="X2276" s="15">
        <f>(MAX(0,MIN(1,1-(K2276-scaling_params!$B$2)/(scaling_params!$C$2-scaling_params!$B$2)))+MAX(0,MIN(1,(L2276-scaling_params!$B$3)/(scaling_params!$C$3-scaling_params!$B$3))))/2</f>
        <v>0.1544117647</v>
      </c>
      <c r="Y2276" s="15">
        <f>(MAX(0,MIN(1,(M2276-scaling_params!$B$4)/(scaling_params!$C$4-scaling_params!$B$4)))+MAX(0,MIN(1,(N2276-scaling_params!$B$5)/(scaling_params!$C$5-scaling_params!$B$5))))/2</f>
        <v>0.325</v>
      </c>
      <c r="Z2276" s="15">
        <f>(MAX(0,MIN(1,(O2276-scaling_params!$B$6)/(scaling_params!$C$6-scaling_params!$B$6)))+MAX(0,MIN(1,1-(P2276-scaling_params!$B$7)/(scaling_params!$C$7-scaling_params!$B$7)))+MAX(0,MIN(1,(T2276-scaling_params!$B$11)/(scaling_params!$C$11-scaling_params!$B$11))))/3</f>
        <v>0.112116926</v>
      </c>
      <c r="AA2276" s="15">
        <f>(MAX(0,MIN(1,1-(Q2276-scaling_params!$B$8)/(scaling_params!$C$8-scaling_params!$B$8)))+MAX(0,MIN(1,(R2276-scaling_params!$B$9)/(scaling_params!$C$9-scaling_params!$B$9)))+MAX(0,MIN(1,(S2276-scaling_params!$B$10)/(scaling_params!$C$10-scaling_params!$B$10))))/3</f>
        <v>0.04901960784</v>
      </c>
      <c r="AB2276" s="15">
        <f>(MAX(0,MIN(1,(U2276-scaling_params!$B$12)/(scaling_params!$C$12-scaling_params!$B$12)))+MAX(0,MIN(1,(V2276-scaling_params!$B$13)/(scaling_params!$C$13-scaling_params!$B$13))))/2</f>
        <v>0.03090909091</v>
      </c>
      <c r="AC2276" s="13">
        <f>(scaling_params!$G$2*X2276+scaling_params!$G$3*Y2276+scaling_params!$G$4*Z2276+scaling_params!$G$5*AA2276+scaling_params!$G$6*AB2276)*100</f>
        <v>15.1283966</v>
      </c>
      <c r="AD2276" s="11" t="s">
        <v>681</v>
      </c>
      <c r="AE2276" s="11">
        <f t="shared" si="2"/>
        <v>0</v>
      </c>
    </row>
    <row r="2277" ht="15.75" customHeight="1">
      <c r="A2277" s="11" t="s">
        <v>314</v>
      </c>
      <c r="B2277" s="11" t="s">
        <v>163</v>
      </c>
      <c r="C2277" s="11" t="s">
        <v>267</v>
      </c>
      <c r="D2277" s="11" t="s">
        <v>181</v>
      </c>
      <c r="E2277" s="12">
        <v>2025.0</v>
      </c>
      <c r="F2277" s="11" t="s">
        <v>171</v>
      </c>
      <c r="G2277" s="11" t="s">
        <v>172</v>
      </c>
      <c r="H2277" s="11">
        <v>5.0</v>
      </c>
      <c r="I2277" s="13">
        <v>11.4</v>
      </c>
      <c r="J2277" s="11">
        <v>0.0</v>
      </c>
      <c r="K2277" s="13">
        <v>5.1</v>
      </c>
      <c r="L2277" s="13">
        <v>5.9</v>
      </c>
      <c r="M2277" s="11">
        <v>-28.0</v>
      </c>
      <c r="N2277" s="14">
        <v>0.67</v>
      </c>
      <c r="O2277" s="13">
        <v>54.3</v>
      </c>
      <c r="P2277" s="13">
        <v>9.4</v>
      </c>
      <c r="Q2277" s="13">
        <v>22.9</v>
      </c>
      <c r="R2277" s="13">
        <v>7.0</v>
      </c>
      <c r="S2277" s="13">
        <v>2.6</v>
      </c>
      <c r="T2277" s="13">
        <v>2.3</v>
      </c>
      <c r="U2277" s="13">
        <v>0.8</v>
      </c>
      <c r="V2277" s="13">
        <v>61.9</v>
      </c>
      <c r="W2277" s="11" t="str">
        <f t="shared" si="1"/>
        <v>C-Weak|BBVA|Corporate|2025</v>
      </c>
      <c r="X2277" s="15">
        <f>(MAX(0,MIN(1,1-(K2277-scaling_params!$B$2)/(scaling_params!$C$2-scaling_params!$B$2)))+MAX(0,MIN(1,(L2277-scaling_params!$B$3)/(scaling_params!$C$3-scaling_params!$B$3))))/2</f>
        <v>0.2132352941</v>
      </c>
      <c r="Y2277" s="15">
        <f>(MAX(0,MIN(1,(M2277-scaling_params!$B$4)/(scaling_params!$C$4-scaling_params!$B$4)))+MAX(0,MIN(1,(N2277-scaling_params!$B$5)/(scaling_params!$C$5-scaling_params!$B$5))))/2</f>
        <v>0.2154761905</v>
      </c>
      <c r="Z2277" s="15">
        <f>(MAX(0,MIN(1,(O2277-scaling_params!$B$6)/(scaling_params!$C$6-scaling_params!$B$6)))+MAX(0,MIN(1,1-(P2277-scaling_params!$B$7)/(scaling_params!$C$7-scaling_params!$B$7)))+MAX(0,MIN(1,(T2277-scaling_params!$B$11)/(scaling_params!$C$11-scaling_params!$B$11))))/3</f>
        <v>0.07619047619</v>
      </c>
      <c r="AA2277" s="15">
        <f>(MAX(0,MIN(1,1-(Q2277-scaling_params!$B$8)/(scaling_params!$C$8-scaling_params!$B$8)))+MAX(0,MIN(1,(R2277-scaling_params!$B$9)/(scaling_params!$C$9-scaling_params!$B$9)))+MAX(0,MIN(1,(S2277-scaling_params!$B$10)/(scaling_params!$C$10-scaling_params!$B$10))))/3</f>
        <v>0.09803921569</v>
      </c>
      <c r="AB2277" s="15">
        <f>(MAX(0,MIN(1,(U2277-scaling_params!$B$12)/(scaling_params!$C$12-scaling_params!$B$12)))+MAX(0,MIN(1,(V2277-scaling_params!$B$13)/(scaling_params!$C$13-scaling_params!$B$13))))/2</f>
        <v>0.1681818182</v>
      </c>
      <c r="AC2277" s="13">
        <f>(scaling_params!$G$2*X2277+scaling_params!$G$3*Y2277+scaling_params!$G$4*Z2277+scaling_params!$G$5*AA2277+scaling_params!$G$6*AB2277)*100</f>
        <v>15.57523173</v>
      </c>
      <c r="AD2277" s="11" t="s">
        <v>681</v>
      </c>
      <c r="AE2277" s="11">
        <f t="shared" si="2"/>
        <v>0</v>
      </c>
    </row>
    <row r="2278" ht="15.75" customHeight="1">
      <c r="A2278" s="11" t="s">
        <v>315</v>
      </c>
      <c r="B2278" s="11" t="s">
        <v>163</v>
      </c>
      <c r="C2278" s="11" t="s">
        <v>267</v>
      </c>
      <c r="D2278" s="11" t="s">
        <v>165</v>
      </c>
      <c r="E2278" s="12">
        <v>2024.0</v>
      </c>
      <c r="F2278" s="11" t="s">
        <v>171</v>
      </c>
      <c r="G2278" s="11" t="s">
        <v>184</v>
      </c>
      <c r="H2278" s="11">
        <v>5.0</v>
      </c>
      <c r="I2278" s="13">
        <v>11.9</v>
      </c>
      <c r="J2278" s="11">
        <v>0.0</v>
      </c>
      <c r="K2278" s="13">
        <v>5.2</v>
      </c>
      <c r="L2278" s="13">
        <v>4.2</v>
      </c>
      <c r="M2278" s="11">
        <v>-28.0</v>
      </c>
      <c r="N2278" s="14">
        <v>0.71</v>
      </c>
      <c r="O2278" s="13">
        <v>53.3</v>
      </c>
      <c r="P2278" s="13">
        <v>9.3</v>
      </c>
      <c r="Q2278" s="13">
        <v>24.0</v>
      </c>
      <c r="R2278" s="13">
        <v>6.7</v>
      </c>
      <c r="S2278" s="13">
        <v>1.6</v>
      </c>
      <c r="T2278" s="13">
        <v>1.8</v>
      </c>
      <c r="U2278" s="13">
        <v>0.6</v>
      </c>
      <c r="V2278" s="13">
        <v>53.8</v>
      </c>
      <c r="W2278" s="11" t="str">
        <f t="shared" si="1"/>
        <v>C-Weak|BBVA|Operations|2024</v>
      </c>
      <c r="X2278" s="15">
        <f>(MAX(0,MIN(1,1-(K2278-scaling_params!$B$2)/(scaling_params!$C$2-scaling_params!$B$2)))+MAX(0,MIN(1,(L2278-scaling_params!$B$3)/(scaling_params!$C$3-scaling_params!$B$3))))/2</f>
        <v>0.08823529412</v>
      </c>
      <c r="Y2278" s="15">
        <f>(MAX(0,MIN(1,(M2278-scaling_params!$B$4)/(scaling_params!$C$4-scaling_params!$B$4)))+MAX(0,MIN(1,(N2278-scaling_params!$B$5)/(scaling_params!$C$5-scaling_params!$B$5))))/2</f>
        <v>0.2654761905</v>
      </c>
      <c r="Z2278" s="15">
        <f>(MAX(0,MIN(1,(O2278-scaling_params!$B$6)/(scaling_params!$C$6-scaling_params!$B$6)))+MAX(0,MIN(1,1-(P2278-scaling_params!$B$7)/(scaling_params!$C$7-scaling_params!$B$7)))+MAX(0,MIN(1,(T2278-scaling_params!$B$11)/(scaling_params!$C$11-scaling_params!$B$11))))/3</f>
        <v>0.02857142857</v>
      </c>
      <c r="AA2278" s="15">
        <f>(MAX(0,MIN(1,1-(Q2278-scaling_params!$B$8)/(scaling_params!$C$8-scaling_params!$B$8)))+MAX(0,MIN(1,(R2278-scaling_params!$B$9)/(scaling_params!$C$9-scaling_params!$B$9)))+MAX(0,MIN(1,(S2278-scaling_params!$B$10)/(scaling_params!$C$10-scaling_params!$B$10))))/3</f>
        <v>0</v>
      </c>
      <c r="AB2278" s="15">
        <f>(MAX(0,MIN(1,(U2278-scaling_params!$B$12)/(scaling_params!$C$12-scaling_params!$B$12)))+MAX(0,MIN(1,(V2278-scaling_params!$B$13)/(scaling_params!$C$13-scaling_params!$B$13))))/2</f>
        <v>0.09454545455</v>
      </c>
      <c r="AC2278" s="13">
        <f>(scaling_params!$G$2*X2278+scaling_params!$G$3*Y2278+scaling_params!$G$4*Z2278+scaling_params!$G$5*AA2278+scaling_params!$G$6*AB2278)*100</f>
        <v>10.09928482</v>
      </c>
      <c r="AD2278" s="11" t="s">
        <v>681</v>
      </c>
      <c r="AE2278" s="11">
        <f t="shared" si="2"/>
        <v>0</v>
      </c>
    </row>
    <row r="2279" ht="15.75" customHeight="1">
      <c r="A2279" s="11" t="s">
        <v>315</v>
      </c>
      <c r="B2279" s="11" t="s">
        <v>163</v>
      </c>
      <c r="C2279" s="11" t="s">
        <v>267</v>
      </c>
      <c r="D2279" s="11" t="s">
        <v>165</v>
      </c>
      <c r="E2279" s="12">
        <v>2025.0</v>
      </c>
      <c r="F2279" s="11" t="s">
        <v>171</v>
      </c>
      <c r="G2279" s="11" t="s">
        <v>184</v>
      </c>
      <c r="H2279" s="11">
        <v>5.0</v>
      </c>
      <c r="I2279" s="13">
        <v>11.4</v>
      </c>
      <c r="J2279" s="11">
        <v>0.0</v>
      </c>
      <c r="K2279" s="13">
        <v>4.5</v>
      </c>
      <c r="L2279" s="13">
        <v>3.7</v>
      </c>
      <c r="M2279" s="11">
        <v>-22.0</v>
      </c>
      <c r="N2279" s="14">
        <v>0.63</v>
      </c>
      <c r="O2279" s="13">
        <v>52.7</v>
      </c>
      <c r="P2279" s="13">
        <v>9.3</v>
      </c>
      <c r="Q2279" s="13">
        <v>21.4</v>
      </c>
      <c r="R2279" s="13">
        <v>5.7</v>
      </c>
      <c r="S2279" s="13">
        <v>2.0</v>
      </c>
      <c r="T2279" s="13">
        <v>2.2</v>
      </c>
      <c r="U2279" s="13">
        <v>0.5</v>
      </c>
      <c r="V2279" s="13">
        <v>54.0</v>
      </c>
      <c r="W2279" s="11" t="str">
        <f t="shared" si="1"/>
        <v>C-Weak|BBVA|Operations|2025</v>
      </c>
      <c r="X2279" s="15">
        <f>(MAX(0,MIN(1,1-(K2279-scaling_params!$B$2)/(scaling_params!$C$2-scaling_params!$B$2)))+MAX(0,MIN(1,(L2279-scaling_params!$B$3)/(scaling_params!$C$3-scaling_params!$B$3))))/2</f>
        <v>0.05147058824</v>
      </c>
      <c r="Y2279" s="15">
        <f>(MAX(0,MIN(1,(M2279-scaling_params!$B$4)/(scaling_params!$C$4-scaling_params!$B$4)))+MAX(0,MIN(1,(N2279-scaling_params!$B$5)/(scaling_params!$C$5-scaling_params!$B$5))))/2</f>
        <v>0.194047619</v>
      </c>
      <c r="Z2279" s="15">
        <f>(MAX(0,MIN(1,(O2279-scaling_params!$B$6)/(scaling_params!$C$6-scaling_params!$B$6)))+MAX(0,MIN(1,1-(P2279-scaling_params!$B$7)/(scaling_params!$C$7-scaling_params!$B$7)))+MAX(0,MIN(1,(T2279-scaling_params!$B$11)/(scaling_params!$C$11-scaling_params!$B$11))))/3</f>
        <v>0.06666666667</v>
      </c>
      <c r="AA2279" s="15">
        <f>(MAX(0,MIN(1,1-(Q2279-scaling_params!$B$8)/(scaling_params!$C$8-scaling_params!$B$8)))+MAX(0,MIN(1,(R2279-scaling_params!$B$9)/(scaling_params!$C$9-scaling_params!$B$9)))+MAX(0,MIN(1,(S2279-scaling_params!$B$10)/(scaling_params!$C$10-scaling_params!$B$10))))/3</f>
        <v>0.03921568627</v>
      </c>
      <c r="AB2279" s="15">
        <f>(MAX(0,MIN(1,(U2279-scaling_params!$B$12)/(scaling_params!$C$12-scaling_params!$B$12)))+MAX(0,MIN(1,(V2279-scaling_params!$B$13)/(scaling_params!$C$13-scaling_params!$B$13))))/2</f>
        <v>0.09636363636</v>
      </c>
      <c r="AC2279" s="13">
        <f>(scaling_params!$G$2*X2279+scaling_params!$G$3*Y2279+scaling_params!$G$4*Z2279+scaling_params!$G$5*AA2279+scaling_params!$G$6*AB2279)*100</f>
        <v>9.163631525</v>
      </c>
      <c r="AD2279" s="11" t="s">
        <v>681</v>
      </c>
      <c r="AE2279" s="11">
        <f t="shared" si="2"/>
        <v>0</v>
      </c>
    </row>
    <row r="2280" ht="15.75" customHeight="1">
      <c r="A2280" s="11" t="s">
        <v>316</v>
      </c>
      <c r="B2280" s="11" t="s">
        <v>163</v>
      </c>
      <c r="C2280" s="11" t="s">
        <v>267</v>
      </c>
      <c r="D2280" s="11" t="s">
        <v>165</v>
      </c>
      <c r="E2280" s="12">
        <v>2024.0</v>
      </c>
      <c r="F2280" s="11" t="s">
        <v>166</v>
      </c>
      <c r="G2280" s="11" t="s">
        <v>172</v>
      </c>
      <c r="H2280" s="11">
        <v>5.0</v>
      </c>
      <c r="I2280" s="13">
        <v>11.9</v>
      </c>
      <c r="J2280" s="11">
        <v>0.0</v>
      </c>
      <c r="K2280" s="13">
        <v>5.2</v>
      </c>
      <c r="L2280" s="13">
        <v>4.8</v>
      </c>
      <c r="M2280" s="11">
        <v>-19.0</v>
      </c>
      <c r="N2280" s="14">
        <v>0.69</v>
      </c>
      <c r="O2280" s="13">
        <v>53.3</v>
      </c>
      <c r="P2280" s="13">
        <v>9.3</v>
      </c>
      <c r="Q2280" s="13">
        <v>24.0</v>
      </c>
      <c r="R2280" s="13">
        <v>6.7</v>
      </c>
      <c r="S2280" s="13">
        <v>2.2</v>
      </c>
      <c r="T2280" s="13">
        <v>1.9</v>
      </c>
      <c r="U2280" s="13">
        <v>0.6</v>
      </c>
      <c r="V2280" s="13">
        <v>60.7</v>
      </c>
      <c r="W2280" s="11" t="str">
        <f t="shared" si="1"/>
        <v>C-Weak|BBVA|Operations|2024</v>
      </c>
      <c r="X2280" s="15">
        <f>(MAX(0,MIN(1,1-(K2280-scaling_params!$B$2)/(scaling_params!$C$2-scaling_params!$B$2)))+MAX(0,MIN(1,(L2280-scaling_params!$B$3)/(scaling_params!$C$3-scaling_params!$B$3))))/2</f>
        <v>0.1323529412</v>
      </c>
      <c r="Y2280" s="15">
        <f>(MAX(0,MIN(1,(M2280-scaling_params!$B$4)/(scaling_params!$C$4-scaling_params!$B$4)))+MAX(0,MIN(1,(N2280-scaling_params!$B$5)/(scaling_params!$C$5-scaling_params!$B$5))))/2</f>
        <v>0.2833333333</v>
      </c>
      <c r="Z2280" s="15">
        <f>(MAX(0,MIN(1,(O2280-scaling_params!$B$6)/(scaling_params!$C$6-scaling_params!$B$6)))+MAX(0,MIN(1,1-(P2280-scaling_params!$B$7)/(scaling_params!$C$7-scaling_params!$B$7)))+MAX(0,MIN(1,(T2280-scaling_params!$B$11)/(scaling_params!$C$11-scaling_params!$B$11))))/3</f>
        <v>0.0380952381</v>
      </c>
      <c r="AA2280" s="15">
        <f>(MAX(0,MIN(1,1-(Q2280-scaling_params!$B$8)/(scaling_params!$C$8-scaling_params!$B$8)))+MAX(0,MIN(1,(R2280-scaling_params!$B$9)/(scaling_params!$C$9-scaling_params!$B$9)))+MAX(0,MIN(1,(S2280-scaling_params!$B$10)/(scaling_params!$C$10-scaling_params!$B$10))))/3</f>
        <v>0.05882352941</v>
      </c>
      <c r="AB2280" s="15">
        <f>(MAX(0,MIN(1,(U2280-scaling_params!$B$12)/(scaling_params!$C$12-scaling_params!$B$12)))+MAX(0,MIN(1,(V2280-scaling_params!$B$13)/(scaling_params!$C$13-scaling_params!$B$13))))/2</f>
        <v>0.1572727273</v>
      </c>
      <c r="AC2280" s="13">
        <f>(scaling_params!$G$2*X2280+scaling_params!$G$3*Y2280+scaling_params!$G$4*Z2280+scaling_params!$G$5*AA2280+scaling_params!$G$6*AB2280)*100</f>
        <v>13.55497785</v>
      </c>
      <c r="AD2280" s="11" t="s">
        <v>681</v>
      </c>
      <c r="AE2280" s="11">
        <f t="shared" si="2"/>
        <v>0</v>
      </c>
    </row>
    <row r="2281" ht="15.75" customHeight="1">
      <c r="A2281" s="11" t="s">
        <v>316</v>
      </c>
      <c r="B2281" s="11" t="s">
        <v>163</v>
      </c>
      <c r="C2281" s="11" t="s">
        <v>267</v>
      </c>
      <c r="D2281" s="11" t="s">
        <v>165</v>
      </c>
      <c r="E2281" s="12">
        <v>2025.0</v>
      </c>
      <c r="F2281" s="11" t="s">
        <v>166</v>
      </c>
      <c r="G2281" s="11" t="s">
        <v>172</v>
      </c>
      <c r="H2281" s="11">
        <v>5.0</v>
      </c>
      <c r="I2281" s="13">
        <v>11.4</v>
      </c>
      <c r="J2281" s="11">
        <v>0.0</v>
      </c>
      <c r="K2281" s="13">
        <v>4.5</v>
      </c>
      <c r="L2281" s="13">
        <v>5.1</v>
      </c>
      <c r="M2281" s="11">
        <v>-24.0</v>
      </c>
      <c r="N2281" s="14">
        <v>0.64</v>
      </c>
      <c r="O2281" s="13">
        <v>52.7</v>
      </c>
      <c r="P2281" s="13">
        <v>9.3</v>
      </c>
      <c r="Q2281" s="13">
        <v>21.4</v>
      </c>
      <c r="R2281" s="13">
        <v>5.7</v>
      </c>
      <c r="S2281" s="13">
        <v>2.2</v>
      </c>
      <c r="T2281" s="13">
        <v>2.5</v>
      </c>
      <c r="U2281" s="13">
        <v>0.5</v>
      </c>
      <c r="V2281" s="13">
        <v>51.6</v>
      </c>
      <c r="W2281" s="11" t="str">
        <f t="shared" si="1"/>
        <v>C-Weak|BBVA|Operations|2025</v>
      </c>
      <c r="X2281" s="15">
        <f>(MAX(0,MIN(1,1-(K2281-scaling_params!$B$2)/(scaling_params!$C$2-scaling_params!$B$2)))+MAX(0,MIN(1,(L2281-scaling_params!$B$3)/(scaling_params!$C$3-scaling_params!$B$3))))/2</f>
        <v>0.1544117647</v>
      </c>
      <c r="Y2281" s="15">
        <f>(MAX(0,MIN(1,(M2281-scaling_params!$B$4)/(scaling_params!$C$4-scaling_params!$B$4)))+MAX(0,MIN(1,(N2281-scaling_params!$B$5)/(scaling_params!$C$5-scaling_params!$B$5))))/2</f>
        <v>0.1970238095</v>
      </c>
      <c r="Z2281" s="15">
        <f>(MAX(0,MIN(1,(O2281-scaling_params!$B$6)/(scaling_params!$C$6-scaling_params!$B$6)))+MAX(0,MIN(1,1-(P2281-scaling_params!$B$7)/(scaling_params!$C$7-scaling_params!$B$7)))+MAX(0,MIN(1,(T2281-scaling_params!$B$11)/(scaling_params!$C$11-scaling_params!$B$11))))/3</f>
        <v>0.09523809524</v>
      </c>
      <c r="AA2281" s="15">
        <f>(MAX(0,MIN(1,1-(Q2281-scaling_params!$B$8)/(scaling_params!$C$8-scaling_params!$B$8)))+MAX(0,MIN(1,(R2281-scaling_params!$B$9)/(scaling_params!$C$9-scaling_params!$B$9)))+MAX(0,MIN(1,(S2281-scaling_params!$B$10)/(scaling_params!$C$10-scaling_params!$B$10))))/3</f>
        <v>0.05882352941</v>
      </c>
      <c r="AB2281" s="15">
        <f>(MAX(0,MIN(1,(U2281-scaling_params!$B$12)/(scaling_params!$C$12-scaling_params!$B$12)))+MAX(0,MIN(1,(V2281-scaling_params!$B$13)/(scaling_params!$C$13-scaling_params!$B$13))))/2</f>
        <v>0.07454545455</v>
      </c>
      <c r="AC2281" s="13">
        <f>(scaling_params!$G$2*X2281+scaling_params!$G$3*Y2281+scaling_params!$G$4*Z2281+scaling_params!$G$5*AA2281+scaling_params!$G$6*AB2281)*100</f>
        <v>12.41176171</v>
      </c>
      <c r="AD2281" s="11" t="s">
        <v>681</v>
      </c>
      <c r="AE2281" s="11">
        <f t="shared" si="2"/>
        <v>0</v>
      </c>
    </row>
    <row r="2282" ht="15.75" customHeight="1">
      <c r="A2282" s="11" t="s">
        <v>317</v>
      </c>
      <c r="B2282" s="11" t="s">
        <v>163</v>
      </c>
      <c r="C2282" s="11" t="s">
        <v>267</v>
      </c>
      <c r="D2282" s="11" t="s">
        <v>181</v>
      </c>
      <c r="E2282" s="12">
        <v>2024.0</v>
      </c>
      <c r="F2282" s="11" t="s">
        <v>166</v>
      </c>
      <c r="G2282" s="11" t="s">
        <v>172</v>
      </c>
      <c r="H2282" s="11">
        <v>2.0</v>
      </c>
      <c r="I2282" s="13">
        <v>11.9</v>
      </c>
      <c r="J2282" s="11">
        <v>0.0</v>
      </c>
      <c r="K2282" s="13">
        <v>5.0</v>
      </c>
      <c r="L2282" s="13">
        <v>4.5</v>
      </c>
      <c r="M2282" s="11">
        <v>-11.0</v>
      </c>
      <c r="N2282" s="14">
        <v>0.68</v>
      </c>
      <c r="O2282" s="13">
        <v>58.2</v>
      </c>
      <c r="P2282" s="13">
        <v>10.1</v>
      </c>
      <c r="Q2282" s="13">
        <v>23.5</v>
      </c>
      <c r="R2282" s="13">
        <v>8.2</v>
      </c>
      <c r="S2282" s="13">
        <v>2.0</v>
      </c>
      <c r="T2282" s="13">
        <v>2.8</v>
      </c>
      <c r="U2282" s="13">
        <v>1.0</v>
      </c>
      <c r="V2282" s="13">
        <v>54.4</v>
      </c>
      <c r="W2282" s="11" t="str">
        <f t="shared" si="1"/>
        <v>C-Weak|BBVA|Corporate|2024</v>
      </c>
      <c r="X2282" s="15">
        <f>(MAX(0,MIN(1,1-(K2282-scaling_params!$B$2)/(scaling_params!$C$2-scaling_params!$B$2)))+MAX(0,MIN(1,(L2282-scaling_params!$B$3)/(scaling_params!$C$3-scaling_params!$B$3))))/2</f>
        <v>0.1102941176</v>
      </c>
      <c r="Y2282" s="15">
        <f>(MAX(0,MIN(1,(M2282-scaling_params!$B$4)/(scaling_params!$C$4-scaling_params!$B$4)))+MAX(0,MIN(1,(N2282-scaling_params!$B$5)/(scaling_params!$C$5-scaling_params!$B$5))))/2</f>
        <v>0.3089285714</v>
      </c>
      <c r="Z2282" s="15">
        <f>(MAX(0,MIN(1,(O2282-scaling_params!$B$6)/(scaling_params!$C$6-scaling_params!$B$6)))+MAX(0,MIN(1,1-(P2282-scaling_params!$B$7)/(scaling_params!$C$7-scaling_params!$B$7)))+MAX(0,MIN(1,(T2282-scaling_params!$B$11)/(scaling_params!$C$11-scaling_params!$B$11))))/3</f>
        <v>0.1502121641</v>
      </c>
      <c r="AA2282" s="15">
        <f>(MAX(0,MIN(1,1-(Q2282-scaling_params!$B$8)/(scaling_params!$C$8-scaling_params!$B$8)))+MAX(0,MIN(1,(R2282-scaling_params!$B$9)/(scaling_params!$C$9-scaling_params!$B$9)))+MAX(0,MIN(1,(S2282-scaling_params!$B$10)/(scaling_params!$C$10-scaling_params!$B$10))))/3</f>
        <v>0.03921568627</v>
      </c>
      <c r="AB2282" s="15">
        <f>(MAX(0,MIN(1,(U2282-scaling_params!$B$12)/(scaling_params!$C$12-scaling_params!$B$12)))+MAX(0,MIN(1,(V2282-scaling_params!$B$13)/(scaling_params!$C$13-scaling_params!$B$13))))/2</f>
        <v>0.1</v>
      </c>
      <c r="AC2282" s="13">
        <f>(scaling_params!$G$2*X2282+scaling_params!$G$3*Y2282+scaling_params!$G$4*Z2282+scaling_params!$G$5*AA2282+scaling_params!$G$6*AB2282)*100</f>
        <v>15.25191513</v>
      </c>
      <c r="AD2282" s="11" t="s">
        <v>681</v>
      </c>
      <c r="AE2282" s="11">
        <f t="shared" si="2"/>
        <v>0</v>
      </c>
    </row>
    <row r="2283" ht="15.75" customHeight="1">
      <c r="A2283" s="11" t="s">
        <v>317</v>
      </c>
      <c r="B2283" s="11" t="s">
        <v>163</v>
      </c>
      <c r="C2283" s="11" t="s">
        <v>267</v>
      </c>
      <c r="D2283" s="11" t="s">
        <v>181</v>
      </c>
      <c r="E2283" s="12">
        <v>2025.0</v>
      </c>
      <c r="F2283" s="11" t="s">
        <v>166</v>
      </c>
      <c r="G2283" s="11" t="s">
        <v>172</v>
      </c>
      <c r="H2283" s="11">
        <v>2.0</v>
      </c>
      <c r="I2283" s="13">
        <v>11.4</v>
      </c>
      <c r="J2283" s="11">
        <v>0.0</v>
      </c>
      <c r="K2283" s="13">
        <v>5.1</v>
      </c>
      <c r="L2283" s="13">
        <v>4.2</v>
      </c>
      <c r="M2283" s="11">
        <v>-3.0</v>
      </c>
      <c r="N2283" s="14">
        <v>0.7</v>
      </c>
      <c r="O2283" s="13">
        <v>54.3</v>
      </c>
      <c r="P2283" s="13">
        <v>9.4</v>
      </c>
      <c r="Q2283" s="13">
        <v>22.9</v>
      </c>
      <c r="R2283" s="13">
        <v>7.0</v>
      </c>
      <c r="S2283" s="13">
        <v>2.5</v>
      </c>
      <c r="T2283" s="13">
        <v>1.8</v>
      </c>
      <c r="U2283" s="13">
        <v>0.8</v>
      </c>
      <c r="V2283" s="13">
        <v>61.3</v>
      </c>
      <c r="W2283" s="11" t="str">
        <f t="shared" si="1"/>
        <v>C-Weak|BBVA|Corporate|2025</v>
      </c>
      <c r="X2283" s="15">
        <f>(MAX(0,MIN(1,1-(K2283-scaling_params!$B$2)/(scaling_params!$C$2-scaling_params!$B$2)))+MAX(0,MIN(1,(L2283-scaling_params!$B$3)/(scaling_params!$C$3-scaling_params!$B$3))))/2</f>
        <v>0.08823529412</v>
      </c>
      <c r="Y2283" s="15">
        <f>(MAX(0,MIN(1,(M2283-scaling_params!$B$4)/(scaling_params!$C$4-scaling_params!$B$4)))+MAX(0,MIN(1,(N2283-scaling_params!$B$5)/(scaling_params!$C$5-scaling_params!$B$5))))/2</f>
        <v>0.3720238095</v>
      </c>
      <c r="Z2283" s="15">
        <f>(MAX(0,MIN(1,(O2283-scaling_params!$B$6)/(scaling_params!$C$6-scaling_params!$B$6)))+MAX(0,MIN(1,1-(P2283-scaling_params!$B$7)/(scaling_params!$C$7-scaling_params!$B$7)))+MAX(0,MIN(1,(T2283-scaling_params!$B$11)/(scaling_params!$C$11-scaling_params!$B$11))))/3</f>
        <v>0.02857142857</v>
      </c>
      <c r="AA2283" s="15">
        <f>(MAX(0,MIN(1,1-(Q2283-scaling_params!$B$8)/(scaling_params!$C$8-scaling_params!$B$8)))+MAX(0,MIN(1,(R2283-scaling_params!$B$9)/(scaling_params!$C$9-scaling_params!$B$9)))+MAX(0,MIN(1,(S2283-scaling_params!$B$10)/(scaling_params!$C$10-scaling_params!$B$10))))/3</f>
        <v>0.08823529412</v>
      </c>
      <c r="AB2283" s="15">
        <f>(MAX(0,MIN(1,(U2283-scaling_params!$B$12)/(scaling_params!$C$12-scaling_params!$B$12)))+MAX(0,MIN(1,(V2283-scaling_params!$B$13)/(scaling_params!$C$13-scaling_params!$B$13))))/2</f>
        <v>0.1627272727</v>
      </c>
      <c r="AC2283" s="13">
        <f>(scaling_params!$G$2*X2283+scaling_params!$G$3*Y2283+scaling_params!$G$4*Z2283+scaling_params!$G$5*AA2283+scaling_params!$G$6*AB2283)*100</f>
        <v>14.9606405</v>
      </c>
      <c r="AD2283" s="11" t="s">
        <v>681</v>
      </c>
      <c r="AE2283" s="11">
        <f t="shared" si="2"/>
        <v>0</v>
      </c>
    </row>
    <row r="2284" ht="15.75" customHeight="1">
      <c r="A2284" s="11" t="s">
        <v>318</v>
      </c>
      <c r="B2284" s="11" t="s">
        <v>163</v>
      </c>
      <c r="C2284" s="11" t="s">
        <v>267</v>
      </c>
      <c r="D2284" s="11" t="s">
        <v>165</v>
      </c>
      <c r="E2284" s="12">
        <v>2024.0</v>
      </c>
      <c r="F2284" s="11" t="s">
        <v>171</v>
      </c>
      <c r="G2284" s="11" t="s">
        <v>167</v>
      </c>
      <c r="H2284" s="11">
        <v>1.0</v>
      </c>
      <c r="I2284" s="13">
        <v>11.9</v>
      </c>
      <c r="J2284" s="11">
        <v>1.0</v>
      </c>
      <c r="K2284" s="13">
        <v>5.2</v>
      </c>
      <c r="L2284" s="13">
        <v>6.4</v>
      </c>
      <c r="M2284" s="11">
        <v>-19.0</v>
      </c>
      <c r="N2284" s="14">
        <v>0.7</v>
      </c>
      <c r="O2284" s="13">
        <v>53.3</v>
      </c>
      <c r="P2284" s="13">
        <v>9.3</v>
      </c>
      <c r="Q2284" s="13">
        <v>24.0</v>
      </c>
      <c r="R2284" s="13">
        <v>6.7</v>
      </c>
      <c r="S2284" s="13">
        <v>2.5</v>
      </c>
      <c r="T2284" s="13">
        <v>2.2</v>
      </c>
      <c r="U2284" s="13">
        <v>0.6</v>
      </c>
      <c r="V2284" s="13">
        <v>58.1</v>
      </c>
      <c r="W2284" s="11" t="str">
        <f t="shared" si="1"/>
        <v>C-Weak|BBVA|Operations|2024</v>
      </c>
      <c r="X2284" s="15">
        <f>(MAX(0,MIN(1,1-(K2284-scaling_params!$B$2)/(scaling_params!$C$2-scaling_params!$B$2)))+MAX(0,MIN(1,(L2284-scaling_params!$B$3)/(scaling_params!$C$3-scaling_params!$B$3))))/2</f>
        <v>0.25</v>
      </c>
      <c r="Y2284" s="15">
        <f>(MAX(0,MIN(1,(M2284-scaling_params!$B$4)/(scaling_params!$C$4-scaling_params!$B$4)))+MAX(0,MIN(1,(N2284-scaling_params!$B$5)/(scaling_params!$C$5-scaling_params!$B$5))))/2</f>
        <v>0.2958333333</v>
      </c>
      <c r="Z2284" s="15">
        <f>(MAX(0,MIN(1,(O2284-scaling_params!$B$6)/(scaling_params!$C$6-scaling_params!$B$6)))+MAX(0,MIN(1,1-(P2284-scaling_params!$B$7)/(scaling_params!$C$7-scaling_params!$B$7)))+MAX(0,MIN(1,(T2284-scaling_params!$B$11)/(scaling_params!$C$11-scaling_params!$B$11))))/3</f>
        <v>0.06666666667</v>
      </c>
      <c r="AA2284" s="15">
        <f>(MAX(0,MIN(1,1-(Q2284-scaling_params!$B$8)/(scaling_params!$C$8-scaling_params!$B$8)))+MAX(0,MIN(1,(R2284-scaling_params!$B$9)/(scaling_params!$C$9-scaling_params!$B$9)))+MAX(0,MIN(1,(S2284-scaling_params!$B$10)/(scaling_params!$C$10-scaling_params!$B$10))))/3</f>
        <v>0.08823529412</v>
      </c>
      <c r="AB2284" s="15">
        <f>(MAX(0,MIN(1,(U2284-scaling_params!$B$12)/(scaling_params!$C$12-scaling_params!$B$12)))+MAX(0,MIN(1,(V2284-scaling_params!$B$13)/(scaling_params!$C$13-scaling_params!$B$13))))/2</f>
        <v>0.1336363636</v>
      </c>
      <c r="AC2284" s="13">
        <f>(scaling_params!$G$2*X2284+scaling_params!$G$3*Y2284+scaling_params!$G$4*Z2284+scaling_params!$G$5*AA2284+scaling_params!$G$6*AB2284)*100</f>
        <v>17.52360027</v>
      </c>
      <c r="AD2284" s="11" t="s">
        <v>681</v>
      </c>
      <c r="AE2284" s="11">
        <f t="shared" si="2"/>
        <v>0</v>
      </c>
    </row>
    <row r="2285" ht="15.75" customHeight="1">
      <c r="A2285" s="11" t="s">
        <v>318</v>
      </c>
      <c r="B2285" s="11" t="s">
        <v>163</v>
      </c>
      <c r="C2285" s="11" t="s">
        <v>267</v>
      </c>
      <c r="D2285" s="11" t="s">
        <v>165</v>
      </c>
      <c r="E2285" s="12">
        <v>2025.0</v>
      </c>
      <c r="F2285" s="11" t="s">
        <v>171</v>
      </c>
      <c r="G2285" s="11" t="s">
        <v>167</v>
      </c>
      <c r="H2285" s="11">
        <v>1.0</v>
      </c>
      <c r="I2285" s="13">
        <v>11.4</v>
      </c>
      <c r="J2285" s="11">
        <v>0.0</v>
      </c>
      <c r="K2285" s="13">
        <v>4.5</v>
      </c>
      <c r="L2285" s="13">
        <v>5.5</v>
      </c>
      <c r="M2285" s="11">
        <v>-8.0</v>
      </c>
      <c r="N2285" s="14">
        <v>0.72</v>
      </c>
      <c r="O2285" s="13">
        <v>52.7</v>
      </c>
      <c r="P2285" s="13">
        <v>9.3</v>
      </c>
      <c r="Q2285" s="13">
        <v>21.4</v>
      </c>
      <c r="R2285" s="13">
        <v>5.7</v>
      </c>
      <c r="S2285" s="13">
        <v>3.2</v>
      </c>
      <c r="T2285" s="13">
        <v>2.3</v>
      </c>
      <c r="U2285" s="13">
        <v>0.5</v>
      </c>
      <c r="V2285" s="13">
        <v>49.8</v>
      </c>
      <c r="W2285" s="11" t="str">
        <f t="shared" si="1"/>
        <v>C-Weak|BBVA|Operations|2025</v>
      </c>
      <c r="X2285" s="15">
        <f>(MAX(0,MIN(1,1-(K2285-scaling_params!$B$2)/(scaling_params!$C$2-scaling_params!$B$2)))+MAX(0,MIN(1,(L2285-scaling_params!$B$3)/(scaling_params!$C$3-scaling_params!$B$3))))/2</f>
        <v>0.1838235294</v>
      </c>
      <c r="Y2285" s="15">
        <f>(MAX(0,MIN(1,(M2285-scaling_params!$B$4)/(scaling_params!$C$4-scaling_params!$B$4)))+MAX(0,MIN(1,(N2285-scaling_params!$B$5)/(scaling_params!$C$5-scaling_params!$B$5))))/2</f>
        <v>0.3732142857</v>
      </c>
      <c r="Z2285" s="15">
        <f>(MAX(0,MIN(1,(O2285-scaling_params!$B$6)/(scaling_params!$C$6-scaling_params!$B$6)))+MAX(0,MIN(1,1-(P2285-scaling_params!$B$7)/(scaling_params!$C$7-scaling_params!$B$7)))+MAX(0,MIN(1,(T2285-scaling_params!$B$11)/(scaling_params!$C$11-scaling_params!$B$11))))/3</f>
        <v>0.07619047619</v>
      </c>
      <c r="AA2285" s="15">
        <f>(MAX(0,MIN(1,1-(Q2285-scaling_params!$B$8)/(scaling_params!$C$8-scaling_params!$B$8)))+MAX(0,MIN(1,(R2285-scaling_params!$B$9)/(scaling_params!$C$9-scaling_params!$B$9)))+MAX(0,MIN(1,(S2285-scaling_params!$B$10)/(scaling_params!$C$10-scaling_params!$B$10))))/3</f>
        <v>0.1568627451</v>
      </c>
      <c r="AB2285" s="15">
        <f>(MAX(0,MIN(1,(U2285-scaling_params!$B$12)/(scaling_params!$C$12-scaling_params!$B$12)))+MAX(0,MIN(1,(V2285-scaling_params!$B$13)/(scaling_params!$C$13-scaling_params!$B$13))))/2</f>
        <v>0.05818181818</v>
      </c>
      <c r="AC2285" s="13">
        <f>(scaling_params!$G$2*X2285+scaling_params!$G$3*Y2285+scaling_params!$G$4*Z2285+scaling_params!$G$5*AA2285+scaling_params!$G$6*AB2285)*100</f>
        <v>18.32819461</v>
      </c>
      <c r="AD2285" s="11" t="s">
        <v>681</v>
      </c>
      <c r="AE2285" s="11">
        <f t="shared" si="2"/>
        <v>0</v>
      </c>
    </row>
    <row r="2286" ht="15.75" customHeight="1">
      <c r="A2286" s="11" t="s">
        <v>319</v>
      </c>
      <c r="B2286" s="11" t="s">
        <v>163</v>
      </c>
      <c r="C2286" s="11" t="s">
        <v>267</v>
      </c>
      <c r="D2286" s="11" t="s">
        <v>170</v>
      </c>
      <c r="E2286" s="12">
        <v>2024.0</v>
      </c>
      <c r="F2286" s="11" t="s">
        <v>171</v>
      </c>
      <c r="G2286" s="11" t="s">
        <v>172</v>
      </c>
      <c r="H2286" s="11">
        <v>2.0</v>
      </c>
      <c r="I2286" s="13">
        <v>11.9</v>
      </c>
      <c r="J2286" s="11">
        <v>1.0</v>
      </c>
      <c r="K2286" s="13">
        <v>4.7</v>
      </c>
      <c r="L2286" s="13">
        <v>4.1</v>
      </c>
      <c r="M2286" s="11">
        <v>-17.0</v>
      </c>
      <c r="N2286" s="14">
        <v>0.63</v>
      </c>
      <c r="O2286" s="13">
        <v>58.3</v>
      </c>
      <c r="P2286" s="13">
        <v>9.6</v>
      </c>
      <c r="Q2286" s="13">
        <v>23.0</v>
      </c>
      <c r="R2286" s="13">
        <v>10.9</v>
      </c>
      <c r="S2286" s="13">
        <v>1.7</v>
      </c>
      <c r="T2286" s="13">
        <v>1.8</v>
      </c>
      <c r="U2286" s="13">
        <v>1.0</v>
      </c>
      <c r="V2286" s="13">
        <v>56.8</v>
      </c>
      <c r="W2286" s="11" t="str">
        <f t="shared" si="1"/>
        <v>C-Weak|BBVA|Risk|2024</v>
      </c>
      <c r="X2286" s="15">
        <f>(MAX(0,MIN(1,1-(K2286-scaling_params!$B$2)/(scaling_params!$C$2-scaling_params!$B$2)))+MAX(0,MIN(1,(L2286-scaling_params!$B$3)/(scaling_params!$C$3-scaling_params!$B$3))))/2</f>
        <v>0.08088235294</v>
      </c>
      <c r="Y2286" s="15">
        <f>(MAX(0,MIN(1,(M2286-scaling_params!$B$4)/(scaling_params!$C$4-scaling_params!$B$4)))+MAX(0,MIN(1,(N2286-scaling_params!$B$5)/(scaling_params!$C$5-scaling_params!$B$5))))/2</f>
        <v>0.2178571429</v>
      </c>
      <c r="Z2286" s="15">
        <f>(MAX(0,MIN(1,(O2286-scaling_params!$B$6)/(scaling_params!$C$6-scaling_params!$B$6)))+MAX(0,MIN(1,1-(P2286-scaling_params!$B$7)/(scaling_params!$C$7-scaling_params!$B$7)))+MAX(0,MIN(1,(T2286-scaling_params!$B$11)/(scaling_params!$C$11-scaling_params!$B$11))))/3</f>
        <v>0.05662423385</v>
      </c>
      <c r="AA2286" s="15">
        <f>(MAX(0,MIN(1,1-(Q2286-scaling_params!$B$8)/(scaling_params!$C$8-scaling_params!$B$8)))+MAX(0,MIN(1,(R2286-scaling_params!$B$9)/(scaling_params!$C$9-scaling_params!$B$9)))+MAX(0,MIN(1,(S2286-scaling_params!$B$10)/(scaling_params!$C$10-scaling_params!$B$10))))/3</f>
        <v>0.03090096798</v>
      </c>
      <c r="AB2286" s="15">
        <f>(MAX(0,MIN(1,(U2286-scaling_params!$B$12)/(scaling_params!$C$12-scaling_params!$B$12)))+MAX(0,MIN(1,(V2286-scaling_params!$B$13)/(scaling_params!$C$13-scaling_params!$B$13))))/2</f>
        <v>0.1218181818</v>
      </c>
      <c r="AC2286" s="13">
        <f>(scaling_params!$G$2*X2286+scaling_params!$G$3*Y2286+scaling_params!$G$4*Z2286+scaling_params!$G$5*AA2286+scaling_params!$G$6*AB2286)*100</f>
        <v>10.33235923</v>
      </c>
      <c r="AD2286" s="11" t="s">
        <v>681</v>
      </c>
      <c r="AE2286" s="11">
        <f t="shared" si="2"/>
        <v>0</v>
      </c>
    </row>
    <row r="2287" ht="15.75" customHeight="1">
      <c r="A2287" s="11" t="s">
        <v>319</v>
      </c>
      <c r="B2287" s="11" t="s">
        <v>163</v>
      </c>
      <c r="C2287" s="11" t="s">
        <v>267</v>
      </c>
      <c r="D2287" s="11" t="s">
        <v>170</v>
      </c>
      <c r="E2287" s="12">
        <v>2025.0</v>
      </c>
      <c r="F2287" s="11" t="s">
        <v>171</v>
      </c>
      <c r="G2287" s="11" t="s">
        <v>172</v>
      </c>
      <c r="H2287" s="11">
        <v>2.0</v>
      </c>
      <c r="I2287" s="13">
        <v>11.4</v>
      </c>
      <c r="J2287" s="11">
        <v>1.0</v>
      </c>
      <c r="K2287" s="13">
        <v>4.1</v>
      </c>
      <c r="L2287" s="13">
        <v>4.1</v>
      </c>
      <c r="M2287" s="11">
        <v>2.0</v>
      </c>
      <c r="N2287" s="14">
        <v>0.75</v>
      </c>
      <c r="O2287" s="13">
        <v>54.6</v>
      </c>
      <c r="P2287" s="13">
        <v>8.4</v>
      </c>
      <c r="Q2287" s="13">
        <v>21.3</v>
      </c>
      <c r="R2287" s="13">
        <v>7.8</v>
      </c>
      <c r="S2287" s="13">
        <v>1.9</v>
      </c>
      <c r="T2287" s="13">
        <v>1.8</v>
      </c>
      <c r="U2287" s="13">
        <v>0.9</v>
      </c>
      <c r="V2287" s="13">
        <v>55.3</v>
      </c>
      <c r="W2287" s="11" t="str">
        <f t="shared" si="1"/>
        <v>C-Weak|BBVA|Risk|2025</v>
      </c>
      <c r="X2287" s="15">
        <f>(MAX(0,MIN(1,1-(K2287-scaling_params!$B$2)/(scaling_params!$C$2-scaling_params!$B$2)))+MAX(0,MIN(1,(L2287-scaling_params!$B$3)/(scaling_params!$C$3-scaling_params!$B$3))))/2</f>
        <v>0.08088235294</v>
      </c>
      <c r="Y2287" s="15">
        <f>(MAX(0,MIN(1,(M2287-scaling_params!$B$4)/(scaling_params!$C$4-scaling_params!$B$4)))+MAX(0,MIN(1,(N2287-scaling_params!$B$5)/(scaling_params!$C$5-scaling_params!$B$5))))/2</f>
        <v>0.4583333333</v>
      </c>
      <c r="Z2287" s="15">
        <f>(MAX(0,MIN(1,(O2287-scaling_params!$B$6)/(scaling_params!$C$6-scaling_params!$B$6)))+MAX(0,MIN(1,1-(P2287-scaling_params!$B$7)/(scaling_params!$C$7-scaling_params!$B$7)))+MAX(0,MIN(1,(T2287-scaling_params!$B$11)/(scaling_params!$C$11-scaling_params!$B$11))))/3</f>
        <v>0.1006435006</v>
      </c>
      <c r="AA2287" s="15">
        <f>(MAX(0,MIN(1,1-(Q2287-scaling_params!$B$8)/(scaling_params!$C$8-scaling_params!$B$8)))+MAX(0,MIN(1,(R2287-scaling_params!$B$9)/(scaling_params!$C$9-scaling_params!$B$9)))+MAX(0,MIN(1,(S2287-scaling_params!$B$10)/(scaling_params!$C$10-scaling_params!$B$10))))/3</f>
        <v>0.02941176471</v>
      </c>
      <c r="AB2287" s="15">
        <f>(MAX(0,MIN(1,(U2287-scaling_params!$B$12)/(scaling_params!$C$12-scaling_params!$B$12)))+MAX(0,MIN(1,(V2287-scaling_params!$B$13)/(scaling_params!$C$13-scaling_params!$B$13))))/2</f>
        <v>0.1081818182</v>
      </c>
      <c r="AC2287" s="13">
        <f>(scaling_params!$G$2*X2287+scaling_params!$G$3*Y2287+scaling_params!$G$4*Z2287+scaling_params!$G$5*AA2287+scaling_params!$G$6*AB2287)*100</f>
        <v>16.83088341</v>
      </c>
      <c r="AD2287" s="11" t="s">
        <v>681</v>
      </c>
      <c r="AE2287" s="11">
        <f t="shared" si="2"/>
        <v>0</v>
      </c>
    </row>
    <row r="2288" ht="15.75" customHeight="1">
      <c r="A2288" s="11" t="s">
        <v>320</v>
      </c>
      <c r="B2288" s="11" t="s">
        <v>163</v>
      </c>
      <c r="C2288" s="11" t="s">
        <v>267</v>
      </c>
      <c r="D2288" s="11" t="s">
        <v>174</v>
      </c>
      <c r="E2288" s="12">
        <v>2024.0</v>
      </c>
      <c r="F2288" s="11" t="s">
        <v>171</v>
      </c>
      <c r="G2288" s="11" t="s">
        <v>172</v>
      </c>
      <c r="H2288" s="11">
        <v>5.0</v>
      </c>
      <c r="I2288" s="13">
        <v>11.9</v>
      </c>
      <c r="J2288" s="11">
        <v>0.0</v>
      </c>
      <c r="K2288" s="13">
        <v>4.4</v>
      </c>
      <c r="L2288" s="13">
        <v>4.9</v>
      </c>
      <c r="M2288" s="11">
        <v>-17.0</v>
      </c>
      <c r="N2288" s="14">
        <v>0.73</v>
      </c>
      <c r="O2288" s="13">
        <v>50.8</v>
      </c>
      <c r="P2288" s="13">
        <v>10.1</v>
      </c>
      <c r="Q2288" s="13">
        <v>23.5</v>
      </c>
      <c r="R2288" s="13">
        <v>5.6</v>
      </c>
      <c r="S2288" s="13">
        <v>2.8</v>
      </c>
      <c r="T2288" s="13">
        <v>2.4</v>
      </c>
      <c r="U2288" s="13">
        <v>0.8</v>
      </c>
      <c r="V2288" s="13">
        <v>51.9</v>
      </c>
      <c r="W2288" s="11" t="str">
        <f t="shared" si="1"/>
        <v>C-Weak|BBVA|Digital|2024</v>
      </c>
      <c r="X2288" s="15">
        <f>(MAX(0,MIN(1,1-(K2288-scaling_params!$B$2)/(scaling_params!$C$2-scaling_params!$B$2)))+MAX(0,MIN(1,(L2288-scaling_params!$B$3)/(scaling_params!$C$3-scaling_params!$B$3))))/2</f>
        <v>0.1397058824</v>
      </c>
      <c r="Y2288" s="15">
        <f>(MAX(0,MIN(1,(M2288-scaling_params!$B$4)/(scaling_params!$C$4-scaling_params!$B$4)))+MAX(0,MIN(1,(N2288-scaling_params!$B$5)/(scaling_params!$C$5-scaling_params!$B$5))))/2</f>
        <v>0.3428571429</v>
      </c>
      <c r="Z2288" s="15">
        <f>(MAX(0,MIN(1,(O2288-scaling_params!$B$6)/(scaling_params!$C$6-scaling_params!$B$6)))+MAX(0,MIN(1,1-(P2288-scaling_params!$B$7)/(scaling_params!$C$7-scaling_params!$B$7)))+MAX(0,MIN(1,(T2288-scaling_params!$B$11)/(scaling_params!$C$11-scaling_params!$B$11))))/3</f>
        <v>0.08571428571</v>
      </c>
      <c r="AA2288" s="15">
        <f>(MAX(0,MIN(1,1-(Q2288-scaling_params!$B$8)/(scaling_params!$C$8-scaling_params!$B$8)))+MAX(0,MIN(1,(R2288-scaling_params!$B$9)/(scaling_params!$C$9-scaling_params!$B$9)))+MAX(0,MIN(1,(S2288-scaling_params!$B$10)/(scaling_params!$C$10-scaling_params!$B$10))))/3</f>
        <v>0.1176470588</v>
      </c>
      <c r="AB2288" s="15">
        <f>(MAX(0,MIN(1,(U2288-scaling_params!$B$12)/(scaling_params!$C$12-scaling_params!$B$12)))+MAX(0,MIN(1,(V2288-scaling_params!$B$13)/(scaling_params!$C$13-scaling_params!$B$13))))/2</f>
        <v>0.07727272727</v>
      </c>
      <c r="AC2288" s="13">
        <f>(scaling_params!$G$2*X2288+scaling_params!$G$3*Y2288+scaling_params!$G$4*Z2288+scaling_params!$G$5*AA2288+scaling_params!$G$6*AB2288)*100</f>
        <v>16.33692322</v>
      </c>
      <c r="AD2288" s="11" t="s">
        <v>681</v>
      </c>
      <c r="AE2288" s="11">
        <f t="shared" si="2"/>
        <v>0</v>
      </c>
    </row>
    <row r="2289" ht="15.75" customHeight="1">
      <c r="A2289" s="11" t="s">
        <v>320</v>
      </c>
      <c r="B2289" s="11" t="s">
        <v>163</v>
      </c>
      <c r="C2289" s="11" t="s">
        <v>267</v>
      </c>
      <c r="D2289" s="11" t="s">
        <v>174</v>
      </c>
      <c r="E2289" s="12">
        <v>2025.0</v>
      </c>
      <c r="F2289" s="11" t="s">
        <v>171</v>
      </c>
      <c r="G2289" s="11" t="s">
        <v>172</v>
      </c>
      <c r="H2289" s="11">
        <v>5.0</v>
      </c>
      <c r="I2289" s="13">
        <v>11.4</v>
      </c>
      <c r="J2289" s="11">
        <v>0.0</v>
      </c>
      <c r="K2289" s="13">
        <v>4.9</v>
      </c>
      <c r="L2289" s="13">
        <v>5.2</v>
      </c>
      <c r="M2289" s="11">
        <v>1.0</v>
      </c>
      <c r="N2289" s="14">
        <v>0.59</v>
      </c>
      <c r="O2289" s="13">
        <v>53.6</v>
      </c>
      <c r="P2289" s="13">
        <v>9.0</v>
      </c>
      <c r="Q2289" s="13">
        <v>22.9</v>
      </c>
      <c r="R2289" s="13">
        <v>8.4</v>
      </c>
      <c r="S2289" s="13">
        <v>2.7</v>
      </c>
      <c r="T2289" s="13">
        <v>2.1</v>
      </c>
      <c r="U2289" s="13">
        <v>0.8</v>
      </c>
      <c r="V2289" s="13">
        <v>47.1</v>
      </c>
      <c r="W2289" s="11" t="str">
        <f t="shared" si="1"/>
        <v>C-Weak|BBVA|Digital|2025</v>
      </c>
      <c r="X2289" s="15">
        <f>(MAX(0,MIN(1,1-(K2289-scaling_params!$B$2)/(scaling_params!$C$2-scaling_params!$B$2)))+MAX(0,MIN(1,(L2289-scaling_params!$B$3)/(scaling_params!$C$3-scaling_params!$B$3))))/2</f>
        <v>0.1617647059</v>
      </c>
      <c r="Y2289" s="15">
        <f>(MAX(0,MIN(1,(M2289-scaling_params!$B$4)/(scaling_params!$C$4-scaling_params!$B$4)))+MAX(0,MIN(1,(N2289-scaling_params!$B$5)/(scaling_params!$C$5-scaling_params!$B$5))))/2</f>
        <v>0.2535714286</v>
      </c>
      <c r="Z2289" s="15">
        <f>(MAX(0,MIN(1,(O2289-scaling_params!$B$6)/(scaling_params!$C$6-scaling_params!$B$6)))+MAX(0,MIN(1,1-(P2289-scaling_params!$B$7)/(scaling_params!$C$7-scaling_params!$B$7)))+MAX(0,MIN(1,(T2289-scaling_params!$B$11)/(scaling_params!$C$11-scaling_params!$B$11))))/3</f>
        <v>0.07516087516</v>
      </c>
      <c r="AA2289" s="15">
        <f>(MAX(0,MIN(1,1-(Q2289-scaling_params!$B$8)/(scaling_params!$C$8-scaling_params!$B$8)))+MAX(0,MIN(1,(R2289-scaling_params!$B$9)/(scaling_params!$C$9-scaling_params!$B$9)))+MAX(0,MIN(1,(S2289-scaling_params!$B$10)/(scaling_params!$C$10-scaling_params!$B$10))))/3</f>
        <v>0.1078431373</v>
      </c>
      <c r="AB2289" s="15">
        <f>(MAX(0,MIN(1,(U2289-scaling_params!$B$12)/(scaling_params!$C$12-scaling_params!$B$12)))+MAX(0,MIN(1,(V2289-scaling_params!$B$13)/(scaling_params!$C$13-scaling_params!$B$13))))/2</f>
        <v>0.03363636364</v>
      </c>
      <c r="AC2289" s="13">
        <f>(scaling_params!$G$2*X2289+scaling_params!$G$3*Y2289+scaling_params!$G$4*Z2289+scaling_params!$G$5*AA2289+scaling_params!$G$6*AB2289)*100</f>
        <v>13.82162803</v>
      </c>
      <c r="AD2289" s="11" t="s">
        <v>681</v>
      </c>
      <c r="AE2289" s="11">
        <f t="shared" si="2"/>
        <v>0</v>
      </c>
    </row>
    <row r="2290" ht="15.75" customHeight="1">
      <c r="A2290" s="11" t="s">
        <v>321</v>
      </c>
      <c r="B2290" s="11" t="s">
        <v>163</v>
      </c>
      <c r="C2290" s="11" t="s">
        <v>267</v>
      </c>
      <c r="D2290" s="11" t="s">
        <v>165</v>
      </c>
      <c r="E2290" s="12">
        <v>2024.0</v>
      </c>
      <c r="F2290" s="11" t="s">
        <v>166</v>
      </c>
      <c r="G2290" s="11" t="s">
        <v>167</v>
      </c>
      <c r="H2290" s="11">
        <v>3.0</v>
      </c>
      <c r="I2290" s="13">
        <v>11.9</v>
      </c>
      <c r="J2290" s="11">
        <v>1.0</v>
      </c>
      <c r="K2290" s="13">
        <v>5.2</v>
      </c>
      <c r="L2290" s="13">
        <v>4.9</v>
      </c>
      <c r="M2290" s="11">
        <v>-17.0</v>
      </c>
      <c r="N2290" s="14">
        <v>0.65</v>
      </c>
      <c r="O2290" s="13">
        <v>53.3</v>
      </c>
      <c r="P2290" s="13">
        <v>9.3</v>
      </c>
      <c r="Q2290" s="13">
        <v>24.0</v>
      </c>
      <c r="R2290" s="13">
        <v>6.7</v>
      </c>
      <c r="S2290" s="13">
        <v>2.6</v>
      </c>
      <c r="T2290" s="13">
        <v>1.9</v>
      </c>
      <c r="U2290" s="13">
        <v>0.6</v>
      </c>
      <c r="V2290" s="13">
        <v>55.0</v>
      </c>
      <c r="W2290" s="11" t="str">
        <f t="shared" si="1"/>
        <v>C-Weak|BBVA|Operations|2024</v>
      </c>
      <c r="X2290" s="15">
        <f>(MAX(0,MIN(1,1-(K2290-scaling_params!$B$2)/(scaling_params!$C$2-scaling_params!$B$2)))+MAX(0,MIN(1,(L2290-scaling_params!$B$3)/(scaling_params!$C$3-scaling_params!$B$3))))/2</f>
        <v>0.1397058824</v>
      </c>
      <c r="Y2290" s="15">
        <f>(MAX(0,MIN(1,(M2290-scaling_params!$B$4)/(scaling_params!$C$4-scaling_params!$B$4)))+MAX(0,MIN(1,(N2290-scaling_params!$B$5)/(scaling_params!$C$5-scaling_params!$B$5))))/2</f>
        <v>0.2428571429</v>
      </c>
      <c r="Z2290" s="15">
        <f>(MAX(0,MIN(1,(O2290-scaling_params!$B$6)/(scaling_params!$C$6-scaling_params!$B$6)))+MAX(0,MIN(1,1-(P2290-scaling_params!$B$7)/(scaling_params!$C$7-scaling_params!$B$7)))+MAX(0,MIN(1,(T2290-scaling_params!$B$11)/(scaling_params!$C$11-scaling_params!$B$11))))/3</f>
        <v>0.0380952381</v>
      </c>
      <c r="AA2290" s="15">
        <f>(MAX(0,MIN(1,1-(Q2290-scaling_params!$B$8)/(scaling_params!$C$8-scaling_params!$B$8)))+MAX(0,MIN(1,(R2290-scaling_params!$B$9)/(scaling_params!$C$9-scaling_params!$B$9)))+MAX(0,MIN(1,(S2290-scaling_params!$B$10)/(scaling_params!$C$10-scaling_params!$B$10))))/3</f>
        <v>0.09803921569</v>
      </c>
      <c r="AB2290" s="15">
        <f>(MAX(0,MIN(1,(U2290-scaling_params!$B$12)/(scaling_params!$C$12-scaling_params!$B$12)))+MAX(0,MIN(1,(V2290-scaling_params!$B$13)/(scaling_params!$C$13-scaling_params!$B$13))))/2</f>
        <v>0.1054545455</v>
      </c>
      <c r="AC2290" s="13">
        <f>(scaling_params!$G$2*X2290+scaling_params!$G$3*Y2290+scaling_params!$G$4*Z2290+scaling_params!$G$5*AA2290+scaling_params!$G$6*AB2290)*100</f>
        <v>12.85532302</v>
      </c>
      <c r="AD2290" s="11" t="s">
        <v>681</v>
      </c>
      <c r="AE2290" s="11">
        <f t="shared" si="2"/>
        <v>0</v>
      </c>
    </row>
    <row r="2291" ht="15.75" customHeight="1">
      <c r="A2291" s="11" t="s">
        <v>321</v>
      </c>
      <c r="B2291" s="11" t="s">
        <v>163</v>
      </c>
      <c r="C2291" s="11" t="s">
        <v>267</v>
      </c>
      <c r="D2291" s="11" t="s">
        <v>165</v>
      </c>
      <c r="E2291" s="12">
        <v>2025.0</v>
      </c>
      <c r="F2291" s="11" t="s">
        <v>166</v>
      </c>
      <c r="G2291" s="11" t="s">
        <v>167</v>
      </c>
      <c r="H2291" s="11">
        <v>3.0</v>
      </c>
      <c r="I2291" s="13">
        <v>11.4</v>
      </c>
      <c r="J2291" s="11">
        <v>0.0</v>
      </c>
      <c r="K2291" s="13">
        <v>4.5</v>
      </c>
      <c r="L2291" s="13">
        <v>3.8</v>
      </c>
      <c r="M2291" s="11">
        <v>-7.0</v>
      </c>
      <c r="N2291" s="14">
        <v>0.67</v>
      </c>
      <c r="O2291" s="13">
        <v>52.7</v>
      </c>
      <c r="P2291" s="13">
        <v>9.3</v>
      </c>
      <c r="Q2291" s="13">
        <v>21.4</v>
      </c>
      <c r="R2291" s="13">
        <v>5.7</v>
      </c>
      <c r="S2291" s="13">
        <v>2.8</v>
      </c>
      <c r="T2291" s="13">
        <v>2.2</v>
      </c>
      <c r="U2291" s="13">
        <v>0.5</v>
      </c>
      <c r="V2291" s="13">
        <v>54.4</v>
      </c>
      <c r="W2291" s="11" t="str">
        <f t="shared" si="1"/>
        <v>C-Weak|BBVA|Operations|2025</v>
      </c>
      <c r="X2291" s="15">
        <f>(MAX(0,MIN(1,1-(K2291-scaling_params!$B$2)/(scaling_params!$C$2-scaling_params!$B$2)))+MAX(0,MIN(1,(L2291-scaling_params!$B$3)/(scaling_params!$C$3-scaling_params!$B$3))))/2</f>
        <v>0.05882352941</v>
      </c>
      <c r="Y2291" s="15">
        <f>(MAX(0,MIN(1,(M2291-scaling_params!$B$4)/(scaling_params!$C$4-scaling_params!$B$4)))+MAX(0,MIN(1,(N2291-scaling_params!$B$5)/(scaling_params!$C$5-scaling_params!$B$5))))/2</f>
        <v>0.3154761905</v>
      </c>
      <c r="Z2291" s="15">
        <f>(MAX(0,MIN(1,(O2291-scaling_params!$B$6)/(scaling_params!$C$6-scaling_params!$B$6)))+MAX(0,MIN(1,1-(P2291-scaling_params!$B$7)/(scaling_params!$C$7-scaling_params!$B$7)))+MAX(0,MIN(1,(T2291-scaling_params!$B$11)/(scaling_params!$C$11-scaling_params!$B$11))))/3</f>
        <v>0.06666666667</v>
      </c>
      <c r="AA2291" s="15">
        <f>(MAX(0,MIN(1,1-(Q2291-scaling_params!$B$8)/(scaling_params!$C$8-scaling_params!$B$8)))+MAX(0,MIN(1,(R2291-scaling_params!$B$9)/(scaling_params!$C$9-scaling_params!$B$9)))+MAX(0,MIN(1,(S2291-scaling_params!$B$10)/(scaling_params!$C$10-scaling_params!$B$10))))/3</f>
        <v>0.1176470588</v>
      </c>
      <c r="AB2291" s="15">
        <f>(MAX(0,MIN(1,(U2291-scaling_params!$B$12)/(scaling_params!$C$12-scaling_params!$B$12)))+MAX(0,MIN(1,(V2291-scaling_params!$B$13)/(scaling_params!$C$13-scaling_params!$B$13))))/2</f>
        <v>0.1</v>
      </c>
      <c r="AC2291" s="13">
        <f>(scaling_params!$G$2*X2291+scaling_params!$G$3*Y2291+scaling_params!$G$4*Z2291+scaling_params!$G$5*AA2291+scaling_params!$G$6*AB2291)*100</f>
        <v>13.61329832</v>
      </c>
      <c r="AD2291" s="11" t="s">
        <v>681</v>
      </c>
      <c r="AE2291" s="11">
        <f t="shared" si="2"/>
        <v>0</v>
      </c>
    </row>
    <row r="2292" ht="15.75" customHeight="1">
      <c r="A2292" s="11" t="s">
        <v>322</v>
      </c>
      <c r="B2292" s="11" t="s">
        <v>163</v>
      </c>
      <c r="C2292" s="11" t="s">
        <v>267</v>
      </c>
      <c r="D2292" s="11" t="s">
        <v>165</v>
      </c>
      <c r="E2292" s="12">
        <v>2024.0</v>
      </c>
      <c r="F2292" s="11" t="s">
        <v>166</v>
      </c>
      <c r="G2292" s="11" t="s">
        <v>175</v>
      </c>
      <c r="H2292" s="11">
        <v>4.0</v>
      </c>
      <c r="I2292" s="13">
        <v>11.9</v>
      </c>
      <c r="J2292" s="11">
        <v>1.0</v>
      </c>
      <c r="K2292" s="13">
        <v>5.2</v>
      </c>
      <c r="L2292" s="13">
        <v>6.7</v>
      </c>
      <c r="M2292" s="11">
        <v>-12.0</v>
      </c>
      <c r="N2292" s="14">
        <v>0.72</v>
      </c>
      <c r="O2292" s="13">
        <v>53.3</v>
      </c>
      <c r="P2292" s="13">
        <v>9.3</v>
      </c>
      <c r="Q2292" s="13">
        <v>24.0</v>
      </c>
      <c r="R2292" s="13">
        <v>6.7</v>
      </c>
      <c r="S2292" s="13">
        <v>3.4</v>
      </c>
      <c r="T2292" s="13">
        <v>3.0</v>
      </c>
      <c r="U2292" s="13">
        <v>0.6</v>
      </c>
      <c r="V2292" s="13">
        <v>66.9</v>
      </c>
      <c r="W2292" s="11" t="str">
        <f t="shared" si="1"/>
        <v>C-Weak|BBVA|Operations|2024</v>
      </c>
      <c r="X2292" s="15">
        <f>(MAX(0,MIN(1,1-(K2292-scaling_params!$B$2)/(scaling_params!$C$2-scaling_params!$B$2)))+MAX(0,MIN(1,(L2292-scaling_params!$B$3)/(scaling_params!$C$3-scaling_params!$B$3))))/2</f>
        <v>0.2720588235</v>
      </c>
      <c r="Y2292" s="15">
        <f>(MAX(0,MIN(1,(M2292-scaling_params!$B$4)/(scaling_params!$C$4-scaling_params!$B$4)))+MAX(0,MIN(1,(N2292-scaling_params!$B$5)/(scaling_params!$C$5-scaling_params!$B$5))))/2</f>
        <v>0.3541666667</v>
      </c>
      <c r="Z2292" s="15">
        <f>(MAX(0,MIN(1,(O2292-scaling_params!$B$6)/(scaling_params!$C$6-scaling_params!$B$6)))+MAX(0,MIN(1,1-(P2292-scaling_params!$B$7)/(scaling_params!$C$7-scaling_params!$B$7)))+MAX(0,MIN(1,(T2292-scaling_params!$B$11)/(scaling_params!$C$11-scaling_params!$B$11))))/3</f>
        <v>0.1428571429</v>
      </c>
      <c r="AA2292" s="15">
        <f>(MAX(0,MIN(1,1-(Q2292-scaling_params!$B$8)/(scaling_params!$C$8-scaling_params!$B$8)))+MAX(0,MIN(1,(R2292-scaling_params!$B$9)/(scaling_params!$C$9-scaling_params!$B$9)))+MAX(0,MIN(1,(S2292-scaling_params!$B$10)/(scaling_params!$C$10-scaling_params!$B$10))))/3</f>
        <v>0.1764705882</v>
      </c>
      <c r="AB2292" s="15">
        <f>(MAX(0,MIN(1,(U2292-scaling_params!$B$12)/(scaling_params!$C$12-scaling_params!$B$12)))+MAX(0,MIN(1,(V2292-scaling_params!$B$13)/(scaling_params!$C$13-scaling_params!$B$13))))/2</f>
        <v>0.2136363636</v>
      </c>
      <c r="AC2292" s="13">
        <f>(scaling_params!$G$2*X2292+scaling_params!$G$3*Y2292+scaling_params!$G$4*Z2292+scaling_params!$G$5*AA2292+scaling_params!$G$6*AB2292)*100</f>
        <v>23.70023332</v>
      </c>
      <c r="AD2292" s="11" t="s">
        <v>681</v>
      </c>
      <c r="AE2292" s="11">
        <f t="shared" si="2"/>
        <v>0</v>
      </c>
    </row>
    <row r="2293" ht="15.75" customHeight="1">
      <c r="A2293" s="11" t="s">
        <v>322</v>
      </c>
      <c r="B2293" s="11" t="s">
        <v>163</v>
      </c>
      <c r="C2293" s="11" t="s">
        <v>267</v>
      </c>
      <c r="D2293" s="11" t="s">
        <v>165</v>
      </c>
      <c r="E2293" s="12">
        <v>2025.0</v>
      </c>
      <c r="F2293" s="11" t="s">
        <v>166</v>
      </c>
      <c r="G2293" s="11" t="s">
        <v>175</v>
      </c>
      <c r="H2293" s="11">
        <v>4.0</v>
      </c>
      <c r="I2293" s="13">
        <v>11.4</v>
      </c>
      <c r="J2293" s="11">
        <v>0.0</v>
      </c>
      <c r="K2293" s="13">
        <v>4.5</v>
      </c>
      <c r="L2293" s="13">
        <v>6.2</v>
      </c>
      <c r="M2293" s="11">
        <v>2.0</v>
      </c>
      <c r="N2293" s="14">
        <v>0.78</v>
      </c>
      <c r="O2293" s="13">
        <v>52.7</v>
      </c>
      <c r="P2293" s="13">
        <v>9.3</v>
      </c>
      <c r="Q2293" s="13">
        <v>21.4</v>
      </c>
      <c r="R2293" s="13">
        <v>5.7</v>
      </c>
      <c r="S2293" s="13">
        <v>3.0</v>
      </c>
      <c r="T2293" s="13">
        <v>3.0</v>
      </c>
      <c r="U2293" s="13">
        <v>0.5</v>
      </c>
      <c r="V2293" s="13">
        <v>62.8</v>
      </c>
      <c r="W2293" s="11" t="str">
        <f t="shared" si="1"/>
        <v>C-Weak|BBVA|Operations|2025</v>
      </c>
      <c r="X2293" s="15">
        <f>(MAX(0,MIN(1,1-(K2293-scaling_params!$B$2)/(scaling_params!$C$2-scaling_params!$B$2)))+MAX(0,MIN(1,(L2293-scaling_params!$B$3)/(scaling_params!$C$3-scaling_params!$B$3))))/2</f>
        <v>0.2352941176</v>
      </c>
      <c r="Y2293" s="15">
        <f>(MAX(0,MIN(1,(M2293-scaling_params!$B$4)/(scaling_params!$C$4-scaling_params!$B$4)))+MAX(0,MIN(1,(N2293-scaling_params!$B$5)/(scaling_params!$C$5-scaling_params!$B$5))))/2</f>
        <v>0.4958333333</v>
      </c>
      <c r="Z2293" s="15">
        <f>(MAX(0,MIN(1,(O2293-scaling_params!$B$6)/(scaling_params!$C$6-scaling_params!$B$6)))+MAX(0,MIN(1,1-(P2293-scaling_params!$B$7)/(scaling_params!$C$7-scaling_params!$B$7)))+MAX(0,MIN(1,(T2293-scaling_params!$B$11)/(scaling_params!$C$11-scaling_params!$B$11))))/3</f>
        <v>0.1428571429</v>
      </c>
      <c r="AA2293" s="15">
        <f>(MAX(0,MIN(1,1-(Q2293-scaling_params!$B$8)/(scaling_params!$C$8-scaling_params!$B$8)))+MAX(0,MIN(1,(R2293-scaling_params!$B$9)/(scaling_params!$C$9-scaling_params!$B$9)))+MAX(0,MIN(1,(S2293-scaling_params!$B$10)/(scaling_params!$C$10-scaling_params!$B$10))))/3</f>
        <v>0.137254902</v>
      </c>
      <c r="AB2293" s="15">
        <f>(MAX(0,MIN(1,(U2293-scaling_params!$B$12)/(scaling_params!$C$12-scaling_params!$B$12)))+MAX(0,MIN(1,(V2293-scaling_params!$B$13)/(scaling_params!$C$13-scaling_params!$B$13))))/2</f>
        <v>0.1763636364</v>
      </c>
      <c r="AC2293" s="13">
        <f>(scaling_params!$G$2*X2293+scaling_params!$G$3*Y2293+scaling_params!$G$4*Z2293+scaling_params!$G$5*AA2293+scaling_params!$G$6*AB2293)*100</f>
        <v>25.03541514</v>
      </c>
      <c r="AD2293" s="11" t="s">
        <v>681</v>
      </c>
      <c r="AE2293" s="11">
        <f t="shared" si="2"/>
        <v>0</v>
      </c>
    </row>
    <row r="2294" ht="15.75" customHeight="1">
      <c r="A2294" s="11" t="s">
        <v>323</v>
      </c>
      <c r="B2294" s="11" t="s">
        <v>163</v>
      </c>
      <c r="C2294" s="11" t="s">
        <v>267</v>
      </c>
      <c r="D2294" s="11" t="s">
        <v>165</v>
      </c>
      <c r="E2294" s="12">
        <v>2024.0</v>
      </c>
      <c r="F2294" s="11" t="s">
        <v>171</v>
      </c>
      <c r="G2294" s="11" t="s">
        <v>172</v>
      </c>
      <c r="H2294" s="11">
        <v>4.0</v>
      </c>
      <c r="I2294" s="13">
        <v>11.9</v>
      </c>
      <c r="J2294" s="11">
        <v>0.0</v>
      </c>
      <c r="K2294" s="13">
        <v>5.2</v>
      </c>
      <c r="L2294" s="13">
        <v>3.1</v>
      </c>
      <c r="M2294" s="11">
        <v>-23.0</v>
      </c>
      <c r="N2294" s="14">
        <v>0.59</v>
      </c>
      <c r="O2294" s="13">
        <v>53.3</v>
      </c>
      <c r="P2294" s="13">
        <v>9.3</v>
      </c>
      <c r="Q2294" s="13">
        <v>24.0</v>
      </c>
      <c r="R2294" s="13">
        <v>6.7</v>
      </c>
      <c r="S2294" s="13">
        <v>1.0</v>
      </c>
      <c r="T2294" s="13">
        <v>1.0</v>
      </c>
      <c r="U2294" s="13">
        <v>0.6</v>
      </c>
      <c r="V2294" s="13">
        <v>37.7</v>
      </c>
      <c r="W2294" s="11" t="str">
        <f t="shared" si="1"/>
        <v>C-Weak|BBVA|Operations|2024</v>
      </c>
      <c r="X2294" s="15">
        <f>(MAX(0,MIN(1,1-(K2294-scaling_params!$B$2)/(scaling_params!$C$2-scaling_params!$B$2)))+MAX(0,MIN(1,(L2294-scaling_params!$B$3)/(scaling_params!$C$3-scaling_params!$B$3))))/2</f>
        <v>0.007352941176</v>
      </c>
      <c r="Y2294" s="15">
        <f>(MAX(0,MIN(1,(M2294-scaling_params!$B$4)/(scaling_params!$C$4-scaling_params!$B$4)))+MAX(0,MIN(1,(N2294-scaling_params!$B$5)/(scaling_params!$C$5-scaling_params!$B$5))))/2</f>
        <v>0.1392857143</v>
      </c>
      <c r="Z2294" s="15">
        <f>(MAX(0,MIN(1,(O2294-scaling_params!$B$6)/(scaling_params!$C$6-scaling_params!$B$6)))+MAX(0,MIN(1,1-(P2294-scaling_params!$B$7)/(scaling_params!$C$7-scaling_params!$B$7)))+MAX(0,MIN(1,(T2294-scaling_params!$B$11)/(scaling_params!$C$11-scaling_params!$B$11))))/3</f>
        <v>0</v>
      </c>
      <c r="AA2294" s="15">
        <f>(MAX(0,MIN(1,1-(Q2294-scaling_params!$B$8)/(scaling_params!$C$8-scaling_params!$B$8)))+MAX(0,MIN(1,(R2294-scaling_params!$B$9)/(scaling_params!$C$9-scaling_params!$B$9)))+MAX(0,MIN(1,(S2294-scaling_params!$B$10)/(scaling_params!$C$10-scaling_params!$B$10))))/3</f>
        <v>0</v>
      </c>
      <c r="AB2294" s="15">
        <f>(MAX(0,MIN(1,(U2294-scaling_params!$B$12)/(scaling_params!$C$12-scaling_params!$B$12)))+MAX(0,MIN(1,(V2294-scaling_params!$B$13)/(scaling_params!$C$13-scaling_params!$B$13))))/2</f>
        <v>0</v>
      </c>
      <c r="AC2294" s="13">
        <f>(scaling_params!$G$2*X2294+scaling_params!$G$3*Y2294+scaling_params!$G$4*Z2294+scaling_params!$G$5*AA2294+scaling_params!$G$6*AB2294)*100</f>
        <v>3.446008403</v>
      </c>
      <c r="AD2294" s="11" t="s">
        <v>681</v>
      </c>
      <c r="AE2294" s="11">
        <f t="shared" si="2"/>
        <v>0</v>
      </c>
    </row>
    <row r="2295" ht="15.75" customHeight="1">
      <c r="A2295" s="11" t="s">
        <v>323</v>
      </c>
      <c r="B2295" s="11" t="s">
        <v>163</v>
      </c>
      <c r="C2295" s="11" t="s">
        <v>267</v>
      </c>
      <c r="D2295" s="11" t="s">
        <v>165</v>
      </c>
      <c r="E2295" s="12">
        <v>2025.0</v>
      </c>
      <c r="F2295" s="11" t="s">
        <v>171</v>
      </c>
      <c r="G2295" s="11" t="s">
        <v>172</v>
      </c>
      <c r="H2295" s="11">
        <v>4.0</v>
      </c>
      <c r="I2295" s="13">
        <v>11.4</v>
      </c>
      <c r="J2295" s="11">
        <v>0.0</v>
      </c>
      <c r="K2295" s="13">
        <v>4.5</v>
      </c>
      <c r="L2295" s="13">
        <v>1.4</v>
      </c>
      <c r="M2295" s="11">
        <v>-18.0</v>
      </c>
      <c r="N2295" s="14">
        <v>0.53</v>
      </c>
      <c r="O2295" s="13">
        <v>52.7</v>
      </c>
      <c r="P2295" s="13">
        <v>9.3</v>
      </c>
      <c r="Q2295" s="13">
        <v>21.4</v>
      </c>
      <c r="R2295" s="13">
        <v>5.7</v>
      </c>
      <c r="S2295" s="13">
        <v>1.0</v>
      </c>
      <c r="T2295" s="13">
        <v>1.0</v>
      </c>
      <c r="U2295" s="13">
        <v>0.5</v>
      </c>
      <c r="V2295" s="13">
        <v>45.2</v>
      </c>
      <c r="W2295" s="11" t="str">
        <f t="shared" si="1"/>
        <v>C-Weak|BBVA|Operations|2025</v>
      </c>
      <c r="X2295" s="15">
        <f>(MAX(0,MIN(1,1-(K2295-scaling_params!$B$2)/(scaling_params!$C$2-scaling_params!$B$2)))+MAX(0,MIN(1,(L2295-scaling_params!$B$3)/(scaling_params!$C$3-scaling_params!$B$3))))/2</f>
        <v>0</v>
      </c>
      <c r="Y2295" s="15">
        <f>(MAX(0,MIN(1,(M2295-scaling_params!$B$4)/(scaling_params!$C$4-scaling_params!$B$4)))+MAX(0,MIN(1,(N2295-scaling_params!$B$5)/(scaling_params!$C$5-scaling_params!$B$5))))/2</f>
        <v>0.1380952381</v>
      </c>
      <c r="Z2295" s="15">
        <f>(MAX(0,MIN(1,(O2295-scaling_params!$B$6)/(scaling_params!$C$6-scaling_params!$B$6)))+MAX(0,MIN(1,1-(P2295-scaling_params!$B$7)/(scaling_params!$C$7-scaling_params!$B$7)))+MAX(0,MIN(1,(T2295-scaling_params!$B$11)/(scaling_params!$C$11-scaling_params!$B$11))))/3</f>
        <v>0</v>
      </c>
      <c r="AA2295" s="15">
        <f>(MAX(0,MIN(1,1-(Q2295-scaling_params!$B$8)/(scaling_params!$C$8-scaling_params!$B$8)))+MAX(0,MIN(1,(R2295-scaling_params!$B$9)/(scaling_params!$C$9-scaling_params!$B$9)))+MAX(0,MIN(1,(S2295-scaling_params!$B$10)/(scaling_params!$C$10-scaling_params!$B$10))))/3</f>
        <v>0</v>
      </c>
      <c r="AB2295" s="15">
        <f>(MAX(0,MIN(1,(U2295-scaling_params!$B$12)/(scaling_params!$C$12-scaling_params!$B$12)))+MAX(0,MIN(1,(V2295-scaling_params!$B$13)/(scaling_params!$C$13-scaling_params!$B$13))))/2</f>
        <v>0.01636363636</v>
      </c>
      <c r="AC2295" s="13">
        <f>(scaling_params!$G$2*X2295+scaling_params!$G$3*Y2295+scaling_params!$G$4*Z2295+scaling_params!$G$5*AA2295+scaling_params!$G$6*AB2295)*100</f>
        <v>3.438329004</v>
      </c>
      <c r="AD2295" s="11" t="s">
        <v>681</v>
      </c>
      <c r="AE2295" s="11">
        <f t="shared" si="2"/>
        <v>0</v>
      </c>
    </row>
    <row r="2296" ht="15.75" customHeight="1">
      <c r="A2296" s="11" t="s">
        <v>324</v>
      </c>
      <c r="B2296" s="11" t="s">
        <v>163</v>
      </c>
      <c r="C2296" s="11" t="s">
        <v>267</v>
      </c>
      <c r="D2296" s="11" t="s">
        <v>181</v>
      </c>
      <c r="E2296" s="12">
        <v>2024.0</v>
      </c>
      <c r="F2296" s="11" t="s">
        <v>166</v>
      </c>
      <c r="G2296" s="11" t="s">
        <v>167</v>
      </c>
      <c r="H2296" s="11">
        <v>3.0</v>
      </c>
      <c r="I2296" s="13">
        <v>11.9</v>
      </c>
      <c r="J2296" s="11">
        <v>0.0</v>
      </c>
      <c r="K2296" s="13">
        <v>5.0</v>
      </c>
      <c r="L2296" s="13">
        <v>4.2</v>
      </c>
      <c r="M2296" s="11">
        <v>-25.0</v>
      </c>
      <c r="N2296" s="14">
        <v>0.51</v>
      </c>
      <c r="O2296" s="13">
        <v>58.2</v>
      </c>
      <c r="P2296" s="13">
        <v>10.1</v>
      </c>
      <c r="Q2296" s="13">
        <v>23.5</v>
      </c>
      <c r="R2296" s="13">
        <v>8.2</v>
      </c>
      <c r="S2296" s="13">
        <v>2.1</v>
      </c>
      <c r="T2296" s="13">
        <v>1.4</v>
      </c>
      <c r="U2296" s="13">
        <v>1.0</v>
      </c>
      <c r="V2296" s="13">
        <v>53.2</v>
      </c>
      <c r="W2296" s="11" t="str">
        <f t="shared" si="1"/>
        <v>C-Weak|BBVA|Corporate|2024</v>
      </c>
      <c r="X2296" s="15">
        <f>(MAX(0,MIN(1,1-(K2296-scaling_params!$B$2)/(scaling_params!$C$2-scaling_params!$B$2)))+MAX(0,MIN(1,(L2296-scaling_params!$B$3)/(scaling_params!$C$3-scaling_params!$B$3))))/2</f>
        <v>0.08823529412</v>
      </c>
      <c r="Y2296" s="15">
        <f>(MAX(0,MIN(1,(M2296-scaling_params!$B$4)/(scaling_params!$C$4-scaling_params!$B$4)))+MAX(0,MIN(1,(N2296-scaling_params!$B$5)/(scaling_params!$C$5-scaling_params!$B$5))))/2</f>
        <v>0.1047619048</v>
      </c>
      <c r="Z2296" s="15">
        <f>(MAX(0,MIN(1,(O2296-scaling_params!$B$6)/(scaling_params!$C$6-scaling_params!$B$6)))+MAX(0,MIN(1,1-(P2296-scaling_params!$B$7)/(scaling_params!$C$7-scaling_params!$B$7)))+MAX(0,MIN(1,(T2296-scaling_params!$B$11)/(scaling_params!$C$11-scaling_params!$B$11))))/3</f>
        <v>0.02640264026</v>
      </c>
      <c r="AA2296" s="15">
        <f>(MAX(0,MIN(1,1-(Q2296-scaling_params!$B$8)/(scaling_params!$C$8-scaling_params!$B$8)))+MAX(0,MIN(1,(R2296-scaling_params!$B$9)/(scaling_params!$C$9-scaling_params!$B$9)))+MAX(0,MIN(1,(S2296-scaling_params!$B$10)/(scaling_params!$C$10-scaling_params!$B$10))))/3</f>
        <v>0.04901960784</v>
      </c>
      <c r="AB2296" s="15">
        <f>(MAX(0,MIN(1,(U2296-scaling_params!$B$12)/(scaling_params!$C$12-scaling_params!$B$12)))+MAX(0,MIN(1,(V2296-scaling_params!$B$13)/(scaling_params!$C$13-scaling_params!$B$13))))/2</f>
        <v>0.08909090909</v>
      </c>
      <c r="AC2296" s="13">
        <f>(scaling_params!$G$2*X2296+scaling_params!$G$3*Y2296+scaling_params!$G$4*Z2296+scaling_params!$G$5*AA2296+scaling_params!$G$6*AB2296)*100</f>
        <v>7.069914045</v>
      </c>
      <c r="AD2296" s="11" t="s">
        <v>681</v>
      </c>
      <c r="AE2296" s="11">
        <f t="shared" si="2"/>
        <v>0</v>
      </c>
    </row>
    <row r="2297" ht="15.75" customHeight="1">
      <c r="A2297" s="11" t="s">
        <v>324</v>
      </c>
      <c r="B2297" s="11" t="s">
        <v>163</v>
      </c>
      <c r="C2297" s="11" t="s">
        <v>267</v>
      </c>
      <c r="D2297" s="11" t="s">
        <v>181</v>
      </c>
      <c r="E2297" s="12">
        <v>2025.0</v>
      </c>
      <c r="F2297" s="11" t="s">
        <v>166</v>
      </c>
      <c r="G2297" s="11" t="s">
        <v>167</v>
      </c>
      <c r="H2297" s="11">
        <v>3.0</v>
      </c>
      <c r="I2297" s="13">
        <v>11.4</v>
      </c>
      <c r="J2297" s="11">
        <v>0.0</v>
      </c>
      <c r="K2297" s="13">
        <v>5.1</v>
      </c>
      <c r="L2297" s="13">
        <v>3.7</v>
      </c>
      <c r="M2297" s="11">
        <v>-22.0</v>
      </c>
      <c r="N2297" s="14">
        <v>0.63</v>
      </c>
      <c r="O2297" s="13">
        <v>54.3</v>
      </c>
      <c r="P2297" s="13">
        <v>9.4</v>
      </c>
      <c r="Q2297" s="13">
        <v>22.9</v>
      </c>
      <c r="R2297" s="13">
        <v>7.0</v>
      </c>
      <c r="S2297" s="13">
        <v>2.0</v>
      </c>
      <c r="T2297" s="13">
        <v>1.7</v>
      </c>
      <c r="U2297" s="13">
        <v>0.8</v>
      </c>
      <c r="V2297" s="13">
        <v>46.4</v>
      </c>
      <c r="W2297" s="11" t="str">
        <f t="shared" si="1"/>
        <v>C-Weak|BBVA|Corporate|2025</v>
      </c>
      <c r="X2297" s="15">
        <f>(MAX(0,MIN(1,1-(K2297-scaling_params!$B$2)/(scaling_params!$C$2-scaling_params!$B$2)))+MAX(0,MIN(1,(L2297-scaling_params!$B$3)/(scaling_params!$C$3-scaling_params!$B$3))))/2</f>
        <v>0.05147058824</v>
      </c>
      <c r="Y2297" s="15">
        <f>(MAX(0,MIN(1,(M2297-scaling_params!$B$4)/(scaling_params!$C$4-scaling_params!$B$4)))+MAX(0,MIN(1,(N2297-scaling_params!$B$5)/(scaling_params!$C$5-scaling_params!$B$5))))/2</f>
        <v>0.194047619</v>
      </c>
      <c r="Z2297" s="15">
        <f>(MAX(0,MIN(1,(O2297-scaling_params!$B$6)/(scaling_params!$C$6-scaling_params!$B$6)))+MAX(0,MIN(1,1-(P2297-scaling_params!$B$7)/(scaling_params!$C$7-scaling_params!$B$7)))+MAX(0,MIN(1,(T2297-scaling_params!$B$11)/(scaling_params!$C$11-scaling_params!$B$11))))/3</f>
        <v>0.01904761905</v>
      </c>
      <c r="AA2297" s="15">
        <f>(MAX(0,MIN(1,1-(Q2297-scaling_params!$B$8)/(scaling_params!$C$8-scaling_params!$B$8)))+MAX(0,MIN(1,(R2297-scaling_params!$B$9)/(scaling_params!$C$9-scaling_params!$B$9)))+MAX(0,MIN(1,(S2297-scaling_params!$B$10)/(scaling_params!$C$10-scaling_params!$B$10))))/3</f>
        <v>0.03921568627</v>
      </c>
      <c r="AB2297" s="15">
        <f>(MAX(0,MIN(1,(U2297-scaling_params!$B$12)/(scaling_params!$C$12-scaling_params!$B$12)))+MAX(0,MIN(1,(V2297-scaling_params!$B$13)/(scaling_params!$C$13-scaling_params!$B$13))))/2</f>
        <v>0.02727272727</v>
      </c>
      <c r="AC2297" s="13">
        <f>(scaling_params!$G$2*X2297+scaling_params!$G$3*Y2297+scaling_params!$G$4*Z2297+scaling_params!$G$5*AA2297+scaling_params!$G$6*AB2297)*100</f>
        <v>7.229311179</v>
      </c>
      <c r="AD2297" s="11" t="s">
        <v>681</v>
      </c>
      <c r="AE2297" s="11">
        <f t="shared" si="2"/>
        <v>0</v>
      </c>
    </row>
    <row r="2298" ht="15.75" customHeight="1">
      <c r="A2298" s="11" t="s">
        <v>325</v>
      </c>
      <c r="B2298" s="11" t="s">
        <v>163</v>
      </c>
      <c r="C2298" s="11" t="s">
        <v>267</v>
      </c>
      <c r="D2298" s="11" t="s">
        <v>170</v>
      </c>
      <c r="E2298" s="12">
        <v>2024.0</v>
      </c>
      <c r="F2298" s="11" t="s">
        <v>171</v>
      </c>
      <c r="G2298" s="11" t="s">
        <v>184</v>
      </c>
      <c r="H2298" s="11">
        <v>4.0</v>
      </c>
      <c r="I2298" s="13">
        <v>11.9</v>
      </c>
      <c r="J2298" s="11">
        <v>0.0</v>
      </c>
      <c r="K2298" s="13">
        <v>4.7</v>
      </c>
      <c r="L2298" s="13">
        <v>4.6</v>
      </c>
      <c r="M2298" s="11">
        <v>-12.0</v>
      </c>
      <c r="N2298" s="14">
        <v>0.74</v>
      </c>
      <c r="O2298" s="13">
        <v>58.3</v>
      </c>
      <c r="P2298" s="13">
        <v>9.6</v>
      </c>
      <c r="Q2298" s="13">
        <v>23.0</v>
      </c>
      <c r="R2298" s="13">
        <v>10.9</v>
      </c>
      <c r="S2298" s="13">
        <v>1.8</v>
      </c>
      <c r="T2298" s="13">
        <v>2.0</v>
      </c>
      <c r="U2298" s="13">
        <v>1.0</v>
      </c>
      <c r="V2298" s="13">
        <v>48.1</v>
      </c>
      <c r="W2298" s="11" t="str">
        <f t="shared" si="1"/>
        <v>C-Weak|BBVA|Risk|2024</v>
      </c>
      <c r="X2298" s="15">
        <f>(MAX(0,MIN(1,1-(K2298-scaling_params!$B$2)/(scaling_params!$C$2-scaling_params!$B$2)))+MAX(0,MIN(1,(L2298-scaling_params!$B$3)/(scaling_params!$C$3-scaling_params!$B$3))))/2</f>
        <v>0.1176470588</v>
      </c>
      <c r="Y2298" s="15">
        <f>(MAX(0,MIN(1,(M2298-scaling_params!$B$4)/(scaling_params!$C$4-scaling_params!$B$4)))+MAX(0,MIN(1,(N2298-scaling_params!$B$5)/(scaling_params!$C$5-scaling_params!$B$5))))/2</f>
        <v>0.3791666667</v>
      </c>
      <c r="Z2298" s="15">
        <f>(MAX(0,MIN(1,(O2298-scaling_params!$B$6)/(scaling_params!$C$6-scaling_params!$B$6)))+MAX(0,MIN(1,1-(P2298-scaling_params!$B$7)/(scaling_params!$C$7-scaling_params!$B$7)))+MAX(0,MIN(1,(T2298-scaling_params!$B$11)/(scaling_params!$C$11-scaling_params!$B$11))))/3</f>
        <v>0.0756718529</v>
      </c>
      <c r="AA2298" s="15">
        <f>(MAX(0,MIN(1,1-(Q2298-scaling_params!$B$8)/(scaling_params!$C$8-scaling_params!$B$8)))+MAX(0,MIN(1,(R2298-scaling_params!$B$9)/(scaling_params!$C$9-scaling_params!$B$9)))+MAX(0,MIN(1,(S2298-scaling_params!$B$10)/(scaling_params!$C$10-scaling_params!$B$10))))/3</f>
        <v>0.04070488955</v>
      </c>
      <c r="AB2298" s="15">
        <f>(MAX(0,MIN(1,(U2298-scaling_params!$B$12)/(scaling_params!$C$12-scaling_params!$B$12)))+MAX(0,MIN(1,(V2298-scaling_params!$B$13)/(scaling_params!$C$13-scaling_params!$B$13))))/2</f>
        <v>0.04272727273</v>
      </c>
      <c r="AC2298" s="13">
        <f>(scaling_params!$G$2*X2298+scaling_params!$G$3*Y2298+scaling_params!$G$4*Z2298+scaling_params!$G$5*AA2298+scaling_params!$G$6*AB2298)*100</f>
        <v>14.67399897</v>
      </c>
      <c r="AD2298" s="11" t="s">
        <v>681</v>
      </c>
      <c r="AE2298" s="11">
        <f t="shared" si="2"/>
        <v>0</v>
      </c>
    </row>
    <row r="2299" ht="15.75" customHeight="1">
      <c r="A2299" s="11" t="s">
        <v>325</v>
      </c>
      <c r="B2299" s="11" t="s">
        <v>163</v>
      </c>
      <c r="C2299" s="11" t="s">
        <v>267</v>
      </c>
      <c r="D2299" s="11" t="s">
        <v>170</v>
      </c>
      <c r="E2299" s="12">
        <v>2025.0</v>
      </c>
      <c r="F2299" s="11" t="s">
        <v>171</v>
      </c>
      <c r="G2299" s="11" t="s">
        <v>184</v>
      </c>
      <c r="H2299" s="11">
        <v>4.0</v>
      </c>
      <c r="I2299" s="13">
        <v>11.4</v>
      </c>
      <c r="J2299" s="11">
        <v>0.0</v>
      </c>
      <c r="K2299" s="13">
        <v>4.1</v>
      </c>
      <c r="L2299" s="13">
        <v>4.0</v>
      </c>
      <c r="M2299" s="11">
        <v>-13.0</v>
      </c>
      <c r="N2299" s="14">
        <v>0.69</v>
      </c>
      <c r="O2299" s="13">
        <v>54.6</v>
      </c>
      <c r="P2299" s="13">
        <v>8.4</v>
      </c>
      <c r="Q2299" s="13">
        <v>21.3</v>
      </c>
      <c r="R2299" s="13">
        <v>7.8</v>
      </c>
      <c r="S2299" s="13">
        <v>1.9</v>
      </c>
      <c r="T2299" s="13">
        <v>2.1</v>
      </c>
      <c r="U2299" s="13">
        <v>0.9</v>
      </c>
      <c r="V2299" s="13">
        <v>50.4</v>
      </c>
      <c r="W2299" s="11" t="str">
        <f t="shared" si="1"/>
        <v>C-Weak|BBVA|Risk|2025</v>
      </c>
      <c r="X2299" s="15">
        <f>(MAX(0,MIN(1,1-(K2299-scaling_params!$B$2)/(scaling_params!$C$2-scaling_params!$B$2)))+MAX(0,MIN(1,(L2299-scaling_params!$B$3)/(scaling_params!$C$3-scaling_params!$B$3))))/2</f>
        <v>0.07352941176</v>
      </c>
      <c r="Y2299" s="15">
        <f>(MAX(0,MIN(1,(M2299-scaling_params!$B$4)/(scaling_params!$C$4-scaling_params!$B$4)))+MAX(0,MIN(1,(N2299-scaling_params!$B$5)/(scaling_params!$C$5-scaling_params!$B$5))))/2</f>
        <v>0.3119047619</v>
      </c>
      <c r="Z2299" s="15">
        <f>(MAX(0,MIN(1,(O2299-scaling_params!$B$6)/(scaling_params!$C$6-scaling_params!$B$6)))+MAX(0,MIN(1,1-(P2299-scaling_params!$B$7)/(scaling_params!$C$7-scaling_params!$B$7)))+MAX(0,MIN(1,(T2299-scaling_params!$B$11)/(scaling_params!$C$11-scaling_params!$B$11))))/3</f>
        <v>0.1292149292</v>
      </c>
      <c r="AA2299" s="15">
        <f>(MAX(0,MIN(1,1-(Q2299-scaling_params!$B$8)/(scaling_params!$C$8-scaling_params!$B$8)))+MAX(0,MIN(1,(R2299-scaling_params!$B$9)/(scaling_params!$C$9-scaling_params!$B$9)))+MAX(0,MIN(1,(S2299-scaling_params!$B$10)/(scaling_params!$C$10-scaling_params!$B$10))))/3</f>
        <v>0.02941176471</v>
      </c>
      <c r="AB2299" s="15">
        <f>(MAX(0,MIN(1,(U2299-scaling_params!$B$12)/(scaling_params!$C$12-scaling_params!$B$12)))+MAX(0,MIN(1,(V2299-scaling_params!$B$13)/(scaling_params!$C$13-scaling_params!$B$13))))/2</f>
        <v>0.06363636364</v>
      </c>
      <c r="AC2299" s="13">
        <f>(scaling_params!$G$2*X2299+scaling_params!$G$3*Y2299+scaling_params!$G$4*Z2299+scaling_params!$G$5*AA2299+scaling_params!$G$6*AB2299)*100</f>
        <v>13.36281007</v>
      </c>
      <c r="AD2299" s="11" t="s">
        <v>681</v>
      </c>
      <c r="AE2299" s="11">
        <f t="shared" si="2"/>
        <v>0</v>
      </c>
    </row>
    <row r="2300" ht="15.75" customHeight="1">
      <c r="A2300" s="11" t="s">
        <v>326</v>
      </c>
      <c r="B2300" s="11" t="s">
        <v>163</v>
      </c>
      <c r="C2300" s="11" t="s">
        <v>267</v>
      </c>
      <c r="D2300" s="11" t="s">
        <v>174</v>
      </c>
      <c r="E2300" s="12">
        <v>2024.0</v>
      </c>
      <c r="F2300" s="11" t="s">
        <v>171</v>
      </c>
      <c r="G2300" s="11" t="s">
        <v>172</v>
      </c>
      <c r="H2300" s="11">
        <v>5.0</v>
      </c>
      <c r="I2300" s="13">
        <v>11.9</v>
      </c>
      <c r="J2300" s="11">
        <v>1.0</v>
      </c>
      <c r="K2300" s="13">
        <v>4.4</v>
      </c>
      <c r="L2300" s="13">
        <v>4.3</v>
      </c>
      <c r="M2300" s="11">
        <v>-56.0</v>
      </c>
      <c r="N2300" s="14">
        <v>0.66</v>
      </c>
      <c r="O2300" s="13">
        <v>50.8</v>
      </c>
      <c r="P2300" s="13">
        <v>10.1</v>
      </c>
      <c r="Q2300" s="13">
        <v>23.5</v>
      </c>
      <c r="R2300" s="13">
        <v>5.6</v>
      </c>
      <c r="S2300" s="13">
        <v>1.3</v>
      </c>
      <c r="T2300" s="13">
        <v>2.0</v>
      </c>
      <c r="U2300" s="13">
        <v>0.8</v>
      </c>
      <c r="V2300" s="13">
        <v>44.7</v>
      </c>
      <c r="W2300" s="11" t="str">
        <f t="shared" si="1"/>
        <v>C-Weak|BBVA|Digital|2024</v>
      </c>
      <c r="X2300" s="15">
        <f>(MAX(0,MIN(1,1-(K2300-scaling_params!$B$2)/(scaling_params!$C$2-scaling_params!$B$2)))+MAX(0,MIN(1,(L2300-scaling_params!$B$3)/(scaling_params!$C$3-scaling_params!$B$3))))/2</f>
        <v>0.09558823529</v>
      </c>
      <c r="Y2300" s="15">
        <f>(MAX(0,MIN(1,(M2300-scaling_params!$B$4)/(scaling_params!$C$4-scaling_params!$B$4)))+MAX(0,MIN(1,(N2300-scaling_params!$B$5)/(scaling_params!$C$5-scaling_params!$B$5))))/2</f>
        <v>0.1125</v>
      </c>
      <c r="Z2300" s="15">
        <f>(MAX(0,MIN(1,(O2300-scaling_params!$B$6)/(scaling_params!$C$6-scaling_params!$B$6)))+MAX(0,MIN(1,1-(P2300-scaling_params!$B$7)/(scaling_params!$C$7-scaling_params!$B$7)))+MAX(0,MIN(1,(T2300-scaling_params!$B$11)/(scaling_params!$C$11-scaling_params!$B$11))))/3</f>
        <v>0.04761904762</v>
      </c>
      <c r="AA2300" s="15">
        <f>(MAX(0,MIN(1,1-(Q2300-scaling_params!$B$8)/(scaling_params!$C$8-scaling_params!$B$8)))+MAX(0,MIN(1,(R2300-scaling_params!$B$9)/(scaling_params!$C$9-scaling_params!$B$9)))+MAX(0,MIN(1,(S2300-scaling_params!$B$10)/(scaling_params!$C$10-scaling_params!$B$10))))/3</f>
        <v>0</v>
      </c>
      <c r="AB2300" s="15">
        <f>(MAX(0,MIN(1,(U2300-scaling_params!$B$12)/(scaling_params!$C$12-scaling_params!$B$12)))+MAX(0,MIN(1,(V2300-scaling_params!$B$13)/(scaling_params!$C$13-scaling_params!$B$13))))/2</f>
        <v>0.01181818182</v>
      </c>
      <c r="AC2300" s="13">
        <f>(scaling_params!$G$2*X2300+scaling_params!$G$3*Y2300+scaling_params!$G$4*Z2300+scaling_params!$G$5*AA2300+scaling_params!$G$6*AB2300)*100</f>
        <v>6.148575694</v>
      </c>
      <c r="AD2300" s="11" t="s">
        <v>681</v>
      </c>
      <c r="AE2300" s="11">
        <f t="shared" si="2"/>
        <v>0</v>
      </c>
    </row>
    <row r="2301" ht="15.75" customHeight="1">
      <c r="A2301" s="11" t="s">
        <v>326</v>
      </c>
      <c r="B2301" s="11" t="s">
        <v>163</v>
      </c>
      <c r="C2301" s="11" t="s">
        <v>267</v>
      </c>
      <c r="D2301" s="11" t="s">
        <v>174</v>
      </c>
      <c r="E2301" s="12">
        <v>2025.0</v>
      </c>
      <c r="F2301" s="11" t="s">
        <v>171</v>
      </c>
      <c r="G2301" s="11" t="s">
        <v>172</v>
      </c>
      <c r="H2301" s="11">
        <v>5.0</v>
      </c>
      <c r="I2301" s="13">
        <v>11.4</v>
      </c>
      <c r="J2301" s="11">
        <v>0.0</v>
      </c>
      <c r="K2301" s="13">
        <v>4.9</v>
      </c>
      <c r="L2301" s="13">
        <v>5.3</v>
      </c>
      <c r="M2301" s="11">
        <v>-33.0</v>
      </c>
      <c r="N2301" s="14">
        <v>0.6</v>
      </c>
      <c r="O2301" s="13">
        <v>53.6</v>
      </c>
      <c r="P2301" s="13">
        <v>9.0</v>
      </c>
      <c r="Q2301" s="13">
        <v>22.9</v>
      </c>
      <c r="R2301" s="13">
        <v>8.4</v>
      </c>
      <c r="S2301" s="13">
        <v>1.5</v>
      </c>
      <c r="T2301" s="13">
        <v>1.2</v>
      </c>
      <c r="U2301" s="13">
        <v>0.8</v>
      </c>
      <c r="V2301" s="13">
        <v>45.8</v>
      </c>
      <c r="W2301" s="11" t="str">
        <f t="shared" si="1"/>
        <v>C-Weak|BBVA|Digital|2025</v>
      </c>
      <c r="X2301" s="15">
        <f>(MAX(0,MIN(1,1-(K2301-scaling_params!$B$2)/(scaling_params!$C$2-scaling_params!$B$2)))+MAX(0,MIN(1,(L2301-scaling_params!$B$3)/(scaling_params!$C$3-scaling_params!$B$3))))/2</f>
        <v>0.1691176471</v>
      </c>
      <c r="Y2301" s="15">
        <f>(MAX(0,MIN(1,(M2301-scaling_params!$B$4)/(scaling_params!$C$4-scaling_params!$B$4)))+MAX(0,MIN(1,(N2301-scaling_params!$B$5)/(scaling_params!$C$5-scaling_params!$B$5))))/2</f>
        <v>0.1041666667</v>
      </c>
      <c r="Z2301" s="15">
        <f>(MAX(0,MIN(1,(O2301-scaling_params!$B$6)/(scaling_params!$C$6-scaling_params!$B$6)))+MAX(0,MIN(1,1-(P2301-scaling_params!$B$7)/(scaling_params!$C$7-scaling_params!$B$7)))+MAX(0,MIN(1,(T2301-scaling_params!$B$11)/(scaling_params!$C$11-scaling_params!$B$11))))/3</f>
        <v>0.01801801802</v>
      </c>
      <c r="AA2301" s="15">
        <f>(MAX(0,MIN(1,1-(Q2301-scaling_params!$B$8)/(scaling_params!$C$8-scaling_params!$B$8)))+MAX(0,MIN(1,(R2301-scaling_params!$B$9)/(scaling_params!$C$9-scaling_params!$B$9)))+MAX(0,MIN(1,(S2301-scaling_params!$B$10)/(scaling_params!$C$10-scaling_params!$B$10))))/3</f>
        <v>0</v>
      </c>
      <c r="AB2301" s="15">
        <f>(MAX(0,MIN(1,(U2301-scaling_params!$B$12)/(scaling_params!$C$12-scaling_params!$B$12)))+MAX(0,MIN(1,(V2301-scaling_params!$B$13)/(scaling_params!$C$13-scaling_params!$B$13))))/2</f>
        <v>0.02181818182</v>
      </c>
      <c r="AC2301" s="13">
        <f>(scaling_params!$G$2*X2301+scaling_params!$G$3*Y2301+scaling_params!$G$4*Z2301+scaling_params!$G$5*AA2301+scaling_params!$G$6*AB2301)*100</f>
        <v>7.103059341</v>
      </c>
      <c r="AD2301" s="11" t="s">
        <v>681</v>
      </c>
      <c r="AE2301" s="11">
        <f t="shared" si="2"/>
        <v>0</v>
      </c>
    </row>
    <row r="2302" ht="15.75" customHeight="1">
      <c r="A2302" s="11" t="s">
        <v>327</v>
      </c>
      <c r="B2302" s="11" t="s">
        <v>163</v>
      </c>
      <c r="C2302" s="11" t="s">
        <v>328</v>
      </c>
      <c r="D2302" s="11" t="s">
        <v>174</v>
      </c>
      <c r="E2302" s="12">
        <v>2024.0</v>
      </c>
      <c r="F2302" s="11" t="s">
        <v>166</v>
      </c>
      <c r="G2302" s="11" t="s">
        <v>175</v>
      </c>
      <c r="H2302" s="11">
        <v>2.0</v>
      </c>
      <c r="I2302" s="13">
        <v>8.9</v>
      </c>
      <c r="J2302" s="11">
        <v>0.0</v>
      </c>
      <c r="K2302" s="13">
        <v>4.4</v>
      </c>
      <c r="L2302" s="13">
        <v>3.4</v>
      </c>
      <c r="M2302" s="11">
        <v>-19.0</v>
      </c>
      <c r="N2302" s="14">
        <v>0.59</v>
      </c>
      <c r="O2302" s="13">
        <v>50.8</v>
      </c>
      <c r="P2302" s="13">
        <v>10.1</v>
      </c>
      <c r="Q2302" s="13">
        <v>23.5</v>
      </c>
      <c r="R2302" s="13">
        <v>5.6</v>
      </c>
      <c r="S2302" s="13">
        <v>1.8</v>
      </c>
      <c r="T2302" s="13">
        <v>1.5</v>
      </c>
      <c r="U2302" s="13">
        <v>0.8</v>
      </c>
      <c r="V2302" s="13">
        <v>53.1</v>
      </c>
      <c r="W2302" s="11" t="str">
        <f t="shared" si="1"/>
        <v>C-Weak|BBVA|Digital|2024</v>
      </c>
      <c r="X2302" s="15">
        <f>(MAX(0,MIN(1,1-(K2302-scaling_params!$B$2)/(scaling_params!$C$2-scaling_params!$B$2)))+MAX(0,MIN(1,(L2302-scaling_params!$B$3)/(scaling_params!$C$3-scaling_params!$B$3))))/2</f>
        <v>0.02941176471</v>
      </c>
      <c r="Y2302" s="15">
        <f>(MAX(0,MIN(1,(M2302-scaling_params!$B$4)/(scaling_params!$C$4-scaling_params!$B$4)))+MAX(0,MIN(1,(N2302-scaling_params!$B$5)/(scaling_params!$C$5-scaling_params!$B$5))))/2</f>
        <v>0.1583333333</v>
      </c>
      <c r="Z2302" s="15">
        <f>(MAX(0,MIN(1,(O2302-scaling_params!$B$6)/(scaling_params!$C$6-scaling_params!$B$6)))+MAX(0,MIN(1,1-(P2302-scaling_params!$B$7)/(scaling_params!$C$7-scaling_params!$B$7)))+MAX(0,MIN(1,(T2302-scaling_params!$B$11)/(scaling_params!$C$11-scaling_params!$B$11))))/3</f>
        <v>0</v>
      </c>
      <c r="AA2302" s="15">
        <f>(MAX(0,MIN(1,1-(Q2302-scaling_params!$B$8)/(scaling_params!$C$8-scaling_params!$B$8)))+MAX(0,MIN(1,(R2302-scaling_params!$B$9)/(scaling_params!$C$9-scaling_params!$B$9)))+MAX(0,MIN(1,(S2302-scaling_params!$B$10)/(scaling_params!$C$10-scaling_params!$B$10))))/3</f>
        <v>0.01960784314</v>
      </c>
      <c r="AB2302" s="15">
        <f>(MAX(0,MIN(1,(U2302-scaling_params!$B$12)/(scaling_params!$C$12-scaling_params!$B$12)))+MAX(0,MIN(1,(V2302-scaling_params!$B$13)/(scaling_params!$C$13-scaling_params!$B$13))))/2</f>
        <v>0.08818181818</v>
      </c>
      <c r="AC2302" s="13">
        <f>(scaling_params!$G$2*X2302+scaling_params!$G$3*Y2302+scaling_params!$G$4*Z2302+scaling_params!$G$5*AA2302+scaling_params!$G$6*AB2302)*100</f>
        <v>5.797653298</v>
      </c>
      <c r="AD2302" s="11" t="s">
        <v>681</v>
      </c>
      <c r="AE2302" s="11">
        <f t="shared" si="2"/>
        <v>0</v>
      </c>
    </row>
    <row r="2303" ht="15.75" customHeight="1">
      <c r="A2303" s="11" t="s">
        <v>327</v>
      </c>
      <c r="B2303" s="11" t="s">
        <v>163</v>
      </c>
      <c r="C2303" s="11" t="s">
        <v>328</v>
      </c>
      <c r="D2303" s="11" t="s">
        <v>174</v>
      </c>
      <c r="E2303" s="12">
        <v>2025.0</v>
      </c>
      <c r="F2303" s="11" t="s">
        <v>166</v>
      </c>
      <c r="G2303" s="11" t="s">
        <v>175</v>
      </c>
      <c r="H2303" s="11">
        <v>2.0</v>
      </c>
      <c r="I2303" s="13">
        <v>8.6</v>
      </c>
      <c r="J2303" s="11">
        <v>0.0</v>
      </c>
      <c r="K2303" s="13">
        <v>4.9</v>
      </c>
      <c r="L2303" s="13">
        <v>3.9</v>
      </c>
      <c r="M2303" s="11">
        <v>-50.0</v>
      </c>
      <c r="N2303" s="14">
        <v>0.59</v>
      </c>
      <c r="O2303" s="13">
        <v>53.6</v>
      </c>
      <c r="P2303" s="13">
        <v>9.0</v>
      </c>
      <c r="Q2303" s="13">
        <v>22.9</v>
      </c>
      <c r="R2303" s="13">
        <v>8.4</v>
      </c>
      <c r="S2303" s="13">
        <v>1.2</v>
      </c>
      <c r="T2303" s="13">
        <v>1.0</v>
      </c>
      <c r="U2303" s="13">
        <v>0.8</v>
      </c>
      <c r="V2303" s="13">
        <v>43.0</v>
      </c>
      <c r="W2303" s="11" t="str">
        <f t="shared" si="1"/>
        <v>C-Weak|BBVA|Digital|2025</v>
      </c>
      <c r="X2303" s="15">
        <f>(MAX(0,MIN(1,1-(K2303-scaling_params!$B$2)/(scaling_params!$C$2-scaling_params!$B$2)))+MAX(0,MIN(1,(L2303-scaling_params!$B$3)/(scaling_params!$C$3-scaling_params!$B$3))))/2</f>
        <v>0.06617647059</v>
      </c>
      <c r="Y2303" s="15">
        <f>(MAX(0,MIN(1,(M2303-scaling_params!$B$4)/(scaling_params!$C$4-scaling_params!$B$4)))+MAX(0,MIN(1,(N2303-scaling_params!$B$5)/(scaling_params!$C$5-scaling_params!$B$5))))/2</f>
        <v>0.025</v>
      </c>
      <c r="Z2303" s="15">
        <f>(MAX(0,MIN(1,(O2303-scaling_params!$B$6)/(scaling_params!$C$6-scaling_params!$B$6)))+MAX(0,MIN(1,1-(P2303-scaling_params!$B$7)/(scaling_params!$C$7-scaling_params!$B$7)))+MAX(0,MIN(1,(T2303-scaling_params!$B$11)/(scaling_params!$C$11-scaling_params!$B$11))))/3</f>
        <v>0.01801801802</v>
      </c>
      <c r="AA2303" s="15">
        <f>(MAX(0,MIN(1,1-(Q2303-scaling_params!$B$8)/(scaling_params!$C$8-scaling_params!$B$8)))+MAX(0,MIN(1,(R2303-scaling_params!$B$9)/(scaling_params!$C$9-scaling_params!$B$9)))+MAX(0,MIN(1,(S2303-scaling_params!$B$10)/(scaling_params!$C$10-scaling_params!$B$10))))/3</f>
        <v>0</v>
      </c>
      <c r="AB2303" s="15">
        <f>(MAX(0,MIN(1,(U2303-scaling_params!$B$12)/(scaling_params!$C$12-scaling_params!$B$12)))+MAX(0,MIN(1,(V2303-scaling_params!$B$13)/(scaling_params!$C$13-scaling_params!$B$13))))/2</f>
        <v>0</v>
      </c>
      <c r="AC2303" s="13">
        <f>(scaling_params!$G$2*X2303+scaling_params!$G$3*Y2303+scaling_params!$G$4*Z2303+scaling_params!$G$5*AA2303+scaling_params!$G$6*AB2303)*100</f>
        <v>2.566070482</v>
      </c>
      <c r="AD2303" s="11" t="s">
        <v>681</v>
      </c>
      <c r="AE2303" s="11">
        <f t="shared" si="2"/>
        <v>0</v>
      </c>
    </row>
    <row r="2304" ht="15.75" customHeight="1">
      <c r="A2304" s="11" t="s">
        <v>329</v>
      </c>
      <c r="B2304" s="11" t="s">
        <v>163</v>
      </c>
      <c r="C2304" s="11" t="s">
        <v>328</v>
      </c>
      <c r="D2304" s="11" t="s">
        <v>165</v>
      </c>
      <c r="E2304" s="12">
        <v>2024.0</v>
      </c>
      <c r="F2304" s="11" t="s">
        <v>171</v>
      </c>
      <c r="G2304" s="11" t="s">
        <v>184</v>
      </c>
      <c r="H2304" s="11">
        <v>3.0</v>
      </c>
      <c r="I2304" s="13">
        <v>8.9</v>
      </c>
      <c r="J2304" s="11">
        <v>0.0</v>
      </c>
      <c r="K2304" s="13">
        <v>5.2</v>
      </c>
      <c r="L2304" s="13">
        <v>4.0</v>
      </c>
      <c r="M2304" s="11">
        <v>-27.0</v>
      </c>
      <c r="N2304" s="14">
        <v>0.67</v>
      </c>
      <c r="O2304" s="13">
        <v>53.3</v>
      </c>
      <c r="P2304" s="13">
        <v>9.3</v>
      </c>
      <c r="Q2304" s="13">
        <v>24.0</v>
      </c>
      <c r="R2304" s="13">
        <v>6.7</v>
      </c>
      <c r="S2304" s="13">
        <v>2.2</v>
      </c>
      <c r="T2304" s="13">
        <v>1.6</v>
      </c>
      <c r="U2304" s="13">
        <v>0.6</v>
      </c>
      <c r="V2304" s="13">
        <v>58.4</v>
      </c>
      <c r="W2304" s="11" t="str">
        <f t="shared" si="1"/>
        <v>C-Weak|BBVA|Operations|2024</v>
      </c>
      <c r="X2304" s="15">
        <f>(MAX(0,MIN(1,1-(K2304-scaling_params!$B$2)/(scaling_params!$C$2-scaling_params!$B$2)))+MAX(0,MIN(1,(L2304-scaling_params!$B$3)/(scaling_params!$C$3-scaling_params!$B$3))))/2</f>
        <v>0.07352941176</v>
      </c>
      <c r="Y2304" s="15">
        <f>(MAX(0,MIN(1,(M2304-scaling_params!$B$4)/(scaling_params!$C$4-scaling_params!$B$4)))+MAX(0,MIN(1,(N2304-scaling_params!$B$5)/(scaling_params!$C$5-scaling_params!$B$5))))/2</f>
        <v>0.2202380952</v>
      </c>
      <c r="Z2304" s="15">
        <f>(MAX(0,MIN(1,(O2304-scaling_params!$B$6)/(scaling_params!$C$6-scaling_params!$B$6)))+MAX(0,MIN(1,1-(P2304-scaling_params!$B$7)/(scaling_params!$C$7-scaling_params!$B$7)))+MAX(0,MIN(1,(T2304-scaling_params!$B$11)/(scaling_params!$C$11-scaling_params!$B$11))))/3</f>
        <v>0.009523809524</v>
      </c>
      <c r="AA2304" s="15">
        <f>(MAX(0,MIN(1,1-(Q2304-scaling_params!$B$8)/(scaling_params!$C$8-scaling_params!$B$8)))+MAX(0,MIN(1,(R2304-scaling_params!$B$9)/(scaling_params!$C$9-scaling_params!$B$9)))+MAX(0,MIN(1,(S2304-scaling_params!$B$10)/(scaling_params!$C$10-scaling_params!$B$10))))/3</f>
        <v>0.05882352941</v>
      </c>
      <c r="AB2304" s="15">
        <f>(MAX(0,MIN(1,(U2304-scaling_params!$B$12)/(scaling_params!$C$12-scaling_params!$B$12)))+MAX(0,MIN(1,(V2304-scaling_params!$B$13)/(scaling_params!$C$13-scaling_params!$B$13))))/2</f>
        <v>0.1363636364</v>
      </c>
      <c r="AC2304" s="13">
        <f>(scaling_params!$G$2*X2304+scaling_params!$G$3*Y2304+scaling_params!$G$4*Z2304+scaling_params!$G$5*AA2304+scaling_params!$G$6*AB2304)*100</f>
        <v>9.771730965</v>
      </c>
      <c r="AD2304" s="11" t="s">
        <v>681</v>
      </c>
      <c r="AE2304" s="11">
        <f t="shared" si="2"/>
        <v>0</v>
      </c>
    </row>
    <row r="2305" ht="15.75" customHeight="1">
      <c r="A2305" s="11" t="s">
        <v>329</v>
      </c>
      <c r="B2305" s="11" t="s">
        <v>163</v>
      </c>
      <c r="C2305" s="11" t="s">
        <v>328</v>
      </c>
      <c r="D2305" s="11" t="s">
        <v>165</v>
      </c>
      <c r="E2305" s="12">
        <v>2025.0</v>
      </c>
      <c r="F2305" s="11" t="s">
        <v>171</v>
      </c>
      <c r="G2305" s="11" t="s">
        <v>184</v>
      </c>
      <c r="H2305" s="11">
        <v>3.0</v>
      </c>
      <c r="I2305" s="13">
        <v>8.6</v>
      </c>
      <c r="J2305" s="11">
        <v>0.0</v>
      </c>
      <c r="K2305" s="13">
        <v>4.5</v>
      </c>
      <c r="L2305" s="13">
        <v>4.1</v>
      </c>
      <c r="M2305" s="11">
        <v>-28.0</v>
      </c>
      <c r="N2305" s="14">
        <v>0.66</v>
      </c>
      <c r="O2305" s="13">
        <v>52.7</v>
      </c>
      <c r="P2305" s="13">
        <v>9.3</v>
      </c>
      <c r="Q2305" s="13">
        <v>21.4</v>
      </c>
      <c r="R2305" s="13">
        <v>5.7</v>
      </c>
      <c r="S2305" s="13">
        <v>2.3</v>
      </c>
      <c r="T2305" s="13">
        <v>1.3</v>
      </c>
      <c r="U2305" s="13">
        <v>0.5</v>
      </c>
      <c r="V2305" s="13">
        <v>53.5</v>
      </c>
      <c r="W2305" s="11" t="str">
        <f t="shared" si="1"/>
        <v>C-Weak|BBVA|Operations|2025</v>
      </c>
      <c r="X2305" s="15">
        <f>(MAX(0,MIN(1,1-(K2305-scaling_params!$B$2)/(scaling_params!$C$2-scaling_params!$B$2)))+MAX(0,MIN(1,(L2305-scaling_params!$B$3)/(scaling_params!$C$3-scaling_params!$B$3))))/2</f>
        <v>0.08088235294</v>
      </c>
      <c r="Y2305" s="15">
        <f>(MAX(0,MIN(1,(M2305-scaling_params!$B$4)/(scaling_params!$C$4-scaling_params!$B$4)))+MAX(0,MIN(1,(N2305-scaling_params!$B$5)/(scaling_params!$C$5-scaling_params!$B$5))))/2</f>
        <v>0.2029761905</v>
      </c>
      <c r="Z2305" s="15">
        <f>(MAX(0,MIN(1,(O2305-scaling_params!$B$6)/(scaling_params!$C$6-scaling_params!$B$6)))+MAX(0,MIN(1,1-(P2305-scaling_params!$B$7)/(scaling_params!$C$7-scaling_params!$B$7)))+MAX(0,MIN(1,(T2305-scaling_params!$B$11)/(scaling_params!$C$11-scaling_params!$B$11))))/3</f>
        <v>0</v>
      </c>
      <c r="AA2305" s="15">
        <f>(MAX(0,MIN(1,1-(Q2305-scaling_params!$B$8)/(scaling_params!$C$8-scaling_params!$B$8)))+MAX(0,MIN(1,(R2305-scaling_params!$B$9)/(scaling_params!$C$9-scaling_params!$B$9)))+MAX(0,MIN(1,(S2305-scaling_params!$B$10)/(scaling_params!$C$10-scaling_params!$B$10))))/3</f>
        <v>0.06862745098</v>
      </c>
      <c r="AB2305" s="15">
        <f>(MAX(0,MIN(1,(U2305-scaling_params!$B$12)/(scaling_params!$C$12-scaling_params!$B$12)))+MAX(0,MIN(1,(V2305-scaling_params!$B$13)/(scaling_params!$C$13-scaling_params!$B$13))))/2</f>
        <v>0.09181818182</v>
      </c>
      <c r="AC2305" s="13">
        <f>(scaling_params!$G$2*X2305+scaling_params!$G$3*Y2305+scaling_params!$G$4*Z2305+scaling_params!$G$5*AA2305+scaling_params!$G$6*AB2305)*100</f>
        <v>8.961973453</v>
      </c>
      <c r="AD2305" s="11" t="s">
        <v>681</v>
      </c>
      <c r="AE2305" s="11">
        <f t="shared" si="2"/>
        <v>0</v>
      </c>
    </row>
    <row r="2306" ht="15.75" customHeight="1">
      <c r="A2306" s="11" t="s">
        <v>330</v>
      </c>
      <c r="B2306" s="11" t="s">
        <v>163</v>
      </c>
      <c r="C2306" s="11" t="s">
        <v>328</v>
      </c>
      <c r="D2306" s="11" t="s">
        <v>177</v>
      </c>
      <c r="E2306" s="12">
        <v>2024.0</v>
      </c>
      <c r="F2306" s="11" t="s">
        <v>171</v>
      </c>
      <c r="G2306" s="11" t="s">
        <v>175</v>
      </c>
      <c r="H2306" s="11">
        <v>3.0</v>
      </c>
      <c r="I2306" s="13">
        <v>8.9</v>
      </c>
      <c r="J2306" s="11">
        <v>1.0</v>
      </c>
      <c r="K2306" s="13">
        <v>4.9</v>
      </c>
      <c r="L2306" s="13">
        <v>4.6</v>
      </c>
      <c r="M2306" s="11">
        <v>-30.0</v>
      </c>
      <c r="N2306" s="14">
        <v>0.74</v>
      </c>
      <c r="O2306" s="13">
        <v>59.8</v>
      </c>
      <c r="P2306" s="13">
        <v>9.1</v>
      </c>
      <c r="Q2306" s="13">
        <v>23.3</v>
      </c>
      <c r="R2306" s="13">
        <v>7.2</v>
      </c>
      <c r="S2306" s="13">
        <v>2.2</v>
      </c>
      <c r="T2306" s="13">
        <v>2.3</v>
      </c>
      <c r="U2306" s="13">
        <v>0.7</v>
      </c>
      <c r="V2306" s="13">
        <v>54.8</v>
      </c>
      <c r="W2306" s="11" t="str">
        <f t="shared" si="1"/>
        <v>C-Weak|BBVA|Retail|2024</v>
      </c>
      <c r="X2306" s="15">
        <f>(MAX(0,MIN(1,1-(K2306-scaling_params!$B$2)/(scaling_params!$C$2-scaling_params!$B$2)))+MAX(0,MIN(1,(L2306-scaling_params!$B$3)/(scaling_params!$C$3-scaling_params!$B$3))))/2</f>
        <v>0.1176470588</v>
      </c>
      <c r="Y2306" s="15">
        <f>(MAX(0,MIN(1,(M2306-scaling_params!$B$4)/(scaling_params!$C$4-scaling_params!$B$4)))+MAX(0,MIN(1,(N2306-scaling_params!$B$5)/(scaling_params!$C$5-scaling_params!$B$5))))/2</f>
        <v>0.293452381</v>
      </c>
      <c r="Z2306" s="15">
        <f>(MAX(0,MIN(1,(O2306-scaling_params!$B$6)/(scaling_params!$C$6-scaling_params!$B$6)))+MAX(0,MIN(1,1-(P2306-scaling_params!$B$7)/(scaling_params!$C$7-scaling_params!$B$7)))+MAX(0,MIN(1,(T2306-scaling_params!$B$11)/(scaling_params!$C$11-scaling_params!$B$11))))/3</f>
        <v>0.1380047657</v>
      </c>
      <c r="AA2306" s="15">
        <f>(MAX(0,MIN(1,1-(Q2306-scaling_params!$B$8)/(scaling_params!$C$8-scaling_params!$B$8)))+MAX(0,MIN(1,(R2306-scaling_params!$B$9)/(scaling_params!$C$9-scaling_params!$B$9)))+MAX(0,MIN(1,(S2306-scaling_params!$B$10)/(scaling_params!$C$10-scaling_params!$B$10))))/3</f>
        <v>0.05882352941</v>
      </c>
      <c r="AB2306" s="15">
        <f>(MAX(0,MIN(1,(U2306-scaling_params!$B$12)/(scaling_params!$C$12-scaling_params!$B$12)))+MAX(0,MIN(1,(V2306-scaling_params!$B$13)/(scaling_params!$C$13-scaling_params!$B$13))))/2</f>
        <v>0.1036363636</v>
      </c>
      <c r="AC2306" s="13">
        <f>(scaling_params!$G$2*X2306+scaling_params!$G$3*Y2306+scaling_params!$G$4*Z2306+scaling_params!$G$5*AA2306+scaling_params!$G$6*AB2306)*100</f>
        <v>15.16215204</v>
      </c>
      <c r="AD2306" s="11" t="s">
        <v>681</v>
      </c>
      <c r="AE2306" s="11">
        <f t="shared" si="2"/>
        <v>0</v>
      </c>
    </row>
    <row r="2307" ht="15.75" customHeight="1">
      <c r="A2307" s="11" t="s">
        <v>330</v>
      </c>
      <c r="B2307" s="11" t="s">
        <v>163</v>
      </c>
      <c r="C2307" s="11" t="s">
        <v>328</v>
      </c>
      <c r="D2307" s="11" t="s">
        <v>177</v>
      </c>
      <c r="E2307" s="12">
        <v>2025.0</v>
      </c>
      <c r="F2307" s="11" t="s">
        <v>171</v>
      </c>
      <c r="G2307" s="11" t="s">
        <v>175</v>
      </c>
      <c r="H2307" s="11">
        <v>3.0</v>
      </c>
      <c r="I2307" s="13">
        <v>8.6</v>
      </c>
      <c r="J2307" s="11">
        <v>0.0</v>
      </c>
      <c r="K2307" s="13">
        <v>5.4</v>
      </c>
      <c r="L2307" s="13">
        <v>4.9</v>
      </c>
      <c r="M2307" s="11">
        <v>5.0</v>
      </c>
      <c r="N2307" s="14">
        <v>0.73</v>
      </c>
      <c r="O2307" s="13">
        <v>52.5</v>
      </c>
      <c r="P2307" s="13">
        <v>9.5</v>
      </c>
      <c r="Q2307" s="13">
        <v>23.0</v>
      </c>
      <c r="R2307" s="13">
        <v>10.6</v>
      </c>
      <c r="S2307" s="13">
        <v>3.2</v>
      </c>
      <c r="T2307" s="13">
        <v>2.6</v>
      </c>
      <c r="U2307" s="13">
        <v>0.7</v>
      </c>
      <c r="V2307" s="13">
        <v>73.8</v>
      </c>
      <c r="W2307" s="11" t="str">
        <f t="shared" si="1"/>
        <v>C-Weak|BBVA|Retail|2025</v>
      </c>
      <c r="X2307" s="15">
        <f>(MAX(0,MIN(1,1-(K2307-scaling_params!$B$2)/(scaling_params!$C$2-scaling_params!$B$2)))+MAX(0,MIN(1,(L2307-scaling_params!$B$3)/(scaling_params!$C$3-scaling_params!$B$3))))/2</f>
        <v>0.1397058824</v>
      </c>
      <c r="Y2307" s="15">
        <f>(MAX(0,MIN(1,(M2307-scaling_params!$B$4)/(scaling_params!$C$4-scaling_params!$B$4)))+MAX(0,MIN(1,(N2307-scaling_params!$B$5)/(scaling_params!$C$5-scaling_params!$B$5))))/2</f>
        <v>0.4476190476</v>
      </c>
      <c r="Z2307" s="15">
        <f>(MAX(0,MIN(1,(O2307-scaling_params!$B$6)/(scaling_params!$C$6-scaling_params!$B$6)))+MAX(0,MIN(1,1-(P2307-scaling_params!$B$7)/(scaling_params!$C$7-scaling_params!$B$7)))+MAX(0,MIN(1,(T2307-scaling_params!$B$11)/(scaling_params!$C$11-scaling_params!$B$11))))/3</f>
        <v>0.1047619048</v>
      </c>
      <c r="AA2307" s="15">
        <f>(MAX(0,MIN(1,1-(Q2307-scaling_params!$B$8)/(scaling_params!$C$8-scaling_params!$B$8)))+MAX(0,MIN(1,(R2307-scaling_params!$B$9)/(scaling_params!$C$9-scaling_params!$B$9)))+MAX(0,MIN(1,(S2307-scaling_params!$B$10)/(scaling_params!$C$10-scaling_params!$B$10))))/3</f>
        <v>0.1653015637</v>
      </c>
      <c r="AB2307" s="15">
        <f>(MAX(0,MIN(1,(U2307-scaling_params!$B$12)/(scaling_params!$C$12-scaling_params!$B$12)))+MAX(0,MIN(1,(V2307-scaling_params!$B$13)/(scaling_params!$C$13-scaling_params!$B$13))))/2</f>
        <v>0.2763636364</v>
      </c>
      <c r="AC2307" s="13">
        <f>(scaling_params!$G$2*X2307+scaling_params!$G$3*Y2307+scaling_params!$G$4*Z2307+scaling_params!$G$5*AA2307+scaling_params!$G$6*AB2307)*100</f>
        <v>22.43443905</v>
      </c>
      <c r="AD2307" s="11" t="s">
        <v>681</v>
      </c>
      <c r="AE2307" s="11">
        <f t="shared" si="2"/>
        <v>0</v>
      </c>
    </row>
    <row r="2308" ht="15.75" customHeight="1">
      <c r="A2308" s="11" t="s">
        <v>331</v>
      </c>
      <c r="B2308" s="11" t="s">
        <v>163</v>
      </c>
      <c r="C2308" s="11" t="s">
        <v>328</v>
      </c>
      <c r="D2308" s="11" t="s">
        <v>174</v>
      </c>
      <c r="E2308" s="12">
        <v>2024.0</v>
      </c>
      <c r="F2308" s="11" t="s">
        <v>166</v>
      </c>
      <c r="G2308" s="11" t="s">
        <v>175</v>
      </c>
      <c r="H2308" s="11">
        <v>3.0</v>
      </c>
      <c r="I2308" s="13">
        <v>8.9</v>
      </c>
      <c r="J2308" s="11">
        <v>0.0</v>
      </c>
      <c r="K2308" s="13">
        <v>4.4</v>
      </c>
      <c r="L2308" s="13">
        <v>4.2</v>
      </c>
      <c r="M2308" s="11">
        <v>-37.0</v>
      </c>
      <c r="N2308" s="14">
        <v>0.65</v>
      </c>
      <c r="O2308" s="13">
        <v>50.8</v>
      </c>
      <c r="P2308" s="13">
        <v>10.1</v>
      </c>
      <c r="Q2308" s="13">
        <v>23.5</v>
      </c>
      <c r="R2308" s="13">
        <v>5.6</v>
      </c>
      <c r="S2308" s="13">
        <v>2.1</v>
      </c>
      <c r="T2308" s="13">
        <v>1.7</v>
      </c>
      <c r="U2308" s="13">
        <v>0.8</v>
      </c>
      <c r="V2308" s="13">
        <v>60.6</v>
      </c>
      <c r="W2308" s="11" t="str">
        <f t="shared" si="1"/>
        <v>C-Weak|BBVA|Digital|2024</v>
      </c>
      <c r="X2308" s="15">
        <f>(MAX(0,MIN(1,1-(K2308-scaling_params!$B$2)/(scaling_params!$C$2-scaling_params!$B$2)))+MAX(0,MIN(1,(L2308-scaling_params!$B$3)/(scaling_params!$C$3-scaling_params!$B$3))))/2</f>
        <v>0.08823529412</v>
      </c>
      <c r="Y2308" s="15">
        <f>(MAX(0,MIN(1,(M2308-scaling_params!$B$4)/(scaling_params!$C$4-scaling_params!$B$4)))+MAX(0,MIN(1,(N2308-scaling_params!$B$5)/(scaling_params!$C$5-scaling_params!$B$5))))/2</f>
        <v>0.1476190476</v>
      </c>
      <c r="Z2308" s="15">
        <f>(MAX(0,MIN(1,(O2308-scaling_params!$B$6)/(scaling_params!$C$6-scaling_params!$B$6)))+MAX(0,MIN(1,1-(P2308-scaling_params!$B$7)/(scaling_params!$C$7-scaling_params!$B$7)))+MAX(0,MIN(1,(T2308-scaling_params!$B$11)/(scaling_params!$C$11-scaling_params!$B$11))))/3</f>
        <v>0.01904761905</v>
      </c>
      <c r="AA2308" s="15">
        <f>(MAX(0,MIN(1,1-(Q2308-scaling_params!$B$8)/(scaling_params!$C$8-scaling_params!$B$8)))+MAX(0,MIN(1,(R2308-scaling_params!$B$9)/(scaling_params!$C$9-scaling_params!$B$9)))+MAX(0,MIN(1,(S2308-scaling_params!$B$10)/(scaling_params!$C$10-scaling_params!$B$10))))/3</f>
        <v>0.04901960784</v>
      </c>
      <c r="AB2308" s="15">
        <f>(MAX(0,MIN(1,(U2308-scaling_params!$B$12)/(scaling_params!$C$12-scaling_params!$B$12)))+MAX(0,MIN(1,(V2308-scaling_params!$B$13)/(scaling_params!$C$13-scaling_params!$B$13))))/2</f>
        <v>0.1563636364</v>
      </c>
      <c r="AC2308" s="13">
        <f>(scaling_params!$G$2*X2308+scaling_params!$G$3*Y2308+scaling_params!$G$4*Z2308+scaling_params!$G$5*AA2308+scaling_params!$G$6*AB2308)*100</f>
        <v>8.698032086</v>
      </c>
      <c r="AD2308" s="11" t="s">
        <v>681</v>
      </c>
      <c r="AE2308" s="11">
        <f t="shared" si="2"/>
        <v>0</v>
      </c>
    </row>
    <row r="2309" ht="15.75" customHeight="1">
      <c r="A2309" s="11" t="s">
        <v>331</v>
      </c>
      <c r="B2309" s="11" t="s">
        <v>163</v>
      </c>
      <c r="C2309" s="11" t="s">
        <v>328</v>
      </c>
      <c r="D2309" s="11" t="s">
        <v>174</v>
      </c>
      <c r="E2309" s="12">
        <v>2025.0</v>
      </c>
      <c r="F2309" s="11" t="s">
        <v>166</v>
      </c>
      <c r="G2309" s="11" t="s">
        <v>175</v>
      </c>
      <c r="H2309" s="11">
        <v>3.0</v>
      </c>
      <c r="I2309" s="13">
        <v>8.6</v>
      </c>
      <c r="J2309" s="11">
        <v>0.0</v>
      </c>
      <c r="K2309" s="13">
        <v>4.9</v>
      </c>
      <c r="L2309" s="13">
        <v>4.8</v>
      </c>
      <c r="M2309" s="11">
        <v>-14.0</v>
      </c>
      <c r="N2309" s="14">
        <v>0.63</v>
      </c>
      <c r="O2309" s="13">
        <v>53.6</v>
      </c>
      <c r="P2309" s="13">
        <v>9.0</v>
      </c>
      <c r="Q2309" s="13">
        <v>22.9</v>
      </c>
      <c r="R2309" s="13">
        <v>8.4</v>
      </c>
      <c r="S2309" s="13">
        <v>1.9</v>
      </c>
      <c r="T2309" s="13">
        <v>1.7</v>
      </c>
      <c r="U2309" s="13">
        <v>0.8</v>
      </c>
      <c r="V2309" s="13">
        <v>53.5</v>
      </c>
      <c r="W2309" s="11" t="str">
        <f t="shared" si="1"/>
        <v>C-Weak|BBVA|Digital|2025</v>
      </c>
      <c r="X2309" s="15">
        <f>(MAX(0,MIN(1,1-(K2309-scaling_params!$B$2)/(scaling_params!$C$2-scaling_params!$B$2)))+MAX(0,MIN(1,(L2309-scaling_params!$B$3)/(scaling_params!$C$3-scaling_params!$B$3))))/2</f>
        <v>0.1323529412</v>
      </c>
      <c r="Y2309" s="15">
        <f>(MAX(0,MIN(1,(M2309-scaling_params!$B$4)/(scaling_params!$C$4-scaling_params!$B$4)))+MAX(0,MIN(1,(N2309-scaling_params!$B$5)/(scaling_params!$C$5-scaling_params!$B$5))))/2</f>
        <v>0.2321428571</v>
      </c>
      <c r="Z2309" s="15">
        <f>(MAX(0,MIN(1,(O2309-scaling_params!$B$6)/(scaling_params!$C$6-scaling_params!$B$6)))+MAX(0,MIN(1,1-(P2309-scaling_params!$B$7)/(scaling_params!$C$7-scaling_params!$B$7)))+MAX(0,MIN(1,(T2309-scaling_params!$B$11)/(scaling_params!$C$11-scaling_params!$B$11))))/3</f>
        <v>0.03706563707</v>
      </c>
      <c r="AA2309" s="15">
        <f>(MAX(0,MIN(1,1-(Q2309-scaling_params!$B$8)/(scaling_params!$C$8-scaling_params!$B$8)))+MAX(0,MIN(1,(R2309-scaling_params!$B$9)/(scaling_params!$C$9-scaling_params!$B$9)))+MAX(0,MIN(1,(S2309-scaling_params!$B$10)/(scaling_params!$C$10-scaling_params!$B$10))))/3</f>
        <v>0.02941176471</v>
      </c>
      <c r="AB2309" s="15">
        <f>(MAX(0,MIN(1,(U2309-scaling_params!$B$12)/(scaling_params!$C$12-scaling_params!$B$12)))+MAX(0,MIN(1,(V2309-scaling_params!$B$13)/(scaling_params!$C$13-scaling_params!$B$13))))/2</f>
        <v>0.09181818182</v>
      </c>
      <c r="AC2309" s="13">
        <f>(scaling_params!$G$2*X2309+scaling_params!$G$3*Y2309+scaling_params!$G$4*Z2309+scaling_params!$G$5*AA2309+scaling_params!$G$6*AB2309)*100</f>
        <v>11.03779534</v>
      </c>
      <c r="AD2309" s="11" t="s">
        <v>681</v>
      </c>
      <c r="AE2309" s="11">
        <f t="shared" si="2"/>
        <v>0</v>
      </c>
    </row>
    <row r="2310" ht="15.75" customHeight="1">
      <c r="A2310" s="11" t="s">
        <v>332</v>
      </c>
      <c r="B2310" s="11" t="s">
        <v>163</v>
      </c>
      <c r="C2310" s="11" t="s">
        <v>328</v>
      </c>
      <c r="D2310" s="11" t="s">
        <v>177</v>
      </c>
      <c r="E2310" s="12">
        <v>2024.0</v>
      </c>
      <c r="F2310" s="11" t="s">
        <v>171</v>
      </c>
      <c r="G2310" s="11" t="s">
        <v>184</v>
      </c>
      <c r="H2310" s="11">
        <v>3.0</v>
      </c>
      <c r="I2310" s="13">
        <v>8.9</v>
      </c>
      <c r="J2310" s="11">
        <v>0.0</v>
      </c>
      <c r="K2310" s="13">
        <v>4.9</v>
      </c>
      <c r="L2310" s="13">
        <v>3.7</v>
      </c>
      <c r="M2310" s="11">
        <v>-28.0</v>
      </c>
      <c r="N2310" s="14">
        <v>0.69</v>
      </c>
      <c r="O2310" s="13">
        <v>59.8</v>
      </c>
      <c r="P2310" s="13">
        <v>9.1</v>
      </c>
      <c r="Q2310" s="13">
        <v>23.3</v>
      </c>
      <c r="R2310" s="13">
        <v>7.2</v>
      </c>
      <c r="S2310" s="13">
        <v>2.6</v>
      </c>
      <c r="T2310" s="13">
        <v>1.4</v>
      </c>
      <c r="U2310" s="13">
        <v>0.7</v>
      </c>
      <c r="V2310" s="13">
        <v>48.3</v>
      </c>
      <c r="W2310" s="11" t="str">
        <f t="shared" si="1"/>
        <v>C-Weak|BBVA|Retail|2024</v>
      </c>
      <c r="X2310" s="15">
        <f>(MAX(0,MIN(1,1-(K2310-scaling_params!$B$2)/(scaling_params!$C$2-scaling_params!$B$2)))+MAX(0,MIN(1,(L2310-scaling_params!$B$3)/(scaling_params!$C$3-scaling_params!$B$3))))/2</f>
        <v>0.05147058824</v>
      </c>
      <c r="Y2310" s="15">
        <f>(MAX(0,MIN(1,(M2310-scaling_params!$B$4)/(scaling_params!$C$4-scaling_params!$B$4)))+MAX(0,MIN(1,(N2310-scaling_params!$B$5)/(scaling_params!$C$5-scaling_params!$B$5))))/2</f>
        <v>0.2404761905</v>
      </c>
      <c r="Z2310" s="15">
        <f>(MAX(0,MIN(1,(O2310-scaling_params!$B$6)/(scaling_params!$C$6-scaling_params!$B$6)))+MAX(0,MIN(1,1-(P2310-scaling_params!$B$7)/(scaling_params!$C$7-scaling_params!$B$7)))+MAX(0,MIN(1,(T2310-scaling_params!$B$11)/(scaling_params!$C$11-scaling_params!$B$11))))/3</f>
        <v>0.06181428954</v>
      </c>
      <c r="AA2310" s="15">
        <f>(MAX(0,MIN(1,1-(Q2310-scaling_params!$B$8)/(scaling_params!$C$8-scaling_params!$B$8)))+MAX(0,MIN(1,(R2310-scaling_params!$B$9)/(scaling_params!$C$9-scaling_params!$B$9)))+MAX(0,MIN(1,(S2310-scaling_params!$B$10)/(scaling_params!$C$10-scaling_params!$B$10))))/3</f>
        <v>0.09803921569</v>
      </c>
      <c r="AB2310" s="15">
        <f>(MAX(0,MIN(1,(U2310-scaling_params!$B$12)/(scaling_params!$C$12-scaling_params!$B$12)))+MAX(0,MIN(1,(V2310-scaling_params!$B$13)/(scaling_params!$C$13-scaling_params!$B$13))))/2</f>
        <v>0.04454545455</v>
      </c>
      <c r="AC2310" s="13">
        <f>(scaling_params!$G$2*X2310+scaling_params!$G$3*Y2310+scaling_params!$G$4*Z2310+scaling_params!$G$5*AA2310+scaling_params!$G$6*AB2310)*100</f>
        <v>10.56451166</v>
      </c>
      <c r="AD2310" s="11" t="s">
        <v>681</v>
      </c>
      <c r="AE2310" s="11">
        <f t="shared" si="2"/>
        <v>0</v>
      </c>
    </row>
    <row r="2311" ht="15.75" customHeight="1">
      <c r="A2311" s="11" t="s">
        <v>332</v>
      </c>
      <c r="B2311" s="11" t="s">
        <v>163</v>
      </c>
      <c r="C2311" s="11" t="s">
        <v>328</v>
      </c>
      <c r="D2311" s="11" t="s">
        <v>177</v>
      </c>
      <c r="E2311" s="12">
        <v>2025.0</v>
      </c>
      <c r="F2311" s="11" t="s">
        <v>171</v>
      </c>
      <c r="G2311" s="11" t="s">
        <v>184</v>
      </c>
      <c r="H2311" s="11">
        <v>3.0</v>
      </c>
      <c r="I2311" s="13">
        <v>8.6</v>
      </c>
      <c r="J2311" s="11">
        <v>0.0</v>
      </c>
      <c r="K2311" s="13">
        <v>5.4</v>
      </c>
      <c r="L2311" s="13">
        <v>6.0</v>
      </c>
      <c r="M2311" s="11">
        <v>12.0</v>
      </c>
      <c r="N2311" s="14">
        <v>0.68</v>
      </c>
      <c r="O2311" s="13">
        <v>52.5</v>
      </c>
      <c r="P2311" s="13">
        <v>9.5</v>
      </c>
      <c r="Q2311" s="13">
        <v>23.0</v>
      </c>
      <c r="R2311" s="13">
        <v>10.6</v>
      </c>
      <c r="S2311" s="13">
        <v>2.6</v>
      </c>
      <c r="T2311" s="13">
        <v>2.2</v>
      </c>
      <c r="U2311" s="13">
        <v>0.7</v>
      </c>
      <c r="V2311" s="13">
        <v>62.1</v>
      </c>
      <c r="W2311" s="11" t="str">
        <f t="shared" si="1"/>
        <v>C-Weak|BBVA|Retail|2025</v>
      </c>
      <c r="X2311" s="15">
        <f>(MAX(0,MIN(1,1-(K2311-scaling_params!$B$2)/(scaling_params!$C$2-scaling_params!$B$2)))+MAX(0,MIN(1,(L2311-scaling_params!$B$3)/(scaling_params!$C$3-scaling_params!$B$3))))/2</f>
        <v>0.2205882353</v>
      </c>
      <c r="Y2311" s="15">
        <f>(MAX(0,MIN(1,(M2311-scaling_params!$B$4)/(scaling_params!$C$4-scaling_params!$B$4)))+MAX(0,MIN(1,(N2311-scaling_params!$B$5)/(scaling_params!$C$5-scaling_params!$B$5))))/2</f>
        <v>0.418452381</v>
      </c>
      <c r="Z2311" s="15">
        <f>(MAX(0,MIN(1,(O2311-scaling_params!$B$6)/(scaling_params!$C$6-scaling_params!$B$6)))+MAX(0,MIN(1,1-(P2311-scaling_params!$B$7)/(scaling_params!$C$7-scaling_params!$B$7)))+MAX(0,MIN(1,(T2311-scaling_params!$B$11)/(scaling_params!$C$11-scaling_params!$B$11))))/3</f>
        <v>0.06666666667</v>
      </c>
      <c r="AA2311" s="15">
        <f>(MAX(0,MIN(1,1-(Q2311-scaling_params!$B$8)/(scaling_params!$C$8-scaling_params!$B$8)))+MAX(0,MIN(1,(R2311-scaling_params!$B$9)/(scaling_params!$C$9-scaling_params!$B$9)))+MAX(0,MIN(1,(S2311-scaling_params!$B$10)/(scaling_params!$C$10-scaling_params!$B$10))))/3</f>
        <v>0.1064780343</v>
      </c>
      <c r="AB2311" s="15">
        <f>(MAX(0,MIN(1,(U2311-scaling_params!$B$12)/(scaling_params!$C$12-scaling_params!$B$12)))+MAX(0,MIN(1,(V2311-scaling_params!$B$13)/(scaling_params!$C$13-scaling_params!$B$13))))/2</f>
        <v>0.17</v>
      </c>
      <c r="AC2311" s="13">
        <f>(scaling_params!$G$2*X2311+scaling_params!$G$3*Y2311+scaling_params!$G$4*Z2311+scaling_params!$G$5*AA2311+scaling_params!$G$6*AB2311)*100</f>
        <v>20.46413455</v>
      </c>
      <c r="AD2311" s="11" t="s">
        <v>681</v>
      </c>
      <c r="AE2311" s="11">
        <f t="shared" si="2"/>
        <v>0</v>
      </c>
    </row>
    <row r="2312" ht="15.75" customHeight="1">
      <c r="A2312" s="11" t="s">
        <v>333</v>
      </c>
      <c r="B2312" s="11" t="s">
        <v>163</v>
      </c>
      <c r="C2312" s="11" t="s">
        <v>328</v>
      </c>
      <c r="D2312" s="11" t="s">
        <v>181</v>
      </c>
      <c r="E2312" s="12">
        <v>2024.0</v>
      </c>
      <c r="F2312" s="11" t="s">
        <v>166</v>
      </c>
      <c r="G2312" s="11" t="s">
        <v>167</v>
      </c>
      <c r="H2312" s="11">
        <v>1.0</v>
      </c>
      <c r="I2312" s="13">
        <v>8.9</v>
      </c>
      <c r="J2312" s="11">
        <v>0.0</v>
      </c>
      <c r="K2312" s="13">
        <v>5.0</v>
      </c>
      <c r="L2312" s="13">
        <v>4.9</v>
      </c>
      <c r="M2312" s="11">
        <v>0.0</v>
      </c>
      <c r="N2312" s="14">
        <v>0.67</v>
      </c>
      <c r="O2312" s="13">
        <v>58.2</v>
      </c>
      <c r="P2312" s="13">
        <v>10.1</v>
      </c>
      <c r="Q2312" s="13">
        <v>23.5</v>
      </c>
      <c r="R2312" s="13">
        <v>8.2</v>
      </c>
      <c r="S2312" s="13">
        <v>2.9</v>
      </c>
      <c r="T2312" s="13">
        <v>1.6</v>
      </c>
      <c r="U2312" s="13">
        <v>1.0</v>
      </c>
      <c r="V2312" s="13">
        <v>47.1</v>
      </c>
      <c r="W2312" s="11" t="str">
        <f t="shared" si="1"/>
        <v>C-Weak|BBVA|Corporate|2024</v>
      </c>
      <c r="X2312" s="15">
        <f>(MAX(0,MIN(1,1-(K2312-scaling_params!$B$2)/(scaling_params!$C$2-scaling_params!$B$2)))+MAX(0,MIN(1,(L2312-scaling_params!$B$3)/(scaling_params!$C$3-scaling_params!$B$3))))/2</f>
        <v>0.1397058824</v>
      </c>
      <c r="Y2312" s="15">
        <f>(MAX(0,MIN(1,(M2312-scaling_params!$B$4)/(scaling_params!$C$4-scaling_params!$B$4)))+MAX(0,MIN(1,(N2312-scaling_params!$B$5)/(scaling_params!$C$5-scaling_params!$B$5))))/2</f>
        <v>0.3488095238</v>
      </c>
      <c r="Z2312" s="15">
        <f>(MAX(0,MIN(1,(O2312-scaling_params!$B$6)/(scaling_params!$C$6-scaling_params!$B$6)))+MAX(0,MIN(1,1-(P2312-scaling_params!$B$7)/(scaling_params!$C$7-scaling_params!$B$7)))+MAX(0,MIN(1,(T2312-scaling_params!$B$11)/(scaling_params!$C$11-scaling_params!$B$11))))/3</f>
        <v>0.03592644979</v>
      </c>
      <c r="AA2312" s="15">
        <f>(MAX(0,MIN(1,1-(Q2312-scaling_params!$B$8)/(scaling_params!$C$8-scaling_params!$B$8)))+MAX(0,MIN(1,(R2312-scaling_params!$B$9)/(scaling_params!$C$9-scaling_params!$B$9)))+MAX(0,MIN(1,(S2312-scaling_params!$B$10)/(scaling_params!$C$10-scaling_params!$B$10))))/3</f>
        <v>0.1274509804</v>
      </c>
      <c r="AB2312" s="15">
        <f>(MAX(0,MIN(1,(U2312-scaling_params!$B$12)/(scaling_params!$C$12-scaling_params!$B$12)))+MAX(0,MIN(1,(V2312-scaling_params!$B$13)/(scaling_params!$C$13-scaling_params!$B$13))))/2</f>
        <v>0.03363636364</v>
      </c>
      <c r="AC2312" s="13">
        <f>(scaling_params!$G$2*X2312+scaling_params!$G$3*Y2312+scaling_params!$G$4*Z2312+scaling_params!$G$5*AA2312+scaling_params!$G$6*AB2312)*100</f>
        <v>14.96442996</v>
      </c>
      <c r="AD2312" s="11" t="s">
        <v>681</v>
      </c>
      <c r="AE2312" s="11">
        <f t="shared" si="2"/>
        <v>0</v>
      </c>
    </row>
    <row r="2313" ht="15.75" customHeight="1">
      <c r="A2313" s="11" t="s">
        <v>333</v>
      </c>
      <c r="B2313" s="11" t="s">
        <v>163</v>
      </c>
      <c r="C2313" s="11" t="s">
        <v>328</v>
      </c>
      <c r="D2313" s="11" t="s">
        <v>181</v>
      </c>
      <c r="E2313" s="12">
        <v>2025.0</v>
      </c>
      <c r="F2313" s="11" t="s">
        <v>166</v>
      </c>
      <c r="G2313" s="11" t="s">
        <v>167</v>
      </c>
      <c r="H2313" s="11">
        <v>1.0</v>
      </c>
      <c r="I2313" s="13">
        <v>8.6</v>
      </c>
      <c r="J2313" s="11">
        <v>0.0</v>
      </c>
      <c r="K2313" s="13">
        <v>5.1</v>
      </c>
      <c r="L2313" s="13">
        <v>3.8</v>
      </c>
      <c r="M2313" s="11">
        <v>5.0</v>
      </c>
      <c r="N2313" s="14">
        <v>0.71</v>
      </c>
      <c r="O2313" s="13">
        <v>54.3</v>
      </c>
      <c r="P2313" s="13">
        <v>9.4</v>
      </c>
      <c r="Q2313" s="13">
        <v>22.9</v>
      </c>
      <c r="R2313" s="13">
        <v>7.0</v>
      </c>
      <c r="S2313" s="13">
        <v>2.7</v>
      </c>
      <c r="T2313" s="13">
        <v>2.3</v>
      </c>
      <c r="U2313" s="13">
        <v>0.8</v>
      </c>
      <c r="V2313" s="13">
        <v>48.8</v>
      </c>
      <c r="W2313" s="11" t="str">
        <f t="shared" si="1"/>
        <v>C-Weak|BBVA|Corporate|2025</v>
      </c>
      <c r="X2313" s="15">
        <f>(MAX(0,MIN(1,1-(K2313-scaling_params!$B$2)/(scaling_params!$C$2-scaling_params!$B$2)))+MAX(0,MIN(1,(L2313-scaling_params!$B$3)/(scaling_params!$C$3-scaling_params!$B$3))))/2</f>
        <v>0.05882352941</v>
      </c>
      <c r="Y2313" s="15">
        <f>(MAX(0,MIN(1,(M2313-scaling_params!$B$4)/(scaling_params!$C$4-scaling_params!$B$4)))+MAX(0,MIN(1,(N2313-scaling_params!$B$5)/(scaling_params!$C$5-scaling_params!$B$5))))/2</f>
        <v>0.4226190476</v>
      </c>
      <c r="Z2313" s="15">
        <f>(MAX(0,MIN(1,(O2313-scaling_params!$B$6)/(scaling_params!$C$6-scaling_params!$B$6)))+MAX(0,MIN(1,1-(P2313-scaling_params!$B$7)/(scaling_params!$C$7-scaling_params!$B$7)))+MAX(0,MIN(1,(T2313-scaling_params!$B$11)/(scaling_params!$C$11-scaling_params!$B$11))))/3</f>
        <v>0.07619047619</v>
      </c>
      <c r="AA2313" s="15">
        <f>(MAX(0,MIN(1,1-(Q2313-scaling_params!$B$8)/(scaling_params!$C$8-scaling_params!$B$8)))+MAX(0,MIN(1,(R2313-scaling_params!$B$9)/(scaling_params!$C$9-scaling_params!$B$9)))+MAX(0,MIN(1,(S2313-scaling_params!$B$10)/(scaling_params!$C$10-scaling_params!$B$10))))/3</f>
        <v>0.1078431373</v>
      </c>
      <c r="AB2313" s="15">
        <f>(MAX(0,MIN(1,(U2313-scaling_params!$B$12)/(scaling_params!$C$12-scaling_params!$B$12)))+MAX(0,MIN(1,(V2313-scaling_params!$B$13)/(scaling_params!$C$13-scaling_params!$B$13))))/2</f>
        <v>0.04909090909</v>
      </c>
      <c r="AC2313" s="13">
        <f>(scaling_params!$G$2*X2313+scaling_params!$G$3*Y2313+scaling_params!$G$4*Z2313+scaling_params!$G$5*AA2313+scaling_params!$G$6*AB2313)*100</f>
        <v>15.58168869</v>
      </c>
      <c r="AD2313" s="11" t="s">
        <v>681</v>
      </c>
      <c r="AE2313" s="11">
        <f t="shared" si="2"/>
        <v>0</v>
      </c>
    </row>
    <row r="2314" ht="15.75" customHeight="1">
      <c r="A2314" s="11" t="s">
        <v>334</v>
      </c>
      <c r="B2314" s="11" t="s">
        <v>163</v>
      </c>
      <c r="C2314" s="11" t="s">
        <v>328</v>
      </c>
      <c r="D2314" s="11" t="s">
        <v>170</v>
      </c>
      <c r="E2314" s="12">
        <v>2024.0</v>
      </c>
      <c r="F2314" s="11" t="s">
        <v>171</v>
      </c>
      <c r="G2314" s="11" t="s">
        <v>175</v>
      </c>
      <c r="H2314" s="11">
        <v>4.0</v>
      </c>
      <c r="I2314" s="13">
        <v>8.9</v>
      </c>
      <c r="J2314" s="11">
        <v>0.0</v>
      </c>
      <c r="K2314" s="13">
        <v>4.7</v>
      </c>
      <c r="L2314" s="13">
        <v>6.3</v>
      </c>
      <c r="M2314" s="11">
        <v>3.0</v>
      </c>
      <c r="N2314" s="14">
        <v>0.77</v>
      </c>
      <c r="O2314" s="13">
        <v>58.3</v>
      </c>
      <c r="P2314" s="13">
        <v>9.6</v>
      </c>
      <c r="Q2314" s="13">
        <v>23.0</v>
      </c>
      <c r="R2314" s="13">
        <v>10.9</v>
      </c>
      <c r="S2314" s="13">
        <v>2.9</v>
      </c>
      <c r="T2314" s="13">
        <v>3.1</v>
      </c>
      <c r="U2314" s="13">
        <v>1.0</v>
      </c>
      <c r="V2314" s="13">
        <v>73.5</v>
      </c>
      <c r="W2314" s="11" t="str">
        <f t="shared" si="1"/>
        <v>C-Weak|BBVA|Risk|2024</v>
      </c>
      <c r="X2314" s="15">
        <f>(MAX(0,MIN(1,1-(K2314-scaling_params!$B$2)/(scaling_params!$C$2-scaling_params!$B$2)))+MAX(0,MIN(1,(L2314-scaling_params!$B$3)/(scaling_params!$C$3-scaling_params!$B$3))))/2</f>
        <v>0.2426470588</v>
      </c>
      <c r="Y2314" s="15">
        <f>(MAX(0,MIN(1,(M2314-scaling_params!$B$4)/(scaling_params!$C$4-scaling_params!$B$4)))+MAX(0,MIN(1,(N2314-scaling_params!$B$5)/(scaling_params!$C$5-scaling_params!$B$5))))/2</f>
        <v>0.4880952381</v>
      </c>
      <c r="Z2314" s="15">
        <f>(MAX(0,MIN(1,(O2314-scaling_params!$B$6)/(scaling_params!$C$6-scaling_params!$B$6)))+MAX(0,MIN(1,1-(P2314-scaling_params!$B$7)/(scaling_params!$C$7-scaling_params!$B$7)))+MAX(0,MIN(1,(T2314-scaling_params!$B$11)/(scaling_params!$C$11-scaling_params!$B$11))))/3</f>
        <v>0.1804337577</v>
      </c>
      <c r="AA2314" s="15">
        <f>(MAX(0,MIN(1,1-(Q2314-scaling_params!$B$8)/(scaling_params!$C$8-scaling_params!$B$8)))+MAX(0,MIN(1,(R2314-scaling_params!$B$9)/(scaling_params!$C$9-scaling_params!$B$9)))+MAX(0,MIN(1,(S2314-scaling_params!$B$10)/(scaling_params!$C$10-scaling_params!$B$10))))/3</f>
        <v>0.1485480268</v>
      </c>
      <c r="AB2314" s="15">
        <f>(MAX(0,MIN(1,(U2314-scaling_params!$B$12)/(scaling_params!$C$12-scaling_params!$B$12)))+MAX(0,MIN(1,(V2314-scaling_params!$B$13)/(scaling_params!$C$13-scaling_params!$B$13))))/2</f>
        <v>0.2736363636</v>
      </c>
      <c r="AC2314" s="13">
        <f>(scaling_params!$G$2*X2314+scaling_params!$G$3*Y2314+scaling_params!$G$4*Z2314+scaling_params!$G$5*AA2314+scaling_params!$G$6*AB2314)*100</f>
        <v>27.25599165</v>
      </c>
      <c r="AD2314" s="11" t="s">
        <v>681</v>
      </c>
      <c r="AE2314" s="11">
        <f t="shared" si="2"/>
        <v>0</v>
      </c>
    </row>
    <row r="2315" ht="15.75" customHeight="1">
      <c r="A2315" s="11" t="s">
        <v>334</v>
      </c>
      <c r="B2315" s="11" t="s">
        <v>163</v>
      </c>
      <c r="C2315" s="11" t="s">
        <v>328</v>
      </c>
      <c r="D2315" s="11" t="s">
        <v>170</v>
      </c>
      <c r="E2315" s="12">
        <v>2025.0</v>
      </c>
      <c r="F2315" s="11" t="s">
        <v>171</v>
      </c>
      <c r="G2315" s="11" t="s">
        <v>175</v>
      </c>
      <c r="H2315" s="11">
        <v>4.0</v>
      </c>
      <c r="I2315" s="13">
        <v>8.6</v>
      </c>
      <c r="J2315" s="11">
        <v>0.0</v>
      </c>
      <c r="K2315" s="13">
        <v>4.1</v>
      </c>
      <c r="L2315" s="13">
        <v>5.6</v>
      </c>
      <c r="M2315" s="11">
        <v>1.0</v>
      </c>
      <c r="N2315" s="14">
        <v>0.77</v>
      </c>
      <c r="O2315" s="13">
        <v>54.6</v>
      </c>
      <c r="P2315" s="13">
        <v>8.4</v>
      </c>
      <c r="Q2315" s="13">
        <v>21.3</v>
      </c>
      <c r="R2315" s="13">
        <v>7.8</v>
      </c>
      <c r="S2315" s="13">
        <v>3.0</v>
      </c>
      <c r="T2315" s="13">
        <v>2.7</v>
      </c>
      <c r="U2315" s="13">
        <v>0.9</v>
      </c>
      <c r="V2315" s="13">
        <v>63.1</v>
      </c>
      <c r="W2315" s="11" t="str">
        <f t="shared" si="1"/>
        <v>C-Weak|BBVA|Risk|2025</v>
      </c>
      <c r="X2315" s="15">
        <f>(MAX(0,MIN(1,1-(K2315-scaling_params!$B$2)/(scaling_params!$C$2-scaling_params!$B$2)))+MAX(0,MIN(1,(L2315-scaling_params!$B$3)/(scaling_params!$C$3-scaling_params!$B$3))))/2</f>
        <v>0.1911764706</v>
      </c>
      <c r="Y2315" s="15">
        <f>(MAX(0,MIN(1,(M2315-scaling_params!$B$4)/(scaling_params!$C$4-scaling_params!$B$4)))+MAX(0,MIN(1,(N2315-scaling_params!$B$5)/(scaling_params!$C$5-scaling_params!$B$5))))/2</f>
        <v>0.4785714286</v>
      </c>
      <c r="Z2315" s="15">
        <f>(MAX(0,MIN(1,(O2315-scaling_params!$B$6)/(scaling_params!$C$6-scaling_params!$B$6)))+MAX(0,MIN(1,1-(P2315-scaling_params!$B$7)/(scaling_params!$C$7-scaling_params!$B$7)))+MAX(0,MIN(1,(T2315-scaling_params!$B$11)/(scaling_params!$C$11-scaling_params!$B$11))))/3</f>
        <v>0.1863577864</v>
      </c>
      <c r="AA2315" s="15">
        <f>(MAX(0,MIN(1,1-(Q2315-scaling_params!$B$8)/(scaling_params!$C$8-scaling_params!$B$8)))+MAX(0,MIN(1,(R2315-scaling_params!$B$9)/(scaling_params!$C$9-scaling_params!$B$9)))+MAX(0,MIN(1,(S2315-scaling_params!$B$10)/(scaling_params!$C$10-scaling_params!$B$10))))/3</f>
        <v>0.137254902</v>
      </c>
      <c r="AB2315" s="15">
        <f>(MAX(0,MIN(1,(U2315-scaling_params!$B$12)/(scaling_params!$C$12-scaling_params!$B$12)))+MAX(0,MIN(1,(V2315-scaling_params!$B$13)/(scaling_params!$C$13-scaling_params!$B$13))))/2</f>
        <v>0.1790909091</v>
      </c>
      <c r="AC2315" s="13">
        <f>(scaling_params!$G$2*X2315+scaling_params!$G$3*Y2315+scaling_params!$G$4*Z2315+scaling_params!$G$5*AA2315+scaling_params!$G$6*AB2315)*100</f>
        <v>24.64744261</v>
      </c>
      <c r="AD2315" s="11" t="s">
        <v>681</v>
      </c>
      <c r="AE2315" s="11">
        <f t="shared" si="2"/>
        <v>0</v>
      </c>
    </row>
    <row r="2316" ht="15.75" customHeight="1">
      <c r="A2316" s="11" t="s">
        <v>335</v>
      </c>
      <c r="B2316" s="11" t="s">
        <v>163</v>
      </c>
      <c r="C2316" s="11" t="s">
        <v>328</v>
      </c>
      <c r="D2316" s="11" t="s">
        <v>177</v>
      </c>
      <c r="E2316" s="12">
        <v>2024.0</v>
      </c>
      <c r="F2316" s="11" t="s">
        <v>171</v>
      </c>
      <c r="G2316" s="11" t="s">
        <v>167</v>
      </c>
      <c r="H2316" s="11">
        <v>1.0</v>
      </c>
      <c r="I2316" s="13">
        <v>8.9</v>
      </c>
      <c r="J2316" s="11">
        <v>1.0</v>
      </c>
      <c r="K2316" s="13">
        <v>4.9</v>
      </c>
      <c r="L2316" s="13">
        <v>3.5</v>
      </c>
      <c r="M2316" s="11">
        <v>-16.0</v>
      </c>
      <c r="N2316" s="14">
        <v>0.69</v>
      </c>
      <c r="O2316" s="13">
        <v>59.8</v>
      </c>
      <c r="P2316" s="13">
        <v>9.1</v>
      </c>
      <c r="Q2316" s="13">
        <v>23.3</v>
      </c>
      <c r="R2316" s="13">
        <v>7.2</v>
      </c>
      <c r="S2316" s="13">
        <v>1.8</v>
      </c>
      <c r="T2316" s="13">
        <v>1.6</v>
      </c>
      <c r="U2316" s="13">
        <v>0.7</v>
      </c>
      <c r="V2316" s="13">
        <v>49.7</v>
      </c>
      <c r="W2316" s="11" t="str">
        <f t="shared" si="1"/>
        <v>C-Weak|BBVA|Retail|2024</v>
      </c>
      <c r="X2316" s="15">
        <f>(MAX(0,MIN(1,1-(K2316-scaling_params!$B$2)/(scaling_params!$C$2-scaling_params!$B$2)))+MAX(0,MIN(1,(L2316-scaling_params!$B$3)/(scaling_params!$C$3-scaling_params!$B$3))))/2</f>
        <v>0.03676470588</v>
      </c>
      <c r="Y2316" s="15">
        <f>(MAX(0,MIN(1,(M2316-scaling_params!$B$4)/(scaling_params!$C$4-scaling_params!$B$4)))+MAX(0,MIN(1,(N2316-scaling_params!$B$5)/(scaling_params!$C$5-scaling_params!$B$5))))/2</f>
        <v>0.2976190476</v>
      </c>
      <c r="Z2316" s="15">
        <f>(MAX(0,MIN(1,(O2316-scaling_params!$B$6)/(scaling_params!$C$6-scaling_params!$B$6)))+MAX(0,MIN(1,1-(P2316-scaling_params!$B$7)/(scaling_params!$C$7-scaling_params!$B$7)))+MAX(0,MIN(1,(T2316-scaling_params!$B$11)/(scaling_params!$C$11-scaling_params!$B$11))))/3</f>
        <v>0.07133809906</v>
      </c>
      <c r="AA2316" s="15">
        <f>(MAX(0,MIN(1,1-(Q2316-scaling_params!$B$8)/(scaling_params!$C$8-scaling_params!$B$8)))+MAX(0,MIN(1,(R2316-scaling_params!$B$9)/(scaling_params!$C$9-scaling_params!$B$9)))+MAX(0,MIN(1,(S2316-scaling_params!$B$10)/(scaling_params!$C$10-scaling_params!$B$10))))/3</f>
        <v>0.01960784314</v>
      </c>
      <c r="AB2316" s="15">
        <f>(MAX(0,MIN(1,(U2316-scaling_params!$B$12)/(scaling_params!$C$12-scaling_params!$B$12)))+MAX(0,MIN(1,(V2316-scaling_params!$B$13)/(scaling_params!$C$13-scaling_params!$B$13))))/2</f>
        <v>0.05727272727</v>
      </c>
      <c r="AC2316" s="13">
        <f>(scaling_params!$G$2*X2316+scaling_params!$G$3*Y2316+scaling_params!$G$4*Z2316+scaling_params!$G$5*AA2316+scaling_params!$G$6*AB2316)*100</f>
        <v>10.55537976</v>
      </c>
      <c r="AD2316" s="11" t="s">
        <v>681</v>
      </c>
      <c r="AE2316" s="11">
        <f t="shared" si="2"/>
        <v>0</v>
      </c>
    </row>
    <row r="2317" ht="15.75" customHeight="1">
      <c r="A2317" s="11" t="s">
        <v>335</v>
      </c>
      <c r="B2317" s="11" t="s">
        <v>163</v>
      </c>
      <c r="C2317" s="11" t="s">
        <v>328</v>
      </c>
      <c r="D2317" s="11" t="s">
        <v>177</v>
      </c>
      <c r="E2317" s="12">
        <v>2025.0</v>
      </c>
      <c r="F2317" s="11" t="s">
        <v>171</v>
      </c>
      <c r="G2317" s="11" t="s">
        <v>167</v>
      </c>
      <c r="H2317" s="11">
        <v>1.0</v>
      </c>
      <c r="I2317" s="13">
        <v>8.6</v>
      </c>
      <c r="J2317" s="11">
        <v>0.0</v>
      </c>
      <c r="K2317" s="13">
        <v>5.4</v>
      </c>
      <c r="L2317" s="13">
        <v>3.2</v>
      </c>
      <c r="M2317" s="11">
        <v>-16.0</v>
      </c>
      <c r="N2317" s="14">
        <v>0.59</v>
      </c>
      <c r="O2317" s="13">
        <v>52.5</v>
      </c>
      <c r="P2317" s="13">
        <v>9.5</v>
      </c>
      <c r="Q2317" s="13">
        <v>23.0</v>
      </c>
      <c r="R2317" s="13">
        <v>10.6</v>
      </c>
      <c r="S2317" s="13">
        <v>2.5</v>
      </c>
      <c r="T2317" s="13">
        <v>2.1</v>
      </c>
      <c r="U2317" s="13">
        <v>0.7</v>
      </c>
      <c r="V2317" s="13">
        <v>61.5</v>
      </c>
      <c r="W2317" s="11" t="str">
        <f t="shared" si="1"/>
        <v>C-Weak|BBVA|Retail|2025</v>
      </c>
      <c r="X2317" s="15">
        <f>(MAX(0,MIN(1,1-(K2317-scaling_params!$B$2)/(scaling_params!$C$2-scaling_params!$B$2)))+MAX(0,MIN(1,(L2317-scaling_params!$B$3)/(scaling_params!$C$3-scaling_params!$B$3))))/2</f>
        <v>0.01470588235</v>
      </c>
      <c r="Y2317" s="15">
        <f>(MAX(0,MIN(1,(M2317-scaling_params!$B$4)/(scaling_params!$C$4-scaling_params!$B$4)))+MAX(0,MIN(1,(N2317-scaling_params!$B$5)/(scaling_params!$C$5-scaling_params!$B$5))))/2</f>
        <v>0.1726190476</v>
      </c>
      <c r="Z2317" s="15">
        <f>(MAX(0,MIN(1,(O2317-scaling_params!$B$6)/(scaling_params!$C$6-scaling_params!$B$6)))+MAX(0,MIN(1,1-(P2317-scaling_params!$B$7)/(scaling_params!$C$7-scaling_params!$B$7)))+MAX(0,MIN(1,(T2317-scaling_params!$B$11)/(scaling_params!$C$11-scaling_params!$B$11))))/3</f>
        <v>0.05714285714</v>
      </c>
      <c r="AA2317" s="15">
        <f>(MAX(0,MIN(1,1-(Q2317-scaling_params!$B$8)/(scaling_params!$C$8-scaling_params!$B$8)))+MAX(0,MIN(1,(R2317-scaling_params!$B$9)/(scaling_params!$C$9-scaling_params!$B$9)))+MAX(0,MIN(1,(S2317-scaling_params!$B$10)/(scaling_params!$C$10-scaling_params!$B$10))))/3</f>
        <v>0.09667411268</v>
      </c>
      <c r="AB2317" s="15">
        <f>(MAX(0,MIN(1,(U2317-scaling_params!$B$12)/(scaling_params!$C$12-scaling_params!$B$12)))+MAX(0,MIN(1,(V2317-scaling_params!$B$13)/(scaling_params!$C$13-scaling_params!$B$13))))/2</f>
        <v>0.1645454545</v>
      </c>
      <c r="AC2317" s="13">
        <f>(scaling_params!$G$2*X2317+scaling_params!$G$3*Y2317+scaling_params!$G$4*Z2317+scaling_params!$G$5*AA2317+scaling_params!$G$6*AB2317)*100</f>
        <v>9.388093744</v>
      </c>
      <c r="AD2317" s="11" t="s">
        <v>681</v>
      </c>
      <c r="AE2317" s="11">
        <f t="shared" si="2"/>
        <v>0</v>
      </c>
    </row>
    <row r="2318" ht="15.75" customHeight="1">
      <c r="A2318" s="11" t="s">
        <v>336</v>
      </c>
      <c r="B2318" s="11" t="s">
        <v>163</v>
      </c>
      <c r="C2318" s="11" t="s">
        <v>328</v>
      </c>
      <c r="D2318" s="11" t="s">
        <v>177</v>
      </c>
      <c r="E2318" s="12">
        <v>2024.0</v>
      </c>
      <c r="F2318" s="11" t="s">
        <v>166</v>
      </c>
      <c r="G2318" s="11" t="s">
        <v>184</v>
      </c>
      <c r="H2318" s="11">
        <v>1.0</v>
      </c>
      <c r="I2318" s="13">
        <v>8.9</v>
      </c>
      <c r="J2318" s="11">
        <v>0.0</v>
      </c>
      <c r="K2318" s="13">
        <v>4.9</v>
      </c>
      <c r="L2318" s="13">
        <v>3.5</v>
      </c>
      <c r="M2318" s="11">
        <v>-21.0</v>
      </c>
      <c r="N2318" s="14">
        <v>0.69</v>
      </c>
      <c r="O2318" s="13">
        <v>59.8</v>
      </c>
      <c r="P2318" s="13">
        <v>9.1</v>
      </c>
      <c r="Q2318" s="13">
        <v>23.3</v>
      </c>
      <c r="R2318" s="13">
        <v>7.2</v>
      </c>
      <c r="S2318" s="13">
        <v>1.4</v>
      </c>
      <c r="T2318" s="13">
        <v>1.6</v>
      </c>
      <c r="U2318" s="13">
        <v>0.7</v>
      </c>
      <c r="V2318" s="13">
        <v>44.5</v>
      </c>
      <c r="W2318" s="11" t="str">
        <f t="shared" si="1"/>
        <v>C-Weak|BBVA|Retail|2024</v>
      </c>
      <c r="X2318" s="15">
        <f>(MAX(0,MIN(1,1-(K2318-scaling_params!$B$2)/(scaling_params!$C$2-scaling_params!$B$2)))+MAX(0,MIN(1,(L2318-scaling_params!$B$3)/(scaling_params!$C$3-scaling_params!$B$3))))/2</f>
        <v>0.03676470588</v>
      </c>
      <c r="Y2318" s="15">
        <f>(MAX(0,MIN(1,(M2318-scaling_params!$B$4)/(scaling_params!$C$4-scaling_params!$B$4)))+MAX(0,MIN(1,(N2318-scaling_params!$B$5)/(scaling_params!$C$5-scaling_params!$B$5))))/2</f>
        <v>0.2738095238</v>
      </c>
      <c r="Z2318" s="15">
        <f>(MAX(0,MIN(1,(O2318-scaling_params!$B$6)/(scaling_params!$C$6-scaling_params!$B$6)))+MAX(0,MIN(1,1-(P2318-scaling_params!$B$7)/(scaling_params!$C$7-scaling_params!$B$7)))+MAX(0,MIN(1,(T2318-scaling_params!$B$11)/(scaling_params!$C$11-scaling_params!$B$11))))/3</f>
        <v>0.07133809906</v>
      </c>
      <c r="AA2318" s="15">
        <f>(MAX(0,MIN(1,1-(Q2318-scaling_params!$B$8)/(scaling_params!$C$8-scaling_params!$B$8)))+MAX(0,MIN(1,(R2318-scaling_params!$B$9)/(scaling_params!$C$9-scaling_params!$B$9)))+MAX(0,MIN(1,(S2318-scaling_params!$B$10)/(scaling_params!$C$10-scaling_params!$B$10))))/3</f>
        <v>0</v>
      </c>
      <c r="AB2318" s="15">
        <f>(MAX(0,MIN(1,(U2318-scaling_params!$B$12)/(scaling_params!$C$12-scaling_params!$B$12)))+MAX(0,MIN(1,(V2318-scaling_params!$B$13)/(scaling_params!$C$13-scaling_params!$B$13))))/2</f>
        <v>0.01</v>
      </c>
      <c r="AC2318" s="13">
        <f>(scaling_params!$G$2*X2318+scaling_params!$G$3*Y2318+scaling_params!$G$4*Z2318+scaling_params!$G$5*AA2318+scaling_params!$G$6*AB2318)*100</f>
        <v>9.092939726</v>
      </c>
      <c r="AD2318" s="11" t="s">
        <v>681</v>
      </c>
      <c r="AE2318" s="11">
        <f t="shared" si="2"/>
        <v>0</v>
      </c>
    </row>
    <row r="2319" ht="15.75" customHeight="1">
      <c r="A2319" s="11" t="s">
        <v>336</v>
      </c>
      <c r="B2319" s="11" t="s">
        <v>163</v>
      </c>
      <c r="C2319" s="11" t="s">
        <v>328</v>
      </c>
      <c r="D2319" s="11" t="s">
        <v>177</v>
      </c>
      <c r="E2319" s="12">
        <v>2025.0</v>
      </c>
      <c r="F2319" s="11" t="s">
        <v>166</v>
      </c>
      <c r="G2319" s="11" t="s">
        <v>184</v>
      </c>
      <c r="H2319" s="11">
        <v>1.0</v>
      </c>
      <c r="I2319" s="13">
        <v>8.6</v>
      </c>
      <c r="J2319" s="11">
        <v>1.0</v>
      </c>
      <c r="K2319" s="13">
        <v>5.4</v>
      </c>
      <c r="L2319" s="13">
        <v>3.4</v>
      </c>
      <c r="M2319" s="11">
        <v>-59.0</v>
      </c>
      <c r="N2319" s="14">
        <v>0.59</v>
      </c>
      <c r="O2319" s="13">
        <v>52.5</v>
      </c>
      <c r="P2319" s="13">
        <v>9.5</v>
      </c>
      <c r="Q2319" s="13">
        <v>23.0</v>
      </c>
      <c r="R2319" s="13">
        <v>10.6</v>
      </c>
      <c r="S2319" s="13">
        <v>1.9</v>
      </c>
      <c r="T2319" s="13">
        <v>1.1</v>
      </c>
      <c r="U2319" s="13">
        <v>0.7</v>
      </c>
      <c r="V2319" s="13">
        <v>49.7</v>
      </c>
      <c r="W2319" s="11" t="str">
        <f t="shared" si="1"/>
        <v>C-Weak|BBVA|Retail|2025</v>
      </c>
      <c r="X2319" s="15">
        <f>(MAX(0,MIN(1,1-(K2319-scaling_params!$B$2)/(scaling_params!$C$2-scaling_params!$B$2)))+MAX(0,MIN(1,(L2319-scaling_params!$B$3)/(scaling_params!$C$3-scaling_params!$B$3))))/2</f>
        <v>0.02941176471</v>
      </c>
      <c r="Y2319" s="15">
        <f>(MAX(0,MIN(1,(M2319-scaling_params!$B$4)/(scaling_params!$C$4-scaling_params!$B$4)))+MAX(0,MIN(1,(N2319-scaling_params!$B$5)/(scaling_params!$C$5-scaling_params!$B$5))))/2</f>
        <v>0.025</v>
      </c>
      <c r="Z2319" s="15">
        <f>(MAX(0,MIN(1,(O2319-scaling_params!$B$6)/(scaling_params!$C$6-scaling_params!$B$6)))+MAX(0,MIN(1,1-(P2319-scaling_params!$B$7)/(scaling_params!$C$7-scaling_params!$B$7)))+MAX(0,MIN(1,(T2319-scaling_params!$B$11)/(scaling_params!$C$11-scaling_params!$B$11))))/3</f>
        <v>0</v>
      </c>
      <c r="AA2319" s="15">
        <f>(MAX(0,MIN(1,1-(Q2319-scaling_params!$B$8)/(scaling_params!$C$8-scaling_params!$B$8)))+MAX(0,MIN(1,(R2319-scaling_params!$B$9)/(scaling_params!$C$9-scaling_params!$B$9)))+MAX(0,MIN(1,(S2319-scaling_params!$B$10)/(scaling_params!$C$10-scaling_params!$B$10))))/3</f>
        <v>0.03785058327</v>
      </c>
      <c r="AB2319" s="15">
        <f>(MAX(0,MIN(1,(U2319-scaling_params!$B$12)/(scaling_params!$C$12-scaling_params!$B$12)))+MAX(0,MIN(1,(V2319-scaling_params!$B$13)/(scaling_params!$C$13-scaling_params!$B$13))))/2</f>
        <v>0.05727272727</v>
      </c>
      <c r="AC2319" s="13">
        <f>(scaling_params!$G$2*X2319+scaling_params!$G$3*Y2319+scaling_params!$G$4*Z2319+scaling_params!$G$5*AA2319+scaling_params!$G$6*AB2319)*100</f>
        <v>2.620664918</v>
      </c>
      <c r="AD2319" s="11" t="s">
        <v>681</v>
      </c>
      <c r="AE2319" s="11">
        <f t="shared" si="2"/>
        <v>0</v>
      </c>
    </row>
    <row r="2320" ht="15.75" customHeight="1">
      <c r="A2320" s="11" t="s">
        <v>337</v>
      </c>
      <c r="B2320" s="11" t="s">
        <v>163</v>
      </c>
      <c r="C2320" s="11" t="s">
        <v>328</v>
      </c>
      <c r="D2320" s="11" t="s">
        <v>170</v>
      </c>
      <c r="E2320" s="12">
        <v>2024.0</v>
      </c>
      <c r="F2320" s="11" t="s">
        <v>171</v>
      </c>
      <c r="G2320" s="11" t="s">
        <v>172</v>
      </c>
      <c r="H2320" s="11">
        <v>5.0</v>
      </c>
      <c r="I2320" s="13">
        <v>8.9</v>
      </c>
      <c r="J2320" s="11">
        <v>0.0</v>
      </c>
      <c r="K2320" s="13">
        <v>4.7</v>
      </c>
      <c r="L2320" s="13">
        <v>5.3</v>
      </c>
      <c r="M2320" s="11">
        <v>-4.0</v>
      </c>
      <c r="N2320" s="14">
        <v>0.75</v>
      </c>
      <c r="O2320" s="13">
        <v>58.3</v>
      </c>
      <c r="P2320" s="13">
        <v>9.6</v>
      </c>
      <c r="Q2320" s="13">
        <v>23.0</v>
      </c>
      <c r="R2320" s="13">
        <v>10.9</v>
      </c>
      <c r="S2320" s="13">
        <v>2.3</v>
      </c>
      <c r="T2320" s="13">
        <v>2.6</v>
      </c>
      <c r="U2320" s="13">
        <v>1.0</v>
      </c>
      <c r="V2320" s="13">
        <v>47.6</v>
      </c>
      <c r="W2320" s="11" t="str">
        <f t="shared" si="1"/>
        <v>C-Weak|BBVA|Risk|2024</v>
      </c>
      <c r="X2320" s="15">
        <f>(MAX(0,MIN(1,1-(K2320-scaling_params!$B$2)/(scaling_params!$C$2-scaling_params!$B$2)))+MAX(0,MIN(1,(L2320-scaling_params!$B$3)/(scaling_params!$C$3-scaling_params!$B$3))))/2</f>
        <v>0.1691176471</v>
      </c>
      <c r="Y2320" s="15">
        <f>(MAX(0,MIN(1,(M2320-scaling_params!$B$4)/(scaling_params!$C$4-scaling_params!$B$4)))+MAX(0,MIN(1,(N2320-scaling_params!$B$5)/(scaling_params!$C$5-scaling_params!$B$5))))/2</f>
        <v>0.4297619048</v>
      </c>
      <c r="Z2320" s="15">
        <f>(MAX(0,MIN(1,(O2320-scaling_params!$B$6)/(scaling_params!$C$6-scaling_params!$B$6)))+MAX(0,MIN(1,1-(P2320-scaling_params!$B$7)/(scaling_params!$C$7-scaling_params!$B$7)))+MAX(0,MIN(1,(T2320-scaling_params!$B$11)/(scaling_params!$C$11-scaling_params!$B$11))))/3</f>
        <v>0.13281471</v>
      </c>
      <c r="AA2320" s="15">
        <f>(MAX(0,MIN(1,1-(Q2320-scaling_params!$B$8)/(scaling_params!$C$8-scaling_params!$B$8)))+MAX(0,MIN(1,(R2320-scaling_params!$B$9)/(scaling_params!$C$9-scaling_params!$B$9)))+MAX(0,MIN(1,(S2320-scaling_params!$B$10)/(scaling_params!$C$10-scaling_params!$B$10))))/3</f>
        <v>0.08972449739</v>
      </c>
      <c r="AB2320" s="15">
        <f>(MAX(0,MIN(1,(U2320-scaling_params!$B$12)/(scaling_params!$C$12-scaling_params!$B$12)))+MAX(0,MIN(1,(V2320-scaling_params!$B$13)/(scaling_params!$C$13-scaling_params!$B$13))))/2</f>
        <v>0.03818181818</v>
      </c>
      <c r="AC2320" s="13">
        <f>(scaling_params!$G$2*X2320+scaling_params!$G$3*Y2320+scaling_params!$G$4*Z2320+scaling_params!$G$5*AA2320+scaling_params!$G$6*AB2320)*100</f>
        <v>19.22451176</v>
      </c>
      <c r="AD2320" s="11" t="s">
        <v>681</v>
      </c>
      <c r="AE2320" s="11">
        <f t="shared" si="2"/>
        <v>0</v>
      </c>
    </row>
    <row r="2321" ht="15.75" customHeight="1">
      <c r="A2321" s="11" t="s">
        <v>337</v>
      </c>
      <c r="B2321" s="11" t="s">
        <v>163</v>
      </c>
      <c r="C2321" s="11" t="s">
        <v>328</v>
      </c>
      <c r="D2321" s="11" t="s">
        <v>170</v>
      </c>
      <c r="E2321" s="12">
        <v>2025.0</v>
      </c>
      <c r="F2321" s="11" t="s">
        <v>171</v>
      </c>
      <c r="G2321" s="11" t="s">
        <v>172</v>
      </c>
      <c r="H2321" s="11">
        <v>5.0</v>
      </c>
      <c r="I2321" s="13">
        <v>8.6</v>
      </c>
      <c r="J2321" s="11">
        <v>0.0</v>
      </c>
      <c r="K2321" s="13">
        <v>4.1</v>
      </c>
      <c r="L2321" s="13">
        <v>3.6</v>
      </c>
      <c r="M2321" s="11">
        <v>-27.0</v>
      </c>
      <c r="N2321" s="14">
        <v>0.69</v>
      </c>
      <c r="O2321" s="13">
        <v>54.6</v>
      </c>
      <c r="P2321" s="13">
        <v>8.4</v>
      </c>
      <c r="Q2321" s="13">
        <v>21.3</v>
      </c>
      <c r="R2321" s="13">
        <v>7.8</v>
      </c>
      <c r="S2321" s="13">
        <v>2.2</v>
      </c>
      <c r="T2321" s="13">
        <v>2.0</v>
      </c>
      <c r="U2321" s="13">
        <v>0.9</v>
      </c>
      <c r="V2321" s="13">
        <v>53.6</v>
      </c>
      <c r="W2321" s="11" t="str">
        <f t="shared" si="1"/>
        <v>C-Weak|BBVA|Risk|2025</v>
      </c>
      <c r="X2321" s="15">
        <f>(MAX(0,MIN(1,1-(K2321-scaling_params!$B$2)/(scaling_params!$C$2-scaling_params!$B$2)))+MAX(0,MIN(1,(L2321-scaling_params!$B$3)/(scaling_params!$C$3-scaling_params!$B$3))))/2</f>
        <v>0.04411764706</v>
      </c>
      <c r="Y2321" s="15">
        <f>(MAX(0,MIN(1,(M2321-scaling_params!$B$4)/(scaling_params!$C$4-scaling_params!$B$4)))+MAX(0,MIN(1,(N2321-scaling_params!$B$5)/(scaling_params!$C$5-scaling_params!$B$5))))/2</f>
        <v>0.2452380952</v>
      </c>
      <c r="Z2321" s="15">
        <f>(MAX(0,MIN(1,(O2321-scaling_params!$B$6)/(scaling_params!$C$6-scaling_params!$B$6)))+MAX(0,MIN(1,1-(P2321-scaling_params!$B$7)/(scaling_params!$C$7-scaling_params!$B$7)))+MAX(0,MIN(1,(T2321-scaling_params!$B$11)/(scaling_params!$C$11-scaling_params!$B$11))))/3</f>
        <v>0.1196911197</v>
      </c>
      <c r="AA2321" s="15">
        <f>(MAX(0,MIN(1,1-(Q2321-scaling_params!$B$8)/(scaling_params!$C$8-scaling_params!$B$8)))+MAX(0,MIN(1,(R2321-scaling_params!$B$9)/(scaling_params!$C$9-scaling_params!$B$9)))+MAX(0,MIN(1,(S2321-scaling_params!$B$10)/(scaling_params!$C$10-scaling_params!$B$10))))/3</f>
        <v>0.05882352941</v>
      </c>
      <c r="AB2321" s="15">
        <f>(MAX(0,MIN(1,(U2321-scaling_params!$B$12)/(scaling_params!$C$12-scaling_params!$B$12)))+MAX(0,MIN(1,(V2321-scaling_params!$B$13)/(scaling_params!$C$13-scaling_params!$B$13))))/2</f>
        <v>0.09272727273</v>
      </c>
      <c r="AC2321" s="13">
        <f>(scaling_params!$G$2*X2321+scaling_params!$G$3*Y2321+scaling_params!$G$4*Z2321+scaling_params!$G$5*AA2321+scaling_params!$G$6*AB2321)*100</f>
        <v>11.74207719</v>
      </c>
      <c r="AD2321" s="11" t="s">
        <v>681</v>
      </c>
      <c r="AE2321" s="11">
        <f t="shared" si="2"/>
        <v>0</v>
      </c>
    </row>
    <row r="2322" ht="15.75" customHeight="1">
      <c r="A2322" s="11" t="s">
        <v>338</v>
      </c>
      <c r="B2322" s="11" t="s">
        <v>163</v>
      </c>
      <c r="C2322" s="11" t="s">
        <v>328</v>
      </c>
      <c r="D2322" s="11" t="s">
        <v>177</v>
      </c>
      <c r="E2322" s="12">
        <v>2024.0</v>
      </c>
      <c r="F2322" s="11" t="s">
        <v>166</v>
      </c>
      <c r="G2322" s="11" t="s">
        <v>167</v>
      </c>
      <c r="H2322" s="11">
        <v>1.0</v>
      </c>
      <c r="I2322" s="13">
        <v>8.9</v>
      </c>
      <c r="J2322" s="11">
        <v>0.0</v>
      </c>
      <c r="K2322" s="13">
        <v>4.9</v>
      </c>
      <c r="L2322" s="13">
        <v>4.1</v>
      </c>
      <c r="M2322" s="11">
        <v>-36.0</v>
      </c>
      <c r="N2322" s="14">
        <v>0.66</v>
      </c>
      <c r="O2322" s="13">
        <v>59.8</v>
      </c>
      <c r="P2322" s="13">
        <v>9.1</v>
      </c>
      <c r="Q2322" s="13">
        <v>23.3</v>
      </c>
      <c r="R2322" s="13">
        <v>7.2</v>
      </c>
      <c r="S2322" s="13">
        <v>1.9</v>
      </c>
      <c r="T2322" s="13">
        <v>2.0</v>
      </c>
      <c r="U2322" s="13">
        <v>0.7</v>
      </c>
      <c r="V2322" s="13">
        <v>55.5</v>
      </c>
      <c r="W2322" s="11" t="str">
        <f t="shared" si="1"/>
        <v>C-Weak|BBVA|Retail|2024</v>
      </c>
      <c r="X2322" s="15">
        <f>(MAX(0,MIN(1,1-(K2322-scaling_params!$B$2)/(scaling_params!$C$2-scaling_params!$B$2)))+MAX(0,MIN(1,(L2322-scaling_params!$B$3)/(scaling_params!$C$3-scaling_params!$B$3))))/2</f>
        <v>0.08088235294</v>
      </c>
      <c r="Y2322" s="15">
        <f>(MAX(0,MIN(1,(M2322-scaling_params!$B$4)/(scaling_params!$C$4-scaling_params!$B$4)))+MAX(0,MIN(1,(N2322-scaling_params!$B$5)/(scaling_params!$C$5-scaling_params!$B$5))))/2</f>
        <v>0.1648809524</v>
      </c>
      <c r="Z2322" s="15">
        <f>(MAX(0,MIN(1,(O2322-scaling_params!$B$6)/(scaling_params!$C$6-scaling_params!$B$6)))+MAX(0,MIN(1,1-(P2322-scaling_params!$B$7)/(scaling_params!$C$7-scaling_params!$B$7)))+MAX(0,MIN(1,(T2322-scaling_params!$B$11)/(scaling_params!$C$11-scaling_params!$B$11))))/3</f>
        <v>0.1094333372</v>
      </c>
      <c r="AA2322" s="15">
        <f>(MAX(0,MIN(1,1-(Q2322-scaling_params!$B$8)/(scaling_params!$C$8-scaling_params!$B$8)))+MAX(0,MIN(1,(R2322-scaling_params!$B$9)/(scaling_params!$C$9-scaling_params!$B$9)))+MAX(0,MIN(1,(S2322-scaling_params!$B$10)/(scaling_params!$C$10-scaling_params!$B$10))))/3</f>
        <v>0.02941176471</v>
      </c>
      <c r="AB2322" s="15">
        <f>(MAX(0,MIN(1,(U2322-scaling_params!$B$12)/(scaling_params!$C$12-scaling_params!$B$12)))+MAX(0,MIN(1,(V2322-scaling_params!$B$13)/(scaling_params!$C$13-scaling_params!$B$13))))/2</f>
        <v>0.11</v>
      </c>
      <c r="AC2322" s="13">
        <f>(scaling_params!$G$2*X2322+scaling_params!$G$3*Y2322+scaling_params!$G$4*Z2322+scaling_params!$G$5*AA2322+scaling_params!$G$6*AB2322)*100</f>
        <v>10.16276816</v>
      </c>
      <c r="AD2322" s="11" t="s">
        <v>681</v>
      </c>
      <c r="AE2322" s="11">
        <f t="shared" si="2"/>
        <v>0</v>
      </c>
    </row>
    <row r="2323" ht="15.75" customHeight="1">
      <c r="A2323" s="11" t="s">
        <v>338</v>
      </c>
      <c r="B2323" s="11" t="s">
        <v>163</v>
      </c>
      <c r="C2323" s="11" t="s">
        <v>328</v>
      </c>
      <c r="D2323" s="11" t="s">
        <v>177</v>
      </c>
      <c r="E2323" s="12">
        <v>2025.0</v>
      </c>
      <c r="F2323" s="11" t="s">
        <v>166</v>
      </c>
      <c r="G2323" s="11" t="s">
        <v>167</v>
      </c>
      <c r="H2323" s="11">
        <v>1.0</v>
      </c>
      <c r="I2323" s="13">
        <v>8.6</v>
      </c>
      <c r="J2323" s="11">
        <v>1.0</v>
      </c>
      <c r="K2323" s="13">
        <v>5.4</v>
      </c>
      <c r="L2323" s="13">
        <v>4.0</v>
      </c>
      <c r="M2323" s="11">
        <v>-19.0</v>
      </c>
      <c r="N2323" s="14">
        <v>0.68</v>
      </c>
      <c r="O2323" s="13">
        <v>52.5</v>
      </c>
      <c r="P2323" s="13">
        <v>9.5</v>
      </c>
      <c r="Q2323" s="13">
        <v>23.0</v>
      </c>
      <c r="R2323" s="13">
        <v>10.6</v>
      </c>
      <c r="S2323" s="13">
        <v>2.4</v>
      </c>
      <c r="T2323" s="13">
        <v>2.3</v>
      </c>
      <c r="U2323" s="13">
        <v>0.7</v>
      </c>
      <c r="V2323" s="13">
        <v>54.2</v>
      </c>
      <c r="W2323" s="11" t="str">
        <f t="shared" si="1"/>
        <v>C-Weak|BBVA|Retail|2025</v>
      </c>
      <c r="X2323" s="15">
        <f>(MAX(0,MIN(1,1-(K2323-scaling_params!$B$2)/(scaling_params!$C$2-scaling_params!$B$2)))+MAX(0,MIN(1,(L2323-scaling_params!$B$3)/(scaling_params!$C$3-scaling_params!$B$3))))/2</f>
        <v>0.07352941176</v>
      </c>
      <c r="Y2323" s="15">
        <f>(MAX(0,MIN(1,(M2323-scaling_params!$B$4)/(scaling_params!$C$4-scaling_params!$B$4)))+MAX(0,MIN(1,(N2323-scaling_params!$B$5)/(scaling_params!$C$5-scaling_params!$B$5))))/2</f>
        <v>0.2708333333</v>
      </c>
      <c r="Z2323" s="15">
        <f>(MAX(0,MIN(1,(O2323-scaling_params!$B$6)/(scaling_params!$C$6-scaling_params!$B$6)))+MAX(0,MIN(1,1-(P2323-scaling_params!$B$7)/(scaling_params!$C$7-scaling_params!$B$7)))+MAX(0,MIN(1,(T2323-scaling_params!$B$11)/(scaling_params!$C$11-scaling_params!$B$11))))/3</f>
        <v>0.07619047619</v>
      </c>
      <c r="AA2323" s="15">
        <f>(MAX(0,MIN(1,1-(Q2323-scaling_params!$B$8)/(scaling_params!$C$8-scaling_params!$B$8)))+MAX(0,MIN(1,(R2323-scaling_params!$B$9)/(scaling_params!$C$9-scaling_params!$B$9)))+MAX(0,MIN(1,(S2323-scaling_params!$B$10)/(scaling_params!$C$10-scaling_params!$B$10))))/3</f>
        <v>0.08687019111</v>
      </c>
      <c r="AB2323" s="15">
        <f>(MAX(0,MIN(1,(U2323-scaling_params!$B$12)/(scaling_params!$C$12-scaling_params!$B$12)))+MAX(0,MIN(1,(V2323-scaling_params!$B$13)/(scaling_params!$C$13-scaling_params!$B$13))))/2</f>
        <v>0.09818181818</v>
      </c>
      <c r="AC2323" s="13">
        <f>(scaling_params!$G$2*X2323+scaling_params!$G$3*Y2323+scaling_params!$G$4*Z2323+scaling_params!$G$5*AA2323+scaling_params!$G$6*AB2323)*100</f>
        <v>12.57046152</v>
      </c>
      <c r="AD2323" s="11" t="s">
        <v>681</v>
      </c>
      <c r="AE2323" s="11">
        <f t="shared" si="2"/>
        <v>0</v>
      </c>
    </row>
    <row r="2324" ht="15.75" customHeight="1">
      <c r="A2324" s="11" t="s">
        <v>339</v>
      </c>
      <c r="B2324" s="11" t="s">
        <v>163</v>
      </c>
      <c r="C2324" s="11" t="s">
        <v>328</v>
      </c>
      <c r="D2324" s="11" t="s">
        <v>174</v>
      </c>
      <c r="E2324" s="12">
        <v>2024.0</v>
      </c>
      <c r="F2324" s="11" t="s">
        <v>171</v>
      </c>
      <c r="G2324" s="11" t="s">
        <v>175</v>
      </c>
      <c r="H2324" s="11">
        <v>3.0</v>
      </c>
      <c r="I2324" s="13">
        <v>8.9</v>
      </c>
      <c r="J2324" s="11">
        <v>1.0</v>
      </c>
      <c r="K2324" s="13">
        <v>4.4</v>
      </c>
      <c r="L2324" s="13">
        <v>2.7</v>
      </c>
      <c r="M2324" s="11">
        <v>-52.0</v>
      </c>
      <c r="N2324" s="14">
        <v>0.58</v>
      </c>
      <c r="O2324" s="13">
        <v>50.8</v>
      </c>
      <c r="P2324" s="13">
        <v>10.1</v>
      </c>
      <c r="Q2324" s="13">
        <v>23.5</v>
      </c>
      <c r="R2324" s="13">
        <v>5.6</v>
      </c>
      <c r="S2324" s="13">
        <v>1.4</v>
      </c>
      <c r="T2324" s="13">
        <v>1.2</v>
      </c>
      <c r="U2324" s="13">
        <v>0.8</v>
      </c>
      <c r="V2324" s="13">
        <v>28.3</v>
      </c>
      <c r="W2324" s="11" t="str">
        <f t="shared" si="1"/>
        <v>C-Weak|BBVA|Digital|2024</v>
      </c>
      <c r="X2324" s="15">
        <f>(MAX(0,MIN(1,1-(K2324-scaling_params!$B$2)/(scaling_params!$C$2-scaling_params!$B$2)))+MAX(0,MIN(1,(L2324-scaling_params!$B$3)/(scaling_params!$C$3-scaling_params!$B$3))))/2</f>
        <v>0</v>
      </c>
      <c r="Y2324" s="15">
        <f>(MAX(0,MIN(1,(M2324-scaling_params!$B$4)/(scaling_params!$C$4-scaling_params!$B$4)))+MAX(0,MIN(1,(N2324-scaling_params!$B$5)/(scaling_params!$C$5-scaling_params!$B$5))))/2</f>
        <v>0.0125</v>
      </c>
      <c r="Z2324" s="15">
        <f>(MAX(0,MIN(1,(O2324-scaling_params!$B$6)/(scaling_params!$C$6-scaling_params!$B$6)))+MAX(0,MIN(1,1-(P2324-scaling_params!$B$7)/(scaling_params!$C$7-scaling_params!$B$7)))+MAX(0,MIN(1,(T2324-scaling_params!$B$11)/(scaling_params!$C$11-scaling_params!$B$11))))/3</f>
        <v>0</v>
      </c>
      <c r="AA2324" s="15">
        <f>(MAX(0,MIN(1,1-(Q2324-scaling_params!$B$8)/(scaling_params!$C$8-scaling_params!$B$8)))+MAX(0,MIN(1,(R2324-scaling_params!$B$9)/(scaling_params!$C$9-scaling_params!$B$9)))+MAX(0,MIN(1,(S2324-scaling_params!$B$10)/(scaling_params!$C$10-scaling_params!$B$10))))/3</f>
        <v>0</v>
      </c>
      <c r="AB2324" s="15">
        <f>(MAX(0,MIN(1,(U2324-scaling_params!$B$12)/(scaling_params!$C$12-scaling_params!$B$12)))+MAX(0,MIN(1,(V2324-scaling_params!$B$13)/(scaling_params!$C$13-scaling_params!$B$13))))/2</f>
        <v>0</v>
      </c>
      <c r="AC2324" s="13">
        <f>(scaling_params!$G$2*X2324+scaling_params!$G$3*Y2324+scaling_params!$G$4*Z2324+scaling_params!$G$5*AA2324+scaling_params!$G$6*AB2324)*100</f>
        <v>0.29375</v>
      </c>
      <c r="AD2324" s="11" t="s">
        <v>681</v>
      </c>
      <c r="AE2324" s="11">
        <f t="shared" si="2"/>
        <v>0</v>
      </c>
    </row>
    <row r="2325" ht="15.75" customHeight="1">
      <c r="A2325" s="11" t="s">
        <v>339</v>
      </c>
      <c r="B2325" s="11" t="s">
        <v>163</v>
      </c>
      <c r="C2325" s="11" t="s">
        <v>328</v>
      </c>
      <c r="D2325" s="11" t="s">
        <v>174</v>
      </c>
      <c r="E2325" s="12">
        <v>2025.0</v>
      </c>
      <c r="F2325" s="11" t="s">
        <v>171</v>
      </c>
      <c r="G2325" s="11" t="s">
        <v>175</v>
      </c>
      <c r="H2325" s="11">
        <v>3.0</v>
      </c>
      <c r="I2325" s="13">
        <v>8.6</v>
      </c>
      <c r="J2325" s="11">
        <v>0.0</v>
      </c>
      <c r="K2325" s="13">
        <v>4.9</v>
      </c>
      <c r="L2325" s="13">
        <v>1.9</v>
      </c>
      <c r="M2325" s="11">
        <v>-27.0</v>
      </c>
      <c r="N2325" s="14">
        <v>0.56</v>
      </c>
      <c r="O2325" s="13">
        <v>53.6</v>
      </c>
      <c r="P2325" s="13">
        <v>9.0</v>
      </c>
      <c r="Q2325" s="13">
        <v>22.9</v>
      </c>
      <c r="R2325" s="13">
        <v>8.4</v>
      </c>
      <c r="S2325" s="13">
        <v>1.0</v>
      </c>
      <c r="T2325" s="13">
        <v>1.4</v>
      </c>
      <c r="U2325" s="13">
        <v>0.8</v>
      </c>
      <c r="V2325" s="13">
        <v>43.4</v>
      </c>
      <c r="W2325" s="11" t="str">
        <f t="shared" si="1"/>
        <v>C-Weak|BBVA|Digital|2025</v>
      </c>
      <c r="X2325" s="15">
        <f>(MAX(0,MIN(1,1-(K2325-scaling_params!$B$2)/(scaling_params!$C$2-scaling_params!$B$2)))+MAX(0,MIN(1,(L2325-scaling_params!$B$3)/(scaling_params!$C$3-scaling_params!$B$3))))/2</f>
        <v>0</v>
      </c>
      <c r="Y2325" s="15">
        <f>(MAX(0,MIN(1,(M2325-scaling_params!$B$4)/(scaling_params!$C$4-scaling_params!$B$4)))+MAX(0,MIN(1,(N2325-scaling_params!$B$5)/(scaling_params!$C$5-scaling_params!$B$5))))/2</f>
        <v>0.09523809524</v>
      </c>
      <c r="Z2325" s="15">
        <f>(MAX(0,MIN(1,(O2325-scaling_params!$B$6)/(scaling_params!$C$6-scaling_params!$B$6)))+MAX(0,MIN(1,1-(P2325-scaling_params!$B$7)/(scaling_params!$C$7-scaling_params!$B$7)))+MAX(0,MIN(1,(T2325-scaling_params!$B$11)/(scaling_params!$C$11-scaling_params!$B$11))))/3</f>
        <v>0.01801801802</v>
      </c>
      <c r="AA2325" s="15">
        <f>(MAX(0,MIN(1,1-(Q2325-scaling_params!$B$8)/(scaling_params!$C$8-scaling_params!$B$8)))+MAX(0,MIN(1,(R2325-scaling_params!$B$9)/(scaling_params!$C$9-scaling_params!$B$9)))+MAX(0,MIN(1,(S2325-scaling_params!$B$10)/(scaling_params!$C$10-scaling_params!$B$10))))/3</f>
        <v>0</v>
      </c>
      <c r="AB2325" s="15">
        <f>(MAX(0,MIN(1,(U2325-scaling_params!$B$12)/(scaling_params!$C$12-scaling_params!$B$12)))+MAX(0,MIN(1,(V2325-scaling_params!$B$13)/(scaling_params!$C$13-scaling_params!$B$13))))/2</f>
        <v>0</v>
      </c>
      <c r="AC2325" s="13">
        <f>(scaling_params!$G$2*X2325+scaling_params!$G$3*Y2325+scaling_params!$G$4*Z2325+scaling_params!$G$5*AA2325+scaling_params!$G$6*AB2325)*100</f>
        <v>2.661518662</v>
      </c>
      <c r="AD2325" s="11" t="s">
        <v>681</v>
      </c>
      <c r="AE2325" s="11">
        <f t="shared" si="2"/>
        <v>0</v>
      </c>
    </row>
    <row r="2326" ht="15.75" customHeight="1">
      <c r="A2326" s="11" t="s">
        <v>340</v>
      </c>
      <c r="B2326" s="11" t="s">
        <v>163</v>
      </c>
      <c r="C2326" s="11" t="s">
        <v>328</v>
      </c>
      <c r="D2326" s="11" t="s">
        <v>170</v>
      </c>
      <c r="E2326" s="12">
        <v>2024.0</v>
      </c>
      <c r="F2326" s="11" t="s">
        <v>166</v>
      </c>
      <c r="G2326" s="11" t="s">
        <v>167</v>
      </c>
      <c r="H2326" s="11">
        <v>2.0</v>
      </c>
      <c r="I2326" s="13">
        <v>8.9</v>
      </c>
      <c r="J2326" s="11">
        <v>0.0</v>
      </c>
      <c r="K2326" s="13">
        <v>4.7</v>
      </c>
      <c r="L2326" s="13">
        <v>5.9</v>
      </c>
      <c r="M2326" s="11">
        <v>4.0</v>
      </c>
      <c r="N2326" s="14">
        <v>0.68</v>
      </c>
      <c r="O2326" s="13">
        <v>58.3</v>
      </c>
      <c r="P2326" s="13">
        <v>9.6</v>
      </c>
      <c r="Q2326" s="13">
        <v>23.0</v>
      </c>
      <c r="R2326" s="13">
        <v>10.9</v>
      </c>
      <c r="S2326" s="13">
        <v>2.6</v>
      </c>
      <c r="T2326" s="13">
        <v>2.7</v>
      </c>
      <c r="U2326" s="13">
        <v>1.0</v>
      </c>
      <c r="V2326" s="13">
        <v>60.8</v>
      </c>
      <c r="W2326" s="11" t="str">
        <f t="shared" si="1"/>
        <v>C-Weak|BBVA|Risk|2024</v>
      </c>
      <c r="X2326" s="15">
        <f>(MAX(0,MIN(1,1-(K2326-scaling_params!$B$2)/(scaling_params!$C$2-scaling_params!$B$2)))+MAX(0,MIN(1,(L2326-scaling_params!$B$3)/(scaling_params!$C$3-scaling_params!$B$3))))/2</f>
        <v>0.2132352941</v>
      </c>
      <c r="Y2326" s="15">
        <f>(MAX(0,MIN(1,(M2326-scaling_params!$B$4)/(scaling_params!$C$4-scaling_params!$B$4)))+MAX(0,MIN(1,(N2326-scaling_params!$B$5)/(scaling_params!$C$5-scaling_params!$B$5))))/2</f>
        <v>0.3803571429</v>
      </c>
      <c r="Z2326" s="15">
        <f>(MAX(0,MIN(1,(O2326-scaling_params!$B$6)/(scaling_params!$C$6-scaling_params!$B$6)))+MAX(0,MIN(1,1-(P2326-scaling_params!$B$7)/(scaling_params!$C$7-scaling_params!$B$7)))+MAX(0,MIN(1,(T2326-scaling_params!$B$11)/(scaling_params!$C$11-scaling_params!$B$11))))/3</f>
        <v>0.1423385196</v>
      </c>
      <c r="AA2326" s="15">
        <f>(MAX(0,MIN(1,1-(Q2326-scaling_params!$B$8)/(scaling_params!$C$8-scaling_params!$B$8)))+MAX(0,MIN(1,(R2326-scaling_params!$B$9)/(scaling_params!$C$9-scaling_params!$B$9)))+MAX(0,MIN(1,(S2326-scaling_params!$B$10)/(scaling_params!$C$10-scaling_params!$B$10))))/3</f>
        <v>0.1191362621</v>
      </c>
      <c r="AB2326" s="15">
        <f>(MAX(0,MIN(1,(U2326-scaling_params!$B$12)/(scaling_params!$C$12-scaling_params!$B$12)))+MAX(0,MIN(1,(V2326-scaling_params!$B$13)/(scaling_params!$C$13-scaling_params!$B$13))))/2</f>
        <v>0.1581818182</v>
      </c>
      <c r="AC2326" s="13">
        <f>(scaling_params!$G$2*X2326+scaling_params!$G$3*Y2326+scaling_params!$G$4*Z2326+scaling_params!$G$5*AA2326+scaling_params!$G$6*AB2326)*100</f>
        <v>21.25772115</v>
      </c>
      <c r="AD2326" s="11" t="s">
        <v>681</v>
      </c>
      <c r="AE2326" s="11">
        <f t="shared" si="2"/>
        <v>0</v>
      </c>
    </row>
    <row r="2327" ht="15.75" customHeight="1">
      <c r="A2327" s="11" t="s">
        <v>340</v>
      </c>
      <c r="B2327" s="11" t="s">
        <v>163</v>
      </c>
      <c r="C2327" s="11" t="s">
        <v>328</v>
      </c>
      <c r="D2327" s="11" t="s">
        <v>170</v>
      </c>
      <c r="E2327" s="12">
        <v>2025.0</v>
      </c>
      <c r="F2327" s="11" t="s">
        <v>166</v>
      </c>
      <c r="G2327" s="11" t="s">
        <v>167</v>
      </c>
      <c r="H2327" s="11">
        <v>2.0</v>
      </c>
      <c r="I2327" s="13">
        <v>8.6</v>
      </c>
      <c r="J2327" s="11">
        <v>0.0</v>
      </c>
      <c r="K2327" s="13">
        <v>4.1</v>
      </c>
      <c r="L2327" s="13">
        <v>4.9</v>
      </c>
      <c r="M2327" s="11">
        <v>11.0</v>
      </c>
      <c r="N2327" s="14">
        <v>0.75</v>
      </c>
      <c r="O2327" s="13">
        <v>54.6</v>
      </c>
      <c r="P2327" s="13">
        <v>8.4</v>
      </c>
      <c r="Q2327" s="13">
        <v>21.3</v>
      </c>
      <c r="R2327" s="13">
        <v>7.8</v>
      </c>
      <c r="S2327" s="13">
        <v>2.9</v>
      </c>
      <c r="T2327" s="13">
        <v>2.9</v>
      </c>
      <c r="U2327" s="13">
        <v>0.9</v>
      </c>
      <c r="V2327" s="13">
        <v>52.0</v>
      </c>
      <c r="W2327" s="11" t="str">
        <f t="shared" si="1"/>
        <v>C-Weak|BBVA|Risk|2025</v>
      </c>
      <c r="X2327" s="15">
        <f>(MAX(0,MIN(1,1-(K2327-scaling_params!$B$2)/(scaling_params!$C$2-scaling_params!$B$2)))+MAX(0,MIN(1,(L2327-scaling_params!$B$3)/(scaling_params!$C$3-scaling_params!$B$3))))/2</f>
        <v>0.1397058824</v>
      </c>
      <c r="Y2327" s="15">
        <f>(MAX(0,MIN(1,(M2327-scaling_params!$B$4)/(scaling_params!$C$4-scaling_params!$B$4)))+MAX(0,MIN(1,(N2327-scaling_params!$B$5)/(scaling_params!$C$5-scaling_params!$B$5))))/2</f>
        <v>0.5011904762</v>
      </c>
      <c r="Z2327" s="15">
        <f>(MAX(0,MIN(1,(O2327-scaling_params!$B$6)/(scaling_params!$C$6-scaling_params!$B$6)))+MAX(0,MIN(1,1-(P2327-scaling_params!$B$7)/(scaling_params!$C$7-scaling_params!$B$7)))+MAX(0,MIN(1,(T2327-scaling_params!$B$11)/(scaling_params!$C$11-scaling_params!$B$11))))/3</f>
        <v>0.2054054054</v>
      </c>
      <c r="AA2327" s="15">
        <f>(MAX(0,MIN(1,1-(Q2327-scaling_params!$B$8)/(scaling_params!$C$8-scaling_params!$B$8)))+MAX(0,MIN(1,(R2327-scaling_params!$B$9)/(scaling_params!$C$9-scaling_params!$B$9)))+MAX(0,MIN(1,(S2327-scaling_params!$B$10)/(scaling_params!$C$10-scaling_params!$B$10))))/3</f>
        <v>0.1274509804</v>
      </c>
      <c r="AB2327" s="15">
        <f>(MAX(0,MIN(1,(U2327-scaling_params!$B$12)/(scaling_params!$C$12-scaling_params!$B$12)))+MAX(0,MIN(1,(V2327-scaling_params!$B$13)/(scaling_params!$C$13-scaling_params!$B$13))))/2</f>
        <v>0.07818181818</v>
      </c>
      <c r="AC2327" s="13">
        <f>(scaling_params!$G$2*X2327+scaling_params!$G$3*Y2327+scaling_params!$G$4*Z2327+scaling_params!$G$5*AA2327+scaling_params!$G$6*AB2327)*100</f>
        <v>23.05377416</v>
      </c>
      <c r="AD2327" s="11" t="s">
        <v>681</v>
      </c>
      <c r="AE2327" s="11">
        <f t="shared" si="2"/>
        <v>0</v>
      </c>
    </row>
    <row r="2328" ht="15.75" customHeight="1">
      <c r="A2328" s="11" t="s">
        <v>341</v>
      </c>
      <c r="B2328" s="11" t="s">
        <v>163</v>
      </c>
      <c r="C2328" s="11" t="s">
        <v>328</v>
      </c>
      <c r="D2328" s="11" t="s">
        <v>165</v>
      </c>
      <c r="E2328" s="12">
        <v>2024.0</v>
      </c>
      <c r="F2328" s="11" t="s">
        <v>171</v>
      </c>
      <c r="G2328" s="11" t="s">
        <v>167</v>
      </c>
      <c r="H2328" s="11">
        <v>1.0</v>
      </c>
      <c r="I2328" s="13">
        <v>8.9</v>
      </c>
      <c r="J2328" s="11">
        <v>0.0</v>
      </c>
      <c r="K2328" s="13">
        <v>5.2</v>
      </c>
      <c r="L2328" s="13">
        <v>4.8</v>
      </c>
      <c r="M2328" s="11">
        <v>-20.0</v>
      </c>
      <c r="N2328" s="14">
        <v>0.68</v>
      </c>
      <c r="O2328" s="13">
        <v>53.3</v>
      </c>
      <c r="P2328" s="13">
        <v>9.3</v>
      </c>
      <c r="Q2328" s="13">
        <v>24.0</v>
      </c>
      <c r="R2328" s="13">
        <v>6.7</v>
      </c>
      <c r="S2328" s="13">
        <v>3.1</v>
      </c>
      <c r="T2328" s="13">
        <v>2.4</v>
      </c>
      <c r="U2328" s="13">
        <v>0.6</v>
      </c>
      <c r="V2328" s="13">
        <v>60.0</v>
      </c>
      <c r="W2328" s="11" t="str">
        <f t="shared" si="1"/>
        <v>C-Weak|BBVA|Operations|2024</v>
      </c>
      <c r="X2328" s="15">
        <f>(MAX(0,MIN(1,1-(K2328-scaling_params!$B$2)/(scaling_params!$C$2-scaling_params!$B$2)))+MAX(0,MIN(1,(L2328-scaling_params!$B$3)/(scaling_params!$C$3-scaling_params!$B$3))))/2</f>
        <v>0.1323529412</v>
      </c>
      <c r="Y2328" s="15">
        <f>(MAX(0,MIN(1,(M2328-scaling_params!$B$4)/(scaling_params!$C$4-scaling_params!$B$4)))+MAX(0,MIN(1,(N2328-scaling_params!$B$5)/(scaling_params!$C$5-scaling_params!$B$5))))/2</f>
        <v>0.2660714286</v>
      </c>
      <c r="Z2328" s="15">
        <f>(MAX(0,MIN(1,(O2328-scaling_params!$B$6)/(scaling_params!$C$6-scaling_params!$B$6)))+MAX(0,MIN(1,1-(P2328-scaling_params!$B$7)/(scaling_params!$C$7-scaling_params!$B$7)))+MAX(0,MIN(1,(T2328-scaling_params!$B$11)/(scaling_params!$C$11-scaling_params!$B$11))))/3</f>
        <v>0.08571428571</v>
      </c>
      <c r="AA2328" s="15">
        <f>(MAX(0,MIN(1,1-(Q2328-scaling_params!$B$8)/(scaling_params!$C$8-scaling_params!$B$8)))+MAX(0,MIN(1,(R2328-scaling_params!$B$9)/(scaling_params!$C$9-scaling_params!$B$9)))+MAX(0,MIN(1,(S2328-scaling_params!$B$10)/(scaling_params!$C$10-scaling_params!$B$10))))/3</f>
        <v>0.1470588235</v>
      </c>
      <c r="AB2328" s="15">
        <f>(MAX(0,MIN(1,(U2328-scaling_params!$B$12)/(scaling_params!$C$12-scaling_params!$B$12)))+MAX(0,MIN(1,(V2328-scaling_params!$B$13)/(scaling_params!$C$13-scaling_params!$B$13))))/2</f>
        <v>0.1509090909</v>
      </c>
      <c r="AC2328" s="13">
        <f>(scaling_params!$G$2*X2328+scaling_params!$G$3*Y2328+scaling_params!$G$4*Z2328+scaling_params!$G$5*AA2328+scaling_params!$G$6*AB2328)*100</f>
        <v>15.74622097</v>
      </c>
      <c r="AD2328" s="11" t="s">
        <v>681</v>
      </c>
      <c r="AE2328" s="11">
        <f t="shared" si="2"/>
        <v>0</v>
      </c>
    </row>
    <row r="2329" ht="15.75" customHeight="1">
      <c r="A2329" s="11" t="s">
        <v>341</v>
      </c>
      <c r="B2329" s="11" t="s">
        <v>163</v>
      </c>
      <c r="C2329" s="11" t="s">
        <v>328</v>
      </c>
      <c r="D2329" s="11" t="s">
        <v>165</v>
      </c>
      <c r="E2329" s="12">
        <v>2025.0</v>
      </c>
      <c r="F2329" s="11" t="s">
        <v>171</v>
      </c>
      <c r="G2329" s="11" t="s">
        <v>167</v>
      </c>
      <c r="H2329" s="11">
        <v>1.0</v>
      </c>
      <c r="I2329" s="13">
        <v>8.6</v>
      </c>
      <c r="J2329" s="11">
        <v>0.0</v>
      </c>
      <c r="K2329" s="13">
        <v>4.5</v>
      </c>
      <c r="L2329" s="13">
        <v>4.7</v>
      </c>
      <c r="M2329" s="11">
        <v>-8.0</v>
      </c>
      <c r="N2329" s="14">
        <v>0.81</v>
      </c>
      <c r="O2329" s="13">
        <v>52.7</v>
      </c>
      <c r="P2329" s="13">
        <v>9.3</v>
      </c>
      <c r="Q2329" s="13">
        <v>21.4</v>
      </c>
      <c r="R2329" s="13">
        <v>5.7</v>
      </c>
      <c r="S2329" s="13">
        <v>2.7</v>
      </c>
      <c r="T2329" s="13">
        <v>2.7</v>
      </c>
      <c r="U2329" s="13">
        <v>0.5</v>
      </c>
      <c r="V2329" s="13">
        <v>56.4</v>
      </c>
      <c r="W2329" s="11" t="str">
        <f t="shared" si="1"/>
        <v>C-Weak|BBVA|Operations|2025</v>
      </c>
      <c r="X2329" s="15">
        <f>(MAX(0,MIN(1,1-(K2329-scaling_params!$B$2)/(scaling_params!$C$2-scaling_params!$B$2)))+MAX(0,MIN(1,(L2329-scaling_params!$B$3)/(scaling_params!$C$3-scaling_params!$B$3))))/2</f>
        <v>0.125</v>
      </c>
      <c r="Y2329" s="15">
        <f>(MAX(0,MIN(1,(M2329-scaling_params!$B$4)/(scaling_params!$C$4-scaling_params!$B$4)))+MAX(0,MIN(1,(N2329-scaling_params!$B$5)/(scaling_params!$C$5-scaling_params!$B$5))))/2</f>
        <v>0.4857142857</v>
      </c>
      <c r="Z2329" s="15">
        <f>(MAX(0,MIN(1,(O2329-scaling_params!$B$6)/(scaling_params!$C$6-scaling_params!$B$6)))+MAX(0,MIN(1,1-(P2329-scaling_params!$B$7)/(scaling_params!$C$7-scaling_params!$B$7)))+MAX(0,MIN(1,(T2329-scaling_params!$B$11)/(scaling_params!$C$11-scaling_params!$B$11))))/3</f>
        <v>0.1142857143</v>
      </c>
      <c r="AA2329" s="15">
        <f>(MAX(0,MIN(1,1-(Q2329-scaling_params!$B$8)/(scaling_params!$C$8-scaling_params!$B$8)))+MAX(0,MIN(1,(R2329-scaling_params!$B$9)/(scaling_params!$C$9-scaling_params!$B$9)))+MAX(0,MIN(1,(S2329-scaling_params!$B$10)/(scaling_params!$C$10-scaling_params!$B$10))))/3</f>
        <v>0.1078431373</v>
      </c>
      <c r="AB2329" s="15">
        <f>(MAX(0,MIN(1,(U2329-scaling_params!$B$12)/(scaling_params!$C$12-scaling_params!$B$12)))+MAX(0,MIN(1,(V2329-scaling_params!$B$13)/(scaling_params!$C$13-scaling_params!$B$13))))/2</f>
        <v>0.1181818182</v>
      </c>
      <c r="AC2329" s="13">
        <f>(scaling_params!$G$2*X2329+scaling_params!$G$3*Y2329+scaling_params!$G$4*Z2329+scaling_params!$G$5*AA2329+scaling_params!$G$6*AB2329)*100</f>
        <v>20.33008467</v>
      </c>
      <c r="AD2329" s="11" t="s">
        <v>681</v>
      </c>
      <c r="AE2329" s="11">
        <f t="shared" si="2"/>
        <v>0</v>
      </c>
    </row>
    <row r="2330" ht="15.75" customHeight="1">
      <c r="A2330" s="11" t="s">
        <v>342</v>
      </c>
      <c r="B2330" s="11" t="s">
        <v>163</v>
      </c>
      <c r="C2330" s="11" t="s">
        <v>328</v>
      </c>
      <c r="D2330" s="11" t="s">
        <v>181</v>
      </c>
      <c r="E2330" s="12">
        <v>2024.0</v>
      </c>
      <c r="F2330" s="11" t="s">
        <v>171</v>
      </c>
      <c r="G2330" s="11" t="s">
        <v>172</v>
      </c>
      <c r="H2330" s="11">
        <v>3.0</v>
      </c>
      <c r="I2330" s="13">
        <v>8.9</v>
      </c>
      <c r="J2330" s="11">
        <v>1.0</v>
      </c>
      <c r="K2330" s="13">
        <v>5.0</v>
      </c>
      <c r="L2330" s="13">
        <v>2.9</v>
      </c>
      <c r="M2330" s="11">
        <v>-15.0</v>
      </c>
      <c r="N2330" s="14">
        <v>0.7</v>
      </c>
      <c r="O2330" s="13">
        <v>58.2</v>
      </c>
      <c r="P2330" s="13">
        <v>10.1</v>
      </c>
      <c r="Q2330" s="13">
        <v>23.5</v>
      </c>
      <c r="R2330" s="13">
        <v>8.2</v>
      </c>
      <c r="S2330" s="13">
        <v>1.9</v>
      </c>
      <c r="T2330" s="13">
        <v>1.5</v>
      </c>
      <c r="U2330" s="13">
        <v>1.0</v>
      </c>
      <c r="V2330" s="13">
        <v>48.0</v>
      </c>
      <c r="W2330" s="11" t="str">
        <f t="shared" si="1"/>
        <v>C-Weak|BBVA|Corporate|2024</v>
      </c>
      <c r="X2330" s="15">
        <f>(MAX(0,MIN(1,1-(K2330-scaling_params!$B$2)/(scaling_params!$C$2-scaling_params!$B$2)))+MAX(0,MIN(1,(L2330-scaling_params!$B$3)/(scaling_params!$C$3-scaling_params!$B$3))))/2</f>
        <v>0</v>
      </c>
      <c r="Y2330" s="15">
        <f>(MAX(0,MIN(1,(M2330-scaling_params!$B$4)/(scaling_params!$C$4-scaling_params!$B$4)))+MAX(0,MIN(1,(N2330-scaling_params!$B$5)/(scaling_params!$C$5-scaling_params!$B$5))))/2</f>
        <v>0.3148809524</v>
      </c>
      <c r="Z2330" s="15">
        <f>(MAX(0,MIN(1,(O2330-scaling_params!$B$6)/(scaling_params!$C$6-scaling_params!$B$6)))+MAX(0,MIN(1,1-(P2330-scaling_params!$B$7)/(scaling_params!$C$7-scaling_params!$B$7)))+MAX(0,MIN(1,(T2330-scaling_params!$B$11)/(scaling_params!$C$11-scaling_params!$B$11))))/3</f>
        <v>0.02640264026</v>
      </c>
      <c r="AA2330" s="15">
        <f>(MAX(0,MIN(1,1-(Q2330-scaling_params!$B$8)/(scaling_params!$C$8-scaling_params!$B$8)))+MAX(0,MIN(1,(R2330-scaling_params!$B$9)/(scaling_params!$C$9-scaling_params!$B$9)))+MAX(0,MIN(1,(S2330-scaling_params!$B$10)/(scaling_params!$C$10-scaling_params!$B$10))))/3</f>
        <v>0.02941176471</v>
      </c>
      <c r="AB2330" s="15">
        <f>(MAX(0,MIN(1,(U2330-scaling_params!$B$12)/(scaling_params!$C$12-scaling_params!$B$12)))+MAX(0,MIN(1,(V2330-scaling_params!$B$13)/(scaling_params!$C$13-scaling_params!$B$13))))/2</f>
        <v>0.04181818182</v>
      </c>
      <c r="AC2330" s="13">
        <f>(scaling_params!$G$2*X2330+scaling_params!$G$3*Y2330+scaling_params!$G$4*Z2330+scaling_params!$G$5*AA2330+scaling_params!$G$6*AB2330)*100</f>
        <v>9.031266031</v>
      </c>
      <c r="AD2330" s="11" t="s">
        <v>681</v>
      </c>
      <c r="AE2330" s="11">
        <f t="shared" si="2"/>
        <v>0</v>
      </c>
    </row>
    <row r="2331" ht="15.75" customHeight="1">
      <c r="A2331" s="11" t="s">
        <v>342</v>
      </c>
      <c r="B2331" s="11" t="s">
        <v>163</v>
      </c>
      <c r="C2331" s="11" t="s">
        <v>328</v>
      </c>
      <c r="D2331" s="11" t="s">
        <v>181</v>
      </c>
      <c r="E2331" s="12">
        <v>2025.0</v>
      </c>
      <c r="F2331" s="11" t="s">
        <v>171</v>
      </c>
      <c r="G2331" s="11" t="s">
        <v>172</v>
      </c>
      <c r="H2331" s="11">
        <v>3.0</v>
      </c>
      <c r="I2331" s="13">
        <v>8.6</v>
      </c>
      <c r="J2331" s="11">
        <v>0.0</v>
      </c>
      <c r="K2331" s="13">
        <v>5.1</v>
      </c>
      <c r="L2331" s="13">
        <v>4.0</v>
      </c>
      <c r="M2331" s="11">
        <v>-13.0</v>
      </c>
      <c r="N2331" s="14">
        <v>0.66</v>
      </c>
      <c r="O2331" s="13">
        <v>54.3</v>
      </c>
      <c r="P2331" s="13">
        <v>9.4</v>
      </c>
      <c r="Q2331" s="13">
        <v>22.9</v>
      </c>
      <c r="R2331" s="13">
        <v>7.0</v>
      </c>
      <c r="S2331" s="13">
        <v>2.4</v>
      </c>
      <c r="T2331" s="13">
        <v>2.1</v>
      </c>
      <c r="U2331" s="13">
        <v>0.8</v>
      </c>
      <c r="V2331" s="13">
        <v>48.4</v>
      </c>
      <c r="W2331" s="11" t="str">
        <f t="shared" si="1"/>
        <v>C-Weak|BBVA|Corporate|2025</v>
      </c>
      <c r="X2331" s="15">
        <f>(MAX(0,MIN(1,1-(K2331-scaling_params!$B$2)/(scaling_params!$C$2-scaling_params!$B$2)))+MAX(0,MIN(1,(L2331-scaling_params!$B$3)/(scaling_params!$C$3-scaling_params!$B$3))))/2</f>
        <v>0.07352941176</v>
      </c>
      <c r="Y2331" s="15">
        <f>(MAX(0,MIN(1,(M2331-scaling_params!$B$4)/(scaling_params!$C$4-scaling_params!$B$4)))+MAX(0,MIN(1,(N2331-scaling_params!$B$5)/(scaling_params!$C$5-scaling_params!$B$5))))/2</f>
        <v>0.2744047619</v>
      </c>
      <c r="Z2331" s="15">
        <f>(MAX(0,MIN(1,(O2331-scaling_params!$B$6)/(scaling_params!$C$6-scaling_params!$B$6)))+MAX(0,MIN(1,1-(P2331-scaling_params!$B$7)/(scaling_params!$C$7-scaling_params!$B$7)))+MAX(0,MIN(1,(T2331-scaling_params!$B$11)/(scaling_params!$C$11-scaling_params!$B$11))))/3</f>
        <v>0.05714285714</v>
      </c>
      <c r="AA2331" s="15">
        <f>(MAX(0,MIN(1,1-(Q2331-scaling_params!$B$8)/(scaling_params!$C$8-scaling_params!$B$8)))+MAX(0,MIN(1,(R2331-scaling_params!$B$9)/(scaling_params!$C$9-scaling_params!$B$9)))+MAX(0,MIN(1,(S2331-scaling_params!$B$10)/(scaling_params!$C$10-scaling_params!$B$10))))/3</f>
        <v>0.07843137255</v>
      </c>
      <c r="AB2331" s="15">
        <f>(MAX(0,MIN(1,(U2331-scaling_params!$B$12)/(scaling_params!$C$12-scaling_params!$B$12)))+MAX(0,MIN(1,(V2331-scaling_params!$B$13)/(scaling_params!$C$13-scaling_params!$B$13))))/2</f>
        <v>0.04545454545</v>
      </c>
      <c r="AC2331" s="13">
        <f>(scaling_params!$G$2*X2331+scaling_params!$G$3*Y2331+scaling_params!$G$4*Z2331+scaling_params!$G$5*AA2331+scaling_params!$G$6*AB2331)*100</f>
        <v>11.43606602</v>
      </c>
      <c r="AD2331" s="11" t="s">
        <v>681</v>
      </c>
      <c r="AE2331" s="11">
        <f t="shared" si="2"/>
        <v>0</v>
      </c>
    </row>
    <row r="2332" ht="15.75" customHeight="1">
      <c r="A2332" s="11" t="s">
        <v>343</v>
      </c>
      <c r="B2332" s="11" t="s">
        <v>163</v>
      </c>
      <c r="C2332" s="11" t="s">
        <v>328</v>
      </c>
      <c r="D2332" s="11" t="s">
        <v>170</v>
      </c>
      <c r="E2332" s="12">
        <v>2024.0</v>
      </c>
      <c r="F2332" s="11" t="s">
        <v>166</v>
      </c>
      <c r="G2332" s="11" t="s">
        <v>167</v>
      </c>
      <c r="H2332" s="11">
        <v>2.0</v>
      </c>
      <c r="I2332" s="13">
        <v>8.9</v>
      </c>
      <c r="J2332" s="11">
        <v>0.0</v>
      </c>
      <c r="K2332" s="13">
        <v>4.7</v>
      </c>
      <c r="L2332" s="13">
        <v>5.4</v>
      </c>
      <c r="M2332" s="11">
        <v>-18.0</v>
      </c>
      <c r="N2332" s="14">
        <v>0.72</v>
      </c>
      <c r="O2332" s="13">
        <v>58.3</v>
      </c>
      <c r="P2332" s="13">
        <v>9.6</v>
      </c>
      <c r="Q2332" s="13">
        <v>23.0</v>
      </c>
      <c r="R2332" s="13">
        <v>10.9</v>
      </c>
      <c r="S2332" s="13">
        <v>3.2</v>
      </c>
      <c r="T2332" s="13">
        <v>2.9</v>
      </c>
      <c r="U2332" s="13">
        <v>1.0</v>
      </c>
      <c r="V2332" s="13">
        <v>59.1</v>
      </c>
      <c r="W2332" s="11" t="str">
        <f t="shared" si="1"/>
        <v>C-Weak|BBVA|Risk|2024</v>
      </c>
      <c r="X2332" s="15">
        <f>(MAX(0,MIN(1,1-(K2332-scaling_params!$B$2)/(scaling_params!$C$2-scaling_params!$B$2)))+MAX(0,MIN(1,(L2332-scaling_params!$B$3)/(scaling_params!$C$3-scaling_params!$B$3))))/2</f>
        <v>0.1764705882</v>
      </c>
      <c r="Y2332" s="15">
        <f>(MAX(0,MIN(1,(M2332-scaling_params!$B$4)/(scaling_params!$C$4-scaling_params!$B$4)))+MAX(0,MIN(1,(N2332-scaling_params!$B$5)/(scaling_params!$C$5-scaling_params!$B$5))))/2</f>
        <v>0.3255952381</v>
      </c>
      <c r="Z2332" s="15">
        <f>(MAX(0,MIN(1,(O2332-scaling_params!$B$6)/(scaling_params!$C$6-scaling_params!$B$6)))+MAX(0,MIN(1,1-(P2332-scaling_params!$B$7)/(scaling_params!$C$7-scaling_params!$B$7)))+MAX(0,MIN(1,(T2332-scaling_params!$B$11)/(scaling_params!$C$11-scaling_params!$B$11))))/3</f>
        <v>0.1613861386</v>
      </c>
      <c r="AA2332" s="15">
        <f>(MAX(0,MIN(1,1-(Q2332-scaling_params!$B$8)/(scaling_params!$C$8-scaling_params!$B$8)))+MAX(0,MIN(1,(R2332-scaling_params!$B$9)/(scaling_params!$C$9-scaling_params!$B$9)))+MAX(0,MIN(1,(S2332-scaling_params!$B$10)/(scaling_params!$C$10-scaling_params!$B$10))))/3</f>
        <v>0.1779597915</v>
      </c>
      <c r="AB2332" s="15">
        <f>(MAX(0,MIN(1,(U2332-scaling_params!$B$12)/(scaling_params!$C$12-scaling_params!$B$12)))+MAX(0,MIN(1,(V2332-scaling_params!$B$13)/(scaling_params!$C$13-scaling_params!$B$13))))/2</f>
        <v>0.1427272727</v>
      </c>
      <c r="AC2332" s="13">
        <f>(scaling_params!$G$2*X2332+scaling_params!$G$3*Y2332+scaling_params!$G$4*Z2332+scaling_params!$G$5*AA2332+scaling_params!$G$6*AB2332)*100</f>
        <v>20.40739532</v>
      </c>
      <c r="AD2332" s="11" t="s">
        <v>681</v>
      </c>
      <c r="AE2332" s="11">
        <f t="shared" si="2"/>
        <v>0</v>
      </c>
    </row>
    <row r="2333" ht="15.75" customHeight="1">
      <c r="A2333" s="11" t="s">
        <v>343</v>
      </c>
      <c r="B2333" s="11" t="s">
        <v>163</v>
      </c>
      <c r="C2333" s="11" t="s">
        <v>328</v>
      </c>
      <c r="D2333" s="11" t="s">
        <v>170</v>
      </c>
      <c r="E2333" s="12">
        <v>2025.0</v>
      </c>
      <c r="F2333" s="11" t="s">
        <v>166</v>
      </c>
      <c r="G2333" s="11" t="s">
        <v>167</v>
      </c>
      <c r="H2333" s="11">
        <v>2.0</v>
      </c>
      <c r="I2333" s="13">
        <v>8.6</v>
      </c>
      <c r="J2333" s="11">
        <v>0.0</v>
      </c>
      <c r="K2333" s="13">
        <v>4.1</v>
      </c>
      <c r="L2333" s="13">
        <v>6.9</v>
      </c>
      <c r="M2333" s="11">
        <v>-1.0</v>
      </c>
      <c r="N2333" s="14">
        <v>0.69</v>
      </c>
      <c r="O2333" s="13">
        <v>54.6</v>
      </c>
      <c r="P2333" s="13">
        <v>8.4</v>
      </c>
      <c r="Q2333" s="13">
        <v>21.3</v>
      </c>
      <c r="R2333" s="13">
        <v>7.8</v>
      </c>
      <c r="S2333" s="13">
        <v>3.0</v>
      </c>
      <c r="T2333" s="13">
        <v>3.5</v>
      </c>
      <c r="U2333" s="13">
        <v>0.9</v>
      </c>
      <c r="V2333" s="13">
        <v>65.5</v>
      </c>
      <c r="W2333" s="11" t="str">
        <f t="shared" si="1"/>
        <v>C-Weak|BBVA|Risk|2025</v>
      </c>
      <c r="X2333" s="15">
        <f>(MAX(0,MIN(1,1-(K2333-scaling_params!$B$2)/(scaling_params!$C$2-scaling_params!$B$2)))+MAX(0,MIN(1,(L2333-scaling_params!$B$3)/(scaling_params!$C$3-scaling_params!$B$3))))/2</f>
        <v>0.2867647059</v>
      </c>
      <c r="Y2333" s="15">
        <f>(MAX(0,MIN(1,(M2333-scaling_params!$B$4)/(scaling_params!$C$4-scaling_params!$B$4)))+MAX(0,MIN(1,(N2333-scaling_params!$B$5)/(scaling_params!$C$5-scaling_params!$B$5))))/2</f>
        <v>0.369047619</v>
      </c>
      <c r="Z2333" s="15">
        <f>(MAX(0,MIN(1,(O2333-scaling_params!$B$6)/(scaling_params!$C$6-scaling_params!$B$6)))+MAX(0,MIN(1,1-(P2333-scaling_params!$B$7)/(scaling_params!$C$7-scaling_params!$B$7)))+MAX(0,MIN(1,(T2333-scaling_params!$B$11)/(scaling_params!$C$11-scaling_params!$B$11))))/3</f>
        <v>0.2625482625</v>
      </c>
      <c r="AA2333" s="15">
        <f>(MAX(0,MIN(1,1-(Q2333-scaling_params!$B$8)/(scaling_params!$C$8-scaling_params!$B$8)))+MAX(0,MIN(1,(R2333-scaling_params!$B$9)/(scaling_params!$C$9-scaling_params!$B$9)))+MAX(0,MIN(1,(S2333-scaling_params!$B$10)/(scaling_params!$C$10-scaling_params!$B$10))))/3</f>
        <v>0.137254902</v>
      </c>
      <c r="AB2333" s="15">
        <f>(MAX(0,MIN(1,(U2333-scaling_params!$B$12)/(scaling_params!$C$12-scaling_params!$B$12)))+MAX(0,MIN(1,(V2333-scaling_params!$B$13)/(scaling_params!$C$13-scaling_params!$B$13))))/2</f>
        <v>0.2009090909</v>
      </c>
      <c r="AC2333" s="13">
        <f>(scaling_params!$G$2*X2333+scaling_params!$G$3*Y2333+scaling_params!$G$4*Z2333+scaling_params!$G$5*AA2333+scaling_params!$G$6*AB2333)*100</f>
        <v>26.36788735</v>
      </c>
      <c r="AD2333" s="11" t="s">
        <v>681</v>
      </c>
      <c r="AE2333" s="11">
        <f t="shared" si="2"/>
        <v>0</v>
      </c>
    </row>
    <row r="2334" ht="15.75" customHeight="1">
      <c r="A2334" s="11" t="s">
        <v>344</v>
      </c>
      <c r="B2334" s="11" t="s">
        <v>163</v>
      </c>
      <c r="C2334" s="11" t="s">
        <v>328</v>
      </c>
      <c r="D2334" s="11" t="s">
        <v>181</v>
      </c>
      <c r="E2334" s="12">
        <v>2024.0</v>
      </c>
      <c r="F2334" s="11" t="s">
        <v>171</v>
      </c>
      <c r="G2334" s="11" t="s">
        <v>167</v>
      </c>
      <c r="H2334" s="11">
        <v>1.0</v>
      </c>
      <c r="I2334" s="13">
        <v>8.9</v>
      </c>
      <c r="J2334" s="11">
        <v>1.0</v>
      </c>
      <c r="K2334" s="13">
        <v>5.0</v>
      </c>
      <c r="L2334" s="13">
        <v>4.1</v>
      </c>
      <c r="M2334" s="11">
        <v>-11.0</v>
      </c>
      <c r="N2334" s="14">
        <v>0.68</v>
      </c>
      <c r="O2334" s="13">
        <v>58.2</v>
      </c>
      <c r="P2334" s="13">
        <v>10.1</v>
      </c>
      <c r="Q2334" s="13">
        <v>23.5</v>
      </c>
      <c r="R2334" s="13">
        <v>8.2</v>
      </c>
      <c r="S2334" s="13">
        <v>2.1</v>
      </c>
      <c r="T2334" s="13">
        <v>1.1</v>
      </c>
      <c r="U2334" s="13">
        <v>1.0</v>
      </c>
      <c r="V2334" s="13">
        <v>50.0</v>
      </c>
      <c r="W2334" s="11" t="str">
        <f t="shared" si="1"/>
        <v>C-Weak|BBVA|Corporate|2024</v>
      </c>
      <c r="X2334" s="15">
        <f>(MAX(0,MIN(1,1-(K2334-scaling_params!$B$2)/(scaling_params!$C$2-scaling_params!$B$2)))+MAX(0,MIN(1,(L2334-scaling_params!$B$3)/(scaling_params!$C$3-scaling_params!$B$3))))/2</f>
        <v>0.08088235294</v>
      </c>
      <c r="Y2334" s="15">
        <f>(MAX(0,MIN(1,(M2334-scaling_params!$B$4)/(scaling_params!$C$4-scaling_params!$B$4)))+MAX(0,MIN(1,(N2334-scaling_params!$B$5)/(scaling_params!$C$5-scaling_params!$B$5))))/2</f>
        <v>0.3089285714</v>
      </c>
      <c r="Z2334" s="15">
        <f>(MAX(0,MIN(1,(O2334-scaling_params!$B$6)/(scaling_params!$C$6-scaling_params!$B$6)))+MAX(0,MIN(1,1-(P2334-scaling_params!$B$7)/(scaling_params!$C$7-scaling_params!$B$7)))+MAX(0,MIN(1,(T2334-scaling_params!$B$11)/(scaling_params!$C$11-scaling_params!$B$11))))/3</f>
        <v>0.02640264026</v>
      </c>
      <c r="AA2334" s="15">
        <f>(MAX(0,MIN(1,1-(Q2334-scaling_params!$B$8)/(scaling_params!$C$8-scaling_params!$B$8)))+MAX(0,MIN(1,(R2334-scaling_params!$B$9)/(scaling_params!$C$9-scaling_params!$B$9)))+MAX(0,MIN(1,(S2334-scaling_params!$B$10)/(scaling_params!$C$10-scaling_params!$B$10))))/3</f>
        <v>0.04901960784</v>
      </c>
      <c r="AB2334" s="15">
        <f>(MAX(0,MIN(1,(U2334-scaling_params!$B$12)/(scaling_params!$C$12-scaling_params!$B$12)))+MAX(0,MIN(1,(V2334-scaling_params!$B$13)/(scaling_params!$C$13-scaling_params!$B$13))))/2</f>
        <v>0.06</v>
      </c>
      <c r="AC2334" s="13">
        <f>(scaling_params!$G$2*X2334+scaling_params!$G$3*Y2334+scaling_params!$G$4*Z2334+scaling_params!$G$5*AA2334+scaling_params!$G$6*AB2334)*100</f>
        <v>11.35176387</v>
      </c>
      <c r="AD2334" s="11" t="s">
        <v>681</v>
      </c>
      <c r="AE2334" s="11">
        <f t="shared" si="2"/>
        <v>0</v>
      </c>
    </row>
    <row r="2335" ht="15.75" customHeight="1">
      <c r="A2335" s="11" t="s">
        <v>344</v>
      </c>
      <c r="B2335" s="11" t="s">
        <v>163</v>
      </c>
      <c r="C2335" s="11" t="s">
        <v>328</v>
      </c>
      <c r="D2335" s="11" t="s">
        <v>181</v>
      </c>
      <c r="E2335" s="12">
        <v>2025.0</v>
      </c>
      <c r="F2335" s="11" t="s">
        <v>171</v>
      </c>
      <c r="G2335" s="11" t="s">
        <v>167</v>
      </c>
      <c r="H2335" s="11">
        <v>1.0</v>
      </c>
      <c r="I2335" s="13">
        <v>8.6</v>
      </c>
      <c r="J2335" s="11">
        <v>0.0</v>
      </c>
      <c r="K2335" s="13">
        <v>5.1</v>
      </c>
      <c r="L2335" s="13">
        <v>3.7</v>
      </c>
      <c r="M2335" s="11">
        <v>-25.0</v>
      </c>
      <c r="N2335" s="14">
        <v>0.69</v>
      </c>
      <c r="O2335" s="13">
        <v>54.3</v>
      </c>
      <c r="P2335" s="13">
        <v>9.4</v>
      </c>
      <c r="Q2335" s="13">
        <v>22.9</v>
      </c>
      <c r="R2335" s="13">
        <v>7.0</v>
      </c>
      <c r="S2335" s="13">
        <v>2.2</v>
      </c>
      <c r="T2335" s="13">
        <v>2.3</v>
      </c>
      <c r="U2335" s="13">
        <v>0.8</v>
      </c>
      <c r="V2335" s="13">
        <v>45.4</v>
      </c>
      <c r="W2335" s="11" t="str">
        <f t="shared" si="1"/>
        <v>C-Weak|BBVA|Corporate|2025</v>
      </c>
      <c r="X2335" s="15">
        <f>(MAX(0,MIN(1,1-(K2335-scaling_params!$B$2)/(scaling_params!$C$2-scaling_params!$B$2)))+MAX(0,MIN(1,(L2335-scaling_params!$B$3)/(scaling_params!$C$3-scaling_params!$B$3))))/2</f>
        <v>0.05147058824</v>
      </c>
      <c r="Y2335" s="15">
        <f>(MAX(0,MIN(1,(M2335-scaling_params!$B$4)/(scaling_params!$C$4-scaling_params!$B$4)))+MAX(0,MIN(1,(N2335-scaling_params!$B$5)/(scaling_params!$C$5-scaling_params!$B$5))))/2</f>
        <v>0.2547619048</v>
      </c>
      <c r="Z2335" s="15">
        <f>(MAX(0,MIN(1,(O2335-scaling_params!$B$6)/(scaling_params!$C$6-scaling_params!$B$6)))+MAX(0,MIN(1,1-(P2335-scaling_params!$B$7)/(scaling_params!$C$7-scaling_params!$B$7)))+MAX(0,MIN(1,(T2335-scaling_params!$B$11)/(scaling_params!$C$11-scaling_params!$B$11))))/3</f>
        <v>0.07619047619</v>
      </c>
      <c r="AA2335" s="15">
        <f>(MAX(0,MIN(1,1-(Q2335-scaling_params!$B$8)/(scaling_params!$C$8-scaling_params!$B$8)))+MAX(0,MIN(1,(R2335-scaling_params!$B$9)/(scaling_params!$C$9-scaling_params!$B$9)))+MAX(0,MIN(1,(S2335-scaling_params!$B$10)/(scaling_params!$C$10-scaling_params!$B$10))))/3</f>
        <v>0.05882352941</v>
      </c>
      <c r="AB2335" s="15">
        <f>(MAX(0,MIN(1,(U2335-scaling_params!$B$12)/(scaling_params!$C$12-scaling_params!$B$12)))+MAX(0,MIN(1,(V2335-scaling_params!$B$13)/(scaling_params!$C$13-scaling_params!$B$13))))/2</f>
        <v>0.01818181818</v>
      </c>
      <c r="AC2335" s="13">
        <f>(scaling_params!$G$2*X2335+scaling_params!$G$3*Y2335+scaling_params!$G$4*Z2335+scaling_params!$G$5*AA2335+scaling_params!$G$6*AB2335)*100</f>
        <v>10.23677935</v>
      </c>
      <c r="AD2335" s="11" t="s">
        <v>681</v>
      </c>
      <c r="AE2335" s="11">
        <f t="shared" si="2"/>
        <v>0</v>
      </c>
    </row>
    <row r="2336" ht="15.75" customHeight="1">
      <c r="A2336" s="11" t="s">
        <v>345</v>
      </c>
      <c r="B2336" s="11" t="s">
        <v>163</v>
      </c>
      <c r="C2336" s="11" t="s">
        <v>328</v>
      </c>
      <c r="D2336" s="11" t="s">
        <v>170</v>
      </c>
      <c r="E2336" s="12">
        <v>2024.0</v>
      </c>
      <c r="F2336" s="11" t="s">
        <v>166</v>
      </c>
      <c r="G2336" s="11" t="s">
        <v>175</v>
      </c>
      <c r="H2336" s="11">
        <v>2.0</v>
      </c>
      <c r="I2336" s="13">
        <v>8.9</v>
      </c>
      <c r="J2336" s="11">
        <v>0.0</v>
      </c>
      <c r="K2336" s="13">
        <v>4.7</v>
      </c>
      <c r="L2336" s="13">
        <v>5.6</v>
      </c>
      <c r="M2336" s="11">
        <v>7.0</v>
      </c>
      <c r="N2336" s="14">
        <v>0.66</v>
      </c>
      <c r="O2336" s="13">
        <v>58.3</v>
      </c>
      <c r="P2336" s="13">
        <v>9.6</v>
      </c>
      <c r="Q2336" s="13">
        <v>23.0</v>
      </c>
      <c r="R2336" s="13">
        <v>10.9</v>
      </c>
      <c r="S2336" s="13">
        <v>2.7</v>
      </c>
      <c r="T2336" s="13">
        <v>2.4</v>
      </c>
      <c r="U2336" s="13">
        <v>1.0</v>
      </c>
      <c r="V2336" s="13">
        <v>56.7</v>
      </c>
      <c r="W2336" s="11" t="str">
        <f t="shared" si="1"/>
        <v>C-Weak|BBVA|Risk|2024</v>
      </c>
      <c r="X2336" s="15">
        <f>(MAX(0,MIN(1,1-(K2336-scaling_params!$B$2)/(scaling_params!$C$2-scaling_params!$B$2)))+MAX(0,MIN(1,(L2336-scaling_params!$B$3)/(scaling_params!$C$3-scaling_params!$B$3))))/2</f>
        <v>0.1911764706</v>
      </c>
      <c r="Y2336" s="15">
        <f>(MAX(0,MIN(1,(M2336-scaling_params!$B$4)/(scaling_params!$C$4-scaling_params!$B$4)))+MAX(0,MIN(1,(N2336-scaling_params!$B$5)/(scaling_params!$C$5-scaling_params!$B$5))))/2</f>
        <v>0.3696428571</v>
      </c>
      <c r="Z2336" s="15">
        <f>(MAX(0,MIN(1,(O2336-scaling_params!$B$6)/(scaling_params!$C$6-scaling_params!$B$6)))+MAX(0,MIN(1,1-(P2336-scaling_params!$B$7)/(scaling_params!$C$7-scaling_params!$B$7)))+MAX(0,MIN(1,(T2336-scaling_params!$B$11)/(scaling_params!$C$11-scaling_params!$B$11))))/3</f>
        <v>0.113767091</v>
      </c>
      <c r="AA2336" s="15">
        <f>(MAX(0,MIN(1,1-(Q2336-scaling_params!$B$8)/(scaling_params!$C$8-scaling_params!$B$8)))+MAX(0,MIN(1,(R2336-scaling_params!$B$9)/(scaling_params!$C$9-scaling_params!$B$9)))+MAX(0,MIN(1,(S2336-scaling_params!$B$10)/(scaling_params!$C$10-scaling_params!$B$10))))/3</f>
        <v>0.1289401837</v>
      </c>
      <c r="AB2336" s="15">
        <f>(MAX(0,MIN(1,(U2336-scaling_params!$B$12)/(scaling_params!$C$12-scaling_params!$B$12)))+MAX(0,MIN(1,(V2336-scaling_params!$B$13)/(scaling_params!$C$13-scaling_params!$B$13))))/2</f>
        <v>0.1209090909</v>
      </c>
      <c r="AC2336" s="13">
        <f>(scaling_params!$G$2*X2336+scaling_params!$G$3*Y2336+scaling_params!$G$4*Z2336+scaling_params!$G$5*AA2336+scaling_params!$G$6*AB2336)*100</f>
        <v>19.54885535</v>
      </c>
      <c r="AD2336" s="11" t="s">
        <v>681</v>
      </c>
      <c r="AE2336" s="11">
        <f t="shared" si="2"/>
        <v>0</v>
      </c>
    </row>
    <row r="2337" ht="15.75" customHeight="1">
      <c r="A2337" s="11" t="s">
        <v>345</v>
      </c>
      <c r="B2337" s="11" t="s">
        <v>163</v>
      </c>
      <c r="C2337" s="11" t="s">
        <v>328</v>
      </c>
      <c r="D2337" s="11" t="s">
        <v>170</v>
      </c>
      <c r="E2337" s="12">
        <v>2025.0</v>
      </c>
      <c r="F2337" s="11" t="s">
        <v>166</v>
      </c>
      <c r="G2337" s="11" t="s">
        <v>175</v>
      </c>
      <c r="H2337" s="11">
        <v>2.0</v>
      </c>
      <c r="I2337" s="13">
        <v>8.6</v>
      </c>
      <c r="J2337" s="11">
        <v>1.0</v>
      </c>
      <c r="K2337" s="13">
        <v>4.1</v>
      </c>
      <c r="L2337" s="13">
        <v>5.4</v>
      </c>
      <c r="M2337" s="11">
        <v>14.0</v>
      </c>
      <c r="N2337" s="14">
        <v>0.75</v>
      </c>
      <c r="O2337" s="13">
        <v>54.6</v>
      </c>
      <c r="P2337" s="13">
        <v>8.4</v>
      </c>
      <c r="Q2337" s="13">
        <v>21.3</v>
      </c>
      <c r="R2337" s="13">
        <v>7.8</v>
      </c>
      <c r="S2337" s="13">
        <v>3.1</v>
      </c>
      <c r="T2337" s="13">
        <v>3.4</v>
      </c>
      <c r="U2337" s="13">
        <v>0.9</v>
      </c>
      <c r="V2337" s="13">
        <v>66.3</v>
      </c>
      <c r="W2337" s="11" t="str">
        <f t="shared" si="1"/>
        <v>C-Weak|BBVA|Risk|2025</v>
      </c>
      <c r="X2337" s="15">
        <f>(MAX(0,MIN(1,1-(K2337-scaling_params!$B$2)/(scaling_params!$C$2-scaling_params!$B$2)))+MAX(0,MIN(1,(L2337-scaling_params!$B$3)/(scaling_params!$C$3-scaling_params!$B$3))))/2</f>
        <v>0.1764705882</v>
      </c>
      <c r="Y2337" s="15">
        <f>(MAX(0,MIN(1,(M2337-scaling_params!$B$4)/(scaling_params!$C$4-scaling_params!$B$4)))+MAX(0,MIN(1,(N2337-scaling_params!$B$5)/(scaling_params!$C$5-scaling_params!$B$5))))/2</f>
        <v>0.5154761905</v>
      </c>
      <c r="Z2337" s="15">
        <f>(MAX(0,MIN(1,(O2337-scaling_params!$B$6)/(scaling_params!$C$6-scaling_params!$B$6)))+MAX(0,MIN(1,1-(P2337-scaling_params!$B$7)/(scaling_params!$C$7-scaling_params!$B$7)))+MAX(0,MIN(1,(T2337-scaling_params!$B$11)/(scaling_params!$C$11-scaling_params!$B$11))))/3</f>
        <v>0.253024453</v>
      </c>
      <c r="AA2337" s="15">
        <f>(MAX(0,MIN(1,1-(Q2337-scaling_params!$B$8)/(scaling_params!$C$8-scaling_params!$B$8)))+MAX(0,MIN(1,(R2337-scaling_params!$B$9)/(scaling_params!$C$9-scaling_params!$B$9)))+MAX(0,MIN(1,(S2337-scaling_params!$B$10)/(scaling_params!$C$10-scaling_params!$B$10))))/3</f>
        <v>0.1470588235</v>
      </c>
      <c r="AB2337" s="15">
        <f>(MAX(0,MIN(1,(U2337-scaling_params!$B$12)/(scaling_params!$C$12-scaling_params!$B$12)))+MAX(0,MIN(1,(V2337-scaling_params!$B$13)/(scaling_params!$C$13-scaling_params!$B$13))))/2</f>
        <v>0.2081818182</v>
      </c>
      <c r="AC2337" s="13">
        <f>(scaling_params!$G$2*X2337+scaling_params!$G$3*Y2337+scaling_params!$G$4*Z2337+scaling_params!$G$5*AA2337+scaling_params!$G$6*AB2337)*100</f>
        <v>27.25160469</v>
      </c>
      <c r="AD2337" s="11" t="s">
        <v>681</v>
      </c>
      <c r="AE2337" s="11">
        <f t="shared" si="2"/>
        <v>0</v>
      </c>
    </row>
    <row r="2338" ht="15.75" customHeight="1">
      <c r="A2338" s="11" t="s">
        <v>346</v>
      </c>
      <c r="B2338" s="11" t="s">
        <v>163</v>
      </c>
      <c r="C2338" s="11" t="s">
        <v>328</v>
      </c>
      <c r="D2338" s="11" t="s">
        <v>174</v>
      </c>
      <c r="E2338" s="12">
        <v>2024.0</v>
      </c>
      <c r="F2338" s="11" t="s">
        <v>166</v>
      </c>
      <c r="G2338" s="11" t="s">
        <v>167</v>
      </c>
      <c r="H2338" s="11">
        <v>2.0</v>
      </c>
      <c r="I2338" s="13">
        <v>8.9</v>
      </c>
      <c r="J2338" s="11">
        <v>0.0</v>
      </c>
      <c r="K2338" s="13">
        <v>4.4</v>
      </c>
      <c r="L2338" s="13">
        <v>3.0</v>
      </c>
      <c r="M2338" s="11">
        <v>-33.0</v>
      </c>
      <c r="N2338" s="14">
        <v>0.67</v>
      </c>
      <c r="O2338" s="13">
        <v>50.8</v>
      </c>
      <c r="P2338" s="13">
        <v>10.1</v>
      </c>
      <c r="Q2338" s="13">
        <v>23.5</v>
      </c>
      <c r="R2338" s="13">
        <v>5.6</v>
      </c>
      <c r="S2338" s="13">
        <v>1.8</v>
      </c>
      <c r="T2338" s="13">
        <v>1.5</v>
      </c>
      <c r="U2338" s="13">
        <v>0.8</v>
      </c>
      <c r="V2338" s="13">
        <v>46.0</v>
      </c>
      <c r="W2338" s="11" t="str">
        <f t="shared" si="1"/>
        <v>C-Weak|BBVA|Digital|2024</v>
      </c>
      <c r="X2338" s="15">
        <f>(MAX(0,MIN(1,1-(K2338-scaling_params!$B$2)/(scaling_params!$C$2-scaling_params!$B$2)))+MAX(0,MIN(1,(L2338-scaling_params!$B$3)/(scaling_params!$C$3-scaling_params!$B$3))))/2</f>
        <v>0</v>
      </c>
      <c r="Y2338" s="15">
        <f>(MAX(0,MIN(1,(M2338-scaling_params!$B$4)/(scaling_params!$C$4-scaling_params!$B$4)))+MAX(0,MIN(1,(N2338-scaling_params!$B$5)/(scaling_params!$C$5-scaling_params!$B$5))))/2</f>
        <v>0.1916666667</v>
      </c>
      <c r="Z2338" s="15">
        <f>(MAX(0,MIN(1,(O2338-scaling_params!$B$6)/(scaling_params!$C$6-scaling_params!$B$6)))+MAX(0,MIN(1,1-(P2338-scaling_params!$B$7)/(scaling_params!$C$7-scaling_params!$B$7)))+MAX(0,MIN(1,(T2338-scaling_params!$B$11)/(scaling_params!$C$11-scaling_params!$B$11))))/3</f>
        <v>0</v>
      </c>
      <c r="AA2338" s="15">
        <f>(MAX(0,MIN(1,1-(Q2338-scaling_params!$B$8)/(scaling_params!$C$8-scaling_params!$B$8)))+MAX(0,MIN(1,(R2338-scaling_params!$B$9)/(scaling_params!$C$9-scaling_params!$B$9)))+MAX(0,MIN(1,(S2338-scaling_params!$B$10)/(scaling_params!$C$10-scaling_params!$B$10))))/3</f>
        <v>0.01960784314</v>
      </c>
      <c r="AB2338" s="15">
        <f>(MAX(0,MIN(1,(U2338-scaling_params!$B$12)/(scaling_params!$C$12-scaling_params!$B$12)))+MAX(0,MIN(1,(V2338-scaling_params!$B$13)/(scaling_params!$C$13-scaling_params!$B$13))))/2</f>
        <v>0.02363636364</v>
      </c>
      <c r="AC2338" s="13">
        <f>(scaling_params!$G$2*X2338+scaling_params!$G$3*Y2338+scaling_params!$G$4*Z2338+scaling_params!$G$5*AA2338+scaling_params!$G$6*AB2338)*100</f>
        <v>5.128173797</v>
      </c>
      <c r="AD2338" s="11" t="s">
        <v>681</v>
      </c>
      <c r="AE2338" s="11">
        <f t="shared" si="2"/>
        <v>0</v>
      </c>
    </row>
    <row r="2339" ht="15.75" customHeight="1">
      <c r="A2339" s="11" t="s">
        <v>346</v>
      </c>
      <c r="B2339" s="11" t="s">
        <v>163</v>
      </c>
      <c r="C2339" s="11" t="s">
        <v>328</v>
      </c>
      <c r="D2339" s="11" t="s">
        <v>174</v>
      </c>
      <c r="E2339" s="12">
        <v>2025.0</v>
      </c>
      <c r="F2339" s="11" t="s">
        <v>166</v>
      </c>
      <c r="G2339" s="11" t="s">
        <v>167</v>
      </c>
      <c r="H2339" s="11">
        <v>2.0</v>
      </c>
      <c r="I2339" s="13">
        <v>8.6</v>
      </c>
      <c r="J2339" s="11">
        <v>1.0</v>
      </c>
      <c r="K2339" s="13">
        <v>4.9</v>
      </c>
      <c r="L2339" s="13">
        <v>4.9</v>
      </c>
      <c r="M2339" s="11">
        <v>-55.0</v>
      </c>
      <c r="N2339" s="14">
        <v>0.73</v>
      </c>
      <c r="O2339" s="13">
        <v>53.6</v>
      </c>
      <c r="P2339" s="13">
        <v>9.0</v>
      </c>
      <c r="Q2339" s="13">
        <v>22.9</v>
      </c>
      <c r="R2339" s="13">
        <v>8.4</v>
      </c>
      <c r="S2339" s="13">
        <v>1.8</v>
      </c>
      <c r="T2339" s="13">
        <v>1.8</v>
      </c>
      <c r="U2339" s="13">
        <v>0.8</v>
      </c>
      <c r="V2339" s="13">
        <v>45.6</v>
      </c>
      <c r="W2339" s="11" t="str">
        <f t="shared" si="1"/>
        <v>C-Weak|BBVA|Digital|2025</v>
      </c>
      <c r="X2339" s="15">
        <f>(MAX(0,MIN(1,1-(K2339-scaling_params!$B$2)/(scaling_params!$C$2-scaling_params!$B$2)))+MAX(0,MIN(1,(L2339-scaling_params!$B$3)/(scaling_params!$C$3-scaling_params!$B$3))))/2</f>
        <v>0.1397058824</v>
      </c>
      <c r="Y2339" s="15">
        <f>(MAX(0,MIN(1,(M2339-scaling_params!$B$4)/(scaling_params!$C$4-scaling_params!$B$4)))+MAX(0,MIN(1,(N2339-scaling_params!$B$5)/(scaling_params!$C$5-scaling_params!$B$5))))/2</f>
        <v>0.2</v>
      </c>
      <c r="Z2339" s="15">
        <f>(MAX(0,MIN(1,(O2339-scaling_params!$B$6)/(scaling_params!$C$6-scaling_params!$B$6)))+MAX(0,MIN(1,1-(P2339-scaling_params!$B$7)/(scaling_params!$C$7-scaling_params!$B$7)))+MAX(0,MIN(1,(T2339-scaling_params!$B$11)/(scaling_params!$C$11-scaling_params!$B$11))))/3</f>
        <v>0.04658944659</v>
      </c>
      <c r="AA2339" s="15">
        <f>(MAX(0,MIN(1,1-(Q2339-scaling_params!$B$8)/(scaling_params!$C$8-scaling_params!$B$8)))+MAX(0,MIN(1,(R2339-scaling_params!$B$9)/(scaling_params!$C$9-scaling_params!$B$9)))+MAX(0,MIN(1,(S2339-scaling_params!$B$10)/(scaling_params!$C$10-scaling_params!$B$10))))/3</f>
        <v>0.01960784314</v>
      </c>
      <c r="AB2339" s="15">
        <f>(MAX(0,MIN(1,(U2339-scaling_params!$B$12)/(scaling_params!$C$12-scaling_params!$B$12)))+MAX(0,MIN(1,(V2339-scaling_params!$B$13)/(scaling_params!$C$13-scaling_params!$B$13))))/2</f>
        <v>0.02</v>
      </c>
      <c r="AC2339" s="13">
        <f>(scaling_params!$G$2*X2339+scaling_params!$G$3*Y2339+scaling_params!$G$4*Z2339+scaling_params!$G$5*AA2339+scaling_params!$G$6*AB2339)*100</f>
        <v>9.659038269</v>
      </c>
      <c r="AD2339" s="11" t="s">
        <v>681</v>
      </c>
      <c r="AE2339" s="11">
        <f t="shared" si="2"/>
        <v>0</v>
      </c>
    </row>
    <row r="2340" ht="15.75" customHeight="1">
      <c r="A2340" s="11" t="s">
        <v>347</v>
      </c>
      <c r="B2340" s="11" t="s">
        <v>163</v>
      </c>
      <c r="C2340" s="11" t="s">
        <v>328</v>
      </c>
      <c r="D2340" s="11" t="s">
        <v>174</v>
      </c>
      <c r="E2340" s="12">
        <v>2024.0</v>
      </c>
      <c r="F2340" s="11" t="s">
        <v>171</v>
      </c>
      <c r="G2340" s="11" t="s">
        <v>175</v>
      </c>
      <c r="H2340" s="11">
        <v>2.0</v>
      </c>
      <c r="I2340" s="13">
        <v>8.9</v>
      </c>
      <c r="J2340" s="11">
        <v>0.0</v>
      </c>
      <c r="K2340" s="13">
        <v>4.4</v>
      </c>
      <c r="L2340" s="13">
        <v>4.6</v>
      </c>
      <c r="M2340" s="11">
        <v>-24.0</v>
      </c>
      <c r="N2340" s="14">
        <v>0.65</v>
      </c>
      <c r="O2340" s="13">
        <v>50.8</v>
      </c>
      <c r="P2340" s="13">
        <v>10.1</v>
      </c>
      <c r="Q2340" s="13">
        <v>23.5</v>
      </c>
      <c r="R2340" s="13">
        <v>5.6</v>
      </c>
      <c r="S2340" s="13">
        <v>2.0</v>
      </c>
      <c r="T2340" s="13">
        <v>1.9</v>
      </c>
      <c r="U2340" s="13">
        <v>0.8</v>
      </c>
      <c r="V2340" s="13">
        <v>48.2</v>
      </c>
      <c r="W2340" s="11" t="str">
        <f t="shared" si="1"/>
        <v>C-Weak|BBVA|Digital|2024</v>
      </c>
      <c r="X2340" s="15">
        <f>(MAX(0,MIN(1,1-(K2340-scaling_params!$B$2)/(scaling_params!$C$2-scaling_params!$B$2)))+MAX(0,MIN(1,(L2340-scaling_params!$B$3)/(scaling_params!$C$3-scaling_params!$B$3))))/2</f>
        <v>0.1176470588</v>
      </c>
      <c r="Y2340" s="15">
        <f>(MAX(0,MIN(1,(M2340-scaling_params!$B$4)/(scaling_params!$C$4-scaling_params!$B$4)))+MAX(0,MIN(1,(N2340-scaling_params!$B$5)/(scaling_params!$C$5-scaling_params!$B$5))))/2</f>
        <v>0.2095238095</v>
      </c>
      <c r="Z2340" s="15">
        <f>(MAX(0,MIN(1,(O2340-scaling_params!$B$6)/(scaling_params!$C$6-scaling_params!$B$6)))+MAX(0,MIN(1,1-(P2340-scaling_params!$B$7)/(scaling_params!$C$7-scaling_params!$B$7)))+MAX(0,MIN(1,(T2340-scaling_params!$B$11)/(scaling_params!$C$11-scaling_params!$B$11))))/3</f>
        <v>0.0380952381</v>
      </c>
      <c r="AA2340" s="15">
        <f>(MAX(0,MIN(1,1-(Q2340-scaling_params!$B$8)/(scaling_params!$C$8-scaling_params!$B$8)))+MAX(0,MIN(1,(R2340-scaling_params!$B$9)/(scaling_params!$C$9-scaling_params!$B$9)))+MAX(0,MIN(1,(S2340-scaling_params!$B$10)/(scaling_params!$C$10-scaling_params!$B$10))))/3</f>
        <v>0.03921568627</v>
      </c>
      <c r="AB2340" s="15">
        <f>(MAX(0,MIN(1,(U2340-scaling_params!$B$12)/(scaling_params!$C$12-scaling_params!$B$12)))+MAX(0,MIN(1,(V2340-scaling_params!$B$13)/(scaling_params!$C$13-scaling_params!$B$13))))/2</f>
        <v>0.04363636364</v>
      </c>
      <c r="AC2340" s="13">
        <f>(scaling_params!$G$2*X2340+scaling_params!$G$3*Y2340+scaling_params!$G$4*Z2340+scaling_params!$G$5*AA2340+scaling_params!$G$6*AB2340)*100</f>
        <v>9.788858671</v>
      </c>
      <c r="AD2340" s="11" t="s">
        <v>681</v>
      </c>
      <c r="AE2340" s="11">
        <f t="shared" si="2"/>
        <v>0</v>
      </c>
    </row>
    <row r="2341" ht="15.75" customHeight="1">
      <c r="A2341" s="11" t="s">
        <v>347</v>
      </c>
      <c r="B2341" s="11" t="s">
        <v>163</v>
      </c>
      <c r="C2341" s="11" t="s">
        <v>328</v>
      </c>
      <c r="D2341" s="11" t="s">
        <v>174</v>
      </c>
      <c r="E2341" s="12">
        <v>2025.0</v>
      </c>
      <c r="F2341" s="11" t="s">
        <v>171</v>
      </c>
      <c r="G2341" s="11" t="s">
        <v>175</v>
      </c>
      <c r="H2341" s="11">
        <v>2.0</v>
      </c>
      <c r="I2341" s="13">
        <v>8.6</v>
      </c>
      <c r="J2341" s="11">
        <v>0.0</v>
      </c>
      <c r="K2341" s="13">
        <v>4.9</v>
      </c>
      <c r="L2341" s="13">
        <v>4.1</v>
      </c>
      <c r="M2341" s="11">
        <v>-47.0</v>
      </c>
      <c r="N2341" s="14">
        <v>0.7</v>
      </c>
      <c r="O2341" s="13">
        <v>53.6</v>
      </c>
      <c r="P2341" s="13">
        <v>9.0</v>
      </c>
      <c r="Q2341" s="13">
        <v>22.9</v>
      </c>
      <c r="R2341" s="13">
        <v>8.4</v>
      </c>
      <c r="S2341" s="13">
        <v>2.7</v>
      </c>
      <c r="T2341" s="13">
        <v>1.9</v>
      </c>
      <c r="U2341" s="13">
        <v>0.8</v>
      </c>
      <c r="V2341" s="13">
        <v>54.7</v>
      </c>
      <c r="W2341" s="11" t="str">
        <f t="shared" si="1"/>
        <v>C-Weak|BBVA|Digital|2025</v>
      </c>
      <c r="X2341" s="15">
        <f>(MAX(0,MIN(1,1-(K2341-scaling_params!$B$2)/(scaling_params!$C$2-scaling_params!$B$2)))+MAX(0,MIN(1,(L2341-scaling_params!$B$3)/(scaling_params!$C$3-scaling_params!$B$3))))/2</f>
        <v>0.08088235294</v>
      </c>
      <c r="Y2341" s="15">
        <f>(MAX(0,MIN(1,(M2341-scaling_params!$B$4)/(scaling_params!$C$4-scaling_params!$B$4)))+MAX(0,MIN(1,(N2341-scaling_params!$B$5)/(scaling_params!$C$5-scaling_params!$B$5))))/2</f>
        <v>0.1625</v>
      </c>
      <c r="Z2341" s="15">
        <f>(MAX(0,MIN(1,(O2341-scaling_params!$B$6)/(scaling_params!$C$6-scaling_params!$B$6)))+MAX(0,MIN(1,1-(P2341-scaling_params!$B$7)/(scaling_params!$C$7-scaling_params!$B$7)))+MAX(0,MIN(1,(T2341-scaling_params!$B$11)/(scaling_params!$C$11-scaling_params!$B$11))))/3</f>
        <v>0.05611325611</v>
      </c>
      <c r="AA2341" s="15">
        <f>(MAX(0,MIN(1,1-(Q2341-scaling_params!$B$8)/(scaling_params!$C$8-scaling_params!$B$8)))+MAX(0,MIN(1,(R2341-scaling_params!$B$9)/(scaling_params!$C$9-scaling_params!$B$9)))+MAX(0,MIN(1,(S2341-scaling_params!$B$10)/(scaling_params!$C$10-scaling_params!$B$10))))/3</f>
        <v>0.1078431373</v>
      </c>
      <c r="AB2341" s="15">
        <f>(MAX(0,MIN(1,(U2341-scaling_params!$B$12)/(scaling_params!$C$12-scaling_params!$B$12)))+MAX(0,MIN(1,(V2341-scaling_params!$B$13)/(scaling_params!$C$13-scaling_params!$B$13))))/2</f>
        <v>0.1027272727</v>
      </c>
      <c r="AC2341" s="13">
        <f>(scaling_params!$G$2*X2341+scaling_params!$G$3*Y2341+scaling_params!$G$4*Z2341+scaling_params!$G$5*AA2341+scaling_params!$G$6*AB2341)*100</f>
        <v>10.14836785</v>
      </c>
      <c r="AD2341" s="11" t="s">
        <v>681</v>
      </c>
      <c r="AE2341" s="11">
        <f t="shared" si="2"/>
        <v>0</v>
      </c>
    </row>
    <row r="2342" ht="15.75" customHeight="1">
      <c r="A2342" s="11" t="s">
        <v>348</v>
      </c>
      <c r="B2342" s="11" t="s">
        <v>163</v>
      </c>
      <c r="C2342" s="11" t="s">
        <v>328</v>
      </c>
      <c r="D2342" s="11" t="s">
        <v>181</v>
      </c>
      <c r="E2342" s="12">
        <v>2024.0</v>
      </c>
      <c r="F2342" s="11" t="s">
        <v>171</v>
      </c>
      <c r="G2342" s="11" t="s">
        <v>175</v>
      </c>
      <c r="H2342" s="11">
        <v>2.0</v>
      </c>
      <c r="I2342" s="13">
        <v>8.9</v>
      </c>
      <c r="J2342" s="11">
        <v>0.0</v>
      </c>
      <c r="K2342" s="13">
        <v>5.0</v>
      </c>
      <c r="L2342" s="13">
        <v>5.4</v>
      </c>
      <c r="M2342" s="11">
        <v>-9.0</v>
      </c>
      <c r="N2342" s="14">
        <v>0.76</v>
      </c>
      <c r="O2342" s="13">
        <v>58.2</v>
      </c>
      <c r="P2342" s="13">
        <v>10.1</v>
      </c>
      <c r="Q2342" s="13">
        <v>23.5</v>
      </c>
      <c r="R2342" s="13">
        <v>8.2</v>
      </c>
      <c r="S2342" s="13">
        <v>3.4</v>
      </c>
      <c r="T2342" s="13">
        <v>2.8</v>
      </c>
      <c r="U2342" s="13">
        <v>1.0</v>
      </c>
      <c r="V2342" s="13">
        <v>57.4</v>
      </c>
      <c r="W2342" s="11" t="str">
        <f t="shared" si="1"/>
        <v>C-Weak|BBVA|Corporate|2024</v>
      </c>
      <c r="X2342" s="15">
        <f>(MAX(0,MIN(1,1-(K2342-scaling_params!$B$2)/(scaling_params!$C$2-scaling_params!$B$2)))+MAX(0,MIN(1,(L2342-scaling_params!$B$3)/(scaling_params!$C$3-scaling_params!$B$3))))/2</f>
        <v>0.1764705882</v>
      </c>
      <c r="Y2342" s="15">
        <f>(MAX(0,MIN(1,(M2342-scaling_params!$B$4)/(scaling_params!$C$4-scaling_params!$B$4)))+MAX(0,MIN(1,(N2342-scaling_params!$B$5)/(scaling_params!$C$5-scaling_params!$B$5))))/2</f>
        <v>0.418452381</v>
      </c>
      <c r="Z2342" s="15">
        <f>(MAX(0,MIN(1,(O2342-scaling_params!$B$6)/(scaling_params!$C$6-scaling_params!$B$6)))+MAX(0,MIN(1,1-(P2342-scaling_params!$B$7)/(scaling_params!$C$7-scaling_params!$B$7)))+MAX(0,MIN(1,(T2342-scaling_params!$B$11)/(scaling_params!$C$11-scaling_params!$B$11))))/3</f>
        <v>0.1502121641</v>
      </c>
      <c r="AA2342" s="15">
        <f>(MAX(0,MIN(1,1-(Q2342-scaling_params!$B$8)/(scaling_params!$C$8-scaling_params!$B$8)))+MAX(0,MIN(1,(R2342-scaling_params!$B$9)/(scaling_params!$C$9-scaling_params!$B$9)))+MAX(0,MIN(1,(S2342-scaling_params!$B$10)/(scaling_params!$C$10-scaling_params!$B$10))))/3</f>
        <v>0.1764705882</v>
      </c>
      <c r="AB2342" s="15">
        <f>(MAX(0,MIN(1,(U2342-scaling_params!$B$12)/(scaling_params!$C$12-scaling_params!$B$12)))+MAX(0,MIN(1,(V2342-scaling_params!$B$13)/(scaling_params!$C$13-scaling_params!$B$13))))/2</f>
        <v>0.1272727273</v>
      </c>
      <c r="AC2342" s="13">
        <f>(scaling_params!$G$2*X2342+scaling_params!$G$3*Y2342+scaling_params!$G$4*Z2342+scaling_params!$G$5*AA2342+scaling_params!$G$6*AB2342)*100</f>
        <v>22.11837617</v>
      </c>
      <c r="AD2342" s="11" t="s">
        <v>681</v>
      </c>
      <c r="AE2342" s="11">
        <f t="shared" si="2"/>
        <v>0</v>
      </c>
    </row>
    <row r="2343" ht="15.75" customHeight="1">
      <c r="A2343" s="11" t="s">
        <v>348</v>
      </c>
      <c r="B2343" s="11" t="s">
        <v>163</v>
      </c>
      <c r="C2343" s="11" t="s">
        <v>328</v>
      </c>
      <c r="D2343" s="11" t="s">
        <v>181</v>
      </c>
      <c r="E2343" s="12">
        <v>2025.0</v>
      </c>
      <c r="F2343" s="11" t="s">
        <v>171</v>
      </c>
      <c r="G2343" s="11" t="s">
        <v>175</v>
      </c>
      <c r="H2343" s="11">
        <v>2.0</v>
      </c>
      <c r="I2343" s="13">
        <v>8.6</v>
      </c>
      <c r="J2343" s="11">
        <v>0.0</v>
      </c>
      <c r="K2343" s="13">
        <v>5.1</v>
      </c>
      <c r="L2343" s="13">
        <v>5.2</v>
      </c>
      <c r="M2343" s="11">
        <v>-12.0</v>
      </c>
      <c r="N2343" s="14">
        <v>0.67</v>
      </c>
      <c r="O2343" s="13">
        <v>54.3</v>
      </c>
      <c r="P2343" s="13">
        <v>9.4</v>
      </c>
      <c r="Q2343" s="13">
        <v>22.9</v>
      </c>
      <c r="R2343" s="13">
        <v>7.0</v>
      </c>
      <c r="S2343" s="13">
        <v>2.6</v>
      </c>
      <c r="T2343" s="13">
        <v>2.5</v>
      </c>
      <c r="U2343" s="13">
        <v>0.8</v>
      </c>
      <c r="V2343" s="13">
        <v>64.0</v>
      </c>
      <c r="W2343" s="11" t="str">
        <f t="shared" si="1"/>
        <v>C-Weak|BBVA|Corporate|2025</v>
      </c>
      <c r="X2343" s="15">
        <f>(MAX(0,MIN(1,1-(K2343-scaling_params!$B$2)/(scaling_params!$C$2-scaling_params!$B$2)))+MAX(0,MIN(1,(L2343-scaling_params!$B$3)/(scaling_params!$C$3-scaling_params!$B$3))))/2</f>
        <v>0.1617647059</v>
      </c>
      <c r="Y2343" s="15">
        <f>(MAX(0,MIN(1,(M2343-scaling_params!$B$4)/(scaling_params!$C$4-scaling_params!$B$4)))+MAX(0,MIN(1,(N2343-scaling_params!$B$5)/(scaling_params!$C$5-scaling_params!$B$5))))/2</f>
        <v>0.2916666667</v>
      </c>
      <c r="Z2343" s="15">
        <f>(MAX(0,MIN(1,(O2343-scaling_params!$B$6)/(scaling_params!$C$6-scaling_params!$B$6)))+MAX(0,MIN(1,1-(P2343-scaling_params!$B$7)/(scaling_params!$C$7-scaling_params!$B$7)))+MAX(0,MIN(1,(T2343-scaling_params!$B$11)/(scaling_params!$C$11-scaling_params!$B$11))))/3</f>
        <v>0.09523809524</v>
      </c>
      <c r="AA2343" s="15">
        <f>(MAX(0,MIN(1,1-(Q2343-scaling_params!$B$8)/(scaling_params!$C$8-scaling_params!$B$8)))+MAX(0,MIN(1,(R2343-scaling_params!$B$9)/(scaling_params!$C$9-scaling_params!$B$9)))+MAX(0,MIN(1,(S2343-scaling_params!$B$10)/(scaling_params!$C$10-scaling_params!$B$10))))/3</f>
        <v>0.09803921569</v>
      </c>
      <c r="AB2343" s="15">
        <f>(MAX(0,MIN(1,(U2343-scaling_params!$B$12)/(scaling_params!$C$12-scaling_params!$B$12)))+MAX(0,MIN(1,(V2343-scaling_params!$B$13)/(scaling_params!$C$13-scaling_params!$B$13))))/2</f>
        <v>0.1872727273</v>
      </c>
      <c r="AC2343" s="13">
        <f>(scaling_params!$G$2*X2343+scaling_params!$G$3*Y2343+scaling_params!$G$4*Z2343+scaling_params!$G$5*AA2343+scaling_params!$G$6*AB2343)*100</f>
        <v>16.82904087</v>
      </c>
      <c r="AD2343" s="11" t="s">
        <v>681</v>
      </c>
      <c r="AE2343" s="11">
        <f t="shared" si="2"/>
        <v>0</v>
      </c>
    </row>
    <row r="2344" ht="15.75" customHeight="1">
      <c r="A2344" s="11" t="s">
        <v>349</v>
      </c>
      <c r="B2344" s="11" t="s">
        <v>163</v>
      </c>
      <c r="C2344" s="11" t="s">
        <v>328</v>
      </c>
      <c r="D2344" s="11" t="s">
        <v>174</v>
      </c>
      <c r="E2344" s="12">
        <v>2024.0</v>
      </c>
      <c r="F2344" s="11" t="s">
        <v>166</v>
      </c>
      <c r="G2344" s="11" t="s">
        <v>175</v>
      </c>
      <c r="H2344" s="11">
        <v>2.0</v>
      </c>
      <c r="I2344" s="13">
        <v>8.9</v>
      </c>
      <c r="J2344" s="11">
        <v>0.0</v>
      </c>
      <c r="K2344" s="13">
        <v>4.4</v>
      </c>
      <c r="L2344" s="13">
        <v>3.9</v>
      </c>
      <c r="M2344" s="11">
        <v>-19.0</v>
      </c>
      <c r="N2344" s="14">
        <v>0.66</v>
      </c>
      <c r="O2344" s="13">
        <v>50.8</v>
      </c>
      <c r="P2344" s="13">
        <v>10.1</v>
      </c>
      <c r="Q2344" s="13">
        <v>23.5</v>
      </c>
      <c r="R2344" s="13">
        <v>5.6</v>
      </c>
      <c r="S2344" s="13">
        <v>2.4</v>
      </c>
      <c r="T2344" s="13">
        <v>1.6</v>
      </c>
      <c r="U2344" s="13">
        <v>0.8</v>
      </c>
      <c r="V2344" s="13">
        <v>58.8</v>
      </c>
      <c r="W2344" s="11" t="str">
        <f t="shared" si="1"/>
        <v>C-Weak|BBVA|Digital|2024</v>
      </c>
      <c r="X2344" s="15">
        <f>(MAX(0,MIN(1,1-(K2344-scaling_params!$B$2)/(scaling_params!$C$2-scaling_params!$B$2)))+MAX(0,MIN(1,(L2344-scaling_params!$B$3)/(scaling_params!$C$3-scaling_params!$B$3))))/2</f>
        <v>0.06617647059</v>
      </c>
      <c r="Y2344" s="15">
        <f>(MAX(0,MIN(1,(M2344-scaling_params!$B$4)/(scaling_params!$C$4-scaling_params!$B$4)))+MAX(0,MIN(1,(N2344-scaling_params!$B$5)/(scaling_params!$C$5-scaling_params!$B$5))))/2</f>
        <v>0.2458333333</v>
      </c>
      <c r="Z2344" s="15">
        <f>(MAX(0,MIN(1,(O2344-scaling_params!$B$6)/(scaling_params!$C$6-scaling_params!$B$6)))+MAX(0,MIN(1,1-(P2344-scaling_params!$B$7)/(scaling_params!$C$7-scaling_params!$B$7)))+MAX(0,MIN(1,(T2344-scaling_params!$B$11)/(scaling_params!$C$11-scaling_params!$B$11))))/3</f>
        <v>0.009523809524</v>
      </c>
      <c r="AA2344" s="15">
        <f>(MAX(0,MIN(1,1-(Q2344-scaling_params!$B$8)/(scaling_params!$C$8-scaling_params!$B$8)))+MAX(0,MIN(1,(R2344-scaling_params!$B$9)/(scaling_params!$C$9-scaling_params!$B$9)))+MAX(0,MIN(1,(S2344-scaling_params!$B$10)/(scaling_params!$C$10-scaling_params!$B$10))))/3</f>
        <v>0.07843137255</v>
      </c>
      <c r="AB2344" s="15">
        <f>(MAX(0,MIN(1,(U2344-scaling_params!$B$12)/(scaling_params!$C$12-scaling_params!$B$12)))+MAX(0,MIN(1,(V2344-scaling_params!$B$13)/(scaling_params!$C$13-scaling_params!$B$13))))/2</f>
        <v>0.14</v>
      </c>
      <c r="AC2344" s="13">
        <f>(scaling_params!$G$2*X2344+scaling_params!$G$3*Y2344+scaling_params!$G$4*Z2344+scaling_params!$G$5*AA2344+scaling_params!$G$6*AB2344)*100</f>
        <v>10.58843207</v>
      </c>
      <c r="AD2344" s="11" t="s">
        <v>681</v>
      </c>
      <c r="AE2344" s="11">
        <f t="shared" si="2"/>
        <v>0</v>
      </c>
    </row>
    <row r="2345" ht="15.75" customHeight="1">
      <c r="A2345" s="11" t="s">
        <v>349</v>
      </c>
      <c r="B2345" s="11" t="s">
        <v>163</v>
      </c>
      <c r="C2345" s="11" t="s">
        <v>328</v>
      </c>
      <c r="D2345" s="11" t="s">
        <v>174</v>
      </c>
      <c r="E2345" s="12">
        <v>2025.0</v>
      </c>
      <c r="F2345" s="11" t="s">
        <v>166</v>
      </c>
      <c r="G2345" s="11" t="s">
        <v>175</v>
      </c>
      <c r="H2345" s="11">
        <v>2.0</v>
      </c>
      <c r="I2345" s="13">
        <v>8.6</v>
      </c>
      <c r="J2345" s="11">
        <v>0.0</v>
      </c>
      <c r="K2345" s="13">
        <v>4.9</v>
      </c>
      <c r="L2345" s="13">
        <v>3.9</v>
      </c>
      <c r="M2345" s="11">
        <v>-27.0</v>
      </c>
      <c r="N2345" s="14">
        <v>0.61</v>
      </c>
      <c r="O2345" s="13">
        <v>53.6</v>
      </c>
      <c r="P2345" s="13">
        <v>9.0</v>
      </c>
      <c r="Q2345" s="13">
        <v>22.9</v>
      </c>
      <c r="R2345" s="13">
        <v>8.4</v>
      </c>
      <c r="S2345" s="13">
        <v>1.6</v>
      </c>
      <c r="T2345" s="13">
        <v>2.2</v>
      </c>
      <c r="U2345" s="13">
        <v>0.8</v>
      </c>
      <c r="V2345" s="13">
        <v>62.8</v>
      </c>
      <c r="W2345" s="11" t="str">
        <f t="shared" si="1"/>
        <v>C-Weak|BBVA|Digital|2025</v>
      </c>
      <c r="X2345" s="15">
        <f>(MAX(0,MIN(1,1-(K2345-scaling_params!$B$2)/(scaling_params!$C$2-scaling_params!$B$2)))+MAX(0,MIN(1,(L2345-scaling_params!$B$3)/(scaling_params!$C$3-scaling_params!$B$3))))/2</f>
        <v>0.06617647059</v>
      </c>
      <c r="Y2345" s="15">
        <f>(MAX(0,MIN(1,(M2345-scaling_params!$B$4)/(scaling_params!$C$4-scaling_params!$B$4)))+MAX(0,MIN(1,(N2345-scaling_params!$B$5)/(scaling_params!$C$5-scaling_params!$B$5))))/2</f>
        <v>0.1452380952</v>
      </c>
      <c r="Z2345" s="15">
        <f>(MAX(0,MIN(1,(O2345-scaling_params!$B$6)/(scaling_params!$C$6-scaling_params!$B$6)))+MAX(0,MIN(1,1-(P2345-scaling_params!$B$7)/(scaling_params!$C$7-scaling_params!$B$7)))+MAX(0,MIN(1,(T2345-scaling_params!$B$11)/(scaling_params!$C$11-scaling_params!$B$11))))/3</f>
        <v>0.08468468468</v>
      </c>
      <c r="AA2345" s="15">
        <f>(MAX(0,MIN(1,1-(Q2345-scaling_params!$B$8)/(scaling_params!$C$8-scaling_params!$B$8)))+MAX(0,MIN(1,(R2345-scaling_params!$B$9)/(scaling_params!$C$9-scaling_params!$B$9)))+MAX(0,MIN(1,(S2345-scaling_params!$B$10)/(scaling_params!$C$10-scaling_params!$B$10))))/3</f>
        <v>0</v>
      </c>
      <c r="AB2345" s="15">
        <f>(MAX(0,MIN(1,(U2345-scaling_params!$B$12)/(scaling_params!$C$12-scaling_params!$B$12)))+MAX(0,MIN(1,(V2345-scaling_params!$B$13)/(scaling_params!$C$13-scaling_params!$B$13))))/2</f>
        <v>0.1763636364</v>
      </c>
      <c r="AC2345" s="13">
        <f>(scaling_params!$G$2*X2345+scaling_params!$G$3*Y2345+scaling_params!$G$4*Z2345+scaling_params!$G$5*AA2345+scaling_params!$G$6*AB2345)*100</f>
        <v>9.039423296</v>
      </c>
      <c r="AD2345" s="11" t="s">
        <v>681</v>
      </c>
      <c r="AE2345" s="11">
        <f t="shared" si="2"/>
        <v>0</v>
      </c>
    </row>
    <row r="2346" ht="15.75" customHeight="1">
      <c r="A2346" s="11" t="s">
        <v>350</v>
      </c>
      <c r="B2346" s="11" t="s">
        <v>163</v>
      </c>
      <c r="C2346" s="11" t="s">
        <v>328</v>
      </c>
      <c r="D2346" s="11" t="s">
        <v>170</v>
      </c>
      <c r="E2346" s="12">
        <v>2024.0</v>
      </c>
      <c r="F2346" s="11" t="s">
        <v>166</v>
      </c>
      <c r="G2346" s="11" t="s">
        <v>175</v>
      </c>
      <c r="H2346" s="11">
        <v>1.0</v>
      </c>
      <c r="I2346" s="13">
        <v>8.9</v>
      </c>
      <c r="J2346" s="11">
        <v>1.0</v>
      </c>
      <c r="K2346" s="13">
        <v>4.7</v>
      </c>
      <c r="L2346" s="13">
        <v>5.7</v>
      </c>
      <c r="M2346" s="11">
        <v>-34.0</v>
      </c>
      <c r="N2346" s="14">
        <v>0.69</v>
      </c>
      <c r="O2346" s="13">
        <v>58.3</v>
      </c>
      <c r="P2346" s="13">
        <v>9.6</v>
      </c>
      <c r="Q2346" s="13">
        <v>23.0</v>
      </c>
      <c r="R2346" s="13">
        <v>10.9</v>
      </c>
      <c r="S2346" s="13">
        <v>3.1</v>
      </c>
      <c r="T2346" s="13">
        <v>2.6</v>
      </c>
      <c r="U2346" s="13">
        <v>1.0</v>
      </c>
      <c r="V2346" s="13">
        <v>68.5</v>
      </c>
      <c r="W2346" s="11" t="str">
        <f t="shared" si="1"/>
        <v>C-Weak|BBVA|Risk|2024</v>
      </c>
      <c r="X2346" s="15">
        <f>(MAX(0,MIN(1,1-(K2346-scaling_params!$B$2)/(scaling_params!$C$2-scaling_params!$B$2)))+MAX(0,MIN(1,(L2346-scaling_params!$B$3)/(scaling_params!$C$3-scaling_params!$B$3))))/2</f>
        <v>0.1985294118</v>
      </c>
      <c r="Y2346" s="15">
        <f>(MAX(0,MIN(1,(M2346-scaling_params!$B$4)/(scaling_params!$C$4-scaling_params!$B$4)))+MAX(0,MIN(1,(N2346-scaling_params!$B$5)/(scaling_params!$C$5-scaling_params!$B$5))))/2</f>
        <v>0.2119047619</v>
      </c>
      <c r="Z2346" s="15">
        <f>(MAX(0,MIN(1,(O2346-scaling_params!$B$6)/(scaling_params!$C$6-scaling_params!$B$6)))+MAX(0,MIN(1,1-(P2346-scaling_params!$B$7)/(scaling_params!$C$7-scaling_params!$B$7)))+MAX(0,MIN(1,(T2346-scaling_params!$B$11)/(scaling_params!$C$11-scaling_params!$B$11))))/3</f>
        <v>0.13281471</v>
      </c>
      <c r="AA2346" s="15">
        <f>(MAX(0,MIN(1,1-(Q2346-scaling_params!$B$8)/(scaling_params!$C$8-scaling_params!$B$8)))+MAX(0,MIN(1,(R2346-scaling_params!$B$9)/(scaling_params!$C$9-scaling_params!$B$9)))+MAX(0,MIN(1,(S2346-scaling_params!$B$10)/(scaling_params!$C$10-scaling_params!$B$10))))/3</f>
        <v>0.1681558699</v>
      </c>
      <c r="AB2346" s="15">
        <f>(MAX(0,MIN(1,(U2346-scaling_params!$B$12)/(scaling_params!$C$12-scaling_params!$B$12)))+MAX(0,MIN(1,(V2346-scaling_params!$B$13)/(scaling_params!$C$13-scaling_params!$B$13))))/2</f>
        <v>0.2281818182</v>
      </c>
      <c r="AC2346" s="13">
        <f>(scaling_params!$G$2*X2346+scaling_params!$G$3*Y2346+scaling_params!$G$4*Z2346+scaling_params!$G$5*AA2346+scaling_params!$G$6*AB2346)*100</f>
        <v>18.41843753</v>
      </c>
      <c r="AD2346" s="11" t="s">
        <v>681</v>
      </c>
      <c r="AE2346" s="11">
        <f t="shared" si="2"/>
        <v>0</v>
      </c>
    </row>
    <row r="2347" ht="15.75" customHeight="1">
      <c r="A2347" s="11" t="s">
        <v>350</v>
      </c>
      <c r="B2347" s="11" t="s">
        <v>163</v>
      </c>
      <c r="C2347" s="11" t="s">
        <v>328</v>
      </c>
      <c r="D2347" s="11" t="s">
        <v>170</v>
      </c>
      <c r="E2347" s="12">
        <v>2025.0</v>
      </c>
      <c r="F2347" s="11" t="s">
        <v>166</v>
      </c>
      <c r="G2347" s="11" t="s">
        <v>175</v>
      </c>
      <c r="H2347" s="11">
        <v>1.0</v>
      </c>
      <c r="I2347" s="13">
        <v>8.6</v>
      </c>
      <c r="J2347" s="11">
        <v>0.0</v>
      </c>
      <c r="K2347" s="13">
        <v>4.1</v>
      </c>
      <c r="L2347" s="13">
        <v>4.3</v>
      </c>
      <c r="M2347" s="11">
        <v>-9.0</v>
      </c>
      <c r="N2347" s="14">
        <v>0.69</v>
      </c>
      <c r="O2347" s="13">
        <v>54.6</v>
      </c>
      <c r="P2347" s="13">
        <v>8.4</v>
      </c>
      <c r="Q2347" s="13">
        <v>21.3</v>
      </c>
      <c r="R2347" s="13">
        <v>7.8</v>
      </c>
      <c r="S2347" s="13">
        <v>2.4</v>
      </c>
      <c r="T2347" s="13">
        <v>2.1</v>
      </c>
      <c r="U2347" s="13">
        <v>0.9</v>
      </c>
      <c r="V2347" s="13">
        <v>56.9</v>
      </c>
      <c r="W2347" s="11" t="str">
        <f t="shared" si="1"/>
        <v>C-Weak|BBVA|Risk|2025</v>
      </c>
      <c r="X2347" s="15">
        <f>(MAX(0,MIN(1,1-(K2347-scaling_params!$B$2)/(scaling_params!$C$2-scaling_params!$B$2)))+MAX(0,MIN(1,(L2347-scaling_params!$B$3)/(scaling_params!$C$3-scaling_params!$B$3))))/2</f>
        <v>0.09558823529</v>
      </c>
      <c r="Y2347" s="15">
        <f>(MAX(0,MIN(1,(M2347-scaling_params!$B$4)/(scaling_params!$C$4-scaling_params!$B$4)))+MAX(0,MIN(1,(N2347-scaling_params!$B$5)/(scaling_params!$C$5-scaling_params!$B$5))))/2</f>
        <v>0.330952381</v>
      </c>
      <c r="Z2347" s="15">
        <f>(MAX(0,MIN(1,(O2347-scaling_params!$B$6)/(scaling_params!$C$6-scaling_params!$B$6)))+MAX(0,MIN(1,1-(P2347-scaling_params!$B$7)/(scaling_params!$C$7-scaling_params!$B$7)))+MAX(0,MIN(1,(T2347-scaling_params!$B$11)/(scaling_params!$C$11-scaling_params!$B$11))))/3</f>
        <v>0.1292149292</v>
      </c>
      <c r="AA2347" s="15">
        <f>(MAX(0,MIN(1,1-(Q2347-scaling_params!$B$8)/(scaling_params!$C$8-scaling_params!$B$8)))+MAX(0,MIN(1,(R2347-scaling_params!$B$9)/(scaling_params!$C$9-scaling_params!$B$9)))+MAX(0,MIN(1,(S2347-scaling_params!$B$10)/(scaling_params!$C$10-scaling_params!$B$10))))/3</f>
        <v>0.07843137255</v>
      </c>
      <c r="AB2347" s="15">
        <f>(MAX(0,MIN(1,(U2347-scaling_params!$B$12)/(scaling_params!$C$12-scaling_params!$B$12)))+MAX(0,MIN(1,(V2347-scaling_params!$B$13)/(scaling_params!$C$13-scaling_params!$B$13))))/2</f>
        <v>0.1227272727</v>
      </c>
      <c r="AC2347" s="13">
        <f>(scaling_params!$G$2*X2347+scaling_params!$G$3*Y2347+scaling_params!$G$4*Z2347+scaling_params!$G$5*AA2347+scaling_params!$G$6*AB2347)*100</f>
        <v>15.88882929</v>
      </c>
      <c r="AD2347" s="11" t="s">
        <v>681</v>
      </c>
      <c r="AE2347" s="11">
        <f t="shared" si="2"/>
        <v>0</v>
      </c>
    </row>
    <row r="2348" ht="15.75" customHeight="1">
      <c r="A2348" s="11" t="s">
        <v>351</v>
      </c>
      <c r="B2348" s="11" t="s">
        <v>163</v>
      </c>
      <c r="C2348" s="11" t="s">
        <v>328</v>
      </c>
      <c r="D2348" s="11" t="s">
        <v>177</v>
      </c>
      <c r="E2348" s="12">
        <v>2024.0</v>
      </c>
      <c r="F2348" s="11" t="s">
        <v>166</v>
      </c>
      <c r="G2348" s="11" t="s">
        <v>175</v>
      </c>
      <c r="H2348" s="11">
        <v>4.0</v>
      </c>
      <c r="I2348" s="13">
        <v>8.9</v>
      </c>
      <c r="J2348" s="11">
        <v>0.0</v>
      </c>
      <c r="K2348" s="13">
        <v>4.9</v>
      </c>
      <c r="L2348" s="13">
        <v>6.0</v>
      </c>
      <c r="M2348" s="11">
        <v>-10.0</v>
      </c>
      <c r="N2348" s="14">
        <v>0.73</v>
      </c>
      <c r="O2348" s="13">
        <v>59.8</v>
      </c>
      <c r="P2348" s="13">
        <v>9.1</v>
      </c>
      <c r="Q2348" s="13">
        <v>23.3</v>
      </c>
      <c r="R2348" s="13">
        <v>7.2</v>
      </c>
      <c r="S2348" s="13">
        <v>2.9</v>
      </c>
      <c r="T2348" s="13">
        <v>2.8</v>
      </c>
      <c r="U2348" s="13">
        <v>0.7</v>
      </c>
      <c r="V2348" s="13">
        <v>63.5</v>
      </c>
      <c r="W2348" s="11" t="str">
        <f t="shared" si="1"/>
        <v>C-Weak|BBVA|Retail|2024</v>
      </c>
      <c r="X2348" s="15">
        <f>(MAX(0,MIN(1,1-(K2348-scaling_params!$B$2)/(scaling_params!$C$2-scaling_params!$B$2)))+MAX(0,MIN(1,(L2348-scaling_params!$B$3)/(scaling_params!$C$3-scaling_params!$B$3))))/2</f>
        <v>0.2205882353</v>
      </c>
      <c r="Y2348" s="15">
        <f>(MAX(0,MIN(1,(M2348-scaling_params!$B$4)/(scaling_params!$C$4-scaling_params!$B$4)))+MAX(0,MIN(1,(N2348-scaling_params!$B$5)/(scaling_params!$C$5-scaling_params!$B$5))))/2</f>
        <v>0.3761904762</v>
      </c>
      <c r="Z2348" s="15">
        <f>(MAX(0,MIN(1,(O2348-scaling_params!$B$6)/(scaling_params!$C$6-scaling_params!$B$6)))+MAX(0,MIN(1,1-(P2348-scaling_params!$B$7)/(scaling_params!$C$7-scaling_params!$B$7)))+MAX(0,MIN(1,(T2348-scaling_params!$B$11)/(scaling_params!$C$11-scaling_params!$B$11))))/3</f>
        <v>0.1856238133</v>
      </c>
      <c r="AA2348" s="15">
        <f>(MAX(0,MIN(1,1-(Q2348-scaling_params!$B$8)/(scaling_params!$C$8-scaling_params!$B$8)))+MAX(0,MIN(1,(R2348-scaling_params!$B$9)/(scaling_params!$C$9-scaling_params!$B$9)))+MAX(0,MIN(1,(S2348-scaling_params!$B$10)/(scaling_params!$C$10-scaling_params!$B$10))))/3</f>
        <v>0.1274509804</v>
      </c>
      <c r="AB2348" s="15">
        <f>(MAX(0,MIN(1,(U2348-scaling_params!$B$12)/(scaling_params!$C$12-scaling_params!$B$12)))+MAX(0,MIN(1,(V2348-scaling_params!$B$13)/(scaling_params!$C$13-scaling_params!$B$13))))/2</f>
        <v>0.1827272727</v>
      </c>
      <c r="AC2348" s="13">
        <f>(scaling_params!$G$2*X2348+scaling_params!$G$3*Y2348+scaling_params!$G$4*Z2348+scaling_params!$G$5*AA2348+scaling_params!$G$6*AB2348)*100</f>
        <v>22.78577841</v>
      </c>
      <c r="AD2348" s="11" t="s">
        <v>681</v>
      </c>
      <c r="AE2348" s="11">
        <f t="shared" si="2"/>
        <v>0</v>
      </c>
    </row>
    <row r="2349" ht="15.75" customHeight="1">
      <c r="A2349" s="11" t="s">
        <v>351</v>
      </c>
      <c r="B2349" s="11" t="s">
        <v>163</v>
      </c>
      <c r="C2349" s="11" t="s">
        <v>328</v>
      </c>
      <c r="D2349" s="11" t="s">
        <v>177</v>
      </c>
      <c r="E2349" s="12">
        <v>2025.0</v>
      </c>
      <c r="F2349" s="11" t="s">
        <v>166</v>
      </c>
      <c r="G2349" s="11" t="s">
        <v>175</v>
      </c>
      <c r="H2349" s="11">
        <v>4.0</v>
      </c>
      <c r="I2349" s="13">
        <v>8.6</v>
      </c>
      <c r="J2349" s="11">
        <v>0.0</v>
      </c>
      <c r="K2349" s="13">
        <v>5.4</v>
      </c>
      <c r="L2349" s="13">
        <v>6.4</v>
      </c>
      <c r="M2349" s="11">
        <v>9.0</v>
      </c>
      <c r="N2349" s="14">
        <v>0.72</v>
      </c>
      <c r="O2349" s="13">
        <v>52.5</v>
      </c>
      <c r="P2349" s="13">
        <v>9.5</v>
      </c>
      <c r="Q2349" s="13">
        <v>23.0</v>
      </c>
      <c r="R2349" s="13">
        <v>10.6</v>
      </c>
      <c r="S2349" s="13">
        <v>2.9</v>
      </c>
      <c r="T2349" s="13">
        <v>3.3</v>
      </c>
      <c r="U2349" s="13">
        <v>0.7</v>
      </c>
      <c r="V2349" s="13">
        <v>71.1</v>
      </c>
      <c r="W2349" s="11" t="str">
        <f t="shared" si="1"/>
        <v>C-Weak|BBVA|Retail|2025</v>
      </c>
      <c r="X2349" s="15">
        <f>(MAX(0,MIN(1,1-(K2349-scaling_params!$B$2)/(scaling_params!$C$2-scaling_params!$B$2)))+MAX(0,MIN(1,(L2349-scaling_params!$B$3)/(scaling_params!$C$3-scaling_params!$B$3))))/2</f>
        <v>0.25</v>
      </c>
      <c r="Y2349" s="15">
        <f>(MAX(0,MIN(1,(M2349-scaling_params!$B$4)/(scaling_params!$C$4-scaling_params!$B$4)))+MAX(0,MIN(1,(N2349-scaling_params!$B$5)/(scaling_params!$C$5-scaling_params!$B$5))))/2</f>
        <v>0.4541666667</v>
      </c>
      <c r="Z2349" s="15">
        <f>(MAX(0,MIN(1,(O2349-scaling_params!$B$6)/(scaling_params!$C$6-scaling_params!$B$6)))+MAX(0,MIN(1,1-(P2349-scaling_params!$B$7)/(scaling_params!$C$7-scaling_params!$B$7)))+MAX(0,MIN(1,(T2349-scaling_params!$B$11)/(scaling_params!$C$11-scaling_params!$B$11))))/3</f>
        <v>0.1714285714</v>
      </c>
      <c r="AA2349" s="15">
        <f>(MAX(0,MIN(1,1-(Q2349-scaling_params!$B$8)/(scaling_params!$C$8-scaling_params!$B$8)))+MAX(0,MIN(1,(R2349-scaling_params!$B$9)/(scaling_params!$C$9-scaling_params!$B$9)))+MAX(0,MIN(1,(S2349-scaling_params!$B$10)/(scaling_params!$C$10-scaling_params!$B$10))))/3</f>
        <v>0.135889799</v>
      </c>
      <c r="AB2349" s="15">
        <f>(MAX(0,MIN(1,(U2349-scaling_params!$B$12)/(scaling_params!$C$12-scaling_params!$B$12)))+MAX(0,MIN(1,(V2349-scaling_params!$B$13)/(scaling_params!$C$13-scaling_params!$B$13))))/2</f>
        <v>0.2518181818</v>
      </c>
      <c r="AC2349" s="13">
        <f>(scaling_params!$G$2*X2349+scaling_params!$G$3*Y2349+scaling_params!$G$4*Z2349+scaling_params!$G$5*AA2349+scaling_params!$G$6*AB2349)*100</f>
        <v>25.9396031</v>
      </c>
      <c r="AD2349" s="11" t="s">
        <v>681</v>
      </c>
      <c r="AE2349" s="11">
        <f t="shared" si="2"/>
        <v>0</v>
      </c>
    </row>
    <row r="2350" ht="15.75" customHeight="1">
      <c r="A2350" s="11" t="s">
        <v>352</v>
      </c>
      <c r="B2350" s="11" t="s">
        <v>163</v>
      </c>
      <c r="C2350" s="11" t="s">
        <v>328</v>
      </c>
      <c r="D2350" s="11" t="s">
        <v>165</v>
      </c>
      <c r="E2350" s="12">
        <v>2024.0</v>
      </c>
      <c r="F2350" s="11" t="s">
        <v>171</v>
      </c>
      <c r="G2350" s="11" t="s">
        <v>172</v>
      </c>
      <c r="H2350" s="11">
        <v>2.0</v>
      </c>
      <c r="I2350" s="13">
        <v>8.9</v>
      </c>
      <c r="J2350" s="11">
        <v>0.0</v>
      </c>
      <c r="K2350" s="13">
        <v>5.2</v>
      </c>
      <c r="L2350" s="13">
        <v>5.4</v>
      </c>
      <c r="M2350" s="11">
        <v>-28.0</v>
      </c>
      <c r="N2350" s="14">
        <v>0.63</v>
      </c>
      <c r="O2350" s="13">
        <v>53.3</v>
      </c>
      <c r="P2350" s="13">
        <v>9.3</v>
      </c>
      <c r="Q2350" s="13">
        <v>24.0</v>
      </c>
      <c r="R2350" s="13">
        <v>6.7</v>
      </c>
      <c r="S2350" s="13">
        <v>2.0</v>
      </c>
      <c r="T2350" s="13">
        <v>1.9</v>
      </c>
      <c r="U2350" s="13">
        <v>0.6</v>
      </c>
      <c r="V2350" s="13">
        <v>53.6</v>
      </c>
      <c r="W2350" s="11" t="str">
        <f t="shared" si="1"/>
        <v>C-Weak|BBVA|Operations|2024</v>
      </c>
      <c r="X2350" s="15">
        <f>(MAX(0,MIN(1,1-(K2350-scaling_params!$B$2)/(scaling_params!$C$2-scaling_params!$B$2)))+MAX(0,MIN(1,(L2350-scaling_params!$B$3)/(scaling_params!$C$3-scaling_params!$B$3))))/2</f>
        <v>0.1764705882</v>
      </c>
      <c r="Y2350" s="15">
        <f>(MAX(0,MIN(1,(M2350-scaling_params!$B$4)/(scaling_params!$C$4-scaling_params!$B$4)))+MAX(0,MIN(1,(N2350-scaling_params!$B$5)/(scaling_params!$C$5-scaling_params!$B$5))))/2</f>
        <v>0.1654761905</v>
      </c>
      <c r="Z2350" s="15">
        <f>(MAX(0,MIN(1,(O2350-scaling_params!$B$6)/(scaling_params!$C$6-scaling_params!$B$6)))+MAX(0,MIN(1,1-(P2350-scaling_params!$B$7)/(scaling_params!$C$7-scaling_params!$B$7)))+MAX(0,MIN(1,(T2350-scaling_params!$B$11)/(scaling_params!$C$11-scaling_params!$B$11))))/3</f>
        <v>0.0380952381</v>
      </c>
      <c r="AA2350" s="15">
        <f>(MAX(0,MIN(1,1-(Q2350-scaling_params!$B$8)/(scaling_params!$C$8-scaling_params!$B$8)))+MAX(0,MIN(1,(R2350-scaling_params!$B$9)/(scaling_params!$C$9-scaling_params!$B$9)))+MAX(0,MIN(1,(S2350-scaling_params!$B$10)/(scaling_params!$C$10-scaling_params!$B$10))))/3</f>
        <v>0.03921568627</v>
      </c>
      <c r="AB2350" s="15">
        <f>(MAX(0,MIN(1,(U2350-scaling_params!$B$12)/(scaling_params!$C$12-scaling_params!$B$12)))+MAX(0,MIN(1,(V2350-scaling_params!$B$13)/(scaling_params!$C$13-scaling_params!$B$13))))/2</f>
        <v>0.09272727273</v>
      </c>
      <c r="AC2350" s="13">
        <f>(scaling_params!$G$2*X2350+scaling_params!$G$3*Y2350+scaling_params!$G$4*Z2350+scaling_params!$G$5*AA2350+scaling_params!$G$6*AB2350)*100</f>
        <v>10.71536529</v>
      </c>
      <c r="AD2350" s="11" t="s">
        <v>681</v>
      </c>
      <c r="AE2350" s="11">
        <f t="shared" si="2"/>
        <v>0</v>
      </c>
    </row>
    <row r="2351" ht="15.75" customHeight="1">
      <c r="A2351" s="11" t="s">
        <v>352</v>
      </c>
      <c r="B2351" s="11" t="s">
        <v>163</v>
      </c>
      <c r="C2351" s="11" t="s">
        <v>328</v>
      </c>
      <c r="D2351" s="11" t="s">
        <v>165</v>
      </c>
      <c r="E2351" s="12">
        <v>2025.0</v>
      </c>
      <c r="F2351" s="11" t="s">
        <v>171</v>
      </c>
      <c r="G2351" s="11" t="s">
        <v>172</v>
      </c>
      <c r="H2351" s="11">
        <v>2.0</v>
      </c>
      <c r="I2351" s="13">
        <v>8.6</v>
      </c>
      <c r="J2351" s="11">
        <v>0.0</v>
      </c>
      <c r="K2351" s="13">
        <v>4.5</v>
      </c>
      <c r="L2351" s="13">
        <v>5.6</v>
      </c>
      <c r="M2351" s="11">
        <v>-15.0</v>
      </c>
      <c r="N2351" s="14">
        <v>0.78</v>
      </c>
      <c r="O2351" s="13">
        <v>52.7</v>
      </c>
      <c r="P2351" s="13">
        <v>9.3</v>
      </c>
      <c r="Q2351" s="13">
        <v>21.4</v>
      </c>
      <c r="R2351" s="13">
        <v>5.7</v>
      </c>
      <c r="S2351" s="13">
        <v>2.1</v>
      </c>
      <c r="T2351" s="13">
        <v>2.9</v>
      </c>
      <c r="U2351" s="13">
        <v>0.5</v>
      </c>
      <c r="V2351" s="13">
        <v>64.1</v>
      </c>
      <c r="W2351" s="11" t="str">
        <f t="shared" si="1"/>
        <v>C-Weak|BBVA|Operations|2025</v>
      </c>
      <c r="X2351" s="15">
        <f>(MAX(0,MIN(1,1-(K2351-scaling_params!$B$2)/(scaling_params!$C$2-scaling_params!$B$2)))+MAX(0,MIN(1,(L2351-scaling_params!$B$3)/(scaling_params!$C$3-scaling_params!$B$3))))/2</f>
        <v>0.1911764706</v>
      </c>
      <c r="Y2351" s="15">
        <f>(MAX(0,MIN(1,(M2351-scaling_params!$B$4)/(scaling_params!$C$4-scaling_params!$B$4)))+MAX(0,MIN(1,(N2351-scaling_params!$B$5)/(scaling_params!$C$5-scaling_params!$B$5))))/2</f>
        <v>0.4148809524</v>
      </c>
      <c r="Z2351" s="15">
        <f>(MAX(0,MIN(1,(O2351-scaling_params!$B$6)/(scaling_params!$C$6-scaling_params!$B$6)))+MAX(0,MIN(1,1-(P2351-scaling_params!$B$7)/(scaling_params!$C$7-scaling_params!$B$7)))+MAX(0,MIN(1,(T2351-scaling_params!$B$11)/(scaling_params!$C$11-scaling_params!$B$11))))/3</f>
        <v>0.1333333333</v>
      </c>
      <c r="AA2351" s="15">
        <f>(MAX(0,MIN(1,1-(Q2351-scaling_params!$B$8)/(scaling_params!$C$8-scaling_params!$B$8)))+MAX(0,MIN(1,(R2351-scaling_params!$B$9)/(scaling_params!$C$9-scaling_params!$B$9)))+MAX(0,MIN(1,(S2351-scaling_params!$B$10)/(scaling_params!$C$10-scaling_params!$B$10))))/3</f>
        <v>0.04901960784</v>
      </c>
      <c r="AB2351" s="15">
        <f>(MAX(0,MIN(1,(U2351-scaling_params!$B$12)/(scaling_params!$C$12-scaling_params!$B$12)))+MAX(0,MIN(1,(V2351-scaling_params!$B$13)/(scaling_params!$C$13-scaling_params!$B$13))))/2</f>
        <v>0.1881818182</v>
      </c>
      <c r="AC2351" s="13">
        <f>(scaling_params!$G$2*X2351+scaling_params!$G$3*Y2351+scaling_params!$G$4*Z2351+scaling_params!$G$5*AA2351+scaling_params!$G$6*AB2351)*100</f>
        <v>20.45897333</v>
      </c>
      <c r="AD2351" s="11" t="s">
        <v>681</v>
      </c>
      <c r="AE2351" s="11">
        <f t="shared" si="2"/>
        <v>0</v>
      </c>
    </row>
    <row r="2352" ht="15.75" customHeight="1">
      <c r="A2352" s="11" t="s">
        <v>353</v>
      </c>
      <c r="B2352" s="11" t="s">
        <v>163</v>
      </c>
      <c r="C2352" s="11" t="s">
        <v>328</v>
      </c>
      <c r="D2352" s="11" t="s">
        <v>181</v>
      </c>
      <c r="E2352" s="12">
        <v>2024.0</v>
      </c>
      <c r="F2352" s="11" t="s">
        <v>166</v>
      </c>
      <c r="G2352" s="11" t="s">
        <v>167</v>
      </c>
      <c r="H2352" s="11">
        <v>1.0</v>
      </c>
      <c r="I2352" s="13">
        <v>8.9</v>
      </c>
      <c r="J2352" s="11">
        <v>0.0</v>
      </c>
      <c r="K2352" s="13">
        <v>5.0</v>
      </c>
      <c r="L2352" s="13">
        <v>4.2</v>
      </c>
      <c r="M2352" s="11">
        <v>-18.0</v>
      </c>
      <c r="N2352" s="14">
        <v>0.61</v>
      </c>
      <c r="O2352" s="13">
        <v>58.2</v>
      </c>
      <c r="P2352" s="13">
        <v>10.1</v>
      </c>
      <c r="Q2352" s="13">
        <v>23.5</v>
      </c>
      <c r="R2352" s="13">
        <v>8.2</v>
      </c>
      <c r="S2352" s="13">
        <v>2.3</v>
      </c>
      <c r="T2352" s="13">
        <v>1.8</v>
      </c>
      <c r="U2352" s="13">
        <v>1.0</v>
      </c>
      <c r="V2352" s="13">
        <v>50.2</v>
      </c>
      <c r="W2352" s="11" t="str">
        <f t="shared" si="1"/>
        <v>C-Weak|BBVA|Corporate|2024</v>
      </c>
      <c r="X2352" s="15">
        <f>(MAX(0,MIN(1,1-(K2352-scaling_params!$B$2)/(scaling_params!$C$2-scaling_params!$B$2)))+MAX(0,MIN(1,(L2352-scaling_params!$B$3)/(scaling_params!$C$3-scaling_params!$B$3))))/2</f>
        <v>0.08823529412</v>
      </c>
      <c r="Y2352" s="15">
        <f>(MAX(0,MIN(1,(M2352-scaling_params!$B$4)/(scaling_params!$C$4-scaling_params!$B$4)))+MAX(0,MIN(1,(N2352-scaling_params!$B$5)/(scaling_params!$C$5-scaling_params!$B$5))))/2</f>
        <v>0.1880952381</v>
      </c>
      <c r="Z2352" s="15">
        <f>(MAX(0,MIN(1,(O2352-scaling_params!$B$6)/(scaling_params!$C$6-scaling_params!$B$6)))+MAX(0,MIN(1,1-(P2352-scaling_params!$B$7)/(scaling_params!$C$7-scaling_params!$B$7)))+MAX(0,MIN(1,(T2352-scaling_params!$B$11)/(scaling_params!$C$11-scaling_params!$B$11))))/3</f>
        <v>0.05497406884</v>
      </c>
      <c r="AA2352" s="15">
        <f>(MAX(0,MIN(1,1-(Q2352-scaling_params!$B$8)/(scaling_params!$C$8-scaling_params!$B$8)))+MAX(0,MIN(1,(R2352-scaling_params!$B$9)/(scaling_params!$C$9-scaling_params!$B$9)))+MAX(0,MIN(1,(S2352-scaling_params!$B$10)/(scaling_params!$C$10-scaling_params!$B$10))))/3</f>
        <v>0.06862745098</v>
      </c>
      <c r="AB2352" s="15">
        <f>(MAX(0,MIN(1,(U2352-scaling_params!$B$12)/(scaling_params!$C$12-scaling_params!$B$12)))+MAX(0,MIN(1,(V2352-scaling_params!$B$13)/(scaling_params!$C$13-scaling_params!$B$13))))/2</f>
        <v>0.06181818182</v>
      </c>
      <c r="AC2352" s="13">
        <f>(scaling_params!$G$2*X2352+scaling_params!$G$3*Y2352+scaling_params!$G$4*Z2352+scaling_params!$G$5*AA2352+scaling_params!$G$6*AB2352)*100</f>
        <v>9.722955807</v>
      </c>
      <c r="AD2352" s="11" t="s">
        <v>681</v>
      </c>
      <c r="AE2352" s="11">
        <f t="shared" si="2"/>
        <v>0</v>
      </c>
    </row>
    <row r="2353" ht="15.75" customHeight="1">
      <c r="A2353" s="11" t="s">
        <v>353</v>
      </c>
      <c r="B2353" s="11" t="s">
        <v>163</v>
      </c>
      <c r="C2353" s="11" t="s">
        <v>328</v>
      </c>
      <c r="D2353" s="11" t="s">
        <v>181</v>
      </c>
      <c r="E2353" s="12">
        <v>2025.0</v>
      </c>
      <c r="F2353" s="11" t="s">
        <v>166</v>
      </c>
      <c r="G2353" s="11" t="s">
        <v>167</v>
      </c>
      <c r="H2353" s="11">
        <v>1.0</v>
      </c>
      <c r="I2353" s="13">
        <v>8.6</v>
      </c>
      <c r="J2353" s="11">
        <v>0.0</v>
      </c>
      <c r="K2353" s="13">
        <v>5.1</v>
      </c>
      <c r="L2353" s="13">
        <v>5.5</v>
      </c>
      <c r="M2353" s="11">
        <v>-10.0</v>
      </c>
      <c r="N2353" s="14">
        <v>0.68</v>
      </c>
      <c r="O2353" s="13">
        <v>54.3</v>
      </c>
      <c r="P2353" s="13">
        <v>9.4</v>
      </c>
      <c r="Q2353" s="13">
        <v>22.9</v>
      </c>
      <c r="R2353" s="13">
        <v>7.0</v>
      </c>
      <c r="S2353" s="13">
        <v>2.4</v>
      </c>
      <c r="T2353" s="13">
        <v>2.4</v>
      </c>
      <c r="U2353" s="13">
        <v>0.8</v>
      </c>
      <c r="V2353" s="13">
        <v>55.7</v>
      </c>
      <c r="W2353" s="11" t="str">
        <f t="shared" si="1"/>
        <v>C-Weak|BBVA|Corporate|2025</v>
      </c>
      <c r="X2353" s="15">
        <f>(MAX(0,MIN(1,1-(K2353-scaling_params!$B$2)/(scaling_params!$C$2-scaling_params!$B$2)))+MAX(0,MIN(1,(L2353-scaling_params!$B$3)/(scaling_params!$C$3-scaling_params!$B$3))))/2</f>
        <v>0.1838235294</v>
      </c>
      <c r="Y2353" s="15">
        <f>(MAX(0,MIN(1,(M2353-scaling_params!$B$4)/(scaling_params!$C$4-scaling_params!$B$4)))+MAX(0,MIN(1,(N2353-scaling_params!$B$5)/(scaling_params!$C$5-scaling_params!$B$5))))/2</f>
        <v>0.3136904762</v>
      </c>
      <c r="Z2353" s="15">
        <f>(MAX(0,MIN(1,(O2353-scaling_params!$B$6)/(scaling_params!$C$6-scaling_params!$B$6)))+MAX(0,MIN(1,1-(P2353-scaling_params!$B$7)/(scaling_params!$C$7-scaling_params!$B$7)))+MAX(0,MIN(1,(T2353-scaling_params!$B$11)/(scaling_params!$C$11-scaling_params!$B$11))))/3</f>
        <v>0.08571428571</v>
      </c>
      <c r="AA2353" s="15">
        <f>(MAX(0,MIN(1,1-(Q2353-scaling_params!$B$8)/(scaling_params!$C$8-scaling_params!$B$8)))+MAX(0,MIN(1,(R2353-scaling_params!$B$9)/(scaling_params!$C$9-scaling_params!$B$9)))+MAX(0,MIN(1,(S2353-scaling_params!$B$10)/(scaling_params!$C$10-scaling_params!$B$10))))/3</f>
        <v>0.07843137255</v>
      </c>
      <c r="AB2353" s="15">
        <f>(MAX(0,MIN(1,(U2353-scaling_params!$B$12)/(scaling_params!$C$12-scaling_params!$B$12)))+MAX(0,MIN(1,(V2353-scaling_params!$B$13)/(scaling_params!$C$13-scaling_params!$B$13))))/2</f>
        <v>0.1118181818</v>
      </c>
      <c r="AC2353" s="13">
        <f>(scaling_params!$G$2*X2353+scaling_params!$G$3*Y2353+scaling_params!$G$4*Z2353+scaling_params!$G$5*AA2353+scaling_params!$G$6*AB2353)*100</f>
        <v>16.40571155</v>
      </c>
      <c r="AD2353" s="11" t="s">
        <v>681</v>
      </c>
      <c r="AE2353" s="11">
        <f t="shared" si="2"/>
        <v>0</v>
      </c>
    </row>
    <row r="2354" ht="15.75" customHeight="1">
      <c r="A2354" s="11" t="s">
        <v>354</v>
      </c>
      <c r="B2354" s="11" t="s">
        <v>163</v>
      </c>
      <c r="C2354" s="11" t="s">
        <v>328</v>
      </c>
      <c r="D2354" s="11" t="s">
        <v>174</v>
      </c>
      <c r="E2354" s="12">
        <v>2024.0</v>
      </c>
      <c r="F2354" s="11" t="s">
        <v>166</v>
      </c>
      <c r="G2354" s="11" t="s">
        <v>175</v>
      </c>
      <c r="H2354" s="11">
        <v>3.0</v>
      </c>
      <c r="I2354" s="13">
        <v>8.9</v>
      </c>
      <c r="J2354" s="11">
        <v>0.0</v>
      </c>
      <c r="K2354" s="13">
        <v>4.4</v>
      </c>
      <c r="L2354" s="13">
        <v>4.1</v>
      </c>
      <c r="M2354" s="11">
        <v>-20.0</v>
      </c>
      <c r="N2354" s="14">
        <v>0.68</v>
      </c>
      <c r="O2354" s="13">
        <v>50.8</v>
      </c>
      <c r="P2354" s="13">
        <v>10.1</v>
      </c>
      <c r="Q2354" s="13">
        <v>23.5</v>
      </c>
      <c r="R2354" s="13">
        <v>5.6</v>
      </c>
      <c r="S2354" s="13">
        <v>2.1</v>
      </c>
      <c r="T2354" s="13">
        <v>1.3</v>
      </c>
      <c r="U2354" s="13">
        <v>0.8</v>
      </c>
      <c r="V2354" s="13">
        <v>49.7</v>
      </c>
      <c r="W2354" s="11" t="str">
        <f t="shared" si="1"/>
        <v>C-Weak|BBVA|Digital|2024</v>
      </c>
      <c r="X2354" s="15">
        <f>(MAX(0,MIN(1,1-(K2354-scaling_params!$B$2)/(scaling_params!$C$2-scaling_params!$B$2)))+MAX(0,MIN(1,(L2354-scaling_params!$B$3)/(scaling_params!$C$3-scaling_params!$B$3))))/2</f>
        <v>0.08088235294</v>
      </c>
      <c r="Y2354" s="15">
        <f>(MAX(0,MIN(1,(M2354-scaling_params!$B$4)/(scaling_params!$C$4-scaling_params!$B$4)))+MAX(0,MIN(1,(N2354-scaling_params!$B$5)/(scaling_params!$C$5-scaling_params!$B$5))))/2</f>
        <v>0.2660714286</v>
      </c>
      <c r="Z2354" s="15">
        <f>(MAX(0,MIN(1,(O2354-scaling_params!$B$6)/(scaling_params!$C$6-scaling_params!$B$6)))+MAX(0,MIN(1,1-(P2354-scaling_params!$B$7)/(scaling_params!$C$7-scaling_params!$B$7)))+MAX(0,MIN(1,(T2354-scaling_params!$B$11)/(scaling_params!$C$11-scaling_params!$B$11))))/3</f>
        <v>0</v>
      </c>
      <c r="AA2354" s="15">
        <f>(MAX(0,MIN(1,1-(Q2354-scaling_params!$B$8)/(scaling_params!$C$8-scaling_params!$B$8)))+MAX(0,MIN(1,(R2354-scaling_params!$B$9)/(scaling_params!$C$9-scaling_params!$B$9)))+MAX(0,MIN(1,(S2354-scaling_params!$B$10)/(scaling_params!$C$10-scaling_params!$B$10))))/3</f>
        <v>0.04901960784</v>
      </c>
      <c r="AB2354" s="15">
        <f>(MAX(0,MIN(1,(U2354-scaling_params!$B$12)/(scaling_params!$C$12-scaling_params!$B$12)))+MAX(0,MIN(1,(V2354-scaling_params!$B$13)/(scaling_params!$C$13-scaling_params!$B$13))))/2</f>
        <v>0.05727272727</v>
      </c>
      <c r="AC2354" s="13">
        <f>(scaling_params!$G$2*X2354+scaling_params!$G$3*Y2354+scaling_params!$G$4*Z2354+scaling_params!$G$5*AA2354+scaling_params!$G$6*AB2354)*100</f>
        <v>9.691977145</v>
      </c>
      <c r="AD2354" s="11" t="s">
        <v>681</v>
      </c>
      <c r="AE2354" s="11">
        <f t="shared" si="2"/>
        <v>0</v>
      </c>
    </row>
    <row r="2355" ht="15.75" customHeight="1">
      <c r="A2355" s="11" t="s">
        <v>354</v>
      </c>
      <c r="B2355" s="11" t="s">
        <v>163</v>
      </c>
      <c r="C2355" s="11" t="s">
        <v>328</v>
      </c>
      <c r="D2355" s="11" t="s">
        <v>174</v>
      </c>
      <c r="E2355" s="12">
        <v>2025.0</v>
      </c>
      <c r="F2355" s="11" t="s">
        <v>166</v>
      </c>
      <c r="G2355" s="11" t="s">
        <v>175</v>
      </c>
      <c r="H2355" s="11">
        <v>3.0</v>
      </c>
      <c r="I2355" s="13">
        <v>8.6</v>
      </c>
      <c r="J2355" s="11">
        <v>0.0</v>
      </c>
      <c r="K2355" s="13">
        <v>4.9</v>
      </c>
      <c r="L2355" s="13">
        <v>4.6</v>
      </c>
      <c r="M2355" s="11">
        <v>-6.0</v>
      </c>
      <c r="N2355" s="14">
        <v>0.59</v>
      </c>
      <c r="O2355" s="13">
        <v>53.6</v>
      </c>
      <c r="P2355" s="13">
        <v>9.0</v>
      </c>
      <c r="Q2355" s="13">
        <v>22.9</v>
      </c>
      <c r="R2355" s="13">
        <v>8.4</v>
      </c>
      <c r="S2355" s="13">
        <v>1.9</v>
      </c>
      <c r="T2355" s="13">
        <v>1.6</v>
      </c>
      <c r="U2355" s="13">
        <v>0.8</v>
      </c>
      <c r="V2355" s="13">
        <v>49.3</v>
      </c>
      <c r="W2355" s="11" t="str">
        <f t="shared" si="1"/>
        <v>C-Weak|BBVA|Digital|2025</v>
      </c>
      <c r="X2355" s="15">
        <f>(MAX(0,MIN(1,1-(K2355-scaling_params!$B$2)/(scaling_params!$C$2-scaling_params!$B$2)))+MAX(0,MIN(1,(L2355-scaling_params!$B$3)/(scaling_params!$C$3-scaling_params!$B$3))))/2</f>
        <v>0.1176470588</v>
      </c>
      <c r="Y2355" s="15">
        <f>(MAX(0,MIN(1,(M2355-scaling_params!$B$4)/(scaling_params!$C$4-scaling_params!$B$4)))+MAX(0,MIN(1,(N2355-scaling_params!$B$5)/(scaling_params!$C$5-scaling_params!$B$5))))/2</f>
        <v>0.2202380952</v>
      </c>
      <c r="Z2355" s="15">
        <f>(MAX(0,MIN(1,(O2355-scaling_params!$B$6)/(scaling_params!$C$6-scaling_params!$B$6)))+MAX(0,MIN(1,1-(P2355-scaling_params!$B$7)/(scaling_params!$C$7-scaling_params!$B$7)))+MAX(0,MIN(1,(T2355-scaling_params!$B$11)/(scaling_params!$C$11-scaling_params!$B$11))))/3</f>
        <v>0.02754182754</v>
      </c>
      <c r="AA2355" s="15">
        <f>(MAX(0,MIN(1,1-(Q2355-scaling_params!$B$8)/(scaling_params!$C$8-scaling_params!$B$8)))+MAX(0,MIN(1,(R2355-scaling_params!$B$9)/(scaling_params!$C$9-scaling_params!$B$9)))+MAX(0,MIN(1,(S2355-scaling_params!$B$10)/(scaling_params!$C$10-scaling_params!$B$10))))/3</f>
        <v>0.02941176471</v>
      </c>
      <c r="AB2355" s="15">
        <f>(MAX(0,MIN(1,(U2355-scaling_params!$B$12)/(scaling_params!$C$12-scaling_params!$B$12)))+MAX(0,MIN(1,(V2355-scaling_params!$B$13)/(scaling_params!$C$13-scaling_params!$B$13))))/2</f>
        <v>0.05363636364</v>
      </c>
      <c r="AC2355" s="13">
        <f>(scaling_params!$G$2*X2355+scaling_params!$G$3*Y2355+scaling_params!$G$4*Z2355+scaling_params!$G$5*AA2355+scaling_params!$G$6*AB2355)*100</f>
        <v>9.738090217</v>
      </c>
      <c r="AD2355" s="11" t="s">
        <v>681</v>
      </c>
      <c r="AE2355" s="11">
        <f t="shared" si="2"/>
        <v>0</v>
      </c>
    </row>
    <row r="2356" ht="15.75" customHeight="1">
      <c r="A2356" s="11" t="s">
        <v>355</v>
      </c>
      <c r="B2356" s="11" t="s">
        <v>163</v>
      </c>
      <c r="C2356" s="11" t="s">
        <v>328</v>
      </c>
      <c r="D2356" s="11" t="s">
        <v>177</v>
      </c>
      <c r="E2356" s="12">
        <v>2024.0</v>
      </c>
      <c r="F2356" s="11" t="s">
        <v>166</v>
      </c>
      <c r="G2356" s="11" t="s">
        <v>175</v>
      </c>
      <c r="H2356" s="11">
        <v>4.0</v>
      </c>
      <c r="I2356" s="13">
        <v>8.9</v>
      </c>
      <c r="J2356" s="11">
        <v>1.0</v>
      </c>
      <c r="K2356" s="13">
        <v>4.9</v>
      </c>
      <c r="L2356" s="13">
        <v>4.3</v>
      </c>
      <c r="M2356" s="11">
        <v>-13.0</v>
      </c>
      <c r="N2356" s="14">
        <v>0.69</v>
      </c>
      <c r="O2356" s="13">
        <v>59.8</v>
      </c>
      <c r="P2356" s="13">
        <v>9.1</v>
      </c>
      <c r="Q2356" s="13">
        <v>23.3</v>
      </c>
      <c r="R2356" s="13">
        <v>7.2</v>
      </c>
      <c r="S2356" s="13">
        <v>2.0</v>
      </c>
      <c r="T2356" s="13">
        <v>2.2</v>
      </c>
      <c r="U2356" s="13">
        <v>0.7</v>
      </c>
      <c r="V2356" s="13">
        <v>53.2</v>
      </c>
      <c r="W2356" s="11" t="str">
        <f t="shared" si="1"/>
        <v>C-Weak|BBVA|Retail|2024</v>
      </c>
      <c r="X2356" s="15">
        <f>(MAX(0,MIN(1,1-(K2356-scaling_params!$B$2)/(scaling_params!$C$2-scaling_params!$B$2)))+MAX(0,MIN(1,(L2356-scaling_params!$B$3)/(scaling_params!$C$3-scaling_params!$B$3))))/2</f>
        <v>0.09558823529</v>
      </c>
      <c r="Y2356" s="15">
        <f>(MAX(0,MIN(1,(M2356-scaling_params!$B$4)/(scaling_params!$C$4-scaling_params!$B$4)))+MAX(0,MIN(1,(N2356-scaling_params!$B$5)/(scaling_params!$C$5-scaling_params!$B$5))))/2</f>
        <v>0.3119047619</v>
      </c>
      <c r="Z2356" s="15">
        <f>(MAX(0,MIN(1,(O2356-scaling_params!$B$6)/(scaling_params!$C$6-scaling_params!$B$6)))+MAX(0,MIN(1,1-(P2356-scaling_params!$B$7)/(scaling_params!$C$7-scaling_params!$B$7)))+MAX(0,MIN(1,(T2356-scaling_params!$B$11)/(scaling_params!$C$11-scaling_params!$B$11))))/3</f>
        <v>0.1284809562</v>
      </c>
      <c r="AA2356" s="15">
        <f>(MAX(0,MIN(1,1-(Q2356-scaling_params!$B$8)/(scaling_params!$C$8-scaling_params!$B$8)))+MAX(0,MIN(1,(R2356-scaling_params!$B$9)/(scaling_params!$C$9-scaling_params!$B$9)))+MAX(0,MIN(1,(S2356-scaling_params!$B$10)/(scaling_params!$C$10-scaling_params!$B$10))))/3</f>
        <v>0.03921568627</v>
      </c>
      <c r="AB2356" s="15">
        <f>(MAX(0,MIN(1,(U2356-scaling_params!$B$12)/(scaling_params!$C$12-scaling_params!$B$12)))+MAX(0,MIN(1,(V2356-scaling_params!$B$13)/(scaling_params!$C$13-scaling_params!$B$13))))/2</f>
        <v>0.08909090909</v>
      </c>
      <c r="AC2356" s="13">
        <f>(scaling_params!$G$2*X2356+scaling_params!$G$3*Y2356+scaling_params!$G$4*Z2356+scaling_params!$G$5*AA2356+scaling_params!$G$6*AB2356)*100</f>
        <v>14.33685671</v>
      </c>
      <c r="AD2356" s="11" t="s">
        <v>681</v>
      </c>
      <c r="AE2356" s="11">
        <f t="shared" si="2"/>
        <v>0</v>
      </c>
    </row>
    <row r="2357" ht="15.75" customHeight="1">
      <c r="A2357" s="11" t="s">
        <v>355</v>
      </c>
      <c r="B2357" s="11" t="s">
        <v>163</v>
      </c>
      <c r="C2357" s="11" t="s">
        <v>328</v>
      </c>
      <c r="D2357" s="11" t="s">
        <v>177</v>
      </c>
      <c r="E2357" s="12">
        <v>2025.0</v>
      </c>
      <c r="F2357" s="11" t="s">
        <v>166</v>
      </c>
      <c r="G2357" s="11" t="s">
        <v>175</v>
      </c>
      <c r="H2357" s="11">
        <v>4.0</v>
      </c>
      <c r="I2357" s="13">
        <v>8.6</v>
      </c>
      <c r="J2357" s="11">
        <v>0.0</v>
      </c>
      <c r="K2357" s="13">
        <v>5.4</v>
      </c>
      <c r="L2357" s="13">
        <v>3.8</v>
      </c>
      <c r="M2357" s="11">
        <v>-26.0</v>
      </c>
      <c r="N2357" s="14">
        <v>0.7</v>
      </c>
      <c r="O2357" s="13">
        <v>52.5</v>
      </c>
      <c r="P2357" s="13">
        <v>9.5</v>
      </c>
      <c r="Q2357" s="13">
        <v>23.0</v>
      </c>
      <c r="R2357" s="13">
        <v>10.6</v>
      </c>
      <c r="S2357" s="13">
        <v>2.6</v>
      </c>
      <c r="T2357" s="13">
        <v>2.4</v>
      </c>
      <c r="U2357" s="13">
        <v>0.7</v>
      </c>
      <c r="V2357" s="13">
        <v>56.7</v>
      </c>
      <c r="W2357" s="11" t="str">
        <f t="shared" si="1"/>
        <v>C-Weak|BBVA|Retail|2025</v>
      </c>
      <c r="X2357" s="15">
        <f>(MAX(0,MIN(1,1-(K2357-scaling_params!$B$2)/(scaling_params!$C$2-scaling_params!$B$2)))+MAX(0,MIN(1,(L2357-scaling_params!$B$3)/(scaling_params!$C$3-scaling_params!$B$3))))/2</f>
        <v>0.05882352941</v>
      </c>
      <c r="Y2357" s="15">
        <f>(MAX(0,MIN(1,(M2357-scaling_params!$B$4)/(scaling_params!$C$4-scaling_params!$B$4)))+MAX(0,MIN(1,(N2357-scaling_params!$B$5)/(scaling_params!$C$5-scaling_params!$B$5))))/2</f>
        <v>0.2625</v>
      </c>
      <c r="Z2357" s="15">
        <f>(MAX(0,MIN(1,(O2357-scaling_params!$B$6)/(scaling_params!$C$6-scaling_params!$B$6)))+MAX(0,MIN(1,1-(P2357-scaling_params!$B$7)/(scaling_params!$C$7-scaling_params!$B$7)))+MAX(0,MIN(1,(T2357-scaling_params!$B$11)/(scaling_params!$C$11-scaling_params!$B$11))))/3</f>
        <v>0.08571428571</v>
      </c>
      <c r="AA2357" s="15">
        <f>(MAX(0,MIN(1,1-(Q2357-scaling_params!$B$8)/(scaling_params!$C$8-scaling_params!$B$8)))+MAX(0,MIN(1,(R2357-scaling_params!$B$9)/(scaling_params!$C$9-scaling_params!$B$9)))+MAX(0,MIN(1,(S2357-scaling_params!$B$10)/(scaling_params!$C$10-scaling_params!$B$10))))/3</f>
        <v>0.1064780343</v>
      </c>
      <c r="AB2357" s="15">
        <f>(MAX(0,MIN(1,(U2357-scaling_params!$B$12)/(scaling_params!$C$12-scaling_params!$B$12)))+MAX(0,MIN(1,(V2357-scaling_params!$B$13)/(scaling_params!$C$13-scaling_params!$B$13))))/2</f>
        <v>0.1209090909</v>
      </c>
      <c r="AC2357" s="13">
        <f>(scaling_params!$G$2*X2357+scaling_params!$G$3*Y2357+scaling_params!$G$4*Z2357+scaling_params!$G$5*AA2357+scaling_params!$G$6*AB2357)*100</f>
        <v>12.86612933</v>
      </c>
      <c r="AD2357" s="11" t="s">
        <v>681</v>
      </c>
      <c r="AE2357" s="11">
        <f t="shared" si="2"/>
        <v>0</v>
      </c>
    </row>
    <row r="2358" ht="15.75" customHeight="1">
      <c r="A2358" s="11" t="s">
        <v>356</v>
      </c>
      <c r="B2358" s="11" t="s">
        <v>163</v>
      </c>
      <c r="C2358" s="11" t="s">
        <v>328</v>
      </c>
      <c r="D2358" s="11" t="s">
        <v>177</v>
      </c>
      <c r="E2358" s="12">
        <v>2024.0</v>
      </c>
      <c r="F2358" s="11" t="s">
        <v>171</v>
      </c>
      <c r="G2358" s="11" t="s">
        <v>175</v>
      </c>
      <c r="H2358" s="11">
        <v>4.0</v>
      </c>
      <c r="I2358" s="13">
        <v>8.9</v>
      </c>
      <c r="J2358" s="11">
        <v>0.0</v>
      </c>
      <c r="K2358" s="13">
        <v>4.9</v>
      </c>
      <c r="L2358" s="13">
        <v>5.4</v>
      </c>
      <c r="M2358" s="11">
        <v>-16.0</v>
      </c>
      <c r="N2358" s="14">
        <v>0.64</v>
      </c>
      <c r="O2358" s="13">
        <v>59.8</v>
      </c>
      <c r="P2358" s="13">
        <v>9.1</v>
      </c>
      <c r="Q2358" s="13">
        <v>23.3</v>
      </c>
      <c r="R2358" s="13">
        <v>7.2</v>
      </c>
      <c r="S2358" s="13">
        <v>1.8</v>
      </c>
      <c r="T2358" s="13">
        <v>2.3</v>
      </c>
      <c r="U2358" s="13">
        <v>0.7</v>
      </c>
      <c r="V2358" s="13">
        <v>52.6</v>
      </c>
      <c r="W2358" s="11" t="str">
        <f t="shared" si="1"/>
        <v>C-Weak|BBVA|Retail|2024</v>
      </c>
      <c r="X2358" s="15">
        <f>(MAX(0,MIN(1,1-(K2358-scaling_params!$B$2)/(scaling_params!$C$2-scaling_params!$B$2)))+MAX(0,MIN(1,(L2358-scaling_params!$B$3)/(scaling_params!$C$3-scaling_params!$B$3))))/2</f>
        <v>0.1764705882</v>
      </c>
      <c r="Y2358" s="15">
        <f>(MAX(0,MIN(1,(M2358-scaling_params!$B$4)/(scaling_params!$C$4-scaling_params!$B$4)))+MAX(0,MIN(1,(N2358-scaling_params!$B$5)/(scaling_params!$C$5-scaling_params!$B$5))))/2</f>
        <v>0.2351190476</v>
      </c>
      <c r="Z2358" s="15">
        <f>(MAX(0,MIN(1,(O2358-scaling_params!$B$6)/(scaling_params!$C$6-scaling_params!$B$6)))+MAX(0,MIN(1,1-(P2358-scaling_params!$B$7)/(scaling_params!$C$7-scaling_params!$B$7)))+MAX(0,MIN(1,(T2358-scaling_params!$B$11)/(scaling_params!$C$11-scaling_params!$B$11))))/3</f>
        <v>0.1380047657</v>
      </c>
      <c r="AA2358" s="15">
        <f>(MAX(0,MIN(1,1-(Q2358-scaling_params!$B$8)/(scaling_params!$C$8-scaling_params!$B$8)))+MAX(0,MIN(1,(R2358-scaling_params!$B$9)/(scaling_params!$C$9-scaling_params!$B$9)))+MAX(0,MIN(1,(S2358-scaling_params!$B$10)/(scaling_params!$C$10-scaling_params!$B$10))))/3</f>
        <v>0.01960784314</v>
      </c>
      <c r="AB2358" s="15">
        <f>(MAX(0,MIN(1,(U2358-scaling_params!$B$12)/(scaling_params!$C$12-scaling_params!$B$12)))+MAX(0,MIN(1,(V2358-scaling_params!$B$13)/(scaling_params!$C$13-scaling_params!$B$13))))/2</f>
        <v>0.08363636364</v>
      </c>
      <c r="AC2358" s="13">
        <f>(scaling_params!$G$2*X2358+scaling_params!$G$3*Y2358+scaling_params!$G$4*Z2358+scaling_params!$G$5*AA2358+scaling_params!$G$6*AB2358)*100</f>
        <v>14.24747557</v>
      </c>
      <c r="AD2358" s="11" t="s">
        <v>681</v>
      </c>
      <c r="AE2358" s="11">
        <f t="shared" si="2"/>
        <v>0</v>
      </c>
    </row>
    <row r="2359" ht="15.75" customHeight="1">
      <c r="A2359" s="11" t="s">
        <v>356</v>
      </c>
      <c r="B2359" s="11" t="s">
        <v>163</v>
      </c>
      <c r="C2359" s="11" t="s">
        <v>328</v>
      </c>
      <c r="D2359" s="11" t="s">
        <v>177</v>
      </c>
      <c r="E2359" s="12">
        <v>2025.0</v>
      </c>
      <c r="F2359" s="11" t="s">
        <v>171</v>
      </c>
      <c r="G2359" s="11" t="s">
        <v>175</v>
      </c>
      <c r="H2359" s="11">
        <v>4.0</v>
      </c>
      <c r="I2359" s="13">
        <v>8.6</v>
      </c>
      <c r="J2359" s="11">
        <v>0.0</v>
      </c>
      <c r="K2359" s="13">
        <v>5.4</v>
      </c>
      <c r="L2359" s="13">
        <v>4.2</v>
      </c>
      <c r="M2359" s="11">
        <v>-17.0</v>
      </c>
      <c r="N2359" s="14">
        <v>0.64</v>
      </c>
      <c r="O2359" s="13">
        <v>52.5</v>
      </c>
      <c r="P2359" s="13">
        <v>9.5</v>
      </c>
      <c r="Q2359" s="13">
        <v>23.0</v>
      </c>
      <c r="R2359" s="13">
        <v>10.6</v>
      </c>
      <c r="S2359" s="13">
        <v>2.1</v>
      </c>
      <c r="T2359" s="13">
        <v>1.8</v>
      </c>
      <c r="U2359" s="13">
        <v>0.7</v>
      </c>
      <c r="V2359" s="13">
        <v>51.3</v>
      </c>
      <c r="W2359" s="11" t="str">
        <f t="shared" si="1"/>
        <v>C-Weak|BBVA|Retail|2025</v>
      </c>
      <c r="X2359" s="15">
        <f>(MAX(0,MIN(1,1-(K2359-scaling_params!$B$2)/(scaling_params!$C$2-scaling_params!$B$2)))+MAX(0,MIN(1,(L2359-scaling_params!$B$3)/(scaling_params!$C$3-scaling_params!$B$3))))/2</f>
        <v>0.08823529412</v>
      </c>
      <c r="Y2359" s="15">
        <f>(MAX(0,MIN(1,(M2359-scaling_params!$B$4)/(scaling_params!$C$4-scaling_params!$B$4)))+MAX(0,MIN(1,(N2359-scaling_params!$B$5)/(scaling_params!$C$5-scaling_params!$B$5))))/2</f>
        <v>0.2303571429</v>
      </c>
      <c r="Z2359" s="15">
        <f>(MAX(0,MIN(1,(O2359-scaling_params!$B$6)/(scaling_params!$C$6-scaling_params!$B$6)))+MAX(0,MIN(1,1-(P2359-scaling_params!$B$7)/(scaling_params!$C$7-scaling_params!$B$7)))+MAX(0,MIN(1,(T2359-scaling_params!$B$11)/(scaling_params!$C$11-scaling_params!$B$11))))/3</f>
        <v>0.02857142857</v>
      </c>
      <c r="AA2359" s="15">
        <f>(MAX(0,MIN(1,1-(Q2359-scaling_params!$B$8)/(scaling_params!$C$8-scaling_params!$B$8)))+MAX(0,MIN(1,(R2359-scaling_params!$B$9)/(scaling_params!$C$9-scaling_params!$B$9)))+MAX(0,MIN(1,(S2359-scaling_params!$B$10)/(scaling_params!$C$10-scaling_params!$B$10))))/3</f>
        <v>0.05745842641</v>
      </c>
      <c r="AB2359" s="15">
        <f>(MAX(0,MIN(1,(U2359-scaling_params!$B$12)/(scaling_params!$C$12-scaling_params!$B$12)))+MAX(0,MIN(1,(V2359-scaling_params!$B$13)/(scaling_params!$C$13-scaling_params!$B$13))))/2</f>
        <v>0.07181818182</v>
      </c>
      <c r="AC2359" s="13">
        <f>(scaling_params!$G$2*X2359+scaling_params!$G$3*Y2359+scaling_params!$G$4*Z2359+scaling_params!$G$5*AA2359+scaling_params!$G$6*AB2359)*100</f>
        <v>10.01707369</v>
      </c>
      <c r="AD2359" s="11" t="s">
        <v>681</v>
      </c>
      <c r="AE2359" s="11">
        <f t="shared" si="2"/>
        <v>0</v>
      </c>
    </row>
    <row r="2360" ht="15.75" customHeight="1">
      <c r="A2360" s="11" t="s">
        <v>357</v>
      </c>
      <c r="B2360" s="11" t="s">
        <v>163</v>
      </c>
      <c r="C2360" s="11" t="s">
        <v>328</v>
      </c>
      <c r="D2360" s="11" t="s">
        <v>165</v>
      </c>
      <c r="E2360" s="12">
        <v>2024.0</v>
      </c>
      <c r="F2360" s="11" t="s">
        <v>166</v>
      </c>
      <c r="G2360" s="11" t="s">
        <v>184</v>
      </c>
      <c r="H2360" s="11">
        <v>5.0</v>
      </c>
      <c r="I2360" s="13">
        <v>8.9</v>
      </c>
      <c r="J2360" s="11">
        <v>0.0</v>
      </c>
      <c r="K2360" s="13">
        <v>5.2</v>
      </c>
      <c r="L2360" s="13">
        <v>3.8</v>
      </c>
      <c r="M2360" s="11">
        <v>-4.0</v>
      </c>
      <c r="N2360" s="14">
        <v>0.55</v>
      </c>
      <c r="O2360" s="13">
        <v>53.3</v>
      </c>
      <c r="P2360" s="13">
        <v>9.3</v>
      </c>
      <c r="Q2360" s="13">
        <v>24.0</v>
      </c>
      <c r="R2360" s="13">
        <v>6.7</v>
      </c>
      <c r="S2360" s="13">
        <v>2.4</v>
      </c>
      <c r="T2360" s="13">
        <v>1.6</v>
      </c>
      <c r="U2360" s="13">
        <v>0.6</v>
      </c>
      <c r="V2360" s="13">
        <v>57.2</v>
      </c>
      <c r="W2360" s="11" t="str">
        <f t="shared" si="1"/>
        <v>C-Weak|BBVA|Operations|2024</v>
      </c>
      <c r="X2360" s="15">
        <f>(MAX(0,MIN(1,1-(K2360-scaling_params!$B$2)/(scaling_params!$C$2-scaling_params!$B$2)))+MAX(0,MIN(1,(L2360-scaling_params!$B$3)/(scaling_params!$C$3-scaling_params!$B$3))))/2</f>
        <v>0.05882352941</v>
      </c>
      <c r="Y2360" s="15">
        <f>(MAX(0,MIN(1,(M2360-scaling_params!$B$4)/(scaling_params!$C$4-scaling_params!$B$4)))+MAX(0,MIN(1,(N2360-scaling_params!$B$5)/(scaling_params!$C$5-scaling_params!$B$5))))/2</f>
        <v>0.2047619048</v>
      </c>
      <c r="Z2360" s="15">
        <f>(MAX(0,MIN(1,(O2360-scaling_params!$B$6)/(scaling_params!$C$6-scaling_params!$B$6)))+MAX(0,MIN(1,1-(P2360-scaling_params!$B$7)/(scaling_params!$C$7-scaling_params!$B$7)))+MAX(0,MIN(1,(T2360-scaling_params!$B$11)/(scaling_params!$C$11-scaling_params!$B$11))))/3</f>
        <v>0.009523809524</v>
      </c>
      <c r="AA2360" s="15">
        <f>(MAX(0,MIN(1,1-(Q2360-scaling_params!$B$8)/(scaling_params!$C$8-scaling_params!$B$8)))+MAX(0,MIN(1,(R2360-scaling_params!$B$9)/(scaling_params!$C$9-scaling_params!$B$9)))+MAX(0,MIN(1,(S2360-scaling_params!$B$10)/(scaling_params!$C$10-scaling_params!$B$10))))/3</f>
        <v>0.07843137255</v>
      </c>
      <c r="AB2360" s="15">
        <f>(MAX(0,MIN(1,(U2360-scaling_params!$B$12)/(scaling_params!$C$12-scaling_params!$B$12)))+MAX(0,MIN(1,(V2360-scaling_params!$B$13)/(scaling_params!$C$13-scaling_params!$B$13))))/2</f>
        <v>0.1254545455</v>
      </c>
      <c r="AC2360" s="13">
        <f>(scaling_params!$G$2*X2360+scaling_params!$G$3*Y2360+scaling_params!$G$4*Z2360+scaling_params!$G$5*AA2360+scaling_params!$G$6*AB2360)*100</f>
        <v>9.27882302</v>
      </c>
      <c r="AD2360" s="11" t="s">
        <v>681</v>
      </c>
      <c r="AE2360" s="11">
        <f t="shared" si="2"/>
        <v>0</v>
      </c>
    </row>
    <row r="2361" ht="15.75" customHeight="1">
      <c r="A2361" s="11" t="s">
        <v>357</v>
      </c>
      <c r="B2361" s="11" t="s">
        <v>163</v>
      </c>
      <c r="C2361" s="11" t="s">
        <v>328</v>
      </c>
      <c r="D2361" s="11" t="s">
        <v>165</v>
      </c>
      <c r="E2361" s="12">
        <v>2025.0</v>
      </c>
      <c r="F2361" s="11" t="s">
        <v>166</v>
      </c>
      <c r="G2361" s="11" t="s">
        <v>184</v>
      </c>
      <c r="H2361" s="11">
        <v>5.0</v>
      </c>
      <c r="I2361" s="13">
        <v>8.6</v>
      </c>
      <c r="J2361" s="11">
        <v>0.0</v>
      </c>
      <c r="K2361" s="13">
        <v>4.5</v>
      </c>
      <c r="L2361" s="13">
        <v>4.3</v>
      </c>
      <c r="M2361" s="11">
        <v>-30.0</v>
      </c>
      <c r="N2361" s="14">
        <v>0.65</v>
      </c>
      <c r="O2361" s="13">
        <v>52.7</v>
      </c>
      <c r="P2361" s="13">
        <v>9.3</v>
      </c>
      <c r="Q2361" s="13">
        <v>21.4</v>
      </c>
      <c r="R2361" s="13">
        <v>5.7</v>
      </c>
      <c r="S2361" s="13">
        <v>2.7</v>
      </c>
      <c r="T2361" s="13">
        <v>2.0</v>
      </c>
      <c r="U2361" s="13">
        <v>0.5</v>
      </c>
      <c r="V2361" s="13">
        <v>63.9</v>
      </c>
      <c r="W2361" s="11" t="str">
        <f t="shared" si="1"/>
        <v>C-Weak|BBVA|Operations|2025</v>
      </c>
      <c r="X2361" s="15">
        <f>(MAX(0,MIN(1,1-(K2361-scaling_params!$B$2)/(scaling_params!$C$2-scaling_params!$B$2)))+MAX(0,MIN(1,(L2361-scaling_params!$B$3)/(scaling_params!$C$3-scaling_params!$B$3))))/2</f>
        <v>0.09558823529</v>
      </c>
      <c r="Y2361" s="15">
        <f>(MAX(0,MIN(1,(M2361-scaling_params!$B$4)/(scaling_params!$C$4-scaling_params!$B$4)))+MAX(0,MIN(1,(N2361-scaling_params!$B$5)/(scaling_params!$C$5-scaling_params!$B$5))))/2</f>
        <v>0.180952381</v>
      </c>
      <c r="Z2361" s="15">
        <f>(MAX(0,MIN(1,(O2361-scaling_params!$B$6)/(scaling_params!$C$6-scaling_params!$B$6)))+MAX(0,MIN(1,1-(P2361-scaling_params!$B$7)/(scaling_params!$C$7-scaling_params!$B$7)))+MAX(0,MIN(1,(T2361-scaling_params!$B$11)/(scaling_params!$C$11-scaling_params!$B$11))))/3</f>
        <v>0.04761904762</v>
      </c>
      <c r="AA2361" s="15">
        <f>(MAX(0,MIN(1,1-(Q2361-scaling_params!$B$8)/(scaling_params!$C$8-scaling_params!$B$8)))+MAX(0,MIN(1,(R2361-scaling_params!$B$9)/(scaling_params!$C$9-scaling_params!$B$9)))+MAX(0,MIN(1,(S2361-scaling_params!$B$10)/(scaling_params!$C$10-scaling_params!$B$10))))/3</f>
        <v>0.1078431373</v>
      </c>
      <c r="AB2361" s="15">
        <f>(MAX(0,MIN(1,(U2361-scaling_params!$B$12)/(scaling_params!$C$12-scaling_params!$B$12)))+MAX(0,MIN(1,(V2361-scaling_params!$B$13)/(scaling_params!$C$13-scaling_params!$B$13))))/2</f>
        <v>0.1863636364</v>
      </c>
      <c r="AC2361" s="13">
        <f>(scaling_params!$G$2*X2361+scaling_params!$G$3*Y2361+scaling_params!$G$4*Z2361+scaling_params!$G$5*AA2361+scaling_params!$G$6*AB2361)*100</f>
        <v>11.71488223</v>
      </c>
      <c r="AD2361" s="11" t="s">
        <v>681</v>
      </c>
      <c r="AE2361" s="11">
        <f t="shared" si="2"/>
        <v>0</v>
      </c>
    </row>
    <row r="2362" ht="15.75" customHeight="1">
      <c r="A2362" s="11" t="s">
        <v>358</v>
      </c>
      <c r="B2362" s="11" t="s">
        <v>163</v>
      </c>
      <c r="C2362" s="11" t="s">
        <v>328</v>
      </c>
      <c r="D2362" s="11" t="s">
        <v>170</v>
      </c>
      <c r="E2362" s="12">
        <v>2024.0</v>
      </c>
      <c r="F2362" s="11" t="s">
        <v>171</v>
      </c>
      <c r="G2362" s="11" t="s">
        <v>175</v>
      </c>
      <c r="H2362" s="11">
        <v>3.0</v>
      </c>
      <c r="I2362" s="13">
        <v>8.9</v>
      </c>
      <c r="J2362" s="11">
        <v>0.0</v>
      </c>
      <c r="K2362" s="13">
        <v>4.7</v>
      </c>
      <c r="L2362" s="13">
        <v>5.3</v>
      </c>
      <c r="M2362" s="11">
        <v>8.0</v>
      </c>
      <c r="N2362" s="14">
        <v>0.65</v>
      </c>
      <c r="O2362" s="13">
        <v>58.3</v>
      </c>
      <c r="P2362" s="13">
        <v>9.6</v>
      </c>
      <c r="Q2362" s="13">
        <v>23.0</v>
      </c>
      <c r="R2362" s="13">
        <v>10.9</v>
      </c>
      <c r="S2362" s="13">
        <v>2.5</v>
      </c>
      <c r="T2362" s="13">
        <v>3.0</v>
      </c>
      <c r="U2362" s="13">
        <v>1.0</v>
      </c>
      <c r="V2362" s="13">
        <v>49.7</v>
      </c>
      <c r="W2362" s="11" t="str">
        <f t="shared" si="1"/>
        <v>C-Weak|BBVA|Risk|2024</v>
      </c>
      <c r="X2362" s="15">
        <f>(MAX(0,MIN(1,1-(K2362-scaling_params!$B$2)/(scaling_params!$C$2-scaling_params!$B$2)))+MAX(0,MIN(1,(L2362-scaling_params!$B$3)/(scaling_params!$C$3-scaling_params!$B$3))))/2</f>
        <v>0.1691176471</v>
      </c>
      <c r="Y2362" s="15">
        <f>(MAX(0,MIN(1,(M2362-scaling_params!$B$4)/(scaling_params!$C$4-scaling_params!$B$4)))+MAX(0,MIN(1,(N2362-scaling_params!$B$5)/(scaling_params!$C$5-scaling_params!$B$5))))/2</f>
        <v>0.3619047619</v>
      </c>
      <c r="Z2362" s="15">
        <f>(MAX(0,MIN(1,(O2362-scaling_params!$B$6)/(scaling_params!$C$6-scaling_params!$B$6)))+MAX(0,MIN(1,1-(P2362-scaling_params!$B$7)/(scaling_params!$C$7-scaling_params!$B$7)))+MAX(0,MIN(1,(T2362-scaling_params!$B$11)/(scaling_params!$C$11-scaling_params!$B$11))))/3</f>
        <v>0.1709099481</v>
      </c>
      <c r="AA2362" s="15">
        <f>(MAX(0,MIN(1,1-(Q2362-scaling_params!$B$8)/(scaling_params!$C$8-scaling_params!$B$8)))+MAX(0,MIN(1,(R2362-scaling_params!$B$9)/(scaling_params!$C$9-scaling_params!$B$9)))+MAX(0,MIN(1,(S2362-scaling_params!$B$10)/(scaling_params!$C$10-scaling_params!$B$10))))/3</f>
        <v>0.1093323405</v>
      </c>
      <c r="AB2362" s="15">
        <f>(MAX(0,MIN(1,(U2362-scaling_params!$B$12)/(scaling_params!$C$12-scaling_params!$B$12)))+MAX(0,MIN(1,(V2362-scaling_params!$B$13)/(scaling_params!$C$13-scaling_params!$B$13))))/2</f>
        <v>0.05727272727</v>
      </c>
      <c r="AC2362" s="13">
        <f>(scaling_params!$G$2*X2362+scaling_params!$G$3*Y2362+scaling_params!$G$4*Z2362+scaling_params!$G$5*AA2362+scaling_params!$G$6*AB2362)*100</f>
        <v>19.09547777</v>
      </c>
      <c r="AD2362" s="11" t="s">
        <v>681</v>
      </c>
      <c r="AE2362" s="11">
        <f t="shared" si="2"/>
        <v>0</v>
      </c>
    </row>
    <row r="2363" ht="15.75" customHeight="1">
      <c r="A2363" s="11" t="s">
        <v>358</v>
      </c>
      <c r="B2363" s="11" t="s">
        <v>163</v>
      </c>
      <c r="C2363" s="11" t="s">
        <v>328</v>
      </c>
      <c r="D2363" s="11" t="s">
        <v>170</v>
      </c>
      <c r="E2363" s="12">
        <v>2025.0</v>
      </c>
      <c r="F2363" s="11" t="s">
        <v>171</v>
      </c>
      <c r="G2363" s="11" t="s">
        <v>175</v>
      </c>
      <c r="H2363" s="11">
        <v>3.0</v>
      </c>
      <c r="I2363" s="13">
        <v>8.6</v>
      </c>
      <c r="J2363" s="11">
        <v>0.0</v>
      </c>
      <c r="K2363" s="13">
        <v>4.1</v>
      </c>
      <c r="L2363" s="13">
        <v>5.8</v>
      </c>
      <c r="M2363" s="11">
        <v>3.0</v>
      </c>
      <c r="N2363" s="14">
        <v>0.72</v>
      </c>
      <c r="O2363" s="13">
        <v>54.6</v>
      </c>
      <c r="P2363" s="13">
        <v>8.4</v>
      </c>
      <c r="Q2363" s="13">
        <v>21.3</v>
      </c>
      <c r="R2363" s="13">
        <v>7.8</v>
      </c>
      <c r="S2363" s="13">
        <v>2.8</v>
      </c>
      <c r="T2363" s="13">
        <v>2.1</v>
      </c>
      <c r="U2363" s="13">
        <v>0.9</v>
      </c>
      <c r="V2363" s="13">
        <v>65.3</v>
      </c>
      <c r="W2363" s="11" t="str">
        <f t="shared" si="1"/>
        <v>C-Weak|BBVA|Risk|2025</v>
      </c>
      <c r="X2363" s="15">
        <f>(MAX(0,MIN(1,1-(K2363-scaling_params!$B$2)/(scaling_params!$C$2-scaling_params!$B$2)))+MAX(0,MIN(1,(L2363-scaling_params!$B$3)/(scaling_params!$C$3-scaling_params!$B$3))))/2</f>
        <v>0.2058823529</v>
      </c>
      <c r="Y2363" s="15">
        <f>(MAX(0,MIN(1,(M2363-scaling_params!$B$4)/(scaling_params!$C$4-scaling_params!$B$4)))+MAX(0,MIN(1,(N2363-scaling_params!$B$5)/(scaling_params!$C$5-scaling_params!$B$5))))/2</f>
        <v>0.4255952381</v>
      </c>
      <c r="Z2363" s="15">
        <f>(MAX(0,MIN(1,(O2363-scaling_params!$B$6)/(scaling_params!$C$6-scaling_params!$B$6)))+MAX(0,MIN(1,1-(P2363-scaling_params!$B$7)/(scaling_params!$C$7-scaling_params!$B$7)))+MAX(0,MIN(1,(T2363-scaling_params!$B$11)/(scaling_params!$C$11-scaling_params!$B$11))))/3</f>
        <v>0.1292149292</v>
      </c>
      <c r="AA2363" s="15">
        <f>(MAX(0,MIN(1,1-(Q2363-scaling_params!$B$8)/(scaling_params!$C$8-scaling_params!$B$8)))+MAX(0,MIN(1,(R2363-scaling_params!$B$9)/(scaling_params!$C$9-scaling_params!$B$9)))+MAX(0,MIN(1,(S2363-scaling_params!$B$10)/(scaling_params!$C$10-scaling_params!$B$10))))/3</f>
        <v>0.1176470588</v>
      </c>
      <c r="AB2363" s="15">
        <f>(MAX(0,MIN(1,(U2363-scaling_params!$B$12)/(scaling_params!$C$12-scaling_params!$B$12)))+MAX(0,MIN(1,(V2363-scaling_params!$B$13)/(scaling_params!$C$13-scaling_params!$B$13))))/2</f>
        <v>0.1990909091</v>
      </c>
      <c r="AC2363" s="13">
        <f>(scaling_params!$G$2*X2363+scaling_params!$G$3*Y2363+scaling_params!$G$4*Z2363+scaling_params!$G$5*AA2363+scaling_params!$G$6*AB2363)*100</f>
        <v>22.29613519</v>
      </c>
      <c r="AD2363" s="11" t="s">
        <v>681</v>
      </c>
      <c r="AE2363" s="11">
        <f t="shared" si="2"/>
        <v>0</v>
      </c>
    </row>
    <row r="2364" ht="15.75" customHeight="1">
      <c r="A2364" s="11" t="s">
        <v>359</v>
      </c>
      <c r="B2364" s="11" t="s">
        <v>163</v>
      </c>
      <c r="C2364" s="11" t="s">
        <v>328</v>
      </c>
      <c r="D2364" s="11" t="s">
        <v>174</v>
      </c>
      <c r="E2364" s="12">
        <v>2024.0</v>
      </c>
      <c r="F2364" s="11" t="s">
        <v>171</v>
      </c>
      <c r="G2364" s="11" t="s">
        <v>175</v>
      </c>
      <c r="H2364" s="11">
        <v>4.0</v>
      </c>
      <c r="I2364" s="13">
        <v>8.9</v>
      </c>
      <c r="J2364" s="11">
        <v>0.0</v>
      </c>
      <c r="K2364" s="13">
        <v>4.4</v>
      </c>
      <c r="L2364" s="13">
        <v>4.1</v>
      </c>
      <c r="M2364" s="11">
        <v>-10.0</v>
      </c>
      <c r="N2364" s="14">
        <v>0.63</v>
      </c>
      <c r="O2364" s="13">
        <v>50.8</v>
      </c>
      <c r="P2364" s="13">
        <v>10.1</v>
      </c>
      <c r="Q2364" s="13">
        <v>23.5</v>
      </c>
      <c r="R2364" s="13">
        <v>5.6</v>
      </c>
      <c r="S2364" s="13">
        <v>2.1</v>
      </c>
      <c r="T2364" s="13">
        <v>2.0</v>
      </c>
      <c r="U2364" s="13">
        <v>0.8</v>
      </c>
      <c r="V2364" s="13">
        <v>59.1</v>
      </c>
      <c r="W2364" s="11" t="str">
        <f t="shared" si="1"/>
        <v>C-Weak|BBVA|Digital|2024</v>
      </c>
      <c r="X2364" s="15">
        <f>(MAX(0,MIN(1,1-(K2364-scaling_params!$B$2)/(scaling_params!$C$2-scaling_params!$B$2)))+MAX(0,MIN(1,(L2364-scaling_params!$B$3)/(scaling_params!$C$3-scaling_params!$B$3))))/2</f>
        <v>0.08088235294</v>
      </c>
      <c r="Y2364" s="15">
        <f>(MAX(0,MIN(1,(M2364-scaling_params!$B$4)/(scaling_params!$C$4-scaling_params!$B$4)))+MAX(0,MIN(1,(N2364-scaling_params!$B$5)/(scaling_params!$C$5-scaling_params!$B$5))))/2</f>
        <v>0.2511904762</v>
      </c>
      <c r="Z2364" s="15">
        <f>(MAX(0,MIN(1,(O2364-scaling_params!$B$6)/(scaling_params!$C$6-scaling_params!$B$6)))+MAX(0,MIN(1,1-(P2364-scaling_params!$B$7)/(scaling_params!$C$7-scaling_params!$B$7)))+MAX(0,MIN(1,(T2364-scaling_params!$B$11)/(scaling_params!$C$11-scaling_params!$B$11))))/3</f>
        <v>0.04761904762</v>
      </c>
      <c r="AA2364" s="15">
        <f>(MAX(0,MIN(1,1-(Q2364-scaling_params!$B$8)/(scaling_params!$C$8-scaling_params!$B$8)))+MAX(0,MIN(1,(R2364-scaling_params!$B$9)/(scaling_params!$C$9-scaling_params!$B$9)))+MAX(0,MIN(1,(S2364-scaling_params!$B$10)/(scaling_params!$C$10-scaling_params!$B$10))))/3</f>
        <v>0.04901960784</v>
      </c>
      <c r="AB2364" s="15">
        <f>(MAX(0,MIN(1,(U2364-scaling_params!$B$12)/(scaling_params!$C$12-scaling_params!$B$12)))+MAX(0,MIN(1,(V2364-scaling_params!$B$13)/(scaling_params!$C$13-scaling_params!$B$13))))/2</f>
        <v>0.1427272727</v>
      </c>
      <c r="AC2364" s="13">
        <f>(scaling_params!$G$2*X2364+scaling_params!$G$3*Y2364+scaling_params!$G$4*Z2364+scaling_params!$G$5*AA2364+scaling_params!$G$6*AB2364)*100</f>
        <v>11.46968602</v>
      </c>
      <c r="AD2364" s="11" t="s">
        <v>681</v>
      </c>
      <c r="AE2364" s="11">
        <f t="shared" si="2"/>
        <v>0</v>
      </c>
    </row>
    <row r="2365" ht="15.75" customHeight="1">
      <c r="A2365" s="11" t="s">
        <v>359</v>
      </c>
      <c r="B2365" s="11" t="s">
        <v>163</v>
      </c>
      <c r="C2365" s="11" t="s">
        <v>328</v>
      </c>
      <c r="D2365" s="11" t="s">
        <v>174</v>
      </c>
      <c r="E2365" s="12">
        <v>2025.0</v>
      </c>
      <c r="F2365" s="11" t="s">
        <v>171</v>
      </c>
      <c r="G2365" s="11" t="s">
        <v>175</v>
      </c>
      <c r="H2365" s="11">
        <v>4.0</v>
      </c>
      <c r="I2365" s="13">
        <v>8.6</v>
      </c>
      <c r="J2365" s="11">
        <v>0.0</v>
      </c>
      <c r="K2365" s="13">
        <v>4.9</v>
      </c>
      <c r="L2365" s="13">
        <v>5.4</v>
      </c>
      <c r="M2365" s="11">
        <v>-25.0</v>
      </c>
      <c r="N2365" s="14">
        <v>0.63</v>
      </c>
      <c r="O2365" s="13">
        <v>53.6</v>
      </c>
      <c r="P2365" s="13">
        <v>9.0</v>
      </c>
      <c r="Q2365" s="13">
        <v>22.9</v>
      </c>
      <c r="R2365" s="13">
        <v>8.4</v>
      </c>
      <c r="S2365" s="13">
        <v>2.6</v>
      </c>
      <c r="T2365" s="13">
        <v>2.6</v>
      </c>
      <c r="U2365" s="13">
        <v>0.8</v>
      </c>
      <c r="V2365" s="13">
        <v>60.9</v>
      </c>
      <c r="W2365" s="11" t="str">
        <f t="shared" si="1"/>
        <v>C-Weak|BBVA|Digital|2025</v>
      </c>
      <c r="X2365" s="15">
        <f>(MAX(0,MIN(1,1-(K2365-scaling_params!$B$2)/(scaling_params!$C$2-scaling_params!$B$2)))+MAX(0,MIN(1,(L2365-scaling_params!$B$3)/(scaling_params!$C$3-scaling_params!$B$3))))/2</f>
        <v>0.1764705882</v>
      </c>
      <c r="Y2365" s="15">
        <f>(MAX(0,MIN(1,(M2365-scaling_params!$B$4)/(scaling_params!$C$4-scaling_params!$B$4)))+MAX(0,MIN(1,(N2365-scaling_params!$B$5)/(scaling_params!$C$5-scaling_params!$B$5))))/2</f>
        <v>0.1797619048</v>
      </c>
      <c r="Z2365" s="15">
        <f>(MAX(0,MIN(1,(O2365-scaling_params!$B$6)/(scaling_params!$C$6-scaling_params!$B$6)))+MAX(0,MIN(1,1-(P2365-scaling_params!$B$7)/(scaling_params!$C$7-scaling_params!$B$7)))+MAX(0,MIN(1,(T2365-scaling_params!$B$11)/(scaling_params!$C$11-scaling_params!$B$11))))/3</f>
        <v>0.1227799228</v>
      </c>
      <c r="AA2365" s="15">
        <f>(MAX(0,MIN(1,1-(Q2365-scaling_params!$B$8)/(scaling_params!$C$8-scaling_params!$B$8)))+MAX(0,MIN(1,(R2365-scaling_params!$B$9)/(scaling_params!$C$9-scaling_params!$B$9)))+MAX(0,MIN(1,(S2365-scaling_params!$B$10)/(scaling_params!$C$10-scaling_params!$B$10))))/3</f>
        <v>0.09803921569</v>
      </c>
      <c r="AB2365" s="15">
        <f>(MAX(0,MIN(1,(U2365-scaling_params!$B$12)/(scaling_params!$C$12-scaling_params!$B$12)))+MAX(0,MIN(1,(V2365-scaling_params!$B$13)/(scaling_params!$C$13-scaling_params!$B$13))))/2</f>
        <v>0.1590909091</v>
      </c>
      <c r="AC2365" s="13">
        <f>(scaling_params!$G$2*X2365+scaling_params!$G$3*Y2365+scaling_params!$G$4*Z2365+scaling_params!$G$5*AA2365+scaling_params!$G$6*AB2365)*100</f>
        <v>14.85955469</v>
      </c>
      <c r="AD2365" s="11" t="s">
        <v>681</v>
      </c>
      <c r="AE2365" s="11">
        <f t="shared" si="2"/>
        <v>0</v>
      </c>
    </row>
    <row r="2366" ht="15.75" customHeight="1">
      <c r="A2366" s="11" t="s">
        <v>360</v>
      </c>
      <c r="B2366" s="11" t="s">
        <v>163</v>
      </c>
      <c r="C2366" s="11" t="s">
        <v>328</v>
      </c>
      <c r="D2366" s="11" t="s">
        <v>181</v>
      </c>
      <c r="E2366" s="12">
        <v>2024.0</v>
      </c>
      <c r="F2366" s="11" t="s">
        <v>166</v>
      </c>
      <c r="G2366" s="11" t="s">
        <v>175</v>
      </c>
      <c r="H2366" s="11">
        <v>5.0</v>
      </c>
      <c r="I2366" s="13">
        <v>8.9</v>
      </c>
      <c r="J2366" s="11">
        <v>0.0</v>
      </c>
      <c r="K2366" s="13">
        <v>5.0</v>
      </c>
      <c r="L2366" s="13">
        <v>5.9</v>
      </c>
      <c r="M2366" s="11">
        <v>9.0</v>
      </c>
      <c r="N2366" s="14">
        <v>0.72</v>
      </c>
      <c r="O2366" s="13">
        <v>58.2</v>
      </c>
      <c r="P2366" s="13">
        <v>10.1</v>
      </c>
      <c r="Q2366" s="13">
        <v>23.5</v>
      </c>
      <c r="R2366" s="13">
        <v>8.2</v>
      </c>
      <c r="S2366" s="13">
        <v>2.5</v>
      </c>
      <c r="T2366" s="13">
        <v>2.9</v>
      </c>
      <c r="U2366" s="13">
        <v>1.0</v>
      </c>
      <c r="V2366" s="13">
        <v>57.0</v>
      </c>
      <c r="W2366" s="11" t="str">
        <f t="shared" si="1"/>
        <v>C-Weak|BBVA|Corporate|2024</v>
      </c>
      <c r="X2366" s="15">
        <f>(MAX(0,MIN(1,1-(K2366-scaling_params!$B$2)/(scaling_params!$C$2-scaling_params!$B$2)))+MAX(0,MIN(1,(L2366-scaling_params!$B$3)/(scaling_params!$C$3-scaling_params!$B$3))))/2</f>
        <v>0.2132352941</v>
      </c>
      <c r="Y2366" s="15">
        <f>(MAX(0,MIN(1,(M2366-scaling_params!$B$4)/(scaling_params!$C$4-scaling_params!$B$4)))+MAX(0,MIN(1,(N2366-scaling_params!$B$5)/(scaling_params!$C$5-scaling_params!$B$5))))/2</f>
        <v>0.4541666667</v>
      </c>
      <c r="Z2366" s="15">
        <f>(MAX(0,MIN(1,(O2366-scaling_params!$B$6)/(scaling_params!$C$6-scaling_params!$B$6)))+MAX(0,MIN(1,1-(P2366-scaling_params!$B$7)/(scaling_params!$C$7-scaling_params!$B$7)))+MAX(0,MIN(1,(T2366-scaling_params!$B$11)/(scaling_params!$C$11-scaling_params!$B$11))))/3</f>
        <v>0.1597359736</v>
      </c>
      <c r="AA2366" s="15">
        <f>(MAX(0,MIN(1,1-(Q2366-scaling_params!$B$8)/(scaling_params!$C$8-scaling_params!$B$8)))+MAX(0,MIN(1,(R2366-scaling_params!$B$9)/(scaling_params!$C$9-scaling_params!$B$9)))+MAX(0,MIN(1,(S2366-scaling_params!$B$10)/(scaling_params!$C$10-scaling_params!$B$10))))/3</f>
        <v>0.08823529412</v>
      </c>
      <c r="AB2366" s="15">
        <f>(MAX(0,MIN(1,(U2366-scaling_params!$B$12)/(scaling_params!$C$12-scaling_params!$B$12)))+MAX(0,MIN(1,(V2366-scaling_params!$B$13)/(scaling_params!$C$13-scaling_params!$B$13))))/2</f>
        <v>0.1236363636</v>
      </c>
      <c r="AC2366" s="13">
        <f>(scaling_params!$G$2*X2366+scaling_params!$G$3*Y2366+scaling_params!$G$4*Z2366+scaling_params!$G$5*AA2366+scaling_params!$G$6*AB2366)*100</f>
        <v>22.44959173</v>
      </c>
      <c r="AD2366" s="11" t="s">
        <v>681</v>
      </c>
      <c r="AE2366" s="11">
        <f t="shared" si="2"/>
        <v>0</v>
      </c>
    </row>
    <row r="2367" ht="15.75" customHeight="1">
      <c r="A2367" s="11" t="s">
        <v>360</v>
      </c>
      <c r="B2367" s="11" t="s">
        <v>163</v>
      </c>
      <c r="C2367" s="11" t="s">
        <v>328</v>
      </c>
      <c r="D2367" s="11" t="s">
        <v>181</v>
      </c>
      <c r="E2367" s="12">
        <v>2025.0</v>
      </c>
      <c r="F2367" s="11" t="s">
        <v>166</v>
      </c>
      <c r="G2367" s="11" t="s">
        <v>175</v>
      </c>
      <c r="H2367" s="11">
        <v>5.0</v>
      </c>
      <c r="I2367" s="13">
        <v>8.6</v>
      </c>
      <c r="J2367" s="11">
        <v>0.0</v>
      </c>
      <c r="K2367" s="13">
        <v>5.1</v>
      </c>
      <c r="L2367" s="13">
        <v>5.1</v>
      </c>
      <c r="M2367" s="11">
        <v>-13.0</v>
      </c>
      <c r="N2367" s="14">
        <v>0.67</v>
      </c>
      <c r="O2367" s="13">
        <v>54.3</v>
      </c>
      <c r="P2367" s="13">
        <v>9.4</v>
      </c>
      <c r="Q2367" s="13">
        <v>22.9</v>
      </c>
      <c r="R2367" s="13">
        <v>7.0</v>
      </c>
      <c r="S2367" s="13">
        <v>3.2</v>
      </c>
      <c r="T2367" s="13">
        <v>2.4</v>
      </c>
      <c r="U2367" s="13">
        <v>0.8</v>
      </c>
      <c r="V2367" s="13">
        <v>61.3</v>
      </c>
      <c r="W2367" s="11" t="str">
        <f t="shared" si="1"/>
        <v>C-Weak|BBVA|Corporate|2025</v>
      </c>
      <c r="X2367" s="15">
        <f>(MAX(0,MIN(1,1-(K2367-scaling_params!$B$2)/(scaling_params!$C$2-scaling_params!$B$2)))+MAX(0,MIN(1,(L2367-scaling_params!$B$3)/(scaling_params!$C$3-scaling_params!$B$3))))/2</f>
        <v>0.1544117647</v>
      </c>
      <c r="Y2367" s="15">
        <f>(MAX(0,MIN(1,(M2367-scaling_params!$B$4)/(scaling_params!$C$4-scaling_params!$B$4)))+MAX(0,MIN(1,(N2367-scaling_params!$B$5)/(scaling_params!$C$5-scaling_params!$B$5))))/2</f>
        <v>0.2869047619</v>
      </c>
      <c r="Z2367" s="15">
        <f>(MAX(0,MIN(1,(O2367-scaling_params!$B$6)/(scaling_params!$C$6-scaling_params!$B$6)))+MAX(0,MIN(1,1-(P2367-scaling_params!$B$7)/(scaling_params!$C$7-scaling_params!$B$7)))+MAX(0,MIN(1,(T2367-scaling_params!$B$11)/(scaling_params!$C$11-scaling_params!$B$11))))/3</f>
        <v>0.08571428571</v>
      </c>
      <c r="AA2367" s="15">
        <f>(MAX(0,MIN(1,1-(Q2367-scaling_params!$B$8)/(scaling_params!$C$8-scaling_params!$B$8)))+MAX(0,MIN(1,(R2367-scaling_params!$B$9)/(scaling_params!$C$9-scaling_params!$B$9)))+MAX(0,MIN(1,(S2367-scaling_params!$B$10)/(scaling_params!$C$10-scaling_params!$B$10))))/3</f>
        <v>0.1568627451</v>
      </c>
      <c r="AB2367" s="15">
        <f>(MAX(0,MIN(1,(U2367-scaling_params!$B$12)/(scaling_params!$C$12-scaling_params!$B$12)))+MAX(0,MIN(1,(V2367-scaling_params!$B$13)/(scaling_params!$C$13-scaling_params!$B$13))))/2</f>
        <v>0.1627272727</v>
      </c>
      <c r="AC2367" s="13">
        <f>(scaling_params!$G$2*X2367+scaling_params!$G$3*Y2367+scaling_params!$G$4*Z2367+scaling_params!$G$5*AA2367+scaling_params!$G$6*AB2367)*100</f>
        <v>17.06619022</v>
      </c>
      <c r="AD2367" s="11" t="s">
        <v>681</v>
      </c>
      <c r="AE2367" s="11">
        <f t="shared" si="2"/>
        <v>0</v>
      </c>
    </row>
    <row r="2368" ht="15.75" customHeight="1">
      <c r="A2368" s="11" t="s">
        <v>361</v>
      </c>
      <c r="B2368" s="11" t="s">
        <v>163</v>
      </c>
      <c r="C2368" s="11" t="s">
        <v>328</v>
      </c>
      <c r="D2368" s="11" t="s">
        <v>174</v>
      </c>
      <c r="E2368" s="12">
        <v>2024.0</v>
      </c>
      <c r="F2368" s="11" t="s">
        <v>171</v>
      </c>
      <c r="G2368" s="11" t="s">
        <v>172</v>
      </c>
      <c r="H2368" s="11">
        <v>4.0</v>
      </c>
      <c r="I2368" s="13">
        <v>8.9</v>
      </c>
      <c r="J2368" s="11">
        <v>0.0</v>
      </c>
      <c r="K2368" s="13">
        <v>4.4</v>
      </c>
      <c r="L2368" s="13">
        <v>4.3</v>
      </c>
      <c r="M2368" s="11">
        <v>-3.0</v>
      </c>
      <c r="N2368" s="14">
        <v>0.71</v>
      </c>
      <c r="O2368" s="13">
        <v>50.8</v>
      </c>
      <c r="P2368" s="13">
        <v>10.1</v>
      </c>
      <c r="Q2368" s="13">
        <v>23.5</v>
      </c>
      <c r="R2368" s="13">
        <v>5.6</v>
      </c>
      <c r="S2368" s="13">
        <v>2.0</v>
      </c>
      <c r="T2368" s="13">
        <v>2.3</v>
      </c>
      <c r="U2368" s="13">
        <v>0.8</v>
      </c>
      <c r="V2368" s="13">
        <v>51.0</v>
      </c>
      <c r="W2368" s="11" t="str">
        <f t="shared" si="1"/>
        <v>C-Weak|BBVA|Digital|2024</v>
      </c>
      <c r="X2368" s="15">
        <f>(MAX(0,MIN(1,1-(K2368-scaling_params!$B$2)/(scaling_params!$C$2-scaling_params!$B$2)))+MAX(0,MIN(1,(L2368-scaling_params!$B$3)/(scaling_params!$C$3-scaling_params!$B$3))))/2</f>
        <v>0.09558823529</v>
      </c>
      <c r="Y2368" s="15">
        <f>(MAX(0,MIN(1,(M2368-scaling_params!$B$4)/(scaling_params!$C$4-scaling_params!$B$4)))+MAX(0,MIN(1,(N2368-scaling_params!$B$5)/(scaling_params!$C$5-scaling_params!$B$5))))/2</f>
        <v>0.3845238095</v>
      </c>
      <c r="Z2368" s="15">
        <f>(MAX(0,MIN(1,(O2368-scaling_params!$B$6)/(scaling_params!$C$6-scaling_params!$B$6)))+MAX(0,MIN(1,1-(P2368-scaling_params!$B$7)/(scaling_params!$C$7-scaling_params!$B$7)))+MAX(0,MIN(1,(T2368-scaling_params!$B$11)/(scaling_params!$C$11-scaling_params!$B$11))))/3</f>
        <v>0.07619047619</v>
      </c>
      <c r="AA2368" s="15">
        <f>(MAX(0,MIN(1,1-(Q2368-scaling_params!$B$8)/(scaling_params!$C$8-scaling_params!$B$8)))+MAX(0,MIN(1,(R2368-scaling_params!$B$9)/(scaling_params!$C$9-scaling_params!$B$9)))+MAX(0,MIN(1,(S2368-scaling_params!$B$10)/(scaling_params!$C$10-scaling_params!$B$10))))/3</f>
        <v>0.03921568627</v>
      </c>
      <c r="AB2368" s="15">
        <f>(MAX(0,MIN(1,(U2368-scaling_params!$B$12)/(scaling_params!$C$12-scaling_params!$B$12)))+MAX(0,MIN(1,(V2368-scaling_params!$B$13)/(scaling_params!$C$13-scaling_params!$B$13))))/2</f>
        <v>0.06909090909</v>
      </c>
      <c r="AC2368" s="13">
        <f>(scaling_params!$G$2*X2368+scaling_params!$G$3*Y2368+scaling_params!$G$4*Z2368+scaling_params!$G$5*AA2368+scaling_params!$G$6*AB2368)*100</f>
        <v>14.57857805</v>
      </c>
      <c r="AD2368" s="11" t="s">
        <v>681</v>
      </c>
      <c r="AE2368" s="11">
        <f t="shared" si="2"/>
        <v>0</v>
      </c>
    </row>
    <row r="2369" ht="15.75" customHeight="1">
      <c r="A2369" s="11" t="s">
        <v>361</v>
      </c>
      <c r="B2369" s="11" t="s">
        <v>163</v>
      </c>
      <c r="C2369" s="11" t="s">
        <v>328</v>
      </c>
      <c r="D2369" s="11" t="s">
        <v>174</v>
      </c>
      <c r="E2369" s="12">
        <v>2025.0</v>
      </c>
      <c r="F2369" s="11" t="s">
        <v>171</v>
      </c>
      <c r="G2369" s="11" t="s">
        <v>172</v>
      </c>
      <c r="H2369" s="11">
        <v>4.0</v>
      </c>
      <c r="I2369" s="13">
        <v>8.6</v>
      </c>
      <c r="J2369" s="11">
        <v>0.0</v>
      </c>
      <c r="K2369" s="13">
        <v>4.9</v>
      </c>
      <c r="L2369" s="13">
        <v>4.9</v>
      </c>
      <c r="M2369" s="11">
        <v>-6.0</v>
      </c>
      <c r="N2369" s="14">
        <v>0.63</v>
      </c>
      <c r="O2369" s="13">
        <v>53.6</v>
      </c>
      <c r="P2369" s="13">
        <v>9.0</v>
      </c>
      <c r="Q2369" s="13">
        <v>22.9</v>
      </c>
      <c r="R2369" s="13">
        <v>8.4</v>
      </c>
      <c r="S2369" s="13">
        <v>2.5</v>
      </c>
      <c r="T2369" s="13">
        <v>1.3</v>
      </c>
      <c r="U2369" s="13">
        <v>0.8</v>
      </c>
      <c r="V2369" s="13">
        <v>59.3</v>
      </c>
      <c r="W2369" s="11" t="str">
        <f t="shared" si="1"/>
        <v>C-Weak|BBVA|Digital|2025</v>
      </c>
      <c r="X2369" s="15">
        <f>(MAX(0,MIN(1,1-(K2369-scaling_params!$B$2)/(scaling_params!$C$2-scaling_params!$B$2)))+MAX(0,MIN(1,(L2369-scaling_params!$B$3)/(scaling_params!$C$3-scaling_params!$B$3))))/2</f>
        <v>0.1397058824</v>
      </c>
      <c r="Y2369" s="15">
        <f>(MAX(0,MIN(1,(M2369-scaling_params!$B$4)/(scaling_params!$C$4-scaling_params!$B$4)))+MAX(0,MIN(1,(N2369-scaling_params!$B$5)/(scaling_params!$C$5-scaling_params!$B$5))))/2</f>
        <v>0.2702380952</v>
      </c>
      <c r="Z2369" s="15">
        <f>(MAX(0,MIN(1,(O2369-scaling_params!$B$6)/(scaling_params!$C$6-scaling_params!$B$6)))+MAX(0,MIN(1,1-(P2369-scaling_params!$B$7)/(scaling_params!$C$7-scaling_params!$B$7)))+MAX(0,MIN(1,(T2369-scaling_params!$B$11)/(scaling_params!$C$11-scaling_params!$B$11))))/3</f>
        <v>0.01801801802</v>
      </c>
      <c r="AA2369" s="15">
        <f>(MAX(0,MIN(1,1-(Q2369-scaling_params!$B$8)/(scaling_params!$C$8-scaling_params!$B$8)))+MAX(0,MIN(1,(R2369-scaling_params!$B$9)/(scaling_params!$C$9-scaling_params!$B$9)))+MAX(0,MIN(1,(S2369-scaling_params!$B$10)/(scaling_params!$C$10-scaling_params!$B$10))))/3</f>
        <v>0.08823529412</v>
      </c>
      <c r="AB2369" s="15">
        <f>(MAX(0,MIN(1,(U2369-scaling_params!$B$12)/(scaling_params!$C$12-scaling_params!$B$12)))+MAX(0,MIN(1,(V2369-scaling_params!$B$13)/(scaling_params!$C$13-scaling_params!$B$13))))/2</f>
        <v>0.1445454545</v>
      </c>
      <c r="AC2369" s="13">
        <f>(scaling_params!$G$2*X2369+scaling_params!$G$3*Y2369+scaling_params!$G$4*Z2369+scaling_params!$G$5*AA2369+scaling_params!$G$6*AB2369)*100</f>
        <v>13.31568444</v>
      </c>
      <c r="AD2369" s="11" t="s">
        <v>681</v>
      </c>
      <c r="AE2369" s="11">
        <f t="shared" si="2"/>
        <v>0</v>
      </c>
    </row>
    <row r="2370" ht="15.75" customHeight="1">
      <c r="A2370" s="11" t="s">
        <v>362</v>
      </c>
      <c r="B2370" s="11" t="s">
        <v>163</v>
      </c>
      <c r="C2370" s="11" t="s">
        <v>328</v>
      </c>
      <c r="D2370" s="11" t="s">
        <v>170</v>
      </c>
      <c r="E2370" s="12">
        <v>2024.0</v>
      </c>
      <c r="F2370" s="11" t="s">
        <v>166</v>
      </c>
      <c r="G2370" s="11" t="s">
        <v>184</v>
      </c>
      <c r="H2370" s="11">
        <v>4.0</v>
      </c>
      <c r="I2370" s="13">
        <v>8.9</v>
      </c>
      <c r="J2370" s="11">
        <v>0.0</v>
      </c>
      <c r="K2370" s="13">
        <v>4.7</v>
      </c>
      <c r="L2370" s="13">
        <v>5.6</v>
      </c>
      <c r="M2370" s="11">
        <v>-13.0</v>
      </c>
      <c r="N2370" s="14">
        <v>0.7</v>
      </c>
      <c r="O2370" s="13">
        <v>58.3</v>
      </c>
      <c r="P2370" s="13">
        <v>9.6</v>
      </c>
      <c r="Q2370" s="13">
        <v>23.0</v>
      </c>
      <c r="R2370" s="13">
        <v>10.9</v>
      </c>
      <c r="S2370" s="13">
        <v>3.0</v>
      </c>
      <c r="T2370" s="13">
        <v>2.8</v>
      </c>
      <c r="U2370" s="13">
        <v>1.0</v>
      </c>
      <c r="V2370" s="13">
        <v>59.7</v>
      </c>
      <c r="W2370" s="11" t="str">
        <f t="shared" si="1"/>
        <v>C-Weak|BBVA|Risk|2024</v>
      </c>
      <c r="X2370" s="15">
        <f>(MAX(0,MIN(1,1-(K2370-scaling_params!$B$2)/(scaling_params!$C$2-scaling_params!$B$2)))+MAX(0,MIN(1,(L2370-scaling_params!$B$3)/(scaling_params!$C$3-scaling_params!$B$3))))/2</f>
        <v>0.1911764706</v>
      </c>
      <c r="Y2370" s="15">
        <f>(MAX(0,MIN(1,(M2370-scaling_params!$B$4)/(scaling_params!$C$4-scaling_params!$B$4)))+MAX(0,MIN(1,(N2370-scaling_params!$B$5)/(scaling_params!$C$5-scaling_params!$B$5))))/2</f>
        <v>0.3244047619</v>
      </c>
      <c r="Z2370" s="15">
        <f>(MAX(0,MIN(1,(O2370-scaling_params!$B$6)/(scaling_params!$C$6-scaling_params!$B$6)))+MAX(0,MIN(1,1-(P2370-scaling_params!$B$7)/(scaling_params!$C$7-scaling_params!$B$7)))+MAX(0,MIN(1,(T2370-scaling_params!$B$11)/(scaling_params!$C$11-scaling_params!$B$11))))/3</f>
        <v>0.1518623291</v>
      </c>
      <c r="AA2370" s="15">
        <f>(MAX(0,MIN(1,1-(Q2370-scaling_params!$B$8)/(scaling_params!$C$8-scaling_params!$B$8)))+MAX(0,MIN(1,(R2370-scaling_params!$B$9)/(scaling_params!$C$9-scaling_params!$B$9)))+MAX(0,MIN(1,(S2370-scaling_params!$B$10)/(scaling_params!$C$10-scaling_params!$B$10))))/3</f>
        <v>0.1583519484</v>
      </c>
      <c r="AB2370" s="15">
        <f>(MAX(0,MIN(1,(U2370-scaling_params!$B$12)/(scaling_params!$C$12-scaling_params!$B$12)))+MAX(0,MIN(1,(V2370-scaling_params!$B$13)/(scaling_params!$C$13-scaling_params!$B$13))))/2</f>
        <v>0.1481818182</v>
      </c>
      <c r="AC2370" s="13">
        <f>(scaling_params!$G$2*X2370+scaling_params!$G$3*Y2370+scaling_params!$G$4*Z2370+scaling_params!$G$5*AA2370+scaling_params!$G$6*AB2370)*100</f>
        <v>20.22046344</v>
      </c>
      <c r="AD2370" s="11" t="s">
        <v>681</v>
      </c>
      <c r="AE2370" s="11">
        <f t="shared" si="2"/>
        <v>0</v>
      </c>
    </row>
    <row r="2371" ht="15.75" customHeight="1">
      <c r="A2371" s="11" t="s">
        <v>362</v>
      </c>
      <c r="B2371" s="11" t="s">
        <v>163</v>
      </c>
      <c r="C2371" s="11" t="s">
        <v>328</v>
      </c>
      <c r="D2371" s="11" t="s">
        <v>170</v>
      </c>
      <c r="E2371" s="12">
        <v>2025.0</v>
      </c>
      <c r="F2371" s="11" t="s">
        <v>166</v>
      </c>
      <c r="G2371" s="11" t="s">
        <v>184</v>
      </c>
      <c r="H2371" s="11">
        <v>4.0</v>
      </c>
      <c r="I2371" s="13">
        <v>8.6</v>
      </c>
      <c r="J2371" s="11">
        <v>0.0</v>
      </c>
      <c r="K2371" s="13">
        <v>4.1</v>
      </c>
      <c r="L2371" s="13">
        <v>7.1</v>
      </c>
      <c r="M2371" s="11">
        <v>10.0</v>
      </c>
      <c r="N2371" s="14">
        <v>0.74</v>
      </c>
      <c r="O2371" s="13">
        <v>54.6</v>
      </c>
      <c r="P2371" s="13">
        <v>8.4</v>
      </c>
      <c r="Q2371" s="13">
        <v>21.3</v>
      </c>
      <c r="R2371" s="13">
        <v>7.8</v>
      </c>
      <c r="S2371" s="13">
        <v>3.1</v>
      </c>
      <c r="T2371" s="13">
        <v>3.5</v>
      </c>
      <c r="U2371" s="13">
        <v>0.9</v>
      </c>
      <c r="V2371" s="13">
        <v>67.7</v>
      </c>
      <c r="W2371" s="11" t="str">
        <f t="shared" si="1"/>
        <v>C-Weak|BBVA|Risk|2025</v>
      </c>
      <c r="X2371" s="15">
        <f>(MAX(0,MIN(1,1-(K2371-scaling_params!$B$2)/(scaling_params!$C$2-scaling_params!$B$2)))+MAX(0,MIN(1,(L2371-scaling_params!$B$3)/(scaling_params!$C$3-scaling_params!$B$3))))/2</f>
        <v>0.3014705882</v>
      </c>
      <c r="Y2371" s="15">
        <f>(MAX(0,MIN(1,(M2371-scaling_params!$B$4)/(scaling_params!$C$4-scaling_params!$B$4)))+MAX(0,MIN(1,(N2371-scaling_params!$B$5)/(scaling_params!$C$5-scaling_params!$B$5))))/2</f>
        <v>0.4839285714</v>
      </c>
      <c r="Z2371" s="15">
        <f>(MAX(0,MIN(1,(O2371-scaling_params!$B$6)/(scaling_params!$C$6-scaling_params!$B$6)))+MAX(0,MIN(1,1-(P2371-scaling_params!$B$7)/(scaling_params!$C$7-scaling_params!$B$7)))+MAX(0,MIN(1,(T2371-scaling_params!$B$11)/(scaling_params!$C$11-scaling_params!$B$11))))/3</f>
        <v>0.2625482625</v>
      </c>
      <c r="AA2371" s="15">
        <f>(MAX(0,MIN(1,1-(Q2371-scaling_params!$B$8)/(scaling_params!$C$8-scaling_params!$B$8)))+MAX(0,MIN(1,(R2371-scaling_params!$B$9)/(scaling_params!$C$9-scaling_params!$B$9)))+MAX(0,MIN(1,(S2371-scaling_params!$B$10)/(scaling_params!$C$10-scaling_params!$B$10))))/3</f>
        <v>0.1470588235</v>
      </c>
      <c r="AB2371" s="15">
        <f>(MAX(0,MIN(1,(U2371-scaling_params!$B$12)/(scaling_params!$C$12-scaling_params!$B$12)))+MAX(0,MIN(1,(V2371-scaling_params!$B$13)/(scaling_params!$C$13-scaling_params!$B$13))))/2</f>
        <v>0.2209090909</v>
      </c>
      <c r="AC2371" s="13">
        <f>(scaling_params!$G$2*X2371+scaling_params!$G$3*Y2371+scaling_params!$G$4*Z2371+scaling_params!$G$5*AA2371+scaling_params!$G$6*AB2371)*100</f>
        <v>29.82172699</v>
      </c>
      <c r="AD2371" s="11" t="s">
        <v>681</v>
      </c>
      <c r="AE2371" s="11">
        <f t="shared" si="2"/>
        <v>0</v>
      </c>
    </row>
    <row r="2372" ht="15.75" customHeight="1">
      <c r="A2372" s="11" t="s">
        <v>363</v>
      </c>
      <c r="B2372" s="11" t="s">
        <v>163</v>
      </c>
      <c r="C2372" s="11" t="s">
        <v>328</v>
      </c>
      <c r="D2372" s="11" t="s">
        <v>170</v>
      </c>
      <c r="E2372" s="12">
        <v>2024.0</v>
      </c>
      <c r="F2372" s="11" t="s">
        <v>166</v>
      </c>
      <c r="G2372" s="11" t="s">
        <v>184</v>
      </c>
      <c r="H2372" s="11">
        <v>3.0</v>
      </c>
      <c r="I2372" s="13">
        <v>8.9</v>
      </c>
      <c r="J2372" s="11">
        <v>1.0</v>
      </c>
      <c r="K2372" s="13">
        <v>4.7</v>
      </c>
      <c r="L2372" s="13">
        <v>4.6</v>
      </c>
      <c r="M2372" s="11">
        <v>-22.0</v>
      </c>
      <c r="N2372" s="14">
        <v>0.71</v>
      </c>
      <c r="O2372" s="13">
        <v>58.3</v>
      </c>
      <c r="P2372" s="13">
        <v>9.6</v>
      </c>
      <c r="Q2372" s="13">
        <v>23.0</v>
      </c>
      <c r="R2372" s="13">
        <v>10.9</v>
      </c>
      <c r="S2372" s="13">
        <v>2.1</v>
      </c>
      <c r="T2372" s="13">
        <v>2.0</v>
      </c>
      <c r="U2372" s="13">
        <v>1.0</v>
      </c>
      <c r="V2372" s="13">
        <v>54.3</v>
      </c>
      <c r="W2372" s="11" t="str">
        <f t="shared" si="1"/>
        <v>C-Weak|BBVA|Risk|2024</v>
      </c>
      <c r="X2372" s="15">
        <f>(MAX(0,MIN(1,1-(K2372-scaling_params!$B$2)/(scaling_params!$C$2-scaling_params!$B$2)))+MAX(0,MIN(1,(L2372-scaling_params!$B$3)/(scaling_params!$C$3-scaling_params!$B$3))))/2</f>
        <v>0.1176470588</v>
      </c>
      <c r="Y2372" s="15">
        <f>(MAX(0,MIN(1,(M2372-scaling_params!$B$4)/(scaling_params!$C$4-scaling_params!$B$4)))+MAX(0,MIN(1,(N2372-scaling_params!$B$5)/(scaling_params!$C$5-scaling_params!$B$5))))/2</f>
        <v>0.294047619</v>
      </c>
      <c r="Z2372" s="15">
        <f>(MAX(0,MIN(1,(O2372-scaling_params!$B$6)/(scaling_params!$C$6-scaling_params!$B$6)))+MAX(0,MIN(1,1-(P2372-scaling_params!$B$7)/(scaling_params!$C$7-scaling_params!$B$7)))+MAX(0,MIN(1,(T2372-scaling_params!$B$11)/(scaling_params!$C$11-scaling_params!$B$11))))/3</f>
        <v>0.0756718529</v>
      </c>
      <c r="AA2372" s="15">
        <f>(MAX(0,MIN(1,1-(Q2372-scaling_params!$B$8)/(scaling_params!$C$8-scaling_params!$B$8)))+MAX(0,MIN(1,(R2372-scaling_params!$B$9)/(scaling_params!$C$9-scaling_params!$B$9)))+MAX(0,MIN(1,(S2372-scaling_params!$B$10)/(scaling_params!$C$10-scaling_params!$B$10))))/3</f>
        <v>0.07011665426</v>
      </c>
      <c r="AB2372" s="15">
        <f>(MAX(0,MIN(1,(U2372-scaling_params!$B$12)/(scaling_params!$C$12-scaling_params!$B$12)))+MAX(0,MIN(1,(V2372-scaling_params!$B$13)/(scaling_params!$C$13-scaling_params!$B$13))))/2</f>
        <v>0.09909090909</v>
      </c>
      <c r="AC2372" s="13">
        <f>(scaling_params!$G$2*X2372+scaling_params!$G$3*Y2372+scaling_params!$G$4*Z2372+scaling_params!$G$5*AA2372+scaling_params!$G$6*AB2372)*100</f>
        <v>13.85643932</v>
      </c>
      <c r="AD2372" s="11" t="s">
        <v>681</v>
      </c>
      <c r="AE2372" s="11">
        <f t="shared" si="2"/>
        <v>0</v>
      </c>
    </row>
    <row r="2373" ht="15.75" customHeight="1">
      <c r="A2373" s="11" t="s">
        <v>363</v>
      </c>
      <c r="B2373" s="11" t="s">
        <v>163</v>
      </c>
      <c r="C2373" s="11" t="s">
        <v>328</v>
      </c>
      <c r="D2373" s="11" t="s">
        <v>170</v>
      </c>
      <c r="E2373" s="12">
        <v>2025.0</v>
      </c>
      <c r="F2373" s="11" t="s">
        <v>166</v>
      </c>
      <c r="G2373" s="11" t="s">
        <v>184</v>
      </c>
      <c r="H2373" s="11">
        <v>3.0</v>
      </c>
      <c r="I2373" s="13">
        <v>8.6</v>
      </c>
      <c r="J2373" s="11">
        <v>1.0</v>
      </c>
      <c r="K2373" s="13">
        <v>4.1</v>
      </c>
      <c r="L2373" s="13">
        <v>5.1</v>
      </c>
      <c r="M2373" s="11">
        <v>0.0</v>
      </c>
      <c r="N2373" s="14">
        <v>0.65</v>
      </c>
      <c r="O2373" s="13">
        <v>54.6</v>
      </c>
      <c r="P2373" s="13">
        <v>8.4</v>
      </c>
      <c r="Q2373" s="13">
        <v>21.3</v>
      </c>
      <c r="R2373" s="13">
        <v>7.8</v>
      </c>
      <c r="S2373" s="13">
        <v>2.3</v>
      </c>
      <c r="T2373" s="13">
        <v>2.6</v>
      </c>
      <c r="U2373" s="13">
        <v>0.9</v>
      </c>
      <c r="V2373" s="13">
        <v>54.0</v>
      </c>
      <c r="W2373" s="11" t="str">
        <f t="shared" si="1"/>
        <v>C-Weak|BBVA|Risk|2025</v>
      </c>
      <c r="X2373" s="15">
        <f>(MAX(0,MIN(1,1-(K2373-scaling_params!$B$2)/(scaling_params!$C$2-scaling_params!$B$2)))+MAX(0,MIN(1,(L2373-scaling_params!$B$3)/(scaling_params!$C$3-scaling_params!$B$3))))/2</f>
        <v>0.1544117647</v>
      </c>
      <c r="Y2373" s="15">
        <f>(MAX(0,MIN(1,(M2373-scaling_params!$B$4)/(scaling_params!$C$4-scaling_params!$B$4)))+MAX(0,MIN(1,(N2373-scaling_params!$B$5)/(scaling_params!$C$5-scaling_params!$B$5))))/2</f>
        <v>0.3238095238</v>
      </c>
      <c r="Z2373" s="15">
        <f>(MAX(0,MIN(1,(O2373-scaling_params!$B$6)/(scaling_params!$C$6-scaling_params!$B$6)))+MAX(0,MIN(1,1-(P2373-scaling_params!$B$7)/(scaling_params!$C$7-scaling_params!$B$7)))+MAX(0,MIN(1,(T2373-scaling_params!$B$11)/(scaling_params!$C$11-scaling_params!$B$11))))/3</f>
        <v>0.1768339768</v>
      </c>
      <c r="AA2373" s="15">
        <f>(MAX(0,MIN(1,1-(Q2373-scaling_params!$B$8)/(scaling_params!$C$8-scaling_params!$B$8)))+MAX(0,MIN(1,(R2373-scaling_params!$B$9)/(scaling_params!$C$9-scaling_params!$B$9)))+MAX(0,MIN(1,(S2373-scaling_params!$B$10)/(scaling_params!$C$10-scaling_params!$B$10))))/3</f>
        <v>0.06862745098</v>
      </c>
      <c r="AB2373" s="15">
        <f>(MAX(0,MIN(1,(U2373-scaling_params!$B$12)/(scaling_params!$C$12-scaling_params!$B$12)))+MAX(0,MIN(1,(V2373-scaling_params!$B$13)/(scaling_params!$C$13-scaling_params!$B$13))))/2</f>
        <v>0.09636363636</v>
      </c>
      <c r="AC2373" s="13">
        <f>(scaling_params!$G$2*X2373+scaling_params!$G$3*Y2373+scaling_params!$G$4*Z2373+scaling_params!$G$5*AA2373+scaling_params!$G$6*AB2373)*100</f>
        <v>17.73873278</v>
      </c>
      <c r="AD2373" s="11" t="s">
        <v>681</v>
      </c>
      <c r="AE2373" s="11">
        <f t="shared" si="2"/>
        <v>0</v>
      </c>
    </row>
    <row r="2374" ht="15.75" customHeight="1">
      <c r="A2374" s="11" t="s">
        <v>364</v>
      </c>
      <c r="B2374" s="11" t="s">
        <v>163</v>
      </c>
      <c r="C2374" s="11" t="s">
        <v>328</v>
      </c>
      <c r="D2374" s="11" t="s">
        <v>177</v>
      </c>
      <c r="E2374" s="12">
        <v>2024.0</v>
      </c>
      <c r="F2374" s="11" t="s">
        <v>166</v>
      </c>
      <c r="G2374" s="11" t="s">
        <v>167</v>
      </c>
      <c r="H2374" s="11">
        <v>1.0</v>
      </c>
      <c r="I2374" s="13">
        <v>8.9</v>
      </c>
      <c r="J2374" s="11">
        <v>1.0</v>
      </c>
      <c r="K2374" s="13">
        <v>4.9</v>
      </c>
      <c r="L2374" s="13">
        <v>5.2</v>
      </c>
      <c r="M2374" s="11">
        <v>-25.0</v>
      </c>
      <c r="N2374" s="14">
        <v>0.63</v>
      </c>
      <c r="O2374" s="13">
        <v>59.8</v>
      </c>
      <c r="P2374" s="13">
        <v>9.1</v>
      </c>
      <c r="Q2374" s="13">
        <v>23.3</v>
      </c>
      <c r="R2374" s="13">
        <v>7.2</v>
      </c>
      <c r="S2374" s="13">
        <v>2.0</v>
      </c>
      <c r="T2374" s="13">
        <v>2.8</v>
      </c>
      <c r="U2374" s="13">
        <v>0.7</v>
      </c>
      <c r="V2374" s="13">
        <v>53.3</v>
      </c>
      <c r="W2374" s="11" t="str">
        <f t="shared" si="1"/>
        <v>C-Weak|BBVA|Retail|2024</v>
      </c>
      <c r="X2374" s="15">
        <f>(MAX(0,MIN(1,1-(K2374-scaling_params!$B$2)/(scaling_params!$C$2-scaling_params!$B$2)))+MAX(0,MIN(1,(L2374-scaling_params!$B$3)/(scaling_params!$C$3-scaling_params!$B$3))))/2</f>
        <v>0.1617647059</v>
      </c>
      <c r="Y2374" s="15">
        <f>(MAX(0,MIN(1,(M2374-scaling_params!$B$4)/(scaling_params!$C$4-scaling_params!$B$4)))+MAX(0,MIN(1,(N2374-scaling_params!$B$5)/(scaling_params!$C$5-scaling_params!$B$5))))/2</f>
        <v>0.1797619048</v>
      </c>
      <c r="Z2374" s="15">
        <f>(MAX(0,MIN(1,(O2374-scaling_params!$B$6)/(scaling_params!$C$6-scaling_params!$B$6)))+MAX(0,MIN(1,1-(P2374-scaling_params!$B$7)/(scaling_params!$C$7-scaling_params!$B$7)))+MAX(0,MIN(1,(T2374-scaling_params!$B$11)/(scaling_params!$C$11-scaling_params!$B$11))))/3</f>
        <v>0.1856238133</v>
      </c>
      <c r="AA2374" s="15">
        <f>(MAX(0,MIN(1,1-(Q2374-scaling_params!$B$8)/(scaling_params!$C$8-scaling_params!$B$8)))+MAX(0,MIN(1,(R2374-scaling_params!$B$9)/(scaling_params!$C$9-scaling_params!$B$9)))+MAX(0,MIN(1,(S2374-scaling_params!$B$10)/(scaling_params!$C$10-scaling_params!$B$10))))/3</f>
        <v>0.03921568627</v>
      </c>
      <c r="AB2374" s="15">
        <f>(MAX(0,MIN(1,(U2374-scaling_params!$B$12)/(scaling_params!$C$12-scaling_params!$B$12)))+MAX(0,MIN(1,(V2374-scaling_params!$B$13)/(scaling_params!$C$13-scaling_params!$B$13))))/2</f>
        <v>0.09</v>
      </c>
      <c r="AC2374" s="13">
        <f>(scaling_params!$G$2*X2374+scaling_params!$G$3*Y2374+scaling_params!$G$4*Z2374+scaling_params!$G$5*AA2374+scaling_params!$G$6*AB2374)*100</f>
        <v>14.14023104</v>
      </c>
      <c r="AD2374" s="11" t="s">
        <v>681</v>
      </c>
      <c r="AE2374" s="11">
        <f t="shared" si="2"/>
        <v>0</v>
      </c>
    </row>
    <row r="2375" ht="15.75" customHeight="1">
      <c r="A2375" s="11" t="s">
        <v>364</v>
      </c>
      <c r="B2375" s="11" t="s">
        <v>163</v>
      </c>
      <c r="C2375" s="11" t="s">
        <v>328</v>
      </c>
      <c r="D2375" s="11" t="s">
        <v>177</v>
      </c>
      <c r="E2375" s="12">
        <v>2025.0</v>
      </c>
      <c r="F2375" s="11" t="s">
        <v>166</v>
      </c>
      <c r="G2375" s="11" t="s">
        <v>167</v>
      </c>
      <c r="H2375" s="11">
        <v>1.0</v>
      </c>
      <c r="I2375" s="13">
        <v>8.6</v>
      </c>
      <c r="J2375" s="11">
        <v>0.0</v>
      </c>
      <c r="K2375" s="13">
        <v>5.4</v>
      </c>
      <c r="L2375" s="13">
        <v>5.8</v>
      </c>
      <c r="M2375" s="11">
        <v>-3.0</v>
      </c>
      <c r="N2375" s="14">
        <v>0.73</v>
      </c>
      <c r="O2375" s="13">
        <v>52.5</v>
      </c>
      <c r="P2375" s="13">
        <v>9.5</v>
      </c>
      <c r="Q2375" s="13">
        <v>23.0</v>
      </c>
      <c r="R2375" s="13">
        <v>10.6</v>
      </c>
      <c r="S2375" s="13">
        <v>3.0</v>
      </c>
      <c r="T2375" s="13">
        <v>2.8</v>
      </c>
      <c r="U2375" s="13">
        <v>0.7</v>
      </c>
      <c r="V2375" s="13">
        <v>58.4</v>
      </c>
      <c r="W2375" s="11" t="str">
        <f t="shared" si="1"/>
        <v>C-Weak|BBVA|Retail|2025</v>
      </c>
      <c r="X2375" s="15">
        <f>(MAX(0,MIN(1,1-(K2375-scaling_params!$B$2)/(scaling_params!$C$2-scaling_params!$B$2)))+MAX(0,MIN(1,(L2375-scaling_params!$B$3)/(scaling_params!$C$3-scaling_params!$B$3))))/2</f>
        <v>0.2058823529</v>
      </c>
      <c r="Y2375" s="15">
        <f>(MAX(0,MIN(1,(M2375-scaling_params!$B$4)/(scaling_params!$C$4-scaling_params!$B$4)))+MAX(0,MIN(1,(N2375-scaling_params!$B$5)/(scaling_params!$C$5-scaling_params!$B$5))))/2</f>
        <v>0.4095238095</v>
      </c>
      <c r="Z2375" s="15">
        <f>(MAX(0,MIN(1,(O2375-scaling_params!$B$6)/(scaling_params!$C$6-scaling_params!$B$6)))+MAX(0,MIN(1,1-(P2375-scaling_params!$B$7)/(scaling_params!$C$7-scaling_params!$B$7)))+MAX(0,MIN(1,(T2375-scaling_params!$B$11)/(scaling_params!$C$11-scaling_params!$B$11))))/3</f>
        <v>0.1238095238</v>
      </c>
      <c r="AA2375" s="15">
        <f>(MAX(0,MIN(1,1-(Q2375-scaling_params!$B$8)/(scaling_params!$C$8-scaling_params!$B$8)))+MAX(0,MIN(1,(R2375-scaling_params!$B$9)/(scaling_params!$C$9-scaling_params!$B$9)))+MAX(0,MIN(1,(S2375-scaling_params!$B$10)/(scaling_params!$C$10-scaling_params!$B$10))))/3</f>
        <v>0.1456937205</v>
      </c>
      <c r="AB2375" s="15">
        <f>(MAX(0,MIN(1,(U2375-scaling_params!$B$12)/(scaling_params!$C$12-scaling_params!$B$12)))+MAX(0,MIN(1,(V2375-scaling_params!$B$13)/(scaling_params!$C$13-scaling_params!$B$13))))/2</f>
        <v>0.1363636364</v>
      </c>
      <c r="AC2375" s="13">
        <f>(scaling_params!$G$2*X2375+scaling_params!$G$3*Y2375+scaling_params!$G$4*Z2375+scaling_params!$G$5*AA2375+scaling_params!$G$6*AB2375)*100</f>
        <v>21.54486902</v>
      </c>
      <c r="AD2375" s="11" t="s">
        <v>681</v>
      </c>
      <c r="AE2375" s="11">
        <f t="shared" si="2"/>
        <v>0</v>
      </c>
    </row>
    <row r="2376" ht="15.75" customHeight="1">
      <c r="A2376" s="11" t="s">
        <v>365</v>
      </c>
      <c r="B2376" s="11" t="s">
        <v>163</v>
      </c>
      <c r="C2376" s="11" t="s">
        <v>328</v>
      </c>
      <c r="D2376" s="11" t="s">
        <v>181</v>
      </c>
      <c r="E2376" s="12">
        <v>2024.0</v>
      </c>
      <c r="F2376" s="11" t="s">
        <v>166</v>
      </c>
      <c r="G2376" s="11" t="s">
        <v>184</v>
      </c>
      <c r="H2376" s="11">
        <v>4.0</v>
      </c>
      <c r="I2376" s="13">
        <v>8.9</v>
      </c>
      <c r="J2376" s="11">
        <v>1.0</v>
      </c>
      <c r="K2376" s="13">
        <v>5.0</v>
      </c>
      <c r="L2376" s="13">
        <v>3.0</v>
      </c>
      <c r="M2376" s="11">
        <v>-34.0</v>
      </c>
      <c r="N2376" s="14">
        <v>0.67</v>
      </c>
      <c r="O2376" s="13">
        <v>58.2</v>
      </c>
      <c r="P2376" s="13">
        <v>10.1</v>
      </c>
      <c r="Q2376" s="13">
        <v>23.5</v>
      </c>
      <c r="R2376" s="13">
        <v>8.2</v>
      </c>
      <c r="S2376" s="13">
        <v>2.0</v>
      </c>
      <c r="T2376" s="13">
        <v>1.5</v>
      </c>
      <c r="U2376" s="13">
        <v>1.0</v>
      </c>
      <c r="V2376" s="13">
        <v>55.1</v>
      </c>
      <c r="W2376" s="11" t="str">
        <f t="shared" si="1"/>
        <v>C-Weak|BBVA|Corporate|2024</v>
      </c>
      <c r="X2376" s="15">
        <f>(MAX(0,MIN(1,1-(K2376-scaling_params!$B$2)/(scaling_params!$C$2-scaling_params!$B$2)))+MAX(0,MIN(1,(L2376-scaling_params!$B$3)/(scaling_params!$C$3-scaling_params!$B$3))))/2</f>
        <v>0</v>
      </c>
      <c r="Y2376" s="15">
        <f>(MAX(0,MIN(1,(M2376-scaling_params!$B$4)/(scaling_params!$C$4-scaling_params!$B$4)))+MAX(0,MIN(1,(N2376-scaling_params!$B$5)/(scaling_params!$C$5-scaling_params!$B$5))))/2</f>
        <v>0.1869047619</v>
      </c>
      <c r="Z2376" s="15">
        <f>(MAX(0,MIN(1,(O2376-scaling_params!$B$6)/(scaling_params!$C$6-scaling_params!$B$6)))+MAX(0,MIN(1,1-(P2376-scaling_params!$B$7)/(scaling_params!$C$7-scaling_params!$B$7)))+MAX(0,MIN(1,(T2376-scaling_params!$B$11)/(scaling_params!$C$11-scaling_params!$B$11))))/3</f>
        <v>0.02640264026</v>
      </c>
      <c r="AA2376" s="15">
        <f>(MAX(0,MIN(1,1-(Q2376-scaling_params!$B$8)/(scaling_params!$C$8-scaling_params!$B$8)))+MAX(0,MIN(1,(R2376-scaling_params!$B$9)/(scaling_params!$C$9-scaling_params!$B$9)))+MAX(0,MIN(1,(S2376-scaling_params!$B$10)/(scaling_params!$C$10-scaling_params!$B$10))))/3</f>
        <v>0.03921568627</v>
      </c>
      <c r="AB2376" s="15">
        <f>(MAX(0,MIN(1,(U2376-scaling_params!$B$12)/(scaling_params!$C$12-scaling_params!$B$12)))+MAX(0,MIN(1,(V2376-scaling_params!$B$13)/(scaling_params!$C$13-scaling_params!$B$13))))/2</f>
        <v>0.1063636364</v>
      </c>
      <c r="AC2376" s="13">
        <f>(scaling_params!$G$2*X2376+scaling_params!$G$3*Y2376+scaling_params!$G$4*Z2376+scaling_params!$G$5*AA2376+scaling_params!$G$6*AB2376)*100</f>
        <v>6.958010938</v>
      </c>
      <c r="AD2376" s="11" t="s">
        <v>681</v>
      </c>
      <c r="AE2376" s="11">
        <f t="shared" si="2"/>
        <v>0</v>
      </c>
    </row>
    <row r="2377" ht="15.75" customHeight="1">
      <c r="A2377" s="11" t="s">
        <v>365</v>
      </c>
      <c r="B2377" s="11" t="s">
        <v>163</v>
      </c>
      <c r="C2377" s="11" t="s">
        <v>328</v>
      </c>
      <c r="D2377" s="11" t="s">
        <v>181</v>
      </c>
      <c r="E2377" s="12">
        <v>2025.0</v>
      </c>
      <c r="F2377" s="11" t="s">
        <v>166</v>
      </c>
      <c r="G2377" s="11" t="s">
        <v>184</v>
      </c>
      <c r="H2377" s="11">
        <v>4.0</v>
      </c>
      <c r="I2377" s="13">
        <v>8.6</v>
      </c>
      <c r="J2377" s="11">
        <v>0.0</v>
      </c>
      <c r="K2377" s="13">
        <v>5.1</v>
      </c>
      <c r="L2377" s="13">
        <v>4.2</v>
      </c>
      <c r="M2377" s="11">
        <v>-33.0</v>
      </c>
      <c r="N2377" s="14">
        <v>0.62</v>
      </c>
      <c r="O2377" s="13">
        <v>54.3</v>
      </c>
      <c r="P2377" s="13">
        <v>9.4</v>
      </c>
      <c r="Q2377" s="13">
        <v>22.9</v>
      </c>
      <c r="R2377" s="13">
        <v>7.0</v>
      </c>
      <c r="S2377" s="13">
        <v>2.0</v>
      </c>
      <c r="T2377" s="13">
        <v>1.3</v>
      </c>
      <c r="U2377" s="13">
        <v>0.8</v>
      </c>
      <c r="V2377" s="13">
        <v>56.8</v>
      </c>
      <c r="W2377" s="11" t="str">
        <f t="shared" si="1"/>
        <v>C-Weak|BBVA|Corporate|2025</v>
      </c>
      <c r="X2377" s="15">
        <f>(MAX(0,MIN(1,1-(K2377-scaling_params!$B$2)/(scaling_params!$C$2-scaling_params!$B$2)))+MAX(0,MIN(1,(L2377-scaling_params!$B$3)/(scaling_params!$C$3-scaling_params!$B$3))))/2</f>
        <v>0.08823529412</v>
      </c>
      <c r="Y2377" s="15">
        <f>(MAX(0,MIN(1,(M2377-scaling_params!$B$4)/(scaling_params!$C$4-scaling_params!$B$4)))+MAX(0,MIN(1,(N2377-scaling_params!$B$5)/(scaling_params!$C$5-scaling_params!$B$5))))/2</f>
        <v>0.1291666667</v>
      </c>
      <c r="Z2377" s="15">
        <f>(MAX(0,MIN(1,(O2377-scaling_params!$B$6)/(scaling_params!$C$6-scaling_params!$B$6)))+MAX(0,MIN(1,1-(P2377-scaling_params!$B$7)/(scaling_params!$C$7-scaling_params!$B$7)))+MAX(0,MIN(1,(T2377-scaling_params!$B$11)/(scaling_params!$C$11-scaling_params!$B$11))))/3</f>
        <v>0</v>
      </c>
      <c r="AA2377" s="15">
        <f>(MAX(0,MIN(1,1-(Q2377-scaling_params!$B$8)/(scaling_params!$C$8-scaling_params!$B$8)))+MAX(0,MIN(1,(R2377-scaling_params!$B$9)/(scaling_params!$C$9-scaling_params!$B$9)))+MAX(0,MIN(1,(S2377-scaling_params!$B$10)/(scaling_params!$C$10-scaling_params!$B$10))))/3</f>
        <v>0.03921568627</v>
      </c>
      <c r="AB2377" s="15">
        <f>(MAX(0,MIN(1,(U2377-scaling_params!$B$12)/(scaling_params!$C$12-scaling_params!$B$12)))+MAX(0,MIN(1,(V2377-scaling_params!$B$13)/(scaling_params!$C$13-scaling_params!$B$13))))/2</f>
        <v>0.1218181818</v>
      </c>
      <c r="AC2377" s="13">
        <f>(scaling_params!$G$2*X2377+scaling_params!$G$3*Y2377+scaling_params!$G$4*Z2377+scaling_params!$G$5*AA2377+scaling_params!$G$6*AB2377)*100</f>
        <v>7.236596702</v>
      </c>
      <c r="AD2377" s="11" t="s">
        <v>681</v>
      </c>
      <c r="AE2377" s="11">
        <f t="shared" si="2"/>
        <v>0</v>
      </c>
    </row>
    <row r="2378" ht="15.75" customHeight="1">
      <c r="A2378" s="11" t="s">
        <v>366</v>
      </c>
      <c r="B2378" s="11" t="s">
        <v>163</v>
      </c>
      <c r="C2378" s="11" t="s">
        <v>328</v>
      </c>
      <c r="D2378" s="11" t="s">
        <v>170</v>
      </c>
      <c r="E2378" s="12">
        <v>2024.0</v>
      </c>
      <c r="F2378" s="11" t="s">
        <v>171</v>
      </c>
      <c r="G2378" s="11" t="s">
        <v>167</v>
      </c>
      <c r="H2378" s="11">
        <v>1.0</v>
      </c>
      <c r="I2378" s="13">
        <v>8.9</v>
      </c>
      <c r="J2378" s="11">
        <v>0.0</v>
      </c>
      <c r="K2378" s="13">
        <v>4.7</v>
      </c>
      <c r="L2378" s="13">
        <v>5.5</v>
      </c>
      <c r="M2378" s="11">
        <v>-19.0</v>
      </c>
      <c r="N2378" s="14">
        <v>0.72</v>
      </c>
      <c r="O2378" s="13">
        <v>58.3</v>
      </c>
      <c r="P2378" s="13">
        <v>9.6</v>
      </c>
      <c r="Q2378" s="13">
        <v>23.0</v>
      </c>
      <c r="R2378" s="13">
        <v>10.9</v>
      </c>
      <c r="S2378" s="13">
        <v>2.7</v>
      </c>
      <c r="T2378" s="13">
        <v>2.6</v>
      </c>
      <c r="U2378" s="13">
        <v>1.0</v>
      </c>
      <c r="V2378" s="13">
        <v>61.7</v>
      </c>
      <c r="W2378" s="11" t="str">
        <f t="shared" si="1"/>
        <v>C-Weak|BBVA|Risk|2024</v>
      </c>
      <c r="X2378" s="15">
        <f>(MAX(0,MIN(1,1-(K2378-scaling_params!$B$2)/(scaling_params!$C$2-scaling_params!$B$2)))+MAX(0,MIN(1,(L2378-scaling_params!$B$3)/(scaling_params!$C$3-scaling_params!$B$3))))/2</f>
        <v>0.1838235294</v>
      </c>
      <c r="Y2378" s="15">
        <f>(MAX(0,MIN(1,(M2378-scaling_params!$B$4)/(scaling_params!$C$4-scaling_params!$B$4)))+MAX(0,MIN(1,(N2378-scaling_params!$B$5)/(scaling_params!$C$5-scaling_params!$B$5))))/2</f>
        <v>0.3208333333</v>
      </c>
      <c r="Z2378" s="15">
        <f>(MAX(0,MIN(1,(O2378-scaling_params!$B$6)/(scaling_params!$C$6-scaling_params!$B$6)))+MAX(0,MIN(1,1-(P2378-scaling_params!$B$7)/(scaling_params!$C$7-scaling_params!$B$7)))+MAX(0,MIN(1,(T2378-scaling_params!$B$11)/(scaling_params!$C$11-scaling_params!$B$11))))/3</f>
        <v>0.13281471</v>
      </c>
      <c r="AA2378" s="15">
        <f>(MAX(0,MIN(1,1-(Q2378-scaling_params!$B$8)/(scaling_params!$C$8-scaling_params!$B$8)))+MAX(0,MIN(1,(R2378-scaling_params!$B$9)/(scaling_params!$C$9-scaling_params!$B$9)))+MAX(0,MIN(1,(S2378-scaling_params!$B$10)/(scaling_params!$C$10-scaling_params!$B$10))))/3</f>
        <v>0.1289401837</v>
      </c>
      <c r="AB2378" s="15">
        <f>(MAX(0,MIN(1,(U2378-scaling_params!$B$12)/(scaling_params!$C$12-scaling_params!$B$12)))+MAX(0,MIN(1,(V2378-scaling_params!$B$13)/(scaling_params!$C$13-scaling_params!$B$13))))/2</f>
        <v>0.1663636364</v>
      </c>
      <c r="AC2378" s="13">
        <f>(scaling_params!$G$2*X2378+scaling_params!$G$3*Y2378+scaling_params!$G$4*Z2378+scaling_params!$G$5*AA2378+scaling_params!$G$6*AB2378)*100</f>
        <v>19.2130201</v>
      </c>
      <c r="AD2378" s="11" t="s">
        <v>681</v>
      </c>
      <c r="AE2378" s="11">
        <f t="shared" si="2"/>
        <v>0</v>
      </c>
    </row>
    <row r="2379" ht="15.75" customHeight="1">
      <c r="A2379" s="11" t="s">
        <v>366</v>
      </c>
      <c r="B2379" s="11" t="s">
        <v>163</v>
      </c>
      <c r="C2379" s="11" t="s">
        <v>328</v>
      </c>
      <c r="D2379" s="11" t="s">
        <v>170</v>
      </c>
      <c r="E2379" s="12">
        <v>2025.0</v>
      </c>
      <c r="F2379" s="11" t="s">
        <v>171</v>
      </c>
      <c r="G2379" s="11" t="s">
        <v>167</v>
      </c>
      <c r="H2379" s="11">
        <v>1.0</v>
      </c>
      <c r="I2379" s="13">
        <v>8.6</v>
      </c>
      <c r="J2379" s="11">
        <v>0.0</v>
      </c>
      <c r="K2379" s="13">
        <v>4.1</v>
      </c>
      <c r="L2379" s="13">
        <v>5.5</v>
      </c>
      <c r="M2379" s="11">
        <v>-13.0</v>
      </c>
      <c r="N2379" s="14">
        <v>0.76</v>
      </c>
      <c r="O2379" s="13">
        <v>54.6</v>
      </c>
      <c r="P2379" s="13">
        <v>8.4</v>
      </c>
      <c r="Q2379" s="13">
        <v>21.3</v>
      </c>
      <c r="R2379" s="13">
        <v>7.8</v>
      </c>
      <c r="S2379" s="13">
        <v>2.6</v>
      </c>
      <c r="T2379" s="13">
        <v>1.8</v>
      </c>
      <c r="U2379" s="13">
        <v>0.9</v>
      </c>
      <c r="V2379" s="13">
        <v>61.1</v>
      </c>
      <c r="W2379" s="11" t="str">
        <f t="shared" si="1"/>
        <v>C-Weak|BBVA|Risk|2025</v>
      </c>
      <c r="X2379" s="15">
        <f>(MAX(0,MIN(1,1-(K2379-scaling_params!$B$2)/(scaling_params!$C$2-scaling_params!$B$2)))+MAX(0,MIN(1,(L2379-scaling_params!$B$3)/(scaling_params!$C$3-scaling_params!$B$3))))/2</f>
        <v>0.1838235294</v>
      </c>
      <c r="Y2379" s="15">
        <f>(MAX(0,MIN(1,(M2379-scaling_params!$B$4)/(scaling_params!$C$4-scaling_params!$B$4)))+MAX(0,MIN(1,(N2379-scaling_params!$B$5)/(scaling_params!$C$5-scaling_params!$B$5))))/2</f>
        <v>0.3994047619</v>
      </c>
      <c r="Z2379" s="15">
        <f>(MAX(0,MIN(1,(O2379-scaling_params!$B$6)/(scaling_params!$C$6-scaling_params!$B$6)))+MAX(0,MIN(1,1-(P2379-scaling_params!$B$7)/(scaling_params!$C$7-scaling_params!$B$7)))+MAX(0,MIN(1,(T2379-scaling_params!$B$11)/(scaling_params!$C$11-scaling_params!$B$11))))/3</f>
        <v>0.1006435006</v>
      </c>
      <c r="AA2379" s="15">
        <f>(MAX(0,MIN(1,1-(Q2379-scaling_params!$B$8)/(scaling_params!$C$8-scaling_params!$B$8)))+MAX(0,MIN(1,(R2379-scaling_params!$B$9)/(scaling_params!$C$9-scaling_params!$B$9)))+MAX(0,MIN(1,(S2379-scaling_params!$B$10)/(scaling_params!$C$10-scaling_params!$B$10))))/3</f>
        <v>0.09803921569</v>
      </c>
      <c r="AB2379" s="15">
        <f>(MAX(0,MIN(1,(U2379-scaling_params!$B$12)/(scaling_params!$C$12-scaling_params!$B$12)))+MAX(0,MIN(1,(V2379-scaling_params!$B$13)/(scaling_params!$C$13-scaling_params!$B$13))))/2</f>
        <v>0.1609090909</v>
      </c>
      <c r="AC2379" s="13">
        <f>(scaling_params!$G$2*X2379+scaling_params!$G$3*Y2379+scaling_params!$G$4*Z2379+scaling_params!$G$5*AA2379+scaling_params!$G$6*AB2379)*100</f>
        <v>19.69520458</v>
      </c>
      <c r="AD2379" s="11" t="s">
        <v>681</v>
      </c>
      <c r="AE2379" s="11">
        <f t="shared" si="2"/>
        <v>0</v>
      </c>
    </row>
    <row r="2380" ht="15.75" customHeight="1">
      <c r="A2380" s="11" t="s">
        <v>367</v>
      </c>
      <c r="B2380" s="11" t="s">
        <v>163</v>
      </c>
      <c r="C2380" s="11" t="s">
        <v>328</v>
      </c>
      <c r="D2380" s="11" t="s">
        <v>181</v>
      </c>
      <c r="E2380" s="12">
        <v>2024.0</v>
      </c>
      <c r="F2380" s="11" t="s">
        <v>166</v>
      </c>
      <c r="G2380" s="11" t="s">
        <v>172</v>
      </c>
      <c r="H2380" s="11">
        <v>3.0</v>
      </c>
      <c r="I2380" s="13">
        <v>8.9</v>
      </c>
      <c r="J2380" s="11">
        <v>0.0</v>
      </c>
      <c r="K2380" s="13">
        <v>5.0</v>
      </c>
      <c r="L2380" s="13">
        <v>3.9</v>
      </c>
      <c r="M2380" s="11">
        <v>-29.0</v>
      </c>
      <c r="N2380" s="14">
        <v>0.63</v>
      </c>
      <c r="O2380" s="13">
        <v>58.2</v>
      </c>
      <c r="P2380" s="13">
        <v>10.1</v>
      </c>
      <c r="Q2380" s="13">
        <v>23.5</v>
      </c>
      <c r="R2380" s="13">
        <v>8.2</v>
      </c>
      <c r="S2380" s="13">
        <v>2.4</v>
      </c>
      <c r="T2380" s="13">
        <v>1.4</v>
      </c>
      <c r="U2380" s="13">
        <v>1.0</v>
      </c>
      <c r="V2380" s="13">
        <v>42.7</v>
      </c>
      <c r="W2380" s="11" t="str">
        <f t="shared" si="1"/>
        <v>C-Weak|BBVA|Corporate|2024</v>
      </c>
      <c r="X2380" s="15">
        <f>(MAX(0,MIN(1,1-(K2380-scaling_params!$B$2)/(scaling_params!$C$2-scaling_params!$B$2)))+MAX(0,MIN(1,(L2380-scaling_params!$B$3)/(scaling_params!$C$3-scaling_params!$B$3))))/2</f>
        <v>0.06617647059</v>
      </c>
      <c r="Y2380" s="15">
        <f>(MAX(0,MIN(1,(M2380-scaling_params!$B$4)/(scaling_params!$C$4-scaling_params!$B$4)))+MAX(0,MIN(1,(N2380-scaling_params!$B$5)/(scaling_params!$C$5-scaling_params!$B$5))))/2</f>
        <v>0.1607142857</v>
      </c>
      <c r="Z2380" s="15">
        <f>(MAX(0,MIN(1,(O2380-scaling_params!$B$6)/(scaling_params!$C$6-scaling_params!$B$6)))+MAX(0,MIN(1,1-(P2380-scaling_params!$B$7)/(scaling_params!$C$7-scaling_params!$B$7)))+MAX(0,MIN(1,(T2380-scaling_params!$B$11)/(scaling_params!$C$11-scaling_params!$B$11))))/3</f>
        <v>0.02640264026</v>
      </c>
      <c r="AA2380" s="15">
        <f>(MAX(0,MIN(1,1-(Q2380-scaling_params!$B$8)/(scaling_params!$C$8-scaling_params!$B$8)))+MAX(0,MIN(1,(R2380-scaling_params!$B$9)/(scaling_params!$C$9-scaling_params!$B$9)))+MAX(0,MIN(1,(S2380-scaling_params!$B$10)/(scaling_params!$C$10-scaling_params!$B$10))))/3</f>
        <v>0.07843137255</v>
      </c>
      <c r="AB2380" s="15">
        <f>(MAX(0,MIN(1,(U2380-scaling_params!$B$12)/(scaling_params!$C$12-scaling_params!$B$12)))+MAX(0,MIN(1,(V2380-scaling_params!$B$13)/(scaling_params!$C$13-scaling_params!$B$13))))/2</f>
        <v>0</v>
      </c>
      <c r="AC2380" s="13">
        <f>(scaling_params!$G$2*X2380+scaling_params!$G$3*Y2380+scaling_params!$G$4*Z2380+scaling_params!$G$5*AA2380+scaling_params!$G$6*AB2380)*100</f>
        <v>7.332786976</v>
      </c>
      <c r="AD2380" s="11" t="s">
        <v>681</v>
      </c>
      <c r="AE2380" s="11">
        <f t="shared" si="2"/>
        <v>0</v>
      </c>
    </row>
    <row r="2381" ht="15.75" customHeight="1">
      <c r="A2381" s="11" t="s">
        <v>367</v>
      </c>
      <c r="B2381" s="11" t="s">
        <v>163</v>
      </c>
      <c r="C2381" s="11" t="s">
        <v>328</v>
      </c>
      <c r="D2381" s="11" t="s">
        <v>181</v>
      </c>
      <c r="E2381" s="12">
        <v>2025.0</v>
      </c>
      <c r="F2381" s="11" t="s">
        <v>166</v>
      </c>
      <c r="G2381" s="11" t="s">
        <v>172</v>
      </c>
      <c r="H2381" s="11">
        <v>3.0</v>
      </c>
      <c r="I2381" s="13">
        <v>8.6</v>
      </c>
      <c r="J2381" s="11">
        <v>0.0</v>
      </c>
      <c r="K2381" s="13">
        <v>5.1</v>
      </c>
      <c r="L2381" s="13">
        <v>3.6</v>
      </c>
      <c r="M2381" s="11">
        <v>-32.0</v>
      </c>
      <c r="N2381" s="14">
        <v>0.62</v>
      </c>
      <c r="O2381" s="13">
        <v>54.3</v>
      </c>
      <c r="P2381" s="13">
        <v>9.4</v>
      </c>
      <c r="Q2381" s="13">
        <v>22.9</v>
      </c>
      <c r="R2381" s="13">
        <v>7.0</v>
      </c>
      <c r="S2381" s="13">
        <v>1.9</v>
      </c>
      <c r="T2381" s="13">
        <v>1.4</v>
      </c>
      <c r="U2381" s="13">
        <v>0.8</v>
      </c>
      <c r="V2381" s="13">
        <v>51.0</v>
      </c>
      <c r="W2381" s="11" t="str">
        <f t="shared" si="1"/>
        <v>C-Weak|BBVA|Corporate|2025</v>
      </c>
      <c r="X2381" s="15">
        <f>(MAX(0,MIN(1,1-(K2381-scaling_params!$B$2)/(scaling_params!$C$2-scaling_params!$B$2)))+MAX(0,MIN(1,(L2381-scaling_params!$B$3)/(scaling_params!$C$3-scaling_params!$B$3))))/2</f>
        <v>0.04411764706</v>
      </c>
      <c r="Y2381" s="15">
        <f>(MAX(0,MIN(1,(M2381-scaling_params!$B$4)/(scaling_params!$C$4-scaling_params!$B$4)))+MAX(0,MIN(1,(N2381-scaling_params!$B$5)/(scaling_params!$C$5-scaling_params!$B$5))))/2</f>
        <v>0.1339285714</v>
      </c>
      <c r="Z2381" s="15">
        <f>(MAX(0,MIN(1,(O2381-scaling_params!$B$6)/(scaling_params!$C$6-scaling_params!$B$6)))+MAX(0,MIN(1,1-(P2381-scaling_params!$B$7)/(scaling_params!$C$7-scaling_params!$B$7)))+MAX(0,MIN(1,(T2381-scaling_params!$B$11)/(scaling_params!$C$11-scaling_params!$B$11))))/3</f>
        <v>0</v>
      </c>
      <c r="AA2381" s="15">
        <f>(MAX(0,MIN(1,1-(Q2381-scaling_params!$B$8)/(scaling_params!$C$8-scaling_params!$B$8)))+MAX(0,MIN(1,(R2381-scaling_params!$B$9)/(scaling_params!$C$9-scaling_params!$B$9)))+MAX(0,MIN(1,(S2381-scaling_params!$B$10)/(scaling_params!$C$10-scaling_params!$B$10))))/3</f>
        <v>0.02941176471</v>
      </c>
      <c r="AB2381" s="15">
        <f>(MAX(0,MIN(1,(U2381-scaling_params!$B$12)/(scaling_params!$C$12-scaling_params!$B$12)))+MAX(0,MIN(1,(V2381-scaling_params!$B$13)/(scaling_params!$C$13-scaling_params!$B$13))))/2</f>
        <v>0.06909090909</v>
      </c>
      <c r="AC2381" s="13">
        <f>(scaling_params!$G$2*X2381+scaling_params!$G$3*Y2381+scaling_params!$G$4*Z2381+scaling_params!$G$5*AA2381+scaling_params!$G$6*AB2381)*100</f>
        <v>5.517005921</v>
      </c>
      <c r="AD2381" s="11" t="s">
        <v>681</v>
      </c>
      <c r="AE2381" s="11">
        <f t="shared" si="2"/>
        <v>0</v>
      </c>
    </row>
    <row r="2382" ht="15.75" customHeight="1">
      <c r="A2382" s="11" t="s">
        <v>368</v>
      </c>
      <c r="B2382" s="11" t="s">
        <v>163</v>
      </c>
      <c r="C2382" s="11" t="s">
        <v>328</v>
      </c>
      <c r="D2382" s="11" t="s">
        <v>174</v>
      </c>
      <c r="E2382" s="12">
        <v>2024.0</v>
      </c>
      <c r="F2382" s="11" t="s">
        <v>166</v>
      </c>
      <c r="G2382" s="11" t="s">
        <v>172</v>
      </c>
      <c r="H2382" s="11">
        <v>5.0</v>
      </c>
      <c r="I2382" s="13">
        <v>8.9</v>
      </c>
      <c r="J2382" s="11">
        <v>0.0</v>
      </c>
      <c r="K2382" s="13">
        <v>4.4</v>
      </c>
      <c r="L2382" s="13">
        <v>4.7</v>
      </c>
      <c r="M2382" s="11">
        <v>-15.0</v>
      </c>
      <c r="N2382" s="14">
        <v>0.62</v>
      </c>
      <c r="O2382" s="13">
        <v>50.8</v>
      </c>
      <c r="P2382" s="13">
        <v>10.1</v>
      </c>
      <c r="Q2382" s="13">
        <v>23.5</v>
      </c>
      <c r="R2382" s="13">
        <v>5.6</v>
      </c>
      <c r="S2382" s="13">
        <v>2.0</v>
      </c>
      <c r="T2382" s="13">
        <v>1.9</v>
      </c>
      <c r="U2382" s="13">
        <v>0.8</v>
      </c>
      <c r="V2382" s="13">
        <v>49.4</v>
      </c>
      <c r="W2382" s="11" t="str">
        <f t="shared" si="1"/>
        <v>C-Weak|BBVA|Digital|2024</v>
      </c>
      <c r="X2382" s="15">
        <f>(MAX(0,MIN(1,1-(K2382-scaling_params!$B$2)/(scaling_params!$C$2-scaling_params!$B$2)))+MAX(0,MIN(1,(L2382-scaling_params!$B$3)/(scaling_params!$C$3-scaling_params!$B$3))))/2</f>
        <v>0.125</v>
      </c>
      <c r="Y2382" s="15">
        <f>(MAX(0,MIN(1,(M2382-scaling_params!$B$4)/(scaling_params!$C$4-scaling_params!$B$4)))+MAX(0,MIN(1,(N2382-scaling_params!$B$5)/(scaling_params!$C$5-scaling_params!$B$5))))/2</f>
        <v>0.2148809524</v>
      </c>
      <c r="Z2382" s="15">
        <f>(MAX(0,MIN(1,(O2382-scaling_params!$B$6)/(scaling_params!$C$6-scaling_params!$B$6)))+MAX(0,MIN(1,1-(P2382-scaling_params!$B$7)/(scaling_params!$C$7-scaling_params!$B$7)))+MAX(0,MIN(1,(T2382-scaling_params!$B$11)/(scaling_params!$C$11-scaling_params!$B$11))))/3</f>
        <v>0.0380952381</v>
      </c>
      <c r="AA2382" s="15">
        <f>(MAX(0,MIN(1,1-(Q2382-scaling_params!$B$8)/(scaling_params!$C$8-scaling_params!$B$8)))+MAX(0,MIN(1,(R2382-scaling_params!$B$9)/(scaling_params!$C$9-scaling_params!$B$9)))+MAX(0,MIN(1,(S2382-scaling_params!$B$10)/(scaling_params!$C$10-scaling_params!$B$10))))/3</f>
        <v>0.03921568627</v>
      </c>
      <c r="AB2382" s="15">
        <f>(MAX(0,MIN(1,(U2382-scaling_params!$B$12)/(scaling_params!$C$12-scaling_params!$B$12)))+MAX(0,MIN(1,(V2382-scaling_params!$B$13)/(scaling_params!$C$13-scaling_params!$B$13))))/2</f>
        <v>0.05454545455</v>
      </c>
      <c r="AC2382" s="13">
        <f>(scaling_params!$G$2*X2382+scaling_params!$G$3*Y2382+scaling_params!$G$4*Z2382+scaling_params!$G$5*AA2382+scaling_params!$G$6*AB2382)*100</f>
        <v>10.21627292</v>
      </c>
      <c r="AD2382" s="11" t="s">
        <v>681</v>
      </c>
      <c r="AE2382" s="11">
        <f t="shared" si="2"/>
        <v>0</v>
      </c>
    </row>
    <row r="2383" ht="15.75" customHeight="1">
      <c r="A2383" s="11" t="s">
        <v>368</v>
      </c>
      <c r="B2383" s="11" t="s">
        <v>163</v>
      </c>
      <c r="C2383" s="11" t="s">
        <v>328</v>
      </c>
      <c r="D2383" s="11" t="s">
        <v>174</v>
      </c>
      <c r="E2383" s="12">
        <v>2025.0</v>
      </c>
      <c r="F2383" s="11" t="s">
        <v>166</v>
      </c>
      <c r="G2383" s="11" t="s">
        <v>172</v>
      </c>
      <c r="H2383" s="11">
        <v>5.0</v>
      </c>
      <c r="I2383" s="13">
        <v>8.6</v>
      </c>
      <c r="J2383" s="11">
        <v>0.0</v>
      </c>
      <c r="K2383" s="13">
        <v>4.9</v>
      </c>
      <c r="L2383" s="13">
        <v>4.7</v>
      </c>
      <c r="M2383" s="11">
        <v>-17.0</v>
      </c>
      <c r="N2383" s="14">
        <v>0.6</v>
      </c>
      <c r="O2383" s="13">
        <v>53.6</v>
      </c>
      <c r="P2383" s="13">
        <v>9.0</v>
      </c>
      <c r="Q2383" s="13">
        <v>22.9</v>
      </c>
      <c r="R2383" s="13">
        <v>8.4</v>
      </c>
      <c r="S2383" s="13">
        <v>2.1</v>
      </c>
      <c r="T2383" s="13">
        <v>1.9</v>
      </c>
      <c r="U2383" s="13">
        <v>0.8</v>
      </c>
      <c r="V2383" s="13">
        <v>53.5</v>
      </c>
      <c r="W2383" s="11" t="str">
        <f t="shared" si="1"/>
        <v>C-Weak|BBVA|Digital|2025</v>
      </c>
      <c r="X2383" s="15">
        <f>(MAX(0,MIN(1,1-(K2383-scaling_params!$B$2)/(scaling_params!$C$2-scaling_params!$B$2)))+MAX(0,MIN(1,(L2383-scaling_params!$B$3)/(scaling_params!$C$3-scaling_params!$B$3))))/2</f>
        <v>0.125</v>
      </c>
      <c r="Y2383" s="15">
        <f>(MAX(0,MIN(1,(M2383-scaling_params!$B$4)/(scaling_params!$C$4-scaling_params!$B$4)))+MAX(0,MIN(1,(N2383-scaling_params!$B$5)/(scaling_params!$C$5-scaling_params!$B$5))))/2</f>
        <v>0.1803571429</v>
      </c>
      <c r="Z2383" s="15">
        <f>(MAX(0,MIN(1,(O2383-scaling_params!$B$6)/(scaling_params!$C$6-scaling_params!$B$6)))+MAX(0,MIN(1,1-(P2383-scaling_params!$B$7)/(scaling_params!$C$7-scaling_params!$B$7)))+MAX(0,MIN(1,(T2383-scaling_params!$B$11)/(scaling_params!$C$11-scaling_params!$B$11))))/3</f>
        <v>0.05611325611</v>
      </c>
      <c r="AA2383" s="15">
        <f>(MAX(0,MIN(1,1-(Q2383-scaling_params!$B$8)/(scaling_params!$C$8-scaling_params!$B$8)))+MAX(0,MIN(1,(R2383-scaling_params!$B$9)/(scaling_params!$C$9-scaling_params!$B$9)))+MAX(0,MIN(1,(S2383-scaling_params!$B$10)/(scaling_params!$C$10-scaling_params!$B$10))))/3</f>
        <v>0.04901960784</v>
      </c>
      <c r="AB2383" s="15">
        <f>(MAX(0,MIN(1,(U2383-scaling_params!$B$12)/(scaling_params!$C$12-scaling_params!$B$12)))+MAX(0,MIN(1,(V2383-scaling_params!$B$13)/(scaling_params!$C$13-scaling_params!$B$13))))/2</f>
        <v>0.09181818182</v>
      </c>
      <c r="AC2383" s="13">
        <f>(scaling_params!$G$2*X2383+scaling_params!$G$3*Y2383+scaling_params!$G$4*Z2383+scaling_params!$G$5*AA2383+scaling_params!$G$6*AB2383)*100</f>
        <v>10.44075402</v>
      </c>
      <c r="AD2383" s="11" t="s">
        <v>681</v>
      </c>
      <c r="AE2383" s="11">
        <f t="shared" si="2"/>
        <v>0</v>
      </c>
    </row>
    <row r="2384" ht="15.75" customHeight="1">
      <c r="A2384" s="11" t="s">
        <v>369</v>
      </c>
      <c r="B2384" s="11" t="s">
        <v>163</v>
      </c>
      <c r="C2384" s="11" t="s">
        <v>328</v>
      </c>
      <c r="D2384" s="11" t="s">
        <v>165</v>
      </c>
      <c r="E2384" s="12">
        <v>2024.0</v>
      </c>
      <c r="F2384" s="11" t="s">
        <v>171</v>
      </c>
      <c r="G2384" s="11" t="s">
        <v>172</v>
      </c>
      <c r="H2384" s="11">
        <v>4.0</v>
      </c>
      <c r="I2384" s="13">
        <v>8.9</v>
      </c>
      <c r="J2384" s="11">
        <v>0.0</v>
      </c>
      <c r="K2384" s="13">
        <v>5.2</v>
      </c>
      <c r="L2384" s="13">
        <v>3.8</v>
      </c>
      <c r="M2384" s="11">
        <v>-16.0</v>
      </c>
      <c r="N2384" s="14">
        <v>0.63</v>
      </c>
      <c r="O2384" s="13">
        <v>53.3</v>
      </c>
      <c r="P2384" s="13">
        <v>9.3</v>
      </c>
      <c r="Q2384" s="13">
        <v>24.0</v>
      </c>
      <c r="R2384" s="13">
        <v>6.7</v>
      </c>
      <c r="S2384" s="13">
        <v>1.9</v>
      </c>
      <c r="T2384" s="13">
        <v>1.7</v>
      </c>
      <c r="U2384" s="13">
        <v>0.6</v>
      </c>
      <c r="V2384" s="13">
        <v>57.0</v>
      </c>
      <c r="W2384" s="11" t="str">
        <f t="shared" si="1"/>
        <v>C-Weak|BBVA|Operations|2024</v>
      </c>
      <c r="X2384" s="15">
        <f>(MAX(0,MIN(1,1-(K2384-scaling_params!$B$2)/(scaling_params!$C$2-scaling_params!$B$2)))+MAX(0,MIN(1,(L2384-scaling_params!$B$3)/(scaling_params!$C$3-scaling_params!$B$3))))/2</f>
        <v>0.05882352941</v>
      </c>
      <c r="Y2384" s="15">
        <f>(MAX(0,MIN(1,(M2384-scaling_params!$B$4)/(scaling_params!$C$4-scaling_params!$B$4)))+MAX(0,MIN(1,(N2384-scaling_params!$B$5)/(scaling_params!$C$5-scaling_params!$B$5))))/2</f>
        <v>0.2226190476</v>
      </c>
      <c r="Z2384" s="15">
        <f>(MAX(0,MIN(1,(O2384-scaling_params!$B$6)/(scaling_params!$C$6-scaling_params!$B$6)))+MAX(0,MIN(1,1-(P2384-scaling_params!$B$7)/(scaling_params!$C$7-scaling_params!$B$7)))+MAX(0,MIN(1,(T2384-scaling_params!$B$11)/(scaling_params!$C$11-scaling_params!$B$11))))/3</f>
        <v>0.01904761905</v>
      </c>
      <c r="AA2384" s="15">
        <f>(MAX(0,MIN(1,1-(Q2384-scaling_params!$B$8)/(scaling_params!$C$8-scaling_params!$B$8)))+MAX(0,MIN(1,(R2384-scaling_params!$B$9)/(scaling_params!$C$9-scaling_params!$B$9)))+MAX(0,MIN(1,(S2384-scaling_params!$B$10)/(scaling_params!$C$10-scaling_params!$B$10))))/3</f>
        <v>0.02941176471</v>
      </c>
      <c r="AB2384" s="15">
        <f>(MAX(0,MIN(1,(U2384-scaling_params!$B$12)/(scaling_params!$C$12-scaling_params!$B$12)))+MAX(0,MIN(1,(V2384-scaling_params!$B$13)/(scaling_params!$C$13-scaling_params!$B$13))))/2</f>
        <v>0.1236363636</v>
      </c>
      <c r="AC2384" s="13">
        <f>(scaling_params!$G$2*X2384+scaling_params!$G$3*Y2384+scaling_params!$G$4*Z2384+scaling_params!$G$5*AA2384+scaling_params!$G$6*AB2384)*100</f>
        <v>9.038075758</v>
      </c>
      <c r="AD2384" s="11" t="s">
        <v>681</v>
      </c>
      <c r="AE2384" s="11">
        <f t="shared" si="2"/>
        <v>0</v>
      </c>
    </row>
    <row r="2385" ht="15.75" customHeight="1">
      <c r="A2385" s="11" t="s">
        <v>369</v>
      </c>
      <c r="B2385" s="11" t="s">
        <v>163</v>
      </c>
      <c r="C2385" s="11" t="s">
        <v>328</v>
      </c>
      <c r="D2385" s="11" t="s">
        <v>165</v>
      </c>
      <c r="E2385" s="12">
        <v>2025.0</v>
      </c>
      <c r="F2385" s="11" t="s">
        <v>171</v>
      </c>
      <c r="G2385" s="11" t="s">
        <v>172</v>
      </c>
      <c r="H2385" s="11">
        <v>4.0</v>
      </c>
      <c r="I2385" s="13">
        <v>8.6</v>
      </c>
      <c r="J2385" s="11">
        <v>1.0</v>
      </c>
      <c r="K2385" s="13">
        <v>4.5</v>
      </c>
      <c r="L2385" s="13">
        <v>5.4</v>
      </c>
      <c r="M2385" s="11">
        <v>-22.0</v>
      </c>
      <c r="N2385" s="14">
        <v>0.64</v>
      </c>
      <c r="O2385" s="13">
        <v>52.7</v>
      </c>
      <c r="P2385" s="13">
        <v>9.3</v>
      </c>
      <c r="Q2385" s="13">
        <v>21.4</v>
      </c>
      <c r="R2385" s="13">
        <v>5.7</v>
      </c>
      <c r="S2385" s="13">
        <v>1.9</v>
      </c>
      <c r="T2385" s="13">
        <v>2.0</v>
      </c>
      <c r="U2385" s="13">
        <v>0.5</v>
      </c>
      <c r="V2385" s="13">
        <v>47.3</v>
      </c>
      <c r="W2385" s="11" t="str">
        <f t="shared" si="1"/>
        <v>C-Weak|BBVA|Operations|2025</v>
      </c>
      <c r="X2385" s="15">
        <f>(MAX(0,MIN(1,1-(K2385-scaling_params!$B$2)/(scaling_params!$C$2-scaling_params!$B$2)))+MAX(0,MIN(1,(L2385-scaling_params!$B$3)/(scaling_params!$C$3-scaling_params!$B$3))))/2</f>
        <v>0.1764705882</v>
      </c>
      <c r="Y2385" s="15">
        <f>(MAX(0,MIN(1,(M2385-scaling_params!$B$4)/(scaling_params!$C$4-scaling_params!$B$4)))+MAX(0,MIN(1,(N2385-scaling_params!$B$5)/(scaling_params!$C$5-scaling_params!$B$5))))/2</f>
        <v>0.206547619</v>
      </c>
      <c r="Z2385" s="15">
        <f>(MAX(0,MIN(1,(O2385-scaling_params!$B$6)/(scaling_params!$C$6-scaling_params!$B$6)))+MAX(0,MIN(1,1-(P2385-scaling_params!$B$7)/(scaling_params!$C$7-scaling_params!$B$7)))+MAX(0,MIN(1,(T2385-scaling_params!$B$11)/(scaling_params!$C$11-scaling_params!$B$11))))/3</f>
        <v>0.04761904762</v>
      </c>
      <c r="AA2385" s="15">
        <f>(MAX(0,MIN(1,1-(Q2385-scaling_params!$B$8)/(scaling_params!$C$8-scaling_params!$B$8)))+MAX(0,MIN(1,(R2385-scaling_params!$B$9)/(scaling_params!$C$9-scaling_params!$B$9)))+MAX(0,MIN(1,(S2385-scaling_params!$B$10)/(scaling_params!$C$10-scaling_params!$B$10))))/3</f>
        <v>0.02941176471</v>
      </c>
      <c r="AB2385" s="15">
        <f>(MAX(0,MIN(1,(U2385-scaling_params!$B$12)/(scaling_params!$C$12-scaling_params!$B$12)))+MAX(0,MIN(1,(V2385-scaling_params!$B$13)/(scaling_params!$C$13-scaling_params!$B$13))))/2</f>
        <v>0.03545454545</v>
      </c>
      <c r="AC2385" s="13">
        <f>(scaling_params!$G$2*X2385+scaling_params!$G$3*Y2385+scaling_params!$G$4*Z2385+scaling_params!$G$5*AA2385+scaling_params!$G$6*AB2385)*100</f>
        <v>11.05598619</v>
      </c>
      <c r="AD2385" s="11" t="s">
        <v>681</v>
      </c>
      <c r="AE2385" s="11">
        <f t="shared" si="2"/>
        <v>0</v>
      </c>
    </row>
    <row r="2386" ht="15.75" customHeight="1">
      <c r="A2386" s="11" t="s">
        <v>370</v>
      </c>
      <c r="B2386" s="11" t="s">
        <v>163</v>
      </c>
      <c r="C2386" s="11" t="s">
        <v>328</v>
      </c>
      <c r="D2386" s="11" t="s">
        <v>165</v>
      </c>
      <c r="E2386" s="12">
        <v>2024.0</v>
      </c>
      <c r="F2386" s="11" t="s">
        <v>171</v>
      </c>
      <c r="G2386" s="11" t="s">
        <v>172</v>
      </c>
      <c r="H2386" s="11">
        <v>4.0</v>
      </c>
      <c r="I2386" s="13">
        <v>8.9</v>
      </c>
      <c r="J2386" s="11">
        <v>0.0</v>
      </c>
      <c r="K2386" s="13">
        <v>5.2</v>
      </c>
      <c r="L2386" s="13">
        <v>4.7</v>
      </c>
      <c r="M2386" s="11">
        <v>-6.0</v>
      </c>
      <c r="N2386" s="14">
        <v>0.63</v>
      </c>
      <c r="O2386" s="13">
        <v>53.3</v>
      </c>
      <c r="P2386" s="13">
        <v>9.3</v>
      </c>
      <c r="Q2386" s="13">
        <v>24.0</v>
      </c>
      <c r="R2386" s="13">
        <v>6.7</v>
      </c>
      <c r="S2386" s="13">
        <v>1.8</v>
      </c>
      <c r="T2386" s="13">
        <v>2.1</v>
      </c>
      <c r="U2386" s="13">
        <v>0.6</v>
      </c>
      <c r="V2386" s="13">
        <v>54.8</v>
      </c>
      <c r="W2386" s="11" t="str">
        <f t="shared" si="1"/>
        <v>C-Weak|BBVA|Operations|2024</v>
      </c>
      <c r="X2386" s="15">
        <f>(MAX(0,MIN(1,1-(K2386-scaling_params!$B$2)/(scaling_params!$C$2-scaling_params!$B$2)))+MAX(0,MIN(1,(L2386-scaling_params!$B$3)/(scaling_params!$C$3-scaling_params!$B$3))))/2</f>
        <v>0.125</v>
      </c>
      <c r="Y2386" s="15">
        <f>(MAX(0,MIN(1,(M2386-scaling_params!$B$4)/(scaling_params!$C$4-scaling_params!$B$4)))+MAX(0,MIN(1,(N2386-scaling_params!$B$5)/(scaling_params!$C$5-scaling_params!$B$5))))/2</f>
        <v>0.2702380952</v>
      </c>
      <c r="Z2386" s="15">
        <f>(MAX(0,MIN(1,(O2386-scaling_params!$B$6)/(scaling_params!$C$6-scaling_params!$B$6)))+MAX(0,MIN(1,1-(P2386-scaling_params!$B$7)/(scaling_params!$C$7-scaling_params!$B$7)))+MAX(0,MIN(1,(T2386-scaling_params!$B$11)/(scaling_params!$C$11-scaling_params!$B$11))))/3</f>
        <v>0.05714285714</v>
      </c>
      <c r="AA2386" s="15">
        <f>(MAX(0,MIN(1,1-(Q2386-scaling_params!$B$8)/(scaling_params!$C$8-scaling_params!$B$8)))+MAX(0,MIN(1,(R2386-scaling_params!$B$9)/(scaling_params!$C$9-scaling_params!$B$9)))+MAX(0,MIN(1,(S2386-scaling_params!$B$10)/(scaling_params!$C$10-scaling_params!$B$10))))/3</f>
        <v>0.01960784314</v>
      </c>
      <c r="AB2386" s="15">
        <f>(MAX(0,MIN(1,(U2386-scaling_params!$B$12)/(scaling_params!$C$12-scaling_params!$B$12)))+MAX(0,MIN(1,(V2386-scaling_params!$B$13)/(scaling_params!$C$13-scaling_params!$B$13))))/2</f>
        <v>0.1036363636</v>
      </c>
      <c r="AC2386" s="13">
        <f>(scaling_params!$G$2*X2386+scaling_params!$G$3*Y2386+scaling_params!$G$4*Z2386+scaling_params!$G$5*AA2386+scaling_params!$G$6*AB2386)*100</f>
        <v>12.19895951</v>
      </c>
      <c r="AD2386" s="11" t="s">
        <v>681</v>
      </c>
      <c r="AE2386" s="11">
        <f t="shared" si="2"/>
        <v>0</v>
      </c>
    </row>
    <row r="2387" ht="15.75" customHeight="1">
      <c r="A2387" s="11" t="s">
        <v>370</v>
      </c>
      <c r="B2387" s="11" t="s">
        <v>163</v>
      </c>
      <c r="C2387" s="11" t="s">
        <v>328</v>
      </c>
      <c r="D2387" s="11" t="s">
        <v>165</v>
      </c>
      <c r="E2387" s="12">
        <v>2025.0</v>
      </c>
      <c r="F2387" s="11" t="s">
        <v>171</v>
      </c>
      <c r="G2387" s="11" t="s">
        <v>172</v>
      </c>
      <c r="H2387" s="11">
        <v>4.0</v>
      </c>
      <c r="I2387" s="13">
        <v>8.6</v>
      </c>
      <c r="J2387" s="11">
        <v>1.0</v>
      </c>
      <c r="K2387" s="13">
        <v>4.5</v>
      </c>
      <c r="L2387" s="13">
        <v>4.4</v>
      </c>
      <c r="M2387" s="11">
        <v>-23.0</v>
      </c>
      <c r="N2387" s="14">
        <v>0.65</v>
      </c>
      <c r="O2387" s="13">
        <v>52.7</v>
      </c>
      <c r="P2387" s="13">
        <v>9.3</v>
      </c>
      <c r="Q2387" s="13">
        <v>21.4</v>
      </c>
      <c r="R2387" s="13">
        <v>5.7</v>
      </c>
      <c r="S2387" s="13">
        <v>2.1</v>
      </c>
      <c r="T2387" s="13">
        <v>2.3</v>
      </c>
      <c r="U2387" s="13">
        <v>0.5</v>
      </c>
      <c r="V2387" s="13">
        <v>63.4</v>
      </c>
      <c r="W2387" s="11" t="str">
        <f t="shared" si="1"/>
        <v>C-Weak|BBVA|Operations|2025</v>
      </c>
      <c r="X2387" s="15">
        <f>(MAX(0,MIN(1,1-(K2387-scaling_params!$B$2)/(scaling_params!$C$2-scaling_params!$B$2)))+MAX(0,MIN(1,(L2387-scaling_params!$B$3)/(scaling_params!$C$3-scaling_params!$B$3))))/2</f>
        <v>0.1029411765</v>
      </c>
      <c r="Y2387" s="15">
        <f>(MAX(0,MIN(1,(M2387-scaling_params!$B$4)/(scaling_params!$C$4-scaling_params!$B$4)))+MAX(0,MIN(1,(N2387-scaling_params!$B$5)/(scaling_params!$C$5-scaling_params!$B$5))))/2</f>
        <v>0.2142857143</v>
      </c>
      <c r="Z2387" s="15">
        <f>(MAX(0,MIN(1,(O2387-scaling_params!$B$6)/(scaling_params!$C$6-scaling_params!$B$6)))+MAX(0,MIN(1,1-(P2387-scaling_params!$B$7)/(scaling_params!$C$7-scaling_params!$B$7)))+MAX(0,MIN(1,(T2387-scaling_params!$B$11)/(scaling_params!$C$11-scaling_params!$B$11))))/3</f>
        <v>0.07619047619</v>
      </c>
      <c r="AA2387" s="15">
        <f>(MAX(0,MIN(1,1-(Q2387-scaling_params!$B$8)/(scaling_params!$C$8-scaling_params!$B$8)))+MAX(0,MIN(1,(R2387-scaling_params!$B$9)/(scaling_params!$C$9-scaling_params!$B$9)))+MAX(0,MIN(1,(S2387-scaling_params!$B$10)/(scaling_params!$C$10-scaling_params!$B$10))))/3</f>
        <v>0.04901960784</v>
      </c>
      <c r="AB2387" s="15">
        <f>(MAX(0,MIN(1,(U2387-scaling_params!$B$12)/(scaling_params!$C$12-scaling_params!$B$12)))+MAX(0,MIN(1,(V2387-scaling_params!$B$13)/(scaling_params!$C$13-scaling_params!$B$13))))/2</f>
        <v>0.1818181818</v>
      </c>
      <c r="AC2387" s="13">
        <f>(scaling_params!$G$2*X2387+scaling_params!$G$3*Y2387+scaling_params!$G$4*Z2387+scaling_params!$G$5*AA2387+scaling_params!$G$6*AB2387)*100</f>
        <v>12.25350777</v>
      </c>
      <c r="AD2387" s="11" t="s">
        <v>681</v>
      </c>
      <c r="AE2387" s="11">
        <f t="shared" si="2"/>
        <v>0</v>
      </c>
    </row>
    <row r="2388" ht="15.75" customHeight="1">
      <c r="A2388" s="11" t="s">
        <v>371</v>
      </c>
      <c r="B2388" s="11" t="s">
        <v>163</v>
      </c>
      <c r="C2388" s="11" t="s">
        <v>328</v>
      </c>
      <c r="D2388" s="11" t="s">
        <v>170</v>
      </c>
      <c r="E2388" s="12">
        <v>2024.0</v>
      </c>
      <c r="F2388" s="11" t="s">
        <v>171</v>
      </c>
      <c r="G2388" s="11" t="s">
        <v>167</v>
      </c>
      <c r="H2388" s="11">
        <v>1.0</v>
      </c>
      <c r="I2388" s="13">
        <v>8.9</v>
      </c>
      <c r="J2388" s="11">
        <v>0.0</v>
      </c>
      <c r="K2388" s="13">
        <v>4.7</v>
      </c>
      <c r="L2388" s="13">
        <v>5.7</v>
      </c>
      <c r="M2388" s="11">
        <v>-16.0</v>
      </c>
      <c r="N2388" s="14">
        <v>0.68</v>
      </c>
      <c r="O2388" s="13">
        <v>58.3</v>
      </c>
      <c r="P2388" s="13">
        <v>9.6</v>
      </c>
      <c r="Q2388" s="13">
        <v>23.0</v>
      </c>
      <c r="R2388" s="13">
        <v>10.9</v>
      </c>
      <c r="S2388" s="13">
        <v>2.2</v>
      </c>
      <c r="T2388" s="13">
        <v>2.3</v>
      </c>
      <c r="U2388" s="13">
        <v>1.0</v>
      </c>
      <c r="V2388" s="13">
        <v>53.1</v>
      </c>
      <c r="W2388" s="11" t="str">
        <f t="shared" si="1"/>
        <v>C-Weak|BBVA|Risk|2024</v>
      </c>
      <c r="X2388" s="15">
        <f>(MAX(0,MIN(1,1-(K2388-scaling_params!$B$2)/(scaling_params!$C$2-scaling_params!$B$2)))+MAX(0,MIN(1,(L2388-scaling_params!$B$3)/(scaling_params!$C$3-scaling_params!$B$3))))/2</f>
        <v>0.1985294118</v>
      </c>
      <c r="Y2388" s="15">
        <f>(MAX(0,MIN(1,(M2388-scaling_params!$B$4)/(scaling_params!$C$4-scaling_params!$B$4)))+MAX(0,MIN(1,(N2388-scaling_params!$B$5)/(scaling_params!$C$5-scaling_params!$B$5))))/2</f>
        <v>0.2851190476</v>
      </c>
      <c r="Z2388" s="15">
        <f>(MAX(0,MIN(1,(O2388-scaling_params!$B$6)/(scaling_params!$C$6-scaling_params!$B$6)))+MAX(0,MIN(1,1-(P2388-scaling_params!$B$7)/(scaling_params!$C$7-scaling_params!$B$7)))+MAX(0,MIN(1,(T2388-scaling_params!$B$11)/(scaling_params!$C$11-scaling_params!$B$11))))/3</f>
        <v>0.1042432815</v>
      </c>
      <c r="AA2388" s="15">
        <f>(MAX(0,MIN(1,1-(Q2388-scaling_params!$B$8)/(scaling_params!$C$8-scaling_params!$B$8)))+MAX(0,MIN(1,(R2388-scaling_params!$B$9)/(scaling_params!$C$9-scaling_params!$B$9)))+MAX(0,MIN(1,(S2388-scaling_params!$B$10)/(scaling_params!$C$10-scaling_params!$B$10))))/3</f>
        <v>0.07992057583</v>
      </c>
      <c r="AB2388" s="15">
        <f>(MAX(0,MIN(1,(U2388-scaling_params!$B$12)/(scaling_params!$C$12-scaling_params!$B$12)))+MAX(0,MIN(1,(V2388-scaling_params!$B$13)/(scaling_params!$C$13-scaling_params!$B$13))))/2</f>
        <v>0.08818181818</v>
      </c>
      <c r="AC2388" s="13">
        <f>(scaling_params!$G$2*X2388+scaling_params!$G$3*Y2388+scaling_params!$G$4*Z2388+scaling_params!$G$5*AA2388+scaling_params!$G$6*AB2388)*100</f>
        <v>16.2626035</v>
      </c>
      <c r="AD2388" s="11" t="s">
        <v>681</v>
      </c>
      <c r="AE2388" s="11">
        <f t="shared" si="2"/>
        <v>0</v>
      </c>
    </row>
    <row r="2389" ht="15.75" customHeight="1">
      <c r="A2389" s="11" t="s">
        <v>371</v>
      </c>
      <c r="B2389" s="11" t="s">
        <v>163</v>
      </c>
      <c r="C2389" s="11" t="s">
        <v>328</v>
      </c>
      <c r="D2389" s="11" t="s">
        <v>170</v>
      </c>
      <c r="E2389" s="12">
        <v>2025.0</v>
      </c>
      <c r="F2389" s="11" t="s">
        <v>171</v>
      </c>
      <c r="G2389" s="11" t="s">
        <v>167</v>
      </c>
      <c r="H2389" s="11">
        <v>1.0</v>
      </c>
      <c r="I2389" s="13">
        <v>8.6</v>
      </c>
      <c r="J2389" s="11">
        <v>0.0</v>
      </c>
      <c r="K2389" s="13">
        <v>4.1</v>
      </c>
      <c r="L2389" s="13">
        <v>5.8</v>
      </c>
      <c r="M2389" s="11">
        <v>-18.0</v>
      </c>
      <c r="N2389" s="14">
        <v>0.63</v>
      </c>
      <c r="O2389" s="13">
        <v>54.6</v>
      </c>
      <c r="P2389" s="13">
        <v>8.4</v>
      </c>
      <c r="Q2389" s="13">
        <v>21.3</v>
      </c>
      <c r="R2389" s="13">
        <v>7.8</v>
      </c>
      <c r="S2389" s="13">
        <v>1.9</v>
      </c>
      <c r="T2389" s="13">
        <v>2.2</v>
      </c>
      <c r="U2389" s="13">
        <v>0.9</v>
      </c>
      <c r="V2389" s="13">
        <v>51.3</v>
      </c>
      <c r="W2389" s="11" t="str">
        <f t="shared" si="1"/>
        <v>C-Weak|BBVA|Risk|2025</v>
      </c>
      <c r="X2389" s="15">
        <f>(MAX(0,MIN(1,1-(K2389-scaling_params!$B$2)/(scaling_params!$C$2-scaling_params!$B$2)))+MAX(0,MIN(1,(L2389-scaling_params!$B$3)/(scaling_params!$C$3-scaling_params!$B$3))))/2</f>
        <v>0.2058823529</v>
      </c>
      <c r="Y2389" s="15">
        <f>(MAX(0,MIN(1,(M2389-scaling_params!$B$4)/(scaling_params!$C$4-scaling_params!$B$4)))+MAX(0,MIN(1,(N2389-scaling_params!$B$5)/(scaling_params!$C$5-scaling_params!$B$5))))/2</f>
        <v>0.2130952381</v>
      </c>
      <c r="Z2389" s="15">
        <f>(MAX(0,MIN(1,(O2389-scaling_params!$B$6)/(scaling_params!$C$6-scaling_params!$B$6)))+MAX(0,MIN(1,1-(P2389-scaling_params!$B$7)/(scaling_params!$C$7-scaling_params!$B$7)))+MAX(0,MIN(1,(T2389-scaling_params!$B$11)/(scaling_params!$C$11-scaling_params!$B$11))))/3</f>
        <v>0.1387387387</v>
      </c>
      <c r="AA2389" s="15">
        <f>(MAX(0,MIN(1,1-(Q2389-scaling_params!$B$8)/(scaling_params!$C$8-scaling_params!$B$8)))+MAX(0,MIN(1,(R2389-scaling_params!$B$9)/(scaling_params!$C$9-scaling_params!$B$9)))+MAX(0,MIN(1,(S2389-scaling_params!$B$10)/(scaling_params!$C$10-scaling_params!$B$10))))/3</f>
        <v>0.02941176471</v>
      </c>
      <c r="AB2389" s="15">
        <f>(MAX(0,MIN(1,(U2389-scaling_params!$B$12)/(scaling_params!$C$12-scaling_params!$B$12)))+MAX(0,MIN(1,(V2389-scaling_params!$B$13)/(scaling_params!$C$13-scaling_params!$B$13))))/2</f>
        <v>0.07181818182</v>
      </c>
      <c r="AC2389" s="13">
        <f>(scaling_params!$G$2*X2389+scaling_params!$G$3*Y2389+scaling_params!$G$4*Z2389+scaling_params!$G$5*AA2389+scaling_params!$G$6*AB2389)*100</f>
        <v>14.47143535</v>
      </c>
      <c r="AD2389" s="11" t="s">
        <v>681</v>
      </c>
      <c r="AE2389" s="11">
        <f t="shared" si="2"/>
        <v>0</v>
      </c>
    </row>
    <row r="2390" ht="15.75" customHeight="1">
      <c r="A2390" s="11" t="s">
        <v>372</v>
      </c>
      <c r="B2390" s="11" t="s">
        <v>163</v>
      </c>
      <c r="C2390" s="11" t="s">
        <v>328</v>
      </c>
      <c r="D2390" s="11" t="s">
        <v>174</v>
      </c>
      <c r="E2390" s="12">
        <v>2024.0</v>
      </c>
      <c r="F2390" s="11" t="s">
        <v>171</v>
      </c>
      <c r="G2390" s="11" t="s">
        <v>172</v>
      </c>
      <c r="H2390" s="11">
        <v>2.0</v>
      </c>
      <c r="I2390" s="13">
        <v>8.9</v>
      </c>
      <c r="J2390" s="11">
        <v>0.0</v>
      </c>
      <c r="K2390" s="13">
        <v>4.4</v>
      </c>
      <c r="L2390" s="13">
        <v>2.7</v>
      </c>
      <c r="M2390" s="11">
        <v>-28.0</v>
      </c>
      <c r="N2390" s="14">
        <v>0.66</v>
      </c>
      <c r="O2390" s="13">
        <v>50.8</v>
      </c>
      <c r="P2390" s="13">
        <v>10.1</v>
      </c>
      <c r="Q2390" s="13">
        <v>23.5</v>
      </c>
      <c r="R2390" s="13">
        <v>5.6</v>
      </c>
      <c r="S2390" s="13">
        <v>1.5</v>
      </c>
      <c r="T2390" s="13">
        <v>1.5</v>
      </c>
      <c r="U2390" s="13">
        <v>0.8</v>
      </c>
      <c r="V2390" s="13">
        <v>46.6</v>
      </c>
      <c r="W2390" s="11" t="str">
        <f t="shared" si="1"/>
        <v>C-Weak|BBVA|Digital|2024</v>
      </c>
      <c r="X2390" s="15">
        <f>(MAX(0,MIN(1,1-(K2390-scaling_params!$B$2)/(scaling_params!$C$2-scaling_params!$B$2)))+MAX(0,MIN(1,(L2390-scaling_params!$B$3)/(scaling_params!$C$3-scaling_params!$B$3))))/2</f>
        <v>0</v>
      </c>
      <c r="Y2390" s="15">
        <f>(MAX(0,MIN(1,(M2390-scaling_params!$B$4)/(scaling_params!$C$4-scaling_params!$B$4)))+MAX(0,MIN(1,(N2390-scaling_params!$B$5)/(scaling_params!$C$5-scaling_params!$B$5))))/2</f>
        <v>0.2029761905</v>
      </c>
      <c r="Z2390" s="15">
        <f>(MAX(0,MIN(1,(O2390-scaling_params!$B$6)/(scaling_params!$C$6-scaling_params!$B$6)))+MAX(0,MIN(1,1-(P2390-scaling_params!$B$7)/(scaling_params!$C$7-scaling_params!$B$7)))+MAX(0,MIN(1,(T2390-scaling_params!$B$11)/(scaling_params!$C$11-scaling_params!$B$11))))/3</f>
        <v>0</v>
      </c>
      <c r="AA2390" s="15">
        <f>(MAX(0,MIN(1,1-(Q2390-scaling_params!$B$8)/(scaling_params!$C$8-scaling_params!$B$8)))+MAX(0,MIN(1,(R2390-scaling_params!$B$9)/(scaling_params!$C$9-scaling_params!$B$9)))+MAX(0,MIN(1,(S2390-scaling_params!$B$10)/(scaling_params!$C$10-scaling_params!$B$10))))/3</f>
        <v>0</v>
      </c>
      <c r="AB2390" s="15">
        <f>(MAX(0,MIN(1,(U2390-scaling_params!$B$12)/(scaling_params!$C$12-scaling_params!$B$12)))+MAX(0,MIN(1,(V2390-scaling_params!$B$13)/(scaling_params!$C$13-scaling_params!$B$13))))/2</f>
        <v>0.02909090909</v>
      </c>
      <c r="AC2390" s="13">
        <f>(scaling_params!$G$2*X2390+scaling_params!$G$3*Y2390+scaling_params!$G$4*Z2390+scaling_params!$G$5*AA2390+scaling_params!$G$6*AB2390)*100</f>
        <v>5.113213203</v>
      </c>
      <c r="AD2390" s="11" t="s">
        <v>681</v>
      </c>
      <c r="AE2390" s="11">
        <f t="shared" si="2"/>
        <v>0</v>
      </c>
    </row>
    <row r="2391" ht="15.75" customHeight="1">
      <c r="A2391" s="11" t="s">
        <v>372</v>
      </c>
      <c r="B2391" s="11" t="s">
        <v>163</v>
      </c>
      <c r="C2391" s="11" t="s">
        <v>328</v>
      </c>
      <c r="D2391" s="11" t="s">
        <v>174</v>
      </c>
      <c r="E2391" s="12">
        <v>2025.0</v>
      </c>
      <c r="F2391" s="11" t="s">
        <v>171</v>
      </c>
      <c r="G2391" s="11" t="s">
        <v>172</v>
      </c>
      <c r="H2391" s="11">
        <v>2.0</v>
      </c>
      <c r="I2391" s="13">
        <v>8.6</v>
      </c>
      <c r="J2391" s="11">
        <v>0.0</v>
      </c>
      <c r="K2391" s="13">
        <v>4.9</v>
      </c>
      <c r="L2391" s="13">
        <v>3.4</v>
      </c>
      <c r="M2391" s="11">
        <v>-29.0</v>
      </c>
      <c r="N2391" s="14">
        <v>0.58</v>
      </c>
      <c r="O2391" s="13">
        <v>53.6</v>
      </c>
      <c r="P2391" s="13">
        <v>9.0</v>
      </c>
      <c r="Q2391" s="13">
        <v>22.9</v>
      </c>
      <c r="R2391" s="13">
        <v>8.4</v>
      </c>
      <c r="S2391" s="13">
        <v>1.1</v>
      </c>
      <c r="T2391" s="13">
        <v>1.0</v>
      </c>
      <c r="U2391" s="13">
        <v>0.8</v>
      </c>
      <c r="V2391" s="13">
        <v>49.2</v>
      </c>
      <c r="W2391" s="11" t="str">
        <f t="shared" si="1"/>
        <v>C-Weak|BBVA|Digital|2025</v>
      </c>
      <c r="X2391" s="15">
        <f>(MAX(0,MIN(1,1-(K2391-scaling_params!$B$2)/(scaling_params!$C$2-scaling_params!$B$2)))+MAX(0,MIN(1,(L2391-scaling_params!$B$3)/(scaling_params!$C$3-scaling_params!$B$3))))/2</f>
        <v>0.02941176471</v>
      </c>
      <c r="Y2391" s="15">
        <f>(MAX(0,MIN(1,(M2391-scaling_params!$B$4)/(scaling_params!$C$4-scaling_params!$B$4)))+MAX(0,MIN(1,(N2391-scaling_params!$B$5)/(scaling_params!$C$5-scaling_params!$B$5))))/2</f>
        <v>0.09821428571</v>
      </c>
      <c r="Z2391" s="15">
        <f>(MAX(0,MIN(1,(O2391-scaling_params!$B$6)/(scaling_params!$C$6-scaling_params!$B$6)))+MAX(0,MIN(1,1-(P2391-scaling_params!$B$7)/(scaling_params!$C$7-scaling_params!$B$7)))+MAX(0,MIN(1,(T2391-scaling_params!$B$11)/(scaling_params!$C$11-scaling_params!$B$11))))/3</f>
        <v>0.01801801802</v>
      </c>
      <c r="AA2391" s="15">
        <f>(MAX(0,MIN(1,1-(Q2391-scaling_params!$B$8)/(scaling_params!$C$8-scaling_params!$B$8)))+MAX(0,MIN(1,(R2391-scaling_params!$B$9)/(scaling_params!$C$9-scaling_params!$B$9)))+MAX(0,MIN(1,(S2391-scaling_params!$B$10)/(scaling_params!$C$10-scaling_params!$B$10))))/3</f>
        <v>0</v>
      </c>
      <c r="AB2391" s="15">
        <f>(MAX(0,MIN(1,(U2391-scaling_params!$B$12)/(scaling_params!$C$12-scaling_params!$B$12)))+MAX(0,MIN(1,(V2391-scaling_params!$B$13)/(scaling_params!$C$13-scaling_params!$B$13))))/2</f>
        <v>0.05272727273</v>
      </c>
      <c r="AC2391" s="13">
        <f>(scaling_params!$G$2*X2391+scaling_params!$G$3*Y2391+scaling_params!$G$4*Z2391+scaling_params!$G$5*AA2391+scaling_params!$G$6*AB2391)*100</f>
        <v>4.044817426</v>
      </c>
      <c r="AD2391" s="11" t="s">
        <v>681</v>
      </c>
      <c r="AE2391" s="11">
        <f t="shared" si="2"/>
        <v>0</v>
      </c>
    </row>
    <row r="2392" ht="15.75" customHeight="1">
      <c r="A2392" s="11" t="s">
        <v>373</v>
      </c>
      <c r="B2392" s="11" t="s">
        <v>163</v>
      </c>
      <c r="C2392" s="11" t="s">
        <v>328</v>
      </c>
      <c r="D2392" s="11" t="s">
        <v>165</v>
      </c>
      <c r="E2392" s="12">
        <v>2024.0</v>
      </c>
      <c r="F2392" s="11" t="s">
        <v>166</v>
      </c>
      <c r="G2392" s="11" t="s">
        <v>172</v>
      </c>
      <c r="H2392" s="11">
        <v>4.0</v>
      </c>
      <c r="I2392" s="13">
        <v>8.9</v>
      </c>
      <c r="J2392" s="11">
        <v>0.0</v>
      </c>
      <c r="K2392" s="13">
        <v>5.2</v>
      </c>
      <c r="L2392" s="13">
        <v>3.0</v>
      </c>
      <c r="M2392" s="11">
        <v>-43.0</v>
      </c>
      <c r="N2392" s="14">
        <v>0.59</v>
      </c>
      <c r="O2392" s="13">
        <v>53.3</v>
      </c>
      <c r="P2392" s="13">
        <v>9.3</v>
      </c>
      <c r="Q2392" s="13">
        <v>24.0</v>
      </c>
      <c r="R2392" s="13">
        <v>6.7</v>
      </c>
      <c r="S2392" s="13">
        <v>1.2</v>
      </c>
      <c r="T2392" s="13">
        <v>1.0</v>
      </c>
      <c r="U2392" s="13">
        <v>0.6</v>
      </c>
      <c r="V2392" s="13">
        <v>43.7</v>
      </c>
      <c r="W2392" s="11" t="str">
        <f t="shared" si="1"/>
        <v>C-Weak|BBVA|Operations|2024</v>
      </c>
      <c r="X2392" s="15">
        <f>(MAX(0,MIN(1,1-(K2392-scaling_params!$B$2)/(scaling_params!$C$2-scaling_params!$B$2)))+MAX(0,MIN(1,(L2392-scaling_params!$B$3)/(scaling_params!$C$3-scaling_params!$B$3))))/2</f>
        <v>0</v>
      </c>
      <c r="Y2392" s="15">
        <f>(MAX(0,MIN(1,(M2392-scaling_params!$B$4)/(scaling_params!$C$4-scaling_params!$B$4)))+MAX(0,MIN(1,(N2392-scaling_params!$B$5)/(scaling_params!$C$5-scaling_params!$B$5))))/2</f>
        <v>0.04404761905</v>
      </c>
      <c r="Z2392" s="15">
        <f>(MAX(0,MIN(1,(O2392-scaling_params!$B$6)/(scaling_params!$C$6-scaling_params!$B$6)))+MAX(0,MIN(1,1-(P2392-scaling_params!$B$7)/(scaling_params!$C$7-scaling_params!$B$7)))+MAX(0,MIN(1,(T2392-scaling_params!$B$11)/(scaling_params!$C$11-scaling_params!$B$11))))/3</f>
        <v>0</v>
      </c>
      <c r="AA2392" s="15">
        <f>(MAX(0,MIN(1,1-(Q2392-scaling_params!$B$8)/(scaling_params!$C$8-scaling_params!$B$8)))+MAX(0,MIN(1,(R2392-scaling_params!$B$9)/(scaling_params!$C$9-scaling_params!$B$9)))+MAX(0,MIN(1,(S2392-scaling_params!$B$10)/(scaling_params!$C$10-scaling_params!$B$10))))/3</f>
        <v>0</v>
      </c>
      <c r="AB2392" s="15">
        <f>(MAX(0,MIN(1,(U2392-scaling_params!$B$12)/(scaling_params!$C$12-scaling_params!$B$12)))+MAX(0,MIN(1,(V2392-scaling_params!$B$13)/(scaling_params!$C$13-scaling_params!$B$13))))/2</f>
        <v>0.002727272727</v>
      </c>
      <c r="AC2392" s="13">
        <f>(scaling_params!$G$2*X2392+scaling_params!$G$3*Y2392+scaling_params!$G$4*Z2392+scaling_params!$G$5*AA2392+scaling_params!$G$6*AB2392)*100</f>
        <v>1.067300866</v>
      </c>
      <c r="AD2392" s="11" t="s">
        <v>681</v>
      </c>
      <c r="AE2392" s="11">
        <f t="shared" si="2"/>
        <v>0</v>
      </c>
    </row>
    <row r="2393" ht="15.75" customHeight="1">
      <c r="A2393" s="11" t="s">
        <v>373</v>
      </c>
      <c r="B2393" s="11" t="s">
        <v>163</v>
      </c>
      <c r="C2393" s="11" t="s">
        <v>328</v>
      </c>
      <c r="D2393" s="11" t="s">
        <v>165</v>
      </c>
      <c r="E2393" s="12">
        <v>2025.0</v>
      </c>
      <c r="F2393" s="11" t="s">
        <v>166</v>
      </c>
      <c r="G2393" s="11" t="s">
        <v>172</v>
      </c>
      <c r="H2393" s="11">
        <v>4.0</v>
      </c>
      <c r="I2393" s="13">
        <v>8.6</v>
      </c>
      <c r="J2393" s="11">
        <v>0.0</v>
      </c>
      <c r="K2393" s="13">
        <v>4.5</v>
      </c>
      <c r="L2393" s="13">
        <v>4.1</v>
      </c>
      <c r="M2393" s="11">
        <v>-45.0</v>
      </c>
      <c r="N2393" s="14">
        <v>0.6</v>
      </c>
      <c r="O2393" s="13">
        <v>52.7</v>
      </c>
      <c r="P2393" s="13">
        <v>9.3</v>
      </c>
      <c r="Q2393" s="13">
        <v>21.4</v>
      </c>
      <c r="R2393" s="13">
        <v>5.7</v>
      </c>
      <c r="S2393" s="13">
        <v>1.5</v>
      </c>
      <c r="T2393" s="13">
        <v>1.2</v>
      </c>
      <c r="U2393" s="13">
        <v>0.5</v>
      </c>
      <c r="V2393" s="13">
        <v>43.8</v>
      </c>
      <c r="W2393" s="11" t="str">
        <f t="shared" si="1"/>
        <v>C-Weak|BBVA|Operations|2025</v>
      </c>
      <c r="X2393" s="15">
        <f>(MAX(0,MIN(1,1-(K2393-scaling_params!$B$2)/(scaling_params!$C$2-scaling_params!$B$2)))+MAX(0,MIN(1,(L2393-scaling_params!$B$3)/(scaling_params!$C$3-scaling_params!$B$3))))/2</f>
        <v>0.08088235294</v>
      </c>
      <c r="Y2393" s="15">
        <f>(MAX(0,MIN(1,(M2393-scaling_params!$B$4)/(scaling_params!$C$4-scaling_params!$B$4)))+MAX(0,MIN(1,(N2393-scaling_params!$B$5)/(scaling_params!$C$5-scaling_params!$B$5))))/2</f>
        <v>0.04702380952</v>
      </c>
      <c r="Z2393" s="15">
        <f>(MAX(0,MIN(1,(O2393-scaling_params!$B$6)/(scaling_params!$C$6-scaling_params!$B$6)))+MAX(0,MIN(1,1-(P2393-scaling_params!$B$7)/(scaling_params!$C$7-scaling_params!$B$7)))+MAX(0,MIN(1,(T2393-scaling_params!$B$11)/(scaling_params!$C$11-scaling_params!$B$11))))/3</f>
        <v>0</v>
      </c>
      <c r="AA2393" s="15">
        <f>(MAX(0,MIN(1,1-(Q2393-scaling_params!$B$8)/(scaling_params!$C$8-scaling_params!$B$8)))+MAX(0,MIN(1,(R2393-scaling_params!$B$9)/(scaling_params!$C$9-scaling_params!$B$9)))+MAX(0,MIN(1,(S2393-scaling_params!$B$10)/(scaling_params!$C$10-scaling_params!$B$10))))/3</f>
        <v>0</v>
      </c>
      <c r="AB2393" s="15">
        <f>(MAX(0,MIN(1,(U2393-scaling_params!$B$12)/(scaling_params!$C$12-scaling_params!$B$12)))+MAX(0,MIN(1,(V2393-scaling_params!$B$13)/(scaling_params!$C$13-scaling_params!$B$13))))/2</f>
        <v>0.003636363636</v>
      </c>
      <c r="AC2393" s="13">
        <f>(scaling_params!$G$2*X2393+scaling_params!$G$3*Y2393+scaling_params!$G$4*Z2393+scaling_params!$G$5*AA2393+scaling_params!$G$6*AB2393)*100</f>
        <v>3.048703909</v>
      </c>
      <c r="AD2393" s="11" t="s">
        <v>681</v>
      </c>
      <c r="AE2393" s="11">
        <f t="shared" si="2"/>
        <v>0</v>
      </c>
    </row>
    <row r="2394" ht="15.75" customHeight="1">
      <c r="A2394" s="11" t="s">
        <v>374</v>
      </c>
      <c r="B2394" s="11" t="s">
        <v>163</v>
      </c>
      <c r="C2394" s="11" t="s">
        <v>328</v>
      </c>
      <c r="D2394" s="11" t="s">
        <v>170</v>
      </c>
      <c r="E2394" s="12">
        <v>2024.0</v>
      </c>
      <c r="F2394" s="11" t="s">
        <v>171</v>
      </c>
      <c r="G2394" s="11" t="s">
        <v>172</v>
      </c>
      <c r="H2394" s="11">
        <v>2.0</v>
      </c>
      <c r="I2394" s="13">
        <v>8.9</v>
      </c>
      <c r="J2394" s="11">
        <v>0.0</v>
      </c>
      <c r="K2394" s="13">
        <v>4.7</v>
      </c>
      <c r="L2394" s="13">
        <v>5.0</v>
      </c>
      <c r="M2394" s="11">
        <v>-7.0</v>
      </c>
      <c r="N2394" s="14">
        <v>0.67</v>
      </c>
      <c r="O2394" s="13">
        <v>58.3</v>
      </c>
      <c r="P2394" s="13">
        <v>9.6</v>
      </c>
      <c r="Q2394" s="13">
        <v>23.0</v>
      </c>
      <c r="R2394" s="13">
        <v>10.9</v>
      </c>
      <c r="S2394" s="13">
        <v>2.6</v>
      </c>
      <c r="T2394" s="13">
        <v>2.2</v>
      </c>
      <c r="U2394" s="13">
        <v>1.0</v>
      </c>
      <c r="V2394" s="13">
        <v>60.4</v>
      </c>
      <c r="W2394" s="11" t="str">
        <f t="shared" si="1"/>
        <v>C-Weak|BBVA|Risk|2024</v>
      </c>
      <c r="X2394" s="15">
        <f>(MAX(0,MIN(1,1-(K2394-scaling_params!$B$2)/(scaling_params!$C$2-scaling_params!$B$2)))+MAX(0,MIN(1,(L2394-scaling_params!$B$3)/(scaling_params!$C$3-scaling_params!$B$3))))/2</f>
        <v>0.1470588235</v>
      </c>
      <c r="Y2394" s="15">
        <f>(MAX(0,MIN(1,(M2394-scaling_params!$B$4)/(scaling_params!$C$4-scaling_params!$B$4)))+MAX(0,MIN(1,(N2394-scaling_params!$B$5)/(scaling_params!$C$5-scaling_params!$B$5))))/2</f>
        <v>0.3154761905</v>
      </c>
      <c r="Z2394" s="15">
        <f>(MAX(0,MIN(1,(O2394-scaling_params!$B$6)/(scaling_params!$C$6-scaling_params!$B$6)))+MAX(0,MIN(1,1-(P2394-scaling_params!$B$7)/(scaling_params!$C$7-scaling_params!$B$7)))+MAX(0,MIN(1,(T2394-scaling_params!$B$11)/(scaling_params!$C$11-scaling_params!$B$11))))/3</f>
        <v>0.09471947195</v>
      </c>
      <c r="AA2394" s="15">
        <f>(MAX(0,MIN(1,1-(Q2394-scaling_params!$B$8)/(scaling_params!$C$8-scaling_params!$B$8)))+MAX(0,MIN(1,(R2394-scaling_params!$B$9)/(scaling_params!$C$9-scaling_params!$B$9)))+MAX(0,MIN(1,(S2394-scaling_params!$B$10)/(scaling_params!$C$10-scaling_params!$B$10))))/3</f>
        <v>0.1191362621</v>
      </c>
      <c r="AB2394" s="15">
        <f>(MAX(0,MIN(1,(U2394-scaling_params!$B$12)/(scaling_params!$C$12-scaling_params!$B$12)))+MAX(0,MIN(1,(V2394-scaling_params!$B$13)/(scaling_params!$C$13-scaling_params!$B$13))))/2</f>
        <v>0.1545454545</v>
      </c>
      <c r="AC2394" s="13">
        <f>(scaling_params!$G$2*X2394+scaling_params!$G$3*Y2394+scaling_params!$G$4*Z2394+scaling_params!$G$5*AA2394+scaling_params!$G$6*AB2394)*100</f>
        <v>17.015915</v>
      </c>
      <c r="AD2394" s="11" t="s">
        <v>681</v>
      </c>
      <c r="AE2394" s="11">
        <f t="shared" si="2"/>
        <v>0</v>
      </c>
    </row>
    <row r="2395" ht="15.75" customHeight="1">
      <c r="A2395" s="11" t="s">
        <v>374</v>
      </c>
      <c r="B2395" s="11" t="s">
        <v>163</v>
      </c>
      <c r="C2395" s="11" t="s">
        <v>328</v>
      </c>
      <c r="D2395" s="11" t="s">
        <v>170</v>
      </c>
      <c r="E2395" s="12">
        <v>2025.0</v>
      </c>
      <c r="F2395" s="11" t="s">
        <v>171</v>
      </c>
      <c r="G2395" s="11" t="s">
        <v>172</v>
      </c>
      <c r="H2395" s="11">
        <v>2.0</v>
      </c>
      <c r="I2395" s="13">
        <v>8.6</v>
      </c>
      <c r="J2395" s="11">
        <v>0.0</v>
      </c>
      <c r="K2395" s="13">
        <v>4.1</v>
      </c>
      <c r="L2395" s="13">
        <v>5.5</v>
      </c>
      <c r="M2395" s="11">
        <v>-6.0</v>
      </c>
      <c r="N2395" s="14">
        <v>0.69</v>
      </c>
      <c r="O2395" s="13">
        <v>54.6</v>
      </c>
      <c r="P2395" s="13">
        <v>8.4</v>
      </c>
      <c r="Q2395" s="13">
        <v>21.3</v>
      </c>
      <c r="R2395" s="13">
        <v>7.8</v>
      </c>
      <c r="S2395" s="13">
        <v>2.8</v>
      </c>
      <c r="T2395" s="13">
        <v>2.4</v>
      </c>
      <c r="U2395" s="13">
        <v>0.9</v>
      </c>
      <c r="V2395" s="13">
        <v>56.2</v>
      </c>
      <c r="W2395" s="11" t="str">
        <f t="shared" si="1"/>
        <v>C-Weak|BBVA|Risk|2025</v>
      </c>
      <c r="X2395" s="15">
        <f>(MAX(0,MIN(1,1-(K2395-scaling_params!$B$2)/(scaling_params!$C$2-scaling_params!$B$2)))+MAX(0,MIN(1,(L2395-scaling_params!$B$3)/(scaling_params!$C$3-scaling_params!$B$3))))/2</f>
        <v>0.1838235294</v>
      </c>
      <c r="Y2395" s="15">
        <f>(MAX(0,MIN(1,(M2395-scaling_params!$B$4)/(scaling_params!$C$4-scaling_params!$B$4)))+MAX(0,MIN(1,(N2395-scaling_params!$B$5)/(scaling_params!$C$5-scaling_params!$B$5))))/2</f>
        <v>0.3452380952</v>
      </c>
      <c r="Z2395" s="15">
        <f>(MAX(0,MIN(1,(O2395-scaling_params!$B$6)/(scaling_params!$C$6-scaling_params!$B$6)))+MAX(0,MIN(1,1-(P2395-scaling_params!$B$7)/(scaling_params!$C$7-scaling_params!$B$7)))+MAX(0,MIN(1,(T2395-scaling_params!$B$11)/(scaling_params!$C$11-scaling_params!$B$11))))/3</f>
        <v>0.1577863578</v>
      </c>
      <c r="AA2395" s="15">
        <f>(MAX(0,MIN(1,1-(Q2395-scaling_params!$B$8)/(scaling_params!$C$8-scaling_params!$B$8)))+MAX(0,MIN(1,(R2395-scaling_params!$B$9)/(scaling_params!$C$9-scaling_params!$B$9)))+MAX(0,MIN(1,(S2395-scaling_params!$B$10)/(scaling_params!$C$10-scaling_params!$B$10))))/3</f>
        <v>0.1176470588</v>
      </c>
      <c r="AB2395" s="15">
        <f>(MAX(0,MIN(1,(U2395-scaling_params!$B$12)/(scaling_params!$C$12-scaling_params!$B$12)))+MAX(0,MIN(1,(V2395-scaling_params!$B$13)/(scaling_params!$C$13-scaling_params!$B$13))))/2</f>
        <v>0.1163636364</v>
      </c>
      <c r="AC2395" s="13">
        <f>(scaling_params!$G$2*X2395+scaling_params!$G$3*Y2395+scaling_params!$G$4*Z2395+scaling_params!$G$5*AA2395+scaling_params!$G$6*AB2395)*100</f>
        <v>19.58460673</v>
      </c>
      <c r="AD2395" s="11" t="s">
        <v>681</v>
      </c>
      <c r="AE2395" s="11">
        <f t="shared" si="2"/>
        <v>0</v>
      </c>
    </row>
    <row r="2396" ht="15.75" customHeight="1">
      <c r="A2396" s="11" t="s">
        <v>375</v>
      </c>
      <c r="B2396" s="11" t="s">
        <v>163</v>
      </c>
      <c r="C2396" s="11" t="s">
        <v>328</v>
      </c>
      <c r="D2396" s="11" t="s">
        <v>165</v>
      </c>
      <c r="E2396" s="12">
        <v>2024.0</v>
      </c>
      <c r="F2396" s="11" t="s">
        <v>166</v>
      </c>
      <c r="G2396" s="11" t="s">
        <v>175</v>
      </c>
      <c r="H2396" s="11">
        <v>2.0</v>
      </c>
      <c r="I2396" s="13">
        <v>8.9</v>
      </c>
      <c r="J2396" s="11">
        <v>1.0</v>
      </c>
      <c r="K2396" s="13">
        <v>5.2</v>
      </c>
      <c r="L2396" s="13">
        <v>4.9</v>
      </c>
      <c r="M2396" s="11">
        <v>9.0</v>
      </c>
      <c r="N2396" s="14">
        <v>0.73</v>
      </c>
      <c r="O2396" s="13">
        <v>53.3</v>
      </c>
      <c r="P2396" s="13">
        <v>9.3</v>
      </c>
      <c r="Q2396" s="13">
        <v>24.0</v>
      </c>
      <c r="R2396" s="13">
        <v>6.7</v>
      </c>
      <c r="S2396" s="13">
        <v>2.7</v>
      </c>
      <c r="T2396" s="13">
        <v>2.8</v>
      </c>
      <c r="U2396" s="13">
        <v>0.6</v>
      </c>
      <c r="V2396" s="13">
        <v>56.6</v>
      </c>
      <c r="W2396" s="11" t="str">
        <f t="shared" si="1"/>
        <v>C-Weak|BBVA|Operations|2024</v>
      </c>
      <c r="X2396" s="15">
        <f>(MAX(0,MIN(1,1-(K2396-scaling_params!$B$2)/(scaling_params!$C$2-scaling_params!$B$2)))+MAX(0,MIN(1,(L2396-scaling_params!$B$3)/(scaling_params!$C$3-scaling_params!$B$3))))/2</f>
        <v>0.1397058824</v>
      </c>
      <c r="Y2396" s="15">
        <f>(MAX(0,MIN(1,(M2396-scaling_params!$B$4)/(scaling_params!$C$4-scaling_params!$B$4)))+MAX(0,MIN(1,(N2396-scaling_params!$B$5)/(scaling_params!$C$5-scaling_params!$B$5))))/2</f>
        <v>0.4666666667</v>
      </c>
      <c r="Z2396" s="15">
        <f>(MAX(0,MIN(1,(O2396-scaling_params!$B$6)/(scaling_params!$C$6-scaling_params!$B$6)))+MAX(0,MIN(1,1-(P2396-scaling_params!$B$7)/(scaling_params!$C$7-scaling_params!$B$7)))+MAX(0,MIN(1,(T2396-scaling_params!$B$11)/(scaling_params!$C$11-scaling_params!$B$11))))/3</f>
        <v>0.1238095238</v>
      </c>
      <c r="AA2396" s="15">
        <f>(MAX(0,MIN(1,1-(Q2396-scaling_params!$B$8)/(scaling_params!$C$8-scaling_params!$B$8)))+MAX(0,MIN(1,(R2396-scaling_params!$B$9)/(scaling_params!$C$9-scaling_params!$B$9)))+MAX(0,MIN(1,(S2396-scaling_params!$B$10)/(scaling_params!$C$10-scaling_params!$B$10))))/3</f>
        <v>0.1078431373</v>
      </c>
      <c r="AB2396" s="15">
        <f>(MAX(0,MIN(1,(U2396-scaling_params!$B$12)/(scaling_params!$C$12-scaling_params!$B$12)))+MAX(0,MIN(1,(V2396-scaling_params!$B$13)/(scaling_params!$C$13-scaling_params!$B$13))))/2</f>
        <v>0.12</v>
      </c>
      <c r="AC2396" s="13">
        <f>(scaling_params!$G$2*X2396+scaling_params!$G$3*Y2396+scaling_params!$G$4*Z2396+scaling_params!$G$5*AA2396+scaling_params!$G$6*AB2396)*100</f>
        <v>20.47331793</v>
      </c>
      <c r="AD2396" s="11" t="s">
        <v>681</v>
      </c>
      <c r="AE2396" s="11">
        <f t="shared" si="2"/>
        <v>0</v>
      </c>
    </row>
    <row r="2397" ht="15.75" customHeight="1">
      <c r="A2397" s="11" t="s">
        <v>375</v>
      </c>
      <c r="B2397" s="11" t="s">
        <v>163</v>
      </c>
      <c r="C2397" s="11" t="s">
        <v>328</v>
      </c>
      <c r="D2397" s="11" t="s">
        <v>165</v>
      </c>
      <c r="E2397" s="12">
        <v>2025.0</v>
      </c>
      <c r="F2397" s="11" t="s">
        <v>166</v>
      </c>
      <c r="G2397" s="11" t="s">
        <v>175</v>
      </c>
      <c r="H2397" s="11">
        <v>2.0</v>
      </c>
      <c r="I2397" s="13">
        <v>8.6</v>
      </c>
      <c r="J2397" s="11">
        <v>0.0</v>
      </c>
      <c r="K2397" s="13">
        <v>4.5</v>
      </c>
      <c r="L2397" s="13">
        <v>5.0</v>
      </c>
      <c r="M2397" s="11">
        <v>4.0</v>
      </c>
      <c r="N2397" s="14">
        <v>0.72</v>
      </c>
      <c r="O2397" s="13">
        <v>52.7</v>
      </c>
      <c r="P2397" s="13">
        <v>9.3</v>
      </c>
      <c r="Q2397" s="13">
        <v>21.4</v>
      </c>
      <c r="R2397" s="13">
        <v>5.7</v>
      </c>
      <c r="S2397" s="13">
        <v>2.9</v>
      </c>
      <c r="T2397" s="13">
        <v>2.4</v>
      </c>
      <c r="U2397" s="13">
        <v>0.5</v>
      </c>
      <c r="V2397" s="13">
        <v>52.7</v>
      </c>
      <c r="W2397" s="11" t="str">
        <f t="shared" si="1"/>
        <v>C-Weak|BBVA|Operations|2025</v>
      </c>
      <c r="X2397" s="15">
        <f>(MAX(0,MIN(1,1-(K2397-scaling_params!$B$2)/(scaling_params!$C$2-scaling_params!$B$2)))+MAX(0,MIN(1,(L2397-scaling_params!$B$3)/(scaling_params!$C$3-scaling_params!$B$3))))/2</f>
        <v>0.1470588235</v>
      </c>
      <c r="Y2397" s="15">
        <f>(MAX(0,MIN(1,(M2397-scaling_params!$B$4)/(scaling_params!$C$4-scaling_params!$B$4)))+MAX(0,MIN(1,(N2397-scaling_params!$B$5)/(scaling_params!$C$5-scaling_params!$B$5))))/2</f>
        <v>0.4303571429</v>
      </c>
      <c r="Z2397" s="15">
        <f>(MAX(0,MIN(1,(O2397-scaling_params!$B$6)/(scaling_params!$C$6-scaling_params!$B$6)))+MAX(0,MIN(1,1-(P2397-scaling_params!$B$7)/(scaling_params!$C$7-scaling_params!$B$7)))+MAX(0,MIN(1,(T2397-scaling_params!$B$11)/(scaling_params!$C$11-scaling_params!$B$11))))/3</f>
        <v>0.08571428571</v>
      </c>
      <c r="AA2397" s="15">
        <f>(MAX(0,MIN(1,1-(Q2397-scaling_params!$B$8)/(scaling_params!$C$8-scaling_params!$B$8)))+MAX(0,MIN(1,(R2397-scaling_params!$B$9)/(scaling_params!$C$9-scaling_params!$B$9)))+MAX(0,MIN(1,(S2397-scaling_params!$B$10)/(scaling_params!$C$10-scaling_params!$B$10))))/3</f>
        <v>0.1274509804</v>
      </c>
      <c r="AB2397" s="15">
        <f>(MAX(0,MIN(1,(U2397-scaling_params!$B$12)/(scaling_params!$C$12-scaling_params!$B$12)))+MAX(0,MIN(1,(V2397-scaling_params!$B$13)/(scaling_params!$C$13-scaling_params!$B$13))))/2</f>
        <v>0.08454545455</v>
      </c>
      <c r="AC2397" s="13">
        <f>(scaling_params!$G$2*X2397+scaling_params!$G$3*Y2397+scaling_params!$G$4*Z2397+scaling_params!$G$5*AA2397+scaling_params!$G$6*AB2397)*100</f>
        <v>18.82433454</v>
      </c>
      <c r="AD2397" s="11" t="s">
        <v>681</v>
      </c>
      <c r="AE2397" s="11">
        <f t="shared" si="2"/>
        <v>0</v>
      </c>
    </row>
    <row r="2398" ht="15.75" customHeight="1">
      <c r="A2398" s="11" t="s">
        <v>376</v>
      </c>
      <c r="B2398" s="11" t="s">
        <v>163</v>
      </c>
      <c r="C2398" s="11" t="s">
        <v>328</v>
      </c>
      <c r="D2398" s="11" t="s">
        <v>177</v>
      </c>
      <c r="E2398" s="12">
        <v>2024.0</v>
      </c>
      <c r="F2398" s="11" t="s">
        <v>166</v>
      </c>
      <c r="G2398" s="11" t="s">
        <v>175</v>
      </c>
      <c r="H2398" s="11">
        <v>5.0</v>
      </c>
      <c r="I2398" s="13">
        <v>8.9</v>
      </c>
      <c r="J2398" s="11">
        <v>0.0</v>
      </c>
      <c r="K2398" s="13">
        <v>4.9</v>
      </c>
      <c r="L2398" s="13">
        <v>4.7</v>
      </c>
      <c r="M2398" s="11">
        <v>7.0</v>
      </c>
      <c r="N2398" s="14">
        <v>0.81</v>
      </c>
      <c r="O2398" s="13">
        <v>59.8</v>
      </c>
      <c r="P2398" s="13">
        <v>9.1</v>
      </c>
      <c r="Q2398" s="13">
        <v>23.3</v>
      </c>
      <c r="R2398" s="13">
        <v>7.2</v>
      </c>
      <c r="S2398" s="13">
        <v>2.8</v>
      </c>
      <c r="T2398" s="13">
        <v>2.9</v>
      </c>
      <c r="U2398" s="13">
        <v>0.7</v>
      </c>
      <c r="V2398" s="13">
        <v>63.9</v>
      </c>
      <c r="W2398" s="11" t="str">
        <f t="shared" si="1"/>
        <v>C-Weak|BBVA|Retail|2024</v>
      </c>
      <c r="X2398" s="15">
        <f>(MAX(0,MIN(1,1-(K2398-scaling_params!$B$2)/(scaling_params!$C$2-scaling_params!$B$2)))+MAX(0,MIN(1,(L2398-scaling_params!$B$3)/(scaling_params!$C$3-scaling_params!$B$3))))/2</f>
        <v>0.125</v>
      </c>
      <c r="Y2398" s="15">
        <f>(MAX(0,MIN(1,(M2398-scaling_params!$B$4)/(scaling_params!$C$4-scaling_params!$B$4)))+MAX(0,MIN(1,(N2398-scaling_params!$B$5)/(scaling_params!$C$5-scaling_params!$B$5))))/2</f>
        <v>0.5571428571</v>
      </c>
      <c r="Z2398" s="15">
        <f>(MAX(0,MIN(1,(O2398-scaling_params!$B$6)/(scaling_params!$C$6-scaling_params!$B$6)))+MAX(0,MIN(1,1-(P2398-scaling_params!$B$7)/(scaling_params!$C$7-scaling_params!$B$7)))+MAX(0,MIN(1,(T2398-scaling_params!$B$11)/(scaling_params!$C$11-scaling_params!$B$11))))/3</f>
        <v>0.1951476229</v>
      </c>
      <c r="AA2398" s="15">
        <f>(MAX(0,MIN(1,1-(Q2398-scaling_params!$B$8)/(scaling_params!$C$8-scaling_params!$B$8)))+MAX(0,MIN(1,(R2398-scaling_params!$B$9)/(scaling_params!$C$9-scaling_params!$B$9)))+MAX(0,MIN(1,(S2398-scaling_params!$B$10)/(scaling_params!$C$10-scaling_params!$B$10))))/3</f>
        <v>0.1176470588</v>
      </c>
      <c r="AB2398" s="15">
        <f>(MAX(0,MIN(1,(U2398-scaling_params!$B$12)/(scaling_params!$C$12-scaling_params!$B$12)))+MAX(0,MIN(1,(V2398-scaling_params!$B$13)/(scaling_params!$C$13-scaling_params!$B$13))))/2</f>
        <v>0.1863636364</v>
      </c>
      <c r="AC2398" s="13">
        <f>(scaling_params!$G$2*X2398+scaling_params!$G$3*Y2398+scaling_params!$G$4*Z2398+scaling_params!$G$5*AA2398+scaling_params!$G$6*AB2398)*100</f>
        <v>24.88600542</v>
      </c>
      <c r="AD2398" s="11" t="s">
        <v>681</v>
      </c>
      <c r="AE2398" s="11">
        <f t="shared" si="2"/>
        <v>0</v>
      </c>
    </row>
    <row r="2399" ht="15.75" customHeight="1">
      <c r="A2399" s="11" t="s">
        <v>376</v>
      </c>
      <c r="B2399" s="11" t="s">
        <v>163</v>
      </c>
      <c r="C2399" s="11" t="s">
        <v>328</v>
      </c>
      <c r="D2399" s="11" t="s">
        <v>177</v>
      </c>
      <c r="E2399" s="12">
        <v>2025.0</v>
      </c>
      <c r="F2399" s="11" t="s">
        <v>166</v>
      </c>
      <c r="G2399" s="11" t="s">
        <v>175</v>
      </c>
      <c r="H2399" s="11">
        <v>5.0</v>
      </c>
      <c r="I2399" s="13">
        <v>8.6</v>
      </c>
      <c r="J2399" s="11">
        <v>0.0</v>
      </c>
      <c r="K2399" s="13">
        <v>5.4</v>
      </c>
      <c r="L2399" s="13">
        <v>7.1</v>
      </c>
      <c r="M2399" s="11">
        <v>15.0</v>
      </c>
      <c r="N2399" s="14">
        <v>0.72</v>
      </c>
      <c r="O2399" s="13">
        <v>52.5</v>
      </c>
      <c r="P2399" s="13">
        <v>9.5</v>
      </c>
      <c r="Q2399" s="13">
        <v>23.0</v>
      </c>
      <c r="R2399" s="13">
        <v>10.6</v>
      </c>
      <c r="S2399" s="13">
        <v>3.1</v>
      </c>
      <c r="T2399" s="13">
        <v>3.0</v>
      </c>
      <c r="U2399" s="13">
        <v>0.7</v>
      </c>
      <c r="V2399" s="13">
        <v>63.3</v>
      </c>
      <c r="W2399" s="11" t="str">
        <f t="shared" si="1"/>
        <v>C-Weak|BBVA|Retail|2025</v>
      </c>
      <c r="X2399" s="15">
        <f>(MAX(0,MIN(1,1-(K2399-scaling_params!$B$2)/(scaling_params!$C$2-scaling_params!$B$2)))+MAX(0,MIN(1,(L2399-scaling_params!$B$3)/(scaling_params!$C$3-scaling_params!$B$3))))/2</f>
        <v>0.3014705882</v>
      </c>
      <c r="Y2399" s="15">
        <f>(MAX(0,MIN(1,(M2399-scaling_params!$B$4)/(scaling_params!$C$4-scaling_params!$B$4)))+MAX(0,MIN(1,(N2399-scaling_params!$B$5)/(scaling_params!$C$5-scaling_params!$B$5))))/2</f>
        <v>0.4827380952</v>
      </c>
      <c r="Z2399" s="15">
        <f>(MAX(0,MIN(1,(O2399-scaling_params!$B$6)/(scaling_params!$C$6-scaling_params!$B$6)))+MAX(0,MIN(1,1-(P2399-scaling_params!$B$7)/(scaling_params!$C$7-scaling_params!$B$7)))+MAX(0,MIN(1,(T2399-scaling_params!$B$11)/(scaling_params!$C$11-scaling_params!$B$11))))/3</f>
        <v>0.1428571429</v>
      </c>
      <c r="AA2399" s="15">
        <f>(MAX(0,MIN(1,1-(Q2399-scaling_params!$B$8)/(scaling_params!$C$8-scaling_params!$B$8)))+MAX(0,MIN(1,(R2399-scaling_params!$B$9)/(scaling_params!$C$9-scaling_params!$B$9)))+MAX(0,MIN(1,(S2399-scaling_params!$B$10)/(scaling_params!$C$10-scaling_params!$B$10))))/3</f>
        <v>0.1554976421</v>
      </c>
      <c r="AB2399" s="15">
        <f>(MAX(0,MIN(1,(U2399-scaling_params!$B$12)/(scaling_params!$C$12-scaling_params!$B$12)))+MAX(0,MIN(1,(V2399-scaling_params!$B$13)/(scaling_params!$C$13-scaling_params!$B$13))))/2</f>
        <v>0.1809090909</v>
      </c>
      <c r="AC2399" s="13">
        <f>(scaling_params!$G$2*X2399+scaling_params!$G$3*Y2399+scaling_params!$G$4*Z2399+scaling_params!$G$5*AA2399+scaling_params!$G$6*AB2399)*100</f>
        <v>26.65753269</v>
      </c>
      <c r="AD2399" s="11" t="s">
        <v>681</v>
      </c>
      <c r="AE2399" s="11">
        <f t="shared" si="2"/>
        <v>0</v>
      </c>
    </row>
    <row r="2400" ht="15.75" customHeight="1">
      <c r="A2400" s="11" t="s">
        <v>377</v>
      </c>
      <c r="B2400" s="11" t="s">
        <v>163</v>
      </c>
      <c r="C2400" s="11" t="s">
        <v>328</v>
      </c>
      <c r="D2400" s="11" t="s">
        <v>170</v>
      </c>
      <c r="E2400" s="12">
        <v>2024.0</v>
      </c>
      <c r="F2400" s="11" t="s">
        <v>166</v>
      </c>
      <c r="G2400" s="11" t="s">
        <v>184</v>
      </c>
      <c r="H2400" s="11">
        <v>2.0</v>
      </c>
      <c r="I2400" s="13">
        <v>8.9</v>
      </c>
      <c r="J2400" s="11">
        <v>0.0</v>
      </c>
      <c r="K2400" s="13">
        <v>4.7</v>
      </c>
      <c r="L2400" s="13">
        <v>6.0</v>
      </c>
      <c r="M2400" s="11">
        <v>11.0</v>
      </c>
      <c r="N2400" s="14">
        <v>0.73</v>
      </c>
      <c r="O2400" s="13">
        <v>58.3</v>
      </c>
      <c r="P2400" s="13">
        <v>9.6</v>
      </c>
      <c r="Q2400" s="13">
        <v>23.0</v>
      </c>
      <c r="R2400" s="13">
        <v>10.9</v>
      </c>
      <c r="S2400" s="13">
        <v>2.8</v>
      </c>
      <c r="T2400" s="13">
        <v>3.2</v>
      </c>
      <c r="U2400" s="13">
        <v>1.0</v>
      </c>
      <c r="V2400" s="13">
        <v>63.0</v>
      </c>
      <c r="W2400" s="11" t="str">
        <f t="shared" si="1"/>
        <v>C-Weak|BBVA|Risk|2024</v>
      </c>
      <c r="X2400" s="15">
        <f>(MAX(0,MIN(1,1-(K2400-scaling_params!$B$2)/(scaling_params!$C$2-scaling_params!$B$2)))+MAX(0,MIN(1,(L2400-scaling_params!$B$3)/(scaling_params!$C$3-scaling_params!$B$3))))/2</f>
        <v>0.2205882353</v>
      </c>
      <c r="Y2400" s="15">
        <f>(MAX(0,MIN(1,(M2400-scaling_params!$B$4)/(scaling_params!$C$4-scaling_params!$B$4)))+MAX(0,MIN(1,(N2400-scaling_params!$B$5)/(scaling_params!$C$5-scaling_params!$B$5))))/2</f>
        <v>0.4761904762</v>
      </c>
      <c r="Z2400" s="15">
        <f>(MAX(0,MIN(1,(O2400-scaling_params!$B$6)/(scaling_params!$C$6-scaling_params!$B$6)))+MAX(0,MIN(1,1-(P2400-scaling_params!$B$7)/(scaling_params!$C$7-scaling_params!$B$7)))+MAX(0,MIN(1,(T2400-scaling_params!$B$11)/(scaling_params!$C$11-scaling_params!$B$11))))/3</f>
        <v>0.1899575672</v>
      </c>
      <c r="AA2400" s="15">
        <f>(MAX(0,MIN(1,1-(Q2400-scaling_params!$B$8)/(scaling_params!$C$8-scaling_params!$B$8)))+MAX(0,MIN(1,(R2400-scaling_params!$B$9)/(scaling_params!$C$9-scaling_params!$B$9)))+MAX(0,MIN(1,(S2400-scaling_params!$B$10)/(scaling_params!$C$10-scaling_params!$B$10))))/3</f>
        <v>0.1387441052</v>
      </c>
      <c r="AB2400" s="15">
        <f>(MAX(0,MIN(1,(U2400-scaling_params!$B$12)/(scaling_params!$C$12-scaling_params!$B$12)))+MAX(0,MIN(1,(V2400-scaling_params!$B$13)/(scaling_params!$C$13-scaling_params!$B$13))))/2</f>
        <v>0.1781818182</v>
      </c>
      <c r="AC2400" s="13">
        <f>(scaling_params!$G$2*X2400+scaling_params!$G$3*Y2400+scaling_params!$G$4*Z2400+scaling_params!$G$5*AA2400+scaling_params!$G$6*AB2400)*100</f>
        <v>25.38274426</v>
      </c>
      <c r="AD2400" s="11" t="s">
        <v>681</v>
      </c>
      <c r="AE2400" s="11">
        <f t="shared" si="2"/>
        <v>0</v>
      </c>
    </row>
    <row r="2401" ht="15.75" customHeight="1">
      <c r="A2401" s="11" t="s">
        <v>377</v>
      </c>
      <c r="B2401" s="11" t="s">
        <v>163</v>
      </c>
      <c r="C2401" s="11" t="s">
        <v>328</v>
      </c>
      <c r="D2401" s="11" t="s">
        <v>170</v>
      </c>
      <c r="E2401" s="12">
        <v>2025.0</v>
      </c>
      <c r="F2401" s="11" t="s">
        <v>166</v>
      </c>
      <c r="G2401" s="11" t="s">
        <v>184</v>
      </c>
      <c r="H2401" s="11">
        <v>2.0</v>
      </c>
      <c r="I2401" s="13">
        <v>8.6</v>
      </c>
      <c r="J2401" s="11">
        <v>0.0</v>
      </c>
      <c r="K2401" s="13">
        <v>4.1</v>
      </c>
      <c r="L2401" s="13">
        <v>5.6</v>
      </c>
      <c r="M2401" s="11">
        <v>-7.0</v>
      </c>
      <c r="N2401" s="14">
        <v>0.78</v>
      </c>
      <c r="O2401" s="13">
        <v>54.6</v>
      </c>
      <c r="P2401" s="13">
        <v>8.4</v>
      </c>
      <c r="Q2401" s="13">
        <v>21.3</v>
      </c>
      <c r="R2401" s="13">
        <v>7.8</v>
      </c>
      <c r="S2401" s="13">
        <v>3.0</v>
      </c>
      <c r="T2401" s="13">
        <v>3.3</v>
      </c>
      <c r="U2401" s="13">
        <v>0.9</v>
      </c>
      <c r="V2401" s="13">
        <v>65.2</v>
      </c>
      <c r="W2401" s="11" t="str">
        <f t="shared" si="1"/>
        <v>C-Weak|BBVA|Risk|2025</v>
      </c>
      <c r="X2401" s="15">
        <f>(MAX(0,MIN(1,1-(K2401-scaling_params!$B$2)/(scaling_params!$C$2-scaling_params!$B$2)))+MAX(0,MIN(1,(L2401-scaling_params!$B$3)/(scaling_params!$C$3-scaling_params!$B$3))))/2</f>
        <v>0.1911764706</v>
      </c>
      <c r="Y2401" s="15">
        <f>(MAX(0,MIN(1,(M2401-scaling_params!$B$4)/(scaling_params!$C$4-scaling_params!$B$4)))+MAX(0,MIN(1,(N2401-scaling_params!$B$5)/(scaling_params!$C$5-scaling_params!$B$5))))/2</f>
        <v>0.4529761905</v>
      </c>
      <c r="Z2401" s="15">
        <f>(MAX(0,MIN(1,(O2401-scaling_params!$B$6)/(scaling_params!$C$6-scaling_params!$B$6)))+MAX(0,MIN(1,1-(P2401-scaling_params!$B$7)/(scaling_params!$C$7-scaling_params!$B$7)))+MAX(0,MIN(1,(T2401-scaling_params!$B$11)/(scaling_params!$C$11-scaling_params!$B$11))))/3</f>
        <v>0.2435006435</v>
      </c>
      <c r="AA2401" s="15">
        <f>(MAX(0,MIN(1,1-(Q2401-scaling_params!$B$8)/(scaling_params!$C$8-scaling_params!$B$8)))+MAX(0,MIN(1,(R2401-scaling_params!$B$9)/(scaling_params!$C$9-scaling_params!$B$9)))+MAX(0,MIN(1,(S2401-scaling_params!$B$10)/(scaling_params!$C$10-scaling_params!$B$10))))/3</f>
        <v>0.137254902</v>
      </c>
      <c r="AB2401" s="15">
        <f>(MAX(0,MIN(1,(U2401-scaling_params!$B$12)/(scaling_params!$C$12-scaling_params!$B$12)))+MAX(0,MIN(1,(V2401-scaling_params!$B$13)/(scaling_params!$C$13-scaling_params!$B$13))))/2</f>
        <v>0.1981818182</v>
      </c>
      <c r="AC2401" s="13">
        <f>(scaling_params!$G$2*X2401+scaling_params!$G$3*Y2401+scaling_params!$G$4*Z2401+scaling_params!$G$5*AA2401+scaling_params!$G$6*AB2401)*100</f>
        <v>25.61408439</v>
      </c>
      <c r="AD2401" s="11" t="s">
        <v>681</v>
      </c>
      <c r="AE2401" s="11">
        <f t="shared" si="2"/>
        <v>0</v>
      </c>
    </row>
    <row r="2402" ht="15.75" customHeight="1">
      <c r="A2402" s="11" t="s">
        <v>378</v>
      </c>
      <c r="B2402" s="11" t="s">
        <v>163</v>
      </c>
      <c r="C2402" s="11" t="s">
        <v>328</v>
      </c>
      <c r="D2402" s="11" t="s">
        <v>165</v>
      </c>
      <c r="E2402" s="12">
        <v>2024.0</v>
      </c>
      <c r="F2402" s="11" t="s">
        <v>171</v>
      </c>
      <c r="G2402" s="11" t="s">
        <v>184</v>
      </c>
      <c r="H2402" s="11">
        <v>5.0</v>
      </c>
      <c r="I2402" s="13">
        <v>8.9</v>
      </c>
      <c r="J2402" s="11">
        <v>0.0</v>
      </c>
      <c r="K2402" s="13">
        <v>5.2</v>
      </c>
      <c r="L2402" s="13">
        <v>5.3</v>
      </c>
      <c r="M2402" s="11">
        <v>0.0</v>
      </c>
      <c r="N2402" s="14">
        <v>0.65</v>
      </c>
      <c r="O2402" s="13">
        <v>53.3</v>
      </c>
      <c r="P2402" s="13">
        <v>9.3</v>
      </c>
      <c r="Q2402" s="13">
        <v>24.0</v>
      </c>
      <c r="R2402" s="13">
        <v>6.7</v>
      </c>
      <c r="S2402" s="13">
        <v>2.2</v>
      </c>
      <c r="T2402" s="13">
        <v>2.7</v>
      </c>
      <c r="U2402" s="13">
        <v>0.6</v>
      </c>
      <c r="V2402" s="13">
        <v>53.3</v>
      </c>
      <c r="W2402" s="11" t="str">
        <f t="shared" si="1"/>
        <v>C-Weak|BBVA|Operations|2024</v>
      </c>
      <c r="X2402" s="15">
        <f>(MAX(0,MIN(1,1-(K2402-scaling_params!$B$2)/(scaling_params!$C$2-scaling_params!$B$2)))+MAX(0,MIN(1,(L2402-scaling_params!$B$3)/(scaling_params!$C$3-scaling_params!$B$3))))/2</f>
        <v>0.1691176471</v>
      </c>
      <c r="Y2402" s="15">
        <f>(MAX(0,MIN(1,(M2402-scaling_params!$B$4)/(scaling_params!$C$4-scaling_params!$B$4)))+MAX(0,MIN(1,(N2402-scaling_params!$B$5)/(scaling_params!$C$5-scaling_params!$B$5))))/2</f>
        <v>0.3238095238</v>
      </c>
      <c r="Z2402" s="15">
        <f>(MAX(0,MIN(1,(O2402-scaling_params!$B$6)/(scaling_params!$C$6-scaling_params!$B$6)))+MAX(0,MIN(1,1-(P2402-scaling_params!$B$7)/(scaling_params!$C$7-scaling_params!$B$7)))+MAX(0,MIN(1,(T2402-scaling_params!$B$11)/(scaling_params!$C$11-scaling_params!$B$11))))/3</f>
        <v>0.1142857143</v>
      </c>
      <c r="AA2402" s="15">
        <f>(MAX(0,MIN(1,1-(Q2402-scaling_params!$B$8)/(scaling_params!$C$8-scaling_params!$B$8)))+MAX(0,MIN(1,(R2402-scaling_params!$B$9)/(scaling_params!$C$9-scaling_params!$B$9)))+MAX(0,MIN(1,(S2402-scaling_params!$B$10)/(scaling_params!$C$10-scaling_params!$B$10))))/3</f>
        <v>0.05882352941</v>
      </c>
      <c r="AB2402" s="15">
        <f>(MAX(0,MIN(1,(U2402-scaling_params!$B$12)/(scaling_params!$C$12-scaling_params!$B$12)))+MAX(0,MIN(1,(V2402-scaling_params!$B$13)/(scaling_params!$C$13-scaling_params!$B$13))))/2</f>
        <v>0.09</v>
      </c>
      <c r="AC2402" s="13">
        <f>(scaling_params!$G$2*X2402+scaling_params!$G$3*Y2402+scaling_params!$G$4*Z2402+scaling_params!$G$5*AA2402+scaling_params!$G$6*AB2402)*100</f>
        <v>16.36679692</v>
      </c>
      <c r="AD2402" s="11" t="s">
        <v>681</v>
      </c>
      <c r="AE2402" s="11">
        <f t="shared" si="2"/>
        <v>0</v>
      </c>
    </row>
    <row r="2403" ht="15.75" customHeight="1">
      <c r="A2403" s="11" t="s">
        <v>378</v>
      </c>
      <c r="B2403" s="11" t="s">
        <v>163</v>
      </c>
      <c r="C2403" s="11" t="s">
        <v>328</v>
      </c>
      <c r="D2403" s="11" t="s">
        <v>165</v>
      </c>
      <c r="E2403" s="12">
        <v>2025.0</v>
      </c>
      <c r="F2403" s="11" t="s">
        <v>171</v>
      </c>
      <c r="G2403" s="11" t="s">
        <v>184</v>
      </c>
      <c r="H2403" s="11">
        <v>5.0</v>
      </c>
      <c r="I2403" s="13">
        <v>8.6</v>
      </c>
      <c r="J2403" s="11">
        <v>0.0</v>
      </c>
      <c r="K2403" s="13">
        <v>4.5</v>
      </c>
      <c r="L2403" s="13">
        <v>5.0</v>
      </c>
      <c r="M2403" s="11">
        <v>-15.0</v>
      </c>
      <c r="N2403" s="14">
        <v>0.7</v>
      </c>
      <c r="O2403" s="13">
        <v>52.7</v>
      </c>
      <c r="P2403" s="13">
        <v>9.3</v>
      </c>
      <c r="Q2403" s="13">
        <v>21.4</v>
      </c>
      <c r="R2403" s="13">
        <v>5.7</v>
      </c>
      <c r="S2403" s="13">
        <v>2.5</v>
      </c>
      <c r="T2403" s="13">
        <v>2.9</v>
      </c>
      <c r="U2403" s="13">
        <v>0.5</v>
      </c>
      <c r="V2403" s="13">
        <v>63.9</v>
      </c>
      <c r="W2403" s="11" t="str">
        <f t="shared" si="1"/>
        <v>C-Weak|BBVA|Operations|2025</v>
      </c>
      <c r="X2403" s="15">
        <f>(MAX(0,MIN(1,1-(K2403-scaling_params!$B$2)/(scaling_params!$C$2-scaling_params!$B$2)))+MAX(0,MIN(1,(L2403-scaling_params!$B$3)/(scaling_params!$C$3-scaling_params!$B$3))))/2</f>
        <v>0.1470588235</v>
      </c>
      <c r="Y2403" s="15">
        <f>(MAX(0,MIN(1,(M2403-scaling_params!$B$4)/(scaling_params!$C$4-scaling_params!$B$4)))+MAX(0,MIN(1,(N2403-scaling_params!$B$5)/(scaling_params!$C$5-scaling_params!$B$5))))/2</f>
        <v>0.3148809524</v>
      </c>
      <c r="Z2403" s="15">
        <f>(MAX(0,MIN(1,(O2403-scaling_params!$B$6)/(scaling_params!$C$6-scaling_params!$B$6)))+MAX(0,MIN(1,1-(P2403-scaling_params!$B$7)/(scaling_params!$C$7-scaling_params!$B$7)))+MAX(0,MIN(1,(T2403-scaling_params!$B$11)/(scaling_params!$C$11-scaling_params!$B$11))))/3</f>
        <v>0.1333333333</v>
      </c>
      <c r="AA2403" s="15">
        <f>(MAX(0,MIN(1,1-(Q2403-scaling_params!$B$8)/(scaling_params!$C$8-scaling_params!$B$8)))+MAX(0,MIN(1,(R2403-scaling_params!$B$9)/(scaling_params!$C$9-scaling_params!$B$9)))+MAX(0,MIN(1,(S2403-scaling_params!$B$10)/(scaling_params!$C$10-scaling_params!$B$10))))/3</f>
        <v>0.08823529412</v>
      </c>
      <c r="AB2403" s="15">
        <f>(MAX(0,MIN(1,(U2403-scaling_params!$B$12)/(scaling_params!$C$12-scaling_params!$B$12)))+MAX(0,MIN(1,(V2403-scaling_params!$B$13)/(scaling_params!$C$13-scaling_params!$B$13))))/2</f>
        <v>0.1863636364</v>
      </c>
      <c r="AC2403" s="13">
        <f>(scaling_params!$G$2*X2403+scaling_params!$G$3*Y2403+scaling_params!$G$4*Z2403+scaling_params!$G$5*AA2403+scaling_params!$G$6*AB2403)*100</f>
        <v>17.74095015</v>
      </c>
      <c r="AD2403" s="11" t="s">
        <v>681</v>
      </c>
      <c r="AE2403" s="11">
        <f t="shared" si="2"/>
        <v>0</v>
      </c>
    </row>
    <row r="2404" ht="15.75" customHeight="1">
      <c r="A2404" s="11" t="s">
        <v>379</v>
      </c>
      <c r="B2404" s="11" t="s">
        <v>163</v>
      </c>
      <c r="C2404" s="11" t="s">
        <v>328</v>
      </c>
      <c r="D2404" s="11" t="s">
        <v>181</v>
      </c>
      <c r="E2404" s="12">
        <v>2024.0</v>
      </c>
      <c r="F2404" s="11" t="s">
        <v>166</v>
      </c>
      <c r="G2404" s="11" t="s">
        <v>184</v>
      </c>
      <c r="H2404" s="11">
        <v>3.0</v>
      </c>
      <c r="I2404" s="13">
        <v>8.9</v>
      </c>
      <c r="J2404" s="11">
        <v>0.0</v>
      </c>
      <c r="K2404" s="13">
        <v>5.0</v>
      </c>
      <c r="L2404" s="13">
        <v>4.9</v>
      </c>
      <c r="M2404" s="11">
        <v>-4.0</v>
      </c>
      <c r="N2404" s="14">
        <v>0.62</v>
      </c>
      <c r="O2404" s="13">
        <v>58.2</v>
      </c>
      <c r="P2404" s="13">
        <v>10.1</v>
      </c>
      <c r="Q2404" s="13">
        <v>23.5</v>
      </c>
      <c r="R2404" s="13">
        <v>8.2</v>
      </c>
      <c r="S2404" s="13">
        <v>2.5</v>
      </c>
      <c r="T2404" s="13">
        <v>1.8</v>
      </c>
      <c r="U2404" s="13">
        <v>1.0</v>
      </c>
      <c r="V2404" s="13">
        <v>48.6</v>
      </c>
      <c r="W2404" s="11" t="str">
        <f t="shared" si="1"/>
        <v>C-Weak|BBVA|Corporate|2024</v>
      </c>
      <c r="X2404" s="15">
        <f>(MAX(0,MIN(1,1-(K2404-scaling_params!$B$2)/(scaling_params!$C$2-scaling_params!$B$2)))+MAX(0,MIN(1,(L2404-scaling_params!$B$3)/(scaling_params!$C$3-scaling_params!$B$3))))/2</f>
        <v>0.1397058824</v>
      </c>
      <c r="Y2404" s="15">
        <f>(MAX(0,MIN(1,(M2404-scaling_params!$B$4)/(scaling_params!$C$4-scaling_params!$B$4)))+MAX(0,MIN(1,(N2404-scaling_params!$B$5)/(scaling_params!$C$5-scaling_params!$B$5))))/2</f>
        <v>0.2672619048</v>
      </c>
      <c r="Z2404" s="15">
        <f>(MAX(0,MIN(1,(O2404-scaling_params!$B$6)/(scaling_params!$C$6-scaling_params!$B$6)))+MAX(0,MIN(1,1-(P2404-scaling_params!$B$7)/(scaling_params!$C$7-scaling_params!$B$7)))+MAX(0,MIN(1,(T2404-scaling_params!$B$11)/(scaling_params!$C$11-scaling_params!$B$11))))/3</f>
        <v>0.05497406884</v>
      </c>
      <c r="AA2404" s="15">
        <f>(MAX(0,MIN(1,1-(Q2404-scaling_params!$B$8)/(scaling_params!$C$8-scaling_params!$B$8)))+MAX(0,MIN(1,(R2404-scaling_params!$B$9)/(scaling_params!$C$9-scaling_params!$B$9)))+MAX(0,MIN(1,(S2404-scaling_params!$B$10)/(scaling_params!$C$10-scaling_params!$B$10))))/3</f>
        <v>0.08823529412</v>
      </c>
      <c r="AB2404" s="15">
        <f>(MAX(0,MIN(1,(U2404-scaling_params!$B$12)/(scaling_params!$C$12-scaling_params!$B$12)))+MAX(0,MIN(1,(V2404-scaling_params!$B$13)/(scaling_params!$C$13-scaling_params!$B$13))))/2</f>
        <v>0.04727272727</v>
      </c>
      <c r="AC2404" s="13">
        <f>(scaling_params!$G$2*X2404+scaling_params!$G$3*Y2404+scaling_params!$G$4*Z2404+scaling_params!$G$5*AA2404+scaling_params!$G$6*AB2404)*100</f>
        <v>12.96639297</v>
      </c>
      <c r="AD2404" s="11" t="s">
        <v>681</v>
      </c>
      <c r="AE2404" s="11">
        <f t="shared" si="2"/>
        <v>0</v>
      </c>
    </row>
    <row r="2405" ht="15.75" customHeight="1">
      <c r="A2405" s="11" t="s">
        <v>379</v>
      </c>
      <c r="B2405" s="11" t="s">
        <v>163</v>
      </c>
      <c r="C2405" s="11" t="s">
        <v>328</v>
      </c>
      <c r="D2405" s="11" t="s">
        <v>181</v>
      </c>
      <c r="E2405" s="12">
        <v>2025.0</v>
      </c>
      <c r="F2405" s="11" t="s">
        <v>166</v>
      </c>
      <c r="G2405" s="11" t="s">
        <v>184</v>
      </c>
      <c r="H2405" s="11">
        <v>3.0</v>
      </c>
      <c r="I2405" s="13">
        <v>8.6</v>
      </c>
      <c r="J2405" s="11">
        <v>0.0</v>
      </c>
      <c r="K2405" s="13">
        <v>5.1</v>
      </c>
      <c r="L2405" s="13">
        <v>5.2</v>
      </c>
      <c r="M2405" s="11">
        <v>-10.0</v>
      </c>
      <c r="N2405" s="14">
        <v>0.72</v>
      </c>
      <c r="O2405" s="13">
        <v>54.3</v>
      </c>
      <c r="P2405" s="13">
        <v>9.4</v>
      </c>
      <c r="Q2405" s="13">
        <v>22.9</v>
      </c>
      <c r="R2405" s="13">
        <v>7.0</v>
      </c>
      <c r="S2405" s="13">
        <v>2.9</v>
      </c>
      <c r="T2405" s="13">
        <v>3.0</v>
      </c>
      <c r="U2405" s="13">
        <v>0.8</v>
      </c>
      <c r="V2405" s="13">
        <v>52.9</v>
      </c>
      <c r="W2405" s="11" t="str">
        <f t="shared" si="1"/>
        <v>C-Weak|BBVA|Corporate|2025</v>
      </c>
      <c r="X2405" s="15">
        <f>(MAX(0,MIN(1,1-(K2405-scaling_params!$B$2)/(scaling_params!$C$2-scaling_params!$B$2)))+MAX(0,MIN(1,(L2405-scaling_params!$B$3)/(scaling_params!$C$3-scaling_params!$B$3))))/2</f>
        <v>0.1617647059</v>
      </c>
      <c r="Y2405" s="15">
        <f>(MAX(0,MIN(1,(M2405-scaling_params!$B$4)/(scaling_params!$C$4-scaling_params!$B$4)))+MAX(0,MIN(1,(N2405-scaling_params!$B$5)/(scaling_params!$C$5-scaling_params!$B$5))))/2</f>
        <v>0.3636904762</v>
      </c>
      <c r="Z2405" s="15">
        <f>(MAX(0,MIN(1,(O2405-scaling_params!$B$6)/(scaling_params!$C$6-scaling_params!$B$6)))+MAX(0,MIN(1,1-(P2405-scaling_params!$B$7)/(scaling_params!$C$7-scaling_params!$B$7)))+MAX(0,MIN(1,(T2405-scaling_params!$B$11)/(scaling_params!$C$11-scaling_params!$B$11))))/3</f>
        <v>0.1428571429</v>
      </c>
      <c r="AA2405" s="15">
        <f>(MAX(0,MIN(1,1-(Q2405-scaling_params!$B$8)/(scaling_params!$C$8-scaling_params!$B$8)))+MAX(0,MIN(1,(R2405-scaling_params!$B$9)/(scaling_params!$C$9-scaling_params!$B$9)))+MAX(0,MIN(1,(S2405-scaling_params!$B$10)/(scaling_params!$C$10-scaling_params!$B$10))))/3</f>
        <v>0.1274509804</v>
      </c>
      <c r="AB2405" s="15">
        <f>(MAX(0,MIN(1,(U2405-scaling_params!$B$12)/(scaling_params!$C$12-scaling_params!$B$12)))+MAX(0,MIN(1,(V2405-scaling_params!$B$13)/(scaling_params!$C$13-scaling_params!$B$13))))/2</f>
        <v>0.08636363636</v>
      </c>
      <c r="AC2405" s="13">
        <f>(scaling_params!$G$2*X2405+scaling_params!$G$3*Y2405+scaling_params!$G$4*Z2405+scaling_params!$G$5*AA2405+scaling_params!$G$6*AB2405)*100</f>
        <v>18.9675678</v>
      </c>
      <c r="AD2405" s="11" t="s">
        <v>681</v>
      </c>
      <c r="AE2405" s="11">
        <f t="shared" si="2"/>
        <v>0</v>
      </c>
    </row>
    <row r="2406" ht="15.75" customHeight="1">
      <c r="A2406" s="11" t="s">
        <v>380</v>
      </c>
      <c r="B2406" s="11" t="s">
        <v>163</v>
      </c>
      <c r="C2406" s="11" t="s">
        <v>328</v>
      </c>
      <c r="D2406" s="11" t="s">
        <v>181</v>
      </c>
      <c r="E2406" s="12">
        <v>2024.0</v>
      </c>
      <c r="F2406" s="11" t="s">
        <v>171</v>
      </c>
      <c r="G2406" s="11" t="s">
        <v>184</v>
      </c>
      <c r="H2406" s="11">
        <v>5.0</v>
      </c>
      <c r="I2406" s="13">
        <v>8.9</v>
      </c>
      <c r="J2406" s="11">
        <v>0.0</v>
      </c>
      <c r="K2406" s="13">
        <v>5.0</v>
      </c>
      <c r="L2406" s="13">
        <v>4.8</v>
      </c>
      <c r="M2406" s="11">
        <v>-3.0</v>
      </c>
      <c r="N2406" s="14">
        <v>0.67</v>
      </c>
      <c r="O2406" s="13">
        <v>58.2</v>
      </c>
      <c r="P2406" s="13">
        <v>10.1</v>
      </c>
      <c r="Q2406" s="13">
        <v>23.5</v>
      </c>
      <c r="R2406" s="13">
        <v>8.2</v>
      </c>
      <c r="S2406" s="13">
        <v>2.4</v>
      </c>
      <c r="T2406" s="13">
        <v>2.4</v>
      </c>
      <c r="U2406" s="13">
        <v>1.0</v>
      </c>
      <c r="V2406" s="13">
        <v>57.5</v>
      </c>
      <c r="W2406" s="11" t="str">
        <f t="shared" si="1"/>
        <v>C-Weak|BBVA|Corporate|2024</v>
      </c>
      <c r="X2406" s="15">
        <f>(MAX(0,MIN(1,1-(K2406-scaling_params!$B$2)/(scaling_params!$C$2-scaling_params!$B$2)))+MAX(0,MIN(1,(L2406-scaling_params!$B$3)/(scaling_params!$C$3-scaling_params!$B$3))))/2</f>
        <v>0.1323529412</v>
      </c>
      <c r="Y2406" s="15">
        <f>(MAX(0,MIN(1,(M2406-scaling_params!$B$4)/(scaling_params!$C$4-scaling_params!$B$4)))+MAX(0,MIN(1,(N2406-scaling_params!$B$5)/(scaling_params!$C$5-scaling_params!$B$5))))/2</f>
        <v>0.3345238095</v>
      </c>
      <c r="Z2406" s="15">
        <f>(MAX(0,MIN(1,(O2406-scaling_params!$B$6)/(scaling_params!$C$6-scaling_params!$B$6)))+MAX(0,MIN(1,1-(P2406-scaling_params!$B$7)/(scaling_params!$C$7-scaling_params!$B$7)))+MAX(0,MIN(1,(T2406-scaling_params!$B$11)/(scaling_params!$C$11-scaling_params!$B$11))))/3</f>
        <v>0.112116926</v>
      </c>
      <c r="AA2406" s="15">
        <f>(MAX(0,MIN(1,1-(Q2406-scaling_params!$B$8)/(scaling_params!$C$8-scaling_params!$B$8)))+MAX(0,MIN(1,(R2406-scaling_params!$B$9)/(scaling_params!$C$9-scaling_params!$B$9)))+MAX(0,MIN(1,(S2406-scaling_params!$B$10)/(scaling_params!$C$10-scaling_params!$B$10))))/3</f>
        <v>0.07843137255</v>
      </c>
      <c r="AB2406" s="15">
        <f>(MAX(0,MIN(1,(U2406-scaling_params!$B$12)/(scaling_params!$C$12-scaling_params!$B$12)))+MAX(0,MIN(1,(V2406-scaling_params!$B$13)/(scaling_params!$C$13-scaling_params!$B$13))))/2</f>
        <v>0.1281818182</v>
      </c>
      <c r="AC2406" s="13">
        <f>(scaling_params!$G$2*X2406+scaling_params!$G$3*Y2406+scaling_params!$G$4*Z2406+scaling_params!$G$5*AA2406+scaling_params!$G$6*AB2406)*100</f>
        <v>16.49928901</v>
      </c>
      <c r="AD2406" s="11" t="s">
        <v>681</v>
      </c>
      <c r="AE2406" s="11">
        <f t="shared" si="2"/>
        <v>0</v>
      </c>
    </row>
    <row r="2407" ht="15.75" customHeight="1">
      <c r="A2407" s="11" t="s">
        <v>380</v>
      </c>
      <c r="B2407" s="11" t="s">
        <v>163</v>
      </c>
      <c r="C2407" s="11" t="s">
        <v>328</v>
      </c>
      <c r="D2407" s="11" t="s">
        <v>181</v>
      </c>
      <c r="E2407" s="12">
        <v>2025.0</v>
      </c>
      <c r="F2407" s="11" t="s">
        <v>171</v>
      </c>
      <c r="G2407" s="11" t="s">
        <v>184</v>
      </c>
      <c r="H2407" s="11">
        <v>5.0</v>
      </c>
      <c r="I2407" s="13">
        <v>8.6</v>
      </c>
      <c r="J2407" s="11">
        <v>0.0</v>
      </c>
      <c r="K2407" s="13">
        <v>5.1</v>
      </c>
      <c r="L2407" s="13">
        <v>4.9</v>
      </c>
      <c r="M2407" s="11">
        <v>-19.0</v>
      </c>
      <c r="N2407" s="14">
        <v>0.7</v>
      </c>
      <c r="O2407" s="13">
        <v>54.3</v>
      </c>
      <c r="P2407" s="13">
        <v>9.4</v>
      </c>
      <c r="Q2407" s="13">
        <v>22.9</v>
      </c>
      <c r="R2407" s="13">
        <v>7.0</v>
      </c>
      <c r="S2407" s="13">
        <v>2.7</v>
      </c>
      <c r="T2407" s="13">
        <v>2.5</v>
      </c>
      <c r="U2407" s="13">
        <v>0.8</v>
      </c>
      <c r="V2407" s="13">
        <v>59.6</v>
      </c>
      <c r="W2407" s="11" t="str">
        <f t="shared" si="1"/>
        <v>C-Weak|BBVA|Corporate|2025</v>
      </c>
      <c r="X2407" s="15">
        <f>(MAX(0,MIN(1,1-(K2407-scaling_params!$B$2)/(scaling_params!$C$2-scaling_params!$B$2)))+MAX(0,MIN(1,(L2407-scaling_params!$B$3)/(scaling_params!$C$3-scaling_params!$B$3))))/2</f>
        <v>0.1397058824</v>
      </c>
      <c r="Y2407" s="15">
        <f>(MAX(0,MIN(1,(M2407-scaling_params!$B$4)/(scaling_params!$C$4-scaling_params!$B$4)))+MAX(0,MIN(1,(N2407-scaling_params!$B$5)/(scaling_params!$C$5-scaling_params!$B$5))))/2</f>
        <v>0.2958333333</v>
      </c>
      <c r="Z2407" s="15">
        <f>(MAX(0,MIN(1,(O2407-scaling_params!$B$6)/(scaling_params!$C$6-scaling_params!$B$6)))+MAX(0,MIN(1,1-(P2407-scaling_params!$B$7)/(scaling_params!$C$7-scaling_params!$B$7)))+MAX(0,MIN(1,(T2407-scaling_params!$B$11)/(scaling_params!$C$11-scaling_params!$B$11))))/3</f>
        <v>0.09523809524</v>
      </c>
      <c r="AA2407" s="15">
        <f>(MAX(0,MIN(1,1-(Q2407-scaling_params!$B$8)/(scaling_params!$C$8-scaling_params!$B$8)))+MAX(0,MIN(1,(R2407-scaling_params!$B$9)/(scaling_params!$C$9-scaling_params!$B$9)))+MAX(0,MIN(1,(S2407-scaling_params!$B$10)/(scaling_params!$C$10-scaling_params!$B$10))))/3</f>
        <v>0.1078431373</v>
      </c>
      <c r="AB2407" s="15">
        <f>(MAX(0,MIN(1,(U2407-scaling_params!$B$12)/(scaling_params!$C$12-scaling_params!$B$12)))+MAX(0,MIN(1,(V2407-scaling_params!$B$13)/(scaling_params!$C$13-scaling_params!$B$13))))/2</f>
        <v>0.1472727273</v>
      </c>
      <c r="AC2407" s="13">
        <f>(scaling_params!$G$2*X2407+scaling_params!$G$3*Y2407+scaling_params!$G$4*Z2407+scaling_params!$G$5*AA2407+scaling_params!$G$6*AB2407)*100</f>
        <v>16.1091242</v>
      </c>
      <c r="AD2407" s="11" t="s">
        <v>681</v>
      </c>
      <c r="AE2407" s="11">
        <f t="shared" si="2"/>
        <v>0</v>
      </c>
    </row>
    <row r="2408" ht="15.75" customHeight="1">
      <c r="A2408" s="11" t="s">
        <v>381</v>
      </c>
      <c r="B2408" s="11" t="s">
        <v>163</v>
      </c>
      <c r="C2408" s="11" t="s">
        <v>328</v>
      </c>
      <c r="D2408" s="11" t="s">
        <v>170</v>
      </c>
      <c r="E2408" s="12">
        <v>2024.0</v>
      </c>
      <c r="F2408" s="11" t="s">
        <v>166</v>
      </c>
      <c r="G2408" s="11" t="s">
        <v>175</v>
      </c>
      <c r="H2408" s="11">
        <v>1.0</v>
      </c>
      <c r="I2408" s="13">
        <v>8.9</v>
      </c>
      <c r="J2408" s="11">
        <v>0.0</v>
      </c>
      <c r="K2408" s="13">
        <v>4.7</v>
      </c>
      <c r="L2408" s="13">
        <v>4.1</v>
      </c>
      <c r="M2408" s="11">
        <v>-23.0</v>
      </c>
      <c r="N2408" s="14">
        <v>0.65</v>
      </c>
      <c r="O2408" s="13">
        <v>58.3</v>
      </c>
      <c r="P2408" s="13">
        <v>9.6</v>
      </c>
      <c r="Q2408" s="13">
        <v>23.0</v>
      </c>
      <c r="R2408" s="13">
        <v>10.9</v>
      </c>
      <c r="S2408" s="13">
        <v>2.7</v>
      </c>
      <c r="T2408" s="13">
        <v>2.6</v>
      </c>
      <c r="U2408" s="13">
        <v>1.0</v>
      </c>
      <c r="V2408" s="13">
        <v>67.7</v>
      </c>
      <c r="W2408" s="11" t="str">
        <f t="shared" si="1"/>
        <v>C-Weak|BBVA|Risk|2024</v>
      </c>
      <c r="X2408" s="15">
        <f>(MAX(0,MIN(1,1-(K2408-scaling_params!$B$2)/(scaling_params!$C$2-scaling_params!$B$2)))+MAX(0,MIN(1,(L2408-scaling_params!$B$3)/(scaling_params!$C$3-scaling_params!$B$3))))/2</f>
        <v>0.08088235294</v>
      </c>
      <c r="Y2408" s="15">
        <f>(MAX(0,MIN(1,(M2408-scaling_params!$B$4)/(scaling_params!$C$4-scaling_params!$B$4)))+MAX(0,MIN(1,(N2408-scaling_params!$B$5)/(scaling_params!$C$5-scaling_params!$B$5))))/2</f>
        <v>0.2142857143</v>
      </c>
      <c r="Z2408" s="15">
        <f>(MAX(0,MIN(1,(O2408-scaling_params!$B$6)/(scaling_params!$C$6-scaling_params!$B$6)))+MAX(0,MIN(1,1-(P2408-scaling_params!$B$7)/(scaling_params!$C$7-scaling_params!$B$7)))+MAX(0,MIN(1,(T2408-scaling_params!$B$11)/(scaling_params!$C$11-scaling_params!$B$11))))/3</f>
        <v>0.13281471</v>
      </c>
      <c r="AA2408" s="15">
        <f>(MAX(0,MIN(1,1-(Q2408-scaling_params!$B$8)/(scaling_params!$C$8-scaling_params!$B$8)))+MAX(0,MIN(1,(R2408-scaling_params!$B$9)/(scaling_params!$C$9-scaling_params!$B$9)))+MAX(0,MIN(1,(S2408-scaling_params!$B$10)/(scaling_params!$C$10-scaling_params!$B$10))))/3</f>
        <v>0.1289401837</v>
      </c>
      <c r="AB2408" s="15">
        <f>(MAX(0,MIN(1,(U2408-scaling_params!$B$12)/(scaling_params!$C$12-scaling_params!$B$12)))+MAX(0,MIN(1,(V2408-scaling_params!$B$13)/(scaling_params!$C$13-scaling_params!$B$13))))/2</f>
        <v>0.2209090909</v>
      </c>
      <c r="AC2408" s="13">
        <f>(scaling_params!$G$2*X2408+scaling_params!$G$3*Y2408+scaling_params!$G$4*Z2408+scaling_params!$G$5*AA2408+scaling_params!$G$6*AB2408)*100</f>
        <v>14.93366977</v>
      </c>
      <c r="AD2408" s="11" t="s">
        <v>681</v>
      </c>
      <c r="AE2408" s="11">
        <f t="shared" si="2"/>
        <v>0</v>
      </c>
    </row>
    <row r="2409" ht="15.75" customHeight="1">
      <c r="A2409" s="11" t="s">
        <v>381</v>
      </c>
      <c r="B2409" s="11" t="s">
        <v>163</v>
      </c>
      <c r="C2409" s="11" t="s">
        <v>328</v>
      </c>
      <c r="D2409" s="11" t="s">
        <v>170</v>
      </c>
      <c r="E2409" s="12">
        <v>2025.0</v>
      </c>
      <c r="F2409" s="11" t="s">
        <v>166</v>
      </c>
      <c r="G2409" s="11" t="s">
        <v>175</v>
      </c>
      <c r="H2409" s="11">
        <v>1.0</v>
      </c>
      <c r="I2409" s="13">
        <v>8.6</v>
      </c>
      <c r="J2409" s="11">
        <v>1.0</v>
      </c>
      <c r="K2409" s="13">
        <v>4.1</v>
      </c>
      <c r="L2409" s="13">
        <v>6.6</v>
      </c>
      <c r="M2409" s="11">
        <v>15.0</v>
      </c>
      <c r="N2409" s="14">
        <v>0.71</v>
      </c>
      <c r="O2409" s="13">
        <v>54.6</v>
      </c>
      <c r="P2409" s="13">
        <v>8.4</v>
      </c>
      <c r="Q2409" s="13">
        <v>21.3</v>
      </c>
      <c r="R2409" s="13">
        <v>7.8</v>
      </c>
      <c r="S2409" s="13">
        <v>3.1</v>
      </c>
      <c r="T2409" s="13">
        <v>3.2</v>
      </c>
      <c r="U2409" s="13">
        <v>0.9</v>
      </c>
      <c r="V2409" s="13">
        <v>62.4</v>
      </c>
      <c r="W2409" s="11" t="str">
        <f t="shared" si="1"/>
        <v>C-Weak|BBVA|Risk|2025</v>
      </c>
      <c r="X2409" s="15">
        <f>(MAX(0,MIN(1,1-(K2409-scaling_params!$B$2)/(scaling_params!$C$2-scaling_params!$B$2)))+MAX(0,MIN(1,(L2409-scaling_params!$B$3)/(scaling_params!$C$3-scaling_params!$B$3))))/2</f>
        <v>0.2647058824</v>
      </c>
      <c r="Y2409" s="15">
        <f>(MAX(0,MIN(1,(M2409-scaling_params!$B$4)/(scaling_params!$C$4-scaling_params!$B$4)))+MAX(0,MIN(1,(N2409-scaling_params!$B$5)/(scaling_params!$C$5-scaling_params!$B$5))))/2</f>
        <v>0.4702380952</v>
      </c>
      <c r="Z2409" s="15">
        <f>(MAX(0,MIN(1,(O2409-scaling_params!$B$6)/(scaling_params!$C$6-scaling_params!$B$6)))+MAX(0,MIN(1,1-(P2409-scaling_params!$B$7)/(scaling_params!$C$7-scaling_params!$B$7)))+MAX(0,MIN(1,(T2409-scaling_params!$B$11)/(scaling_params!$C$11-scaling_params!$B$11))))/3</f>
        <v>0.233976834</v>
      </c>
      <c r="AA2409" s="15">
        <f>(MAX(0,MIN(1,1-(Q2409-scaling_params!$B$8)/(scaling_params!$C$8-scaling_params!$B$8)))+MAX(0,MIN(1,(R2409-scaling_params!$B$9)/(scaling_params!$C$9-scaling_params!$B$9)))+MAX(0,MIN(1,(S2409-scaling_params!$B$10)/(scaling_params!$C$10-scaling_params!$B$10))))/3</f>
        <v>0.1470588235</v>
      </c>
      <c r="AB2409" s="15">
        <f>(MAX(0,MIN(1,(U2409-scaling_params!$B$12)/(scaling_params!$C$12-scaling_params!$B$12)))+MAX(0,MIN(1,(V2409-scaling_params!$B$13)/(scaling_params!$C$13-scaling_params!$B$13))))/2</f>
        <v>0.1727272727</v>
      </c>
      <c r="AC2409" s="13">
        <f>(scaling_params!$G$2*X2409+scaling_params!$G$3*Y2409+scaling_params!$G$4*Z2409+scaling_params!$G$5*AA2409+scaling_params!$G$6*AB2409)*100</f>
        <v>27.39605618</v>
      </c>
      <c r="AD2409" s="11" t="s">
        <v>681</v>
      </c>
      <c r="AE2409" s="11">
        <f t="shared" si="2"/>
        <v>0</v>
      </c>
    </row>
    <row r="2410" ht="15.75" customHeight="1">
      <c r="A2410" s="11" t="s">
        <v>382</v>
      </c>
      <c r="B2410" s="11" t="s">
        <v>163</v>
      </c>
      <c r="C2410" s="11" t="s">
        <v>328</v>
      </c>
      <c r="D2410" s="11" t="s">
        <v>174</v>
      </c>
      <c r="E2410" s="12">
        <v>2024.0</v>
      </c>
      <c r="F2410" s="11" t="s">
        <v>171</v>
      </c>
      <c r="G2410" s="11" t="s">
        <v>184</v>
      </c>
      <c r="H2410" s="11">
        <v>2.0</v>
      </c>
      <c r="I2410" s="13">
        <v>8.9</v>
      </c>
      <c r="J2410" s="11">
        <v>0.0</v>
      </c>
      <c r="K2410" s="13">
        <v>4.4</v>
      </c>
      <c r="L2410" s="13">
        <v>3.9</v>
      </c>
      <c r="M2410" s="11">
        <v>-39.0</v>
      </c>
      <c r="N2410" s="14">
        <v>0.62</v>
      </c>
      <c r="O2410" s="13">
        <v>50.8</v>
      </c>
      <c r="P2410" s="13">
        <v>10.1</v>
      </c>
      <c r="Q2410" s="13">
        <v>23.5</v>
      </c>
      <c r="R2410" s="13">
        <v>5.6</v>
      </c>
      <c r="S2410" s="13">
        <v>1.6</v>
      </c>
      <c r="T2410" s="13">
        <v>1.4</v>
      </c>
      <c r="U2410" s="13">
        <v>0.8</v>
      </c>
      <c r="V2410" s="13">
        <v>55.1</v>
      </c>
      <c r="W2410" s="11" t="str">
        <f t="shared" si="1"/>
        <v>C-Weak|BBVA|Digital|2024</v>
      </c>
      <c r="X2410" s="15">
        <f>(MAX(0,MIN(1,1-(K2410-scaling_params!$B$2)/(scaling_params!$C$2-scaling_params!$B$2)))+MAX(0,MIN(1,(L2410-scaling_params!$B$3)/(scaling_params!$C$3-scaling_params!$B$3))))/2</f>
        <v>0.06617647059</v>
      </c>
      <c r="Y2410" s="15">
        <f>(MAX(0,MIN(1,(M2410-scaling_params!$B$4)/(scaling_params!$C$4-scaling_params!$B$4)))+MAX(0,MIN(1,(N2410-scaling_params!$B$5)/(scaling_params!$C$5-scaling_params!$B$5))))/2</f>
        <v>0.1005952381</v>
      </c>
      <c r="Z2410" s="15">
        <f>(MAX(0,MIN(1,(O2410-scaling_params!$B$6)/(scaling_params!$C$6-scaling_params!$B$6)))+MAX(0,MIN(1,1-(P2410-scaling_params!$B$7)/(scaling_params!$C$7-scaling_params!$B$7)))+MAX(0,MIN(1,(T2410-scaling_params!$B$11)/(scaling_params!$C$11-scaling_params!$B$11))))/3</f>
        <v>0</v>
      </c>
      <c r="AA2410" s="15">
        <f>(MAX(0,MIN(1,1-(Q2410-scaling_params!$B$8)/(scaling_params!$C$8-scaling_params!$B$8)))+MAX(0,MIN(1,(R2410-scaling_params!$B$9)/(scaling_params!$C$9-scaling_params!$B$9)))+MAX(0,MIN(1,(S2410-scaling_params!$B$10)/(scaling_params!$C$10-scaling_params!$B$10))))/3</f>
        <v>0</v>
      </c>
      <c r="AB2410" s="15">
        <f>(MAX(0,MIN(1,(U2410-scaling_params!$B$12)/(scaling_params!$C$12-scaling_params!$B$12)))+MAX(0,MIN(1,(V2410-scaling_params!$B$13)/(scaling_params!$C$13-scaling_params!$B$13))))/2</f>
        <v>0.1063636364</v>
      </c>
      <c r="AC2410" s="13">
        <f>(scaling_params!$G$2*X2410+scaling_params!$G$3*Y2410+scaling_params!$G$4*Z2410+scaling_params!$G$5*AA2410+scaling_params!$G$6*AB2410)*100</f>
        <v>5.174226063</v>
      </c>
      <c r="AD2410" s="11" t="s">
        <v>681</v>
      </c>
      <c r="AE2410" s="11">
        <f t="shared" si="2"/>
        <v>0</v>
      </c>
    </row>
    <row r="2411" ht="15.75" customHeight="1">
      <c r="A2411" s="11" t="s">
        <v>382</v>
      </c>
      <c r="B2411" s="11" t="s">
        <v>163</v>
      </c>
      <c r="C2411" s="11" t="s">
        <v>328</v>
      </c>
      <c r="D2411" s="11" t="s">
        <v>174</v>
      </c>
      <c r="E2411" s="12">
        <v>2025.0</v>
      </c>
      <c r="F2411" s="11" t="s">
        <v>171</v>
      </c>
      <c r="G2411" s="11" t="s">
        <v>184</v>
      </c>
      <c r="H2411" s="11">
        <v>2.0</v>
      </c>
      <c r="I2411" s="13">
        <v>8.6</v>
      </c>
      <c r="J2411" s="11">
        <v>0.0</v>
      </c>
      <c r="K2411" s="13">
        <v>4.9</v>
      </c>
      <c r="L2411" s="13">
        <v>4.5</v>
      </c>
      <c r="M2411" s="11">
        <v>-20.0</v>
      </c>
      <c r="N2411" s="14">
        <v>0.63</v>
      </c>
      <c r="O2411" s="13">
        <v>53.6</v>
      </c>
      <c r="P2411" s="13">
        <v>9.0</v>
      </c>
      <c r="Q2411" s="13">
        <v>22.9</v>
      </c>
      <c r="R2411" s="13">
        <v>8.4</v>
      </c>
      <c r="S2411" s="13">
        <v>2.2</v>
      </c>
      <c r="T2411" s="13">
        <v>1.7</v>
      </c>
      <c r="U2411" s="13">
        <v>0.8</v>
      </c>
      <c r="V2411" s="13">
        <v>57.1</v>
      </c>
      <c r="W2411" s="11" t="str">
        <f t="shared" si="1"/>
        <v>C-Weak|BBVA|Digital|2025</v>
      </c>
      <c r="X2411" s="15">
        <f>(MAX(0,MIN(1,1-(K2411-scaling_params!$B$2)/(scaling_params!$C$2-scaling_params!$B$2)))+MAX(0,MIN(1,(L2411-scaling_params!$B$3)/(scaling_params!$C$3-scaling_params!$B$3))))/2</f>
        <v>0.1102941176</v>
      </c>
      <c r="Y2411" s="15">
        <f>(MAX(0,MIN(1,(M2411-scaling_params!$B$4)/(scaling_params!$C$4-scaling_params!$B$4)))+MAX(0,MIN(1,(N2411-scaling_params!$B$5)/(scaling_params!$C$5-scaling_params!$B$5))))/2</f>
        <v>0.2035714286</v>
      </c>
      <c r="Z2411" s="15">
        <f>(MAX(0,MIN(1,(O2411-scaling_params!$B$6)/(scaling_params!$C$6-scaling_params!$B$6)))+MAX(0,MIN(1,1-(P2411-scaling_params!$B$7)/(scaling_params!$C$7-scaling_params!$B$7)))+MAX(0,MIN(1,(T2411-scaling_params!$B$11)/(scaling_params!$C$11-scaling_params!$B$11))))/3</f>
        <v>0.03706563707</v>
      </c>
      <c r="AA2411" s="15">
        <f>(MAX(0,MIN(1,1-(Q2411-scaling_params!$B$8)/(scaling_params!$C$8-scaling_params!$B$8)))+MAX(0,MIN(1,(R2411-scaling_params!$B$9)/(scaling_params!$C$9-scaling_params!$B$9)))+MAX(0,MIN(1,(S2411-scaling_params!$B$10)/(scaling_params!$C$10-scaling_params!$B$10))))/3</f>
        <v>0.05882352941</v>
      </c>
      <c r="AB2411" s="15">
        <f>(MAX(0,MIN(1,(U2411-scaling_params!$B$12)/(scaling_params!$C$12-scaling_params!$B$12)))+MAX(0,MIN(1,(V2411-scaling_params!$B$13)/(scaling_params!$C$13-scaling_params!$B$13))))/2</f>
        <v>0.1245454545</v>
      </c>
      <c r="AC2411" s="13">
        <f>(scaling_params!$G$2*X2411+scaling_params!$G$3*Y2411+scaling_params!$G$4*Z2411+scaling_params!$G$5*AA2411+scaling_params!$G$6*AB2411)*100</f>
        <v>10.75181329</v>
      </c>
      <c r="AD2411" s="11" t="s">
        <v>681</v>
      </c>
      <c r="AE2411" s="11">
        <f t="shared" si="2"/>
        <v>0</v>
      </c>
    </row>
    <row r="2412" ht="15.75" customHeight="1">
      <c r="A2412" s="11" t="s">
        <v>383</v>
      </c>
      <c r="B2412" s="11" t="s">
        <v>163</v>
      </c>
      <c r="C2412" s="11" t="s">
        <v>328</v>
      </c>
      <c r="D2412" s="11" t="s">
        <v>165</v>
      </c>
      <c r="E2412" s="12">
        <v>2024.0</v>
      </c>
      <c r="F2412" s="11" t="s">
        <v>171</v>
      </c>
      <c r="G2412" s="11" t="s">
        <v>167</v>
      </c>
      <c r="H2412" s="11">
        <v>3.0</v>
      </c>
      <c r="I2412" s="13">
        <v>8.9</v>
      </c>
      <c r="J2412" s="11">
        <v>0.0</v>
      </c>
      <c r="K2412" s="13">
        <v>5.2</v>
      </c>
      <c r="L2412" s="13">
        <v>4.5</v>
      </c>
      <c r="M2412" s="11">
        <v>-31.0</v>
      </c>
      <c r="N2412" s="14">
        <v>0.67</v>
      </c>
      <c r="O2412" s="13">
        <v>53.3</v>
      </c>
      <c r="P2412" s="13">
        <v>9.3</v>
      </c>
      <c r="Q2412" s="13">
        <v>24.0</v>
      </c>
      <c r="R2412" s="13">
        <v>6.7</v>
      </c>
      <c r="S2412" s="13">
        <v>2.0</v>
      </c>
      <c r="T2412" s="13">
        <v>1.8</v>
      </c>
      <c r="U2412" s="13">
        <v>0.6</v>
      </c>
      <c r="V2412" s="13">
        <v>57.3</v>
      </c>
      <c r="W2412" s="11" t="str">
        <f t="shared" si="1"/>
        <v>C-Weak|BBVA|Operations|2024</v>
      </c>
      <c r="X2412" s="15">
        <f>(MAX(0,MIN(1,1-(K2412-scaling_params!$B$2)/(scaling_params!$C$2-scaling_params!$B$2)))+MAX(0,MIN(1,(L2412-scaling_params!$B$3)/(scaling_params!$C$3-scaling_params!$B$3))))/2</f>
        <v>0.1102941176</v>
      </c>
      <c r="Y2412" s="15">
        <f>(MAX(0,MIN(1,(M2412-scaling_params!$B$4)/(scaling_params!$C$4-scaling_params!$B$4)))+MAX(0,MIN(1,(N2412-scaling_params!$B$5)/(scaling_params!$C$5-scaling_params!$B$5))))/2</f>
        <v>0.2011904762</v>
      </c>
      <c r="Z2412" s="15">
        <f>(MAX(0,MIN(1,(O2412-scaling_params!$B$6)/(scaling_params!$C$6-scaling_params!$B$6)))+MAX(0,MIN(1,1-(P2412-scaling_params!$B$7)/(scaling_params!$C$7-scaling_params!$B$7)))+MAX(0,MIN(1,(T2412-scaling_params!$B$11)/(scaling_params!$C$11-scaling_params!$B$11))))/3</f>
        <v>0.02857142857</v>
      </c>
      <c r="AA2412" s="15">
        <f>(MAX(0,MIN(1,1-(Q2412-scaling_params!$B$8)/(scaling_params!$C$8-scaling_params!$B$8)))+MAX(0,MIN(1,(R2412-scaling_params!$B$9)/(scaling_params!$C$9-scaling_params!$B$9)))+MAX(0,MIN(1,(S2412-scaling_params!$B$10)/(scaling_params!$C$10-scaling_params!$B$10))))/3</f>
        <v>0.03921568627</v>
      </c>
      <c r="AB2412" s="15">
        <f>(MAX(0,MIN(1,(U2412-scaling_params!$B$12)/(scaling_params!$C$12-scaling_params!$B$12)))+MAX(0,MIN(1,(V2412-scaling_params!$B$13)/(scaling_params!$C$13-scaling_params!$B$13))))/2</f>
        <v>0.1263636364</v>
      </c>
      <c r="AC2412" s="13">
        <f>(scaling_params!$G$2*X2412+scaling_params!$G$3*Y2412+scaling_params!$G$4*Z2412+scaling_params!$G$5*AA2412+scaling_params!$G$6*AB2412)*100</f>
        <v>10.17260351</v>
      </c>
      <c r="AD2412" s="11" t="s">
        <v>681</v>
      </c>
      <c r="AE2412" s="11">
        <f t="shared" si="2"/>
        <v>0</v>
      </c>
    </row>
    <row r="2413" ht="15.75" customHeight="1">
      <c r="A2413" s="11" t="s">
        <v>383</v>
      </c>
      <c r="B2413" s="11" t="s">
        <v>163</v>
      </c>
      <c r="C2413" s="11" t="s">
        <v>328</v>
      </c>
      <c r="D2413" s="11" t="s">
        <v>165</v>
      </c>
      <c r="E2413" s="12">
        <v>2025.0</v>
      </c>
      <c r="F2413" s="11" t="s">
        <v>171</v>
      </c>
      <c r="G2413" s="11" t="s">
        <v>167</v>
      </c>
      <c r="H2413" s="11">
        <v>3.0</v>
      </c>
      <c r="I2413" s="13">
        <v>8.6</v>
      </c>
      <c r="J2413" s="11">
        <v>0.0</v>
      </c>
      <c r="K2413" s="13">
        <v>4.5</v>
      </c>
      <c r="L2413" s="13">
        <v>4.5</v>
      </c>
      <c r="M2413" s="11">
        <v>3.0</v>
      </c>
      <c r="N2413" s="14">
        <v>0.76</v>
      </c>
      <c r="O2413" s="13">
        <v>52.7</v>
      </c>
      <c r="P2413" s="13">
        <v>9.3</v>
      </c>
      <c r="Q2413" s="13">
        <v>21.4</v>
      </c>
      <c r="R2413" s="13">
        <v>5.7</v>
      </c>
      <c r="S2413" s="13">
        <v>3.2</v>
      </c>
      <c r="T2413" s="13">
        <v>2.4</v>
      </c>
      <c r="U2413" s="13">
        <v>0.5</v>
      </c>
      <c r="V2413" s="13">
        <v>60.4</v>
      </c>
      <c r="W2413" s="11" t="str">
        <f t="shared" si="1"/>
        <v>C-Weak|BBVA|Operations|2025</v>
      </c>
      <c r="X2413" s="15">
        <f>(MAX(0,MIN(1,1-(K2413-scaling_params!$B$2)/(scaling_params!$C$2-scaling_params!$B$2)))+MAX(0,MIN(1,(L2413-scaling_params!$B$3)/(scaling_params!$C$3-scaling_params!$B$3))))/2</f>
        <v>0.1102941176</v>
      </c>
      <c r="Y2413" s="15">
        <f>(MAX(0,MIN(1,(M2413-scaling_params!$B$4)/(scaling_params!$C$4-scaling_params!$B$4)))+MAX(0,MIN(1,(N2413-scaling_params!$B$5)/(scaling_params!$C$5-scaling_params!$B$5))))/2</f>
        <v>0.4755952381</v>
      </c>
      <c r="Z2413" s="15">
        <f>(MAX(0,MIN(1,(O2413-scaling_params!$B$6)/(scaling_params!$C$6-scaling_params!$B$6)))+MAX(0,MIN(1,1-(P2413-scaling_params!$B$7)/(scaling_params!$C$7-scaling_params!$B$7)))+MAX(0,MIN(1,(T2413-scaling_params!$B$11)/(scaling_params!$C$11-scaling_params!$B$11))))/3</f>
        <v>0.08571428571</v>
      </c>
      <c r="AA2413" s="15">
        <f>(MAX(0,MIN(1,1-(Q2413-scaling_params!$B$8)/(scaling_params!$C$8-scaling_params!$B$8)))+MAX(0,MIN(1,(R2413-scaling_params!$B$9)/(scaling_params!$C$9-scaling_params!$B$9)))+MAX(0,MIN(1,(S2413-scaling_params!$B$10)/(scaling_params!$C$10-scaling_params!$B$10))))/3</f>
        <v>0.1568627451</v>
      </c>
      <c r="AB2413" s="15">
        <f>(MAX(0,MIN(1,(U2413-scaling_params!$B$12)/(scaling_params!$C$12-scaling_params!$B$12)))+MAX(0,MIN(1,(V2413-scaling_params!$B$13)/(scaling_params!$C$13-scaling_params!$B$13))))/2</f>
        <v>0.1545454545</v>
      </c>
      <c r="AC2413" s="13">
        <f>(scaling_params!$G$2*X2413+scaling_params!$G$3*Y2413+scaling_params!$G$4*Z2413+scaling_params!$G$5*AA2413+scaling_params!$G$6*AB2413)*100</f>
        <v>20.36710625</v>
      </c>
      <c r="AD2413" s="11" t="s">
        <v>681</v>
      </c>
      <c r="AE2413" s="11">
        <f t="shared" si="2"/>
        <v>0</v>
      </c>
    </row>
    <row r="2414" ht="15.75" customHeight="1">
      <c r="A2414" s="11" t="s">
        <v>384</v>
      </c>
      <c r="B2414" s="11" t="s">
        <v>163</v>
      </c>
      <c r="C2414" s="11" t="s">
        <v>328</v>
      </c>
      <c r="D2414" s="11" t="s">
        <v>174</v>
      </c>
      <c r="E2414" s="12">
        <v>2024.0</v>
      </c>
      <c r="F2414" s="11" t="s">
        <v>166</v>
      </c>
      <c r="G2414" s="11" t="s">
        <v>184</v>
      </c>
      <c r="H2414" s="11">
        <v>4.0</v>
      </c>
      <c r="I2414" s="13">
        <v>8.9</v>
      </c>
      <c r="J2414" s="11">
        <v>0.0</v>
      </c>
      <c r="K2414" s="13">
        <v>4.4</v>
      </c>
      <c r="L2414" s="13">
        <v>4.2</v>
      </c>
      <c r="M2414" s="11">
        <v>-22.0</v>
      </c>
      <c r="N2414" s="14">
        <v>0.66</v>
      </c>
      <c r="O2414" s="13">
        <v>50.8</v>
      </c>
      <c r="P2414" s="13">
        <v>10.1</v>
      </c>
      <c r="Q2414" s="13">
        <v>23.5</v>
      </c>
      <c r="R2414" s="13">
        <v>5.6</v>
      </c>
      <c r="S2414" s="13">
        <v>1.8</v>
      </c>
      <c r="T2414" s="13">
        <v>1.5</v>
      </c>
      <c r="U2414" s="13">
        <v>0.8</v>
      </c>
      <c r="V2414" s="13">
        <v>45.7</v>
      </c>
      <c r="W2414" s="11" t="str">
        <f t="shared" si="1"/>
        <v>C-Weak|BBVA|Digital|2024</v>
      </c>
      <c r="X2414" s="15">
        <f>(MAX(0,MIN(1,1-(K2414-scaling_params!$B$2)/(scaling_params!$C$2-scaling_params!$B$2)))+MAX(0,MIN(1,(L2414-scaling_params!$B$3)/(scaling_params!$C$3-scaling_params!$B$3))))/2</f>
        <v>0.08823529412</v>
      </c>
      <c r="Y2414" s="15">
        <f>(MAX(0,MIN(1,(M2414-scaling_params!$B$4)/(scaling_params!$C$4-scaling_params!$B$4)))+MAX(0,MIN(1,(N2414-scaling_params!$B$5)/(scaling_params!$C$5-scaling_params!$B$5))))/2</f>
        <v>0.231547619</v>
      </c>
      <c r="Z2414" s="15">
        <f>(MAX(0,MIN(1,(O2414-scaling_params!$B$6)/(scaling_params!$C$6-scaling_params!$B$6)))+MAX(0,MIN(1,1-(P2414-scaling_params!$B$7)/(scaling_params!$C$7-scaling_params!$B$7)))+MAX(0,MIN(1,(T2414-scaling_params!$B$11)/(scaling_params!$C$11-scaling_params!$B$11))))/3</f>
        <v>0</v>
      </c>
      <c r="AA2414" s="15">
        <f>(MAX(0,MIN(1,1-(Q2414-scaling_params!$B$8)/(scaling_params!$C$8-scaling_params!$B$8)))+MAX(0,MIN(1,(R2414-scaling_params!$B$9)/(scaling_params!$C$9-scaling_params!$B$9)))+MAX(0,MIN(1,(S2414-scaling_params!$B$10)/(scaling_params!$C$10-scaling_params!$B$10))))/3</f>
        <v>0.01960784314</v>
      </c>
      <c r="AB2414" s="15">
        <f>(MAX(0,MIN(1,(U2414-scaling_params!$B$12)/(scaling_params!$C$12-scaling_params!$B$12)))+MAX(0,MIN(1,(V2414-scaling_params!$B$13)/(scaling_params!$C$13-scaling_params!$B$13))))/2</f>
        <v>0.02090909091</v>
      </c>
      <c r="AC2414" s="13">
        <f>(scaling_params!$G$2*X2414+scaling_params!$G$3*Y2414+scaling_params!$G$4*Z2414+scaling_params!$G$5*AA2414+scaling_params!$G$6*AB2414)*100</f>
        <v>8.106723771</v>
      </c>
      <c r="AD2414" s="11" t="s">
        <v>681</v>
      </c>
      <c r="AE2414" s="11">
        <f t="shared" si="2"/>
        <v>0</v>
      </c>
    </row>
    <row r="2415" ht="15.75" customHeight="1">
      <c r="A2415" s="11" t="s">
        <v>384</v>
      </c>
      <c r="B2415" s="11" t="s">
        <v>163</v>
      </c>
      <c r="C2415" s="11" t="s">
        <v>328</v>
      </c>
      <c r="D2415" s="11" t="s">
        <v>174</v>
      </c>
      <c r="E2415" s="12">
        <v>2025.0</v>
      </c>
      <c r="F2415" s="11" t="s">
        <v>166</v>
      </c>
      <c r="G2415" s="11" t="s">
        <v>184</v>
      </c>
      <c r="H2415" s="11">
        <v>4.0</v>
      </c>
      <c r="I2415" s="13">
        <v>8.6</v>
      </c>
      <c r="J2415" s="11">
        <v>0.0</v>
      </c>
      <c r="K2415" s="13">
        <v>4.9</v>
      </c>
      <c r="L2415" s="13">
        <v>3.6</v>
      </c>
      <c r="M2415" s="11">
        <v>-26.0</v>
      </c>
      <c r="N2415" s="14">
        <v>0.74</v>
      </c>
      <c r="O2415" s="13">
        <v>53.6</v>
      </c>
      <c r="P2415" s="13">
        <v>9.0</v>
      </c>
      <c r="Q2415" s="13">
        <v>22.9</v>
      </c>
      <c r="R2415" s="13">
        <v>8.4</v>
      </c>
      <c r="S2415" s="13">
        <v>1.9</v>
      </c>
      <c r="T2415" s="13">
        <v>2.1</v>
      </c>
      <c r="U2415" s="13">
        <v>0.8</v>
      </c>
      <c r="V2415" s="13">
        <v>58.4</v>
      </c>
      <c r="W2415" s="11" t="str">
        <f t="shared" si="1"/>
        <v>C-Weak|BBVA|Digital|2025</v>
      </c>
      <c r="X2415" s="15">
        <f>(MAX(0,MIN(1,1-(K2415-scaling_params!$B$2)/(scaling_params!$C$2-scaling_params!$B$2)))+MAX(0,MIN(1,(L2415-scaling_params!$B$3)/(scaling_params!$C$3-scaling_params!$B$3))))/2</f>
        <v>0.04411764706</v>
      </c>
      <c r="Y2415" s="15">
        <f>(MAX(0,MIN(1,(M2415-scaling_params!$B$4)/(scaling_params!$C$4-scaling_params!$B$4)))+MAX(0,MIN(1,(N2415-scaling_params!$B$5)/(scaling_params!$C$5-scaling_params!$B$5))))/2</f>
        <v>0.3125</v>
      </c>
      <c r="Z2415" s="15">
        <f>(MAX(0,MIN(1,(O2415-scaling_params!$B$6)/(scaling_params!$C$6-scaling_params!$B$6)))+MAX(0,MIN(1,1-(P2415-scaling_params!$B$7)/(scaling_params!$C$7-scaling_params!$B$7)))+MAX(0,MIN(1,(T2415-scaling_params!$B$11)/(scaling_params!$C$11-scaling_params!$B$11))))/3</f>
        <v>0.07516087516</v>
      </c>
      <c r="AA2415" s="15">
        <f>(MAX(0,MIN(1,1-(Q2415-scaling_params!$B$8)/(scaling_params!$C$8-scaling_params!$B$8)))+MAX(0,MIN(1,(R2415-scaling_params!$B$9)/(scaling_params!$C$9-scaling_params!$B$9)))+MAX(0,MIN(1,(S2415-scaling_params!$B$10)/(scaling_params!$C$10-scaling_params!$B$10))))/3</f>
        <v>0.02941176471</v>
      </c>
      <c r="AB2415" s="15">
        <f>(MAX(0,MIN(1,(U2415-scaling_params!$B$12)/(scaling_params!$C$12-scaling_params!$B$12)))+MAX(0,MIN(1,(V2415-scaling_params!$B$13)/(scaling_params!$C$13-scaling_params!$B$13))))/2</f>
        <v>0.1363636364</v>
      </c>
      <c r="AC2415" s="13">
        <f>(scaling_params!$G$2*X2415+scaling_params!$G$3*Y2415+scaling_params!$G$4*Z2415+scaling_params!$G$5*AA2415+scaling_params!$G$6*AB2415)*100</f>
        <v>12.27353324</v>
      </c>
      <c r="AD2415" s="11" t="s">
        <v>681</v>
      </c>
      <c r="AE2415" s="11">
        <f t="shared" si="2"/>
        <v>0</v>
      </c>
    </row>
    <row r="2416" ht="15.75" customHeight="1">
      <c r="A2416" s="11" t="s">
        <v>385</v>
      </c>
      <c r="B2416" s="11" t="s">
        <v>163</v>
      </c>
      <c r="C2416" s="11" t="s">
        <v>328</v>
      </c>
      <c r="D2416" s="11" t="s">
        <v>181</v>
      </c>
      <c r="E2416" s="12">
        <v>2024.0</v>
      </c>
      <c r="F2416" s="11" t="s">
        <v>171</v>
      </c>
      <c r="G2416" s="11" t="s">
        <v>167</v>
      </c>
      <c r="H2416" s="11">
        <v>4.0</v>
      </c>
      <c r="I2416" s="13">
        <v>8.9</v>
      </c>
      <c r="J2416" s="11">
        <v>0.0</v>
      </c>
      <c r="K2416" s="13">
        <v>5.0</v>
      </c>
      <c r="L2416" s="13">
        <v>5.5</v>
      </c>
      <c r="M2416" s="11">
        <v>6.0</v>
      </c>
      <c r="N2416" s="14">
        <v>0.69</v>
      </c>
      <c r="O2416" s="13">
        <v>58.2</v>
      </c>
      <c r="P2416" s="13">
        <v>10.1</v>
      </c>
      <c r="Q2416" s="13">
        <v>23.5</v>
      </c>
      <c r="R2416" s="13">
        <v>8.2</v>
      </c>
      <c r="S2416" s="13">
        <v>3.0</v>
      </c>
      <c r="T2416" s="13">
        <v>2.3</v>
      </c>
      <c r="U2416" s="13">
        <v>1.0</v>
      </c>
      <c r="V2416" s="13">
        <v>62.7</v>
      </c>
      <c r="W2416" s="11" t="str">
        <f t="shared" si="1"/>
        <v>C-Weak|BBVA|Corporate|2024</v>
      </c>
      <c r="X2416" s="15">
        <f>(MAX(0,MIN(1,1-(K2416-scaling_params!$B$2)/(scaling_params!$C$2-scaling_params!$B$2)))+MAX(0,MIN(1,(L2416-scaling_params!$B$3)/(scaling_params!$C$3-scaling_params!$B$3))))/2</f>
        <v>0.1838235294</v>
      </c>
      <c r="Y2416" s="15">
        <f>(MAX(0,MIN(1,(M2416-scaling_params!$B$4)/(scaling_params!$C$4-scaling_params!$B$4)))+MAX(0,MIN(1,(N2416-scaling_params!$B$5)/(scaling_params!$C$5-scaling_params!$B$5))))/2</f>
        <v>0.4023809524</v>
      </c>
      <c r="Z2416" s="15">
        <f>(MAX(0,MIN(1,(O2416-scaling_params!$B$6)/(scaling_params!$C$6-scaling_params!$B$6)))+MAX(0,MIN(1,1-(P2416-scaling_params!$B$7)/(scaling_params!$C$7-scaling_params!$B$7)))+MAX(0,MIN(1,(T2416-scaling_params!$B$11)/(scaling_params!$C$11-scaling_params!$B$11))))/3</f>
        <v>0.1025931165</v>
      </c>
      <c r="AA2416" s="15">
        <f>(MAX(0,MIN(1,1-(Q2416-scaling_params!$B$8)/(scaling_params!$C$8-scaling_params!$B$8)))+MAX(0,MIN(1,(R2416-scaling_params!$B$9)/(scaling_params!$C$9-scaling_params!$B$9)))+MAX(0,MIN(1,(S2416-scaling_params!$B$10)/(scaling_params!$C$10-scaling_params!$B$10))))/3</f>
        <v>0.137254902</v>
      </c>
      <c r="AB2416" s="15">
        <f>(MAX(0,MIN(1,(U2416-scaling_params!$B$12)/(scaling_params!$C$12-scaling_params!$B$12)))+MAX(0,MIN(1,(V2416-scaling_params!$B$13)/(scaling_params!$C$13-scaling_params!$B$13))))/2</f>
        <v>0.1754545455</v>
      </c>
      <c r="AC2416" s="13">
        <f>(scaling_params!$G$2*X2416+scaling_params!$G$3*Y2416+scaling_params!$G$4*Z2416+scaling_params!$G$5*AA2416+scaling_params!$G$6*AB2416)*100</f>
        <v>20.67279347</v>
      </c>
      <c r="AD2416" s="11" t="s">
        <v>681</v>
      </c>
      <c r="AE2416" s="11">
        <f t="shared" si="2"/>
        <v>0</v>
      </c>
    </row>
    <row r="2417" ht="15.75" customHeight="1">
      <c r="A2417" s="11" t="s">
        <v>385</v>
      </c>
      <c r="B2417" s="11" t="s">
        <v>163</v>
      </c>
      <c r="C2417" s="11" t="s">
        <v>328</v>
      </c>
      <c r="D2417" s="11" t="s">
        <v>181</v>
      </c>
      <c r="E2417" s="12">
        <v>2025.0</v>
      </c>
      <c r="F2417" s="11" t="s">
        <v>171</v>
      </c>
      <c r="G2417" s="11" t="s">
        <v>167</v>
      </c>
      <c r="H2417" s="11">
        <v>4.0</v>
      </c>
      <c r="I2417" s="13">
        <v>8.6</v>
      </c>
      <c r="J2417" s="11">
        <v>0.0</v>
      </c>
      <c r="K2417" s="13">
        <v>5.1</v>
      </c>
      <c r="L2417" s="13">
        <v>5.3</v>
      </c>
      <c r="M2417" s="11">
        <v>-2.0</v>
      </c>
      <c r="N2417" s="14">
        <v>0.65</v>
      </c>
      <c r="O2417" s="13">
        <v>54.3</v>
      </c>
      <c r="P2417" s="13">
        <v>9.4</v>
      </c>
      <c r="Q2417" s="13">
        <v>22.9</v>
      </c>
      <c r="R2417" s="13">
        <v>7.0</v>
      </c>
      <c r="S2417" s="13">
        <v>2.9</v>
      </c>
      <c r="T2417" s="13">
        <v>3.3</v>
      </c>
      <c r="U2417" s="13">
        <v>0.8</v>
      </c>
      <c r="V2417" s="13">
        <v>68.2</v>
      </c>
      <c r="W2417" s="11" t="str">
        <f t="shared" si="1"/>
        <v>C-Weak|BBVA|Corporate|2025</v>
      </c>
      <c r="X2417" s="15">
        <f>(MAX(0,MIN(1,1-(K2417-scaling_params!$B$2)/(scaling_params!$C$2-scaling_params!$B$2)))+MAX(0,MIN(1,(L2417-scaling_params!$B$3)/(scaling_params!$C$3-scaling_params!$B$3))))/2</f>
        <v>0.1691176471</v>
      </c>
      <c r="Y2417" s="15">
        <f>(MAX(0,MIN(1,(M2417-scaling_params!$B$4)/(scaling_params!$C$4-scaling_params!$B$4)))+MAX(0,MIN(1,(N2417-scaling_params!$B$5)/(scaling_params!$C$5-scaling_params!$B$5))))/2</f>
        <v>0.3142857143</v>
      </c>
      <c r="Z2417" s="15">
        <f>(MAX(0,MIN(1,(O2417-scaling_params!$B$6)/(scaling_params!$C$6-scaling_params!$B$6)))+MAX(0,MIN(1,1-(P2417-scaling_params!$B$7)/(scaling_params!$C$7-scaling_params!$B$7)))+MAX(0,MIN(1,(T2417-scaling_params!$B$11)/(scaling_params!$C$11-scaling_params!$B$11))))/3</f>
        <v>0.1714285714</v>
      </c>
      <c r="AA2417" s="15">
        <f>(MAX(0,MIN(1,1-(Q2417-scaling_params!$B$8)/(scaling_params!$C$8-scaling_params!$B$8)))+MAX(0,MIN(1,(R2417-scaling_params!$B$9)/(scaling_params!$C$9-scaling_params!$B$9)))+MAX(0,MIN(1,(S2417-scaling_params!$B$10)/(scaling_params!$C$10-scaling_params!$B$10))))/3</f>
        <v>0.1274509804</v>
      </c>
      <c r="AB2417" s="15">
        <f>(MAX(0,MIN(1,(U2417-scaling_params!$B$12)/(scaling_params!$C$12-scaling_params!$B$12)))+MAX(0,MIN(1,(V2417-scaling_params!$B$13)/(scaling_params!$C$13-scaling_params!$B$13))))/2</f>
        <v>0.2254545455</v>
      </c>
      <c r="AC2417" s="13">
        <f>(scaling_params!$G$2*X2417+scaling_params!$G$3*Y2417+scaling_params!$G$4*Z2417+scaling_params!$G$5*AA2417+scaling_params!$G$6*AB2417)*100</f>
        <v>20.29205131</v>
      </c>
      <c r="AD2417" s="11" t="s">
        <v>681</v>
      </c>
      <c r="AE2417" s="11">
        <f t="shared" si="2"/>
        <v>0</v>
      </c>
    </row>
    <row r="2418" ht="15.75" customHeight="1">
      <c r="A2418" s="11" t="s">
        <v>386</v>
      </c>
      <c r="B2418" s="11" t="s">
        <v>163</v>
      </c>
      <c r="C2418" s="11" t="s">
        <v>328</v>
      </c>
      <c r="D2418" s="11" t="s">
        <v>174</v>
      </c>
      <c r="E2418" s="12">
        <v>2024.0</v>
      </c>
      <c r="F2418" s="11" t="s">
        <v>166</v>
      </c>
      <c r="G2418" s="11" t="s">
        <v>184</v>
      </c>
      <c r="H2418" s="11">
        <v>5.0</v>
      </c>
      <c r="I2418" s="13">
        <v>8.9</v>
      </c>
      <c r="J2418" s="11">
        <v>0.0</v>
      </c>
      <c r="K2418" s="13">
        <v>4.4</v>
      </c>
      <c r="L2418" s="13">
        <v>4.2</v>
      </c>
      <c r="M2418" s="11">
        <v>-14.0</v>
      </c>
      <c r="N2418" s="14">
        <v>0.68</v>
      </c>
      <c r="O2418" s="13">
        <v>50.8</v>
      </c>
      <c r="P2418" s="13">
        <v>10.1</v>
      </c>
      <c r="Q2418" s="13">
        <v>23.5</v>
      </c>
      <c r="R2418" s="13">
        <v>5.6</v>
      </c>
      <c r="S2418" s="13">
        <v>2.2</v>
      </c>
      <c r="T2418" s="13">
        <v>2.0</v>
      </c>
      <c r="U2418" s="13">
        <v>0.8</v>
      </c>
      <c r="V2418" s="13">
        <v>41.6</v>
      </c>
      <c r="W2418" s="11" t="str">
        <f t="shared" si="1"/>
        <v>C-Weak|BBVA|Digital|2024</v>
      </c>
      <c r="X2418" s="15">
        <f>(MAX(0,MIN(1,1-(K2418-scaling_params!$B$2)/(scaling_params!$C$2-scaling_params!$B$2)))+MAX(0,MIN(1,(L2418-scaling_params!$B$3)/(scaling_params!$C$3-scaling_params!$B$3))))/2</f>
        <v>0.08823529412</v>
      </c>
      <c r="Y2418" s="15">
        <f>(MAX(0,MIN(1,(M2418-scaling_params!$B$4)/(scaling_params!$C$4-scaling_params!$B$4)))+MAX(0,MIN(1,(N2418-scaling_params!$B$5)/(scaling_params!$C$5-scaling_params!$B$5))))/2</f>
        <v>0.2946428571</v>
      </c>
      <c r="Z2418" s="15">
        <f>(MAX(0,MIN(1,(O2418-scaling_params!$B$6)/(scaling_params!$C$6-scaling_params!$B$6)))+MAX(0,MIN(1,1-(P2418-scaling_params!$B$7)/(scaling_params!$C$7-scaling_params!$B$7)))+MAX(0,MIN(1,(T2418-scaling_params!$B$11)/(scaling_params!$C$11-scaling_params!$B$11))))/3</f>
        <v>0.04761904762</v>
      </c>
      <c r="AA2418" s="15">
        <f>(MAX(0,MIN(1,1-(Q2418-scaling_params!$B$8)/(scaling_params!$C$8-scaling_params!$B$8)))+MAX(0,MIN(1,(R2418-scaling_params!$B$9)/(scaling_params!$C$9-scaling_params!$B$9)))+MAX(0,MIN(1,(S2418-scaling_params!$B$10)/(scaling_params!$C$10-scaling_params!$B$10))))/3</f>
        <v>0.05882352941</v>
      </c>
      <c r="AB2418" s="15">
        <f>(MAX(0,MIN(1,(U2418-scaling_params!$B$12)/(scaling_params!$C$12-scaling_params!$B$12)))+MAX(0,MIN(1,(V2418-scaling_params!$B$13)/(scaling_params!$C$13-scaling_params!$B$13))))/2</f>
        <v>0</v>
      </c>
      <c r="AC2418" s="13">
        <f>(scaling_params!$G$2*X2418+scaling_params!$G$3*Y2418+scaling_params!$G$4*Z2418+scaling_params!$G$5*AA2418+scaling_params!$G$6*AB2418)*100</f>
        <v>11.15197829</v>
      </c>
      <c r="AD2418" s="11" t="s">
        <v>681</v>
      </c>
      <c r="AE2418" s="11">
        <f t="shared" si="2"/>
        <v>0</v>
      </c>
    </row>
    <row r="2419" ht="15.75" customHeight="1">
      <c r="A2419" s="11" t="s">
        <v>386</v>
      </c>
      <c r="B2419" s="11" t="s">
        <v>163</v>
      </c>
      <c r="C2419" s="11" t="s">
        <v>328</v>
      </c>
      <c r="D2419" s="11" t="s">
        <v>174</v>
      </c>
      <c r="E2419" s="12">
        <v>2025.0</v>
      </c>
      <c r="F2419" s="11" t="s">
        <v>166</v>
      </c>
      <c r="G2419" s="11" t="s">
        <v>184</v>
      </c>
      <c r="H2419" s="11">
        <v>5.0</v>
      </c>
      <c r="I2419" s="13">
        <v>8.6</v>
      </c>
      <c r="J2419" s="11">
        <v>0.0</v>
      </c>
      <c r="K2419" s="13">
        <v>4.9</v>
      </c>
      <c r="L2419" s="13">
        <v>3.1</v>
      </c>
      <c r="M2419" s="11">
        <v>-12.0</v>
      </c>
      <c r="N2419" s="14">
        <v>0.67</v>
      </c>
      <c r="O2419" s="13">
        <v>53.6</v>
      </c>
      <c r="P2419" s="13">
        <v>9.0</v>
      </c>
      <c r="Q2419" s="13">
        <v>22.9</v>
      </c>
      <c r="R2419" s="13">
        <v>8.4</v>
      </c>
      <c r="S2419" s="13">
        <v>1.5</v>
      </c>
      <c r="T2419" s="13">
        <v>1.6</v>
      </c>
      <c r="U2419" s="13">
        <v>0.8</v>
      </c>
      <c r="V2419" s="13">
        <v>49.8</v>
      </c>
      <c r="W2419" s="11" t="str">
        <f t="shared" si="1"/>
        <v>C-Weak|BBVA|Digital|2025</v>
      </c>
      <c r="X2419" s="15">
        <f>(MAX(0,MIN(1,1-(K2419-scaling_params!$B$2)/(scaling_params!$C$2-scaling_params!$B$2)))+MAX(0,MIN(1,(L2419-scaling_params!$B$3)/(scaling_params!$C$3-scaling_params!$B$3))))/2</f>
        <v>0.007352941176</v>
      </c>
      <c r="Y2419" s="15">
        <f>(MAX(0,MIN(1,(M2419-scaling_params!$B$4)/(scaling_params!$C$4-scaling_params!$B$4)))+MAX(0,MIN(1,(N2419-scaling_params!$B$5)/(scaling_params!$C$5-scaling_params!$B$5))))/2</f>
        <v>0.2916666667</v>
      </c>
      <c r="Z2419" s="15">
        <f>(MAX(0,MIN(1,(O2419-scaling_params!$B$6)/(scaling_params!$C$6-scaling_params!$B$6)))+MAX(0,MIN(1,1-(P2419-scaling_params!$B$7)/(scaling_params!$C$7-scaling_params!$B$7)))+MAX(0,MIN(1,(T2419-scaling_params!$B$11)/(scaling_params!$C$11-scaling_params!$B$11))))/3</f>
        <v>0.02754182754</v>
      </c>
      <c r="AA2419" s="15">
        <f>(MAX(0,MIN(1,1-(Q2419-scaling_params!$B$8)/(scaling_params!$C$8-scaling_params!$B$8)))+MAX(0,MIN(1,(R2419-scaling_params!$B$9)/(scaling_params!$C$9-scaling_params!$B$9)))+MAX(0,MIN(1,(S2419-scaling_params!$B$10)/(scaling_params!$C$10-scaling_params!$B$10))))/3</f>
        <v>0</v>
      </c>
      <c r="AB2419" s="15">
        <f>(MAX(0,MIN(1,(U2419-scaling_params!$B$12)/(scaling_params!$C$12-scaling_params!$B$12)))+MAX(0,MIN(1,(V2419-scaling_params!$B$13)/(scaling_params!$C$13-scaling_params!$B$13))))/2</f>
        <v>0.05818181818</v>
      </c>
      <c r="AC2419" s="13">
        <f>(scaling_params!$G$2*X2419+scaling_params!$G$3*Y2419+scaling_params!$G$4*Z2419+scaling_params!$G$5*AA2419+scaling_params!$G$6*AB2419)*100</f>
        <v>8.360739186</v>
      </c>
      <c r="AD2419" s="11" t="s">
        <v>681</v>
      </c>
      <c r="AE2419" s="11">
        <f t="shared" si="2"/>
        <v>0</v>
      </c>
    </row>
    <row r="2420" ht="15.75" customHeight="1">
      <c r="A2420" s="11" t="s">
        <v>387</v>
      </c>
      <c r="B2420" s="11" t="s">
        <v>163</v>
      </c>
      <c r="C2420" s="11" t="s">
        <v>328</v>
      </c>
      <c r="D2420" s="11" t="s">
        <v>170</v>
      </c>
      <c r="E2420" s="12">
        <v>2024.0</v>
      </c>
      <c r="F2420" s="11" t="s">
        <v>171</v>
      </c>
      <c r="G2420" s="11" t="s">
        <v>172</v>
      </c>
      <c r="H2420" s="11">
        <v>3.0</v>
      </c>
      <c r="I2420" s="13">
        <v>8.9</v>
      </c>
      <c r="J2420" s="11">
        <v>0.0</v>
      </c>
      <c r="K2420" s="13">
        <v>4.7</v>
      </c>
      <c r="L2420" s="13">
        <v>4.6</v>
      </c>
      <c r="M2420" s="11">
        <v>-12.0</v>
      </c>
      <c r="N2420" s="14">
        <v>0.68</v>
      </c>
      <c r="O2420" s="13">
        <v>58.3</v>
      </c>
      <c r="P2420" s="13">
        <v>9.6</v>
      </c>
      <c r="Q2420" s="13">
        <v>23.0</v>
      </c>
      <c r="R2420" s="13">
        <v>10.9</v>
      </c>
      <c r="S2420" s="13">
        <v>2.4</v>
      </c>
      <c r="T2420" s="13">
        <v>2.7</v>
      </c>
      <c r="U2420" s="13">
        <v>1.0</v>
      </c>
      <c r="V2420" s="13">
        <v>61.5</v>
      </c>
      <c r="W2420" s="11" t="str">
        <f t="shared" si="1"/>
        <v>C-Weak|BBVA|Risk|2024</v>
      </c>
      <c r="X2420" s="15">
        <f>(MAX(0,MIN(1,1-(K2420-scaling_params!$B$2)/(scaling_params!$C$2-scaling_params!$B$2)))+MAX(0,MIN(1,(L2420-scaling_params!$B$3)/(scaling_params!$C$3-scaling_params!$B$3))))/2</f>
        <v>0.1176470588</v>
      </c>
      <c r="Y2420" s="15">
        <f>(MAX(0,MIN(1,(M2420-scaling_params!$B$4)/(scaling_params!$C$4-scaling_params!$B$4)))+MAX(0,MIN(1,(N2420-scaling_params!$B$5)/(scaling_params!$C$5-scaling_params!$B$5))))/2</f>
        <v>0.3041666667</v>
      </c>
      <c r="Z2420" s="15">
        <f>(MAX(0,MIN(1,(O2420-scaling_params!$B$6)/(scaling_params!$C$6-scaling_params!$B$6)))+MAX(0,MIN(1,1-(P2420-scaling_params!$B$7)/(scaling_params!$C$7-scaling_params!$B$7)))+MAX(0,MIN(1,(T2420-scaling_params!$B$11)/(scaling_params!$C$11-scaling_params!$B$11))))/3</f>
        <v>0.1423385196</v>
      </c>
      <c r="AA2420" s="15">
        <f>(MAX(0,MIN(1,1-(Q2420-scaling_params!$B$8)/(scaling_params!$C$8-scaling_params!$B$8)))+MAX(0,MIN(1,(R2420-scaling_params!$B$9)/(scaling_params!$C$9-scaling_params!$B$9)))+MAX(0,MIN(1,(S2420-scaling_params!$B$10)/(scaling_params!$C$10-scaling_params!$B$10))))/3</f>
        <v>0.09952841896</v>
      </c>
      <c r="AB2420" s="15">
        <f>(MAX(0,MIN(1,(U2420-scaling_params!$B$12)/(scaling_params!$C$12-scaling_params!$B$12)))+MAX(0,MIN(1,(V2420-scaling_params!$B$13)/(scaling_params!$C$13-scaling_params!$B$13))))/2</f>
        <v>0.1645454545</v>
      </c>
      <c r="AC2420" s="13">
        <f>(scaling_params!$G$2*X2420+scaling_params!$G$3*Y2420+scaling_params!$G$4*Z2420+scaling_params!$G$5*AA2420+scaling_params!$G$6*AB2420)*100</f>
        <v>16.9509143</v>
      </c>
      <c r="AD2420" s="11" t="s">
        <v>681</v>
      </c>
      <c r="AE2420" s="11">
        <f t="shared" si="2"/>
        <v>0</v>
      </c>
    </row>
    <row r="2421" ht="15.75" customHeight="1">
      <c r="A2421" s="11" t="s">
        <v>387</v>
      </c>
      <c r="B2421" s="11" t="s">
        <v>163</v>
      </c>
      <c r="C2421" s="11" t="s">
        <v>328</v>
      </c>
      <c r="D2421" s="11" t="s">
        <v>170</v>
      </c>
      <c r="E2421" s="12">
        <v>2025.0</v>
      </c>
      <c r="F2421" s="11" t="s">
        <v>171</v>
      </c>
      <c r="G2421" s="11" t="s">
        <v>172</v>
      </c>
      <c r="H2421" s="11">
        <v>3.0</v>
      </c>
      <c r="I2421" s="13">
        <v>8.6</v>
      </c>
      <c r="J2421" s="11">
        <v>0.0</v>
      </c>
      <c r="K2421" s="13">
        <v>4.1</v>
      </c>
      <c r="L2421" s="13">
        <v>5.7</v>
      </c>
      <c r="M2421" s="11">
        <v>-17.0</v>
      </c>
      <c r="N2421" s="14">
        <v>0.66</v>
      </c>
      <c r="O2421" s="13">
        <v>54.6</v>
      </c>
      <c r="P2421" s="13">
        <v>8.4</v>
      </c>
      <c r="Q2421" s="13">
        <v>21.3</v>
      </c>
      <c r="R2421" s="13">
        <v>7.8</v>
      </c>
      <c r="S2421" s="13">
        <v>2.5</v>
      </c>
      <c r="T2421" s="13">
        <v>2.3</v>
      </c>
      <c r="U2421" s="13">
        <v>0.9</v>
      </c>
      <c r="V2421" s="13">
        <v>49.4</v>
      </c>
      <c r="W2421" s="11" t="str">
        <f t="shared" si="1"/>
        <v>C-Weak|BBVA|Risk|2025</v>
      </c>
      <c r="X2421" s="15">
        <f>(MAX(0,MIN(1,1-(K2421-scaling_params!$B$2)/(scaling_params!$C$2-scaling_params!$B$2)))+MAX(0,MIN(1,(L2421-scaling_params!$B$3)/(scaling_params!$C$3-scaling_params!$B$3))))/2</f>
        <v>0.1985294118</v>
      </c>
      <c r="Y2421" s="15">
        <f>(MAX(0,MIN(1,(M2421-scaling_params!$B$4)/(scaling_params!$C$4-scaling_params!$B$4)))+MAX(0,MIN(1,(N2421-scaling_params!$B$5)/(scaling_params!$C$5-scaling_params!$B$5))))/2</f>
        <v>0.2553571429</v>
      </c>
      <c r="Z2421" s="15">
        <f>(MAX(0,MIN(1,(O2421-scaling_params!$B$6)/(scaling_params!$C$6-scaling_params!$B$6)))+MAX(0,MIN(1,1-(P2421-scaling_params!$B$7)/(scaling_params!$C$7-scaling_params!$B$7)))+MAX(0,MIN(1,(T2421-scaling_params!$B$11)/(scaling_params!$C$11-scaling_params!$B$11))))/3</f>
        <v>0.1482625483</v>
      </c>
      <c r="AA2421" s="15">
        <f>(MAX(0,MIN(1,1-(Q2421-scaling_params!$B$8)/(scaling_params!$C$8-scaling_params!$B$8)))+MAX(0,MIN(1,(R2421-scaling_params!$B$9)/(scaling_params!$C$9-scaling_params!$B$9)))+MAX(0,MIN(1,(S2421-scaling_params!$B$10)/(scaling_params!$C$10-scaling_params!$B$10))))/3</f>
        <v>0.08823529412</v>
      </c>
      <c r="AB2421" s="15">
        <f>(MAX(0,MIN(1,(U2421-scaling_params!$B$12)/(scaling_params!$C$12-scaling_params!$B$12)))+MAX(0,MIN(1,(V2421-scaling_params!$B$13)/(scaling_params!$C$13-scaling_params!$B$13))))/2</f>
        <v>0.05454545455</v>
      </c>
      <c r="AC2421" s="13">
        <f>(scaling_params!$G$2*X2421+scaling_params!$G$3*Y2421+scaling_params!$G$4*Z2421+scaling_params!$G$5*AA2421+scaling_params!$G$6*AB2421)*100</f>
        <v>16.34708146</v>
      </c>
      <c r="AD2421" s="11" t="s">
        <v>681</v>
      </c>
      <c r="AE2421" s="11">
        <f t="shared" si="2"/>
        <v>0</v>
      </c>
    </row>
    <row r="2422" ht="15.75" customHeight="1">
      <c r="A2422" s="11" t="s">
        <v>388</v>
      </c>
      <c r="B2422" s="11" t="s">
        <v>163</v>
      </c>
      <c r="C2422" s="11" t="s">
        <v>328</v>
      </c>
      <c r="D2422" s="11" t="s">
        <v>181</v>
      </c>
      <c r="E2422" s="12">
        <v>2024.0</v>
      </c>
      <c r="F2422" s="11" t="s">
        <v>171</v>
      </c>
      <c r="G2422" s="11" t="s">
        <v>167</v>
      </c>
      <c r="H2422" s="11">
        <v>4.0</v>
      </c>
      <c r="I2422" s="13">
        <v>8.9</v>
      </c>
      <c r="J2422" s="11">
        <v>0.0</v>
      </c>
      <c r="K2422" s="13">
        <v>5.0</v>
      </c>
      <c r="L2422" s="13">
        <v>4.5</v>
      </c>
      <c r="M2422" s="11">
        <v>17.0</v>
      </c>
      <c r="N2422" s="14">
        <v>0.66</v>
      </c>
      <c r="O2422" s="13">
        <v>58.2</v>
      </c>
      <c r="P2422" s="13">
        <v>10.1</v>
      </c>
      <c r="Q2422" s="13">
        <v>23.5</v>
      </c>
      <c r="R2422" s="13">
        <v>8.2</v>
      </c>
      <c r="S2422" s="13">
        <v>1.8</v>
      </c>
      <c r="T2422" s="13">
        <v>1.9</v>
      </c>
      <c r="U2422" s="13">
        <v>1.0</v>
      </c>
      <c r="V2422" s="13">
        <v>60.4</v>
      </c>
      <c r="W2422" s="11" t="str">
        <f t="shared" si="1"/>
        <v>C-Weak|BBVA|Corporate|2024</v>
      </c>
      <c r="X2422" s="15">
        <f>(MAX(0,MIN(1,1-(K2422-scaling_params!$B$2)/(scaling_params!$C$2-scaling_params!$B$2)))+MAX(0,MIN(1,(L2422-scaling_params!$B$3)/(scaling_params!$C$3-scaling_params!$B$3))))/2</f>
        <v>0.1102941176</v>
      </c>
      <c r="Y2422" s="15">
        <f>(MAX(0,MIN(1,(M2422-scaling_params!$B$4)/(scaling_params!$C$4-scaling_params!$B$4)))+MAX(0,MIN(1,(N2422-scaling_params!$B$5)/(scaling_params!$C$5-scaling_params!$B$5))))/2</f>
        <v>0.4172619048</v>
      </c>
      <c r="Z2422" s="15">
        <f>(MAX(0,MIN(1,(O2422-scaling_params!$B$6)/(scaling_params!$C$6-scaling_params!$B$6)))+MAX(0,MIN(1,1-(P2422-scaling_params!$B$7)/(scaling_params!$C$7-scaling_params!$B$7)))+MAX(0,MIN(1,(T2422-scaling_params!$B$11)/(scaling_params!$C$11-scaling_params!$B$11))))/3</f>
        <v>0.06449787836</v>
      </c>
      <c r="AA2422" s="15">
        <f>(MAX(0,MIN(1,1-(Q2422-scaling_params!$B$8)/(scaling_params!$C$8-scaling_params!$B$8)))+MAX(0,MIN(1,(R2422-scaling_params!$B$9)/(scaling_params!$C$9-scaling_params!$B$9)))+MAX(0,MIN(1,(S2422-scaling_params!$B$10)/(scaling_params!$C$10-scaling_params!$B$10))))/3</f>
        <v>0.01960784314</v>
      </c>
      <c r="AB2422" s="15">
        <f>(MAX(0,MIN(1,(U2422-scaling_params!$B$12)/(scaling_params!$C$12-scaling_params!$B$12)))+MAX(0,MIN(1,(V2422-scaling_params!$B$13)/(scaling_params!$C$13-scaling_params!$B$13))))/2</f>
        <v>0.1545454545</v>
      </c>
      <c r="AC2422" s="13">
        <f>(scaling_params!$G$2*X2422+scaling_params!$G$3*Y2422+scaling_params!$G$4*Z2422+scaling_params!$G$5*AA2422+scaling_params!$G$6*AB2422)*100</f>
        <v>16.08200107</v>
      </c>
      <c r="AD2422" s="11" t="s">
        <v>681</v>
      </c>
      <c r="AE2422" s="11">
        <f t="shared" si="2"/>
        <v>0</v>
      </c>
    </row>
    <row r="2423" ht="15.75" customHeight="1">
      <c r="A2423" s="11" t="s">
        <v>388</v>
      </c>
      <c r="B2423" s="11" t="s">
        <v>163</v>
      </c>
      <c r="C2423" s="11" t="s">
        <v>328</v>
      </c>
      <c r="D2423" s="11" t="s">
        <v>181</v>
      </c>
      <c r="E2423" s="12">
        <v>2025.0</v>
      </c>
      <c r="F2423" s="11" t="s">
        <v>171</v>
      </c>
      <c r="G2423" s="11" t="s">
        <v>167</v>
      </c>
      <c r="H2423" s="11">
        <v>4.0</v>
      </c>
      <c r="I2423" s="13">
        <v>8.6</v>
      </c>
      <c r="J2423" s="11">
        <v>0.0</v>
      </c>
      <c r="K2423" s="13">
        <v>5.1</v>
      </c>
      <c r="L2423" s="13">
        <v>3.8</v>
      </c>
      <c r="M2423" s="11">
        <v>-7.0</v>
      </c>
      <c r="N2423" s="14">
        <v>0.64</v>
      </c>
      <c r="O2423" s="13">
        <v>54.3</v>
      </c>
      <c r="P2423" s="13">
        <v>9.4</v>
      </c>
      <c r="Q2423" s="13">
        <v>22.9</v>
      </c>
      <c r="R2423" s="13">
        <v>7.0</v>
      </c>
      <c r="S2423" s="13">
        <v>2.1</v>
      </c>
      <c r="T2423" s="13">
        <v>2.4</v>
      </c>
      <c r="U2423" s="13">
        <v>0.8</v>
      </c>
      <c r="V2423" s="13">
        <v>49.6</v>
      </c>
      <c r="W2423" s="11" t="str">
        <f t="shared" si="1"/>
        <v>C-Weak|BBVA|Corporate|2025</v>
      </c>
      <c r="X2423" s="15">
        <f>(MAX(0,MIN(1,1-(K2423-scaling_params!$B$2)/(scaling_params!$C$2-scaling_params!$B$2)))+MAX(0,MIN(1,(L2423-scaling_params!$B$3)/(scaling_params!$C$3-scaling_params!$B$3))))/2</f>
        <v>0.05882352941</v>
      </c>
      <c r="Y2423" s="15">
        <f>(MAX(0,MIN(1,(M2423-scaling_params!$B$4)/(scaling_params!$C$4-scaling_params!$B$4)))+MAX(0,MIN(1,(N2423-scaling_params!$B$5)/(scaling_params!$C$5-scaling_params!$B$5))))/2</f>
        <v>0.2779761905</v>
      </c>
      <c r="Z2423" s="15">
        <f>(MAX(0,MIN(1,(O2423-scaling_params!$B$6)/(scaling_params!$C$6-scaling_params!$B$6)))+MAX(0,MIN(1,1-(P2423-scaling_params!$B$7)/(scaling_params!$C$7-scaling_params!$B$7)))+MAX(0,MIN(1,(T2423-scaling_params!$B$11)/(scaling_params!$C$11-scaling_params!$B$11))))/3</f>
        <v>0.08571428571</v>
      </c>
      <c r="AA2423" s="15">
        <f>(MAX(0,MIN(1,1-(Q2423-scaling_params!$B$8)/(scaling_params!$C$8-scaling_params!$B$8)))+MAX(0,MIN(1,(R2423-scaling_params!$B$9)/(scaling_params!$C$9-scaling_params!$B$9)))+MAX(0,MIN(1,(S2423-scaling_params!$B$10)/(scaling_params!$C$10-scaling_params!$B$10))))/3</f>
        <v>0.04901960784</v>
      </c>
      <c r="AB2423" s="15">
        <f>(MAX(0,MIN(1,(U2423-scaling_params!$B$12)/(scaling_params!$C$12-scaling_params!$B$12)))+MAX(0,MIN(1,(V2423-scaling_params!$B$13)/(scaling_params!$C$13-scaling_params!$B$13))))/2</f>
        <v>0.05636363636</v>
      </c>
      <c r="AC2423" s="13">
        <f>(scaling_params!$G$2*X2423+scaling_params!$G$3*Y2423+scaling_params!$G$4*Z2423+scaling_params!$G$5*AA2423+scaling_params!$G$6*AB2423)*100</f>
        <v>11.45691514</v>
      </c>
      <c r="AD2423" s="11" t="s">
        <v>681</v>
      </c>
      <c r="AE2423" s="11">
        <f t="shared" si="2"/>
        <v>0</v>
      </c>
    </row>
    <row r="2424" ht="15.75" customHeight="1">
      <c r="A2424" s="11" t="s">
        <v>389</v>
      </c>
      <c r="B2424" s="11" t="s">
        <v>163</v>
      </c>
      <c r="C2424" s="11" t="s">
        <v>328</v>
      </c>
      <c r="D2424" s="11" t="s">
        <v>181</v>
      </c>
      <c r="E2424" s="12">
        <v>2024.0</v>
      </c>
      <c r="F2424" s="11" t="s">
        <v>171</v>
      </c>
      <c r="G2424" s="11" t="s">
        <v>172</v>
      </c>
      <c r="H2424" s="11">
        <v>4.0</v>
      </c>
      <c r="I2424" s="13">
        <v>8.9</v>
      </c>
      <c r="J2424" s="11">
        <v>1.0</v>
      </c>
      <c r="K2424" s="13">
        <v>5.0</v>
      </c>
      <c r="L2424" s="13">
        <v>4.3</v>
      </c>
      <c r="M2424" s="11">
        <v>-26.0</v>
      </c>
      <c r="N2424" s="14">
        <v>0.73</v>
      </c>
      <c r="O2424" s="13">
        <v>58.2</v>
      </c>
      <c r="P2424" s="13">
        <v>10.1</v>
      </c>
      <c r="Q2424" s="13">
        <v>23.5</v>
      </c>
      <c r="R2424" s="13">
        <v>8.2</v>
      </c>
      <c r="S2424" s="13">
        <v>2.2</v>
      </c>
      <c r="T2424" s="13">
        <v>2.2</v>
      </c>
      <c r="U2424" s="13">
        <v>1.0</v>
      </c>
      <c r="V2424" s="13">
        <v>58.2</v>
      </c>
      <c r="W2424" s="11" t="str">
        <f t="shared" si="1"/>
        <v>C-Weak|BBVA|Corporate|2024</v>
      </c>
      <c r="X2424" s="15">
        <f>(MAX(0,MIN(1,1-(K2424-scaling_params!$B$2)/(scaling_params!$C$2-scaling_params!$B$2)))+MAX(0,MIN(1,(L2424-scaling_params!$B$3)/(scaling_params!$C$3-scaling_params!$B$3))))/2</f>
        <v>0.09558823529</v>
      </c>
      <c r="Y2424" s="15">
        <f>(MAX(0,MIN(1,(M2424-scaling_params!$B$4)/(scaling_params!$C$4-scaling_params!$B$4)))+MAX(0,MIN(1,(N2424-scaling_params!$B$5)/(scaling_params!$C$5-scaling_params!$B$5))))/2</f>
        <v>0.3</v>
      </c>
      <c r="Z2424" s="15">
        <f>(MAX(0,MIN(1,(O2424-scaling_params!$B$6)/(scaling_params!$C$6-scaling_params!$B$6)))+MAX(0,MIN(1,1-(P2424-scaling_params!$B$7)/(scaling_params!$C$7-scaling_params!$B$7)))+MAX(0,MIN(1,(T2424-scaling_params!$B$11)/(scaling_params!$C$11-scaling_params!$B$11))))/3</f>
        <v>0.09306930693</v>
      </c>
      <c r="AA2424" s="15">
        <f>(MAX(0,MIN(1,1-(Q2424-scaling_params!$B$8)/(scaling_params!$C$8-scaling_params!$B$8)))+MAX(0,MIN(1,(R2424-scaling_params!$B$9)/(scaling_params!$C$9-scaling_params!$B$9)))+MAX(0,MIN(1,(S2424-scaling_params!$B$10)/(scaling_params!$C$10-scaling_params!$B$10))))/3</f>
        <v>0.05882352941</v>
      </c>
      <c r="AB2424" s="15">
        <f>(MAX(0,MIN(1,(U2424-scaling_params!$B$12)/(scaling_params!$C$12-scaling_params!$B$12)))+MAX(0,MIN(1,(V2424-scaling_params!$B$13)/(scaling_params!$C$13-scaling_params!$B$13))))/2</f>
        <v>0.1345454545</v>
      </c>
      <c r="AC2424" s="13">
        <f>(scaling_params!$G$2*X2424+scaling_params!$G$3*Y2424+scaling_params!$G$4*Z2424+scaling_params!$G$5*AA2424+scaling_params!$G$6*AB2424)*100</f>
        <v>14.10638272</v>
      </c>
      <c r="AD2424" s="11" t="s">
        <v>681</v>
      </c>
      <c r="AE2424" s="11">
        <f t="shared" si="2"/>
        <v>0</v>
      </c>
    </row>
    <row r="2425" ht="15.75" customHeight="1">
      <c r="A2425" s="11" t="s">
        <v>389</v>
      </c>
      <c r="B2425" s="11" t="s">
        <v>163</v>
      </c>
      <c r="C2425" s="11" t="s">
        <v>328</v>
      </c>
      <c r="D2425" s="11" t="s">
        <v>181</v>
      </c>
      <c r="E2425" s="12">
        <v>2025.0</v>
      </c>
      <c r="F2425" s="11" t="s">
        <v>171</v>
      </c>
      <c r="G2425" s="11" t="s">
        <v>172</v>
      </c>
      <c r="H2425" s="11">
        <v>4.0</v>
      </c>
      <c r="I2425" s="13">
        <v>8.6</v>
      </c>
      <c r="J2425" s="11">
        <v>1.0</v>
      </c>
      <c r="K2425" s="13">
        <v>5.1</v>
      </c>
      <c r="L2425" s="13">
        <v>5.9</v>
      </c>
      <c r="M2425" s="11">
        <v>-35.0</v>
      </c>
      <c r="N2425" s="14">
        <v>0.62</v>
      </c>
      <c r="O2425" s="13">
        <v>54.3</v>
      </c>
      <c r="P2425" s="13">
        <v>9.4</v>
      </c>
      <c r="Q2425" s="13">
        <v>22.9</v>
      </c>
      <c r="R2425" s="13">
        <v>7.0</v>
      </c>
      <c r="S2425" s="13">
        <v>1.7</v>
      </c>
      <c r="T2425" s="13">
        <v>2.4</v>
      </c>
      <c r="U2425" s="13">
        <v>0.8</v>
      </c>
      <c r="V2425" s="13">
        <v>55.3</v>
      </c>
      <c r="W2425" s="11" t="str">
        <f t="shared" si="1"/>
        <v>C-Weak|BBVA|Corporate|2025</v>
      </c>
      <c r="X2425" s="15">
        <f>(MAX(0,MIN(1,1-(K2425-scaling_params!$B$2)/(scaling_params!$C$2-scaling_params!$B$2)))+MAX(0,MIN(1,(L2425-scaling_params!$B$3)/(scaling_params!$C$3-scaling_params!$B$3))))/2</f>
        <v>0.2132352941</v>
      </c>
      <c r="Y2425" s="15">
        <f>(MAX(0,MIN(1,(M2425-scaling_params!$B$4)/(scaling_params!$C$4-scaling_params!$B$4)))+MAX(0,MIN(1,(N2425-scaling_params!$B$5)/(scaling_params!$C$5-scaling_params!$B$5))))/2</f>
        <v>0.1196428571</v>
      </c>
      <c r="Z2425" s="15">
        <f>(MAX(0,MIN(1,(O2425-scaling_params!$B$6)/(scaling_params!$C$6-scaling_params!$B$6)))+MAX(0,MIN(1,1-(P2425-scaling_params!$B$7)/(scaling_params!$C$7-scaling_params!$B$7)))+MAX(0,MIN(1,(T2425-scaling_params!$B$11)/(scaling_params!$C$11-scaling_params!$B$11))))/3</f>
        <v>0.08571428571</v>
      </c>
      <c r="AA2425" s="15">
        <f>(MAX(0,MIN(1,1-(Q2425-scaling_params!$B$8)/(scaling_params!$C$8-scaling_params!$B$8)))+MAX(0,MIN(1,(R2425-scaling_params!$B$9)/(scaling_params!$C$9-scaling_params!$B$9)))+MAX(0,MIN(1,(S2425-scaling_params!$B$10)/(scaling_params!$C$10-scaling_params!$B$10))))/3</f>
        <v>0.009803921569</v>
      </c>
      <c r="AB2425" s="15">
        <f>(MAX(0,MIN(1,(U2425-scaling_params!$B$12)/(scaling_params!$C$12-scaling_params!$B$12)))+MAX(0,MIN(1,(V2425-scaling_params!$B$13)/(scaling_params!$C$13-scaling_params!$B$13))))/2</f>
        <v>0.1081818182</v>
      </c>
      <c r="AC2425" s="13">
        <f>(scaling_params!$G$2*X2425+scaling_params!$G$3*Y2425+scaling_params!$G$4*Z2425+scaling_params!$G$5*AA2425+scaling_params!$G$6*AB2425)*100</f>
        <v>11.28601674</v>
      </c>
      <c r="AD2425" s="11" t="s">
        <v>681</v>
      </c>
      <c r="AE2425" s="11">
        <f t="shared" si="2"/>
        <v>0</v>
      </c>
    </row>
    <row r="2426" ht="15.75" customHeight="1">
      <c r="A2426" s="11" t="s">
        <v>390</v>
      </c>
      <c r="B2426" s="11" t="s">
        <v>163</v>
      </c>
      <c r="C2426" s="11" t="s">
        <v>328</v>
      </c>
      <c r="D2426" s="11" t="s">
        <v>177</v>
      </c>
      <c r="E2426" s="12">
        <v>2024.0</v>
      </c>
      <c r="F2426" s="11" t="s">
        <v>171</v>
      </c>
      <c r="G2426" s="11" t="s">
        <v>184</v>
      </c>
      <c r="H2426" s="11">
        <v>4.0</v>
      </c>
      <c r="I2426" s="13">
        <v>8.9</v>
      </c>
      <c r="J2426" s="11">
        <v>1.0</v>
      </c>
      <c r="K2426" s="13">
        <v>4.9</v>
      </c>
      <c r="L2426" s="13">
        <v>2.5</v>
      </c>
      <c r="M2426" s="11">
        <v>-39.0</v>
      </c>
      <c r="N2426" s="14">
        <v>0.55</v>
      </c>
      <c r="O2426" s="13">
        <v>59.8</v>
      </c>
      <c r="P2426" s="13">
        <v>9.1</v>
      </c>
      <c r="Q2426" s="13">
        <v>23.3</v>
      </c>
      <c r="R2426" s="13">
        <v>7.2</v>
      </c>
      <c r="S2426" s="13">
        <v>1.0</v>
      </c>
      <c r="T2426" s="13">
        <v>1.0</v>
      </c>
      <c r="U2426" s="13">
        <v>0.7</v>
      </c>
      <c r="V2426" s="13">
        <v>35.8</v>
      </c>
      <c r="W2426" s="11" t="str">
        <f t="shared" si="1"/>
        <v>C-Weak|BBVA|Retail|2024</v>
      </c>
      <c r="X2426" s="15">
        <f>(MAX(0,MIN(1,1-(K2426-scaling_params!$B$2)/(scaling_params!$C$2-scaling_params!$B$2)))+MAX(0,MIN(1,(L2426-scaling_params!$B$3)/(scaling_params!$C$3-scaling_params!$B$3))))/2</f>
        <v>0</v>
      </c>
      <c r="Y2426" s="15">
        <f>(MAX(0,MIN(1,(M2426-scaling_params!$B$4)/(scaling_params!$C$4-scaling_params!$B$4)))+MAX(0,MIN(1,(N2426-scaling_params!$B$5)/(scaling_params!$C$5-scaling_params!$B$5))))/2</f>
        <v>0.0380952381</v>
      </c>
      <c r="Z2426" s="15">
        <f>(MAX(0,MIN(1,(O2426-scaling_params!$B$6)/(scaling_params!$C$6-scaling_params!$B$6)))+MAX(0,MIN(1,1-(P2426-scaling_params!$B$7)/(scaling_params!$C$7-scaling_params!$B$7)))+MAX(0,MIN(1,(T2426-scaling_params!$B$11)/(scaling_params!$C$11-scaling_params!$B$11))))/3</f>
        <v>0.06181428954</v>
      </c>
      <c r="AA2426" s="15">
        <f>(MAX(0,MIN(1,1-(Q2426-scaling_params!$B$8)/(scaling_params!$C$8-scaling_params!$B$8)))+MAX(0,MIN(1,(R2426-scaling_params!$B$9)/(scaling_params!$C$9-scaling_params!$B$9)))+MAX(0,MIN(1,(S2426-scaling_params!$B$10)/(scaling_params!$C$10-scaling_params!$B$10))))/3</f>
        <v>0</v>
      </c>
      <c r="AB2426" s="15">
        <f>(MAX(0,MIN(1,(U2426-scaling_params!$B$12)/(scaling_params!$C$12-scaling_params!$B$12)))+MAX(0,MIN(1,(V2426-scaling_params!$B$13)/(scaling_params!$C$13-scaling_params!$B$13))))/2</f>
        <v>0</v>
      </c>
      <c r="AC2426" s="13">
        <f>(scaling_params!$G$2*X2426+scaling_params!$G$3*Y2426+scaling_params!$G$4*Z2426+scaling_params!$G$5*AA2426+scaling_params!$G$6*AB2426)*100</f>
        <v>2.347873899</v>
      </c>
      <c r="AD2426" s="11" t="s">
        <v>681</v>
      </c>
      <c r="AE2426" s="11">
        <f t="shared" si="2"/>
        <v>0</v>
      </c>
    </row>
    <row r="2427" ht="15.75" customHeight="1">
      <c r="A2427" s="11" t="s">
        <v>390</v>
      </c>
      <c r="B2427" s="11" t="s">
        <v>163</v>
      </c>
      <c r="C2427" s="11" t="s">
        <v>328</v>
      </c>
      <c r="D2427" s="11" t="s">
        <v>177</v>
      </c>
      <c r="E2427" s="12">
        <v>2025.0</v>
      </c>
      <c r="F2427" s="11" t="s">
        <v>171</v>
      </c>
      <c r="G2427" s="11" t="s">
        <v>184</v>
      </c>
      <c r="H2427" s="11">
        <v>4.0</v>
      </c>
      <c r="I2427" s="13">
        <v>8.6</v>
      </c>
      <c r="J2427" s="11">
        <v>1.0</v>
      </c>
      <c r="K2427" s="13">
        <v>5.4</v>
      </c>
      <c r="L2427" s="13">
        <v>3.2</v>
      </c>
      <c r="M2427" s="11">
        <v>-21.0</v>
      </c>
      <c r="N2427" s="14">
        <v>0.56</v>
      </c>
      <c r="O2427" s="13">
        <v>52.5</v>
      </c>
      <c r="P2427" s="13">
        <v>9.5</v>
      </c>
      <c r="Q2427" s="13">
        <v>23.0</v>
      </c>
      <c r="R2427" s="13">
        <v>10.6</v>
      </c>
      <c r="S2427" s="13">
        <v>1.7</v>
      </c>
      <c r="T2427" s="13">
        <v>1.7</v>
      </c>
      <c r="U2427" s="13">
        <v>0.7</v>
      </c>
      <c r="V2427" s="13">
        <v>45.3</v>
      </c>
      <c r="W2427" s="11" t="str">
        <f t="shared" si="1"/>
        <v>C-Weak|BBVA|Retail|2025</v>
      </c>
      <c r="X2427" s="15">
        <f>(MAX(0,MIN(1,1-(K2427-scaling_params!$B$2)/(scaling_params!$C$2-scaling_params!$B$2)))+MAX(0,MIN(1,(L2427-scaling_params!$B$3)/(scaling_params!$C$3-scaling_params!$B$3))))/2</f>
        <v>0.01470588235</v>
      </c>
      <c r="Y2427" s="15">
        <f>(MAX(0,MIN(1,(M2427-scaling_params!$B$4)/(scaling_params!$C$4-scaling_params!$B$4)))+MAX(0,MIN(1,(N2427-scaling_params!$B$5)/(scaling_params!$C$5-scaling_params!$B$5))))/2</f>
        <v>0.1238095238</v>
      </c>
      <c r="Z2427" s="15">
        <f>(MAX(0,MIN(1,(O2427-scaling_params!$B$6)/(scaling_params!$C$6-scaling_params!$B$6)))+MAX(0,MIN(1,1-(P2427-scaling_params!$B$7)/(scaling_params!$C$7-scaling_params!$B$7)))+MAX(0,MIN(1,(T2427-scaling_params!$B$11)/(scaling_params!$C$11-scaling_params!$B$11))))/3</f>
        <v>0.01904761905</v>
      </c>
      <c r="AA2427" s="15">
        <f>(MAX(0,MIN(1,1-(Q2427-scaling_params!$B$8)/(scaling_params!$C$8-scaling_params!$B$8)))+MAX(0,MIN(1,(R2427-scaling_params!$B$9)/(scaling_params!$C$9-scaling_params!$B$9)))+MAX(0,MIN(1,(S2427-scaling_params!$B$10)/(scaling_params!$C$10-scaling_params!$B$10))))/3</f>
        <v>0.01824274013</v>
      </c>
      <c r="AB2427" s="15">
        <f>(MAX(0,MIN(1,(U2427-scaling_params!$B$12)/(scaling_params!$C$12-scaling_params!$B$12)))+MAX(0,MIN(1,(V2427-scaling_params!$B$13)/(scaling_params!$C$13-scaling_params!$B$13))))/2</f>
        <v>0.01727272727</v>
      </c>
      <c r="AC2427" s="13">
        <f>(scaling_params!$G$2*X2427+scaling_params!$G$3*Y2427+scaling_params!$G$4*Z2427+scaling_params!$G$5*AA2427+scaling_params!$G$6*AB2427)*100</f>
        <v>4.227621501</v>
      </c>
      <c r="AD2427" s="11" t="s">
        <v>681</v>
      </c>
      <c r="AE2427" s="11">
        <f t="shared" si="2"/>
        <v>0</v>
      </c>
    </row>
    <row r="2428" ht="15.75" customHeight="1">
      <c r="A2428" s="11" t="s">
        <v>391</v>
      </c>
      <c r="B2428" s="11" t="s">
        <v>163</v>
      </c>
      <c r="C2428" s="11" t="s">
        <v>328</v>
      </c>
      <c r="D2428" s="11" t="s">
        <v>165</v>
      </c>
      <c r="E2428" s="12">
        <v>2024.0</v>
      </c>
      <c r="F2428" s="11" t="s">
        <v>166</v>
      </c>
      <c r="G2428" s="11" t="s">
        <v>184</v>
      </c>
      <c r="H2428" s="11">
        <v>5.0</v>
      </c>
      <c r="I2428" s="13">
        <v>8.9</v>
      </c>
      <c r="J2428" s="11">
        <v>0.0</v>
      </c>
      <c r="K2428" s="13">
        <v>5.2</v>
      </c>
      <c r="L2428" s="13">
        <v>4.1</v>
      </c>
      <c r="M2428" s="11">
        <v>-20.0</v>
      </c>
      <c r="N2428" s="14">
        <v>0.61</v>
      </c>
      <c r="O2428" s="13">
        <v>53.3</v>
      </c>
      <c r="P2428" s="13">
        <v>9.3</v>
      </c>
      <c r="Q2428" s="13">
        <v>24.0</v>
      </c>
      <c r="R2428" s="13">
        <v>6.7</v>
      </c>
      <c r="S2428" s="13">
        <v>2.3</v>
      </c>
      <c r="T2428" s="13">
        <v>2.6</v>
      </c>
      <c r="U2428" s="13">
        <v>0.6</v>
      </c>
      <c r="V2428" s="13">
        <v>48.3</v>
      </c>
      <c r="W2428" s="11" t="str">
        <f t="shared" si="1"/>
        <v>C-Weak|BBVA|Operations|2024</v>
      </c>
      <c r="X2428" s="15">
        <f>(MAX(0,MIN(1,1-(K2428-scaling_params!$B$2)/(scaling_params!$C$2-scaling_params!$B$2)))+MAX(0,MIN(1,(L2428-scaling_params!$B$3)/(scaling_params!$C$3-scaling_params!$B$3))))/2</f>
        <v>0.08088235294</v>
      </c>
      <c r="Y2428" s="15">
        <f>(MAX(0,MIN(1,(M2428-scaling_params!$B$4)/(scaling_params!$C$4-scaling_params!$B$4)))+MAX(0,MIN(1,(N2428-scaling_params!$B$5)/(scaling_params!$C$5-scaling_params!$B$5))))/2</f>
        <v>0.1785714286</v>
      </c>
      <c r="Z2428" s="15">
        <f>(MAX(0,MIN(1,(O2428-scaling_params!$B$6)/(scaling_params!$C$6-scaling_params!$B$6)))+MAX(0,MIN(1,1-(P2428-scaling_params!$B$7)/(scaling_params!$C$7-scaling_params!$B$7)))+MAX(0,MIN(1,(T2428-scaling_params!$B$11)/(scaling_params!$C$11-scaling_params!$B$11))))/3</f>
        <v>0.1047619048</v>
      </c>
      <c r="AA2428" s="15">
        <f>(MAX(0,MIN(1,1-(Q2428-scaling_params!$B$8)/(scaling_params!$C$8-scaling_params!$B$8)))+MAX(0,MIN(1,(R2428-scaling_params!$B$9)/(scaling_params!$C$9-scaling_params!$B$9)))+MAX(0,MIN(1,(S2428-scaling_params!$B$10)/(scaling_params!$C$10-scaling_params!$B$10))))/3</f>
        <v>0.06862745098</v>
      </c>
      <c r="AB2428" s="15">
        <f>(MAX(0,MIN(1,(U2428-scaling_params!$B$12)/(scaling_params!$C$12-scaling_params!$B$12)))+MAX(0,MIN(1,(V2428-scaling_params!$B$13)/(scaling_params!$C$13-scaling_params!$B$13))))/2</f>
        <v>0.04454545455</v>
      </c>
      <c r="AC2428" s="13">
        <f>(scaling_params!$G$2*X2428+scaling_params!$G$3*Y2428+scaling_params!$G$4*Z2428+scaling_params!$G$5*AA2428+scaling_params!$G$6*AB2428)*100</f>
        <v>10.29254813</v>
      </c>
      <c r="AD2428" s="11" t="s">
        <v>681</v>
      </c>
      <c r="AE2428" s="11">
        <f t="shared" si="2"/>
        <v>0</v>
      </c>
    </row>
    <row r="2429" ht="15.75" customHeight="1">
      <c r="A2429" s="11" t="s">
        <v>391</v>
      </c>
      <c r="B2429" s="11" t="s">
        <v>163</v>
      </c>
      <c r="C2429" s="11" t="s">
        <v>328</v>
      </c>
      <c r="D2429" s="11" t="s">
        <v>165</v>
      </c>
      <c r="E2429" s="12">
        <v>2025.0</v>
      </c>
      <c r="F2429" s="11" t="s">
        <v>166</v>
      </c>
      <c r="G2429" s="11" t="s">
        <v>184</v>
      </c>
      <c r="H2429" s="11">
        <v>5.0</v>
      </c>
      <c r="I2429" s="13">
        <v>8.6</v>
      </c>
      <c r="J2429" s="11">
        <v>1.0</v>
      </c>
      <c r="K2429" s="13">
        <v>4.5</v>
      </c>
      <c r="L2429" s="13">
        <v>5.0</v>
      </c>
      <c r="M2429" s="11">
        <v>-14.0</v>
      </c>
      <c r="N2429" s="14">
        <v>0.69</v>
      </c>
      <c r="O2429" s="13">
        <v>52.7</v>
      </c>
      <c r="P2429" s="13">
        <v>9.3</v>
      </c>
      <c r="Q2429" s="13">
        <v>21.4</v>
      </c>
      <c r="R2429" s="13">
        <v>5.7</v>
      </c>
      <c r="S2429" s="13">
        <v>2.6</v>
      </c>
      <c r="T2429" s="13">
        <v>2.9</v>
      </c>
      <c r="U2429" s="13">
        <v>0.5</v>
      </c>
      <c r="V2429" s="13">
        <v>59.2</v>
      </c>
      <c r="W2429" s="11" t="str">
        <f t="shared" si="1"/>
        <v>C-Weak|BBVA|Operations|2025</v>
      </c>
      <c r="X2429" s="15">
        <f>(MAX(0,MIN(1,1-(K2429-scaling_params!$B$2)/(scaling_params!$C$2-scaling_params!$B$2)))+MAX(0,MIN(1,(L2429-scaling_params!$B$3)/(scaling_params!$C$3-scaling_params!$B$3))))/2</f>
        <v>0.1470588235</v>
      </c>
      <c r="Y2429" s="15">
        <f>(MAX(0,MIN(1,(M2429-scaling_params!$B$4)/(scaling_params!$C$4-scaling_params!$B$4)))+MAX(0,MIN(1,(N2429-scaling_params!$B$5)/(scaling_params!$C$5-scaling_params!$B$5))))/2</f>
        <v>0.3071428571</v>
      </c>
      <c r="Z2429" s="15">
        <f>(MAX(0,MIN(1,(O2429-scaling_params!$B$6)/(scaling_params!$C$6-scaling_params!$B$6)))+MAX(0,MIN(1,1-(P2429-scaling_params!$B$7)/(scaling_params!$C$7-scaling_params!$B$7)))+MAX(0,MIN(1,(T2429-scaling_params!$B$11)/(scaling_params!$C$11-scaling_params!$B$11))))/3</f>
        <v>0.1333333333</v>
      </c>
      <c r="AA2429" s="15">
        <f>(MAX(0,MIN(1,1-(Q2429-scaling_params!$B$8)/(scaling_params!$C$8-scaling_params!$B$8)))+MAX(0,MIN(1,(R2429-scaling_params!$B$9)/(scaling_params!$C$9-scaling_params!$B$9)))+MAX(0,MIN(1,(S2429-scaling_params!$B$10)/(scaling_params!$C$10-scaling_params!$B$10))))/3</f>
        <v>0.09803921569</v>
      </c>
      <c r="AB2429" s="15">
        <f>(MAX(0,MIN(1,(U2429-scaling_params!$B$12)/(scaling_params!$C$12-scaling_params!$B$12)))+MAX(0,MIN(1,(V2429-scaling_params!$B$13)/(scaling_params!$C$13-scaling_params!$B$13))))/2</f>
        <v>0.1436363636</v>
      </c>
      <c r="AC2429" s="13">
        <f>(scaling_params!$G$2*X2429+scaling_params!$G$3*Y2429+scaling_params!$G$4*Z2429+scaling_params!$G$5*AA2429+scaling_params!$G$6*AB2429)*100</f>
        <v>17.22747212</v>
      </c>
      <c r="AD2429" s="11" t="s">
        <v>681</v>
      </c>
      <c r="AE2429" s="11">
        <f t="shared" si="2"/>
        <v>0</v>
      </c>
    </row>
    <row r="2430" ht="15.75" customHeight="1">
      <c r="A2430" s="11" t="s">
        <v>392</v>
      </c>
      <c r="B2430" s="11" t="s">
        <v>163</v>
      </c>
      <c r="C2430" s="11" t="s">
        <v>328</v>
      </c>
      <c r="D2430" s="11" t="s">
        <v>174</v>
      </c>
      <c r="E2430" s="12">
        <v>2024.0</v>
      </c>
      <c r="F2430" s="11" t="s">
        <v>171</v>
      </c>
      <c r="G2430" s="11" t="s">
        <v>175</v>
      </c>
      <c r="H2430" s="11">
        <v>2.0</v>
      </c>
      <c r="I2430" s="13">
        <v>8.9</v>
      </c>
      <c r="J2430" s="11">
        <v>0.0</v>
      </c>
      <c r="K2430" s="13">
        <v>4.4</v>
      </c>
      <c r="L2430" s="13">
        <v>3.5</v>
      </c>
      <c r="M2430" s="11">
        <v>-30.0</v>
      </c>
      <c r="N2430" s="14">
        <v>0.69</v>
      </c>
      <c r="O2430" s="13">
        <v>50.8</v>
      </c>
      <c r="P2430" s="13">
        <v>10.1</v>
      </c>
      <c r="Q2430" s="13">
        <v>23.5</v>
      </c>
      <c r="R2430" s="13">
        <v>5.6</v>
      </c>
      <c r="S2430" s="13">
        <v>1.8</v>
      </c>
      <c r="T2430" s="13">
        <v>1.6</v>
      </c>
      <c r="U2430" s="13">
        <v>0.8</v>
      </c>
      <c r="V2430" s="13">
        <v>57.6</v>
      </c>
      <c r="W2430" s="11" t="str">
        <f t="shared" si="1"/>
        <v>C-Weak|BBVA|Digital|2024</v>
      </c>
      <c r="X2430" s="15">
        <f>(MAX(0,MIN(1,1-(K2430-scaling_params!$B$2)/(scaling_params!$C$2-scaling_params!$B$2)))+MAX(0,MIN(1,(L2430-scaling_params!$B$3)/(scaling_params!$C$3-scaling_params!$B$3))))/2</f>
        <v>0.03676470588</v>
      </c>
      <c r="Y2430" s="15">
        <f>(MAX(0,MIN(1,(M2430-scaling_params!$B$4)/(scaling_params!$C$4-scaling_params!$B$4)))+MAX(0,MIN(1,(N2430-scaling_params!$B$5)/(scaling_params!$C$5-scaling_params!$B$5))))/2</f>
        <v>0.230952381</v>
      </c>
      <c r="Z2430" s="15">
        <f>(MAX(0,MIN(1,(O2430-scaling_params!$B$6)/(scaling_params!$C$6-scaling_params!$B$6)))+MAX(0,MIN(1,1-(P2430-scaling_params!$B$7)/(scaling_params!$C$7-scaling_params!$B$7)))+MAX(0,MIN(1,(T2430-scaling_params!$B$11)/(scaling_params!$C$11-scaling_params!$B$11))))/3</f>
        <v>0.009523809524</v>
      </c>
      <c r="AA2430" s="15">
        <f>(MAX(0,MIN(1,1-(Q2430-scaling_params!$B$8)/(scaling_params!$C$8-scaling_params!$B$8)))+MAX(0,MIN(1,(R2430-scaling_params!$B$9)/(scaling_params!$C$9-scaling_params!$B$9)))+MAX(0,MIN(1,(S2430-scaling_params!$B$10)/(scaling_params!$C$10-scaling_params!$B$10))))/3</f>
        <v>0.01960784314</v>
      </c>
      <c r="AB2430" s="15">
        <f>(MAX(0,MIN(1,(U2430-scaling_params!$B$12)/(scaling_params!$C$12-scaling_params!$B$12)))+MAX(0,MIN(1,(V2430-scaling_params!$B$13)/(scaling_params!$C$13-scaling_params!$B$13))))/2</f>
        <v>0.1290909091</v>
      </c>
      <c r="AC2430" s="13">
        <f>(scaling_params!$G$2*X2430+scaling_params!$G$3*Y2430+scaling_params!$G$4*Z2430+scaling_params!$G$5*AA2430+scaling_params!$G$6*AB2430)*100</f>
        <v>8.383531831</v>
      </c>
      <c r="AD2430" s="11" t="s">
        <v>681</v>
      </c>
      <c r="AE2430" s="11">
        <f t="shared" si="2"/>
        <v>0</v>
      </c>
    </row>
    <row r="2431" ht="15.75" customHeight="1">
      <c r="A2431" s="11" t="s">
        <v>392</v>
      </c>
      <c r="B2431" s="11" t="s">
        <v>163</v>
      </c>
      <c r="C2431" s="11" t="s">
        <v>328</v>
      </c>
      <c r="D2431" s="11" t="s">
        <v>174</v>
      </c>
      <c r="E2431" s="12">
        <v>2025.0</v>
      </c>
      <c r="F2431" s="11" t="s">
        <v>171</v>
      </c>
      <c r="G2431" s="11" t="s">
        <v>175</v>
      </c>
      <c r="H2431" s="11">
        <v>2.0</v>
      </c>
      <c r="I2431" s="13">
        <v>8.6</v>
      </c>
      <c r="J2431" s="11">
        <v>0.0</v>
      </c>
      <c r="K2431" s="13">
        <v>4.9</v>
      </c>
      <c r="L2431" s="13">
        <v>3.9</v>
      </c>
      <c r="M2431" s="11">
        <v>-26.0</v>
      </c>
      <c r="N2431" s="14">
        <v>0.6</v>
      </c>
      <c r="O2431" s="13">
        <v>53.6</v>
      </c>
      <c r="P2431" s="13">
        <v>9.0</v>
      </c>
      <c r="Q2431" s="13">
        <v>22.9</v>
      </c>
      <c r="R2431" s="13">
        <v>8.4</v>
      </c>
      <c r="S2431" s="13">
        <v>2.3</v>
      </c>
      <c r="T2431" s="13">
        <v>1.7</v>
      </c>
      <c r="U2431" s="13">
        <v>0.8</v>
      </c>
      <c r="V2431" s="13">
        <v>50.6</v>
      </c>
      <c r="W2431" s="11" t="str">
        <f t="shared" si="1"/>
        <v>C-Weak|BBVA|Digital|2025</v>
      </c>
      <c r="X2431" s="15">
        <f>(MAX(0,MIN(1,1-(K2431-scaling_params!$B$2)/(scaling_params!$C$2-scaling_params!$B$2)))+MAX(0,MIN(1,(L2431-scaling_params!$B$3)/(scaling_params!$C$3-scaling_params!$B$3))))/2</f>
        <v>0.06617647059</v>
      </c>
      <c r="Y2431" s="15">
        <f>(MAX(0,MIN(1,(M2431-scaling_params!$B$4)/(scaling_params!$C$4-scaling_params!$B$4)))+MAX(0,MIN(1,(N2431-scaling_params!$B$5)/(scaling_params!$C$5-scaling_params!$B$5))))/2</f>
        <v>0.1375</v>
      </c>
      <c r="Z2431" s="15">
        <f>(MAX(0,MIN(1,(O2431-scaling_params!$B$6)/(scaling_params!$C$6-scaling_params!$B$6)))+MAX(0,MIN(1,1-(P2431-scaling_params!$B$7)/(scaling_params!$C$7-scaling_params!$B$7)))+MAX(0,MIN(1,(T2431-scaling_params!$B$11)/(scaling_params!$C$11-scaling_params!$B$11))))/3</f>
        <v>0.03706563707</v>
      </c>
      <c r="AA2431" s="15">
        <f>(MAX(0,MIN(1,1-(Q2431-scaling_params!$B$8)/(scaling_params!$C$8-scaling_params!$B$8)))+MAX(0,MIN(1,(R2431-scaling_params!$B$9)/(scaling_params!$C$9-scaling_params!$B$9)))+MAX(0,MIN(1,(S2431-scaling_params!$B$10)/(scaling_params!$C$10-scaling_params!$B$10))))/3</f>
        <v>0.06862745098</v>
      </c>
      <c r="AB2431" s="15">
        <f>(MAX(0,MIN(1,(U2431-scaling_params!$B$12)/(scaling_params!$C$12-scaling_params!$B$12)))+MAX(0,MIN(1,(V2431-scaling_params!$B$13)/(scaling_params!$C$13-scaling_params!$B$13))))/2</f>
        <v>0.06545454545</v>
      </c>
      <c r="AC2431" s="13">
        <f>(scaling_params!$G$2*X2431+scaling_params!$G$3*Y2431+scaling_params!$G$4*Z2431+scaling_params!$G$5*AA2431+scaling_params!$G$6*AB2431)*100</f>
        <v>7.637646303</v>
      </c>
      <c r="AD2431" s="11" t="s">
        <v>681</v>
      </c>
      <c r="AE2431" s="11">
        <f t="shared" si="2"/>
        <v>0</v>
      </c>
    </row>
    <row r="2432" ht="15.75" customHeight="1">
      <c r="A2432" s="11" t="s">
        <v>393</v>
      </c>
      <c r="B2432" s="11" t="s">
        <v>163</v>
      </c>
      <c r="C2432" s="11" t="s">
        <v>328</v>
      </c>
      <c r="D2432" s="11" t="s">
        <v>177</v>
      </c>
      <c r="E2432" s="12">
        <v>2024.0</v>
      </c>
      <c r="F2432" s="11" t="s">
        <v>171</v>
      </c>
      <c r="G2432" s="11" t="s">
        <v>172</v>
      </c>
      <c r="H2432" s="11">
        <v>5.0</v>
      </c>
      <c r="I2432" s="13">
        <v>8.9</v>
      </c>
      <c r="J2432" s="11">
        <v>1.0</v>
      </c>
      <c r="K2432" s="13">
        <v>4.9</v>
      </c>
      <c r="L2432" s="13">
        <v>4.6</v>
      </c>
      <c r="M2432" s="11">
        <v>-31.0</v>
      </c>
      <c r="N2432" s="14">
        <v>0.7</v>
      </c>
      <c r="O2432" s="13">
        <v>59.8</v>
      </c>
      <c r="P2432" s="13">
        <v>9.1</v>
      </c>
      <c r="Q2432" s="13">
        <v>23.3</v>
      </c>
      <c r="R2432" s="13">
        <v>7.2</v>
      </c>
      <c r="S2432" s="13">
        <v>1.8</v>
      </c>
      <c r="T2432" s="13">
        <v>2.2</v>
      </c>
      <c r="U2432" s="13">
        <v>0.7</v>
      </c>
      <c r="V2432" s="13">
        <v>52.8</v>
      </c>
      <c r="W2432" s="11" t="str">
        <f t="shared" si="1"/>
        <v>C-Weak|BBVA|Retail|2024</v>
      </c>
      <c r="X2432" s="15">
        <f>(MAX(0,MIN(1,1-(K2432-scaling_params!$B$2)/(scaling_params!$C$2-scaling_params!$B$2)))+MAX(0,MIN(1,(L2432-scaling_params!$B$3)/(scaling_params!$C$3-scaling_params!$B$3))))/2</f>
        <v>0.1176470588</v>
      </c>
      <c r="Y2432" s="15">
        <f>(MAX(0,MIN(1,(M2432-scaling_params!$B$4)/(scaling_params!$C$4-scaling_params!$B$4)))+MAX(0,MIN(1,(N2432-scaling_params!$B$5)/(scaling_params!$C$5-scaling_params!$B$5))))/2</f>
        <v>0.2386904762</v>
      </c>
      <c r="Z2432" s="15">
        <f>(MAX(0,MIN(1,(O2432-scaling_params!$B$6)/(scaling_params!$C$6-scaling_params!$B$6)))+MAX(0,MIN(1,1-(P2432-scaling_params!$B$7)/(scaling_params!$C$7-scaling_params!$B$7)))+MAX(0,MIN(1,(T2432-scaling_params!$B$11)/(scaling_params!$C$11-scaling_params!$B$11))))/3</f>
        <v>0.1284809562</v>
      </c>
      <c r="AA2432" s="15">
        <f>(MAX(0,MIN(1,1-(Q2432-scaling_params!$B$8)/(scaling_params!$C$8-scaling_params!$B$8)))+MAX(0,MIN(1,(R2432-scaling_params!$B$9)/(scaling_params!$C$9-scaling_params!$B$9)))+MAX(0,MIN(1,(S2432-scaling_params!$B$10)/(scaling_params!$C$10-scaling_params!$B$10))))/3</f>
        <v>0.01960784314</v>
      </c>
      <c r="AB2432" s="15">
        <f>(MAX(0,MIN(1,(U2432-scaling_params!$B$12)/(scaling_params!$C$12-scaling_params!$B$12)))+MAX(0,MIN(1,(V2432-scaling_params!$B$13)/(scaling_params!$C$13-scaling_params!$B$13))))/2</f>
        <v>0.08545454545</v>
      </c>
      <c r="AC2432" s="13">
        <f>(scaling_params!$G$2*X2432+scaling_params!$G$3*Y2432+scaling_params!$G$4*Z2432+scaling_params!$G$5*AA2432+scaling_params!$G$6*AB2432)*100</f>
        <v>12.74669622</v>
      </c>
      <c r="AD2432" s="11" t="s">
        <v>681</v>
      </c>
      <c r="AE2432" s="11">
        <f t="shared" si="2"/>
        <v>0</v>
      </c>
    </row>
    <row r="2433" ht="15.75" customHeight="1">
      <c r="A2433" s="11" t="s">
        <v>393</v>
      </c>
      <c r="B2433" s="11" t="s">
        <v>163</v>
      </c>
      <c r="C2433" s="11" t="s">
        <v>328</v>
      </c>
      <c r="D2433" s="11" t="s">
        <v>177</v>
      </c>
      <c r="E2433" s="12">
        <v>2025.0</v>
      </c>
      <c r="F2433" s="11" t="s">
        <v>171</v>
      </c>
      <c r="G2433" s="11" t="s">
        <v>172</v>
      </c>
      <c r="H2433" s="11">
        <v>5.0</v>
      </c>
      <c r="I2433" s="13">
        <v>8.6</v>
      </c>
      <c r="J2433" s="11">
        <v>1.0</v>
      </c>
      <c r="K2433" s="13">
        <v>5.4</v>
      </c>
      <c r="L2433" s="13">
        <v>4.6</v>
      </c>
      <c r="M2433" s="11">
        <v>-27.0</v>
      </c>
      <c r="N2433" s="14">
        <v>0.68</v>
      </c>
      <c r="O2433" s="13">
        <v>52.5</v>
      </c>
      <c r="P2433" s="13">
        <v>9.5</v>
      </c>
      <c r="Q2433" s="13">
        <v>23.0</v>
      </c>
      <c r="R2433" s="13">
        <v>10.6</v>
      </c>
      <c r="S2433" s="13">
        <v>2.3</v>
      </c>
      <c r="T2433" s="13">
        <v>1.9</v>
      </c>
      <c r="U2433" s="13">
        <v>0.7</v>
      </c>
      <c r="V2433" s="13">
        <v>61.1</v>
      </c>
      <c r="W2433" s="11" t="str">
        <f t="shared" si="1"/>
        <v>C-Weak|BBVA|Retail|2025</v>
      </c>
      <c r="X2433" s="15">
        <f>(MAX(0,MIN(1,1-(K2433-scaling_params!$B$2)/(scaling_params!$C$2-scaling_params!$B$2)))+MAX(0,MIN(1,(L2433-scaling_params!$B$3)/(scaling_params!$C$3-scaling_params!$B$3))))/2</f>
        <v>0.1176470588</v>
      </c>
      <c r="Y2433" s="15">
        <f>(MAX(0,MIN(1,(M2433-scaling_params!$B$4)/(scaling_params!$C$4-scaling_params!$B$4)))+MAX(0,MIN(1,(N2433-scaling_params!$B$5)/(scaling_params!$C$5-scaling_params!$B$5))))/2</f>
        <v>0.2327380952</v>
      </c>
      <c r="Z2433" s="15">
        <f>(MAX(0,MIN(1,(O2433-scaling_params!$B$6)/(scaling_params!$C$6-scaling_params!$B$6)))+MAX(0,MIN(1,1-(P2433-scaling_params!$B$7)/(scaling_params!$C$7-scaling_params!$B$7)))+MAX(0,MIN(1,(T2433-scaling_params!$B$11)/(scaling_params!$C$11-scaling_params!$B$11))))/3</f>
        <v>0.0380952381</v>
      </c>
      <c r="AA2433" s="15">
        <f>(MAX(0,MIN(1,1-(Q2433-scaling_params!$B$8)/(scaling_params!$C$8-scaling_params!$B$8)))+MAX(0,MIN(1,(R2433-scaling_params!$B$9)/(scaling_params!$C$9-scaling_params!$B$9)))+MAX(0,MIN(1,(S2433-scaling_params!$B$10)/(scaling_params!$C$10-scaling_params!$B$10))))/3</f>
        <v>0.07706626955</v>
      </c>
      <c r="AB2433" s="15">
        <f>(MAX(0,MIN(1,(U2433-scaling_params!$B$12)/(scaling_params!$C$12-scaling_params!$B$12)))+MAX(0,MIN(1,(V2433-scaling_params!$B$13)/(scaling_params!$C$13-scaling_params!$B$13))))/2</f>
        <v>0.1609090909</v>
      </c>
      <c r="AC2433" s="13">
        <f>(scaling_params!$G$2*X2433+scaling_params!$G$3*Y2433+scaling_params!$G$4*Z2433+scaling_params!$G$5*AA2433+scaling_params!$G$6*AB2433)*100</f>
        <v>12.38438283</v>
      </c>
      <c r="AD2433" s="11" t="s">
        <v>681</v>
      </c>
      <c r="AE2433" s="11">
        <f t="shared" si="2"/>
        <v>0</v>
      </c>
    </row>
    <row r="2434" ht="15.75" customHeight="1">
      <c r="A2434" s="11" t="s">
        <v>394</v>
      </c>
      <c r="B2434" s="11" t="s">
        <v>163</v>
      </c>
      <c r="C2434" s="11" t="s">
        <v>328</v>
      </c>
      <c r="D2434" s="11" t="s">
        <v>170</v>
      </c>
      <c r="E2434" s="12">
        <v>2024.0</v>
      </c>
      <c r="F2434" s="11" t="s">
        <v>171</v>
      </c>
      <c r="G2434" s="11" t="s">
        <v>184</v>
      </c>
      <c r="H2434" s="11">
        <v>3.0</v>
      </c>
      <c r="I2434" s="13">
        <v>8.9</v>
      </c>
      <c r="J2434" s="11">
        <v>0.0</v>
      </c>
      <c r="K2434" s="13">
        <v>4.7</v>
      </c>
      <c r="L2434" s="13">
        <v>2.4</v>
      </c>
      <c r="M2434" s="11">
        <v>-28.0</v>
      </c>
      <c r="N2434" s="14">
        <v>0.6</v>
      </c>
      <c r="O2434" s="13">
        <v>58.3</v>
      </c>
      <c r="P2434" s="13">
        <v>9.6</v>
      </c>
      <c r="Q2434" s="13">
        <v>23.0</v>
      </c>
      <c r="R2434" s="13">
        <v>10.9</v>
      </c>
      <c r="S2434" s="13">
        <v>1.6</v>
      </c>
      <c r="T2434" s="13">
        <v>1.1</v>
      </c>
      <c r="U2434" s="13">
        <v>1.0</v>
      </c>
      <c r="V2434" s="13">
        <v>43.3</v>
      </c>
      <c r="W2434" s="11" t="str">
        <f t="shared" si="1"/>
        <v>C-Weak|BBVA|Risk|2024</v>
      </c>
      <c r="X2434" s="15">
        <f>(MAX(0,MIN(1,1-(K2434-scaling_params!$B$2)/(scaling_params!$C$2-scaling_params!$B$2)))+MAX(0,MIN(1,(L2434-scaling_params!$B$3)/(scaling_params!$C$3-scaling_params!$B$3))))/2</f>
        <v>0</v>
      </c>
      <c r="Y2434" s="15">
        <f>(MAX(0,MIN(1,(M2434-scaling_params!$B$4)/(scaling_params!$C$4-scaling_params!$B$4)))+MAX(0,MIN(1,(N2434-scaling_params!$B$5)/(scaling_params!$C$5-scaling_params!$B$5))))/2</f>
        <v>0.1279761905</v>
      </c>
      <c r="Z2434" s="15">
        <f>(MAX(0,MIN(1,(O2434-scaling_params!$B$6)/(scaling_params!$C$6-scaling_params!$B$6)))+MAX(0,MIN(1,1-(P2434-scaling_params!$B$7)/(scaling_params!$C$7-scaling_params!$B$7)))+MAX(0,MIN(1,(T2434-scaling_params!$B$11)/(scaling_params!$C$11-scaling_params!$B$11))))/3</f>
        <v>0.02805280528</v>
      </c>
      <c r="AA2434" s="15">
        <f>(MAX(0,MIN(1,1-(Q2434-scaling_params!$B$8)/(scaling_params!$C$8-scaling_params!$B$8)))+MAX(0,MIN(1,(R2434-scaling_params!$B$9)/(scaling_params!$C$9-scaling_params!$B$9)))+MAX(0,MIN(1,(S2434-scaling_params!$B$10)/(scaling_params!$C$10-scaling_params!$B$10))))/3</f>
        <v>0.02109704641</v>
      </c>
      <c r="AB2434" s="15">
        <f>(MAX(0,MIN(1,(U2434-scaling_params!$B$12)/(scaling_params!$C$12-scaling_params!$B$12)))+MAX(0,MIN(1,(V2434-scaling_params!$B$13)/(scaling_params!$C$13-scaling_params!$B$13))))/2</f>
        <v>0</v>
      </c>
      <c r="AC2434" s="13">
        <f>(scaling_params!$G$2*X2434+scaling_params!$G$3*Y2434+scaling_params!$G$4*Z2434+scaling_params!$G$5*AA2434+scaling_params!$G$6*AB2434)*100</f>
        <v>4.037989417</v>
      </c>
      <c r="AD2434" s="11" t="s">
        <v>681</v>
      </c>
      <c r="AE2434" s="11">
        <f t="shared" si="2"/>
        <v>0</v>
      </c>
    </row>
    <row r="2435" ht="15.75" customHeight="1">
      <c r="A2435" s="11" t="s">
        <v>394</v>
      </c>
      <c r="B2435" s="11" t="s">
        <v>163</v>
      </c>
      <c r="C2435" s="11" t="s">
        <v>328</v>
      </c>
      <c r="D2435" s="11" t="s">
        <v>170</v>
      </c>
      <c r="E2435" s="12">
        <v>2025.0</v>
      </c>
      <c r="F2435" s="11" t="s">
        <v>171</v>
      </c>
      <c r="G2435" s="11" t="s">
        <v>184</v>
      </c>
      <c r="H2435" s="11">
        <v>3.0</v>
      </c>
      <c r="I2435" s="13">
        <v>8.6</v>
      </c>
      <c r="J2435" s="11">
        <v>0.0</v>
      </c>
      <c r="K2435" s="13">
        <v>4.1</v>
      </c>
      <c r="L2435" s="13">
        <v>3.9</v>
      </c>
      <c r="M2435" s="11">
        <v>-28.0</v>
      </c>
      <c r="N2435" s="14">
        <v>0.57</v>
      </c>
      <c r="O2435" s="13">
        <v>54.6</v>
      </c>
      <c r="P2435" s="13">
        <v>8.4</v>
      </c>
      <c r="Q2435" s="13">
        <v>21.3</v>
      </c>
      <c r="R2435" s="13">
        <v>7.8</v>
      </c>
      <c r="S2435" s="13">
        <v>1.7</v>
      </c>
      <c r="T2435" s="13">
        <v>1.5</v>
      </c>
      <c r="U2435" s="13">
        <v>0.9</v>
      </c>
      <c r="V2435" s="13">
        <v>56.6</v>
      </c>
      <c r="W2435" s="11" t="str">
        <f t="shared" si="1"/>
        <v>C-Weak|BBVA|Risk|2025</v>
      </c>
      <c r="X2435" s="15">
        <f>(MAX(0,MIN(1,1-(K2435-scaling_params!$B$2)/(scaling_params!$C$2-scaling_params!$B$2)))+MAX(0,MIN(1,(L2435-scaling_params!$B$3)/(scaling_params!$C$3-scaling_params!$B$3))))/2</f>
        <v>0.06617647059</v>
      </c>
      <c r="Y2435" s="15">
        <f>(MAX(0,MIN(1,(M2435-scaling_params!$B$4)/(scaling_params!$C$4-scaling_params!$B$4)))+MAX(0,MIN(1,(N2435-scaling_params!$B$5)/(scaling_params!$C$5-scaling_params!$B$5))))/2</f>
        <v>0.09047619048</v>
      </c>
      <c r="Z2435" s="15">
        <f>(MAX(0,MIN(1,(O2435-scaling_params!$B$6)/(scaling_params!$C$6-scaling_params!$B$6)))+MAX(0,MIN(1,1-(P2435-scaling_params!$B$7)/(scaling_params!$C$7-scaling_params!$B$7)))+MAX(0,MIN(1,(T2435-scaling_params!$B$11)/(scaling_params!$C$11-scaling_params!$B$11))))/3</f>
        <v>0.07207207207</v>
      </c>
      <c r="AA2435" s="15">
        <f>(MAX(0,MIN(1,1-(Q2435-scaling_params!$B$8)/(scaling_params!$C$8-scaling_params!$B$8)))+MAX(0,MIN(1,(R2435-scaling_params!$B$9)/(scaling_params!$C$9-scaling_params!$B$9)))+MAX(0,MIN(1,(S2435-scaling_params!$B$10)/(scaling_params!$C$10-scaling_params!$B$10))))/3</f>
        <v>0.009803921569</v>
      </c>
      <c r="AB2435" s="15">
        <f>(MAX(0,MIN(1,(U2435-scaling_params!$B$12)/(scaling_params!$C$12-scaling_params!$B$12)))+MAX(0,MIN(1,(V2435-scaling_params!$B$13)/(scaling_params!$C$13-scaling_params!$B$13))))/2</f>
        <v>0.12</v>
      </c>
      <c r="AC2435" s="13">
        <f>(scaling_params!$G$2*X2435+scaling_params!$G$3*Y2435+scaling_params!$G$4*Z2435+scaling_params!$G$5*AA2435+scaling_params!$G$6*AB2435)*100</f>
        <v>6.963580248</v>
      </c>
      <c r="AD2435" s="11" t="s">
        <v>681</v>
      </c>
      <c r="AE2435" s="11">
        <f t="shared" si="2"/>
        <v>0</v>
      </c>
    </row>
    <row r="2436" ht="15.75" customHeight="1">
      <c r="A2436" s="11" t="s">
        <v>395</v>
      </c>
      <c r="B2436" s="11" t="s">
        <v>163</v>
      </c>
      <c r="C2436" s="11" t="s">
        <v>328</v>
      </c>
      <c r="D2436" s="11" t="s">
        <v>177</v>
      </c>
      <c r="E2436" s="12">
        <v>2024.0</v>
      </c>
      <c r="F2436" s="11" t="s">
        <v>166</v>
      </c>
      <c r="G2436" s="11" t="s">
        <v>172</v>
      </c>
      <c r="H2436" s="11">
        <v>2.0</v>
      </c>
      <c r="I2436" s="13">
        <v>8.9</v>
      </c>
      <c r="J2436" s="11">
        <v>0.0</v>
      </c>
      <c r="K2436" s="13">
        <v>4.9</v>
      </c>
      <c r="L2436" s="13">
        <v>4.3</v>
      </c>
      <c r="M2436" s="11">
        <v>-26.0</v>
      </c>
      <c r="N2436" s="14">
        <v>0.65</v>
      </c>
      <c r="O2436" s="13">
        <v>59.8</v>
      </c>
      <c r="P2436" s="13">
        <v>9.1</v>
      </c>
      <c r="Q2436" s="13">
        <v>23.3</v>
      </c>
      <c r="R2436" s="13">
        <v>7.2</v>
      </c>
      <c r="S2436" s="13">
        <v>1.6</v>
      </c>
      <c r="T2436" s="13">
        <v>1.6</v>
      </c>
      <c r="U2436" s="13">
        <v>0.7</v>
      </c>
      <c r="V2436" s="13">
        <v>46.3</v>
      </c>
      <c r="W2436" s="11" t="str">
        <f t="shared" si="1"/>
        <v>C-Weak|BBVA|Retail|2024</v>
      </c>
      <c r="X2436" s="15">
        <f>(MAX(0,MIN(1,1-(K2436-scaling_params!$B$2)/(scaling_params!$C$2-scaling_params!$B$2)))+MAX(0,MIN(1,(L2436-scaling_params!$B$3)/(scaling_params!$C$3-scaling_params!$B$3))))/2</f>
        <v>0.09558823529</v>
      </c>
      <c r="Y2436" s="15">
        <f>(MAX(0,MIN(1,(M2436-scaling_params!$B$4)/(scaling_params!$C$4-scaling_params!$B$4)))+MAX(0,MIN(1,(N2436-scaling_params!$B$5)/(scaling_params!$C$5-scaling_params!$B$5))))/2</f>
        <v>0.2</v>
      </c>
      <c r="Z2436" s="15">
        <f>(MAX(0,MIN(1,(O2436-scaling_params!$B$6)/(scaling_params!$C$6-scaling_params!$B$6)))+MAX(0,MIN(1,1-(P2436-scaling_params!$B$7)/(scaling_params!$C$7-scaling_params!$B$7)))+MAX(0,MIN(1,(T2436-scaling_params!$B$11)/(scaling_params!$C$11-scaling_params!$B$11))))/3</f>
        <v>0.07133809906</v>
      </c>
      <c r="AA2436" s="15">
        <f>(MAX(0,MIN(1,1-(Q2436-scaling_params!$B$8)/(scaling_params!$C$8-scaling_params!$B$8)))+MAX(0,MIN(1,(R2436-scaling_params!$B$9)/(scaling_params!$C$9-scaling_params!$B$9)))+MAX(0,MIN(1,(S2436-scaling_params!$B$10)/(scaling_params!$C$10-scaling_params!$B$10))))/3</f>
        <v>0</v>
      </c>
      <c r="AB2436" s="15">
        <f>(MAX(0,MIN(1,(U2436-scaling_params!$B$12)/(scaling_params!$C$12-scaling_params!$B$12)))+MAX(0,MIN(1,(V2436-scaling_params!$B$13)/(scaling_params!$C$13-scaling_params!$B$13))))/2</f>
        <v>0.02636363636</v>
      </c>
      <c r="AC2436" s="13">
        <f>(scaling_params!$G$2*X2436+scaling_params!$G$3*Y2436+scaling_params!$G$4*Z2436+scaling_params!$G$5*AA2436+scaling_params!$G$6*AB2436)*100</f>
        <v>8.933859766</v>
      </c>
      <c r="AD2436" s="11" t="s">
        <v>681</v>
      </c>
      <c r="AE2436" s="11">
        <f t="shared" si="2"/>
        <v>0</v>
      </c>
    </row>
    <row r="2437" ht="15.75" customHeight="1">
      <c r="A2437" s="11" t="s">
        <v>395</v>
      </c>
      <c r="B2437" s="11" t="s">
        <v>163</v>
      </c>
      <c r="C2437" s="11" t="s">
        <v>328</v>
      </c>
      <c r="D2437" s="11" t="s">
        <v>177</v>
      </c>
      <c r="E2437" s="12">
        <v>2025.0</v>
      </c>
      <c r="F2437" s="11" t="s">
        <v>166</v>
      </c>
      <c r="G2437" s="11" t="s">
        <v>172</v>
      </c>
      <c r="H2437" s="11">
        <v>2.0</v>
      </c>
      <c r="I2437" s="13">
        <v>8.6</v>
      </c>
      <c r="J2437" s="11">
        <v>0.0</v>
      </c>
      <c r="K2437" s="13">
        <v>5.4</v>
      </c>
      <c r="L2437" s="13">
        <v>3.7</v>
      </c>
      <c r="M2437" s="11">
        <v>-30.0</v>
      </c>
      <c r="N2437" s="14">
        <v>0.6</v>
      </c>
      <c r="O2437" s="13">
        <v>52.5</v>
      </c>
      <c r="P2437" s="13">
        <v>9.5</v>
      </c>
      <c r="Q2437" s="13">
        <v>23.0</v>
      </c>
      <c r="R2437" s="13">
        <v>10.6</v>
      </c>
      <c r="S2437" s="13">
        <v>1.6</v>
      </c>
      <c r="T2437" s="13">
        <v>1.6</v>
      </c>
      <c r="U2437" s="13">
        <v>0.7</v>
      </c>
      <c r="V2437" s="13">
        <v>51.4</v>
      </c>
      <c r="W2437" s="11" t="str">
        <f t="shared" si="1"/>
        <v>C-Weak|BBVA|Retail|2025</v>
      </c>
      <c r="X2437" s="15">
        <f>(MAX(0,MIN(1,1-(K2437-scaling_params!$B$2)/(scaling_params!$C$2-scaling_params!$B$2)))+MAX(0,MIN(1,(L2437-scaling_params!$B$3)/(scaling_params!$C$3-scaling_params!$B$3))))/2</f>
        <v>0.05147058824</v>
      </c>
      <c r="Y2437" s="15">
        <f>(MAX(0,MIN(1,(M2437-scaling_params!$B$4)/(scaling_params!$C$4-scaling_params!$B$4)))+MAX(0,MIN(1,(N2437-scaling_params!$B$5)/(scaling_params!$C$5-scaling_params!$B$5))))/2</f>
        <v>0.118452381</v>
      </c>
      <c r="Z2437" s="15">
        <f>(MAX(0,MIN(1,(O2437-scaling_params!$B$6)/(scaling_params!$C$6-scaling_params!$B$6)))+MAX(0,MIN(1,1-(P2437-scaling_params!$B$7)/(scaling_params!$C$7-scaling_params!$B$7)))+MAX(0,MIN(1,(T2437-scaling_params!$B$11)/(scaling_params!$C$11-scaling_params!$B$11))))/3</f>
        <v>0.009523809524</v>
      </c>
      <c r="AA2437" s="15">
        <f>(MAX(0,MIN(1,1-(Q2437-scaling_params!$B$8)/(scaling_params!$C$8-scaling_params!$B$8)))+MAX(0,MIN(1,(R2437-scaling_params!$B$9)/(scaling_params!$C$9-scaling_params!$B$9)))+MAX(0,MIN(1,(S2437-scaling_params!$B$10)/(scaling_params!$C$10-scaling_params!$B$10))))/3</f>
        <v>0.008438818565</v>
      </c>
      <c r="AB2437" s="15">
        <f>(MAX(0,MIN(1,(U2437-scaling_params!$B$12)/(scaling_params!$C$12-scaling_params!$B$12)))+MAX(0,MIN(1,(V2437-scaling_params!$B$13)/(scaling_params!$C$13-scaling_params!$B$13))))/2</f>
        <v>0.07272727273</v>
      </c>
      <c r="AC2437" s="13">
        <f>(scaling_params!$G$2*X2437+scaling_params!$G$3*Y2437+scaling_params!$G$4*Z2437+scaling_params!$G$5*AA2437+scaling_params!$G$6*AB2437)*100</f>
        <v>5.223704325</v>
      </c>
      <c r="AD2437" s="11" t="s">
        <v>681</v>
      </c>
      <c r="AE2437" s="11">
        <f t="shared" si="2"/>
        <v>0</v>
      </c>
    </row>
    <row r="2438" ht="15.75" customHeight="1">
      <c r="A2438" s="11" t="s">
        <v>396</v>
      </c>
      <c r="B2438" s="11" t="s">
        <v>163</v>
      </c>
      <c r="C2438" s="11" t="s">
        <v>328</v>
      </c>
      <c r="D2438" s="11" t="s">
        <v>174</v>
      </c>
      <c r="E2438" s="12">
        <v>2024.0</v>
      </c>
      <c r="F2438" s="11" t="s">
        <v>171</v>
      </c>
      <c r="G2438" s="11" t="s">
        <v>172</v>
      </c>
      <c r="H2438" s="11">
        <v>4.0</v>
      </c>
      <c r="I2438" s="13">
        <v>8.9</v>
      </c>
      <c r="J2438" s="11">
        <v>0.0</v>
      </c>
      <c r="K2438" s="13">
        <v>4.4</v>
      </c>
      <c r="L2438" s="13">
        <v>4.3</v>
      </c>
      <c r="M2438" s="11">
        <v>-27.0</v>
      </c>
      <c r="N2438" s="14">
        <v>0.59</v>
      </c>
      <c r="O2438" s="13">
        <v>50.8</v>
      </c>
      <c r="P2438" s="13">
        <v>10.1</v>
      </c>
      <c r="Q2438" s="13">
        <v>23.5</v>
      </c>
      <c r="R2438" s="13">
        <v>5.6</v>
      </c>
      <c r="S2438" s="13">
        <v>2.1</v>
      </c>
      <c r="T2438" s="13">
        <v>1.6</v>
      </c>
      <c r="U2438" s="13">
        <v>0.8</v>
      </c>
      <c r="V2438" s="13">
        <v>51.4</v>
      </c>
      <c r="W2438" s="11" t="str">
        <f t="shared" si="1"/>
        <v>C-Weak|BBVA|Digital|2024</v>
      </c>
      <c r="X2438" s="15">
        <f>(MAX(0,MIN(1,1-(K2438-scaling_params!$B$2)/(scaling_params!$C$2-scaling_params!$B$2)))+MAX(0,MIN(1,(L2438-scaling_params!$B$3)/(scaling_params!$C$3-scaling_params!$B$3))))/2</f>
        <v>0.09558823529</v>
      </c>
      <c r="Y2438" s="15">
        <f>(MAX(0,MIN(1,(M2438-scaling_params!$B$4)/(scaling_params!$C$4-scaling_params!$B$4)))+MAX(0,MIN(1,(N2438-scaling_params!$B$5)/(scaling_params!$C$5-scaling_params!$B$5))))/2</f>
        <v>0.1202380952</v>
      </c>
      <c r="Z2438" s="15">
        <f>(MAX(0,MIN(1,(O2438-scaling_params!$B$6)/(scaling_params!$C$6-scaling_params!$B$6)))+MAX(0,MIN(1,1-(P2438-scaling_params!$B$7)/(scaling_params!$C$7-scaling_params!$B$7)))+MAX(0,MIN(1,(T2438-scaling_params!$B$11)/(scaling_params!$C$11-scaling_params!$B$11))))/3</f>
        <v>0.009523809524</v>
      </c>
      <c r="AA2438" s="15">
        <f>(MAX(0,MIN(1,1-(Q2438-scaling_params!$B$8)/(scaling_params!$C$8-scaling_params!$B$8)))+MAX(0,MIN(1,(R2438-scaling_params!$B$9)/(scaling_params!$C$9-scaling_params!$B$9)))+MAX(0,MIN(1,(S2438-scaling_params!$B$10)/(scaling_params!$C$10-scaling_params!$B$10))))/3</f>
        <v>0.04901960784</v>
      </c>
      <c r="AB2438" s="15">
        <f>(MAX(0,MIN(1,(U2438-scaling_params!$B$12)/(scaling_params!$C$12-scaling_params!$B$12)))+MAX(0,MIN(1,(V2438-scaling_params!$B$13)/(scaling_params!$C$13-scaling_params!$B$13))))/2</f>
        <v>0.07272727273</v>
      </c>
      <c r="AC2438" s="13">
        <f>(scaling_params!$G$2*X2438+scaling_params!$G$3*Y2438+scaling_params!$G$4*Z2438+scaling_params!$G$5*AA2438+scaling_params!$G$6*AB2438)*100</f>
        <v>7.016655208</v>
      </c>
      <c r="AD2438" s="11" t="s">
        <v>681</v>
      </c>
      <c r="AE2438" s="11">
        <f t="shared" si="2"/>
        <v>0</v>
      </c>
    </row>
    <row r="2439" ht="15.75" customHeight="1">
      <c r="A2439" s="11" t="s">
        <v>396</v>
      </c>
      <c r="B2439" s="11" t="s">
        <v>163</v>
      </c>
      <c r="C2439" s="11" t="s">
        <v>328</v>
      </c>
      <c r="D2439" s="11" t="s">
        <v>174</v>
      </c>
      <c r="E2439" s="12">
        <v>2025.0</v>
      </c>
      <c r="F2439" s="11" t="s">
        <v>171</v>
      </c>
      <c r="G2439" s="11" t="s">
        <v>172</v>
      </c>
      <c r="H2439" s="11">
        <v>4.0</v>
      </c>
      <c r="I2439" s="13">
        <v>8.6</v>
      </c>
      <c r="J2439" s="11">
        <v>0.0</v>
      </c>
      <c r="K2439" s="13">
        <v>4.9</v>
      </c>
      <c r="L2439" s="13">
        <v>5.1</v>
      </c>
      <c r="M2439" s="11">
        <v>-15.0</v>
      </c>
      <c r="N2439" s="14">
        <v>0.63</v>
      </c>
      <c r="O2439" s="13">
        <v>53.6</v>
      </c>
      <c r="P2439" s="13">
        <v>9.0</v>
      </c>
      <c r="Q2439" s="13">
        <v>22.9</v>
      </c>
      <c r="R2439" s="13">
        <v>8.4</v>
      </c>
      <c r="S2439" s="13">
        <v>2.4</v>
      </c>
      <c r="T2439" s="13">
        <v>2.2</v>
      </c>
      <c r="U2439" s="13">
        <v>0.8</v>
      </c>
      <c r="V2439" s="13">
        <v>57.2</v>
      </c>
      <c r="W2439" s="11" t="str">
        <f t="shared" si="1"/>
        <v>C-Weak|BBVA|Digital|2025</v>
      </c>
      <c r="X2439" s="15">
        <f>(MAX(0,MIN(1,1-(K2439-scaling_params!$B$2)/(scaling_params!$C$2-scaling_params!$B$2)))+MAX(0,MIN(1,(L2439-scaling_params!$B$3)/(scaling_params!$C$3-scaling_params!$B$3))))/2</f>
        <v>0.1544117647</v>
      </c>
      <c r="Y2439" s="15">
        <f>(MAX(0,MIN(1,(M2439-scaling_params!$B$4)/(scaling_params!$C$4-scaling_params!$B$4)))+MAX(0,MIN(1,(N2439-scaling_params!$B$5)/(scaling_params!$C$5-scaling_params!$B$5))))/2</f>
        <v>0.2273809524</v>
      </c>
      <c r="Z2439" s="15">
        <f>(MAX(0,MIN(1,(O2439-scaling_params!$B$6)/(scaling_params!$C$6-scaling_params!$B$6)))+MAX(0,MIN(1,1-(P2439-scaling_params!$B$7)/(scaling_params!$C$7-scaling_params!$B$7)))+MAX(0,MIN(1,(T2439-scaling_params!$B$11)/(scaling_params!$C$11-scaling_params!$B$11))))/3</f>
        <v>0.08468468468</v>
      </c>
      <c r="AA2439" s="15">
        <f>(MAX(0,MIN(1,1-(Q2439-scaling_params!$B$8)/(scaling_params!$C$8-scaling_params!$B$8)))+MAX(0,MIN(1,(R2439-scaling_params!$B$9)/(scaling_params!$C$9-scaling_params!$B$9)))+MAX(0,MIN(1,(S2439-scaling_params!$B$10)/(scaling_params!$C$10-scaling_params!$B$10))))/3</f>
        <v>0.07843137255</v>
      </c>
      <c r="AB2439" s="15">
        <f>(MAX(0,MIN(1,(U2439-scaling_params!$B$12)/(scaling_params!$C$12-scaling_params!$B$12)))+MAX(0,MIN(1,(V2439-scaling_params!$B$13)/(scaling_params!$C$13-scaling_params!$B$13))))/2</f>
        <v>0.1254545455</v>
      </c>
      <c r="AC2439" s="13">
        <f>(scaling_params!$G$2*X2439+scaling_params!$G$3*Y2439+scaling_params!$G$4*Z2439+scaling_params!$G$5*AA2439+scaling_params!$G$6*AB2439)*100</f>
        <v>13.82297473</v>
      </c>
      <c r="AD2439" s="11" t="s">
        <v>681</v>
      </c>
      <c r="AE2439" s="11">
        <f t="shared" si="2"/>
        <v>0</v>
      </c>
    </row>
    <row r="2440" ht="15.75" customHeight="1">
      <c r="A2440" s="11" t="s">
        <v>397</v>
      </c>
      <c r="B2440" s="11" t="s">
        <v>163</v>
      </c>
      <c r="C2440" s="11" t="s">
        <v>328</v>
      </c>
      <c r="D2440" s="11" t="s">
        <v>165</v>
      </c>
      <c r="E2440" s="12">
        <v>2024.0</v>
      </c>
      <c r="F2440" s="11" t="s">
        <v>166</v>
      </c>
      <c r="G2440" s="11" t="s">
        <v>184</v>
      </c>
      <c r="H2440" s="11">
        <v>4.0</v>
      </c>
      <c r="I2440" s="13">
        <v>8.9</v>
      </c>
      <c r="J2440" s="11">
        <v>0.0</v>
      </c>
      <c r="K2440" s="13">
        <v>5.2</v>
      </c>
      <c r="L2440" s="13">
        <v>5.5</v>
      </c>
      <c r="M2440" s="11">
        <v>0.0</v>
      </c>
      <c r="N2440" s="14">
        <v>0.7</v>
      </c>
      <c r="O2440" s="13">
        <v>53.3</v>
      </c>
      <c r="P2440" s="13">
        <v>9.3</v>
      </c>
      <c r="Q2440" s="13">
        <v>24.0</v>
      </c>
      <c r="R2440" s="13">
        <v>6.7</v>
      </c>
      <c r="S2440" s="13">
        <v>2.7</v>
      </c>
      <c r="T2440" s="13">
        <v>3.3</v>
      </c>
      <c r="U2440" s="13">
        <v>0.6</v>
      </c>
      <c r="V2440" s="13">
        <v>66.2</v>
      </c>
      <c r="W2440" s="11" t="str">
        <f t="shared" si="1"/>
        <v>C-Weak|BBVA|Operations|2024</v>
      </c>
      <c r="X2440" s="15">
        <f>(MAX(0,MIN(1,1-(K2440-scaling_params!$B$2)/(scaling_params!$C$2-scaling_params!$B$2)))+MAX(0,MIN(1,(L2440-scaling_params!$B$3)/(scaling_params!$C$3-scaling_params!$B$3))))/2</f>
        <v>0.1838235294</v>
      </c>
      <c r="Y2440" s="15">
        <f>(MAX(0,MIN(1,(M2440-scaling_params!$B$4)/(scaling_params!$C$4-scaling_params!$B$4)))+MAX(0,MIN(1,(N2440-scaling_params!$B$5)/(scaling_params!$C$5-scaling_params!$B$5))))/2</f>
        <v>0.3863095238</v>
      </c>
      <c r="Z2440" s="15">
        <f>(MAX(0,MIN(1,(O2440-scaling_params!$B$6)/(scaling_params!$C$6-scaling_params!$B$6)))+MAX(0,MIN(1,1-(P2440-scaling_params!$B$7)/(scaling_params!$C$7-scaling_params!$B$7)))+MAX(0,MIN(1,(T2440-scaling_params!$B$11)/(scaling_params!$C$11-scaling_params!$B$11))))/3</f>
        <v>0.1714285714</v>
      </c>
      <c r="AA2440" s="15">
        <f>(MAX(0,MIN(1,1-(Q2440-scaling_params!$B$8)/(scaling_params!$C$8-scaling_params!$B$8)))+MAX(0,MIN(1,(R2440-scaling_params!$B$9)/(scaling_params!$C$9-scaling_params!$B$9)))+MAX(0,MIN(1,(S2440-scaling_params!$B$10)/(scaling_params!$C$10-scaling_params!$B$10))))/3</f>
        <v>0.1078431373</v>
      </c>
      <c r="AB2440" s="15">
        <f>(MAX(0,MIN(1,(U2440-scaling_params!$B$12)/(scaling_params!$C$12-scaling_params!$B$12)))+MAX(0,MIN(1,(V2440-scaling_params!$B$13)/(scaling_params!$C$13-scaling_params!$B$13))))/2</f>
        <v>0.2072727273</v>
      </c>
      <c r="AC2440" s="13">
        <f>(scaling_params!$G$2*X2440+scaling_params!$G$3*Y2440+scaling_params!$G$4*Z2440+scaling_params!$G$5*AA2440+scaling_params!$G$6*AB2440)*100</f>
        <v>21.77055558</v>
      </c>
      <c r="AD2440" s="11" t="s">
        <v>681</v>
      </c>
      <c r="AE2440" s="11">
        <f t="shared" si="2"/>
        <v>0</v>
      </c>
    </row>
    <row r="2441" ht="15.75" customHeight="1">
      <c r="A2441" s="11" t="s">
        <v>397</v>
      </c>
      <c r="B2441" s="11" t="s">
        <v>163</v>
      </c>
      <c r="C2441" s="11" t="s">
        <v>328</v>
      </c>
      <c r="D2441" s="11" t="s">
        <v>165</v>
      </c>
      <c r="E2441" s="12">
        <v>2025.0</v>
      </c>
      <c r="F2441" s="11" t="s">
        <v>166</v>
      </c>
      <c r="G2441" s="11" t="s">
        <v>184</v>
      </c>
      <c r="H2441" s="11">
        <v>4.0</v>
      </c>
      <c r="I2441" s="13">
        <v>8.6</v>
      </c>
      <c r="J2441" s="11">
        <v>0.0</v>
      </c>
      <c r="K2441" s="13">
        <v>4.5</v>
      </c>
      <c r="L2441" s="13">
        <v>5.7</v>
      </c>
      <c r="M2441" s="11">
        <v>-14.0</v>
      </c>
      <c r="N2441" s="14">
        <v>0.78</v>
      </c>
      <c r="O2441" s="13">
        <v>52.7</v>
      </c>
      <c r="P2441" s="13">
        <v>9.3</v>
      </c>
      <c r="Q2441" s="13">
        <v>21.4</v>
      </c>
      <c r="R2441" s="13">
        <v>5.7</v>
      </c>
      <c r="S2441" s="13">
        <v>3.1</v>
      </c>
      <c r="T2441" s="13">
        <v>2.7</v>
      </c>
      <c r="U2441" s="13">
        <v>0.5</v>
      </c>
      <c r="V2441" s="13">
        <v>62.9</v>
      </c>
      <c r="W2441" s="11" t="str">
        <f t="shared" si="1"/>
        <v>C-Weak|BBVA|Operations|2025</v>
      </c>
      <c r="X2441" s="15">
        <f>(MAX(0,MIN(1,1-(K2441-scaling_params!$B$2)/(scaling_params!$C$2-scaling_params!$B$2)))+MAX(0,MIN(1,(L2441-scaling_params!$B$3)/(scaling_params!$C$3-scaling_params!$B$3))))/2</f>
        <v>0.1985294118</v>
      </c>
      <c r="Y2441" s="15">
        <f>(MAX(0,MIN(1,(M2441-scaling_params!$B$4)/(scaling_params!$C$4-scaling_params!$B$4)))+MAX(0,MIN(1,(N2441-scaling_params!$B$5)/(scaling_params!$C$5-scaling_params!$B$5))))/2</f>
        <v>0.4196428571</v>
      </c>
      <c r="Z2441" s="15">
        <f>(MAX(0,MIN(1,(O2441-scaling_params!$B$6)/(scaling_params!$C$6-scaling_params!$B$6)))+MAX(0,MIN(1,1-(P2441-scaling_params!$B$7)/(scaling_params!$C$7-scaling_params!$B$7)))+MAX(0,MIN(1,(T2441-scaling_params!$B$11)/(scaling_params!$C$11-scaling_params!$B$11))))/3</f>
        <v>0.1142857143</v>
      </c>
      <c r="AA2441" s="15">
        <f>(MAX(0,MIN(1,1-(Q2441-scaling_params!$B$8)/(scaling_params!$C$8-scaling_params!$B$8)))+MAX(0,MIN(1,(R2441-scaling_params!$B$9)/(scaling_params!$C$9-scaling_params!$B$9)))+MAX(0,MIN(1,(S2441-scaling_params!$B$10)/(scaling_params!$C$10-scaling_params!$B$10))))/3</f>
        <v>0.1470588235</v>
      </c>
      <c r="AB2441" s="15">
        <f>(MAX(0,MIN(1,(U2441-scaling_params!$B$12)/(scaling_params!$C$12-scaling_params!$B$12)))+MAX(0,MIN(1,(V2441-scaling_params!$B$13)/(scaling_params!$C$13-scaling_params!$B$13))))/2</f>
        <v>0.1772727273</v>
      </c>
      <c r="AC2441" s="13">
        <f>(scaling_params!$G$2*X2441+scaling_params!$G$3*Y2441+scaling_params!$G$4*Z2441+scaling_params!$G$5*AA2441+scaling_params!$G$6*AB2441)*100</f>
        <v>21.89281608</v>
      </c>
      <c r="AD2441" s="11" t="s">
        <v>681</v>
      </c>
      <c r="AE2441" s="11">
        <f t="shared" si="2"/>
        <v>0</v>
      </c>
    </row>
    <row r="2442" ht="15.75" customHeight="1">
      <c r="A2442" s="11" t="s">
        <v>398</v>
      </c>
      <c r="B2442" s="11" t="s">
        <v>163</v>
      </c>
      <c r="C2442" s="11" t="s">
        <v>328</v>
      </c>
      <c r="D2442" s="11" t="s">
        <v>165</v>
      </c>
      <c r="E2442" s="12">
        <v>2024.0</v>
      </c>
      <c r="F2442" s="11" t="s">
        <v>166</v>
      </c>
      <c r="G2442" s="11" t="s">
        <v>184</v>
      </c>
      <c r="H2442" s="11">
        <v>2.0</v>
      </c>
      <c r="I2442" s="13">
        <v>8.9</v>
      </c>
      <c r="J2442" s="11">
        <v>0.0</v>
      </c>
      <c r="K2442" s="13">
        <v>5.2</v>
      </c>
      <c r="L2442" s="13">
        <v>5.5</v>
      </c>
      <c r="M2442" s="11">
        <v>-6.0</v>
      </c>
      <c r="N2442" s="14">
        <v>0.67</v>
      </c>
      <c r="O2442" s="13">
        <v>53.3</v>
      </c>
      <c r="P2442" s="13">
        <v>9.3</v>
      </c>
      <c r="Q2442" s="13">
        <v>24.0</v>
      </c>
      <c r="R2442" s="13">
        <v>6.7</v>
      </c>
      <c r="S2442" s="13">
        <v>2.7</v>
      </c>
      <c r="T2442" s="13">
        <v>2.3</v>
      </c>
      <c r="U2442" s="13">
        <v>0.6</v>
      </c>
      <c r="V2442" s="13">
        <v>51.8</v>
      </c>
      <c r="W2442" s="11" t="str">
        <f t="shared" si="1"/>
        <v>C-Weak|BBVA|Operations|2024</v>
      </c>
      <c r="X2442" s="15">
        <f>(MAX(0,MIN(1,1-(K2442-scaling_params!$B$2)/(scaling_params!$C$2-scaling_params!$B$2)))+MAX(0,MIN(1,(L2442-scaling_params!$B$3)/(scaling_params!$C$3-scaling_params!$B$3))))/2</f>
        <v>0.1838235294</v>
      </c>
      <c r="Y2442" s="15">
        <f>(MAX(0,MIN(1,(M2442-scaling_params!$B$4)/(scaling_params!$C$4-scaling_params!$B$4)))+MAX(0,MIN(1,(N2442-scaling_params!$B$5)/(scaling_params!$C$5-scaling_params!$B$5))))/2</f>
        <v>0.3202380952</v>
      </c>
      <c r="Z2442" s="15">
        <f>(MAX(0,MIN(1,(O2442-scaling_params!$B$6)/(scaling_params!$C$6-scaling_params!$B$6)))+MAX(0,MIN(1,1-(P2442-scaling_params!$B$7)/(scaling_params!$C$7-scaling_params!$B$7)))+MAX(0,MIN(1,(T2442-scaling_params!$B$11)/(scaling_params!$C$11-scaling_params!$B$11))))/3</f>
        <v>0.07619047619</v>
      </c>
      <c r="AA2442" s="15">
        <f>(MAX(0,MIN(1,1-(Q2442-scaling_params!$B$8)/(scaling_params!$C$8-scaling_params!$B$8)))+MAX(0,MIN(1,(R2442-scaling_params!$B$9)/(scaling_params!$C$9-scaling_params!$B$9)))+MAX(0,MIN(1,(S2442-scaling_params!$B$10)/(scaling_params!$C$10-scaling_params!$B$10))))/3</f>
        <v>0.1078431373</v>
      </c>
      <c r="AB2442" s="15">
        <f>(MAX(0,MIN(1,(U2442-scaling_params!$B$12)/(scaling_params!$C$12-scaling_params!$B$12)))+MAX(0,MIN(1,(V2442-scaling_params!$B$13)/(scaling_params!$C$13-scaling_params!$B$13))))/2</f>
        <v>0.07636363636</v>
      </c>
      <c r="AC2442" s="13">
        <f>(scaling_params!$G$2*X2442+scaling_params!$G$3*Y2442+scaling_params!$G$4*Z2442+scaling_params!$G$5*AA2442+scaling_params!$G$6*AB2442)*100</f>
        <v>16.43505449</v>
      </c>
      <c r="AD2442" s="11" t="s">
        <v>681</v>
      </c>
      <c r="AE2442" s="11">
        <f t="shared" si="2"/>
        <v>0</v>
      </c>
    </row>
    <row r="2443" ht="15.75" customHeight="1">
      <c r="A2443" s="11" t="s">
        <v>398</v>
      </c>
      <c r="B2443" s="11" t="s">
        <v>163</v>
      </c>
      <c r="C2443" s="11" t="s">
        <v>328</v>
      </c>
      <c r="D2443" s="11" t="s">
        <v>165</v>
      </c>
      <c r="E2443" s="12">
        <v>2025.0</v>
      </c>
      <c r="F2443" s="11" t="s">
        <v>166</v>
      </c>
      <c r="G2443" s="11" t="s">
        <v>184</v>
      </c>
      <c r="H2443" s="11">
        <v>2.0</v>
      </c>
      <c r="I2443" s="13">
        <v>8.6</v>
      </c>
      <c r="J2443" s="11">
        <v>0.0</v>
      </c>
      <c r="K2443" s="13">
        <v>4.5</v>
      </c>
      <c r="L2443" s="13">
        <v>5.4</v>
      </c>
      <c r="M2443" s="11">
        <v>-4.0</v>
      </c>
      <c r="N2443" s="14">
        <v>0.7</v>
      </c>
      <c r="O2443" s="13">
        <v>52.7</v>
      </c>
      <c r="P2443" s="13">
        <v>9.3</v>
      </c>
      <c r="Q2443" s="13">
        <v>21.4</v>
      </c>
      <c r="R2443" s="13">
        <v>5.7</v>
      </c>
      <c r="S2443" s="13">
        <v>2.5</v>
      </c>
      <c r="T2443" s="13">
        <v>2.4</v>
      </c>
      <c r="U2443" s="13">
        <v>0.5</v>
      </c>
      <c r="V2443" s="13">
        <v>56.8</v>
      </c>
      <c r="W2443" s="11" t="str">
        <f t="shared" si="1"/>
        <v>C-Weak|BBVA|Operations|2025</v>
      </c>
      <c r="X2443" s="15">
        <f>(MAX(0,MIN(1,1-(K2443-scaling_params!$B$2)/(scaling_params!$C$2-scaling_params!$B$2)))+MAX(0,MIN(1,(L2443-scaling_params!$B$3)/(scaling_params!$C$3-scaling_params!$B$3))))/2</f>
        <v>0.1764705882</v>
      </c>
      <c r="Y2443" s="15">
        <f>(MAX(0,MIN(1,(M2443-scaling_params!$B$4)/(scaling_params!$C$4-scaling_params!$B$4)))+MAX(0,MIN(1,(N2443-scaling_params!$B$5)/(scaling_params!$C$5-scaling_params!$B$5))))/2</f>
        <v>0.3672619048</v>
      </c>
      <c r="Z2443" s="15">
        <f>(MAX(0,MIN(1,(O2443-scaling_params!$B$6)/(scaling_params!$C$6-scaling_params!$B$6)))+MAX(0,MIN(1,1-(P2443-scaling_params!$B$7)/(scaling_params!$C$7-scaling_params!$B$7)))+MAX(0,MIN(1,(T2443-scaling_params!$B$11)/(scaling_params!$C$11-scaling_params!$B$11))))/3</f>
        <v>0.08571428571</v>
      </c>
      <c r="AA2443" s="15">
        <f>(MAX(0,MIN(1,1-(Q2443-scaling_params!$B$8)/(scaling_params!$C$8-scaling_params!$B$8)))+MAX(0,MIN(1,(R2443-scaling_params!$B$9)/(scaling_params!$C$9-scaling_params!$B$9)))+MAX(0,MIN(1,(S2443-scaling_params!$B$10)/(scaling_params!$C$10-scaling_params!$B$10))))/3</f>
        <v>0.08823529412</v>
      </c>
      <c r="AB2443" s="15">
        <f>(MAX(0,MIN(1,(U2443-scaling_params!$B$12)/(scaling_params!$C$12-scaling_params!$B$12)))+MAX(0,MIN(1,(V2443-scaling_params!$B$13)/(scaling_params!$C$13-scaling_params!$B$13))))/2</f>
        <v>0.1218181818</v>
      </c>
      <c r="AC2443" s="13">
        <f>(scaling_params!$G$2*X2443+scaling_params!$G$3*Y2443+scaling_params!$G$4*Z2443+scaling_params!$G$5*AA2443+scaling_params!$G$6*AB2443)*100</f>
        <v>17.78239502</v>
      </c>
      <c r="AD2443" s="11" t="s">
        <v>681</v>
      </c>
      <c r="AE2443" s="11">
        <f t="shared" si="2"/>
        <v>0</v>
      </c>
    </row>
    <row r="2444" ht="15.75" customHeight="1">
      <c r="A2444" s="11" t="s">
        <v>399</v>
      </c>
      <c r="B2444" s="11" t="s">
        <v>163</v>
      </c>
      <c r="C2444" s="11" t="s">
        <v>328</v>
      </c>
      <c r="D2444" s="11" t="s">
        <v>177</v>
      </c>
      <c r="E2444" s="12">
        <v>2024.0</v>
      </c>
      <c r="F2444" s="11" t="s">
        <v>166</v>
      </c>
      <c r="G2444" s="11" t="s">
        <v>175</v>
      </c>
      <c r="H2444" s="11">
        <v>1.0</v>
      </c>
      <c r="I2444" s="13">
        <v>8.9</v>
      </c>
      <c r="J2444" s="11">
        <v>0.0</v>
      </c>
      <c r="K2444" s="13">
        <v>4.9</v>
      </c>
      <c r="L2444" s="13">
        <v>2.4</v>
      </c>
      <c r="M2444" s="11">
        <v>-35.0</v>
      </c>
      <c r="N2444" s="14">
        <v>0.64</v>
      </c>
      <c r="O2444" s="13">
        <v>59.8</v>
      </c>
      <c r="P2444" s="13">
        <v>9.1</v>
      </c>
      <c r="Q2444" s="13">
        <v>23.3</v>
      </c>
      <c r="R2444" s="13">
        <v>7.2</v>
      </c>
      <c r="S2444" s="13">
        <v>1.7</v>
      </c>
      <c r="T2444" s="13">
        <v>1.4</v>
      </c>
      <c r="U2444" s="13">
        <v>0.7</v>
      </c>
      <c r="V2444" s="13">
        <v>38.4</v>
      </c>
      <c r="W2444" s="11" t="str">
        <f t="shared" si="1"/>
        <v>C-Weak|BBVA|Retail|2024</v>
      </c>
      <c r="X2444" s="15">
        <f>(MAX(0,MIN(1,1-(K2444-scaling_params!$B$2)/(scaling_params!$C$2-scaling_params!$B$2)))+MAX(0,MIN(1,(L2444-scaling_params!$B$3)/(scaling_params!$C$3-scaling_params!$B$3))))/2</f>
        <v>0</v>
      </c>
      <c r="Y2444" s="15">
        <f>(MAX(0,MIN(1,(M2444-scaling_params!$B$4)/(scaling_params!$C$4-scaling_params!$B$4)))+MAX(0,MIN(1,(N2444-scaling_params!$B$5)/(scaling_params!$C$5-scaling_params!$B$5))))/2</f>
        <v>0.1446428571</v>
      </c>
      <c r="Z2444" s="15">
        <f>(MAX(0,MIN(1,(O2444-scaling_params!$B$6)/(scaling_params!$C$6-scaling_params!$B$6)))+MAX(0,MIN(1,1-(P2444-scaling_params!$B$7)/(scaling_params!$C$7-scaling_params!$B$7)))+MAX(0,MIN(1,(T2444-scaling_params!$B$11)/(scaling_params!$C$11-scaling_params!$B$11))))/3</f>
        <v>0.06181428954</v>
      </c>
      <c r="AA2444" s="15">
        <f>(MAX(0,MIN(1,1-(Q2444-scaling_params!$B$8)/(scaling_params!$C$8-scaling_params!$B$8)))+MAX(0,MIN(1,(R2444-scaling_params!$B$9)/(scaling_params!$C$9-scaling_params!$B$9)))+MAX(0,MIN(1,(S2444-scaling_params!$B$10)/(scaling_params!$C$10-scaling_params!$B$10))))/3</f>
        <v>0.009803921569</v>
      </c>
      <c r="AB2444" s="15">
        <f>(MAX(0,MIN(1,(U2444-scaling_params!$B$12)/(scaling_params!$C$12-scaling_params!$B$12)))+MAX(0,MIN(1,(V2444-scaling_params!$B$13)/(scaling_params!$C$13-scaling_params!$B$13))))/2</f>
        <v>0</v>
      </c>
      <c r="AC2444" s="13">
        <f>(scaling_params!$G$2*X2444+scaling_params!$G$3*Y2444+scaling_params!$G$4*Z2444+scaling_params!$G$5*AA2444+scaling_params!$G$6*AB2444)*100</f>
        <v>5.024291967</v>
      </c>
      <c r="AD2444" s="11" t="s">
        <v>681</v>
      </c>
      <c r="AE2444" s="11">
        <f t="shared" si="2"/>
        <v>0</v>
      </c>
    </row>
    <row r="2445" ht="15.75" customHeight="1">
      <c r="A2445" s="11" t="s">
        <v>399</v>
      </c>
      <c r="B2445" s="11" t="s">
        <v>163</v>
      </c>
      <c r="C2445" s="11" t="s">
        <v>328</v>
      </c>
      <c r="D2445" s="11" t="s">
        <v>177</v>
      </c>
      <c r="E2445" s="12">
        <v>2025.0</v>
      </c>
      <c r="F2445" s="11" t="s">
        <v>166</v>
      </c>
      <c r="G2445" s="11" t="s">
        <v>175</v>
      </c>
      <c r="H2445" s="11">
        <v>1.0</v>
      </c>
      <c r="I2445" s="13">
        <v>8.6</v>
      </c>
      <c r="J2445" s="11">
        <v>0.0</v>
      </c>
      <c r="K2445" s="13">
        <v>5.4</v>
      </c>
      <c r="L2445" s="13">
        <v>4.3</v>
      </c>
      <c r="M2445" s="11">
        <v>-34.0</v>
      </c>
      <c r="N2445" s="14">
        <v>0.67</v>
      </c>
      <c r="O2445" s="13">
        <v>52.5</v>
      </c>
      <c r="P2445" s="13">
        <v>9.5</v>
      </c>
      <c r="Q2445" s="13">
        <v>23.0</v>
      </c>
      <c r="R2445" s="13">
        <v>10.6</v>
      </c>
      <c r="S2445" s="13">
        <v>2.4</v>
      </c>
      <c r="T2445" s="13">
        <v>1.7</v>
      </c>
      <c r="U2445" s="13">
        <v>0.7</v>
      </c>
      <c r="V2445" s="13">
        <v>55.7</v>
      </c>
      <c r="W2445" s="11" t="str">
        <f t="shared" si="1"/>
        <v>C-Weak|BBVA|Retail|2025</v>
      </c>
      <c r="X2445" s="15">
        <f>(MAX(0,MIN(1,1-(K2445-scaling_params!$B$2)/(scaling_params!$C$2-scaling_params!$B$2)))+MAX(0,MIN(1,(L2445-scaling_params!$B$3)/(scaling_params!$C$3-scaling_params!$B$3))))/2</f>
        <v>0.09558823529</v>
      </c>
      <c r="Y2445" s="15">
        <f>(MAX(0,MIN(1,(M2445-scaling_params!$B$4)/(scaling_params!$C$4-scaling_params!$B$4)))+MAX(0,MIN(1,(N2445-scaling_params!$B$5)/(scaling_params!$C$5-scaling_params!$B$5))))/2</f>
        <v>0.1869047619</v>
      </c>
      <c r="Z2445" s="15">
        <f>(MAX(0,MIN(1,(O2445-scaling_params!$B$6)/(scaling_params!$C$6-scaling_params!$B$6)))+MAX(0,MIN(1,1-(P2445-scaling_params!$B$7)/(scaling_params!$C$7-scaling_params!$B$7)))+MAX(0,MIN(1,(T2445-scaling_params!$B$11)/(scaling_params!$C$11-scaling_params!$B$11))))/3</f>
        <v>0.01904761905</v>
      </c>
      <c r="AA2445" s="15">
        <f>(MAX(0,MIN(1,1-(Q2445-scaling_params!$B$8)/(scaling_params!$C$8-scaling_params!$B$8)))+MAX(0,MIN(1,(R2445-scaling_params!$B$9)/(scaling_params!$C$9-scaling_params!$B$9)))+MAX(0,MIN(1,(S2445-scaling_params!$B$10)/(scaling_params!$C$10-scaling_params!$B$10))))/3</f>
        <v>0.08687019111</v>
      </c>
      <c r="AB2445" s="15">
        <f>(MAX(0,MIN(1,(U2445-scaling_params!$B$12)/(scaling_params!$C$12-scaling_params!$B$12)))+MAX(0,MIN(1,(V2445-scaling_params!$B$13)/(scaling_params!$C$13-scaling_params!$B$13))))/2</f>
        <v>0.1118181818</v>
      </c>
      <c r="AC2445" s="13">
        <f>(scaling_params!$G$2*X2445+scaling_params!$G$3*Y2445+scaling_params!$G$4*Z2445+scaling_params!$G$5*AA2445+scaling_params!$G$6*AB2445)*100</f>
        <v>9.934574391</v>
      </c>
      <c r="AD2445" s="11" t="s">
        <v>681</v>
      </c>
      <c r="AE2445" s="11">
        <f t="shared" si="2"/>
        <v>0</v>
      </c>
    </row>
    <row r="2446" ht="15.75" customHeight="1">
      <c r="A2446" s="11" t="s">
        <v>400</v>
      </c>
      <c r="B2446" s="11" t="s">
        <v>163</v>
      </c>
      <c r="C2446" s="11" t="s">
        <v>328</v>
      </c>
      <c r="D2446" s="11" t="s">
        <v>177</v>
      </c>
      <c r="E2446" s="12">
        <v>2024.0</v>
      </c>
      <c r="F2446" s="11" t="s">
        <v>166</v>
      </c>
      <c r="G2446" s="11" t="s">
        <v>167</v>
      </c>
      <c r="H2446" s="11">
        <v>2.0</v>
      </c>
      <c r="I2446" s="13">
        <v>8.9</v>
      </c>
      <c r="J2446" s="11">
        <v>0.0</v>
      </c>
      <c r="K2446" s="13">
        <v>4.9</v>
      </c>
      <c r="L2446" s="13">
        <v>4.9</v>
      </c>
      <c r="M2446" s="11">
        <v>-12.0</v>
      </c>
      <c r="N2446" s="14">
        <v>0.67</v>
      </c>
      <c r="O2446" s="13">
        <v>59.8</v>
      </c>
      <c r="P2446" s="13">
        <v>9.1</v>
      </c>
      <c r="Q2446" s="13">
        <v>23.3</v>
      </c>
      <c r="R2446" s="13">
        <v>7.2</v>
      </c>
      <c r="S2446" s="13">
        <v>1.6</v>
      </c>
      <c r="T2446" s="13">
        <v>1.7</v>
      </c>
      <c r="U2446" s="13">
        <v>0.7</v>
      </c>
      <c r="V2446" s="13">
        <v>55.9</v>
      </c>
      <c r="W2446" s="11" t="str">
        <f t="shared" si="1"/>
        <v>C-Weak|BBVA|Retail|2024</v>
      </c>
      <c r="X2446" s="15">
        <f>(MAX(0,MIN(1,1-(K2446-scaling_params!$B$2)/(scaling_params!$C$2-scaling_params!$B$2)))+MAX(0,MIN(1,(L2446-scaling_params!$B$3)/(scaling_params!$C$3-scaling_params!$B$3))))/2</f>
        <v>0.1397058824</v>
      </c>
      <c r="Y2446" s="15">
        <f>(MAX(0,MIN(1,(M2446-scaling_params!$B$4)/(scaling_params!$C$4-scaling_params!$B$4)))+MAX(0,MIN(1,(N2446-scaling_params!$B$5)/(scaling_params!$C$5-scaling_params!$B$5))))/2</f>
        <v>0.2916666667</v>
      </c>
      <c r="Z2446" s="15">
        <f>(MAX(0,MIN(1,(O2446-scaling_params!$B$6)/(scaling_params!$C$6-scaling_params!$B$6)))+MAX(0,MIN(1,1-(P2446-scaling_params!$B$7)/(scaling_params!$C$7-scaling_params!$B$7)))+MAX(0,MIN(1,(T2446-scaling_params!$B$11)/(scaling_params!$C$11-scaling_params!$B$11))))/3</f>
        <v>0.08086190858</v>
      </c>
      <c r="AA2446" s="15">
        <f>(MAX(0,MIN(1,1-(Q2446-scaling_params!$B$8)/(scaling_params!$C$8-scaling_params!$B$8)))+MAX(0,MIN(1,(R2446-scaling_params!$B$9)/(scaling_params!$C$9-scaling_params!$B$9)))+MAX(0,MIN(1,(S2446-scaling_params!$B$10)/(scaling_params!$C$10-scaling_params!$B$10))))/3</f>
        <v>0</v>
      </c>
      <c r="AB2446" s="15">
        <f>(MAX(0,MIN(1,(U2446-scaling_params!$B$12)/(scaling_params!$C$12-scaling_params!$B$12)))+MAX(0,MIN(1,(V2446-scaling_params!$B$13)/(scaling_params!$C$13-scaling_params!$B$13))))/2</f>
        <v>0.1136363636</v>
      </c>
      <c r="AC2446" s="13">
        <f>(scaling_params!$G$2*X2446+scaling_params!$G$3*Y2446+scaling_params!$G$4*Z2446+scaling_params!$G$5*AA2446+scaling_params!$G$6*AB2446)*100</f>
        <v>13.37841884</v>
      </c>
      <c r="AD2446" s="11" t="s">
        <v>681</v>
      </c>
      <c r="AE2446" s="11">
        <f t="shared" si="2"/>
        <v>0</v>
      </c>
    </row>
    <row r="2447" ht="15.75" customHeight="1">
      <c r="A2447" s="11" t="s">
        <v>400</v>
      </c>
      <c r="B2447" s="11" t="s">
        <v>163</v>
      </c>
      <c r="C2447" s="11" t="s">
        <v>328</v>
      </c>
      <c r="D2447" s="11" t="s">
        <v>177</v>
      </c>
      <c r="E2447" s="12">
        <v>2025.0</v>
      </c>
      <c r="F2447" s="11" t="s">
        <v>166</v>
      </c>
      <c r="G2447" s="11" t="s">
        <v>167</v>
      </c>
      <c r="H2447" s="11">
        <v>2.0</v>
      </c>
      <c r="I2447" s="13">
        <v>8.6</v>
      </c>
      <c r="J2447" s="11">
        <v>0.0</v>
      </c>
      <c r="K2447" s="13">
        <v>5.4</v>
      </c>
      <c r="L2447" s="13">
        <v>4.1</v>
      </c>
      <c r="M2447" s="11">
        <v>-45.0</v>
      </c>
      <c r="N2447" s="14">
        <v>0.7</v>
      </c>
      <c r="O2447" s="13">
        <v>52.5</v>
      </c>
      <c r="P2447" s="13">
        <v>9.5</v>
      </c>
      <c r="Q2447" s="13">
        <v>23.0</v>
      </c>
      <c r="R2447" s="13">
        <v>10.6</v>
      </c>
      <c r="S2447" s="13">
        <v>1.6</v>
      </c>
      <c r="T2447" s="13">
        <v>1.0</v>
      </c>
      <c r="U2447" s="13">
        <v>0.7</v>
      </c>
      <c r="V2447" s="13">
        <v>46.7</v>
      </c>
      <c r="W2447" s="11" t="str">
        <f t="shared" si="1"/>
        <v>C-Weak|BBVA|Retail|2025</v>
      </c>
      <c r="X2447" s="15">
        <f>(MAX(0,MIN(1,1-(K2447-scaling_params!$B$2)/(scaling_params!$C$2-scaling_params!$B$2)))+MAX(0,MIN(1,(L2447-scaling_params!$B$3)/(scaling_params!$C$3-scaling_params!$B$3))))/2</f>
        <v>0.08088235294</v>
      </c>
      <c r="Y2447" s="15">
        <f>(MAX(0,MIN(1,(M2447-scaling_params!$B$4)/(scaling_params!$C$4-scaling_params!$B$4)))+MAX(0,MIN(1,(N2447-scaling_params!$B$5)/(scaling_params!$C$5-scaling_params!$B$5))))/2</f>
        <v>0.1720238095</v>
      </c>
      <c r="Z2447" s="15">
        <f>(MAX(0,MIN(1,(O2447-scaling_params!$B$6)/(scaling_params!$C$6-scaling_params!$B$6)))+MAX(0,MIN(1,1-(P2447-scaling_params!$B$7)/(scaling_params!$C$7-scaling_params!$B$7)))+MAX(0,MIN(1,(T2447-scaling_params!$B$11)/(scaling_params!$C$11-scaling_params!$B$11))))/3</f>
        <v>0</v>
      </c>
      <c r="AA2447" s="15">
        <f>(MAX(0,MIN(1,1-(Q2447-scaling_params!$B$8)/(scaling_params!$C$8-scaling_params!$B$8)))+MAX(0,MIN(1,(R2447-scaling_params!$B$9)/(scaling_params!$C$9-scaling_params!$B$9)))+MAX(0,MIN(1,(S2447-scaling_params!$B$10)/(scaling_params!$C$10-scaling_params!$B$10))))/3</f>
        <v>0.008438818565</v>
      </c>
      <c r="AB2447" s="15">
        <f>(MAX(0,MIN(1,(U2447-scaling_params!$B$12)/(scaling_params!$C$12-scaling_params!$B$12)))+MAX(0,MIN(1,(V2447-scaling_params!$B$13)/(scaling_params!$C$13-scaling_params!$B$13))))/2</f>
        <v>0.03</v>
      </c>
      <c r="AC2447" s="13">
        <f>(scaling_params!$G$2*X2447+scaling_params!$G$3*Y2447+scaling_params!$G$4*Z2447+scaling_params!$G$5*AA2447+scaling_params!$G$6*AB2447)*100</f>
        <v>6.445818025</v>
      </c>
      <c r="AD2447" s="11" t="s">
        <v>681</v>
      </c>
      <c r="AE2447" s="11">
        <f t="shared" si="2"/>
        <v>0</v>
      </c>
    </row>
    <row r="2448" ht="15.75" customHeight="1">
      <c r="A2448" s="11" t="s">
        <v>401</v>
      </c>
      <c r="B2448" s="11" t="s">
        <v>163</v>
      </c>
      <c r="C2448" s="11" t="s">
        <v>328</v>
      </c>
      <c r="D2448" s="11" t="s">
        <v>170</v>
      </c>
      <c r="E2448" s="12">
        <v>2024.0</v>
      </c>
      <c r="F2448" s="11" t="s">
        <v>171</v>
      </c>
      <c r="G2448" s="11" t="s">
        <v>184</v>
      </c>
      <c r="H2448" s="11">
        <v>1.0</v>
      </c>
      <c r="I2448" s="13">
        <v>8.9</v>
      </c>
      <c r="J2448" s="11">
        <v>1.0</v>
      </c>
      <c r="K2448" s="13">
        <v>4.7</v>
      </c>
      <c r="L2448" s="13">
        <v>4.7</v>
      </c>
      <c r="M2448" s="11">
        <v>-7.0</v>
      </c>
      <c r="N2448" s="14">
        <v>0.75</v>
      </c>
      <c r="O2448" s="13">
        <v>58.3</v>
      </c>
      <c r="P2448" s="13">
        <v>9.6</v>
      </c>
      <c r="Q2448" s="13">
        <v>23.0</v>
      </c>
      <c r="R2448" s="13">
        <v>10.9</v>
      </c>
      <c r="S2448" s="13">
        <v>3.0</v>
      </c>
      <c r="T2448" s="13">
        <v>2.8</v>
      </c>
      <c r="U2448" s="13">
        <v>1.0</v>
      </c>
      <c r="V2448" s="13">
        <v>63.1</v>
      </c>
      <c r="W2448" s="11" t="str">
        <f t="shared" si="1"/>
        <v>C-Weak|BBVA|Risk|2024</v>
      </c>
      <c r="X2448" s="15">
        <f>(MAX(0,MIN(1,1-(K2448-scaling_params!$B$2)/(scaling_params!$C$2-scaling_params!$B$2)))+MAX(0,MIN(1,(L2448-scaling_params!$B$3)/(scaling_params!$C$3-scaling_params!$B$3))))/2</f>
        <v>0.125</v>
      </c>
      <c r="Y2448" s="15">
        <f>(MAX(0,MIN(1,(M2448-scaling_params!$B$4)/(scaling_params!$C$4-scaling_params!$B$4)))+MAX(0,MIN(1,(N2448-scaling_params!$B$5)/(scaling_params!$C$5-scaling_params!$B$5))))/2</f>
        <v>0.4154761905</v>
      </c>
      <c r="Z2448" s="15">
        <f>(MAX(0,MIN(1,(O2448-scaling_params!$B$6)/(scaling_params!$C$6-scaling_params!$B$6)))+MAX(0,MIN(1,1-(P2448-scaling_params!$B$7)/(scaling_params!$C$7-scaling_params!$B$7)))+MAX(0,MIN(1,(T2448-scaling_params!$B$11)/(scaling_params!$C$11-scaling_params!$B$11))))/3</f>
        <v>0.1518623291</v>
      </c>
      <c r="AA2448" s="15">
        <f>(MAX(0,MIN(1,1-(Q2448-scaling_params!$B$8)/(scaling_params!$C$8-scaling_params!$B$8)))+MAX(0,MIN(1,(R2448-scaling_params!$B$9)/(scaling_params!$C$9-scaling_params!$B$9)))+MAX(0,MIN(1,(S2448-scaling_params!$B$10)/(scaling_params!$C$10-scaling_params!$B$10))))/3</f>
        <v>0.1583519484</v>
      </c>
      <c r="AB2448" s="15">
        <f>(MAX(0,MIN(1,(U2448-scaling_params!$B$12)/(scaling_params!$C$12-scaling_params!$B$12)))+MAX(0,MIN(1,(V2448-scaling_params!$B$13)/(scaling_params!$C$13-scaling_params!$B$13))))/2</f>
        <v>0.1790909091</v>
      </c>
      <c r="AC2448" s="13">
        <f>(scaling_params!$G$2*X2448+scaling_params!$G$3*Y2448+scaling_params!$G$4*Z2448+scaling_params!$G$5*AA2448+scaling_params!$G$6*AB2448)*100</f>
        <v>21.17022223</v>
      </c>
      <c r="AD2448" s="11" t="s">
        <v>681</v>
      </c>
      <c r="AE2448" s="11">
        <f t="shared" si="2"/>
        <v>0</v>
      </c>
    </row>
    <row r="2449" ht="15.75" customHeight="1">
      <c r="A2449" s="11" t="s">
        <v>401</v>
      </c>
      <c r="B2449" s="11" t="s">
        <v>163</v>
      </c>
      <c r="C2449" s="11" t="s">
        <v>328</v>
      </c>
      <c r="D2449" s="11" t="s">
        <v>170</v>
      </c>
      <c r="E2449" s="12">
        <v>2025.0</v>
      </c>
      <c r="F2449" s="11" t="s">
        <v>171</v>
      </c>
      <c r="G2449" s="11" t="s">
        <v>184</v>
      </c>
      <c r="H2449" s="11">
        <v>1.0</v>
      </c>
      <c r="I2449" s="13">
        <v>8.6</v>
      </c>
      <c r="J2449" s="11">
        <v>0.0</v>
      </c>
      <c r="K2449" s="13">
        <v>4.1</v>
      </c>
      <c r="L2449" s="13">
        <v>5.3</v>
      </c>
      <c r="M2449" s="11">
        <v>-1.0</v>
      </c>
      <c r="N2449" s="14">
        <v>0.72</v>
      </c>
      <c r="O2449" s="13">
        <v>54.6</v>
      </c>
      <c r="P2449" s="13">
        <v>8.4</v>
      </c>
      <c r="Q2449" s="13">
        <v>21.3</v>
      </c>
      <c r="R2449" s="13">
        <v>7.8</v>
      </c>
      <c r="S2449" s="13">
        <v>3.3</v>
      </c>
      <c r="T2449" s="13">
        <v>2.8</v>
      </c>
      <c r="U2449" s="13">
        <v>0.9</v>
      </c>
      <c r="V2449" s="13">
        <v>64.8</v>
      </c>
      <c r="W2449" s="11" t="str">
        <f t="shared" si="1"/>
        <v>C-Weak|BBVA|Risk|2025</v>
      </c>
      <c r="X2449" s="15">
        <f>(MAX(0,MIN(1,1-(K2449-scaling_params!$B$2)/(scaling_params!$C$2-scaling_params!$B$2)))+MAX(0,MIN(1,(L2449-scaling_params!$B$3)/(scaling_params!$C$3-scaling_params!$B$3))))/2</f>
        <v>0.1691176471</v>
      </c>
      <c r="Y2449" s="15">
        <f>(MAX(0,MIN(1,(M2449-scaling_params!$B$4)/(scaling_params!$C$4-scaling_params!$B$4)))+MAX(0,MIN(1,(N2449-scaling_params!$B$5)/(scaling_params!$C$5-scaling_params!$B$5))))/2</f>
        <v>0.406547619</v>
      </c>
      <c r="Z2449" s="15">
        <f>(MAX(0,MIN(1,(O2449-scaling_params!$B$6)/(scaling_params!$C$6-scaling_params!$B$6)))+MAX(0,MIN(1,1-(P2449-scaling_params!$B$7)/(scaling_params!$C$7-scaling_params!$B$7)))+MAX(0,MIN(1,(T2449-scaling_params!$B$11)/(scaling_params!$C$11-scaling_params!$B$11))))/3</f>
        <v>0.1958815959</v>
      </c>
      <c r="AA2449" s="15">
        <f>(MAX(0,MIN(1,1-(Q2449-scaling_params!$B$8)/(scaling_params!$C$8-scaling_params!$B$8)))+MAX(0,MIN(1,(R2449-scaling_params!$B$9)/(scaling_params!$C$9-scaling_params!$B$9)))+MAX(0,MIN(1,(S2449-scaling_params!$B$10)/(scaling_params!$C$10-scaling_params!$B$10))))/3</f>
        <v>0.1666666667</v>
      </c>
      <c r="AB2449" s="15">
        <f>(MAX(0,MIN(1,(U2449-scaling_params!$B$12)/(scaling_params!$C$12-scaling_params!$B$12)))+MAX(0,MIN(1,(V2449-scaling_params!$B$13)/(scaling_params!$C$13-scaling_params!$B$13))))/2</f>
        <v>0.1945454545</v>
      </c>
      <c r="AC2449" s="13">
        <f>(scaling_params!$G$2*X2449+scaling_params!$G$3*Y2449+scaling_params!$G$4*Z2449+scaling_params!$G$5*AA2449+scaling_params!$G$6*AB2449)*100</f>
        <v>23.36032095</v>
      </c>
      <c r="AD2449" s="11" t="s">
        <v>681</v>
      </c>
      <c r="AE2449" s="11">
        <f t="shared" si="2"/>
        <v>0</v>
      </c>
    </row>
    <row r="2450" ht="15.75" customHeight="1">
      <c r="A2450" s="11" t="s">
        <v>402</v>
      </c>
      <c r="B2450" s="11" t="s">
        <v>163</v>
      </c>
      <c r="C2450" s="11" t="s">
        <v>328</v>
      </c>
      <c r="D2450" s="11" t="s">
        <v>177</v>
      </c>
      <c r="E2450" s="12">
        <v>2024.0</v>
      </c>
      <c r="F2450" s="11" t="s">
        <v>171</v>
      </c>
      <c r="G2450" s="11" t="s">
        <v>184</v>
      </c>
      <c r="H2450" s="11">
        <v>5.0</v>
      </c>
      <c r="I2450" s="13">
        <v>8.9</v>
      </c>
      <c r="J2450" s="11">
        <v>0.0</v>
      </c>
      <c r="K2450" s="13">
        <v>4.9</v>
      </c>
      <c r="L2450" s="13">
        <v>5.3</v>
      </c>
      <c r="M2450" s="11">
        <v>10.0</v>
      </c>
      <c r="N2450" s="14">
        <v>0.67</v>
      </c>
      <c r="O2450" s="13">
        <v>59.8</v>
      </c>
      <c r="P2450" s="13">
        <v>9.1</v>
      </c>
      <c r="Q2450" s="13">
        <v>23.3</v>
      </c>
      <c r="R2450" s="13">
        <v>7.2</v>
      </c>
      <c r="S2450" s="13">
        <v>2.0</v>
      </c>
      <c r="T2450" s="13">
        <v>2.5</v>
      </c>
      <c r="U2450" s="13">
        <v>0.7</v>
      </c>
      <c r="V2450" s="13">
        <v>52.0</v>
      </c>
      <c r="W2450" s="11" t="str">
        <f t="shared" si="1"/>
        <v>C-Weak|BBVA|Retail|2024</v>
      </c>
      <c r="X2450" s="15">
        <f>(MAX(0,MIN(1,1-(K2450-scaling_params!$B$2)/(scaling_params!$C$2-scaling_params!$B$2)))+MAX(0,MIN(1,(L2450-scaling_params!$B$3)/(scaling_params!$C$3-scaling_params!$B$3))))/2</f>
        <v>0.1691176471</v>
      </c>
      <c r="Y2450" s="15">
        <f>(MAX(0,MIN(1,(M2450-scaling_params!$B$4)/(scaling_params!$C$4-scaling_params!$B$4)))+MAX(0,MIN(1,(N2450-scaling_params!$B$5)/(scaling_params!$C$5-scaling_params!$B$5))))/2</f>
        <v>0.3964285714</v>
      </c>
      <c r="Z2450" s="15">
        <f>(MAX(0,MIN(1,(O2450-scaling_params!$B$6)/(scaling_params!$C$6-scaling_params!$B$6)))+MAX(0,MIN(1,1-(P2450-scaling_params!$B$7)/(scaling_params!$C$7-scaling_params!$B$7)))+MAX(0,MIN(1,(T2450-scaling_params!$B$11)/(scaling_params!$C$11-scaling_params!$B$11))))/3</f>
        <v>0.1570523848</v>
      </c>
      <c r="AA2450" s="15">
        <f>(MAX(0,MIN(1,1-(Q2450-scaling_params!$B$8)/(scaling_params!$C$8-scaling_params!$B$8)))+MAX(0,MIN(1,(R2450-scaling_params!$B$9)/(scaling_params!$C$9-scaling_params!$B$9)))+MAX(0,MIN(1,(S2450-scaling_params!$B$10)/(scaling_params!$C$10-scaling_params!$B$10))))/3</f>
        <v>0.03921568627</v>
      </c>
      <c r="AB2450" s="15">
        <f>(MAX(0,MIN(1,(U2450-scaling_params!$B$12)/(scaling_params!$C$12-scaling_params!$B$12)))+MAX(0,MIN(1,(V2450-scaling_params!$B$13)/(scaling_params!$C$13-scaling_params!$B$13))))/2</f>
        <v>0.07818181818</v>
      </c>
      <c r="AC2450" s="13">
        <f>(scaling_params!$G$2*X2450+scaling_params!$G$3*Y2450+scaling_params!$G$4*Z2450+scaling_params!$G$5*AA2450+scaling_params!$G$6*AB2450)*100</f>
        <v>18.59380871</v>
      </c>
      <c r="AD2450" s="11" t="s">
        <v>681</v>
      </c>
      <c r="AE2450" s="11">
        <f t="shared" si="2"/>
        <v>0</v>
      </c>
    </row>
    <row r="2451" ht="15.75" customHeight="1">
      <c r="A2451" s="11" t="s">
        <v>402</v>
      </c>
      <c r="B2451" s="11" t="s">
        <v>163</v>
      </c>
      <c r="C2451" s="11" t="s">
        <v>328</v>
      </c>
      <c r="D2451" s="11" t="s">
        <v>177</v>
      </c>
      <c r="E2451" s="12">
        <v>2025.0</v>
      </c>
      <c r="F2451" s="11" t="s">
        <v>171</v>
      </c>
      <c r="G2451" s="11" t="s">
        <v>184</v>
      </c>
      <c r="H2451" s="11">
        <v>5.0</v>
      </c>
      <c r="I2451" s="13">
        <v>8.6</v>
      </c>
      <c r="J2451" s="11">
        <v>1.0</v>
      </c>
      <c r="K2451" s="13">
        <v>5.4</v>
      </c>
      <c r="L2451" s="13">
        <v>5.2</v>
      </c>
      <c r="M2451" s="11">
        <v>-25.0</v>
      </c>
      <c r="N2451" s="14">
        <v>0.7</v>
      </c>
      <c r="O2451" s="13">
        <v>52.5</v>
      </c>
      <c r="P2451" s="13">
        <v>9.5</v>
      </c>
      <c r="Q2451" s="13">
        <v>23.0</v>
      </c>
      <c r="R2451" s="13">
        <v>10.6</v>
      </c>
      <c r="S2451" s="13">
        <v>2.2</v>
      </c>
      <c r="T2451" s="13">
        <v>2.6</v>
      </c>
      <c r="U2451" s="13">
        <v>0.7</v>
      </c>
      <c r="V2451" s="13">
        <v>58.1</v>
      </c>
      <c r="W2451" s="11" t="str">
        <f t="shared" si="1"/>
        <v>C-Weak|BBVA|Retail|2025</v>
      </c>
      <c r="X2451" s="15">
        <f>(MAX(0,MIN(1,1-(K2451-scaling_params!$B$2)/(scaling_params!$C$2-scaling_params!$B$2)))+MAX(0,MIN(1,(L2451-scaling_params!$B$3)/(scaling_params!$C$3-scaling_params!$B$3))))/2</f>
        <v>0.1617647059</v>
      </c>
      <c r="Y2451" s="15">
        <f>(MAX(0,MIN(1,(M2451-scaling_params!$B$4)/(scaling_params!$C$4-scaling_params!$B$4)))+MAX(0,MIN(1,(N2451-scaling_params!$B$5)/(scaling_params!$C$5-scaling_params!$B$5))))/2</f>
        <v>0.2672619048</v>
      </c>
      <c r="Z2451" s="15">
        <f>(MAX(0,MIN(1,(O2451-scaling_params!$B$6)/(scaling_params!$C$6-scaling_params!$B$6)))+MAX(0,MIN(1,1-(P2451-scaling_params!$B$7)/(scaling_params!$C$7-scaling_params!$B$7)))+MAX(0,MIN(1,(T2451-scaling_params!$B$11)/(scaling_params!$C$11-scaling_params!$B$11))))/3</f>
        <v>0.1047619048</v>
      </c>
      <c r="AA2451" s="15">
        <f>(MAX(0,MIN(1,1-(Q2451-scaling_params!$B$8)/(scaling_params!$C$8-scaling_params!$B$8)))+MAX(0,MIN(1,(R2451-scaling_params!$B$9)/(scaling_params!$C$9-scaling_params!$B$9)))+MAX(0,MIN(1,(S2451-scaling_params!$B$10)/(scaling_params!$C$10-scaling_params!$B$10))))/3</f>
        <v>0.06726234798</v>
      </c>
      <c r="AB2451" s="15">
        <f>(MAX(0,MIN(1,(U2451-scaling_params!$B$12)/(scaling_params!$C$12-scaling_params!$B$12)))+MAX(0,MIN(1,(V2451-scaling_params!$B$13)/(scaling_params!$C$13-scaling_params!$B$13))))/2</f>
        <v>0.1336363636</v>
      </c>
      <c r="AC2451" s="13">
        <f>(scaling_params!$G$2*X2451+scaling_params!$G$3*Y2451+scaling_params!$G$4*Z2451+scaling_params!$G$5*AA2451+scaling_params!$G$6*AB2451)*100</f>
        <v>15.30475653</v>
      </c>
      <c r="AD2451" s="11" t="s">
        <v>681</v>
      </c>
      <c r="AE2451" s="11">
        <f t="shared" si="2"/>
        <v>0</v>
      </c>
    </row>
    <row r="2452" ht="15.75" customHeight="1">
      <c r="A2452" s="11" t="s">
        <v>403</v>
      </c>
      <c r="B2452" s="11" t="s">
        <v>163</v>
      </c>
      <c r="C2452" s="11" t="s">
        <v>328</v>
      </c>
      <c r="D2452" s="11" t="s">
        <v>181</v>
      </c>
      <c r="E2452" s="12">
        <v>2024.0</v>
      </c>
      <c r="F2452" s="11" t="s">
        <v>166</v>
      </c>
      <c r="G2452" s="11" t="s">
        <v>167</v>
      </c>
      <c r="H2452" s="11">
        <v>2.0</v>
      </c>
      <c r="I2452" s="13">
        <v>8.9</v>
      </c>
      <c r="J2452" s="11">
        <v>0.0</v>
      </c>
      <c r="K2452" s="13">
        <v>5.0</v>
      </c>
      <c r="L2452" s="13">
        <v>3.4</v>
      </c>
      <c r="M2452" s="11">
        <v>-25.0</v>
      </c>
      <c r="N2452" s="14">
        <v>0.67</v>
      </c>
      <c r="O2452" s="13">
        <v>58.2</v>
      </c>
      <c r="P2452" s="13">
        <v>10.1</v>
      </c>
      <c r="Q2452" s="13">
        <v>23.5</v>
      </c>
      <c r="R2452" s="13">
        <v>8.2</v>
      </c>
      <c r="S2452" s="13">
        <v>2.2</v>
      </c>
      <c r="T2452" s="13">
        <v>2.1</v>
      </c>
      <c r="U2452" s="13">
        <v>1.0</v>
      </c>
      <c r="V2452" s="13">
        <v>50.6</v>
      </c>
      <c r="W2452" s="11" t="str">
        <f t="shared" si="1"/>
        <v>C-Weak|BBVA|Corporate|2024</v>
      </c>
      <c r="X2452" s="15">
        <f>(MAX(0,MIN(1,1-(K2452-scaling_params!$B$2)/(scaling_params!$C$2-scaling_params!$B$2)))+MAX(0,MIN(1,(L2452-scaling_params!$B$3)/(scaling_params!$C$3-scaling_params!$B$3))))/2</f>
        <v>0.02941176471</v>
      </c>
      <c r="Y2452" s="15">
        <f>(MAX(0,MIN(1,(M2452-scaling_params!$B$4)/(scaling_params!$C$4-scaling_params!$B$4)))+MAX(0,MIN(1,(N2452-scaling_params!$B$5)/(scaling_params!$C$5-scaling_params!$B$5))))/2</f>
        <v>0.2297619048</v>
      </c>
      <c r="Z2452" s="15">
        <f>(MAX(0,MIN(1,(O2452-scaling_params!$B$6)/(scaling_params!$C$6-scaling_params!$B$6)))+MAX(0,MIN(1,1-(P2452-scaling_params!$B$7)/(scaling_params!$C$7-scaling_params!$B$7)))+MAX(0,MIN(1,(T2452-scaling_params!$B$11)/(scaling_params!$C$11-scaling_params!$B$11))))/3</f>
        <v>0.08354549741</v>
      </c>
      <c r="AA2452" s="15">
        <f>(MAX(0,MIN(1,1-(Q2452-scaling_params!$B$8)/(scaling_params!$C$8-scaling_params!$B$8)))+MAX(0,MIN(1,(R2452-scaling_params!$B$9)/(scaling_params!$C$9-scaling_params!$B$9)))+MAX(0,MIN(1,(S2452-scaling_params!$B$10)/(scaling_params!$C$10-scaling_params!$B$10))))/3</f>
        <v>0.05882352941</v>
      </c>
      <c r="AB2452" s="15">
        <f>(MAX(0,MIN(1,(U2452-scaling_params!$B$12)/(scaling_params!$C$12-scaling_params!$B$12)))+MAX(0,MIN(1,(V2452-scaling_params!$B$13)/(scaling_params!$C$13-scaling_params!$B$13))))/2</f>
        <v>0.06545454545</v>
      </c>
      <c r="AC2452" s="13">
        <f>(scaling_params!$G$2*X2452+scaling_params!$G$3*Y2452+scaling_params!$G$4*Z2452+scaling_params!$G$5*AA2452+scaling_params!$G$6*AB2452)*100</f>
        <v>9.861558176</v>
      </c>
      <c r="AD2452" s="11" t="s">
        <v>681</v>
      </c>
      <c r="AE2452" s="11">
        <f t="shared" si="2"/>
        <v>0</v>
      </c>
    </row>
    <row r="2453" ht="15.75" customHeight="1">
      <c r="A2453" s="11" t="s">
        <v>403</v>
      </c>
      <c r="B2453" s="11" t="s">
        <v>163</v>
      </c>
      <c r="C2453" s="11" t="s">
        <v>328</v>
      </c>
      <c r="D2453" s="11" t="s">
        <v>181</v>
      </c>
      <c r="E2453" s="12">
        <v>2025.0</v>
      </c>
      <c r="F2453" s="11" t="s">
        <v>166</v>
      </c>
      <c r="G2453" s="11" t="s">
        <v>167</v>
      </c>
      <c r="H2453" s="11">
        <v>2.0</v>
      </c>
      <c r="I2453" s="13">
        <v>8.6</v>
      </c>
      <c r="J2453" s="11">
        <v>0.0</v>
      </c>
      <c r="K2453" s="13">
        <v>5.1</v>
      </c>
      <c r="L2453" s="13">
        <v>5.6</v>
      </c>
      <c r="M2453" s="11">
        <v>-1.0</v>
      </c>
      <c r="N2453" s="14">
        <v>0.7</v>
      </c>
      <c r="O2453" s="13">
        <v>54.3</v>
      </c>
      <c r="P2453" s="13">
        <v>9.4</v>
      </c>
      <c r="Q2453" s="13">
        <v>22.9</v>
      </c>
      <c r="R2453" s="13">
        <v>7.0</v>
      </c>
      <c r="S2453" s="13">
        <v>2.8</v>
      </c>
      <c r="T2453" s="13">
        <v>2.7</v>
      </c>
      <c r="U2453" s="13">
        <v>0.8</v>
      </c>
      <c r="V2453" s="13">
        <v>70.9</v>
      </c>
      <c r="W2453" s="11" t="str">
        <f t="shared" si="1"/>
        <v>C-Weak|BBVA|Corporate|2025</v>
      </c>
      <c r="X2453" s="15">
        <f>(MAX(0,MIN(1,1-(K2453-scaling_params!$B$2)/(scaling_params!$C$2-scaling_params!$B$2)))+MAX(0,MIN(1,(L2453-scaling_params!$B$3)/(scaling_params!$C$3-scaling_params!$B$3))))/2</f>
        <v>0.1911764706</v>
      </c>
      <c r="Y2453" s="15">
        <f>(MAX(0,MIN(1,(M2453-scaling_params!$B$4)/(scaling_params!$C$4-scaling_params!$B$4)))+MAX(0,MIN(1,(N2453-scaling_params!$B$5)/(scaling_params!$C$5-scaling_params!$B$5))))/2</f>
        <v>0.381547619</v>
      </c>
      <c r="Z2453" s="15">
        <f>(MAX(0,MIN(1,(O2453-scaling_params!$B$6)/(scaling_params!$C$6-scaling_params!$B$6)))+MAX(0,MIN(1,1-(P2453-scaling_params!$B$7)/(scaling_params!$C$7-scaling_params!$B$7)))+MAX(0,MIN(1,(T2453-scaling_params!$B$11)/(scaling_params!$C$11-scaling_params!$B$11))))/3</f>
        <v>0.1142857143</v>
      </c>
      <c r="AA2453" s="15">
        <f>(MAX(0,MIN(1,1-(Q2453-scaling_params!$B$8)/(scaling_params!$C$8-scaling_params!$B$8)))+MAX(0,MIN(1,(R2453-scaling_params!$B$9)/(scaling_params!$C$9-scaling_params!$B$9)))+MAX(0,MIN(1,(S2453-scaling_params!$B$10)/(scaling_params!$C$10-scaling_params!$B$10))))/3</f>
        <v>0.1176470588</v>
      </c>
      <c r="AB2453" s="15">
        <f>(MAX(0,MIN(1,(U2453-scaling_params!$B$12)/(scaling_params!$C$12-scaling_params!$B$12)))+MAX(0,MIN(1,(V2453-scaling_params!$B$13)/(scaling_params!$C$13-scaling_params!$B$13))))/2</f>
        <v>0.25</v>
      </c>
      <c r="AC2453" s="13">
        <f>(scaling_params!$G$2*X2453+scaling_params!$G$3*Y2453+scaling_params!$G$4*Z2453+scaling_params!$G$5*AA2453+scaling_params!$G$6*AB2453)*100</f>
        <v>21.16531863</v>
      </c>
      <c r="AD2453" s="11" t="s">
        <v>681</v>
      </c>
      <c r="AE2453" s="11">
        <f t="shared" si="2"/>
        <v>0</v>
      </c>
    </row>
    <row r="2454" ht="15.75" customHeight="1">
      <c r="A2454" s="11" t="s">
        <v>404</v>
      </c>
      <c r="B2454" s="11" t="s">
        <v>163</v>
      </c>
      <c r="C2454" s="11" t="s">
        <v>328</v>
      </c>
      <c r="D2454" s="11" t="s">
        <v>165</v>
      </c>
      <c r="E2454" s="12">
        <v>2024.0</v>
      </c>
      <c r="F2454" s="11" t="s">
        <v>166</v>
      </c>
      <c r="G2454" s="11" t="s">
        <v>175</v>
      </c>
      <c r="H2454" s="11">
        <v>3.0</v>
      </c>
      <c r="I2454" s="13">
        <v>8.9</v>
      </c>
      <c r="J2454" s="11">
        <v>0.0</v>
      </c>
      <c r="K2454" s="13">
        <v>5.2</v>
      </c>
      <c r="L2454" s="13">
        <v>4.8</v>
      </c>
      <c r="M2454" s="11">
        <v>-12.0</v>
      </c>
      <c r="N2454" s="14">
        <v>0.71</v>
      </c>
      <c r="O2454" s="13">
        <v>53.3</v>
      </c>
      <c r="P2454" s="13">
        <v>9.3</v>
      </c>
      <c r="Q2454" s="13">
        <v>24.0</v>
      </c>
      <c r="R2454" s="13">
        <v>6.7</v>
      </c>
      <c r="S2454" s="13">
        <v>2.7</v>
      </c>
      <c r="T2454" s="13">
        <v>2.7</v>
      </c>
      <c r="U2454" s="13">
        <v>0.6</v>
      </c>
      <c r="V2454" s="13">
        <v>54.2</v>
      </c>
      <c r="W2454" s="11" t="str">
        <f t="shared" si="1"/>
        <v>C-Weak|BBVA|Operations|2024</v>
      </c>
      <c r="X2454" s="15">
        <f>(MAX(0,MIN(1,1-(K2454-scaling_params!$B$2)/(scaling_params!$C$2-scaling_params!$B$2)))+MAX(0,MIN(1,(L2454-scaling_params!$B$3)/(scaling_params!$C$3-scaling_params!$B$3))))/2</f>
        <v>0.1323529412</v>
      </c>
      <c r="Y2454" s="15">
        <f>(MAX(0,MIN(1,(M2454-scaling_params!$B$4)/(scaling_params!$C$4-scaling_params!$B$4)))+MAX(0,MIN(1,(N2454-scaling_params!$B$5)/(scaling_params!$C$5-scaling_params!$B$5))))/2</f>
        <v>0.3416666667</v>
      </c>
      <c r="Z2454" s="15">
        <f>(MAX(0,MIN(1,(O2454-scaling_params!$B$6)/(scaling_params!$C$6-scaling_params!$B$6)))+MAX(0,MIN(1,1-(P2454-scaling_params!$B$7)/(scaling_params!$C$7-scaling_params!$B$7)))+MAX(0,MIN(1,(T2454-scaling_params!$B$11)/(scaling_params!$C$11-scaling_params!$B$11))))/3</f>
        <v>0.1142857143</v>
      </c>
      <c r="AA2454" s="15">
        <f>(MAX(0,MIN(1,1-(Q2454-scaling_params!$B$8)/(scaling_params!$C$8-scaling_params!$B$8)))+MAX(0,MIN(1,(R2454-scaling_params!$B$9)/(scaling_params!$C$9-scaling_params!$B$9)))+MAX(0,MIN(1,(S2454-scaling_params!$B$10)/(scaling_params!$C$10-scaling_params!$B$10))))/3</f>
        <v>0.1078431373</v>
      </c>
      <c r="AB2454" s="15">
        <f>(MAX(0,MIN(1,(U2454-scaling_params!$B$12)/(scaling_params!$C$12-scaling_params!$B$12)))+MAX(0,MIN(1,(V2454-scaling_params!$B$13)/(scaling_params!$C$13-scaling_params!$B$13))))/2</f>
        <v>0.09818181818</v>
      </c>
      <c r="AC2454" s="13">
        <f>(scaling_params!$G$2*X2454+scaling_params!$G$3*Y2454+scaling_params!$G$4*Z2454+scaling_params!$G$5*AA2454+scaling_params!$G$6*AB2454)*100</f>
        <v>16.88175974</v>
      </c>
      <c r="AD2454" s="11" t="s">
        <v>681</v>
      </c>
      <c r="AE2454" s="11">
        <f t="shared" si="2"/>
        <v>0</v>
      </c>
    </row>
    <row r="2455" ht="15.75" customHeight="1">
      <c r="A2455" s="11" t="s">
        <v>404</v>
      </c>
      <c r="B2455" s="11" t="s">
        <v>163</v>
      </c>
      <c r="C2455" s="11" t="s">
        <v>328</v>
      </c>
      <c r="D2455" s="11" t="s">
        <v>165</v>
      </c>
      <c r="E2455" s="12">
        <v>2025.0</v>
      </c>
      <c r="F2455" s="11" t="s">
        <v>166</v>
      </c>
      <c r="G2455" s="11" t="s">
        <v>175</v>
      </c>
      <c r="H2455" s="11">
        <v>3.0</v>
      </c>
      <c r="I2455" s="13">
        <v>8.6</v>
      </c>
      <c r="J2455" s="11">
        <v>0.0</v>
      </c>
      <c r="K2455" s="13">
        <v>4.5</v>
      </c>
      <c r="L2455" s="13">
        <v>4.7</v>
      </c>
      <c r="M2455" s="11">
        <v>-9.0</v>
      </c>
      <c r="N2455" s="14">
        <v>0.78</v>
      </c>
      <c r="O2455" s="13">
        <v>52.7</v>
      </c>
      <c r="P2455" s="13">
        <v>9.3</v>
      </c>
      <c r="Q2455" s="13">
        <v>21.4</v>
      </c>
      <c r="R2455" s="13">
        <v>5.7</v>
      </c>
      <c r="S2455" s="13">
        <v>2.3</v>
      </c>
      <c r="T2455" s="13">
        <v>2.5</v>
      </c>
      <c r="U2455" s="13">
        <v>0.5</v>
      </c>
      <c r="V2455" s="13">
        <v>54.4</v>
      </c>
      <c r="W2455" s="11" t="str">
        <f t="shared" si="1"/>
        <v>C-Weak|BBVA|Operations|2025</v>
      </c>
      <c r="X2455" s="15">
        <f>(MAX(0,MIN(1,1-(K2455-scaling_params!$B$2)/(scaling_params!$C$2-scaling_params!$B$2)))+MAX(0,MIN(1,(L2455-scaling_params!$B$3)/(scaling_params!$C$3-scaling_params!$B$3))))/2</f>
        <v>0.125</v>
      </c>
      <c r="Y2455" s="15">
        <f>(MAX(0,MIN(1,(M2455-scaling_params!$B$4)/(scaling_params!$C$4-scaling_params!$B$4)))+MAX(0,MIN(1,(N2455-scaling_params!$B$5)/(scaling_params!$C$5-scaling_params!$B$5))))/2</f>
        <v>0.443452381</v>
      </c>
      <c r="Z2455" s="15">
        <f>(MAX(0,MIN(1,(O2455-scaling_params!$B$6)/(scaling_params!$C$6-scaling_params!$B$6)))+MAX(0,MIN(1,1-(P2455-scaling_params!$B$7)/(scaling_params!$C$7-scaling_params!$B$7)))+MAX(0,MIN(1,(T2455-scaling_params!$B$11)/(scaling_params!$C$11-scaling_params!$B$11))))/3</f>
        <v>0.09523809524</v>
      </c>
      <c r="AA2455" s="15">
        <f>(MAX(0,MIN(1,1-(Q2455-scaling_params!$B$8)/(scaling_params!$C$8-scaling_params!$B$8)))+MAX(0,MIN(1,(R2455-scaling_params!$B$9)/(scaling_params!$C$9-scaling_params!$B$9)))+MAX(0,MIN(1,(S2455-scaling_params!$B$10)/(scaling_params!$C$10-scaling_params!$B$10))))/3</f>
        <v>0.06862745098</v>
      </c>
      <c r="AB2455" s="15">
        <f>(MAX(0,MIN(1,(U2455-scaling_params!$B$12)/(scaling_params!$C$12-scaling_params!$B$12)))+MAX(0,MIN(1,(V2455-scaling_params!$B$13)/(scaling_params!$C$13-scaling_params!$B$13))))/2</f>
        <v>0.1</v>
      </c>
      <c r="AC2455" s="13">
        <f>(scaling_params!$G$2*X2455+scaling_params!$G$3*Y2455+scaling_params!$G$4*Z2455+scaling_params!$G$5*AA2455+scaling_params!$G$6*AB2455)*100</f>
        <v>17.98456933</v>
      </c>
      <c r="AD2455" s="11" t="s">
        <v>681</v>
      </c>
      <c r="AE2455" s="11">
        <f t="shared" si="2"/>
        <v>0</v>
      </c>
    </row>
    <row r="2456" ht="15.75" customHeight="1">
      <c r="A2456" s="11" t="s">
        <v>405</v>
      </c>
      <c r="B2456" s="11" t="s">
        <v>163</v>
      </c>
      <c r="C2456" s="11" t="s">
        <v>328</v>
      </c>
      <c r="D2456" s="11" t="s">
        <v>165</v>
      </c>
      <c r="E2456" s="12">
        <v>2024.0</v>
      </c>
      <c r="F2456" s="11" t="s">
        <v>171</v>
      </c>
      <c r="G2456" s="11" t="s">
        <v>172</v>
      </c>
      <c r="H2456" s="11">
        <v>5.0</v>
      </c>
      <c r="I2456" s="13">
        <v>8.9</v>
      </c>
      <c r="J2456" s="11">
        <v>0.0</v>
      </c>
      <c r="K2456" s="13">
        <v>5.2</v>
      </c>
      <c r="L2456" s="13">
        <v>3.1</v>
      </c>
      <c r="M2456" s="11">
        <v>-40.0</v>
      </c>
      <c r="N2456" s="14">
        <v>0.53</v>
      </c>
      <c r="O2456" s="13">
        <v>53.3</v>
      </c>
      <c r="P2456" s="13">
        <v>9.3</v>
      </c>
      <c r="Q2456" s="13">
        <v>24.0</v>
      </c>
      <c r="R2456" s="13">
        <v>6.7</v>
      </c>
      <c r="S2456" s="13">
        <v>1.0</v>
      </c>
      <c r="T2456" s="13">
        <v>1.3</v>
      </c>
      <c r="U2456" s="13">
        <v>0.6</v>
      </c>
      <c r="V2456" s="13">
        <v>37.3</v>
      </c>
      <c r="W2456" s="11" t="str">
        <f t="shared" si="1"/>
        <v>C-Weak|BBVA|Operations|2024</v>
      </c>
      <c r="X2456" s="15">
        <f>(MAX(0,MIN(1,1-(K2456-scaling_params!$B$2)/(scaling_params!$C$2-scaling_params!$B$2)))+MAX(0,MIN(1,(L2456-scaling_params!$B$3)/(scaling_params!$C$3-scaling_params!$B$3))))/2</f>
        <v>0.007352941176</v>
      </c>
      <c r="Y2456" s="15">
        <f>(MAX(0,MIN(1,(M2456-scaling_params!$B$4)/(scaling_params!$C$4-scaling_params!$B$4)))+MAX(0,MIN(1,(N2456-scaling_params!$B$5)/(scaling_params!$C$5-scaling_params!$B$5))))/2</f>
        <v>0.03333333333</v>
      </c>
      <c r="Z2456" s="15">
        <f>(MAX(0,MIN(1,(O2456-scaling_params!$B$6)/(scaling_params!$C$6-scaling_params!$B$6)))+MAX(0,MIN(1,1-(P2456-scaling_params!$B$7)/(scaling_params!$C$7-scaling_params!$B$7)))+MAX(0,MIN(1,(T2456-scaling_params!$B$11)/(scaling_params!$C$11-scaling_params!$B$11))))/3</f>
        <v>0</v>
      </c>
      <c r="AA2456" s="15">
        <f>(MAX(0,MIN(1,1-(Q2456-scaling_params!$B$8)/(scaling_params!$C$8-scaling_params!$B$8)))+MAX(0,MIN(1,(R2456-scaling_params!$B$9)/(scaling_params!$C$9-scaling_params!$B$9)))+MAX(0,MIN(1,(S2456-scaling_params!$B$10)/(scaling_params!$C$10-scaling_params!$B$10))))/3</f>
        <v>0</v>
      </c>
      <c r="AB2456" s="15">
        <f>(MAX(0,MIN(1,(U2456-scaling_params!$B$12)/(scaling_params!$C$12-scaling_params!$B$12)))+MAX(0,MIN(1,(V2456-scaling_params!$B$13)/(scaling_params!$C$13-scaling_params!$B$13))))/2</f>
        <v>0</v>
      </c>
      <c r="AC2456" s="13">
        <f>(scaling_params!$G$2*X2456+scaling_params!$G$3*Y2456+scaling_params!$G$4*Z2456+scaling_params!$G$5*AA2456+scaling_params!$G$6*AB2456)*100</f>
        <v>0.956127451</v>
      </c>
      <c r="AD2456" s="11" t="s">
        <v>681</v>
      </c>
      <c r="AE2456" s="11">
        <f t="shared" si="2"/>
        <v>0</v>
      </c>
    </row>
    <row r="2457" ht="15.75" customHeight="1">
      <c r="A2457" s="11" t="s">
        <v>405</v>
      </c>
      <c r="B2457" s="11" t="s">
        <v>163</v>
      </c>
      <c r="C2457" s="11" t="s">
        <v>328</v>
      </c>
      <c r="D2457" s="11" t="s">
        <v>165</v>
      </c>
      <c r="E2457" s="12">
        <v>2025.0</v>
      </c>
      <c r="F2457" s="11" t="s">
        <v>171</v>
      </c>
      <c r="G2457" s="11" t="s">
        <v>172</v>
      </c>
      <c r="H2457" s="11">
        <v>5.0</v>
      </c>
      <c r="I2457" s="13">
        <v>8.6</v>
      </c>
      <c r="J2457" s="11">
        <v>1.0</v>
      </c>
      <c r="K2457" s="13">
        <v>4.5</v>
      </c>
      <c r="L2457" s="13">
        <v>4.3</v>
      </c>
      <c r="M2457" s="11">
        <v>-24.0</v>
      </c>
      <c r="N2457" s="14">
        <v>0.61</v>
      </c>
      <c r="O2457" s="13">
        <v>52.7</v>
      </c>
      <c r="P2457" s="13">
        <v>9.3</v>
      </c>
      <c r="Q2457" s="13">
        <v>21.4</v>
      </c>
      <c r="R2457" s="13">
        <v>5.7</v>
      </c>
      <c r="S2457" s="13">
        <v>1.5</v>
      </c>
      <c r="T2457" s="13">
        <v>1.5</v>
      </c>
      <c r="U2457" s="13">
        <v>0.5</v>
      </c>
      <c r="V2457" s="13">
        <v>53.8</v>
      </c>
      <c r="W2457" s="11" t="str">
        <f t="shared" si="1"/>
        <v>C-Weak|BBVA|Operations|2025</v>
      </c>
      <c r="X2457" s="15">
        <f>(MAX(0,MIN(1,1-(K2457-scaling_params!$B$2)/(scaling_params!$C$2-scaling_params!$B$2)))+MAX(0,MIN(1,(L2457-scaling_params!$B$3)/(scaling_params!$C$3-scaling_params!$B$3))))/2</f>
        <v>0.09558823529</v>
      </c>
      <c r="Y2457" s="15">
        <f>(MAX(0,MIN(1,(M2457-scaling_params!$B$4)/(scaling_params!$C$4-scaling_params!$B$4)))+MAX(0,MIN(1,(N2457-scaling_params!$B$5)/(scaling_params!$C$5-scaling_params!$B$5))))/2</f>
        <v>0.1595238095</v>
      </c>
      <c r="Z2457" s="15">
        <f>(MAX(0,MIN(1,(O2457-scaling_params!$B$6)/(scaling_params!$C$6-scaling_params!$B$6)))+MAX(0,MIN(1,1-(P2457-scaling_params!$B$7)/(scaling_params!$C$7-scaling_params!$B$7)))+MAX(0,MIN(1,(T2457-scaling_params!$B$11)/(scaling_params!$C$11-scaling_params!$B$11))))/3</f>
        <v>0</v>
      </c>
      <c r="AA2457" s="15">
        <f>(MAX(0,MIN(1,1-(Q2457-scaling_params!$B$8)/(scaling_params!$C$8-scaling_params!$B$8)))+MAX(0,MIN(1,(R2457-scaling_params!$B$9)/(scaling_params!$C$9-scaling_params!$B$9)))+MAX(0,MIN(1,(S2457-scaling_params!$B$10)/(scaling_params!$C$10-scaling_params!$B$10))))/3</f>
        <v>0</v>
      </c>
      <c r="AB2457" s="15">
        <f>(MAX(0,MIN(1,(U2457-scaling_params!$B$12)/(scaling_params!$C$12-scaling_params!$B$12)))+MAX(0,MIN(1,(V2457-scaling_params!$B$13)/(scaling_params!$C$13-scaling_params!$B$13))))/2</f>
        <v>0.09454545455</v>
      </c>
      <c r="AC2457" s="13">
        <f>(scaling_params!$G$2*X2457+scaling_params!$G$3*Y2457+scaling_params!$G$4*Z2457+scaling_params!$G$5*AA2457+scaling_params!$G$6*AB2457)*100</f>
        <v>7.110769417</v>
      </c>
      <c r="AD2457" s="11" t="s">
        <v>681</v>
      </c>
      <c r="AE2457" s="11">
        <f t="shared" si="2"/>
        <v>0</v>
      </c>
    </row>
    <row r="2458" ht="15.75" customHeight="1">
      <c r="A2458" s="11" t="s">
        <v>406</v>
      </c>
      <c r="B2458" s="11" t="s">
        <v>163</v>
      </c>
      <c r="C2458" s="11" t="s">
        <v>328</v>
      </c>
      <c r="D2458" s="11" t="s">
        <v>174</v>
      </c>
      <c r="E2458" s="12">
        <v>2024.0</v>
      </c>
      <c r="F2458" s="11" t="s">
        <v>166</v>
      </c>
      <c r="G2458" s="11" t="s">
        <v>175</v>
      </c>
      <c r="H2458" s="11">
        <v>2.0</v>
      </c>
      <c r="I2458" s="13">
        <v>8.9</v>
      </c>
      <c r="J2458" s="11">
        <v>0.0</v>
      </c>
      <c r="K2458" s="13">
        <v>4.4</v>
      </c>
      <c r="L2458" s="13">
        <v>3.4</v>
      </c>
      <c r="M2458" s="11">
        <v>-15.0</v>
      </c>
      <c r="N2458" s="14">
        <v>0.65</v>
      </c>
      <c r="O2458" s="13">
        <v>50.8</v>
      </c>
      <c r="P2458" s="13">
        <v>10.1</v>
      </c>
      <c r="Q2458" s="13">
        <v>23.5</v>
      </c>
      <c r="R2458" s="13">
        <v>5.6</v>
      </c>
      <c r="S2458" s="13">
        <v>1.6</v>
      </c>
      <c r="T2458" s="13">
        <v>2.0</v>
      </c>
      <c r="U2458" s="13">
        <v>0.8</v>
      </c>
      <c r="V2458" s="13">
        <v>39.8</v>
      </c>
      <c r="W2458" s="11" t="str">
        <f t="shared" si="1"/>
        <v>C-Weak|BBVA|Digital|2024</v>
      </c>
      <c r="X2458" s="15">
        <f>(MAX(0,MIN(1,1-(K2458-scaling_params!$B$2)/(scaling_params!$C$2-scaling_params!$B$2)))+MAX(0,MIN(1,(L2458-scaling_params!$B$3)/(scaling_params!$C$3-scaling_params!$B$3))))/2</f>
        <v>0.02941176471</v>
      </c>
      <c r="Y2458" s="15">
        <f>(MAX(0,MIN(1,(M2458-scaling_params!$B$4)/(scaling_params!$C$4-scaling_params!$B$4)))+MAX(0,MIN(1,(N2458-scaling_params!$B$5)/(scaling_params!$C$5-scaling_params!$B$5))))/2</f>
        <v>0.2523809524</v>
      </c>
      <c r="Z2458" s="15">
        <f>(MAX(0,MIN(1,(O2458-scaling_params!$B$6)/(scaling_params!$C$6-scaling_params!$B$6)))+MAX(0,MIN(1,1-(P2458-scaling_params!$B$7)/(scaling_params!$C$7-scaling_params!$B$7)))+MAX(0,MIN(1,(T2458-scaling_params!$B$11)/(scaling_params!$C$11-scaling_params!$B$11))))/3</f>
        <v>0.04761904762</v>
      </c>
      <c r="AA2458" s="15">
        <f>(MAX(0,MIN(1,1-(Q2458-scaling_params!$B$8)/(scaling_params!$C$8-scaling_params!$B$8)))+MAX(0,MIN(1,(R2458-scaling_params!$B$9)/(scaling_params!$C$9-scaling_params!$B$9)))+MAX(0,MIN(1,(S2458-scaling_params!$B$10)/(scaling_params!$C$10-scaling_params!$B$10))))/3</f>
        <v>0</v>
      </c>
      <c r="AB2458" s="15">
        <f>(MAX(0,MIN(1,(U2458-scaling_params!$B$12)/(scaling_params!$C$12-scaling_params!$B$12)))+MAX(0,MIN(1,(V2458-scaling_params!$B$13)/(scaling_params!$C$13-scaling_params!$B$13))))/2</f>
        <v>0</v>
      </c>
      <c r="AC2458" s="13">
        <f>(scaling_params!$G$2*X2458+scaling_params!$G$3*Y2458+scaling_params!$G$4*Z2458+scaling_params!$G$5*AA2458+scaling_params!$G$6*AB2458)*100</f>
        <v>7.741176471</v>
      </c>
      <c r="AD2458" s="11" t="s">
        <v>681</v>
      </c>
      <c r="AE2458" s="11">
        <f t="shared" si="2"/>
        <v>0</v>
      </c>
    </row>
    <row r="2459" ht="15.75" customHeight="1">
      <c r="A2459" s="11" t="s">
        <v>406</v>
      </c>
      <c r="B2459" s="11" t="s">
        <v>163</v>
      </c>
      <c r="C2459" s="11" t="s">
        <v>328</v>
      </c>
      <c r="D2459" s="11" t="s">
        <v>174</v>
      </c>
      <c r="E2459" s="12">
        <v>2025.0</v>
      </c>
      <c r="F2459" s="11" t="s">
        <v>166</v>
      </c>
      <c r="G2459" s="11" t="s">
        <v>175</v>
      </c>
      <c r="H2459" s="11">
        <v>2.0</v>
      </c>
      <c r="I2459" s="13">
        <v>8.6</v>
      </c>
      <c r="J2459" s="11">
        <v>1.0</v>
      </c>
      <c r="K2459" s="13">
        <v>4.9</v>
      </c>
      <c r="L2459" s="13">
        <v>5.4</v>
      </c>
      <c r="M2459" s="11">
        <v>-17.0</v>
      </c>
      <c r="N2459" s="14">
        <v>0.63</v>
      </c>
      <c r="O2459" s="13">
        <v>53.6</v>
      </c>
      <c r="P2459" s="13">
        <v>9.0</v>
      </c>
      <c r="Q2459" s="13">
        <v>22.9</v>
      </c>
      <c r="R2459" s="13">
        <v>8.4</v>
      </c>
      <c r="S2459" s="13">
        <v>2.0</v>
      </c>
      <c r="T2459" s="13">
        <v>1.5</v>
      </c>
      <c r="U2459" s="13">
        <v>0.8</v>
      </c>
      <c r="V2459" s="13">
        <v>52.3</v>
      </c>
      <c r="W2459" s="11" t="str">
        <f t="shared" si="1"/>
        <v>C-Weak|BBVA|Digital|2025</v>
      </c>
      <c r="X2459" s="15">
        <f>(MAX(0,MIN(1,1-(K2459-scaling_params!$B$2)/(scaling_params!$C$2-scaling_params!$B$2)))+MAX(0,MIN(1,(L2459-scaling_params!$B$3)/(scaling_params!$C$3-scaling_params!$B$3))))/2</f>
        <v>0.1764705882</v>
      </c>
      <c r="Y2459" s="15">
        <f>(MAX(0,MIN(1,(M2459-scaling_params!$B$4)/(scaling_params!$C$4-scaling_params!$B$4)))+MAX(0,MIN(1,(N2459-scaling_params!$B$5)/(scaling_params!$C$5-scaling_params!$B$5))))/2</f>
        <v>0.2178571429</v>
      </c>
      <c r="Z2459" s="15">
        <f>(MAX(0,MIN(1,(O2459-scaling_params!$B$6)/(scaling_params!$C$6-scaling_params!$B$6)))+MAX(0,MIN(1,1-(P2459-scaling_params!$B$7)/(scaling_params!$C$7-scaling_params!$B$7)))+MAX(0,MIN(1,(T2459-scaling_params!$B$11)/(scaling_params!$C$11-scaling_params!$B$11))))/3</f>
        <v>0.01801801802</v>
      </c>
      <c r="AA2459" s="15">
        <f>(MAX(0,MIN(1,1-(Q2459-scaling_params!$B$8)/(scaling_params!$C$8-scaling_params!$B$8)))+MAX(0,MIN(1,(R2459-scaling_params!$B$9)/(scaling_params!$C$9-scaling_params!$B$9)))+MAX(0,MIN(1,(S2459-scaling_params!$B$10)/(scaling_params!$C$10-scaling_params!$B$10))))/3</f>
        <v>0.03921568627</v>
      </c>
      <c r="AB2459" s="15">
        <f>(MAX(0,MIN(1,(U2459-scaling_params!$B$12)/(scaling_params!$C$12-scaling_params!$B$12)))+MAX(0,MIN(1,(V2459-scaling_params!$B$13)/(scaling_params!$C$13-scaling_params!$B$13))))/2</f>
        <v>0.08090909091</v>
      </c>
      <c r="AC2459" s="13">
        <f>(scaling_params!$G$2*X2459+scaling_params!$G$3*Y2459+scaling_params!$G$4*Z2459+scaling_params!$G$5*AA2459+scaling_params!$G$6*AB2459)*100</f>
        <v>11.33504846</v>
      </c>
      <c r="AD2459" s="11" t="s">
        <v>681</v>
      </c>
      <c r="AE2459" s="11">
        <f t="shared" si="2"/>
        <v>0</v>
      </c>
    </row>
    <row r="2460" ht="15.75" customHeight="1">
      <c r="A2460" s="11" t="s">
        <v>407</v>
      </c>
      <c r="B2460" s="11" t="s">
        <v>163</v>
      </c>
      <c r="C2460" s="11" t="s">
        <v>328</v>
      </c>
      <c r="D2460" s="11" t="s">
        <v>174</v>
      </c>
      <c r="E2460" s="12">
        <v>2024.0</v>
      </c>
      <c r="F2460" s="11" t="s">
        <v>166</v>
      </c>
      <c r="G2460" s="11" t="s">
        <v>184</v>
      </c>
      <c r="H2460" s="11">
        <v>3.0</v>
      </c>
      <c r="I2460" s="13">
        <v>8.9</v>
      </c>
      <c r="J2460" s="11">
        <v>0.0</v>
      </c>
      <c r="K2460" s="13">
        <v>4.4</v>
      </c>
      <c r="L2460" s="13">
        <v>2.6</v>
      </c>
      <c r="M2460" s="11">
        <v>-19.0</v>
      </c>
      <c r="N2460" s="14">
        <v>0.6</v>
      </c>
      <c r="O2460" s="13">
        <v>50.8</v>
      </c>
      <c r="P2460" s="13">
        <v>10.1</v>
      </c>
      <c r="Q2460" s="13">
        <v>23.5</v>
      </c>
      <c r="R2460" s="13">
        <v>5.6</v>
      </c>
      <c r="S2460" s="13">
        <v>2.1</v>
      </c>
      <c r="T2460" s="13">
        <v>1.4</v>
      </c>
      <c r="U2460" s="13">
        <v>0.8</v>
      </c>
      <c r="V2460" s="13">
        <v>60.2</v>
      </c>
      <c r="W2460" s="11" t="str">
        <f t="shared" si="1"/>
        <v>C-Weak|BBVA|Digital|2024</v>
      </c>
      <c r="X2460" s="15">
        <f>(MAX(0,MIN(1,1-(K2460-scaling_params!$B$2)/(scaling_params!$C$2-scaling_params!$B$2)))+MAX(0,MIN(1,(L2460-scaling_params!$B$3)/(scaling_params!$C$3-scaling_params!$B$3))))/2</f>
        <v>0</v>
      </c>
      <c r="Y2460" s="15">
        <f>(MAX(0,MIN(1,(M2460-scaling_params!$B$4)/(scaling_params!$C$4-scaling_params!$B$4)))+MAX(0,MIN(1,(N2460-scaling_params!$B$5)/(scaling_params!$C$5-scaling_params!$B$5))))/2</f>
        <v>0.1708333333</v>
      </c>
      <c r="Z2460" s="15">
        <f>(MAX(0,MIN(1,(O2460-scaling_params!$B$6)/(scaling_params!$C$6-scaling_params!$B$6)))+MAX(0,MIN(1,1-(P2460-scaling_params!$B$7)/(scaling_params!$C$7-scaling_params!$B$7)))+MAX(0,MIN(1,(T2460-scaling_params!$B$11)/(scaling_params!$C$11-scaling_params!$B$11))))/3</f>
        <v>0</v>
      </c>
      <c r="AA2460" s="15">
        <f>(MAX(0,MIN(1,1-(Q2460-scaling_params!$B$8)/(scaling_params!$C$8-scaling_params!$B$8)))+MAX(0,MIN(1,(R2460-scaling_params!$B$9)/(scaling_params!$C$9-scaling_params!$B$9)))+MAX(0,MIN(1,(S2460-scaling_params!$B$10)/(scaling_params!$C$10-scaling_params!$B$10))))/3</f>
        <v>0.04901960784</v>
      </c>
      <c r="AB2460" s="15">
        <f>(MAX(0,MIN(1,(U2460-scaling_params!$B$12)/(scaling_params!$C$12-scaling_params!$B$12)))+MAX(0,MIN(1,(V2460-scaling_params!$B$13)/(scaling_params!$C$13-scaling_params!$B$13))))/2</f>
        <v>0.1527272727</v>
      </c>
      <c r="AC2460" s="13">
        <f>(scaling_params!$G$2*X2460+scaling_params!$G$3*Y2460+scaling_params!$G$4*Z2460+scaling_params!$G$5*AA2460+scaling_params!$G$6*AB2460)*100</f>
        <v>6.67951025</v>
      </c>
      <c r="AD2460" s="11" t="s">
        <v>681</v>
      </c>
      <c r="AE2460" s="11">
        <f t="shared" si="2"/>
        <v>0</v>
      </c>
    </row>
    <row r="2461" ht="15.75" customHeight="1">
      <c r="A2461" s="11" t="s">
        <v>407</v>
      </c>
      <c r="B2461" s="11" t="s">
        <v>163</v>
      </c>
      <c r="C2461" s="11" t="s">
        <v>328</v>
      </c>
      <c r="D2461" s="11" t="s">
        <v>174</v>
      </c>
      <c r="E2461" s="12">
        <v>2025.0</v>
      </c>
      <c r="F2461" s="11" t="s">
        <v>166</v>
      </c>
      <c r="G2461" s="11" t="s">
        <v>184</v>
      </c>
      <c r="H2461" s="11">
        <v>3.0</v>
      </c>
      <c r="I2461" s="13">
        <v>8.6</v>
      </c>
      <c r="J2461" s="11">
        <v>0.0</v>
      </c>
      <c r="K2461" s="13">
        <v>4.9</v>
      </c>
      <c r="L2461" s="13">
        <v>5.8</v>
      </c>
      <c r="M2461" s="11">
        <v>-34.0</v>
      </c>
      <c r="N2461" s="14">
        <v>0.71</v>
      </c>
      <c r="O2461" s="13">
        <v>53.6</v>
      </c>
      <c r="P2461" s="13">
        <v>9.0</v>
      </c>
      <c r="Q2461" s="13">
        <v>22.9</v>
      </c>
      <c r="R2461" s="13">
        <v>8.4</v>
      </c>
      <c r="S2461" s="13">
        <v>1.6</v>
      </c>
      <c r="T2461" s="13">
        <v>2.0</v>
      </c>
      <c r="U2461" s="13">
        <v>0.8</v>
      </c>
      <c r="V2461" s="13">
        <v>49.0</v>
      </c>
      <c r="W2461" s="11" t="str">
        <f t="shared" si="1"/>
        <v>C-Weak|BBVA|Digital|2025</v>
      </c>
      <c r="X2461" s="15">
        <f>(MAX(0,MIN(1,1-(K2461-scaling_params!$B$2)/(scaling_params!$C$2-scaling_params!$B$2)))+MAX(0,MIN(1,(L2461-scaling_params!$B$3)/(scaling_params!$C$3-scaling_params!$B$3))))/2</f>
        <v>0.2058823529</v>
      </c>
      <c r="Y2461" s="15">
        <f>(MAX(0,MIN(1,(M2461-scaling_params!$B$4)/(scaling_params!$C$4-scaling_params!$B$4)))+MAX(0,MIN(1,(N2461-scaling_params!$B$5)/(scaling_params!$C$5-scaling_params!$B$5))))/2</f>
        <v>0.2369047619</v>
      </c>
      <c r="Z2461" s="15">
        <f>(MAX(0,MIN(1,(O2461-scaling_params!$B$6)/(scaling_params!$C$6-scaling_params!$B$6)))+MAX(0,MIN(1,1-(P2461-scaling_params!$B$7)/(scaling_params!$C$7-scaling_params!$B$7)))+MAX(0,MIN(1,(T2461-scaling_params!$B$11)/(scaling_params!$C$11-scaling_params!$B$11))))/3</f>
        <v>0.06563706564</v>
      </c>
      <c r="AA2461" s="15">
        <f>(MAX(0,MIN(1,1-(Q2461-scaling_params!$B$8)/(scaling_params!$C$8-scaling_params!$B$8)))+MAX(0,MIN(1,(R2461-scaling_params!$B$9)/(scaling_params!$C$9-scaling_params!$B$9)))+MAX(0,MIN(1,(S2461-scaling_params!$B$10)/(scaling_params!$C$10-scaling_params!$B$10))))/3</f>
        <v>0</v>
      </c>
      <c r="AB2461" s="15">
        <f>(MAX(0,MIN(1,(U2461-scaling_params!$B$12)/(scaling_params!$C$12-scaling_params!$B$12)))+MAX(0,MIN(1,(V2461-scaling_params!$B$13)/(scaling_params!$C$13-scaling_params!$B$13))))/2</f>
        <v>0.05090909091</v>
      </c>
      <c r="AC2461" s="13">
        <f>(scaling_params!$G$2*X2461+scaling_params!$G$3*Y2461+scaling_params!$G$4*Z2461+scaling_params!$G$5*AA2461+scaling_params!$G$6*AB2461)*100</f>
        <v>12.54869551</v>
      </c>
      <c r="AD2461" s="11" t="s">
        <v>681</v>
      </c>
      <c r="AE2461" s="11">
        <f t="shared" si="2"/>
        <v>0</v>
      </c>
    </row>
    <row r="2462" ht="15.75" customHeight="1">
      <c r="A2462" s="11" t="s">
        <v>408</v>
      </c>
      <c r="B2462" s="11" t="s">
        <v>163</v>
      </c>
      <c r="C2462" s="11" t="s">
        <v>328</v>
      </c>
      <c r="D2462" s="11" t="s">
        <v>170</v>
      </c>
      <c r="E2462" s="12">
        <v>2024.0</v>
      </c>
      <c r="F2462" s="11" t="s">
        <v>166</v>
      </c>
      <c r="G2462" s="11" t="s">
        <v>175</v>
      </c>
      <c r="H2462" s="11">
        <v>3.0</v>
      </c>
      <c r="I2462" s="13">
        <v>8.9</v>
      </c>
      <c r="J2462" s="11">
        <v>0.0</v>
      </c>
      <c r="K2462" s="13">
        <v>4.7</v>
      </c>
      <c r="L2462" s="13">
        <v>4.2</v>
      </c>
      <c r="M2462" s="11">
        <v>-30.0</v>
      </c>
      <c r="N2462" s="14">
        <v>0.65</v>
      </c>
      <c r="O2462" s="13">
        <v>58.3</v>
      </c>
      <c r="P2462" s="13">
        <v>9.6</v>
      </c>
      <c r="Q2462" s="13">
        <v>23.0</v>
      </c>
      <c r="R2462" s="13">
        <v>10.9</v>
      </c>
      <c r="S2462" s="13">
        <v>2.3</v>
      </c>
      <c r="T2462" s="13">
        <v>3.0</v>
      </c>
      <c r="U2462" s="13">
        <v>1.0</v>
      </c>
      <c r="V2462" s="13">
        <v>55.2</v>
      </c>
      <c r="W2462" s="11" t="str">
        <f t="shared" si="1"/>
        <v>C-Weak|BBVA|Risk|2024</v>
      </c>
      <c r="X2462" s="15">
        <f>(MAX(0,MIN(1,1-(K2462-scaling_params!$B$2)/(scaling_params!$C$2-scaling_params!$B$2)))+MAX(0,MIN(1,(L2462-scaling_params!$B$3)/(scaling_params!$C$3-scaling_params!$B$3))))/2</f>
        <v>0.08823529412</v>
      </c>
      <c r="Y2462" s="15">
        <f>(MAX(0,MIN(1,(M2462-scaling_params!$B$4)/(scaling_params!$C$4-scaling_params!$B$4)))+MAX(0,MIN(1,(N2462-scaling_params!$B$5)/(scaling_params!$C$5-scaling_params!$B$5))))/2</f>
        <v>0.180952381</v>
      </c>
      <c r="Z2462" s="15">
        <f>(MAX(0,MIN(1,(O2462-scaling_params!$B$6)/(scaling_params!$C$6-scaling_params!$B$6)))+MAX(0,MIN(1,1-(P2462-scaling_params!$B$7)/(scaling_params!$C$7-scaling_params!$B$7)))+MAX(0,MIN(1,(T2462-scaling_params!$B$11)/(scaling_params!$C$11-scaling_params!$B$11))))/3</f>
        <v>0.1709099481</v>
      </c>
      <c r="AA2462" s="15">
        <f>(MAX(0,MIN(1,1-(Q2462-scaling_params!$B$8)/(scaling_params!$C$8-scaling_params!$B$8)))+MAX(0,MIN(1,(R2462-scaling_params!$B$9)/(scaling_params!$C$9-scaling_params!$B$9)))+MAX(0,MIN(1,(S2462-scaling_params!$B$10)/(scaling_params!$C$10-scaling_params!$B$10))))/3</f>
        <v>0.08972449739</v>
      </c>
      <c r="AB2462" s="15">
        <f>(MAX(0,MIN(1,(U2462-scaling_params!$B$12)/(scaling_params!$C$12-scaling_params!$B$12)))+MAX(0,MIN(1,(V2462-scaling_params!$B$13)/(scaling_params!$C$13-scaling_params!$B$13))))/2</f>
        <v>0.1072727273</v>
      </c>
      <c r="AC2462" s="13">
        <f>(scaling_params!$G$2*X2462+scaling_params!$G$3*Y2462+scaling_params!$G$4*Z2462+scaling_params!$G$5*AA2462+scaling_params!$G$6*AB2462)*100</f>
        <v>13.18726348</v>
      </c>
      <c r="AD2462" s="11" t="s">
        <v>681</v>
      </c>
      <c r="AE2462" s="11">
        <f t="shared" si="2"/>
        <v>0</v>
      </c>
    </row>
    <row r="2463" ht="15.75" customHeight="1">
      <c r="A2463" s="11" t="s">
        <v>408</v>
      </c>
      <c r="B2463" s="11" t="s">
        <v>163</v>
      </c>
      <c r="C2463" s="11" t="s">
        <v>328</v>
      </c>
      <c r="D2463" s="11" t="s">
        <v>170</v>
      </c>
      <c r="E2463" s="12">
        <v>2025.0</v>
      </c>
      <c r="F2463" s="11" t="s">
        <v>166</v>
      </c>
      <c r="G2463" s="11" t="s">
        <v>175</v>
      </c>
      <c r="H2463" s="11">
        <v>3.0</v>
      </c>
      <c r="I2463" s="13">
        <v>8.6</v>
      </c>
      <c r="J2463" s="11">
        <v>0.0</v>
      </c>
      <c r="K2463" s="13">
        <v>4.1</v>
      </c>
      <c r="L2463" s="13">
        <v>4.9</v>
      </c>
      <c r="M2463" s="11">
        <v>-9.0</v>
      </c>
      <c r="N2463" s="14">
        <v>0.64</v>
      </c>
      <c r="O2463" s="13">
        <v>54.6</v>
      </c>
      <c r="P2463" s="13">
        <v>8.4</v>
      </c>
      <c r="Q2463" s="13">
        <v>21.3</v>
      </c>
      <c r="R2463" s="13">
        <v>7.8</v>
      </c>
      <c r="S2463" s="13">
        <v>2.7</v>
      </c>
      <c r="T2463" s="13">
        <v>2.8</v>
      </c>
      <c r="U2463" s="13">
        <v>0.9</v>
      </c>
      <c r="V2463" s="13">
        <v>58.7</v>
      </c>
      <c r="W2463" s="11" t="str">
        <f t="shared" si="1"/>
        <v>C-Weak|BBVA|Risk|2025</v>
      </c>
      <c r="X2463" s="15">
        <f>(MAX(0,MIN(1,1-(K2463-scaling_params!$B$2)/(scaling_params!$C$2-scaling_params!$B$2)))+MAX(0,MIN(1,(L2463-scaling_params!$B$3)/(scaling_params!$C$3-scaling_params!$B$3))))/2</f>
        <v>0.1397058824</v>
      </c>
      <c r="Y2463" s="15">
        <f>(MAX(0,MIN(1,(M2463-scaling_params!$B$4)/(scaling_params!$C$4-scaling_params!$B$4)))+MAX(0,MIN(1,(N2463-scaling_params!$B$5)/(scaling_params!$C$5-scaling_params!$B$5))))/2</f>
        <v>0.268452381</v>
      </c>
      <c r="Z2463" s="15">
        <f>(MAX(0,MIN(1,(O2463-scaling_params!$B$6)/(scaling_params!$C$6-scaling_params!$B$6)))+MAX(0,MIN(1,1-(P2463-scaling_params!$B$7)/(scaling_params!$C$7-scaling_params!$B$7)))+MAX(0,MIN(1,(T2463-scaling_params!$B$11)/(scaling_params!$C$11-scaling_params!$B$11))))/3</f>
        <v>0.1958815959</v>
      </c>
      <c r="AA2463" s="15">
        <f>(MAX(0,MIN(1,1-(Q2463-scaling_params!$B$8)/(scaling_params!$C$8-scaling_params!$B$8)))+MAX(0,MIN(1,(R2463-scaling_params!$B$9)/(scaling_params!$C$9-scaling_params!$B$9)))+MAX(0,MIN(1,(S2463-scaling_params!$B$10)/(scaling_params!$C$10-scaling_params!$B$10))))/3</f>
        <v>0.1078431373</v>
      </c>
      <c r="AB2463" s="15">
        <f>(MAX(0,MIN(1,(U2463-scaling_params!$B$12)/(scaling_params!$C$12-scaling_params!$B$12)))+MAX(0,MIN(1,(V2463-scaling_params!$B$13)/(scaling_params!$C$13-scaling_params!$B$13))))/2</f>
        <v>0.1390909091</v>
      </c>
      <c r="AC2463" s="13">
        <f>(scaling_params!$G$2*X2463+scaling_params!$G$3*Y2463+scaling_params!$G$4*Z2463+scaling_params!$G$5*AA2463+scaling_params!$G$6*AB2463)*100</f>
        <v>17.73424863</v>
      </c>
      <c r="AD2463" s="11" t="s">
        <v>681</v>
      </c>
      <c r="AE2463" s="11">
        <f t="shared" si="2"/>
        <v>0</v>
      </c>
    </row>
    <row r="2464" ht="15.75" customHeight="1">
      <c r="A2464" s="11" t="s">
        <v>409</v>
      </c>
      <c r="B2464" s="11" t="s">
        <v>163</v>
      </c>
      <c r="C2464" s="11" t="s">
        <v>328</v>
      </c>
      <c r="D2464" s="11" t="s">
        <v>174</v>
      </c>
      <c r="E2464" s="12">
        <v>2024.0</v>
      </c>
      <c r="F2464" s="11" t="s">
        <v>166</v>
      </c>
      <c r="G2464" s="11" t="s">
        <v>175</v>
      </c>
      <c r="H2464" s="11">
        <v>2.0</v>
      </c>
      <c r="I2464" s="13">
        <v>8.9</v>
      </c>
      <c r="J2464" s="11">
        <v>0.0</v>
      </c>
      <c r="K2464" s="13">
        <v>4.4</v>
      </c>
      <c r="L2464" s="13">
        <v>4.3</v>
      </c>
      <c r="M2464" s="11">
        <v>-31.0</v>
      </c>
      <c r="N2464" s="14">
        <v>0.55</v>
      </c>
      <c r="O2464" s="13">
        <v>50.8</v>
      </c>
      <c r="P2464" s="13">
        <v>10.1</v>
      </c>
      <c r="Q2464" s="13">
        <v>23.5</v>
      </c>
      <c r="R2464" s="13">
        <v>5.6</v>
      </c>
      <c r="S2464" s="13">
        <v>1.4</v>
      </c>
      <c r="T2464" s="13">
        <v>2.1</v>
      </c>
      <c r="U2464" s="13">
        <v>0.8</v>
      </c>
      <c r="V2464" s="13">
        <v>47.0</v>
      </c>
      <c r="W2464" s="11" t="str">
        <f t="shared" si="1"/>
        <v>C-Weak|BBVA|Digital|2024</v>
      </c>
      <c r="X2464" s="15">
        <f>(MAX(0,MIN(1,1-(K2464-scaling_params!$B$2)/(scaling_params!$C$2-scaling_params!$B$2)))+MAX(0,MIN(1,(L2464-scaling_params!$B$3)/(scaling_params!$C$3-scaling_params!$B$3))))/2</f>
        <v>0.09558823529</v>
      </c>
      <c r="Y2464" s="15">
        <f>(MAX(0,MIN(1,(M2464-scaling_params!$B$4)/(scaling_params!$C$4-scaling_params!$B$4)))+MAX(0,MIN(1,(N2464-scaling_params!$B$5)/(scaling_params!$C$5-scaling_params!$B$5))))/2</f>
        <v>0.07619047619</v>
      </c>
      <c r="Z2464" s="15">
        <f>(MAX(0,MIN(1,(O2464-scaling_params!$B$6)/(scaling_params!$C$6-scaling_params!$B$6)))+MAX(0,MIN(1,1-(P2464-scaling_params!$B$7)/(scaling_params!$C$7-scaling_params!$B$7)))+MAX(0,MIN(1,(T2464-scaling_params!$B$11)/(scaling_params!$C$11-scaling_params!$B$11))))/3</f>
        <v>0.05714285714</v>
      </c>
      <c r="AA2464" s="15">
        <f>(MAX(0,MIN(1,1-(Q2464-scaling_params!$B$8)/(scaling_params!$C$8-scaling_params!$B$8)))+MAX(0,MIN(1,(R2464-scaling_params!$B$9)/(scaling_params!$C$9-scaling_params!$B$9)))+MAX(0,MIN(1,(S2464-scaling_params!$B$10)/(scaling_params!$C$10-scaling_params!$B$10))))/3</f>
        <v>0</v>
      </c>
      <c r="AB2464" s="15">
        <f>(MAX(0,MIN(1,(U2464-scaling_params!$B$12)/(scaling_params!$C$12-scaling_params!$B$12)))+MAX(0,MIN(1,(V2464-scaling_params!$B$13)/(scaling_params!$C$13-scaling_params!$B$13))))/2</f>
        <v>0.03272727273</v>
      </c>
      <c r="AC2464" s="13">
        <f>(scaling_params!$G$2*X2464+scaling_params!$G$3*Y2464+scaling_params!$G$4*Z2464+scaling_params!$G$5*AA2464+scaling_params!$G$6*AB2464)*100</f>
        <v>5.765838681</v>
      </c>
      <c r="AD2464" s="11" t="s">
        <v>681</v>
      </c>
      <c r="AE2464" s="11">
        <f t="shared" si="2"/>
        <v>0</v>
      </c>
    </row>
    <row r="2465" ht="15.75" customHeight="1">
      <c r="A2465" s="11" t="s">
        <v>409</v>
      </c>
      <c r="B2465" s="11" t="s">
        <v>163</v>
      </c>
      <c r="C2465" s="11" t="s">
        <v>328</v>
      </c>
      <c r="D2465" s="11" t="s">
        <v>174</v>
      </c>
      <c r="E2465" s="12">
        <v>2025.0</v>
      </c>
      <c r="F2465" s="11" t="s">
        <v>166</v>
      </c>
      <c r="G2465" s="11" t="s">
        <v>175</v>
      </c>
      <c r="H2465" s="11">
        <v>2.0</v>
      </c>
      <c r="I2465" s="13">
        <v>8.6</v>
      </c>
      <c r="J2465" s="11">
        <v>0.0</v>
      </c>
      <c r="K2465" s="13">
        <v>4.9</v>
      </c>
      <c r="L2465" s="13">
        <v>2.3</v>
      </c>
      <c r="M2465" s="11">
        <v>-27.0</v>
      </c>
      <c r="N2465" s="14">
        <v>0.56</v>
      </c>
      <c r="O2465" s="13">
        <v>53.6</v>
      </c>
      <c r="P2465" s="13">
        <v>9.0</v>
      </c>
      <c r="Q2465" s="13">
        <v>22.9</v>
      </c>
      <c r="R2465" s="13">
        <v>8.4</v>
      </c>
      <c r="S2465" s="13">
        <v>1.8</v>
      </c>
      <c r="T2465" s="13">
        <v>1.4</v>
      </c>
      <c r="U2465" s="13">
        <v>0.8</v>
      </c>
      <c r="V2465" s="13">
        <v>48.6</v>
      </c>
      <c r="W2465" s="11" t="str">
        <f t="shared" si="1"/>
        <v>C-Weak|BBVA|Digital|2025</v>
      </c>
      <c r="X2465" s="15">
        <f>(MAX(0,MIN(1,1-(K2465-scaling_params!$B$2)/(scaling_params!$C$2-scaling_params!$B$2)))+MAX(0,MIN(1,(L2465-scaling_params!$B$3)/(scaling_params!$C$3-scaling_params!$B$3))))/2</f>
        <v>0</v>
      </c>
      <c r="Y2465" s="15">
        <f>(MAX(0,MIN(1,(M2465-scaling_params!$B$4)/(scaling_params!$C$4-scaling_params!$B$4)))+MAX(0,MIN(1,(N2465-scaling_params!$B$5)/(scaling_params!$C$5-scaling_params!$B$5))))/2</f>
        <v>0.09523809524</v>
      </c>
      <c r="Z2465" s="15">
        <f>(MAX(0,MIN(1,(O2465-scaling_params!$B$6)/(scaling_params!$C$6-scaling_params!$B$6)))+MAX(0,MIN(1,1-(P2465-scaling_params!$B$7)/(scaling_params!$C$7-scaling_params!$B$7)))+MAX(0,MIN(1,(T2465-scaling_params!$B$11)/(scaling_params!$C$11-scaling_params!$B$11))))/3</f>
        <v>0.01801801802</v>
      </c>
      <c r="AA2465" s="15">
        <f>(MAX(0,MIN(1,1-(Q2465-scaling_params!$B$8)/(scaling_params!$C$8-scaling_params!$B$8)))+MAX(0,MIN(1,(R2465-scaling_params!$B$9)/(scaling_params!$C$9-scaling_params!$B$9)))+MAX(0,MIN(1,(S2465-scaling_params!$B$10)/(scaling_params!$C$10-scaling_params!$B$10))))/3</f>
        <v>0.01960784314</v>
      </c>
      <c r="AB2465" s="15">
        <f>(MAX(0,MIN(1,(U2465-scaling_params!$B$12)/(scaling_params!$C$12-scaling_params!$B$12)))+MAX(0,MIN(1,(V2465-scaling_params!$B$13)/(scaling_params!$C$13-scaling_params!$B$13))))/2</f>
        <v>0.04727272727</v>
      </c>
      <c r="AC2465" s="13">
        <f>(scaling_params!$G$2*X2465+scaling_params!$G$3*Y2465+scaling_params!$G$4*Z2465+scaling_params!$G$5*AA2465+scaling_params!$G$6*AB2465)*100</f>
        <v>3.564434883</v>
      </c>
      <c r="AD2465" s="11" t="s">
        <v>681</v>
      </c>
      <c r="AE2465" s="11">
        <f t="shared" si="2"/>
        <v>0</v>
      </c>
    </row>
    <row r="2466" ht="15.75" customHeight="1">
      <c r="A2466" s="11" t="s">
        <v>410</v>
      </c>
      <c r="B2466" s="11" t="s">
        <v>163</v>
      </c>
      <c r="C2466" s="11" t="s">
        <v>328</v>
      </c>
      <c r="D2466" s="11" t="s">
        <v>170</v>
      </c>
      <c r="E2466" s="12">
        <v>2024.0</v>
      </c>
      <c r="F2466" s="11" t="s">
        <v>166</v>
      </c>
      <c r="G2466" s="11" t="s">
        <v>184</v>
      </c>
      <c r="H2466" s="11">
        <v>1.0</v>
      </c>
      <c r="I2466" s="13">
        <v>8.9</v>
      </c>
      <c r="J2466" s="11">
        <v>1.0</v>
      </c>
      <c r="K2466" s="13">
        <v>4.7</v>
      </c>
      <c r="L2466" s="13">
        <v>4.9</v>
      </c>
      <c r="M2466" s="11">
        <v>-1.0</v>
      </c>
      <c r="N2466" s="14">
        <v>0.66</v>
      </c>
      <c r="O2466" s="13">
        <v>58.3</v>
      </c>
      <c r="P2466" s="13">
        <v>9.6</v>
      </c>
      <c r="Q2466" s="13">
        <v>23.0</v>
      </c>
      <c r="R2466" s="13">
        <v>10.9</v>
      </c>
      <c r="S2466" s="13">
        <v>2.2</v>
      </c>
      <c r="T2466" s="13">
        <v>1.6</v>
      </c>
      <c r="U2466" s="13">
        <v>1.0</v>
      </c>
      <c r="V2466" s="13">
        <v>54.9</v>
      </c>
      <c r="W2466" s="11" t="str">
        <f t="shared" si="1"/>
        <v>C-Weak|BBVA|Risk|2024</v>
      </c>
      <c r="X2466" s="15">
        <f>(MAX(0,MIN(1,1-(K2466-scaling_params!$B$2)/(scaling_params!$C$2-scaling_params!$B$2)))+MAX(0,MIN(1,(L2466-scaling_params!$B$3)/(scaling_params!$C$3-scaling_params!$B$3))))/2</f>
        <v>0.1397058824</v>
      </c>
      <c r="Y2466" s="15">
        <f>(MAX(0,MIN(1,(M2466-scaling_params!$B$4)/(scaling_params!$C$4-scaling_params!$B$4)))+MAX(0,MIN(1,(N2466-scaling_params!$B$5)/(scaling_params!$C$5-scaling_params!$B$5))))/2</f>
        <v>0.331547619</v>
      </c>
      <c r="Z2466" s="15">
        <f>(MAX(0,MIN(1,(O2466-scaling_params!$B$6)/(scaling_params!$C$6-scaling_params!$B$6)))+MAX(0,MIN(1,1-(P2466-scaling_params!$B$7)/(scaling_params!$C$7-scaling_params!$B$7)))+MAX(0,MIN(1,(T2466-scaling_params!$B$11)/(scaling_params!$C$11-scaling_params!$B$11))))/3</f>
        <v>0.0375766148</v>
      </c>
      <c r="AA2466" s="15">
        <f>(MAX(0,MIN(1,1-(Q2466-scaling_params!$B$8)/(scaling_params!$C$8-scaling_params!$B$8)))+MAX(0,MIN(1,(R2466-scaling_params!$B$9)/(scaling_params!$C$9-scaling_params!$B$9)))+MAX(0,MIN(1,(S2466-scaling_params!$B$10)/(scaling_params!$C$10-scaling_params!$B$10))))/3</f>
        <v>0.07992057583</v>
      </c>
      <c r="AB2466" s="15">
        <f>(MAX(0,MIN(1,(U2466-scaling_params!$B$12)/(scaling_params!$C$12-scaling_params!$B$12)))+MAX(0,MIN(1,(V2466-scaling_params!$B$13)/(scaling_params!$C$13-scaling_params!$B$13))))/2</f>
        <v>0.1045454545</v>
      </c>
      <c r="AC2466" s="13">
        <f>(scaling_params!$G$2*X2466+scaling_params!$G$3*Y2466+scaling_params!$G$4*Z2466+scaling_params!$G$5*AA2466+scaling_params!$G$6*AB2466)*100</f>
        <v>14.59774623</v>
      </c>
      <c r="AD2466" s="11" t="s">
        <v>681</v>
      </c>
      <c r="AE2466" s="11">
        <f t="shared" si="2"/>
        <v>0</v>
      </c>
    </row>
    <row r="2467" ht="15.75" customHeight="1">
      <c r="A2467" s="11" t="s">
        <v>410</v>
      </c>
      <c r="B2467" s="11" t="s">
        <v>163</v>
      </c>
      <c r="C2467" s="11" t="s">
        <v>328</v>
      </c>
      <c r="D2467" s="11" t="s">
        <v>170</v>
      </c>
      <c r="E2467" s="12">
        <v>2025.0</v>
      </c>
      <c r="F2467" s="11" t="s">
        <v>166</v>
      </c>
      <c r="G2467" s="11" t="s">
        <v>184</v>
      </c>
      <c r="H2467" s="11">
        <v>1.0</v>
      </c>
      <c r="I2467" s="13">
        <v>8.6</v>
      </c>
      <c r="J2467" s="11">
        <v>1.0</v>
      </c>
      <c r="K2467" s="13">
        <v>4.1</v>
      </c>
      <c r="L2467" s="13">
        <v>3.5</v>
      </c>
      <c r="M2467" s="11">
        <v>0.0</v>
      </c>
      <c r="N2467" s="14">
        <v>0.61</v>
      </c>
      <c r="O2467" s="13">
        <v>54.6</v>
      </c>
      <c r="P2467" s="13">
        <v>8.4</v>
      </c>
      <c r="Q2467" s="13">
        <v>21.3</v>
      </c>
      <c r="R2467" s="13">
        <v>7.8</v>
      </c>
      <c r="S2467" s="13">
        <v>2.4</v>
      </c>
      <c r="T2467" s="13">
        <v>1.8</v>
      </c>
      <c r="U2467" s="13">
        <v>0.9</v>
      </c>
      <c r="V2467" s="13">
        <v>60.0</v>
      </c>
      <c r="W2467" s="11" t="str">
        <f t="shared" si="1"/>
        <v>C-Weak|BBVA|Risk|2025</v>
      </c>
      <c r="X2467" s="15">
        <f>(MAX(0,MIN(1,1-(K2467-scaling_params!$B$2)/(scaling_params!$C$2-scaling_params!$B$2)))+MAX(0,MIN(1,(L2467-scaling_params!$B$3)/(scaling_params!$C$3-scaling_params!$B$3))))/2</f>
        <v>0.03676470588</v>
      </c>
      <c r="Y2467" s="15">
        <f>(MAX(0,MIN(1,(M2467-scaling_params!$B$4)/(scaling_params!$C$4-scaling_params!$B$4)))+MAX(0,MIN(1,(N2467-scaling_params!$B$5)/(scaling_params!$C$5-scaling_params!$B$5))))/2</f>
        <v>0.2738095238</v>
      </c>
      <c r="Z2467" s="15">
        <f>(MAX(0,MIN(1,(O2467-scaling_params!$B$6)/(scaling_params!$C$6-scaling_params!$B$6)))+MAX(0,MIN(1,1-(P2467-scaling_params!$B$7)/(scaling_params!$C$7-scaling_params!$B$7)))+MAX(0,MIN(1,(T2467-scaling_params!$B$11)/(scaling_params!$C$11-scaling_params!$B$11))))/3</f>
        <v>0.1006435006</v>
      </c>
      <c r="AA2467" s="15">
        <f>(MAX(0,MIN(1,1-(Q2467-scaling_params!$B$8)/(scaling_params!$C$8-scaling_params!$B$8)))+MAX(0,MIN(1,(R2467-scaling_params!$B$9)/(scaling_params!$C$9-scaling_params!$B$9)))+MAX(0,MIN(1,(S2467-scaling_params!$B$10)/(scaling_params!$C$10-scaling_params!$B$10))))/3</f>
        <v>0.07843137255</v>
      </c>
      <c r="AB2467" s="15">
        <f>(MAX(0,MIN(1,(U2467-scaling_params!$B$12)/(scaling_params!$C$12-scaling_params!$B$12)))+MAX(0,MIN(1,(V2467-scaling_params!$B$13)/(scaling_params!$C$13-scaling_params!$B$13))))/2</f>
        <v>0.1509090909</v>
      </c>
      <c r="AC2467" s="13">
        <f>(scaling_params!$G$2*X2467+scaling_params!$G$3*Y2467+scaling_params!$G$4*Z2467+scaling_params!$G$5*AA2467+scaling_params!$G$6*AB2467)*100</f>
        <v>12.82473609</v>
      </c>
      <c r="AD2467" s="11" t="s">
        <v>681</v>
      </c>
      <c r="AE2467" s="11">
        <f t="shared" si="2"/>
        <v>0</v>
      </c>
    </row>
    <row r="2468" ht="15.75" customHeight="1">
      <c r="A2468" s="11" t="s">
        <v>411</v>
      </c>
      <c r="B2468" s="11" t="s">
        <v>163</v>
      </c>
      <c r="C2468" s="11" t="s">
        <v>328</v>
      </c>
      <c r="D2468" s="11" t="s">
        <v>174</v>
      </c>
      <c r="E2468" s="12">
        <v>2024.0</v>
      </c>
      <c r="F2468" s="11" t="s">
        <v>166</v>
      </c>
      <c r="G2468" s="11" t="s">
        <v>175</v>
      </c>
      <c r="H2468" s="11">
        <v>1.0</v>
      </c>
      <c r="I2468" s="13">
        <v>8.9</v>
      </c>
      <c r="J2468" s="11">
        <v>0.0</v>
      </c>
      <c r="K2468" s="13">
        <v>4.4</v>
      </c>
      <c r="L2468" s="13">
        <v>3.7</v>
      </c>
      <c r="M2468" s="11">
        <v>-26.0</v>
      </c>
      <c r="N2468" s="14">
        <v>0.6</v>
      </c>
      <c r="O2468" s="13">
        <v>50.8</v>
      </c>
      <c r="P2468" s="13">
        <v>10.1</v>
      </c>
      <c r="Q2468" s="13">
        <v>23.5</v>
      </c>
      <c r="R2468" s="13">
        <v>5.6</v>
      </c>
      <c r="S2468" s="13">
        <v>1.6</v>
      </c>
      <c r="T2468" s="13">
        <v>1.9</v>
      </c>
      <c r="U2468" s="13">
        <v>0.8</v>
      </c>
      <c r="V2468" s="13">
        <v>51.3</v>
      </c>
      <c r="W2468" s="11" t="str">
        <f t="shared" si="1"/>
        <v>C-Weak|BBVA|Digital|2024</v>
      </c>
      <c r="X2468" s="15">
        <f>(MAX(0,MIN(1,1-(K2468-scaling_params!$B$2)/(scaling_params!$C$2-scaling_params!$B$2)))+MAX(0,MIN(1,(L2468-scaling_params!$B$3)/(scaling_params!$C$3-scaling_params!$B$3))))/2</f>
        <v>0.05147058824</v>
      </c>
      <c r="Y2468" s="15">
        <f>(MAX(0,MIN(1,(M2468-scaling_params!$B$4)/(scaling_params!$C$4-scaling_params!$B$4)))+MAX(0,MIN(1,(N2468-scaling_params!$B$5)/(scaling_params!$C$5-scaling_params!$B$5))))/2</f>
        <v>0.1375</v>
      </c>
      <c r="Z2468" s="15">
        <f>(MAX(0,MIN(1,(O2468-scaling_params!$B$6)/(scaling_params!$C$6-scaling_params!$B$6)))+MAX(0,MIN(1,1-(P2468-scaling_params!$B$7)/(scaling_params!$C$7-scaling_params!$B$7)))+MAX(0,MIN(1,(T2468-scaling_params!$B$11)/(scaling_params!$C$11-scaling_params!$B$11))))/3</f>
        <v>0.0380952381</v>
      </c>
      <c r="AA2468" s="15">
        <f>(MAX(0,MIN(1,1-(Q2468-scaling_params!$B$8)/(scaling_params!$C$8-scaling_params!$B$8)))+MAX(0,MIN(1,(R2468-scaling_params!$B$9)/(scaling_params!$C$9-scaling_params!$B$9)))+MAX(0,MIN(1,(S2468-scaling_params!$B$10)/(scaling_params!$C$10-scaling_params!$B$10))))/3</f>
        <v>0</v>
      </c>
      <c r="AB2468" s="15">
        <f>(MAX(0,MIN(1,(U2468-scaling_params!$B$12)/(scaling_params!$C$12-scaling_params!$B$12)))+MAX(0,MIN(1,(V2468-scaling_params!$B$13)/(scaling_params!$C$13-scaling_params!$B$13))))/2</f>
        <v>0.07181818182</v>
      </c>
      <c r="AC2468" s="13">
        <f>(scaling_params!$G$2*X2468+scaling_params!$G$3*Y2468+scaling_params!$G$4*Z2468+scaling_params!$G$5*AA2468+scaling_params!$G$6*AB2468)*100</f>
        <v>6.183501464</v>
      </c>
      <c r="AD2468" s="11" t="s">
        <v>681</v>
      </c>
      <c r="AE2468" s="11">
        <f t="shared" si="2"/>
        <v>0</v>
      </c>
    </row>
    <row r="2469" ht="15.75" customHeight="1">
      <c r="A2469" s="11" t="s">
        <v>411</v>
      </c>
      <c r="B2469" s="11" t="s">
        <v>163</v>
      </c>
      <c r="C2469" s="11" t="s">
        <v>328</v>
      </c>
      <c r="D2469" s="11" t="s">
        <v>174</v>
      </c>
      <c r="E2469" s="12">
        <v>2025.0</v>
      </c>
      <c r="F2469" s="11" t="s">
        <v>166</v>
      </c>
      <c r="G2469" s="11" t="s">
        <v>175</v>
      </c>
      <c r="H2469" s="11">
        <v>1.0</v>
      </c>
      <c r="I2469" s="13">
        <v>8.6</v>
      </c>
      <c r="J2469" s="11">
        <v>0.0</v>
      </c>
      <c r="K2469" s="13">
        <v>4.9</v>
      </c>
      <c r="L2469" s="13">
        <v>4.5</v>
      </c>
      <c r="M2469" s="11">
        <v>-7.0</v>
      </c>
      <c r="N2469" s="14">
        <v>0.65</v>
      </c>
      <c r="O2469" s="13">
        <v>53.6</v>
      </c>
      <c r="P2469" s="13">
        <v>9.0</v>
      </c>
      <c r="Q2469" s="13">
        <v>22.9</v>
      </c>
      <c r="R2469" s="13">
        <v>8.4</v>
      </c>
      <c r="S2469" s="13">
        <v>2.4</v>
      </c>
      <c r="T2469" s="13">
        <v>1.7</v>
      </c>
      <c r="U2469" s="13">
        <v>0.8</v>
      </c>
      <c r="V2469" s="13">
        <v>49.6</v>
      </c>
      <c r="W2469" s="11" t="str">
        <f t="shared" si="1"/>
        <v>C-Weak|BBVA|Digital|2025</v>
      </c>
      <c r="X2469" s="15">
        <f>(MAX(0,MIN(1,1-(K2469-scaling_params!$B$2)/(scaling_params!$C$2-scaling_params!$B$2)))+MAX(0,MIN(1,(L2469-scaling_params!$B$3)/(scaling_params!$C$3-scaling_params!$B$3))))/2</f>
        <v>0.1102941176</v>
      </c>
      <c r="Y2469" s="15">
        <f>(MAX(0,MIN(1,(M2469-scaling_params!$B$4)/(scaling_params!$C$4-scaling_params!$B$4)))+MAX(0,MIN(1,(N2469-scaling_params!$B$5)/(scaling_params!$C$5-scaling_params!$B$5))))/2</f>
        <v>0.2904761905</v>
      </c>
      <c r="Z2469" s="15">
        <f>(MAX(0,MIN(1,(O2469-scaling_params!$B$6)/(scaling_params!$C$6-scaling_params!$B$6)))+MAX(0,MIN(1,1-(P2469-scaling_params!$B$7)/(scaling_params!$C$7-scaling_params!$B$7)))+MAX(0,MIN(1,(T2469-scaling_params!$B$11)/(scaling_params!$C$11-scaling_params!$B$11))))/3</f>
        <v>0.03706563707</v>
      </c>
      <c r="AA2469" s="15">
        <f>(MAX(0,MIN(1,1-(Q2469-scaling_params!$B$8)/(scaling_params!$C$8-scaling_params!$B$8)))+MAX(0,MIN(1,(R2469-scaling_params!$B$9)/(scaling_params!$C$9-scaling_params!$B$9)))+MAX(0,MIN(1,(S2469-scaling_params!$B$10)/(scaling_params!$C$10-scaling_params!$B$10))))/3</f>
        <v>0.07843137255</v>
      </c>
      <c r="AB2469" s="15">
        <f>(MAX(0,MIN(1,(U2469-scaling_params!$B$12)/(scaling_params!$C$12-scaling_params!$B$12)))+MAX(0,MIN(1,(V2469-scaling_params!$B$13)/(scaling_params!$C$13-scaling_params!$B$13))))/2</f>
        <v>0.05636363636</v>
      </c>
      <c r="AC2469" s="13">
        <f>(scaling_params!$G$2*X2469+scaling_params!$G$3*Y2469+scaling_params!$G$4*Z2469+scaling_params!$G$5*AA2469+scaling_params!$G$6*AB2469)*100</f>
        <v>12.33462778</v>
      </c>
      <c r="AD2469" s="11" t="s">
        <v>681</v>
      </c>
      <c r="AE2469" s="11">
        <f t="shared" si="2"/>
        <v>0</v>
      </c>
    </row>
    <row r="2470" ht="15.75" customHeight="1">
      <c r="A2470" s="11" t="s">
        <v>412</v>
      </c>
      <c r="B2470" s="11" t="s">
        <v>163</v>
      </c>
      <c r="C2470" s="11" t="s">
        <v>328</v>
      </c>
      <c r="D2470" s="11" t="s">
        <v>181</v>
      </c>
      <c r="E2470" s="12">
        <v>2024.0</v>
      </c>
      <c r="F2470" s="11" t="s">
        <v>171</v>
      </c>
      <c r="G2470" s="11" t="s">
        <v>184</v>
      </c>
      <c r="H2470" s="11">
        <v>1.0</v>
      </c>
      <c r="I2470" s="13">
        <v>8.9</v>
      </c>
      <c r="J2470" s="11">
        <v>0.0</v>
      </c>
      <c r="K2470" s="13">
        <v>5.0</v>
      </c>
      <c r="L2470" s="13">
        <v>2.7</v>
      </c>
      <c r="M2470" s="11">
        <v>-42.0</v>
      </c>
      <c r="N2470" s="14">
        <v>0.6</v>
      </c>
      <c r="O2470" s="13">
        <v>58.2</v>
      </c>
      <c r="P2470" s="13">
        <v>10.1</v>
      </c>
      <c r="Q2470" s="13">
        <v>23.5</v>
      </c>
      <c r="R2470" s="13">
        <v>8.2</v>
      </c>
      <c r="S2470" s="13">
        <v>1.2</v>
      </c>
      <c r="T2470" s="13">
        <v>1.0</v>
      </c>
      <c r="U2470" s="13">
        <v>1.0</v>
      </c>
      <c r="V2470" s="13">
        <v>45.5</v>
      </c>
      <c r="W2470" s="11" t="str">
        <f t="shared" si="1"/>
        <v>C-Weak|BBVA|Corporate|2024</v>
      </c>
      <c r="X2470" s="15">
        <f>(MAX(0,MIN(1,1-(K2470-scaling_params!$B$2)/(scaling_params!$C$2-scaling_params!$B$2)))+MAX(0,MIN(1,(L2470-scaling_params!$B$3)/(scaling_params!$C$3-scaling_params!$B$3))))/2</f>
        <v>0</v>
      </c>
      <c r="Y2470" s="15">
        <f>(MAX(0,MIN(1,(M2470-scaling_params!$B$4)/(scaling_params!$C$4-scaling_params!$B$4)))+MAX(0,MIN(1,(N2470-scaling_params!$B$5)/(scaling_params!$C$5-scaling_params!$B$5))))/2</f>
        <v>0.06130952381</v>
      </c>
      <c r="Z2470" s="15">
        <f>(MAX(0,MIN(1,(O2470-scaling_params!$B$6)/(scaling_params!$C$6-scaling_params!$B$6)))+MAX(0,MIN(1,1-(P2470-scaling_params!$B$7)/(scaling_params!$C$7-scaling_params!$B$7)))+MAX(0,MIN(1,(T2470-scaling_params!$B$11)/(scaling_params!$C$11-scaling_params!$B$11))))/3</f>
        <v>0.02640264026</v>
      </c>
      <c r="AA2470" s="15">
        <f>(MAX(0,MIN(1,1-(Q2470-scaling_params!$B$8)/(scaling_params!$C$8-scaling_params!$B$8)))+MAX(0,MIN(1,(R2470-scaling_params!$B$9)/(scaling_params!$C$9-scaling_params!$B$9)))+MAX(0,MIN(1,(S2470-scaling_params!$B$10)/(scaling_params!$C$10-scaling_params!$B$10))))/3</f>
        <v>0</v>
      </c>
      <c r="AB2470" s="15">
        <f>(MAX(0,MIN(1,(U2470-scaling_params!$B$12)/(scaling_params!$C$12-scaling_params!$B$12)))+MAX(0,MIN(1,(V2470-scaling_params!$B$13)/(scaling_params!$C$13-scaling_params!$B$13))))/2</f>
        <v>0.01909090909</v>
      </c>
      <c r="AC2470" s="13">
        <f>(scaling_params!$G$2*X2470+scaling_params!$G$3*Y2470+scaling_params!$G$4*Z2470+scaling_params!$G$5*AA2470+scaling_params!$G$6*AB2470)*100</f>
        <v>2.286508583</v>
      </c>
      <c r="AD2470" s="11" t="s">
        <v>681</v>
      </c>
      <c r="AE2470" s="11">
        <f t="shared" si="2"/>
        <v>0</v>
      </c>
    </row>
    <row r="2471" ht="15.75" customHeight="1">
      <c r="A2471" s="11" t="s">
        <v>412</v>
      </c>
      <c r="B2471" s="11" t="s">
        <v>163</v>
      </c>
      <c r="C2471" s="11" t="s">
        <v>328</v>
      </c>
      <c r="D2471" s="11" t="s">
        <v>181</v>
      </c>
      <c r="E2471" s="12">
        <v>2025.0</v>
      </c>
      <c r="F2471" s="11" t="s">
        <v>171</v>
      </c>
      <c r="G2471" s="11" t="s">
        <v>184</v>
      </c>
      <c r="H2471" s="11">
        <v>1.0</v>
      </c>
      <c r="I2471" s="13">
        <v>8.6</v>
      </c>
      <c r="J2471" s="11">
        <v>0.0</v>
      </c>
      <c r="K2471" s="13">
        <v>5.1</v>
      </c>
      <c r="L2471" s="13">
        <v>3.1</v>
      </c>
      <c r="M2471" s="11">
        <v>-42.0</v>
      </c>
      <c r="N2471" s="14">
        <v>0.56</v>
      </c>
      <c r="O2471" s="13">
        <v>54.3</v>
      </c>
      <c r="P2471" s="13">
        <v>9.4</v>
      </c>
      <c r="Q2471" s="13">
        <v>22.9</v>
      </c>
      <c r="R2471" s="13">
        <v>7.0</v>
      </c>
      <c r="S2471" s="13">
        <v>1.5</v>
      </c>
      <c r="T2471" s="13">
        <v>1.0</v>
      </c>
      <c r="U2471" s="13">
        <v>0.8</v>
      </c>
      <c r="V2471" s="13">
        <v>47.2</v>
      </c>
      <c r="W2471" s="11" t="str">
        <f t="shared" si="1"/>
        <v>C-Weak|BBVA|Corporate|2025</v>
      </c>
      <c r="X2471" s="15">
        <f>(MAX(0,MIN(1,1-(K2471-scaling_params!$B$2)/(scaling_params!$C$2-scaling_params!$B$2)))+MAX(0,MIN(1,(L2471-scaling_params!$B$3)/(scaling_params!$C$3-scaling_params!$B$3))))/2</f>
        <v>0.007352941176</v>
      </c>
      <c r="Y2471" s="15">
        <f>(MAX(0,MIN(1,(M2471-scaling_params!$B$4)/(scaling_params!$C$4-scaling_params!$B$4)))+MAX(0,MIN(1,(N2471-scaling_params!$B$5)/(scaling_params!$C$5-scaling_params!$B$5))))/2</f>
        <v>0.02380952381</v>
      </c>
      <c r="Z2471" s="15">
        <f>(MAX(0,MIN(1,(O2471-scaling_params!$B$6)/(scaling_params!$C$6-scaling_params!$B$6)))+MAX(0,MIN(1,1-(P2471-scaling_params!$B$7)/(scaling_params!$C$7-scaling_params!$B$7)))+MAX(0,MIN(1,(T2471-scaling_params!$B$11)/(scaling_params!$C$11-scaling_params!$B$11))))/3</f>
        <v>0</v>
      </c>
      <c r="AA2471" s="15">
        <f>(MAX(0,MIN(1,1-(Q2471-scaling_params!$B$8)/(scaling_params!$C$8-scaling_params!$B$8)))+MAX(0,MIN(1,(R2471-scaling_params!$B$9)/(scaling_params!$C$9-scaling_params!$B$9)))+MAX(0,MIN(1,(S2471-scaling_params!$B$10)/(scaling_params!$C$10-scaling_params!$B$10))))/3</f>
        <v>0</v>
      </c>
      <c r="AB2471" s="15">
        <f>(MAX(0,MIN(1,(U2471-scaling_params!$B$12)/(scaling_params!$C$12-scaling_params!$B$12)))+MAX(0,MIN(1,(V2471-scaling_params!$B$13)/(scaling_params!$C$13-scaling_params!$B$13))))/2</f>
        <v>0.03454545455</v>
      </c>
      <c r="AC2471" s="13">
        <f>(scaling_params!$G$2*X2471+scaling_params!$G$3*Y2471+scaling_params!$G$4*Z2471+scaling_params!$G$5*AA2471+scaling_params!$G$6*AB2471)*100</f>
        <v>1.139954291</v>
      </c>
      <c r="AD2471" s="11" t="s">
        <v>681</v>
      </c>
      <c r="AE2471" s="11">
        <f t="shared" si="2"/>
        <v>0</v>
      </c>
    </row>
    <row r="2472" ht="15.75" customHeight="1">
      <c r="A2472" s="11" t="s">
        <v>413</v>
      </c>
      <c r="B2472" s="11" t="s">
        <v>163</v>
      </c>
      <c r="C2472" s="11" t="s">
        <v>328</v>
      </c>
      <c r="D2472" s="11" t="s">
        <v>170</v>
      </c>
      <c r="E2472" s="12">
        <v>2024.0</v>
      </c>
      <c r="F2472" s="11" t="s">
        <v>166</v>
      </c>
      <c r="G2472" s="11" t="s">
        <v>175</v>
      </c>
      <c r="H2472" s="11">
        <v>3.0</v>
      </c>
      <c r="I2472" s="13">
        <v>8.9</v>
      </c>
      <c r="J2472" s="11">
        <v>0.0</v>
      </c>
      <c r="K2472" s="13">
        <v>4.7</v>
      </c>
      <c r="L2472" s="13">
        <v>5.2</v>
      </c>
      <c r="M2472" s="11">
        <v>8.0</v>
      </c>
      <c r="N2472" s="14">
        <v>0.65</v>
      </c>
      <c r="O2472" s="13">
        <v>58.3</v>
      </c>
      <c r="P2472" s="13">
        <v>9.6</v>
      </c>
      <c r="Q2472" s="13">
        <v>23.0</v>
      </c>
      <c r="R2472" s="13">
        <v>10.9</v>
      </c>
      <c r="S2472" s="13">
        <v>1.5</v>
      </c>
      <c r="T2472" s="13">
        <v>1.9</v>
      </c>
      <c r="U2472" s="13">
        <v>1.0</v>
      </c>
      <c r="V2472" s="13">
        <v>58.0</v>
      </c>
      <c r="W2472" s="11" t="str">
        <f t="shared" si="1"/>
        <v>C-Weak|BBVA|Risk|2024</v>
      </c>
      <c r="X2472" s="15">
        <f>(MAX(0,MIN(1,1-(K2472-scaling_params!$B$2)/(scaling_params!$C$2-scaling_params!$B$2)))+MAX(0,MIN(1,(L2472-scaling_params!$B$3)/(scaling_params!$C$3-scaling_params!$B$3))))/2</f>
        <v>0.1617647059</v>
      </c>
      <c r="Y2472" s="15">
        <f>(MAX(0,MIN(1,(M2472-scaling_params!$B$4)/(scaling_params!$C$4-scaling_params!$B$4)))+MAX(0,MIN(1,(N2472-scaling_params!$B$5)/(scaling_params!$C$5-scaling_params!$B$5))))/2</f>
        <v>0.3619047619</v>
      </c>
      <c r="Z2472" s="15">
        <f>(MAX(0,MIN(1,(O2472-scaling_params!$B$6)/(scaling_params!$C$6-scaling_params!$B$6)))+MAX(0,MIN(1,1-(P2472-scaling_params!$B$7)/(scaling_params!$C$7-scaling_params!$B$7)))+MAX(0,MIN(1,(T2472-scaling_params!$B$11)/(scaling_params!$C$11-scaling_params!$B$11))))/3</f>
        <v>0.06614804338</v>
      </c>
      <c r="AA2472" s="15">
        <f>(MAX(0,MIN(1,1-(Q2472-scaling_params!$B$8)/(scaling_params!$C$8-scaling_params!$B$8)))+MAX(0,MIN(1,(R2472-scaling_params!$B$9)/(scaling_params!$C$9-scaling_params!$B$9)))+MAX(0,MIN(1,(S2472-scaling_params!$B$10)/(scaling_params!$C$10-scaling_params!$B$10))))/3</f>
        <v>0.02109704641</v>
      </c>
      <c r="AB2472" s="15">
        <f>(MAX(0,MIN(1,(U2472-scaling_params!$B$12)/(scaling_params!$C$12-scaling_params!$B$12)))+MAX(0,MIN(1,(V2472-scaling_params!$B$13)/(scaling_params!$C$13-scaling_params!$B$13))))/2</f>
        <v>0.1327272727</v>
      </c>
      <c r="AC2472" s="13">
        <f>(scaling_params!$G$2*X2472+scaling_params!$G$3*Y2472+scaling_params!$G$4*Z2472+scaling_params!$G$5*AA2472+scaling_params!$G$6*AB2472)*100</f>
        <v>15.79820135</v>
      </c>
      <c r="AD2472" s="11" t="s">
        <v>681</v>
      </c>
      <c r="AE2472" s="11">
        <f t="shared" si="2"/>
        <v>0</v>
      </c>
    </row>
    <row r="2473" ht="15.75" customHeight="1">
      <c r="A2473" s="11" t="s">
        <v>413</v>
      </c>
      <c r="B2473" s="11" t="s">
        <v>163</v>
      </c>
      <c r="C2473" s="11" t="s">
        <v>328</v>
      </c>
      <c r="D2473" s="11" t="s">
        <v>170</v>
      </c>
      <c r="E2473" s="12">
        <v>2025.0</v>
      </c>
      <c r="F2473" s="11" t="s">
        <v>166</v>
      </c>
      <c r="G2473" s="11" t="s">
        <v>175</v>
      </c>
      <c r="H2473" s="11">
        <v>3.0</v>
      </c>
      <c r="I2473" s="13">
        <v>8.6</v>
      </c>
      <c r="J2473" s="11">
        <v>0.0</v>
      </c>
      <c r="K2473" s="13">
        <v>4.1</v>
      </c>
      <c r="L2473" s="13">
        <v>4.8</v>
      </c>
      <c r="M2473" s="11">
        <v>-34.0</v>
      </c>
      <c r="N2473" s="14">
        <v>0.65</v>
      </c>
      <c r="O2473" s="13">
        <v>54.6</v>
      </c>
      <c r="P2473" s="13">
        <v>8.4</v>
      </c>
      <c r="Q2473" s="13">
        <v>21.3</v>
      </c>
      <c r="R2473" s="13">
        <v>7.8</v>
      </c>
      <c r="S2473" s="13">
        <v>1.2</v>
      </c>
      <c r="T2473" s="13">
        <v>1.5</v>
      </c>
      <c r="U2473" s="13">
        <v>0.9</v>
      </c>
      <c r="V2473" s="13">
        <v>50.6</v>
      </c>
      <c r="W2473" s="11" t="str">
        <f t="shared" si="1"/>
        <v>C-Weak|BBVA|Risk|2025</v>
      </c>
      <c r="X2473" s="15">
        <f>(MAX(0,MIN(1,1-(K2473-scaling_params!$B$2)/(scaling_params!$C$2-scaling_params!$B$2)))+MAX(0,MIN(1,(L2473-scaling_params!$B$3)/(scaling_params!$C$3-scaling_params!$B$3))))/2</f>
        <v>0.1323529412</v>
      </c>
      <c r="Y2473" s="15">
        <f>(MAX(0,MIN(1,(M2473-scaling_params!$B$4)/(scaling_params!$C$4-scaling_params!$B$4)))+MAX(0,MIN(1,(N2473-scaling_params!$B$5)/(scaling_params!$C$5-scaling_params!$B$5))))/2</f>
        <v>0.1619047619</v>
      </c>
      <c r="Z2473" s="15">
        <f>(MAX(0,MIN(1,(O2473-scaling_params!$B$6)/(scaling_params!$C$6-scaling_params!$B$6)))+MAX(0,MIN(1,1-(P2473-scaling_params!$B$7)/(scaling_params!$C$7-scaling_params!$B$7)))+MAX(0,MIN(1,(T2473-scaling_params!$B$11)/(scaling_params!$C$11-scaling_params!$B$11))))/3</f>
        <v>0.07207207207</v>
      </c>
      <c r="AA2473" s="15">
        <f>(MAX(0,MIN(1,1-(Q2473-scaling_params!$B$8)/(scaling_params!$C$8-scaling_params!$B$8)))+MAX(0,MIN(1,(R2473-scaling_params!$B$9)/(scaling_params!$C$9-scaling_params!$B$9)))+MAX(0,MIN(1,(S2473-scaling_params!$B$10)/(scaling_params!$C$10-scaling_params!$B$10))))/3</f>
        <v>0</v>
      </c>
      <c r="AB2473" s="15">
        <f>(MAX(0,MIN(1,(U2473-scaling_params!$B$12)/(scaling_params!$C$12-scaling_params!$B$12)))+MAX(0,MIN(1,(V2473-scaling_params!$B$13)/(scaling_params!$C$13-scaling_params!$B$13))))/2</f>
        <v>0.06545454545</v>
      </c>
      <c r="AC2473" s="13">
        <f>(scaling_params!$G$2*X2473+scaling_params!$G$3*Y2473+scaling_params!$G$4*Z2473+scaling_params!$G$5*AA2473+scaling_params!$G$6*AB2473)*100</f>
        <v>9.381113352</v>
      </c>
      <c r="AD2473" s="11" t="s">
        <v>681</v>
      </c>
      <c r="AE2473" s="11">
        <f t="shared" si="2"/>
        <v>0</v>
      </c>
    </row>
    <row r="2474" ht="15.75" customHeight="1">
      <c r="A2474" s="11" t="s">
        <v>414</v>
      </c>
      <c r="B2474" s="11" t="s">
        <v>163</v>
      </c>
      <c r="C2474" s="11" t="s">
        <v>328</v>
      </c>
      <c r="D2474" s="11" t="s">
        <v>170</v>
      </c>
      <c r="E2474" s="12">
        <v>2024.0</v>
      </c>
      <c r="F2474" s="11" t="s">
        <v>171</v>
      </c>
      <c r="G2474" s="11" t="s">
        <v>184</v>
      </c>
      <c r="H2474" s="11">
        <v>2.0</v>
      </c>
      <c r="I2474" s="13">
        <v>8.9</v>
      </c>
      <c r="J2474" s="11">
        <v>0.0</v>
      </c>
      <c r="K2474" s="13">
        <v>4.7</v>
      </c>
      <c r="L2474" s="13">
        <v>4.1</v>
      </c>
      <c r="M2474" s="11">
        <v>-6.0</v>
      </c>
      <c r="N2474" s="14">
        <v>0.6</v>
      </c>
      <c r="O2474" s="13">
        <v>58.3</v>
      </c>
      <c r="P2474" s="13">
        <v>9.6</v>
      </c>
      <c r="Q2474" s="13">
        <v>23.0</v>
      </c>
      <c r="R2474" s="13">
        <v>10.9</v>
      </c>
      <c r="S2474" s="13">
        <v>2.4</v>
      </c>
      <c r="T2474" s="13">
        <v>1.9</v>
      </c>
      <c r="U2474" s="13">
        <v>1.0</v>
      </c>
      <c r="V2474" s="13">
        <v>58.1</v>
      </c>
      <c r="W2474" s="11" t="str">
        <f t="shared" si="1"/>
        <v>C-Weak|BBVA|Risk|2024</v>
      </c>
      <c r="X2474" s="15">
        <f>(MAX(0,MIN(1,1-(K2474-scaling_params!$B$2)/(scaling_params!$C$2-scaling_params!$B$2)))+MAX(0,MIN(1,(L2474-scaling_params!$B$3)/(scaling_params!$C$3-scaling_params!$B$3))))/2</f>
        <v>0.08088235294</v>
      </c>
      <c r="Y2474" s="15">
        <f>(MAX(0,MIN(1,(M2474-scaling_params!$B$4)/(scaling_params!$C$4-scaling_params!$B$4)))+MAX(0,MIN(1,(N2474-scaling_params!$B$5)/(scaling_params!$C$5-scaling_params!$B$5))))/2</f>
        <v>0.2327380952</v>
      </c>
      <c r="Z2474" s="15">
        <f>(MAX(0,MIN(1,(O2474-scaling_params!$B$6)/(scaling_params!$C$6-scaling_params!$B$6)))+MAX(0,MIN(1,1-(P2474-scaling_params!$B$7)/(scaling_params!$C$7-scaling_params!$B$7)))+MAX(0,MIN(1,(T2474-scaling_params!$B$11)/(scaling_params!$C$11-scaling_params!$B$11))))/3</f>
        <v>0.06614804338</v>
      </c>
      <c r="AA2474" s="15">
        <f>(MAX(0,MIN(1,1-(Q2474-scaling_params!$B$8)/(scaling_params!$C$8-scaling_params!$B$8)))+MAX(0,MIN(1,(R2474-scaling_params!$B$9)/(scaling_params!$C$9-scaling_params!$B$9)))+MAX(0,MIN(1,(S2474-scaling_params!$B$10)/(scaling_params!$C$10-scaling_params!$B$10))))/3</f>
        <v>0.09952841896</v>
      </c>
      <c r="AB2474" s="15">
        <f>(MAX(0,MIN(1,(U2474-scaling_params!$B$12)/(scaling_params!$C$12-scaling_params!$B$12)))+MAX(0,MIN(1,(V2474-scaling_params!$B$13)/(scaling_params!$C$13-scaling_params!$B$13))))/2</f>
        <v>0.1336363636</v>
      </c>
      <c r="AC2474" s="13">
        <f>(scaling_params!$G$2*X2474+scaling_params!$G$3*Y2474+scaling_params!$G$4*Z2474+scaling_params!$G$5*AA2474+scaling_params!$G$6*AB2474)*100</f>
        <v>12.25316882</v>
      </c>
      <c r="AD2474" s="11" t="s">
        <v>681</v>
      </c>
      <c r="AE2474" s="11">
        <f t="shared" si="2"/>
        <v>0</v>
      </c>
    </row>
    <row r="2475" ht="15.75" customHeight="1">
      <c r="A2475" s="11" t="s">
        <v>414</v>
      </c>
      <c r="B2475" s="11" t="s">
        <v>163</v>
      </c>
      <c r="C2475" s="11" t="s">
        <v>328</v>
      </c>
      <c r="D2475" s="11" t="s">
        <v>170</v>
      </c>
      <c r="E2475" s="12">
        <v>2025.0</v>
      </c>
      <c r="F2475" s="11" t="s">
        <v>171</v>
      </c>
      <c r="G2475" s="11" t="s">
        <v>184</v>
      </c>
      <c r="H2475" s="11">
        <v>2.0</v>
      </c>
      <c r="I2475" s="13">
        <v>8.6</v>
      </c>
      <c r="J2475" s="11">
        <v>0.0</v>
      </c>
      <c r="K2475" s="13">
        <v>4.1</v>
      </c>
      <c r="L2475" s="13">
        <v>4.5</v>
      </c>
      <c r="M2475" s="11">
        <v>-17.0</v>
      </c>
      <c r="N2475" s="14">
        <v>0.65</v>
      </c>
      <c r="O2475" s="13">
        <v>54.6</v>
      </c>
      <c r="P2475" s="13">
        <v>8.4</v>
      </c>
      <c r="Q2475" s="13">
        <v>21.3</v>
      </c>
      <c r="R2475" s="13">
        <v>7.8</v>
      </c>
      <c r="S2475" s="13">
        <v>2.8</v>
      </c>
      <c r="T2475" s="13">
        <v>2.0</v>
      </c>
      <c r="U2475" s="13">
        <v>0.9</v>
      </c>
      <c r="V2475" s="13">
        <v>56.5</v>
      </c>
      <c r="W2475" s="11" t="str">
        <f t="shared" si="1"/>
        <v>C-Weak|BBVA|Risk|2025</v>
      </c>
      <c r="X2475" s="15">
        <f>(MAX(0,MIN(1,1-(K2475-scaling_params!$B$2)/(scaling_params!$C$2-scaling_params!$B$2)))+MAX(0,MIN(1,(L2475-scaling_params!$B$3)/(scaling_params!$C$3-scaling_params!$B$3))))/2</f>
        <v>0.1102941176</v>
      </c>
      <c r="Y2475" s="15">
        <f>(MAX(0,MIN(1,(M2475-scaling_params!$B$4)/(scaling_params!$C$4-scaling_params!$B$4)))+MAX(0,MIN(1,(N2475-scaling_params!$B$5)/(scaling_params!$C$5-scaling_params!$B$5))))/2</f>
        <v>0.2428571429</v>
      </c>
      <c r="Z2475" s="15">
        <f>(MAX(0,MIN(1,(O2475-scaling_params!$B$6)/(scaling_params!$C$6-scaling_params!$B$6)))+MAX(0,MIN(1,1-(P2475-scaling_params!$B$7)/(scaling_params!$C$7-scaling_params!$B$7)))+MAX(0,MIN(1,(T2475-scaling_params!$B$11)/(scaling_params!$C$11-scaling_params!$B$11))))/3</f>
        <v>0.1196911197</v>
      </c>
      <c r="AA2475" s="15">
        <f>(MAX(0,MIN(1,1-(Q2475-scaling_params!$B$8)/(scaling_params!$C$8-scaling_params!$B$8)))+MAX(0,MIN(1,(R2475-scaling_params!$B$9)/(scaling_params!$C$9-scaling_params!$B$9)))+MAX(0,MIN(1,(S2475-scaling_params!$B$10)/(scaling_params!$C$10-scaling_params!$B$10))))/3</f>
        <v>0.1176470588</v>
      </c>
      <c r="AB2475" s="15">
        <f>(MAX(0,MIN(1,(U2475-scaling_params!$B$12)/(scaling_params!$C$12-scaling_params!$B$12)))+MAX(0,MIN(1,(V2475-scaling_params!$B$13)/(scaling_params!$C$13-scaling_params!$B$13))))/2</f>
        <v>0.1190909091</v>
      </c>
      <c r="AC2475" s="13">
        <f>(scaling_params!$G$2*X2475+scaling_params!$G$3*Y2475+scaling_params!$G$4*Z2475+scaling_params!$G$5*AA2475+scaling_params!$G$6*AB2475)*100</f>
        <v>14.5876569</v>
      </c>
      <c r="AD2475" s="11" t="s">
        <v>681</v>
      </c>
      <c r="AE2475" s="11">
        <f t="shared" si="2"/>
        <v>0</v>
      </c>
    </row>
    <row r="2476" ht="15.75" customHeight="1">
      <c r="A2476" s="11" t="s">
        <v>415</v>
      </c>
      <c r="B2476" s="11" t="s">
        <v>163</v>
      </c>
      <c r="C2476" s="11" t="s">
        <v>328</v>
      </c>
      <c r="D2476" s="11" t="s">
        <v>170</v>
      </c>
      <c r="E2476" s="12">
        <v>2024.0</v>
      </c>
      <c r="F2476" s="11" t="s">
        <v>166</v>
      </c>
      <c r="G2476" s="11" t="s">
        <v>175</v>
      </c>
      <c r="H2476" s="11">
        <v>4.0</v>
      </c>
      <c r="I2476" s="13">
        <v>8.9</v>
      </c>
      <c r="J2476" s="11">
        <v>0.0</v>
      </c>
      <c r="K2476" s="13">
        <v>4.7</v>
      </c>
      <c r="L2476" s="13">
        <v>4.1</v>
      </c>
      <c r="M2476" s="11">
        <v>-8.0</v>
      </c>
      <c r="N2476" s="14">
        <v>0.65</v>
      </c>
      <c r="O2476" s="13">
        <v>58.3</v>
      </c>
      <c r="P2476" s="13">
        <v>9.6</v>
      </c>
      <c r="Q2476" s="13">
        <v>23.0</v>
      </c>
      <c r="R2476" s="13">
        <v>10.9</v>
      </c>
      <c r="S2476" s="13">
        <v>2.9</v>
      </c>
      <c r="T2476" s="13">
        <v>1.7</v>
      </c>
      <c r="U2476" s="13">
        <v>1.0</v>
      </c>
      <c r="V2476" s="13">
        <v>59.7</v>
      </c>
      <c r="W2476" s="11" t="str">
        <f t="shared" si="1"/>
        <v>C-Weak|BBVA|Risk|2024</v>
      </c>
      <c r="X2476" s="15">
        <f>(MAX(0,MIN(1,1-(K2476-scaling_params!$B$2)/(scaling_params!$C$2-scaling_params!$B$2)))+MAX(0,MIN(1,(L2476-scaling_params!$B$3)/(scaling_params!$C$3-scaling_params!$B$3))))/2</f>
        <v>0.08088235294</v>
      </c>
      <c r="Y2476" s="15">
        <f>(MAX(0,MIN(1,(M2476-scaling_params!$B$4)/(scaling_params!$C$4-scaling_params!$B$4)))+MAX(0,MIN(1,(N2476-scaling_params!$B$5)/(scaling_params!$C$5-scaling_params!$B$5))))/2</f>
        <v>0.2857142857</v>
      </c>
      <c r="Z2476" s="15">
        <f>(MAX(0,MIN(1,(O2476-scaling_params!$B$6)/(scaling_params!$C$6-scaling_params!$B$6)))+MAX(0,MIN(1,1-(P2476-scaling_params!$B$7)/(scaling_params!$C$7-scaling_params!$B$7)))+MAX(0,MIN(1,(T2476-scaling_params!$B$11)/(scaling_params!$C$11-scaling_params!$B$11))))/3</f>
        <v>0.04710042433</v>
      </c>
      <c r="AA2476" s="15">
        <f>(MAX(0,MIN(1,1-(Q2476-scaling_params!$B$8)/(scaling_params!$C$8-scaling_params!$B$8)))+MAX(0,MIN(1,(R2476-scaling_params!$B$9)/(scaling_params!$C$9-scaling_params!$B$9)))+MAX(0,MIN(1,(S2476-scaling_params!$B$10)/(scaling_params!$C$10-scaling_params!$B$10))))/3</f>
        <v>0.1485480268</v>
      </c>
      <c r="AB2476" s="15">
        <f>(MAX(0,MIN(1,(U2476-scaling_params!$B$12)/(scaling_params!$C$12-scaling_params!$B$12)))+MAX(0,MIN(1,(V2476-scaling_params!$B$13)/(scaling_params!$C$13-scaling_params!$B$13))))/2</f>
        <v>0.1481818182</v>
      </c>
      <c r="AC2476" s="13">
        <f>(scaling_params!$G$2*X2476+scaling_params!$G$3*Y2476+scaling_params!$G$4*Z2476+scaling_params!$G$5*AA2476+scaling_params!$G$6*AB2476)*100</f>
        <v>14.08487171</v>
      </c>
      <c r="AD2476" s="11" t="s">
        <v>681</v>
      </c>
      <c r="AE2476" s="11">
        <f t="shared" si="2"/>
        <v>0</v>
      </c>
    </row>
    <row r="2477" ht="15.75" customHeight="1">
      <c r="A2477" s="11" t="s">
        <v>415</v>
      </c>
      <c r="B2477" s="11" t="s">
        <v>163</v>
      </c>
      <c r="C2477" s="11" t="s">
        <v>328</v>
      </c>
      <c r="D2477" s="11" t="s">
        <v>170</v>
      </c>
      <c r="E2477" s="12">
        <v>2025.0</v>
      </c>
      <c r="F2477" s="11" t="s">
        <v>166</v>
      </c>
      <c r="G2477" s="11" t="s">
        <v>175</v>
      </c>
      <c r="H2477" s="11">
        <v>4.0</v>
      </c>
      <c r="I2477" s="13">
        <v>8.6</v>
      </c>
      <c r="J2477" s="11">
        <v>0.0</v>
      </c>
      <c r="K2477" s="13">
        <v>4.1</v>
      </c>
      <c r="L2477" s="13">
        <v>4.9</v>
      </c>
      <c r="M2477" s="11">
        <v>-22.0</v>
      </c>
      <c r="N2477" s="14">
        <v>0.61</v>
      </c>
      <c r="O2477" s="13">
        <v>54.6</v>
      </c>
      <c r="P2477" s="13">
        <v>8.4</v>
      </c>
      <c r="Q2477" s="13">
        <v>21.3</v>
      </c>
      <c r="R2477" s="13">
        <v>7.8</v>
      </c>
      <c r="S2477" s="13">
        <v>2.5</v>
      </c>
      <c r="T2477" s="13">
        <v>2.3</v>
      </c>
      <c r="U2477" s="13">
        <v>0.9</v>
      </c>
      <c r="V2477" s="13">
        <v>64.4</v>
      </c>
      <c r="W2477" s="11" t="str">
        <f t="shared" si="1"/>
        <v>C-Weak|BBVA|Risk|2025</v>
      </c>
      <c r="X2477" s="15">
        <f>(MAX(0,MIN(1,1-(K2477-scaling_params!$B$2)/(scaling_params!$C$2-scaling_params!$B$2)))+MAX(0,MIN(1,(L2477-scaling_params!$B$3)/(scaling_params!$C$3-scaling_params!$B$3))))/2</f>
        <v>0.1397058824</v>
      </c>
      <c r="Y2477" s="15">
        <f>(MAX(0,MIN(1,(M2477-scaling_params!$B$4)/(scaling_params!$C$4-scaling_params!$B$4)))+MAX(0,MIN(1,(N2477-scaling_params!$B$5)/(scaling_params!$C$5-scaling_params!$B$5))))/2</f>
        <v>0.169047619</v>
      </c>
      <c r="Z2477" s="15">
        <f>(MAX(0,MIN(1,(O2477-scaling_params!$B$6)/(scaling_params!$C$6-scaling_params!$B$6)))+MAX(0,MIN(1,1-(P2477-scaling_params!$B$7)/(scaling_params!$C$7-scaling_params!$B$7)))+MAX(0,MIN(1,(T2477-scaling_params!$B$11)/(scaling_params!$C$11-scaling_params!$B$11))))/3</f>
        <v>0.1482625483</v>
      </c>
      <c r="AA2477" s="15">
        <f>(MAX(0,MIN(1,1-(Q2477-scaling_params!$B$8)/(scaling_params!$C$8-scaling_params!$B$8)))+MAX(0,MIN(1,(R2477-scaling_params!$B$9)/(scaling_params!$C$9-scaling_params!$B$9)))+MAX(0,MIN(1,(S2477-scaling_params!$B$10)/(scaling_params!$C$10-scaling_params!$B$10))))/3</f>
        <v>0.08823529412</v>
      </c>
      <c r="AB2477" s="15">
        <f>(MAX(0,MIN(1,(U2477-scaling_params!$B$12)/(scaling_params!$C$12-scaling_params!$B$12)))+MAX(0,MIN(1,(V2477-scaling_params!$B$13)/(scaling_params!$C$13-scaling_params!$B$13))))/2</f>
        <v>0.1909090909</v>
      </c>
      <c r="AC2477" s="13">
        <f>(scaling_params!$G$2*X2477+scaling_params!$G$3*Y2477+scaling_params!$G$4*Z2477+scaling_params!$G$5*AA2477+scaling_params!$G$6*AB2477)*100</f>
        <v>14.54554562</v>
      </c>
      <c r="AD2477" s="11" t="s">
        <v>681</v>
      </c>
      <c r="AE2477" s="11">
        <f t="shared" si="2"/>
        <v>0</v>
      </c>
    </row>
    <row r="2478" ht="15.75" customHeight="1">
      <c r="A2478" s="11" t="s">
        <v>416</v>
      </c>
      <c r="B2478" s="11" t="s">
        <v>163</v>
      </c>
      <c r="C2478" s="11" t="s">
        <v>328</v>
      </c>
      <c r="D2478" s="11" t="s">
        <v>165</v>
      </c>
      <c r="E2478" s="12">
        <v>2024.0</v>
      </c>
      <c r="F2478" s="11" t="s">
        <v>171</v>
      </c>
      <c r="G2478" s="11" t="s">
        <v>172</v>
      </c>
      <c r="H2478" s="11">
        <v>2.0</v>
      </c>
      <c r="I2478" s="13">
        <v>8.9</v>
      </c>
      <c r="J2478" s="11">
        <v>0.0</v>
      </c>
      <c r="K2478" s="13">
        <v>5.2</v>
      </c>
      <c r="L2478" s="13">
        <v>3.1</v>
      </c>
      <c r="M2478" s="11">
        <v>-30.0</v>
      </c>
      <c r="N2478" s="14">
        <v>0.65</v>
      </c>
      <c r="O2478" s="13">
        <v>53.3</v>
      </c>
      <c r="P2478" s="13">
        <v>9.3</v>
      </c>
      <c r="Q2478" s="13">
        <v>24.0</v>
      </c>
      <c r="R2478" s="13">
        <v>6.7</v>
      </c>
      <c r="S2478" s="13">
        <v>2.0</v>
      </c>
      <c r="T2478" s="13">
        <v>1.4</v>
      </c>
      <c r="U2478" s="13">
        <v>0.6</v>
      </c>
      <c r="V2478" s="13">
        <v>42.0</v>
      </c>
      <c r="W2478" s="11" t="str">
        <f t="shared" si="1"/>
        <v>C-Weak|BBVA|Operations|2024</v>
      </c>
      <c r="X2478" s="15">
        <f>(MAX(0,MIN(1,1-(K2478-scaling_params!$B$2)/(scaling_params!$C$2-scaling_params!$B$2)))+MAX(0,MIN(1,(L2478-scaling_params!$B$3)/(scaling_params!$C$3-scaling_params!$B$3))))/2</f>
        <v>0.007352941176</v>
      </c>
      <c r="Y2478" s="15">
        <f>(MAX(0,MIN(1,(M2478-scaling_params!$B$4)/(scaling_params!$C$4-scaling_params!$B$4)))+MAX(0,MIN(1,(N2478-scaling_params!$B$5)/(scaling_params!$C$5-scaling_params!$B$5))))/2</f>
        <v>0.180952381</v>
      </c>
      <c r="Z2478" s="15">
        <f>(MAX(0,MIN(1,(O2478-scaling_params!$B$6)/(scaling_params!$C$6-scaling_params!$B$6)))+MAX(0,MIN(1,1-(P2478-scaling_params!$B$7)/(scaling_params!$C$7-scaling_params!$B$7)))+MAX(0,MIN(1,(T2478-scaling_params!$B$11)/(scaling_params!$C$11-scaling_params!$B$11))))/3</f>
        <v>0</v>
      </c>
      <c r="AA2478" s="15">
        <f>(MAX(0,MIN(1,1-(Q2478-scaling_params!$B$8)/(scaling_params!$C$8-scaling_params!$B$8)))+MAX(0,MIN(1,(R2478-scaling_params!$B$9)/(scaling_params!$C$9-scaling_params!$B$9)))+MAX(0,MIN(1,(S2478-scaling_params!$B$10)/(scaling_params!$C$10-scaling_params!$B$10))))/3</f>
        <v>0.03921568627</v>
      </c>
      <c r="AB2478" s="15">
        <f>(MAX(0,MIN(1,(U2478-scaling_params!$B$12)/(scaling_params!$C$12-scaling_params!$B$12)))+MAX(0,MIN(1,(V2478-scaling_params!$B$13)/(scaling_params!$C$13-scaling_params!$B$13))))/2</f>
        <v>0</v>
      </c>
      <c r="AC2478" s="13">
        <f>(scaling_params!$G$2*X2478+scaling_params!$G$3*Y2478+scaling_params!$G$4*Z2478+scaling_params!$G$5*AA2478+scaling_params!$G$6*AB2478)*100</f>
        <v>5.115371148</v>
      </c>
      <c r="AD2478" s="11" t="s">
        <v>681</v>
      </c>
      <c r="AE2478" s="11">
        <f t="shared" si="2"/>
        <v>0</v>
      </c>
    </row>
    <row r="2479" ht="15.75" customHeight="1">
      <c r="A2479" s="11" t="s">
        <v>416</v>
      </c>
      <c r="B2479" s="11" t="s">
        <v>163</v>
      </c>
      <c r="C2479" s="11" t="s">
        <v>328</v>
      </c>
      <c r="D2479" s="11" t="s">
        <v>165</v>
      </c>
      <c r="E2479" s="12">
        <v>2025.0</v>
      </c>
      <c r="F2479" s="11" t="s">
        <v>171</v>
      </c>
      <c r="G2479" s="11" t="s">
        <v>172</v>
      </c>
      <c r="H2479" s="11">
        <v>2.0</v>
      </c>
      <c r="I2479" s="13">
        <v>8.6</v>
      </c>
      <c r="J2479" s="11">
        <v>0.0</v>
      </c>
      <c r="K2479" s="13">
        <v>4.5</v>
      </c>
      <c r="L2479" s="13">
        <v>4.6</v>
      </c>
      <c r="M2479" s="11">
        <v>-12.0</v>
      </c>
      <c r="N2479" s="14">
        <v>0.66</v>
      </c>
      <c r="O2479" s="13">
        <v>52.7</v>
      </c>
      <c r="P2479" s="13">
        <v>9.3</v>
      </c>
      <c r="Q2479" s="13">
        <v>21.4</v>
      </c>
      <c r="R2479" s="13">
        <v>5.7</v>
      </c>
      <c r="S2479" s="13">
        <v>2.4</v>
      </c>
      <c r="T2479" s="13">
        <v>2.5</v>
      </c>
      <c r="U2479" s="13">
        <v>0.5</v>
      </c>
      <c r="V2479" s="13">
        <v>49.0</v>
      </c>
      <c r="W2479" s="11" t="str">
        <f t="shared" si="1"/>
        <v>C-Weak|BBVA|Operations|2025</v>
      </c>
      <c r="X2479" s="15">
        <f>(MAX(0,MIN(1,1-(K2479-scaling_params!$B$2)/(scaling_params!$C$2-scaling_params!$B$2)))+MAX(0,MIN(1,(L2479-scaling_params!$B$3)/(scaling_params!$C$3-scaling_params!$B$3))))/2</f>
        <v>0.1176470588</v>
      </c>
      <c r="Y2479" s="15">
        <f>(MAX(0,MIN(1,(M2479-scaling_params!$B$4)/(scaling_params!$C$4-scaling_params!$B$4)))+MAX(0,MIN(1,(N2479-scaling_params!$B$5)/(scaling_params!$C$5-scaling_params!$B$5))))/2</f>
        <v>0.2791666667</v>
      </c>
      <c r="Z2479" s="15">
        <f>(MAX(0,MIN(1,(O2479-scaling_params!$B$6)/(scaling_params!$C$6-scaling_params!$B$6)))+MAX(0,MIN(1,1-(P2479-scaling_params!$B$7)/(scaling_params!$C$7-scaling_params!$B$7)))+MAX(0,MIN(1,(T2479-scaling_params!$B$11)/(scaling_params!$C$11-scaling_params!$B$11))))/3</f>
        <v>0.09523809524</v>
      </c>
      <c r="AA2479" s="15">
        <f>(MAX(0,MIN(1,1-(Q2479-scaling_params!$B$8)/(scaling_params!$C$8-scaling_params!$B$8)))+MAX(0,MIN(1,(R2479-scaling_params!$B$9)/(scaling_params!$C$9-scaling_params!$B$9)))+MAX(0,MIN(1,(S2479-scaling_params!$B$10)/(scaling_params!$C$10-scaling_params!$B$10))))/3</f>
        <v>0.07843137255</v>
      </c>
      <c r="AB2479" s="15">
        <f>(MAX(0,MIN(1,(U2479-scaling_params!$B$12)/(scaling_params!$C$12-scaling_params!$B$12)))+MAX(0,MIN(1,(V2479-scaling_params!$B$13)/(scaling_params!$C$13-scaling_params!$B$13))))/2</f>
        <v>0.05090909091</v>
      </c>
      <c r="AC2479" s="13">
        <f>(scaling_params!$G$2*X2479+scaling_params!$G$3*Y2479+scaling_params!$G$4*Z2479+scaling_params!$G$5*AA2479+scaling_params!$G$6*AB2479)*100</f>
        <v>13.54433722</v>
      </c>
      <c r="AD2479" s="11" t="s">
        <v>681</v>
      </c>
      <c r="AE2479" s="11">
        <f t="shared" si="2"/>
        <v>0</v>
      </c>
    </row>
    <row r="2480" ht="15.75" customHeight="1">
      <c r="A2480" s="11" t="s">
        <v>417</v>
      </c>
      <c r="B2480" s="11" t="s">
        <v>163</v>
      </c>
      <c r="C2480" s="11" t="s">
        <v>328</v>
      </c>
      <c r="D2480" s="11" t="s">
        <v>165</v>
      </c>
      <c r="E2480" s="12">
        <v>2024.0</v>
      </c>
      <c r="F2480" s="11" t="s">
        <v>166</v>
      </c>
      <c r="G2480" s="11" t="s">
        <v>167</v>
      </c>
      <c r="H2480" s="11">
        <v>4.0</v>
      </c>
      <c r="I2480" s="13">
        <v>8.9</v>
      </c>
      <c r="J2480" s="11">
        <v>0.0</v>
      </c>
      <c r="K2480" s="13">
        <v>5.2</v>
      </c>
      <c r="L2480" s="13">
        <v>4.3</v>
      </c>
      <c r="M2480" s="11">
        <v>-26.0</v>
      </c>
      <c r="N2480" s="14">
        <v>0.64</v>
      </c>
      <c r="O2480" s="13">
        <v>53.3</v>
      </c>
      <c r="P2480" s="13">
        <v>9.3</v>
      </c>
      <c r="Q2480" s="13">
        <v>24.0</v>
      </c>
      <c r="R2480" s="13">
        <v>6.7</v>
      </c>
      <c r="S2480" s="13">
        <v>1.5</v>
      </c>
      <c r="T2480" s="13">
        <v>1.5</v>
      </c>
      <c r="U2480" s="13">
        <v>0.6</v>
      </c>
      <c r="V2480" s="13">
        <v>53.6</v>
      </c>
      <c r="W2480" s="11" t="str">
        <f t="shared" si="1"/>
        <v>C-Weak|BBVA|Operations|2024</v>
      </c>
      <c r="X2480" s="15">
        <f>(MAX(0,MIN(1,1-(K2480-scaling_params!$B$2)/(scaling_params!$C$2-scaling_params!$B$2)))+MAX(0,MIN(1,(L2480-scaling_params!$B$3)/(scaling_params!$C$3-scaling_params!$B$3))))/2</f>
        <v>0.09558823529</v>
      </c>
      <c r="Y2480" s="15">
        <f>(MAX(0,MIN(1,(M2480-scaling_params!$B$4)/(scaling_params!$C$4-scaling_params!$B$4)))+MAX(0,MIN(1,(N2480-scaling_params!$B$5)/(scaling_params!$C$5-scaling_params!$B$5))))/2</f>
        <v>0.1875</v>
      </c>
      <c r="Z2480" s="15">
        <f>(MAX(0,MIN(1,(O2480-scaling_params!$B$6)/(scaling_params!$C$6-scaling_params!$B$6)))+MAX(0,MIN(1,1-(P2480-scaling_params!$B$7)/(scaling_params!$C$7-scaling_params!$B$7)))+MAX(0,MIN(1,(T2480-scaling_params!$B$11)/(scaling_params!$C$11-scaling_params!$B$11))))/3</f>
        <v>0</v>
      </c>
      <c r="AA2480" s="15">
        <f>(MAX(0,MIN(1,1-(Q2480-scaling_params!$B$8)/(scaling_params!$C$8-scaling_params!$B$8)))+MAX(0,MIN(1,(R2480-scaling_params!$B$9)/(scaling_params!$C$9-scaling_params!$B$9)))+MAX(0,MIN(1,(S2480-scaling_params!$B$10)/(scaling_params!$C$10-scaling_params!$B$10))))/3</f>
        <v>0</v>
      </c>
      <c r="AB2480" s="15">
        <f>(MAX(0,MIN(1,(U2480-scaling_params!$B$12)/(scaling_params!$C$12-scaling_params!$B$12)))+MAX(0,MIN(1,(V2480-scaling_params!$B$13)/(scaling_params!$C$13-scaling_params!$B$13))))/2</f>
        <v>0.09272727273</v>
      </c>
      <c r="AC2480" s="13">
        <f>(scaling_params!$G$2*X2480+scaling_params!$G$3*Y2480+scaling_params!$G$4*Z2480+scaling_params!$G$5*AA2480+scaling_params!$G$6*AB2480)*100</f>
        <v>7.746755348</v>
      </c>
      <c r="AD2480" s="11" t="s">
        <v>681</v>
      </c>
      <c r="AE2480" s="11">
        <f t="shared" si="2"/>
        <v>0</v>
      </c>
    </row>
    <row r="2481" ht="15.75" customHeight="1">
      <c r="A2481" s="11" t="s">
        <v>417</v>
      </c>
      <c r="B2481" s="11" t="s">
        <v>163</v>
      </c>
      <c r="C2481" s="11" t="s">
        <v>328</v>
      </c>
      <c r="D2481" s="11" t="s">
        <v>165</v>
      </c>
      <c r="E2481" s="12">
        <v>2025.0</v>
      </c>
      <c r="F2481" s="11" t="s">
        <v>166</v>
      </c>
      <c r="G2481" s="11" t="s">
        <v>167</v>
      </c>
      <c r="H2481" s="11">
        <v>4.0</v>
      </c>
      <c r="I2481" s="13">
        <v>8.6</v>
      </c>
      <c r="J2481" s="11">
        <v>0.0</v>
      </c>
      <c r="K2481" s="13">
        <v>4.5</v>
      </c>
      <c r="L2481" s="13">
        <v>4.3</v>
      </c>
      <c r="M2481" s="11">
        <v>-3.0</v>
      </c>
      <c r="N2481" s="14">
        <v>0.67</v>
      </c>
      <c r="O2481" s="13">
        <v>52.7</v>
      </c>
      <c r="P2481" s="13">
        <v>9.3</v>
      </c>
      <c r="Q2481" s="13">
        <v>21.4</v>
      </c>
      <c r="R2481" s="13">
        <v>5.7</v>
      </c>
      <c r="S2481" s="13">
        <v>2.1</v>
      </c>
      <c r="T2481" s="13">
        <v>1.5</v>
      </c>
      <c r="U2481" s="13">
        <v>0.5</v>
      </c>
      <c r="V2481" s="13">
        <v>59.8</v>
      </c>
      <c r="W2481" s="11" t="str">
        <f t="shared" si="1"/>
        <v>C-Weak|BBVA|Operations|2025</v>
      </c>
      <c r="X2481" s="15">
        <f>(MAX(0,MIN(1,1-(K2481-scaling_params!$B$2)/(scaling_params!$C$2-scaling_params!$B$2)))+MAX(0,MIN(1,(L2481-scaling_params!$B$3)/(scaling_params!$C$3-scaling_params!$B$3))))/2</f>
        <v>0.09558823529</v>
      </c>
      <c r="Y2481" s="15">
        <f>(MAX(0,MIN(1,(M2481-scaling_params!$B$4)/(scaling_params!$C$4-scaling_params!$B$4)))+MAX(0,MIN(1,(N2481-scaling_params!$B$5)/(scaling_params!$C$5-scaling_params!$B$5))))/2</f>
        <v>0.3345238095</v>
      </c>
      <c r="Z2481" s="15">
        <f>(MAX(0,MIN(1,(O2481-scaling_params!$B$6)/(scaling_params!$C$6-scaling_params!$B$6)))+MAX(0,MIN(1,1-(P2481-scaling_params!$B$7)/(scaling_params!$C$7-scaling_params!$B$7)))+MAX(0,MIN(1,(T2481-scaling_params!$B$11)/(scaling_params!$C$11-scaling_params!$B$11))))/3</f>
        <v>0</v>
      </c>
      <c r="AA2481" s="15">
        <f>(MAX(0,MIN(1,1-(Q2481-scaling_params!$B$8)/(scaling_params!$C$8-scaling_params!$B$8)))+MAX(0,MIN(1,(R2481-scaling_params!$B$9)/(scaling_params!$C$9-scaling_params!$B$9)))+MAX(0,MIN(1,(S2481-scaling_params!$B$10)/(scaling_params!$C$10-scaling_params!$B$10))))/3</f>
        <v>0.04901960784</v>
      </c>
      <c r="AB2481" s="15">
        <f>(MAX(0,MIN(1,(U2481-scaling_params!$B$12)/(scaling_params!$C$12-scaling_params!$B$12)))+MAX(0,MIN(1,(V2481-scaling_params!$B$13)/(scaling_params!$C$13-scaling_params!$B$13))))/2</f>
        <v>0.1490909091</v>
      </c>
      <c r="AC2481" s="13">
        <f>(scaling_params!$G$2*X2481+scaling_params!$G$3*Y2481+scaling_params!$G$4*Z2481+scaling_params!$G$5*AA2481+scaling_params!$G$6*AB2481)*100</f>
        <v>12.72965088</v>
      </c>
      <c r="AD2481" s="11" t="s">
        <v>681</v>
      </c>
      <c r="AE2481" s="11">
        <f t="shared" si="2"/>
        <v>0</v>
      </c>
    </row>
    <row r="2482" ht="15.75" customHeight="1">
      <c r="A2482" s="11" t="s">
        <v>418</v>
      </c>
      <c r="B2482" s="11" t="s">
        <v>163</v>
      </c>
      <c r="C2482" s="11" t="s">
        <v>328</v>
      </c>
      <c r="D2482" s="11" t="s">
        <v>181</v>
      </c>
      <c r="E2482" s="12">
        <v>2024.0</v>
      </c>
      <c r="F2482" s="11" t="s">
        <v>166</v>
      </c>
      <c r="G2482" s="11" t="s">
        <v>167</v>
      </c>
      <c r="H2482" s="11">
        <v>3.0</v>
      </c>
      <c r="I2482" s="13">
        <v>8.9</v>
      </c>
      <c r="J2482" s="11">
        <v>0.0</v>
      </c>
      <c r="K2482" s="13">
        <v>5.0</v>
      </c>
      <c r="L2482" s="13">
        <v>3.7</v>
      </c>
      <c r="M2482" s="11">
        <v>5.0</v>
      </c>
      <c r="N2482" s="14">
        <v>0.69</v>
      </c>
      <c r="O2482" s="13">
        <v>58.2</v>
      </c>
      <c r="P2482" s="13">
        <v>10.1</v>
      </c>
      <c r="Q2482" s="13">
        <v>23.5</v>
      </c>
      <c r="R2482" s="13">
        <v>8.2</v>
      </c>
      <c r="S2482" s="13">
        <v>1.8</v>
      </c>
      <c r="T2482" s="13">
        <v>2.8</v>
      </c>
      <c r="U2482" s="13">
        <v>1.0</v>
      </c>
      <c r="V2482" s="13">
        <v>61.3</v>
      </c>
      <c r="W2482" s="11" t="str">
        <f t="shared" si="1"/>
        <v>C-Weak|BBVA|Corporate|2024</v>
      </c>
      <c r="X2482" s="15">
        <f>(MAX(0,MIN(1,1-(K2482-scaling_params!$B$2)/(scaling_params!$C$2-scaling_params!$B$2)))+MAX(0,MIN(1,(L2482-scaling_params!$B$3)/(scaling_params!$C$3-scaling_params!$B$3))))/2</f>
        <v>0.05147058824</v>
      </c>
      <c r="Y2482" s="15">
        <f>(MAX(0,MIN(1,(M2482-scaling_params!$B$4)/(scaling_params!$C$4-scaling_params!$B$4)))+MAX(0,MIN(1,(N2482-scaling_params!$B$5)/(scaling_params!$C$5-scaling_params!$B$5))))/2</f>
        <v>0.3976190476</v>
      </c>
      <c r="Z2482" s="15">
        <f>(MAX(0,MIN(1,(O2482-scaling_params!$B$6)/(scaling_params!$C$6-scaling_params!$B$6)))+MAX(0,MIN(1,1-(P2482-scaling_params!$B$7)/(scaling_params!$C$7-scaling_params!$B$7)))+MAX(0,MIN(1,(T2482-scaling_params!$B$11)/(scaling_params!$C$11-scaling_params!$B$11))))/3</f>
        <v>0.1502121641</v>
      </c>
      <c r="AA2482" s="15">
        <f>(MAX(0,MIN(1,1-(Q2482-scaling_params!$B$8)/(scaling_params!$C$8-scaling_params!$B$8)))+MAX(0,MIN(1,(R2482-scaling_params!$B$9)/(scaling_params!$C$9-scaling_params!$B$9)))+MAX(0,MIN(1,(S2482-scaling_params!$B$10)/(scaling_params!$C$10-scaling_params!$B$10))))/3</f>
        <v>0.01960784314</v>
      </c>
      <c r="AB2482" s="15">
        <f>(MAX(0,MIN(1,(U2482-scaling_params!$B$12)/(scaling_params!$C$12-scaling_params!$B$12)))+MAX(0,MIN(1,(V2482-scaling_params!$B$13)/(scaling_params!$C$13-scaling_params!$B$13))))/2</f>
        <v>0.1627272727</v>
      </c>
      <c r="AC2482" s="13">
        <f>(scaling_params!$G$2*X2482+scaling_params!$G$3*Y2482+scaling_params!$G$4*Z2482+scaling_params!$G$5*AA2482+scaling_params!$G$6*AB2482)*100</f>
        <v>16.34887216</v>
      </c>
      <c r="AD2482" s="11" t="s">
        <v>681</v>
      </c>
      <c r="AE2482" s="11">
        <f t="shared" si="2"/>
        <v>0</v>
      </c>
    </row>
    <row r="2483" ht="15.75" customHeight="1">
      <c r="A2483" s="11" t="s">
        <v>418</v>
      </c>
      <c r="B2483" s="11" t="s">
        <v>163</v>
      </c>
      <c r="C2483" s="11" t="s">
        <v>328</v>
      </c>
      <c r="D2483" s="11" t="s">
        <v>181</v>
      </c>
      <c r="E2483" s="12">
        <v>2025.0</v>
      </c>
      <c r="F2483" s="11" t="s">
        <v>166</v>
      </c>
      <c r="G2483" s="11" t="s">
        <v>167</v>
      </c>
      <c r="H2483" s="11">
        <v>3.0</v>
      </c>
      <c r="I2483" s="13">
        <v>8.6</v>
      </c>
      <c r="J2483" s="11">
        <v>0.0</v>
      </c>
      <c r="K2483" s="13">
        <v>5.1</v>
      </c>
      <c r="L2483" s="13">
        <v>4.5</v>
      </c>
      <c r="M2483" s="11">
        <v>-28.0</v>
      </c>
      <c r="N2483" s="14">
        <v>0.8</v>
      </c>
      <c r="O2483" s="13">
        <v>54.3</v>
      </c>
      <c r="P2483" s="13">
        <v>9.4</v>
      </c>
      <c r="Q2483" s="13">
        <v>22.9</v>
      </c>
      <c r="R2483" s="13">
        <v>7.0</v>
      </c>
      <c r="S2483" s="13">
        <v>2.4</v>
      </c>
      <c r="T2483" s="13">
        <v>2.1</v>
      </c>
      <c r="U2483" s="13">
        <v>0.8</v>
      </c>
      <c r="V2483" s="13">
        <v>61.5</v>
      </c>
      <c r="W2483" s="11" t="str">
        <f t="shared" si="1"/>
        <v>C-Weak|BBVA|Corporate|2025</v>
      </c>
      <c r="X2483" s="15">
        <f>(MAX(0,MIN(1,1-(K2483-scaling_params!$B$2)/(scaling_params!$C$2-scaling_params!$B$2)))+MAX(0,MIN(1,(L2483-scaling_params!$B$3)/(scaling_params!$C$3-scaling_params!$B$3))))/2</f>
        <v>0.1102941176</v>
      </c>
      <c r="Y2483" s="15">
        <f>(MAX(0,MIN(1,(M2483-scaling_params!$B$4)/(scaling_params!$C$4-scaling_params!$B$4)))+MAX(0,MIN(1,(N2483-scaling_params!$B$5)/(scaling_params!$C$5-scaling_params!$B$5))))/2</f>
        <v>0.3779761905</v>
      </c>
      <c r="Z2483" s="15">
        <f>(MAX(0,MIN(1,(O2483-scaling_params!$B$6)/(scaling_params!$C$6-scaling_params!$B$6)))+MAX(0,MIN(1,1-(P2483-scaling_params!$B$7)/(scaling_params!$C$7-scaling_params!$B$7)))+MAX(0,MIN(1,(T2483-scaling_params!$B$11)/(scaling_params!$C$11-scaling_params!$B$11))))/3</f>
        <v>0.05714285714</v>
      </c>
      <c r="AA2483" s="15">
        <f>(MAX(0,MIN(1,1-(Q2483-scaling_params!$B$8)/(scaling_params!$C$8-scaling_params!$B$8)))+MAX(0,MIN(1,(R2483-scaling_params!$B$9)/(scaling_params!$C$9-scaling_params!$B$9)))+MAX(0,MIN(1,(S2483-scaling_params!$B$10)/(scaling_params!$C$10-scaling_params!$B$10))))/3</f>
        <v>0.07843137255</v>
      </c>
      <c r="AB2483" s="15">
        <f>(MAX(0,MIN(1,(U2483-scaling_params!$B$12)/(scaling_params!$C$12-scaling_params!$B$12)))+MAX(0,MIN(1,(V2483-scaling_params!$B$13)/(scaling_params!$C$13-scaling_params!$B$13))))/2</f>
        <v>0.1645454545</v>
      </c>
      <c r="AC2483" s="13">
        <f>(scaling_params!$G$2*X2483+scaling_params!$G$3*Y2483+scaling_params!$G$4*Z2483+scaling_params!$G$5*AA2483+scaling_params!$G$6*AB2483)*100</f>
        <v>16.1392379</v>
      </c>
      <c r="AD2483" s="11" t="s">
        <v>681</v>
      </c>
      <c r="AE2483" s="11">
        <f t="shared" si="2"/>
        <v>0</v>
      </c>
    </row>
    <row r="2484" ht="15.75" customHeight="1">
      <c r="A2484" s="11" t="s">
        <v>419</v>
      </c>
      <c r="B2484" s="11" t="s">
        <v>163</v>
      </c>
      <c r="C2484" s="11" t="s">
        <v>328</v>
      </c>
      <c r="D2484" s="11" t="s">
        <v>170</v>
      </c>
      <c r="E2484" s="12">
        <v>2024.0</v>
      </c>
      <c r="F2484" s="11" t="s">
        <v>171</v>
      </c>
      <c r="G2484" s="11" t="s">
        <v>175</v>
      </c>
      <c r="H2484" s="11">
        <v>2.0</v>
      </c>
      <c r="I2484" s="13">
        <v>8.9</v>
      </c>
      <c r="J2484" s="11">
        <v>0.0</v>
      </c>
      <c r="K2484" s="13">
        <v>4.7</v>
      </c>
      <c r="L2484" s="13">
        <v>4.1</v>
      </c>
      <c r="M2484" s="11">
        <v>-5.0</v>
      </c>
      <c r="N2484" s="14">
        <v>0.7</v>
      </c>
      <c r="O2484" s="13">
        <v>58.3</v>
      </c>
      <c r="P2484" s="13">
        <v>9.6</v>
      </c>
      <c r="Q2484" s="13">
        <v>23.0</v>
      </c>
      <c r="R2484" s="13">
        <v>10.9</v>
      </c>
      <c r="S2484" s="13">
        <v>2.6</v>
      </c>
      <c r="T2484" s="13">
        <v>2.1</v>
      </c>
      <c r="U2484" s="13">
        <v>1.0</v>
      </c>
      <c r="V2484" s="13">
        <v>52.5</v>
      </c>
      <c r="W2484" s="11" t="str">
        <f t="shared" si="1"/>
        <v>C-Weak|BBVA|Risk|2024</v>
      </c>
      <c r="X2484" s="15">
        <f>(MAX(0,MIN(1,1-(K2484-scaling_params!$B$2)/(scaling_params!$C$2-scaling_params!$B$2)))+MAX(0,MIN(1,(L2484-scaling_params!$B$3)/(scaling_params!$C$3-scaling_params!$B$3))))/2</f>
        <v>0.08088235294</v>
      </c>
      <c r="Y2484" s="15">
        <f>(MAX(0,MIN(1,(M2484-scaling_params!$B$4)/(scaling_params!$C$4-scaling_params!$B$4)))+MAX(0,MIN(1,(N2484-scaling_params!$B$5)/(scaling_params!$C$5-scaling_params!$B$5))))/2</f>
        <v>0.3625</v>
      </c>
      <c r="Z2484" s="15">
        <f>(MAX(0,MIN(1,(O2484-scaling_params!$B$6)/(scaling_params!$C$6-scaling_params!$B$6)))+MAX(0,MIN(1,1-(P2484-scaling_params!$B$7)/(scaling_params!$C$7-scaling_params!$B$7)))+MAX(0,MIN(1,(T2484-scaling_params!$B$11)/(scaling_params!$C$11-scaling_params!$B$11))))/3</f>
        <v>0.08519566242</v>
      </c>
      <c r="AA2484" s="15">
        <f>(MAX(0,MIN(1,1-(Q2484-scaling_params!$B$8)/(scaling_params!$C$8-scaling_params!$B$8)))+MAX(0,MIN(1,(R2484-scaling_params!$B$9)/(scaling_params!$C$9-scaling_params!$B$9)))+MAX(0,MIN(1,(S2484-scaling_params!$B$10)/(scaling_params!$C$10-scaling_params!$B$10))))/3</f>
        <v>0.1191362621</v>
      </c>
      <c r="AB2484" s="15">
        <f>(MAX(0,MIN(1,(U2484-scaling_params!$B$12)/(scaling_params!$C$12-scaling_params!$B$12)))+MAX(0,MIN(1,(V2484-scaling_params!$B$13)/(scaling_params!$C$13-scaling_params!$B$13))))/2</f>
        <v>0.08272727273</v>
      </c>
      <c r="AC2484" s="13">
        <f>(scaling_params!$G$2*X2484+scaling_params!$G$3*Y2484+scaling_params!$G$4*Z2484+scaling_params!$G$5*AA2484+scaling_params!$G$6*AB2484)*100</f>
        <v>15.49456339</v>
      </c>
      <c r="AD2484" s="11" t="s">
        <v>681</v>
      </c>
      <c r="AE2484" s="11">
        <f t="shared" si="2"/>
        <v>0</v>
      </c>
    </row>
    <row r="2485" ht="15.75" customHeight="1">
      <c r="A2485" s="11" t="s">
        <v>419</v>
      </c>
      <c r="B2485" s="11" t="s">
        <v>163</v>
      </c>
      <c r="C2485" s="11" t="s">
        <v>328</v>
      </c>
      <c r="D2485" s="11" t="s">
        <v>170</v>
      </c>
      <c r="E2485" s="12">
        <v>2025.0</v>
      </c>
      <c r="F2485" s="11" t="s">
        <v>171</v>
      </c>
      <c r="G2485" s="11" t="s">
        <v>175</v>
      </c>
      <c r="H2485" s="11">
        <v>2.0</v>
      </c>
      <c r="I2485" s="13">
        <v>8.6</v>
      </c>
      <c r="J2485" s="11">
        <v>0.0</v>
      </c>
      <c r="K2485" s="13">
        <v>4.1</v>
      </c>
      <c r="L2485" s="13">
        <v>3.9</v>
      </c>
      <c r="M2485" s="11">
        <v>-29.0</v>
      </c>
      <c r="N2485" s="14">
        <v>0.68</v>
      </c>
      <c r="O2485" s="13">
        <v>54.6</v>
      </c>
      <c r="P2485" s="13">
        <v>8.4</v>
      </c>
      <c r="Q2485" s="13">
        <v>21.3</v>
      </c>
      <c r="R2485" s="13">
        <v>7.8</v>
      </c>
      <c r="S2485" s="13">
        <v>2.2</v>
      </c>
      <c r="T2485" s="13">
        <v>2.3</v>
      </c>
      <c r="U2485" s="13">
        <v>0.9</v>
      </c>
      <c r="V2485" s="13">
        <v>57.0</v>
      </c>
      <c r="W2485" s="11" t="str">
        <f t="shared" si="1"/>
        <v>C-Weak|BBVA|Risk|2025</v>
      </c>
      <c r="X2485" s="15">
        <f>(MAX(0,MIN(1,1-(K2485-scaling_params!$B$2)/(scaling_params!$C$2-scaling_params!$B$2)))+MAX(0,MIN(1,(L2485-scaling_params!$B$3)/(scaling_params!$C$3-scaling_params!$B$3))))/2</f>
        <v>0.06617647059</v>
      </c>
      <c r="Y2485" s="15">
        <f>(MAX(0,MIN(1,(M2485-scaling_params!$B$4)/(scaling_params!$C$4-scaling_params!$B$4)))+MAX(0,MIN(1,(N2485-scaling_params!$B$5)/(scaling_params!$C$5-scaling_params!$B$5))))/2</f>
        <v>0.2232142857</v>
      </c>
      <c r="Z2485" s="15">
        <f>(MAX(0,MIN(1,(O2485-scaling_params!$B$6)/(scaling_params!$C$6-scaling_params!$B$6)))+MAX(0,MIN(1,1-(P2485-scaling_params!$B$7)/(scaling_params!$C$7-scaling_params!$B$7)))+MAX(0,MIN(1,(T2485-scaling_params!$B$11)/(scaling_params!$C$11-scaling_params!$B$11))))/3</f>
        <v>0.1482625483</v>
      </c>
      <c r="AA2485" s="15">
        <f>(MAX(0,MIN(1,1-(Q2485-scaling_params!$B$8)/(scaling_params!$C$8-scaling_params!$B$8)))+MAX(0,MIN(1,(R2485-scaling_params!$B$9)/(scaling_params!$C$9-scaling_params!$B$9)))+MAX(0,MIN(1,(S2485-scaling_params!$B$10)/(scaling_params!$C$10-scaling_params!$B$10))))/3</f>
        <v>0.05882352941</v>
      </c>
      <c r="AB2485" s="15">
        <f>(MAX(0,MIN(1,(U2485-scaling_params!$B$12)/(scaling_params!$C$12-scaling_params!$B$12)))+MAX(0,MIN(1,(V2485-scaling_params!$B$13)/(scaling_params!$C$13-scaling_params!$B$13))))/2</f>
        <v>0.1236363636</v>
      </c>
      <c r="AC2485" s="13">
        <f>(scaling_params!$G$2*X2485+scaling_params!$G$3*Y2485+scaling_params!$G$4*Z2485+scaling_params!$G$5*AA2485+scaling_params!$G$6*AB2485)*100</f>
        <v>12.77905587</v>
      </c>
      <c r="AD2485" s="11" t="s">
        <v>681</v>
      </c>
      <c r="AE2485" s="11">
        <f t="shared" si="2"/>
        <v>0</v>
      </c>
    </row>
    <row r="2486" ht="15.75" customHeight="1">
      <c r="A2486" s="11" t="s">
        <v>420</v>
      </c>
      <c r="B2486" s="11" t="s">
        <v>163</v>
      </c>
      <c r="C2486" s="11" t="s">
        <v>328</v>
      </c>
      <c r="D2486" s="11" t="s">
        <v>177</v>
      </c>
      <c r="E2486" s="12">
        <v>2024.0</v>
      </c>
      <c r="F2486" s="11" t="s">
        <v>171</v>
      </c>
      <c r="G2486" s="11" t="s">
        <v>184</v>
      </c>
      <c r="H2486" s="11">
        <v>2.0</v>
      </c>
      <c r="I2486" s="13">
        <v>8.9</v>
      </c>
      <c r="J2486" s="11">
        <v>1.0</v>
      </c>
      <c r="K2486" s="13">
        <v>4.9</v>
      </c>
      <c r="L2486" s="13">
        <v>3.4</v>
      </c>
      <c r="M2486" s="11">
        <v>-23.0</v>
      </c>
      <c r="N2486" s="14">
        <v>0.62</v>
      </c>
      <c r="O2486" s="13">
        <v>59.8</v>
      </c>
      <c r="P2486" s="13">
        <v>9.1</v>
      </c>
      <c r="Q2486" s="13">
        <v>23.3</v>
      </c>
      <c r="R2486" s="13">
        <v>7.2</v>
      </c>
      <c r="S2486" s="13">
        <v>1.5</v>
      </c>
      <c r="T2486" s="13">
        <v>1.2</v>
      </c>
      <c r="U2486" s="13">
        <v>0.7</v>
      </c>
      <c r="V2486" s="13">
        <v>48.3</v>
      </c>
      <c r="W2486" s="11" t="str">
        <f t="shared" si="1"/>
        <v>C-Weak|BBVA|Retail|2024</v>
      </c>
      <c r="X2486" s="15">
        <f>(MAX(0,MIN(1,1-(K2486-scaling_params!$B$2)/(scaling_params!$C$2-scaling_params!$B$2)))+MAX(0,MIN(1,(L2486-scaling_params!$B$3)/(scaling_params!$C$3-scaling_params!$B$3))))/2</f>
        <v>0.02941176471</v>
      </c>
      <c r="Y2486" s="15">
        <f>(MAX(0,MIN(1,(M2486-scaling_params!$B$4)/(scaling_params!$C$4-scaling_params!$B$4)))+MAX(0,MIN(1,(N2486-scaling_params!$B$5)/(scaling_params!$C$5-scaling_params!$B$5))))/2</f>
        <v>0.1767857143</v>
      </c>
      <c r="Z2486" s="15">
        <f>(MAX(0,MIN(1,(O2486-scaling_params!$B$6)/(scaling_params!$C$6-scaling_params!$B$6)))+MAX(0,MIN(1,1-(P2486-scaling_params!$B$7)/(scaling_params!$C$7-scaling_params!$B$7)))+MAX(0,MIN(1,(T2486-scaling_params!$B$11)/(scaling_params!$C$11-scaling_params!$B$11))))/3</f>
        <v>0.06181428954</v>
      </c>
      <c r="AA2486" s="15">
        <f>(MAX(0,MIN(1,1-(Q2486-scaling_params!$B$8)/(scaling_params!$C$8-scaling_params!$B$8)))+MAX(0,MIN(1,(R2486-scaling_params!$B$9)/(scaling_params!$C$9-scaling_params!$B$9)))+MAX(0,MIN(1,(S2486-scaling_params!$B$10)/(scaling_params!$C$10-scaling_params!$B$10))))/3</f>
        <v>0</v>
      </c>
      <c r="AB2486" s="15">
        <f>(MAX(0,MIN(1,(U2486-scaling_params!$B$12)/(scaling_params!$C$12-scaling_params!$B$12)))+MAX(0,MIN(1,(V2486-scaling_params!$B$13)/(scaling_params!$C$13-scaling_params!$B$13))))/2</f>
        <v>0.04454545455</v>
      </c>
      <c r="AC2486" s="13">
        <f>(scaling_params!$G$2*X2486+scaling_params!$G$3*Y2486+scaling_params!$G$4*Z2486+scaling_params!$G$5*AA2486+scaling_params!$G$6*AB2486)*100</f>
        <v>6.823912924</v>
      </c>
      <c r="AD2486" s="11" t="s">
        <v>681</v>
      </c>
      <c r="AE2486" s="11">
        <f t="shared" si="2"/>
        <v>0</v>
      </c>
    </row>
    <row r="2487" ht="15.75" customHeight="1">
      <c r="A2487" s="11" t="s">
        <v>420</v>
      </c>
      <c r="B2487" s="11" t="s">
        <v>163</v>
      </c>
      <c r="C2487" s="11" t="s">
        <v>328</v>
      </c>
      <c r="D2487" s="11" t="s">
        <v>177</v>
      </c>
      <c r="E2487" s="12">
        <v>2025.0</v>
      </c>
      <c r="F2487" s="11" t="s">
        <v>171</v>
      </c>
      <c r="G2487" s="11" t="s">
        <v>184</v>
      </c>
      <c r="H2487" s="11">
        <v>2.0</v>
      </c>
      <c r="I2487" s="13">
        <v>8.6</v>
      </c>
      <c r="J2487" s="11">
        <v>0.0</v>
      </c>
      <c r="K2487" s="13">
        <v>5.4</v>
      </c>
      <c r="L2487" s="13">
        <v>3.5</v>
      </c>
      <c r="M2487" s="11">
        <v>-41.0</v>
      </c>
      <c r="N2487" s="14">
        <v>0.67</v>
      </c>
      <c r="O2487" s="13">
        <v>52.5</v>
      </c>
      <c r="P2487" s="13">
        <v>9.5</v>
      </c>
      <c r="Q2487" s="13">
        <v>23.0</v>
      </c>
      <c r="R2487" s="13">
        <v>10.6</v>
      </c>
      <c r="S2487" s="13">
        <v>2.1</v>
      </c>
      <c r="T2487" s="13">
        <v>1.0</v>
      </c>
      <c r="U2487" s="13">
        <v>0.7</v>
      </c>
      <c r="V2487" s="13">
        <v>55.2</v>
      </c>
      <c r="W2487" s="11" t="str">
        <f t="shared" si="1"/>
        <v>C-Weak|BBVA|Retail|2025</v>
      </c>
      <c r="X2487" s="15">
        <f>(MAX(0,MIN(1,1-(K2487-scaling_params!$B$2)/(scaling_params!$C$2-scaling_params!$B$2)))+MAX(0,MIN(1,(L2487-scaling_params!$B$3)/(scaling_params!$C$3-scaling_params!$B$3))))/2</f>
        <v>0.03676470588</v>
      </c>
      <c r="Y2487" s="15">
        <f>(MAX(0,MIN(1,(M2487-scaling_params!$B$4)/(scaling_params!$C$4-scaling_params!$B$4)))+MAX(0,MIN(1,(N2487-scaling_params!$B$5)/(scaling_params!$C$5-scaling_params!$B$5))))/2</f>
        <v>0.1535714286</v>
      </c>
      <c r="Z2487" s="15">
        <f>(MAX(0,MIN(1,(O2487-scaling_params!$B$6)/(scaling_params!$C$6-scaling_params!$B$6)))+MAX(0,MIN(1,1-(P2487-scaling_params!$B$7)/(scaling_params!$C$7-scaling_params!$B$7)))+MAX(0,MIN(1,(T2487-scaling_params!$B$11)/(scaling_params!$C$11-scaling_params!$B$11))))/3</f>
        <v>0</v>
      </c>
      <c r="AA2487" s="15">
        <f>(MAX(0,MIN(1,1-(Q2487-scaling_params!$B$8)/(scaling_params!$C$8-scaling_params!$B$8)))+MAX(0,MIN(1,(R2487-scaling_params!$B$9)/(scaling_params!$C$9-scaling_params!$B$9)))+MAX(0,MIN(1,(S2487-scaling_params!$B$10)/(scaling_params!$C$10-scaling_params!$B$10))))/3</f>
        <v>0.05745842641</v>
      </c>
      <c r="AB2487" s="15">
        <f>(MAX(0,MIN(1,(U2487-scaling_params!$B$12)/(scaling_params!$C$12-scaling_params!$B$12)))+MAX(0,MIN(1,(V2487-scaling_params!$B$13)/(scaling_params!$C$13-scaling_params!$B$13))))/2</f>
        <v>0.1072727273</v>
      </c>
      <c r="AC2487" s="13">
        <f>(scaling_params!$G$2*X2487+scaling_params!$G$3*Y2487+scaling_params!$G$4*Z2487+scaling_params!$G$5*AA2487+scaling_params!$G$6*AB2487)*100</f>
        <v>6.749985646</v>
      </c>
      <c r="AD2487" s="11" t="s">
        <v>681</v>
      </c>
      <c r="AE2487" s="11">
        <f t="shared" si="2"/>
        <v>0</v>
      </c>
    </row>
    <row r="2488" ht="15.75" customHeight="1">
      <c r="A2488" s="11" t="s">
        <v>421</v>
      </c>
      <c r="B2488" s="11" t="s">
        <v>163</v>
      </c>
      <c r="C2488" s="11" t="s">
        <v>328</v>
      </c>
      <c r="D2488" s="11" t="s">
        <v>165</v>
      </c>
      <c r="E2488" s="12">
        <v>2024.0</v>
      </c>
      <c r="F2488" s="11" t="s">
        <v>166</v>
      </c>
      <c r="G2488" s="11" t="s">
        <v>167</v>
      </c>
      <c r="H2488" s="11">
        <v>3.0</v>
      </c>
      <c r="I2488" s="13">
        <v>8.9</v>
      </c>
      <c r="J2488" s="11">
        <v>0.0</v>
      </c>
      <c r="K2488" s="13">
        <v>5.2</v>
      </c>
      <c r="L2488" s="13">
        <v>3.7</v>
      </c>
      <c r="M2488" s="11">
        <v>-15.0</v>
      </c>
      <c r="N2488" s="14">
        <v>0.64</v>
      </c>
      <c r="O2488" s="13">
        <v>53.3</v>
      </c>
      <c r="P2488" s="13">
        <v>9.3</v>
      </c>
      <c r="Q2488" s="13">
        <v>24.0</v>
      </c>
      <c r="R2488" s="13">
        <v>6.7</v>
      </c>
      <c r="S2488" s="13">
        <v>2.5</v>
      </c>
      <c r="T2488" s="13">
        <v>2.3</v>
      </c>
      <c r="U2488" s="13">
        <v>0.6</v>
      </c>
      <c r="V2488" s="13">
        <v>63.0</v>
      </c>
      <c r="W2488" s="11" t="str">
        <f t="shared" si="1"/>
        <v>C-Weak|BBVA|Operations|2024</v>
      </c>
      <c r="X2488" s="15">
        <f>(MAX(0,MIN(1,1-(K2488-scaling_params!$B$2)/(scaling_params!$C$2-scaling_params!$B$2)))+MAX(0,MIN(1,(L2488-scaling_params!$B$3)/(scaling_params!$C$3-scaling_params!$B$3))))/2</f>
        <v>0.05147058824</v>
      </c>
      <c r="Y2488" s="15">
        <f>(MAX(0,MIN(1,(M2488-scaling_params!$B$4)/(scaling_params!$C$4-scaling_params!$B$4)))+MAX(0,MIN(1,(N2488-scaling_params!$B$5)/(scaling_params!$C$5-scaling_params!$B$5))))/2</f>
        <v>0.2398809524</v>
      </c>
      <c r="Z2488" s="15">
        <f>(MAX(0,MIN(1,(O2488-scaling_params!$B$6)/(scaling_params!$C$6-scaling_params!$B$6)))+MAX(0,MIN(1,1-(P2488-scaling_params!$B$7)/(scaling_params!$C$7-scaling_params!$B$7)))+MAX(0,MIN(1,(T2488-scaling_params!$B$11)/(scaling_params!$C$11-scaling_params!$B$11))))/3</f>
        <v>0.07619047619</v>
      </c>
      <c r="AA2488" s="15">
        <f>(MAX(0,MIN(1,1-(Q2488-scaling_params!$B$8)/(scaling_params!$C$8-scaling_params!$B$8)))+MAX(0,MIN(1,(R2488-scaling_params!$B$9)/(scaling_params!$C$9-scaling_params!$B$9)))+MAX(0,MIN(1,(S2488-scaling_params!$B$10)/(scaling_params!$C$10-scaling_params!$B$10))))/3</f>
        <v>0.08823529412</v>
      </c>
      <c r="AB2488" s="15">
        <f>(MAX(0,MIN(1,(U2488-scaling_params!$B$12)/(scaling_params!$C$12-scaling_params!$B$12)))+MAX(0,MIN(1,(V2488-scaling_params!$B$13)/(scaling_params!$C$13-scaling_params!$B$13))))/2</f>
        <v>0.1781818182</v>
      </c>
      <c r="AC2488" s="13">
        <f>(scaling_params!$G$2*X2488+scaling_params!$G$3*Y2488+scaling_params!$G$4*Z2488+scaling_params!$G$5*AA2488+scaling_params!$G$6*AB2488)*100</f>
        <v>12.29272403</v>
      </c>
      <c r="AD2488" s="11" t="s">
        <v>681</v>
      </c>
      <c r="AE2488" s="11">
        <f t="shared" si="2"/>
        <v>0</v>
      </c>
    </row>
    <row r="2489" ht="15.75" customHeight="1">
      <c r="A2489" s="11" t="s">
        <v>421</v>
      </c>
      <c r="B2489" s="11" t="s">
        <v>163</v>
      </c>
      <c r="C2489" s="11" t="s">
        <v>328</v>
      </c>
      <c r="D2489" s="11" t="s">
        <v>165</v>
      </c>
      <c r="E2489" s="12">
        <v>2025.0</v>
      </c>
      <c r="F2489" s="11" t="s">
        <v>166</v>
      </c>
      <c r="G2489" s="11" t="s">
        <v>167</v>
      </c>
      <c r="H2489" s="11">
        <v>3.0</v>
      </c>
      <c r="I2489" s="13">
        <v>8.6</v>
      </c>
      <c r="J2489" s="11">
        <v>0.0</v>
      </c>
      <c r="K2489" s="13">
        <v>4.5</v>
      </c>
      <c r="L2489" s="13">
        <v>4.2</v>
      </c>
      <c r="M2489" s="11">
        <v>-32.0</v>
      </c>
      <c r="N2489" s="14">
        <v>0.77</v>
      </c>
      <c r="O2489" s="13">
        <v>52.7</v>
      </c>
      <c r="P2489" s="13">
        <v>9.3</v>
      </c>
      <c r="Q2489" s="13">
        <v>21.4</v>
      </c>
      <c r="R2489" s="13">
        <v>5.7</v>
      </c>
      <c r="S2489" s="13">
        <v>2.7</v>
      </c>
      <c r="T2489" s="13">
        <v>2.1</v>
      </c>
      <c r="U2489" s="13">
        <v>0.5</v>
      </c>
      <c r="V2489" s="13">
        <v>65.4</v>
      </c>
      <c r="W2489" s="11" t="str">
        <f t="shared" si="1"/>
        <v>C-Weak|BBVA|Operations|2025</v>
      </c>
      <c r="X2489" s="15">
        <f>(MAX(0,MIN(1,1-(K2489-scaling_params!$B$2)/(scaling_params!$C$2-scaling_params!$B$2)))+MAX(0,MIN(1,(L2489-scaling_params!$B$3)/(scaling_params!$C$3-scaling_params!$B$3))))/2</f>
        <v>0.08823529412</v>
      </c>
      <c r="Y2489" s="15">
        <f>(MAX(0,MIN(1,(M2489-scaling_params!$B$4)/(scaling_params!$C$4-scaling_params!$B$4)))+MAX(0,MIN(1,(N2489-scaling_params!$B$5)/(scaling_params!$C$5-scaling_params!$B$5))))/2</f>
        <v>0.3214285714</v>
      </c>
      <c r="Z2489" s="15">
        <f>(MAX(0,MIN(1,(O2489-scaling_params!$B$6)/(scaling_params!$C$6-scaling_params!$B$6)))+MAX(0,MIN(1,1-(P2489-scaling_params!$B$7)/(scaling_params!$C$7-scaling_params!$B$7)))+MAX(0,MIN(1,(T2489-scaling_params!$B$11)/(scaling_params!$C$11-scaling_params!$B$11))))/3</f>
        <v>0.05714285714</v>
      </c>
      <c r="AA2489" s="15">
        <f>(MAX(0,MIN(1,1-(Q2489-scaling_params!$B$8)/(scaling_params!$C$8-scaling_params!$B$8)))+MAX(0,MIN(1,(R2489-scaling_params!$B$9)/(scaling_params!$C$9-scaling_params!$B$9)))+MAX(0,MIN(1,(S2489-scaling_params!$B$10)/(scaling_params!$C$10-scaling_params!$B$10))))/3</f>
        <v>0.1078431373</v>
      </c>
      <c r="AB2489" s="15">
        <f>(MAX(0,MIN(1,(U2489-scaling_params!$B$12)/(scaling_params!$C$12-scaling_params!$B$12)))+MAX(0,MIN(1,(V2489-scaling_params!$B$13)/(scaling_params!$C$13-scaling_params!$B$13))))/2</f>
        <v>0.2</v>
      </c>
      <c r="AC2489" s="13">
        <f>(scaling_params!$G$2*X2489+scaling_params!$G$3*Y2489+scaling_params!$G$4*Z2489+scaling_params!$G$5*AA2489+scaling_params!$G$6*AB2489)*100</f>
        <v>15.2279972</v>
      </c>
      <c r="AD2489" s="11" t="s">
        <v>681</v>
      </c>
      <c r="AE2489" s="11">
        <f t="shared" si="2"/>
        <v>0</v>
      </c>
    </row>
    <row r="2490" ht="15.75" customHeight="1">
      <c r="A2490" s="11" t="s">
        <v>422</v>
      </c>
      <c r="B2490" s="11" t="s">
        <v>163</v>
      </c>
      <c r="C2490" s="11" t="s">
        <v>328</v>
      </c>
      <c r="D2490" s="11" t="s">
        <v>170</v>
      </c>
      <c r="E2490" s="12">
        <v>2024.0</v>
      </c>
      <c r="F2490" s="11" t="s">
        <v>171</v>
      </c>
      <c r="G2490" s="11" t="s">
        <v>172</v>
      </c>
      <c r="H2490" s="11">
        <v>4.0</v>
      </c>
      <c r="I2490" s="13">
        <v>8.9</v>
      </c>
      <c r="J2490" s="11">
        <v>0.0</v>
      </c>
      <c r="K2490" s="13">
        <v>4.7</v>
      </c>
      <c r="L2490" s="13">
        <v>3.4</v>
      </c>
      <c r="M2490" s="11">
        <v>-25.0</v>
      </c>
      <c r="N2490" s="14">
        <v>0.66</v>
      </c>
      <c r="O2490" s="13">
        <v>58.3</v>
      </c>
      <c r="P2490" s="13">
        <v>9.6</v>
      </c>
      <c r="Q2490" s="13">
        <v>23.0</v>
      </c>
      <c r="R2490" s="13">
        <v>10.9</v>
      </c>
      <c r="S2490" s="13">
        <v>2.4</v>
      </c>
      <c r="T2490" s="13">
        <v>2.2</v>
      </c>
      <c r="U2490" s="13">
        <v>1.0</v>
      </c>
      <c r="V2490" s="13">
        <v>59.1</v>
      </c>
      <c r="W2490" s="11" t="str">
        <f t="shared" si="1"/>
        <v>C-Weak|BBVA|Risk|2024</v>
      </c>
      <c r="X2490" s="15">
        <f>(MAX(0,MIN(1,1-(K2490-scaling_params!$B$2)/(scaling_params!$C$2-scaling_params!$B$2)))+MAX(0,MIN(1,(L2490-scaling_params!$B$3)/(scaling_params!$C$3-scaling_params!$B$3))))/2</f>
        <v>0.02941176471</v>
      </c>
      <c r="Y2490" s="15">
        <f>(MAX(0,MIN(1,(M2490-scaling_params!$B$4)/(scaling_params!$C$4-scaling_params!$B$4)))+MAX(0,MIN(1,(N2490-scaling_params!$B$5)/(scaling_params!$C$5-scaling_params!$B$5))))/2</f>
        <v>0.2172619048</v>
      </c>
      <c r="Z2490" s="15">
        <f>(MAX(0,MIN(1,(O2490-scaling_params!$B$6)/(scaling_params!$C$6-scaling_params!$B$6)))+MAX(0,MIN(1,1-(P2490-scaling_params!$B$7)/(scaling_params!$C$7-scaling_params!$B$7)))+MAX(0,MIN(1,(T2490-scaling_params!$B$11)/(scaling_params!$C$11-scaling_params!$B$11))))/3</f>
        <v>0.09471947195</v>
      </c>
      <c r="AA2490" s="15">
        <f>(MAX(0,MIN(1,1-(Q2490-scaling_params!$B$8)/(scaling_params!$C$8-scaling_params!$B$8)))+MAX(0,MIN(1,(R2490-scaling_params!$B$9)/(scaling_params!$C$9-scaling_params!$B$9)))+MAX(0,MIN(1,(S2490-scaling_params!$B$10)/(scaling_params!$C$10-scaling_params!$B$10))))/3</f>
        <v>0.09952841896</v>
      </c>
      <c r="AB2490" s="15">
        <f>(MAX(0,MIN(1,(U2490-scaling_params!$B$12)/(scaling_params!$C$12-scaling_params!$B$12)))+MAX(0,MIN(1,(V2490-scaling_params!$B$13)/(scaling_params!$C$13-scaling_params!$B$13))))/2</f>
        <v>0.1427272727</v>
      </c>
      <c r="AC2490" s="13">
        <f>(scaling_params!$G$2*X2490+scaling_params!$G$3*Y2490+scaling_params!$G$4*Z2490+scaling_params!$G$5*AA2490+scaling_params!$G$6*AB2490)*100</f>
        <v>11.45862082</v>
      </c>
      <c r="AD2490" s="11" t="s">
        <v>681</v>
      </c>
      <c r="AE2490" s="11">
        <f t="shared" si="2"/>
        <v>0</v>
      </c>
    </row>
    <row r="2491" ht="15.75" customHeight="1">
      <c r="A2491" s="11" t="s">
        <v>422</v>
      </c>
      <c r="B2491" s="11" t="s">
        <v>163</v>
      </c>
      <c r="C2491" s="11" t="s">
        <v>328</v>
      </c>
      <c r="D2491" s="11" t="s">
        <v>170</v>
      </c>
      <c r="E2491" s="12">
        <v>2025.0</v>
      </c>
      <c r="F2491" s="11" t="s">
        <v>171</v>
      </c>
      <c r="G2491" s="11" t="s">
        <v>172</v>
      </c>
      <c r="H2491" s="11">
        <v>4.0</v>
      </c>
      <c r="I2491" s="13">
        <v>8.6</v>
      </c>
      <c r="J2491" s="11">
        <v>0.0</v>
      </c>
      <c r="K2491" s="13">
        <v>4.1</v>
      </c>
      <c r="L2491" s="13">
        <v>4.1</v>
      </c>
      <c r="M2491" s="11">
        <v>0.0</v>
      </c>
      <c r="N2491" s="14">
        <v>0.58</v>
      </c>
      <c r="O2491" s="13">
        <v>54.6</v>
      </c>
      <c r="P2491" s="13">
        <v>8.4</v>
      </c>
      <c r="Q2491" s="13">
        <v>21.3</v>
      </c>
      <c r="R2491" s="13">
        <v>7.8</v>
      </c>
      <c r="S2491" s="13">
        <v>2.1</v>
      </c>
      <c r="T2491" s="13">
        <v>1.6</v>
      </c>
      <c r="U2491" s="13">
        <v>0.9</v>
      </c>
      <c r="V2491" s="13">
        <v>52.3</v>
      </c>
      <c r="W2491" s="11" t="str">
        <f t="shared" si="1"/>
        <v>C-Weak|BBVA|Risk|2025</v>
      </c>
      <c r="X2491" s="15">
        <f>(MAX(0,MIN(1,1-(K2491-scaling_params!$B$2)/(scaling_params!$C$2-scaling_params!$B$2)))+MAX(0,MIN(1,(L2491-scaling_params!$B$3)/(scaling_params!$C$3-scaling_params!$B$3))))/2</f>
        <v>0.08088235294</v>
      </c>
      <c r="Y2491" s="15">
        <f>(MAX(0,MIN(1,(M2491-scaling_params!$B$4)/(scaling_params!$C$4-scaling_params!$B$4)))+MAX(0,MIN(1,(N2491-scaling_params!$B$5)/(scaling_params!$C$5-scaling_params!$B$5))))/2</f>
        <v>0.2363095238</v>
      </c>
      <c r="Z2491" s="15">
        <f>(MAX(0,MIN(1,(O2491-scaling_params!$B$6)/(scaling_params!$C$6-scaling_params!$B$6)))+MAX(0,MIN(1,1-(P2491-scaling_params!$B$7)/(scaling_params!$C$7-scaling_params!$B$7)))+MAX(0,MIN(1,(T2491-scaling_params!$B$11)/(scaling_params!$C$11-scaling_params!$B$11))))/3</f>
        <v>0.0815958816</v>
      </c>
      <c r="AA2491" s="15">
        <f>(MAX(0,MIN(1,1-(Q2491-scaling_params!$B$8)/(scaling_params!$C$8-scaling_params!$B$8)))+MAX(0,MIN(1,(R2491-scaling_params!$B$9)/(scaling_params!$C$9-scaling_params!$B$9)))+MAX(0,MIN(1,(S2491-scaling_params!$B$10)/(scaling_params!$C$10-scaling_params!$B$10))))/3</f>
        <v>0.04901960784</v>
      </c>
      <c r="AB2491" s="15">
        <f>(MAX(0,MIN(1,(U2491-scaling_params!$B$12)/(scaling_params!$C$12-scaling_params!$B$12)))+MAX(0,MIN(1,(V2491-scaling_params!$B$13)/(scaling_params!$C$13-scaling_params!$B$13))))/2</f>
        <v>0.08090909091</v>
      </c>
      <c r="AC2491" s="13">
        <f>(scaling_params!$G$2*X2491+scaling_params!$G$3*Y2491+scaling_params!$G$4*Z2491+scaling_params!$G$5*AA2491+scaling_params!$G$6*AB2491)*100</f>
        <v>11.18898469</v>
      </c>
      <c r="AD2491" s="11" t="s">
        <v>681</v>
      </c>
      <c r="AE2491" s="11">
        <f t="shared" si="2"/>
        <v>0</v>
      </c>
    </row>
    <row r="2492" ht="15.75" customHeight="1">
      <c r="A2492" s="11" t="s">
        <v>423</v>
      </c>
      <c r="B2492" s="11" t="s">
        <v>163</v>
      </c>
      <c r="C2492" s="11" t="s">
        <v>328</v>
      </c>
      <c r="D2492" s="11" t="s">
        <v>181</v>
      </c>
      <c r="E2492" s="12">
        <v>2024.0</v>
      </c>
      <c r="F2492" s="11" t="s">
        <v>171</v>
      </c>
      <c r="G2492" s="11" t="s">
        <v>167</v>
      </c>
      <c r="H2492" s="11">
        <v>1.0</v>
      </c>
      <c r="I2492" s="13">
        <v>8.9</v>
      </c>
      <c r="J2492" s="11">
        <v>0.0</v>
      </c>
      <c r="K2492" s="13">
        <v>5.0</v>
      </c>
      <c r="L2492" s="13">
        <v>5.1</v>
      </c>
      <c r="M2492" s="11">
        <v>-16.0</v>
      </c>
      <c r="N2492" s="14">
        <v>0.56</v>
      </c>
      <c r="O2492" s="13">
        <v>58.2</v>
      </c>
      <c r="P2492" s="13">
        <v>10.1</v>
      </c>
      <c r="Q2492" s="13">
        <v>23.5</v>
      </c>
      <c r="R2492" s="13">
        <v>8.2</v>
      </c>
      <c r="S2492" s="13">
        <v>1.4</v>
      </c>
      <c r="T2492" s="13">
        <v>1.5</v>
      </c>
      <c r="U2492" s="13">
        <v>1.0</v>
      </c>
      <c r="V2492" s="13">
        <v>51.9</v>
      </c>
      <c r="W2492" s="11" t="str">
        <f t="shared" si="1"/>
        <v>C-Weak|BBVA|Corporate|2024</v>
      </c>
      <c r="X2492" s="15">
        <f>(MAX(0,MIN(1,1-(K2492-scaling_params!$B$2)/(scaling_params!$C$2-scaling_params!$B$2)))+MAX(0,MIN(1,(L2492-scaling_params!$B$3)/(scaling_params!$C$3-scaling_params!$B$3))))/2</f>
        <v>0.1544117647</v>
      </c>
      <c r="Y2492" s="15">
        <f>(MAX(0,MIN(1,(M2492-scaling_params!$B$4)/(scaling_params!$C$4-scaling_params!$B$4)))+MAX(0,MIN(1,(N2492-scaling_params!$B$5)/(scaling_params!$C$5-scaling_params!$B$5))))/2</f>
        <v>0.1476190476</v>
      </c>
      <c r="Z2492" s="15">
        <f>(MAX(0,MIN(1,(O2492-scaling_params!$B$6)/(scaling_params!$C$6-scaling_params!$B$6)))+MAX(0,MIN(1,1-(P2492-scaling_params!$B$7)/(scaling_params!$C$7-scaling_params!$B$7)))+MAX(0,MIN(1,(T2492-scaling_params!$B$11)/(scaling_params!$C$11-scaling_params!$B$11))))/3</f>
        <v>0.02640264026</v>
      </c>
      <c r="AA2492" s="15">
        <f>(MAX(0,MIN(1,1-(Q2492-scaling_params!$B$8)/(scaling_params!$C$8-scaling_params!$B$8)))+MAX(0,MIN(1,(R2492-scaling_params!$B$9)/(scaling_params!$C$9-scaling_params!$B$9)))+MAX(0,MIN(1,(S2492-scaling_params!$B$10)/(scaling_params!$C$10-scaling_params!$B$10))))/3</f>
        <v>0</v>
      </c>
      <c r="AB2492" s="15">
        <f>(MAX(0,MIN(1,(U2492-scaling_params!$B$12)/(scaling_params!$C$12-scaling_params!$B$12)))+MAX(0,MIN(1,(V2492-scaling_params!$B$13)/(scaling_params!$C$13-scaling_params!$B$13))))/2</f>
        <v>0.07727272727</v>
      </c>
      <c r="AC2492" s="13">
        <f>(scaling_params!$G$2*X2492+scaling_params!$G$3*Y2492+scaling_params!$G$4*Z2492+scaling_params!$G$5*AA2492+scaling_params!$G$6*AB2492)*100</f>
        <v>8.630004318</v>
      </c>
      <c r="AD2492" s="11" t="s">
        <v>681</v>
      </c>
      <c r="AE2492" s="11">
        <f t="shared" si="2"/>
        <v>0</v>
      </c>
    </row>
    <row r="2493" ht="15.75" customHeight="1">
      <c r="A2493" s="11" t="s">
        <v>423</v>
      </c>
      <c r="B2493" s="11" t="s">
        <v>163</v>
      </c>
      <c r="C2493" s="11" t="s">
        <v>328</v>
      </c>
      <c r="D2493" s="11" t="s">
        <v>181</v>
      </c>
      <c r="E2493" s="12">
        <v>2025.0</v>
      </c>
      <c r="F2493" s="11" t="s">
        <v>171</v>
      </c>
      <c r="G2493" s="11" t="s">
        <v>167</v>
      </c>
      <c r="H2493" s="11">
        <v>1.0</v>
      </c>
      <c r="I2493" s="13">
        <v>8.6</v>
      </c>
      <c r="J2493" s="11">
        <v>0.0</v>
      </c>
      <c r="K2493" s="13">
        <v>5.1</v>
      </c>
      <c r="L2493" s="13">
        <v>4.7</v>
      </c>
      <c r="M2493" s="11">
        <v>-22.0</v>
      </c>
      <c r="N2493" s="14">
        <v>0.71</v>
      </c>
      <c r="O2493" s="13">
        <v>54.3</v>
      </c>
      <c r="P2493" s="13">
        <v>9.4</v>
      </c>
      <c r="Q2493" s="13">
        <v>22.9</v>
      </c>
      <c r="R2493" s="13">
        <v>7.0</v>
      </c>
      <c r="S2493" s="13">
        <v>2.4</v>
      </c>
      <c r="T2493" s="13">
        <v>2.1</v>
      </c>
      <c r="U2493" s="13">
        <v>0.8</v>
      </c>
      <c r="V2493" s="13">
        <v>59.2</v>
      </c>
      <c r="W2493" s="11" t="str">
        <f t="shared" si="1"/>
        <v>C-Weak|BBVA|Corporate|2025</v>
      </c>
      <c r="X2493" s="15">
        <f>(MAX(0,MIN(1,1-(K2493-scaling_params!$B$2)/(scaling_params!$C$2-scaling_params!$B$2)))+MAX(0,MIN(1,(L2493-scaling_params!$B$3)/(scaling_params!$C$3-scaling_params!$B$3))))/2</f>
        <v>0.125</v>
      </c>
      <c r="Y2493" s="15">
        <f>(MAX(0,MIN(1,(M2493-scaling_params!$B$4)/(scaling_params!$C$4-scaling_params!$B$4)))+MAX(0,MIN(1,(N2493-scaling_params!$B$5)/(scaling_params!$C$5-scaling_params!$B$5))))/2</f>
        <v>0.294047619</v>
      </c>
      <c r="Z2493" s="15">
        <f>(MAX(0,MIN(1,(O2493-scaling_params!$B$6)/(scaling_params!$C$6-scaling_params!$B$6)))+MAX(0,MIN(1,1-(P2493-scaling_params!$B$7)/(scaling_params!$C$7-scaling_params!$B$7)))+MAX(0,MIN(1,(T2493-scaling_params!$B$11)/(scaling_params!$C$11-scaling_params!$B$11))))/3</f>
        <v>0.05714285714</v>
      </c>
      <c r="AA2493" s="15">
        <f>(MAX(0,MIN(1,1-(Q2493-scaling_params!$B$8)/(scaling_params!$C$8-scaling_params!$B$8)))+MAX(0,MIN(1,(R2493-scaling_params!$B$9)/(scaling_params!$C$9-scaling_params!$B$9)))+MAX(0,MIN(1,(S2493-scaling_params!$B$10)/(scaling_params!$C$10-scaling_params!$B$10))))/3</f>
        <v>0.07843137255</v>
      </c>
      <c r="AB2493" s="15">
        <f>(MAX(0,MIN(1,(U2493-scaling_params!$B$12)/(scaling_params!$C$12-scaling_params!$B$12)))+MAX(0,MIN(1,(V2493-scaling_params!$B$13)/(scaling_params!$C$13-scaling_params!$B$13))))/2</f>
        <v>0.1436363636</v>
      </c>
      <c r="AC2493" s="13">
        <f>(scaling_params!$G$2*X2493+scaling_params!$G$3*Y2493+scaling_params!$G$4*Z2493+scaling_params!$G$5*AA2493+scaling_params!$G$6*AB2493)*100</f>
        <v>14.26577744</v>
      </c>
      <c r="AD2493" s="11" t="s">
        <v>681</v>
      </c>
      <c r="AE2493" s="11">
        <f t="shared" si="2"/>
        <v>0</v>
      </c>
    </row>
    <row r="2494" ht="15.75" customHeight="1">
      <c r="A2494" s="11" t="s">
        <v>424</v>
      </c>
      <c r="B2494" s="11" t="s">
        <v>163</v>
      </c>
      <c r="C2494" s="11" t="s">
        <v>328</v>
      </c>
      <c r="D2494" s="11" t="s">
        <v>170</v>
      </c>
      <c r="E2494" s="12">
        <v>2024.0</v>
      </c>
      <c r="F2494" s="11" t="s">
        <v>171</v>
      </c>
      <c r="G2494" s="11" t="s">
        <v>175</v>
      </c>
      <c r="H2494" s="11">
        <v>5.0</v>
      </c>
      <c r="I2494" s="13">
        <v>8.9</v>
      </c>
      <c r="J2494" s="11">
        <v>0.0</v>
      </c>
      <c r="K2494" s="13">
        <v>4.7</v>
      </c>
      <c r="L2494" s="13">
        <v>3.6</v>
      </c>
      <c r="M2494" s="11">
        <v>-53.0</v>
      </c>
      <c r="N2494" s="14">
        <v>0.68</v>
      </c>
      <c r="O2494" s="13">
        <v>58.3</v>
      </c>
      <c r="P2494" s="13">
        <v>9.6</v>
      </c>
      <c r="Q2494" s="13">
        <v>23.0</v>
      </c>
      <c r="R2494" s="13">
        <v>10.9</v>
      </c>
      <c r="S2494" s="13">
        <v>2.0</v>
      </c>
      <c r="T2494" s="13">
        <v>1.6</v>
      </c>
      <c r="U2494" s="13">
        <v>1.0</v>
      </c>
      <c r="V2494" s="13">
        <v>46.4</v>
      </c>
      <c r="W2494" s="11" t="str">
        <f t="shared" si="1"/>
        <v>C-Weak|BBVA|Risk|2024</v>
      </c>
      <c r="X2494" s="15">
        <f>(MAX(0,MIN(1,1-(K2494-scaling_params!$B$2)/(scaling_params!$C$2-scaling_params!$B$2)))+MAX(0,MIN(1,(L2494-scaling_params!$B$3)/(scaling_params!$C$3-scaling_params!$B$3))))/2</f>
        <v>0.04411764706</v>
      </c>
      <c r="Y2494" s="15">
        <f>(MAX(0,MIN(1,(M2494-scaling_params!$B$4)/(scaling_params!$C$4-scaling_params!$B$4)))+MAX(0,MIN(1,(N2494-scaling_params!$B$5)/(scaling_params!$C$5-scaling_params!$B$5))))/2</f>
        <v>0.1375</v>
      </c>
      <c r="Z2494" s="15">
        <f>(MAX(0,MIN(1,(O2494-scaling_params!$B$6)/(scaling_params!$C$6-scaling_params!$B$6)))+MAX(0,MIN(1,1-(P2494-scaling_params!$B$7)/(scaling_params!$C$7-scaling_params!$B$7)))+MAX(0,MIN(1,(T2494-scaling_params!$B$11)/(scaling_params!$C$11-scaling_params!$B$11))))/3</f>
        <v>0.0375766148</v>
      </c>
      <c r="AA2494" s="15">
        <f>(MAX(0,MIN(1,1-(Q2494-scaling_params!$B$8)/(scaling_params!$C$8-scaling_params!$B$8)))+MAX(0,MIN(1,(R2494-scaling_params!$B$9)/(scaling_params!$C$9-scaling_params!$B$9)))+MAX(0,MIN(1,(S2494-scaling_params!$B$10)/(scaling_params!$C$10-scaling_params!$B$10))))/3</f>
        <v>0.06031273269</v>
      </c>
      <c r="AB2494" s="15">
        <f>(MAX(0,MIN(1,(U2494-scaling_params!$B$12)/(scaling_params!$C$12-scaling_params!$B$12)))+MAX(0,MIN(1,(V2494-scaling_params!$B$13)/(scaling_params!$C$13-scaling_params!$B$13))))/2</f>
        <v>0.02727272727</v>
      </c>
      <c r="AC2494" s="13">
        <f>(scaling_params!$G$2*X2494+scaling_params!$G$3*Y2494+scaling_params!$G$4*Z2494+scaling_params!$G$5*AA2494+scaling_params!$G$6*AB2494)*100</f>
        <v>6.534387431</v>
      </c>
      <c r="AD2494" s="11" t="s">
        <v>681</v>
      </c>
      <c r="AE2494" s="11">
        <f t="shared" si="2"/>
        <v>0</v>
      </c>
    </row>
    <row r="2495" ht="15.75" customHeight="1">
      <c r="A2495" s="11" t="s">
        <v>424</v>
      </c>
      <c r="B2495" s="11" t="s">
        <v>163</v>
      </c>
      <c r="C2495" s="11" t="s">
        <v>328</v>
      </c>
      <c r="D2495" s="11" t="s">
        <v>170</v>
      </c>
      <c r="E2495" s="12">
        <v>2025.0</v>
      </c>
      <c r="F2495" s="11" t="s">
        <v>171</v>
      </c>
      <c r="G2495" s="11" t="s">
        <v>175</v>
      </c>
      <c r="H2495" s="11">
        <v>5.0</v>
      </c>
      <c r="I2495" s="13">
        <v>8.6</v>
      </c>
      <c r="J2495" s="11">
        <v>0.0</v>
      </c>
      <c r="K2495" s="13">
        <v>4.1</v>
      </c>
      <c r="L2495" s="13">
        <v>5.4</v>
      </c>
      <c r="M2495" s="11">
        <v>-23.0</v>
      </c>
      <c r="N2495" s="14">
        <v>0.57</v>
      </c>
      <c r="O2495" s="13">
        <v>54.6</v>
      </c>
      <c r="P2495" s="13">
        <v>8.4</v>
      </c>
      <c r="Q2495" s="13">
        <v>21.3</v>
      </c>
      <c r="R2495" s="13">
        <v>7.8</v>
      </c>
      <c r="S2495" s="13">
        <v>2.1</v>
      </c>
      <c r="T2495" s="13">
        <v>2.3</v>
      </c>
      <c r="U2495" s="13">
        <v>0.9</v>
      </c>
      <c r="V2495" s="13">
        <v>51.8</v>
      </c>
      <c r="W2495" s="11" t="str">
        <f t="shared" si="1"/>
        <v>C-Weak|BBVA|Risk|2025</v>
      </c>
      <c r="X2495" s="15">
        <f>(MAX(0,MIN(1,1-(K2495-scaling_params!$B$2)/(scaling_params!$C$2-scaling_params!$B$2)))+MAX(0,MIN(1,(L2495-scaling_params!$B$3)/(scaling_params!$C$3-scaling_params!$B$3))))/2</f>
        <v>0.1764705882</v>
      </c>
      <c r="Y2495" s="15">
        <f>(MAX(0,MIN(1,(M2495-scaling_params!$B$4)/(scaling_params!$C$4-scaling_params!$B$4)))+MAX(0,MIN(1,(N2495-scaling_params!$B$5)/(scaling_params!$C$5-scaling_params!$B$5))))/2</f>
        <v>0.1142857143</v>
      </c>
      <c r="Z2495" s="15">
        <f>(MAX(0,MIN(1,(O2495-scaling_params!$B$6)/(scaling_params!$C$6-scaling_params!$B$6)))+MAX(0,MIN(1,1-(P2495-scaling_params!$B$7)/(scaling_params!$C$7-scaling_params!$B$7)))+MAX(0,MIN(1,(T2495-scaling_params!$B$11)/(scaling_params!$C$11-scaling_params!$B$11))))/3</f>
        <v>0.1482625483</v>
      </c>
      <c r="AA2495" s="15">
        <f>(MAX(0,MIN(1,1-(Q2495-scaling_params!$B$8)/(scaling_params!$C$8-scaling_params!$B$8)))+MAX(0,MIN(1,(R2495-scaling_params!$B$9)/(scaling_params!$C$9-scaling_params!$B$9)))+MAX(0,MIN(1,(S2495-scaling_params!$B$10)/(scaling_params!$C$10-scaling_params!$B$10))))/3</f>
        <v>0.04901960784</v>
      </c>
      <c r="AB2495" s="15">
        <f>(MAX(0,MIN(1,(U2495-scaling_params!$B$12)/(scaling_params!$C$12-scaling_params!$B$12)))+MAX(0,MIN(1,(V2495-scaling_params!$B$13)/(scaling_params!$C$13-scaling_params!$B$13))))/2</f>
        <v>0.07636363636</v>
      </c>
      <c r="AC2495" s="13">
        <f>(scaling_params!$G$2*X2495+scaling_params!$G$3*Y2495+scaling_params!$G$4*Z2495+scaling_params!$G$5*AA2495+scaling_params!$G$6*AB2495)*100</f>
        <v>12.080779</v>
      </c>
      <c r="AD2495" s="11" t="s">
        <v>681</v>
      </c>
      <c r="AE2495" s="11">
        <f t="shared" si="2"/>
        <v>0</v>
      </c>
    </row>
    <row r="2496" ht="15.75" customHeight="1">
      <c r="A2496" s="11" t="s">
        <v>425</v>
      </c>
      <c r="B2496" s="11" t="s">
        <v>163</v>
      </c>
      <c r="C2496" s="11" t="s">
        <v>328</v>
      </c>
      <c r="D2496" s="11" t="s">
        <v>170</v>
      </c>
      <c r="E2496" s="12">
        <v>2024.0</v>
      </c>
      <c r="F2496" s="11" t="s">
        <v>166</v>
      </c>
      <c r="G2496" s="11" t="s">
        <v>172</v>
      </c>
      <c r="H2496" s="11">
        <v>5.0</v>
      </c>
      <c r="I2496" s="13">
        <v>8.9</v>
      </c>
      <c r="J2496" s="11">
        <v>1.0</v>
      </c>
      <c r="K2496" s="13">
        <v>4.7</v>
      </c>
      <c r="L2496" s="13">
        <v>5.1</v>
      </c>
      <c r="M2496" s="11">
        <v>-16.0</v>
      </c>
      <c r="N2496" s="14">
        <v>0.78</v>
      </c>
      <c r="O2496" s="13">
        <v>58.3</v>
      </c>
      <c r="P2496" s="13">
        <v>9.6</v>
      </c>
      <c r="Q2496" s="13">
        <v>23.0</v>
      </c>
      <c r="R2496" s="13">
        <v>10.9</v>
      </c>
      <c r="S2496" s="13">
        <v>2.5</v>
      </c>
      <c r="T2496" s="13">
        <v>3.4</v>
      </c>
      <c r="U2496" s="13">
        <v>1.0</v>
      </c>
      <c r="V2496" s="13">
        <v>53.9</v>
      </c>
      <c r="W2496" s="11" t="str">
        <f t="shared" si="1"/>
        <v>C-Weak|BBVA|Risk|2024</v>
      </c>
      <c r="X2496" s="15">
        <f>(MAX(0,MIN(1,1-(K2496-scaling_params!$B$2)/(scaling_params!$C$2-scaling_params!$B$2)))+MAX(0,MIN(1,(L2496-scaling_params!$B$3)/(scaling_params!$C$3-scaling_params!$B$3))))/2</f>
        <v>0.1544117647</v>
      </c>
      <c r="Y2496" s="15">
        <f>(MAX(0,MIN(1,(M2496-scaling_params!$B$4)/(scaling_params!$C$4-scaling_params!$B$4)))+MAX(0,MIN(1,(N2496-scaling_params!$B$5)/(scaling_params!$C$5-scaling_params!$B$5))))/2</f>
        <v>0.4101190476</v>
      </c>
      <c r="Z2496" s="15">
        <f>(MAX(0,MIN(1,(O2496-scaling_params!$B$6)/(scaling_params!$C$6-scaling_params!$B$6)))+MAX(0,MIN(1,1-(P2496-scaling_params!$B$7)/(scaling_params!$C$7-scaling_params!$B$7)))+MAX(0,MIN(1,(T2496-scaling_params!$B$11)/(scaling_params!$C$11-scaling_params!$B$11))))/3</f>
        <v>0.2090051862</v>
      </c>
      <c r="AA2496" s="15">
        <f>(MAX(0,MIN(1,1-(Q2496-scaling_params!$B$8)/(scaling_params!$C$8-scaling_params!$B$8)))+MAX(0,MIN(1,(R2496-scaling_params!$B$9)/(scaling_params!$C$9-scaling_params!$B$9)))+MAX(0,MIN(1,(S2496-scaling_params!$B$10)/(scaling_params!$C$10-scaling_params!$B$10))))/3</f>
        <v>0.1093323405</v>
      </c>
      <c r="AB2496" s="15">
        <f>(MAX(0,MIN(1,(U2496-scaling_params!$B$12)/(scaling_params!$C$12-scaling_params!$B$12)))+MAX(0,MIN(1,(V2496-scaling_params!$B$13)/(scaling_params!$C$13-scaling_params!$B$13))))/2</f>
        <v>0.09545454545</v>
      </c>
      <c r="AC2496" s="13">
        <f>(scaling_params!$G$2*X2496+scaling_params!$G$3*Y2496+scaling_params!$G$4*Z2496+scaling_params!$G$5*AA2496+scaling_params!$G$6*AB2496)*100</f>
        <v>21.2287088</v>
      </c>
      <c r="AD2496" s="11" t="s">
        <v>681</v>
      </c>
      <c r="AE2496" s="11">
        <f t="shared" si="2"/>
        <v>0</v>
      </c>
    </row>
    <row r="2497" ht="15.75" customHeight="1">
      <c r="A2497" s="11" t="s">
        <v>425</v>
      </c>
      <c r="B2497" s="11" t="s">
        <v>163</v>
      </c>
      <c r="C2497" s="11" t="s">
        <v>328</v>
      </c>
      <c r="D2497" s="11" t="s">
        <v>170</v>
      </c>
      <c r="E2497" s="12">
        <v>2025.0</v>
      </c>
      <c r="F2497" s="11" t="s">
        <v>166</v>
      </c>
      <c r="G2497" s="11" t="s">
        <v>172</v>
      </c>
      <c r="H2497" s="11">
        <v>5.0</v>
      </c>
      <c r="I2497" s="13">
        <v>8.6</v>
      </c>
      <c r="J2497" s="11">
        <v>0.0</v>
      </c>
      <c r="K2497" s="13">
        <v>4.1</v>
      </c>
      <c r="L2497" s="13">
        <v>6.1</v>
      </c>
      <c r="M2497" s="11">
        <v>-5.0</v>
      </c>
      <c r="N2497" s="14">
        <v>0.67</v>
      </c>
      <c r="O2497" s="13">
        <v>54.6</v>
      </c>
      <c r="P2497" s="13">
        <v>8.4</v>
      </c>
      <c r="Q2497" s="13">
        <v>21.3</v>
      </c>
      <c r="R2497" s="13">
        <v>7.8</v>
      </c>
      <c r="S2497" s="13">
        <v>3.0</v>
      </c>
      <c r="T2497" s="13">
        <v>2.8</v>
      </c>
      <c r="U2497" s="13">
        <v>0.9</v>
      </c>
      <c r="V2497" s="13">
        <v>61.5</v>
      </c>
      <c r="W2497" s="11" t="str">
        <f t="shared" si="1"/>
        <v>C-Weak|BBVA|Risk|2025</v>
      </c>
      <c r="X2497" s="15">
        <f>(MAX(0,MIN(1,1-(K2497-scaling_params!$B$2)/(scaling_params!$C$2-scaling_params!$B$2)))+MAX(0,MIN(1,(L2497-scaling_params!$B$3)/(scaling_params!$C$3-scaling_params!$B$3))))/2</f>
        <v>0.2279411765</v>
      </c>
      <c r="Y2497" s="15">
        <f>(MAX(0,MIN(1,(M2497-scaling_params!$B$4)/(scaling_params!$C$4-scaling_params!$B$4)))+MAX(0,MIN(1,(N2497-scaling_params!$B$5)/(scaling_params!$C$5-scaling_params!$B$5))))/2</f>
        <v>0.325</v>
      </c>
      <c r="Z2497" s="15">
        <f>(MAX(0,MIN(1,(O2497-scaling_params!$B$6)/(scaling_params!$C$6-scaling_params!$B$6)))+MAX(0,MIN(1,1-(P2497-scaling_params!$B$7)/(scaling_params!$C$7-scaling_params!$B$7)))+MAX(0,MIN(1,(T2497-scaling_params!$B$11)/(scaling_params!$C$11-scaling_params!$B$11))))/3</f>
        <v>0.1958815959</v>
      </c>
      <c r="AA2497" s="15">
        <f>(MAX(0,MIN(1,1-(Q2497-scaling_params!$B$8)/(scaling_params!$C$8-scaling_params!$B$8)))+MAX(0,MIN(1,(R2497-scaling_params!$B$9)/(scaling_params!$C$9-scaling_params!$B$9)))+MAX(0,MIN(1,(S2497-scaling_params!$B$10)/(scaling_params!$C$10-scaling_params!$B$10))))/3</f>
        <v>0.137254902</v>
      </c>
      <c r="AB2497" s="15">
        <f>(MAX(0,MIN(1,(U2497-scaling_params!$B$12)/(scaling_params!$C$12-scaling_params!$B$12)))+MAX(0,MIN(1,(V2497-scaling_params!$B$13)/(scaling_params!$C$13-scaling_params!$B$13))))/2</f>
        <v>0.1645454545</v>
      </c>
      <c r="AC2497" s="13">
        <f>(scaling_params!$G$2*X2497+scaling_params!$G$3*Y2497+scaling_params!$G$4*Z2497+scaling_params!$G$5*AA2497+scaling_params!$G$6*AB2497)*100</f>
        <v>21.95465779</v>
      </c>
      <c r="AD2497" s="11" t="s">
        <v>681</v>
      </c>
      <c r="AE2497" s="11">
        <f t="shared" si="2"/>
        <v>0</v>
      </c>
    </row>
    <row r="2498" ht="15.75" customHeight="1">
      <c r="A2498" s="11" t="s">
        <v>426</v>
      </c>
      <c r="B2498" s="11" t="s">
        <v>163</v>
      </c>
      <c r="C2498" s="11" t="s">
        <v>328</v>
      </c>
      <c r="D2498" s="11" t="s">
        <v>181</v>
      </c>
      <c r="E2498" s="12">
        <v>2024.0</v>
      </c>
      <c r="F2498" s="11" t="s">
        <v>171</v>
      </c>
      <c r="G2498" s="11" t="s">
        <v>167</v>
      </c>
      <c r="H2498" s="11">
        <v>1.0</v>
      </c>
      <c r="I2498" s="13">
        <v>8.9</v>
      </c>
      <c r="J2498" s="11">
        <v>0.0</v>
      </c>
      <c r="K2498" s="13">
        <v>5.0</v>
      </c>
      <c r="L2498" s="13">
        <v>4.3</v>
      </c>
      <c r="M2498" s="11">
        <v>-37.0</v>
      </c>
      <c r="N2498" s="14">
        <v>0.66</v>
      </c>
      <c r="O2498" s="13">
        <v>58.2</v>
      </c>
      <c r="P2498" s="13">
        <v>10.1</v>
      </c>
      <c r="Q2498" s="13">
        <v>23.5</v>
      </c>
      <c r="R2498" s="13">
        <v>8.2</v>
      </c>
      <c r="S2498" s="13">
        <v>2.9</v>
      </c>
      <c r="T2498" s="13">
        <v>1.9</v>
      </c>
      <c r="U2498" s="13">
        <v>1.0</v>
      </c>
      <c r="V2498" s="13">
        <v>60.8</v>
      </c>
      <c r="W2498" s="11" t="str">
        <f t="shared" si="1"/>
        <v>C-Weak|BBVA|Corporate|2024</v>
      </c>
      <c r="X2498" s="15">
        <f>(MAX(0,MIN(1,1-(K2498-scaling_params!$B$2)/(scaling_params!$C$2-scaling_params!$B$2)))+MAX(0,MIN(1,(L2498-scaling_params!$B$3)/(scaling_params!$C$3-scaling_params!$B$3))))/2</f>
        <v>0.09558823529</v>
      </c>
      <c r="Y2498" s="15">
        <f>(MAX(0,MIN(1,(M2498-scaling_params!$B$4)/(scaling_params!$C$4-scaling_params!$B$4)))+MAX(0,MIN(1,(N2498-scaling_params!$B$5)/(scaling_params!$C$5-scaling_params!$B$5))))/2</f>
        <v>0.1601190476</v>
      </c>
      <c r="Z2498" s="15">
        <f>(MAX(0,MIN(1,(O2498-scaling_params!$B$6)/(scaling_params!$C$6-scaling_params!$B$6)))+MAX(0,MIN(1,1-(P2498-scaling_params!$B$7)/(scaling_params!$C$7-scaling_params!$B$7)))+MAX(0,MIN(1,(T2498-scaling_params!$B$11)/(scaling_params!$C$11-scaling_params!$B$11))))/3</f>
        <v>0.06449787836</v>
      </c>
      <c r="AA2498" s="15">
        <f>(MAX(0,MIN(1,1-(Q2498-scaling_params!$B$8)/(scaling_params!$C$8-scaling_params!$B$8)))+MAX(0,MIN(1,(R2498-scaling_params!$B$9)/(scaling_params!$C$9-scaling_params!$B$9)))+MAX(0,MIN(1,(S2498-scaling_params!$B$10)/(scaling_params!$C$10-scaling_params!$B$10))))/3</f>
        <v>0.1274509804</v>
      </c>
      <c r="AB2498" s="15">
        <f>(MAX(0,MIN(1,(U2498-scaling_params!$B$12)/(scaling_params!$C$12-scaling_params!$B$12)))+MAX(0,MIN(1,(V2498-scaling_params!$B$13)/(scaling_params!$C$13-scaling_params!$B$13))))/2</f>
        <v>0.1581818182</v>
      </c>
      <c r="AC2498" s="13">
        <f>(scaling_params!$G$2*X2498+scaling_params!$G$3*Y2498+scaling_params!$G$4*Z2498+scaling_params!$G$5*AA2498+scaling_params!$G$6*AB2498)*100</f>
        <v>11.634504</v>
      </c>
      <c r="AD2498" s="11" t="s">
        <v>681</v>
      </c>
      <c r="AE2498" s="11">
        <f t="shared" si="2"/>
        <v>0</v>
      </c>
    </row>
    <row r="2499" ht="15.75" customHeight="1">
      <c r="A2499" s="11" t="s">
        <v>426</v>
      </c>
      <c r="B2499" s="11" t="s">
        <v>163</v>
      </c>
      <c r="C2499" s="11" t="s">
        <v>328</v>
      </c>
      <c r="D2499" s="11" t="s">
        <v>181</v>
      </c>
      <c r="E2499" s="12">
        <v>2025.0</v>
      </c>
      <c r="F2499" s="11" t="s">
        <v>171</v>
      </c>
      <c r="G2499" s="11" t="s">
        <v>167</v>
      </c>
      <c r="H2499" s="11">
        <v>1.0</v>
      </c>
      <c r="I2499" s="13">
        <v>8.6</v>
      </c>
      <c r="J2499" s="11">
        <v>0.0</v>
      </c>
      <c r="K2499" s="13">
        <v>5.1</v>
      </c>
      <c r="L2499" s="13">
        <v>6.4</v>
      </c>
      <c r="M2499" s="11">
        <v>-4.0</v>
      </c>
      <c r="N2499" s="14">
        <v>0.75</v>
      </c>
      <c r="O2499" s="13">
        <v>54.3</v>
      </c>
      <c r="P2499" s="13">
        <v>9.4</v>
      </c>
      <c r="Q2499" s="13">
        <v>22.9</v>
      </c>
      <c r="R2499" s="13">
        <v>7.0</v>
      </c>
      <c r="S2499" s="13">
        <v>2.5</v>
      </c>
      <c r="T2499" s="13">
        <v>2.2</v>
      </c>
      <c r="U2499" s="13">
        <v>0.8</v>
      </c>
      <c r="V2499" s="13">
        <v>62.4</v>
      </c>
      <c r="W2499" s="11" t="str">
        <f t="shared" si="1"/>
        <v>C-Weak|BBVA|Corporate|2025</v>
      </c>
      <c r="X2499" s="15">
        <f>(MAX(0,MIN(1,1-(K2499-scaling_params!$B$2)/(scaling_params!$C$2-scaling_params!$B$2)))+MAX(0,MIN(1,(L2499-scaling_params!$B$3)/(scaling_params!$C$3-scaling_params!$B$3))))/2</f>
        <v>0.25</v>
      </c>
      <c r="Y2499" s="15">
        <f>(MAX(0,MIN(1,(M2499-scaling_params!$B$4)/(scaling_params!$C$4-scaling_params!$B$4)))+MAX(0,MIN(1,(N2499-scaling_params!$B$5)/(scaling_params!$C$5-scaling_params!$B$5))))/2</f>
        <v>0.4297619048</v>
      </c>
      <c r="Z2499" s="15">
        <f>(MAX(0,MIN(1,(O2499-scaling_params!$B$6)/(scaling_params!$C$6-scaling_params!$B$6)))+MAX(0,MIN(1,1-(P2499-scaling_params!$B$7)/(scaling_params!$C$7-scaling_params!$B$7)))+MAX(0,MIN(1,(T2499-scaling_params!$B$11)/(scaling_params!$C$11-scaling_params!$B$11))))/3</f>
        <v>0.06666666667</v>
      </c>
      <c r="AA2499" s="15">
        <f>(MAX(0,MIN(1,1-(Q2499-scaling_params!$B$8)/(scaling_params!$C$8-scaling_params!$B$8)))+MAX(0,MIN(1,(R2499-scaling_params!$B$9)/(scaling_params!$C$9-scaling_params!$B$9)))+MAX(0,MIN(1,(S2499-scaling_params!$B$10)/(scaling_params!$C$10-scaling_params!$B$10))))/3</f>
        <v>0.08823529412</v>
      </c>
      <c r="AB2499" s="15">
        <f>(MAX(0,MIN(1,(U2499-scaling_params!$B$12)/(scaling_params!$C$12-scaling_params!$B$12)))+MAX(0,MIN(1,(V2499-scaling_params!$B$13)/(scaling_params!$C$13-scaling_params!$B$13))))/2</f>
        <v>0.1727272727</v>
      </c>
      <c r="AC2499" s="13">
        <f>(scaling_params!$G$2*X2499+scaling_params!$G$3*Y2499+scaling_params!$G$4*Z2499+scaling_params!$G$5*AA2499+scaling_params!$G$6*AB2499)*100</f>
        <v>21.13219442</v>
      </c>
      <c r="AD2499" s="11" t="s">
        <v>681</v>
      </c>
      <c r="AE2499" s="11">
        <f t="shared" si="2"/>
        <v>0</v>
      </c>
    </row>
    <row r="2500" ht="15.75" customHeight="1">
      <c r="A2500" s="11" t="s">
        <v>427</v>
      </c>
      <c r="B2500" s="11" t="s">
        <v>163</v>
      </c>
      <c r="C2500" s="11" t="s">
        <v>328</v>
      </c>
      <c r="D2500" s="11" t="s">
        <v>174</v>
      </c>
      <c r="E2500" s="12">
        <v>2024.0</v>
      </c>
      <c r="F2500" s="11" t="s">
        <v>166</v>
      </c>
      <c r="G2500" s="11" t="s">
        <v>167</v>
      </c>
      <c r="H2500" s="11">
        <v>1.0</v>
      </c>
      <c r="I2500" s="13">
        <v>8.9</v>
      </c>
      <c r="J2500" s="11">
        <v>0.0</v>
      </c>
      <c r="K2500" s="13">
        <v>4.4</v>
      </c>
      <c r="L2500" s="13">
        <v>3.5</v>
      </c>
      <c r="M2500" s="11">
        <v>-37.0</v>
      </c>
      <c r="N2500" s="14">
        <v>0.65</v>
      </c>
      <c r="O2500" s="13">
        <v>50.8</v>
      </c>
      <c r="P2500" s="13">
        <v>10.1</v>
      </c>
      <c r="Q2500" s="13">
        <v>23.5</v>
      </c>
      <c r="R2500" s="13">
        <v>5.6</v>
      </c>
      <c r="S2500" s="13">
        <v>1.0</v>
      </c>
      <c r="T2500" s="13">
        <v>1.0</v>
      </c>
      <c r="U2500" s="13">
        <v>0.8</v>
      </c>
      <c r="V2500" s="13">
        <v>33.1</v>
      </c>
      <c r="W2500" s="11" t="str">
        <f t="shared" si="1"/>
        <v>C-Weak|BBVA|Digital|2024</v>
      </c>
      <c r="X2500" s="15">
        <f>(MAX(0,MIN(1,1-(K2500-scaling_params!$B$2)/(scaling_params!$C$2-scaling_params!$B$2)))+MAX(0,MIN(1,(L2500-scaling_params!$B$3)/(scaling_params!$C$3-scaling_params!$B$3))))/2</f>
        <v>0.03676470588</v>
      </c>
      <c r="Y2500" s="15">
        <f>(MAX(0,MIN(1,(M2500-scaling_params!$B$4)/(scaling_params!$C$4-scaling_params!$B$4)))+MAX(0,MIN(1,(N2500-scaling_params!$B$5)/(scaling_params!$C$5-scaling_params!$B$5))))/2</f>
        <v>0.1476190476</v>
      </c>
      <c r="Z2500" s="15">
        <f>(MAX(0,MIN(1,(O2500-scaling_params!$B$6)/(scaling_params!$C$6-scaling_params!$B$6)))+MAX(0,MIN(1,1-(P2500-scaling_params!$B$7)/(scaling_params!$C$7-scaling_params!$B$7)))+MAX(0,MIN(1,(T2500-scaling_params!$B$11)/(scaling_params!$C$11-scaling_params!$B$11))))/3</f>
        <v>0</v>
      </c>
      <c r="AA2500" s="15">
        <f>(MAX(0,MIN(1,1-(Q2500-scaling_params!$B$8)/(scaling_params!$C$8-scaling_params!$B$8)))+MAX(0,MIN(1,(R2500-scaling_params!$B$9)/(scaling_params!$C$9-scaling_params!$B$9)))+MAX(0,MIN(1,(S2500-scaling_params!$B$10)/(scaling_params!$C$10-scaling_params!$B$10))))/3</f>
        <v>0</v>
      </c>
      <c r="AB2500" s="15">
        <f>(MAX(0,MIN(1,(U2500-scaling_params!$B$12)/(scaling_params!$C$12-scaling_params!$B$12)))+MAX(0,MIN(1,(V2500-scaling_params!$B$13)/(scaling_params!$C$13-scaling_params!$B$13))))/2</f>
        <v>0</v>
      </c>
      <c r="AC2500" s="13">
        <f>(scaling_params!$G$2*X2500+scaling_params!$G$3*Y2500+scaling_params!$G$4*Z2500+scaling_params!$G$5*AA2500+scaling_params!$G$6*AB2500)*100</f>
        <v>4.333018207</v>
      </c>
      <c r="AD2500" s="11" t="s">
        <v>681</v>
      </c>
      <c r="AE2500" s="11">
        <f t="shared" si="2"/>
        <v>0</v>
      </c>
    </row>
    <row r="2501" ht="15.75" customHeight="1">
      <c r="A2501" s="11" t="s">
        <v>427</v>
      </c>
      <c r="B2501" s="11" t="s">
        <v>163</v>
      </c>
      <c r="C2501" s="11" t="s">
        <v>328</v>
      </c>
      <c r="D2501" s="11" t="s">
        <v>174</v>
      </c>
      <c r="E2501" s="12">
        <v>2025.0</v>
      </c>
      <c r="F2501" s="11" t="s">
        <v>166</v>
      </c>
      <c r="G2501" s="11" t="s">
        <v>167</v>
      </c>
      <c r="H2501" s="11">
        <v>1.0</v>
      </c>
      <c r="I2501" s="13">
        <v>8.6</v>
      </c>
      <c r="J2501" s="11">
        <v>0.0</v>
      </c>
      <c r="K2501" s="13">
        <v>4.9</v>
      </c>
      <c r="L2501" s="13">
        <v>5.2</v>
      </c>
      <c r="M2501" s="11">
        <v>-31.0</v>
      </c>
      <c r="N2501" s="14">
        <v>0.62</v>
      </c>
      <c r="O2501" s="13">
        <v>53.6</v>
      </c>
      <c r="P2501" s="13">
        <v>9.0</v>
      </c>
      <c r="Q2501" s="13">
        <v>22.9</v>
      </c>
      <c r="R2501" s="13">
        <v>8.4</v>
      </c>
      <c r="S2501" s="13">
        <v>1.9</v>
      </c>
      <c r="T2501" s="13">
        <v>1.5</v>
      </c>
      <c r="U2501" s="13">
        <v>0.8</v>
      </c>
      <c r="V2501" s="13">
        <v>48.8</v>
      </c>
      <c r="W2501" s="11" t="str">
        <f t="shared" si="1"/>
        <v>C-Weak|BBVA|Digital|2025</v>
      </c>
      <c r="X2501" s="15">
        <f>(MAX(0,MIN(1,1-(K2501-scaling_params!$B$2)/(scaling_params!$C$2-scaling_params!$B$2)))+MAX(0,MIN(1,(L2501-scaling_params!$B$3)/(scaling_params!$C$3-scaling_params!$B$3))))/2</f>
        <v>0.1617647059</v>
      </c>
      <c r="Y2501" s="15">
        <f>(MAX(0,MIN(1,(M2501-scaling_params!$B$4)/(scaling_params!$C$4-scaling_params!$B$4)))+MAX(0,MIN(1,(N2501-scaling_params!$B$5)/(scaling_params!$C$5-scaling_params!$B$5))))/2</f>
        <v>0.1386904762</v>
      </c>
      <c r="Z2501" s="15">
        <f>(MAX(0,MIN(1,(O2501-scaling_params!$B$6)/(scaling_params!$C$6-scaling_params!$B$6)))+MAX(0,MIN(1,1-(P2501-scaling_params!$B$7)/(scaling_params!$C$7-scaling_params!$B$7)))+MAX(0,MIN(1,(T2501-scaling_params!$B$11)/(scaling_params!$C$11-scaling_params!$B$11))))/3</f>
        <v>0.01801801802</v>
      </c>
      <c r="AA2501" s="15">
        <f>(MAX(0,MIN(1,1-(Q2501-scaling_params!$B$8)/(scaling_params!$C$8-scaling_params!$B$8)))+MAX(0,MIN(1,(R2501-scaling_params!$B$9)/(scaling_params!$C$9-scaling_params!$B$9)))+MAX(0,MIN(1,(S2501-scaling_params!$B$10)/(scaling_params!$C$10-scaling_params!$B$10))))/3</f>
        <v>0.02941176471</v>
      </c>
      <c r="AB2501" s="15">
        <f>(MAX(0,MIN(1,(U2501-scaling_params!$B$12)/(scaling_params!$C$12-scaling_params!$B$12)))+MAX(0,MIN(1,(V2501-scaling_params!$B$13)/(scaling_params!$C$13-scaling_params!$B$13))))/2</f>
        <v>0.04909090909</v>
      </c>
      <c r="AC2501" s="13">
        <f>(scaling_params!$G$2*X2501+scaling_params!$G$3*Y2501+scaling_params!$G$4*Z2501+scaling_params!$G$5*AA2501+scaling_params!$G$6*AB2501)*100</f>
        <v>8.581039988</v>
      </c>
      <c r="AD2501" s="11" t="s">
        <v>681</v>
      </c>
      <c r="AE2501" s="11">
        <f t="shared" si="2"/>
        <v>0</v>
      </c>
    </row>
    <row r="2502" ht="15.75" customHeight="1">
      <c r="A2502" s="11" t="s">
        <v>428</v>
      </c>
      <c r="B2502" s="11" t="s">
        <v>163</v>
      </c>
      <c r="C2502" s="11" t="s">
        <v>328</v>
      </c>
      <c r="D2502" s="11" t="s">
        <v>174</v>
      </c>
      <c r="E2502" s="12">
        <v>2024.0</v>
      </c>
      <c r="F2502" s="11" t="s">
        <v>166</v>
      </c>
      <c r="G2502" s="11" t="s">
        <v>184</v>
      </c>
      <c r="H2502" s="11">
        <v>5.0</v>
      </c>
      <c r="I2502" s="13">
        <v>8.9</v>
      </c>
      <c r="J2502" s="11">
        <v>1.0</v>
      </c>
      <c r="K2502" s="13">
        <v>4.4</v>
      </c>
      <c r="L2502" s="13">
        <v>3.2</v>
      </c>
      <c r="M2502" s="11">
        <v>-32.0</v>
      </c>
      <c r="N2502" s="14">
        <v>0.63</v>
      </c>
      <c r="O2502" s="13">
        <v>50.8</v>
      </c>
      <c r="P2502" s="13">
        <v>10.1</v>
      </c>
      <c r="Q2502" s="13">
        <v>23.5</v>
      </c>
      <c r="R2502" s="13">
        <v>5.6</v>
      </c>
      <c r="S2502" s="13">
        <v>2.0</v>
      </c>
      <c r="T2502" s="13">
        <v>1.1</v>
      </c>
      <c r="U2502" s="13">
        <v>0.8</v>
      </c>
      <c r="V2502" s="13">
        <v>49.8</v>
      </c>
      <c r="W2502" s="11" t="str">
        <f t="shared" si="1"/>
        <v>C-Weak|BBVA|Digital|2024</v>
      </c>
      <c r="X2502" s="15">
        <f>(MAX(0,MIN(1,1-(K2502-scaling_params!$B$2)/(scaling_params!$C$2-scaling_params!$B$2)))+MAX(0,MIN(1,(L2502-scaling_params!$B$3)/(scaling_params!$C$3-scaling_params!$B$3))))/2</f>
        <v>0.01470588235</v>
      </c>
      <c r="Y2502" s="15">
        <f>(MAX(0,MIN(1,(M2502-scaling_params!$B$4)/(scaling_params!$C$4-scaling_params!$B$4)))+MAX(0,MIN(1,(N2502-scaling_params!$B$5)/(scaling_params!$C$5-scaling_params!$B$5))))/2</f>
        <v>0.1464285714</v>
      </c>
      <c r="Z2502" s="15">
        <f>(MAX(0,MIN(1,(O2502-scaling_params!$B$6)/(scaling_params!$C$6-scaling_params!$B$6)))+MAX(0,MIN(1,1-(P2502-scaling_params!$B$7)/(scaling_params!$C$7-scaling_params!$B$7)))+MAX(0,MIN(1,(T2502-scaling_params!$B$11)/(scaling_params!$C$11-scaling_params!$B$11))))/3</f>
        <v>0</v>
      </c>
      <c r="AA2502" s="15">
        <f>(MAX(0,MIN(1,1-(Q2502-scaling_params!$B$8)/(scaling_params!$C$8-scaling_params!$B$8)))+MAX(0,MIN(1,(R2502-scaling_params!$B$9)/(scaling_params!$C$9-scaling_params!$B$9)))+MAX(0,MIN(1,(S2502-scaling_params!$B$10)/(scaling_params!$C$10-scaling_params!$B$10))))/3</f>
        <v>0.03921568627</v>
      </c>
      <c r="AB2502" s="15">
        <f>(MAX(0,MIN(1,(U2502-scaling_params!$B$12)/(scaling_params!$C$12-scaling_params!$B$12)))+MAX(0,MIN(1,(V2502-scaling_params!$B$13)/(scaling_params!$C$13-scaling_params!$B$13))))/2</f>
        <v>0.05818181818</v>
      </c>
      <c r="AC2502" s="13">
        <f>(scaling_params!$G$2*X2502+scaling_params!$G$3*Y2502+scaling_params!$G$4*Z2502+scaling_params!$G$5*AA2502+scaling_params!$G$6*AB2502)*100</f>
        <v>5.163401197</v>
      </c>
      <c r="AD2502" s="11" t="s">
        <v>681</v>
      </c>
      <c r="AE2502" s="11">
        <f t="shared" si="2"/>
        <v>0</v>
      </c>
    </row>
    <row r="2503" ht="15.75" customHeight="1">
      <c r="A2503" s="11" t="s">
        <v>428</v>
      </c>
      <c r="B2503" s="11" t="s">
        <v>163</v>
      </c>
      <c r="C2503" s="11" t="s">
        <v>328</v>
      </c>
      <c r="D2503" s="11" t="s">
        <v>174</v>
      </c>
      <c r="E2503" s="12">
        <v>2025.0</v>
      </c>
      <c r="F2503" s="11" t="s">
        <v>166</v>
      </c>
      <c r="G2503" s="11" t="s">
        <v>184</v>
      </c>
      <c r="H2503" s="11">
        <v>5.0</v>
      </c>
      <c r="I2503" s="13">
        <v>8.6</v>
      </c>
      <c r="J2503" s="11">
        <v>0.0</v>
      </c>
      <c r="K2503" s="13">
        <v>4.9</v>
      </c>
      <c r="L2503" s="13">
        <v>5.7</v>
      </c>
      <c r="M2503" s="11">
        <v>-16.0</v>
      </c>
      <c r="N2503" s="14">
        <v>0.62</v>
      </c>
      <c r="O2503" s="13">
        <v>53.6</v>
      </c>
      <c r="P2503" s="13">
        <v>9.0</v>
      </c>
      <c r="Q2503" s="13">
        <v>22.9</v>
      </c>
      <c r="R2503" s="13">
        <v>8.4</v>
      </c>
      <c r="S2503" s="13">
        <v>1.6</v>
      </c>
      <c r="T2503" s="13">
        <v>2.5</v>
      </c>
      <c r="U2503" s="13">
        <v>0.8</v>
      </c>
      <c r="V2503" s="13">
        <v>54.5</v>
      </c>
      <c r="W2503" s="11" t="str">
        <f t="shared" si="1"/>
        <v>C-Weak|BBVA|Digital|2025</v>
      </c>
      <c r="X2503" s="15">
        <f>(MAX(0,MIN(1,1-(K2503-scaling_params!$B$2)/(scaling_params!$C$2-scaling_params!$B$2)))+MAX(0,MIN(1,(L2503-scaling_params!$B$3)/(scaling_params!$C$3-scaling_params!$B$3))))/2</f>
        <v>0.1985294118</v>
      </c>
      <c r="Y2503" s="15">
        <f>(MAX(0,MIN(1,(M2503-scaling_params!$B$4)/(scaling_params!$C$4-scaling_params!$B$4)))+MAX(0,MIN(1,(N2503-scaling_params!$B$5)/(scaling_params!$C$5-scaling_params!$B$5))))/2</f>
        <v>0.2101190476</v>
      </c>
      <c r="Z2503" s="15">
        <f>(MAX(0,MIN(1,(O2503-scaling_params!$B$6)/(scaling_params!$C$6-scaling_params!$B$6)))+MAX(0,MIN(1,1-(P2503-scaling_params!$B$7)/(scaling_params!$C$7-scaling_params!$B$7)))+MAX(0,MIN(1,(T2503-scaling_params!$B$11)/(scaling_params!$C$11-scaling_params!$B$11))))/3</f>
        <v>0.1132561133</v>
      </c>
      <c r="AA2503" s="15">
        <f>(MAX(0,MIN(1,1-(Q2503-scaling_params!$B$8)/(scaling_params!$C$8-scaling_params!$B$8)))+MAX(0,MIN(1,(R2503-scaling_params!$B$9)/(scaling_params!$C$9-scaling_params!$B$9)))+MAX(0,MIN(1,(S2503-scaling_params!$B$10)/(scaling_params!$C$10-scaling_params!$B$10))))/3</f>
        <v>0</v>
      </c>
      <c r="AB2503" s="15">
        <f>(MAX(0,MIN(1,(U2503-scaling_params!$B$12)/(scaling_params!$C$12-scaling_params!$B$12)))+MAX(0,MIN(1,(V2503-scaling_params!$B$13)/(scaling_params!$C$13-scaling_params!$B$13))))/2</f>
        <v>0.1009090909</v>
      </c>
      <c r="AC2503" s="13">
        <f>(scaling_params!$G$2*X2503+scaling_params!$G$3*Y2503+scaling_params!$G$4*Z2503+scaling_params!$G$5*AA2503+scaling_params!$G$6*AB2503)*100</f>
        <v>13.45548473</v>
      </c>
      <c r="AD2503" s="11" t="s">
        <v>681</v>
      </c>
      <c r="AE2503" s="11">
        <f t="shared" si="2"/>
        <v>0</v>
      </c>
    </row>
    <row r="2504" ht="15.75" customHeight="1">
      <c r="A2504" s="11" t="s">
        <v>429</v>
      </c>
      <c r="B2504" s="11" t="s">
        <v>163</v>
      </c>
      <c r="C2504" s="11" t="s">
        <v>328</v>
      </c>
      <c r="D2504" s="11" t="s">
        <v>174</v>
      </c>
      <c r="E2504" s="12">
        <v>2024.0</v>
      </c>
      <c r="F2504" s="11" t="s">
        <v>171</v>
      </c>
      <c r="G2504" s="11" t="s">
        <v>175</v>
      </c>
      <c r="H2504" s="11">
        <v>2.0</v>
      </c>
      <c r="I2504" s="13">
        <v>8.9</v>
      </c>
      <c r="J2504" s="11">
        <v>0.0</v>
      </c>
      <c r="K2504" s="13">
        <v>4.4</v>
      </c>
      <c r="L2504" s="13">
        <v>4.8</v>
      </c>
      <c r="M2504" s="11">
        <v>1.0</v>
      </c>
      <c r="N2504" s="14">
        <v>0.68</v>
      </c>
      <c r="O2504" s="13">
        <v>50.8</v>
      </c>
      <c r="P2504" s="13">
        <v>10.1</v>
      </c>
      <c r="Q2504" s="13">
        <v>23.5</v>
      </c>
      <c r="R2504" s="13">
        <v>5.6</v>
      </c>
      <c r="S2504" s="13">
        <v>1.7</v>
      </c>
      <c r="T2504" s="13">
        <v>2.0</v>
      </c>
      <c r="U2504" s="13">
        <v>0.8</v>
      </c>
      <c r="V2504" s="13">
        <v>52.8</v>
      </c>
      <c r="W2504" s="11" t="str">
        <f t="shared" si="1"/>
        <v>C-Weak|BBVA|Digital|2024</v>
      </c>
      <c r="X2504" s="15">
        <f>(MAX(0,MIN(1,1-(K2504-scaling_params!$B$2)/(scaling_params!$C$2-scaling_params!$B$2)))+MAX(0,MIN(1,(L2504-scaling_params!$B$3)/(scaling_params!$C$3-scaling_params!$B$3))))/2</f>
        <v>0.1323529412</v>
      </c>
      <c r="Y2504" s="15">
        <f>(MAX(0,MIN(1,(M2504-scaling_params!$B$4)/(scaling_params!$C$4-scaling_params!$B$4)))+MAX(0,MIN(1,(N2504-scaling_params!$B$5)/(scaling_params!$C$5-scaling_params!$B$5))))/2</f>
        <v>0.3660714286</v>
      </c>
      <c r="Z2504" s="15">
        <f>(MAX(0,MIN(1,(O2504-scaling_params!$B$6)/(scaling_params!$C$6-scaling_params!$B$6)))+MAX(0,MIN(1,1-(P2504-scaling_params!$B$7)/(scaling_params!$C$7-scaling_params!$B$7)))+MAX(0,MIN(1,(T2504-scaling_params!$B$11)/(scaling_params!$C$11-scaling_params!$B$11))))/3</f>
        <v>0.04761904762</v>
      </c>
      <c r="AA2504" s="15">
        <f>(MAX(0,MIN(1,1-(Q2504-scaling_params!$B$8)/(scaling_params!$C$8-scaling_params!$B$8)))+MAX(0,MIN(1,(R2504-scaling_params!$B$9)/(scaling_params!$C$9-scaling_params!$B$9)))+MAX(0,MIN(1,(S2504-scaling_params!$B$10)/(scaling_params!$C$10-scaling_params!$B$10))))/3</f>
        <v>0.009803921569</v>
      </c>
      <c r="AB2504" s="15">
        <f>(MAX(0,MIN(1,(U2504-scaling_params!$B$12)/(scaling_params!$C$12-scaling_params!$B$12)))+MAX(0,MIN(1,(V2504-scaling_params!$B$13)/(scaling_params!$C$13-scaling_params!$B$13))))/2</f>
        <v>0.08545454545</v>
      </c>
      <c r="AC2504" s="13">
        <f>(scaling_params!$G$2*X2504+scaling_params!$G$3*Y2504+scaling_params!$G$4*Z2504+scaling_params!$G$5*AA2504+scaling_params!$G$6*AB2504)*100</f>
        <v>14.01293296</v>
      </c>
      <c r="AD2504" s="11" t="s">
        <v>681</v>
      </c>
      <c r="AE2504" s="11">
        <f t="shared" si="2"/>
        <v>0</v>
      </c>
    </row>
    <row r="2505" ht="15.75" customHeight="1">
      <c r="A2505" s="11" t="s">
        <v>429</v>
      </c>
      <c r="B2505" s="11" t="s">
        <v>163</v>
      </c>
      <c r="C2505" s="11" t="s">
        <v>328</v>
      </c>
      <c r="D2505" s="11" t="s">
        <v>174</v>
      </c>
      <c r="E2505" s="12">
        <v>2025.0</v>
      </c>
      <c r="F2505" s="11" t="s">
        <v>171</v>
      </c>
      <c r="G2505" s="11" t="s">
        <v>175</v>
      </c>
      <c r="H2505" s="11">
        <v>2.0</v>
      </c>
      <c r="I2505" s="13">
        <v>8.6</v>
      </c>
      <c r="J2505" s="11">
        <v>1.0</v>
      </c>
      <c r="K2505" s="13">
        <v>4.9</v>
      </c>
      <c r="L2505" s="13">
        <v>3.4</v>
      </c>
      <c r="M2505" s="11">
        <v>-39.0</v>
      </c>
      <c r="N2505" s="14">
        <v>0.64</v>
      </c>
      <c r="O2505" s="13">
        <v>53.6</v>
      </c>
      <c r="P2505" s="13">
        <v>9.0</v>
      </c>
      <c r="Q2505" s="13">
        <v>22.9</v>
      </c>
      <c r="R2505" s="13">
        <v>8.4</v>
      </c>
      <c r="S2505" s="13">
        <v>1.6</v>
      </c>
      <c r="T2505" s="13">
        <v>1.8</v>
      </c>
      <c r="U2505" s="13">
        <v>0.8</v>
      </c>
      <c r="V2505" s="13">
        <v>47.4</v>
      </c>
      <c r="W2505" s="11" t="str">
        <f t="shared" si="1"/>
        <v>C-Weak|BBVA|Digital|2025</v>
      </c>
      <c r="X2505" s="15">
        <f>(MAX(0,MIN(1,1-(K2505-scaling_params!$B$2)/(scaling_params!$C$2-scaling_params!$B$2)))+MAX(0,MIN(1,(L2505-scaling_params!$B$3)/(scaling_params!$C$3-scaling_params!$B$3))))/2</f>
        <v>0.02941176471</v>
      </c>
      <c r="Y2505" s="15">
        <f>(MAX(0,MIN(1,(M2505-scaling_params!$B$4)/(scaling_params!$C$4-scaling_params!$B$4)))+MAX(0,MIN(1,(N2505-scaling_params!$B$5)/(scaling_params!$C$5-scaling_params!$B$5))))/2</f>
        <v>0.1255952381</v>
      </c>
      <c r="Z2505" s="15">
        <f>(MAX(0,MIN(1,(O2505-scaling_params!$B$6)/(scaling_params!$C$6-scaling_params!$B$6)))+MAX(0,MIN(1,1-(P2505-scaling_params!$B$7)/(scaling_params!$C$7-scaling_params!$B$7)))+MAX(0,MIN(1,(T2505-scaling_params!$B$11)/(scaling_params!$C$11-scaling_params!$B$11))))/3</f>
        <v>0.04658944659</v>
      </c>
      <c r="AA2505" s="15">
        <f>(MAX(0,MIN(1,1-(Q2505-scaling_params!$B$8)/(scaling_params!$C$8-scaling_params!$B$8)))+MAX(0,MIN(1,(R2505-scaling_params!$B$9)/(scaling_params!$C$9-scaling_params!$B$9)))+MAX(0,MIN(1,(S2505-scaling_params!$B$10)/(scaling_params!$C$10-scaling_params!$B$10))))/3</f>
        <v>0</v>
      </c>
      <c r="AB2505" s="15">
        <f>(MAX(0,MIN(1,(U2505-scaling_params!$B$12)/(scaling_params!$C$12-scaling_params!$B$12)))+MAX(0,MIN(1,(V2505-scaling_params!$B$13)/(scaling_params!$C$13-scaling_params!$B$13))))/2</f>
        <v>0.03636363636</v>
      </c>
      <c r="AC2505" s="13">
        <f>(scaling_params!$G$2*X2505+scaling_params!$G$3*Y2505+scaling_params!$G$4*Z2505+scaling_params!$G$5*AA2505+scaling_params!$G$6*AB2505)*100</f>
        <v>5.16660747</v>
      </c>
      <c r="AD2505" s="11" t="s">
        <v>681</v>
      </c>
      <c r="AE2505" s="11">
        <f t="shared" si="2"/>
        <v>0</v>
      </c>
    </row>
    <row r="2506" ht="15.75" customHeight="1">
      <c r="A2506" s="11" t="s">
        <v>430</v>
      </c>
      <c r="B2506" s="11" t="s">
        <v>163</v>
      </c>
      <c r="C2506" s="11" t="s">
        <v>328</v>
      </c>
      <c r="D2506" s="11" t="s">
        <v>174</v>
      </c>
      <c r="E2506" s="12">
        <v>2024.0</v>
      </c>
      <c r="F2506" s="11" t="s">
        <v>166</v>
      </c>
      <c r="G2506" s="11" t="s">
        <v>167</v>
      </c>
      <c r="H2506" s="11">
        <v>2.0</v>
      </c>
      <c r="I2506" s="13">
        <v>8.9</v>
      </c>
      <c r="J2506" s="11">
        <v>0.0</v>
      </c>
      <c r="K2506" s="13">
        <v>4.4</v>
      </c>
      <c r="L2506" s="13">
        <v>3.2</v>
      </c>
      <c r="M2506" s="11">
        <v>-61.0</v>
      </c>
      <c r="N2506" s="14">
        <v>0.62</v>
      </c>
      <c r="O2506" s="13">
        <v>50.8</v>
      </c>
      <c r="P2506" s="13">
        <v>10.1</v>
      </c>
      <c r="Q2506" s="13">
        <v>23.5</v>
      </c>
      <c r="R2506" s="13">
        <v>5.6</v>
      </c>
      <c r="S2506" s="13">
        <v>1.3</v>
      </c>
      <c r="T2506" s="13">
        <v>1.1</v>
      </c>
      <c r="U2506" s="13">
        <v>0.8</v>
      </c>
      <c r="V2506" s="13">
        <v>36.1</v>
      </c>
      <c r="W2506" s="11" t="str">
        <f t="shared" si="1"/>
        <v>C-Weak|BBVA|Digital|2024</v>
      </c>
      <c r="X2506" s="15">
        <f>(MAX(0,MIN(1,1-(K2506-scaling_params!$B$2)/(scaling_params!$C$2-scaling_params!$B$2)))+MAX(0,MIN(1,(L2506-scaling_params!$B$3)/(scaling_params!$C$3-scaling_params!$B$3))))/2</f>
        <v>0.01470588235</v>
      </c>
      <c r="Y2506" s="15">
        <f>(MAX(0,MIN(1,(M2506-scaling_params!$B$4)/(scaling_params!$C$4-scaling_params!$B$4)))+MAX(0,MIN(1,(N2506-scaling_params!$B$5)/(scaling_params!$C$5-scaling_params!$B$5))))/2</f>
        <v>0.0625</v>
      </c>
      <c r="Z2506" s="15">
        <f>(MAX(0,MIN(1,(O2506-scaling_params!$B$6)/(scaling_params!$C$6-scaling_params!$B$6)))+MAX(0,MIN(1,1-(P2506-scaling_params!$B$7)/(scaling_params!$C$7-scaling_params!$B$7)))+MAX(0,MIN(1,(T2506-scaling_params!$B$11)/(scaling_params!$C$11-scaling_params!$B$11))))/3</f>
        <v>0</v>
      </c>
      <c r="AA2506" s="15">
        <f>(MAX(0,MIN(1,1-(Q2506-scaling_params!$B$8)/(scaling_params!$C$8-scaling_params!$B$8)))+MAX(0,MIN(1,(R2506-scaling_params!$B$9)/(scaling_params!$C$9-scaling_params!$B$9)))+MAX(0,MIN(1,(S2506-scaling_params!$B$10)/(scaling_params!$C$10-scaling_params!$B$10))))/3</f>
        <v>0</v>
      </c>
      <c r="AB2506" s="15">
        <f>(MAX(0,MIN(1,(U2506-scaling_params!$B$12)/(scaling_params!$C$12-scaling_params!$B$12)))+MAX(0,MIN(1,(V2506-scaling_params!$B$13)/(scaling_params!$C$13-scaling_params!$B$13))))/2</f>
        <v>0</v>
      </c>
      <c r="AC2506" s="13">
        <f>(scaling_params!$G$2*X2506+scaling_params!$G$3*Y2506+scaling_params!$G$4*Z2506+scaling_params!$G$5*AA2506+scaling_params!$G$6*AB2506)*100</f>
        <v>1.814338235</v>
      </c>
      <c r="AD2506" s="11" t="s">
        <v>681</v>
      </c>
      <c r="AE2506" s="11">
        <f t="shared" si="2"/>
        <v>0</v>
      </c>
    </row>
    <row r="2507" ht="15.75" customHeight="1">
      <c r="A2507" s="11" t="s">
        <v>430</v>
      </c>
      <c r="B2507" s="11" t="s">
        <v>163</v>
      </c>
      <c r="C2507" s="11" t="s">
        <v>328</v>
      </c>
      <c r="D2507" s="11" t="s">
        <v>174</v>
      </c>
      <c r="E2507" s="12">
        <v>2025.0</v>
      </c>
      <c r="F2507" s="11" t="s">
        <v>166</v>
      </c>
      <c r="G2507" s="11" t="s">
        <v>167</v>
      </c>
      <c r="H2507" s="11">
        <v>2.0</v>
      </c>
      <c r="I2507" s="13">
        <v>8.6</v>
      </c>
      <c r="J2507" s="11">
        <v>0.0</v>
      </c>
      <c r="K2507" s="13">
        <v>4.9</v>
      </c>
      <c r="L2507" s="13">
        <v>2.8</v>
      </c>
      <c r="M2507" s="11">
        <v>-17.0</v>
      </c>
      <c r="N2507" s="14">
        <v>0.57</v>
      </c>
      <c r="O2507" s="13">
        <v>53.6</v>
      </c>
      <c r="P2507" s="13">
        <v>9.0</v>
      </c>
      <c r="Q2507" s="13">
        <v>22.9</v>
      </c>
      <c r="R2507" s="13">
        <v>8.4</v>
      </c>
      <c r="S2507" s="13">
        <v>1.2</v>
      </c>
      <c r="T2507" s="13">
        <v>1.7</v>
      </c>
      <c r="U2507" s="13">
        <v>0.8</v>
      </c>
      <c r="V2507" s="13">
        <v>43.4</v>
      </c>
      <c r="W2507" s="11" t="str">
        <f t="shared" si="1"/>
        <v>C-Weak|BBVA|Digital|2025</v>
      </c>
      <c r="X2507" s="15">
        <f>(MAX(0,MIN(1,1-(K2507-scaling_params!$B$2)/(scaling_params!$C$2-scaling_params!$B$2)))+MAX(0,MIN(1,(L2507-scaling_params!$B$3)/(scaling_params!$C$3-scaling_params!$B$3))))/2</f>
        <v>0</v>
      </c>
      <c r="Y2507" s="15">
        <f>(MAX(0,MIN(1,(M2507-scaling_params!$B$4)/(scaling_params!$C$4-scaling_params!$B$4)))+MAX(0,MIN(1,(N2507-scaling_params!$B$5)/(scaling_params!$C$5-scaling_params!$B$5))))/2</f>
        <v>0.1428571429</v>
      </c>
      <c r="Z2507" s="15">
        <f>(MAX(0,MIN(1,(O2507-scaling_params!$B$6)/(scaling_params!$C$6-scaling_params!$B$6)))+MAX(0,MIN(1,1-(P2507-scaling_params!$B$7)/(scaling_params!$C$7-scaling_params!$B$7)))+MAX(0,MIN(1,(T2507-scaling_params!$B$11)/(scaling_params!$C$11-scaling_params!$B$11))))/3</f>
        <v>0.03706563707</v>
      </c>
      <c r="AA2507" s="15">
        <f>(MAX(0,MIN(1,1-(Q2507-scaling_params!$B$8)/(scaling_params!$C$8-scaling_params!$B$8)))+MAX(0,MIN(1,(R2507-scaling_params!$B$9)/(scaling_params!$C$9-scaling_params!$B$9)))+MAX(0,MIN(1,(S2507-scaling_params!$B$10)/(scaling_params!$C$10-scaling_params!$B$10))))/3</f>
        <v>0</v>
      </c>
      <c r="AB2507" s="15">
        <f>(MAX(0,MIN(1,(U2507-scaling_params!$B$12)/(scaling_params!$C$12-scaling_params!$B$12)))+MAX(0,MIN(1,(V2507-scaling_params!$B$13)/(scaling_params!$C$13-scaling_params!$B$13))))/2</f>
        <v>0</v>
      </c>
      <c r="AC2507" s="13">
        <f>(scaling_params!$G$2*X2507+scaling_params!$G$3*Y2507+scaling_params!$G$4*Z2507+scaling_params!$G$5*AA2507+scaling_params!$G$6*AB2507)*100</f>
        <v>4.228185328</v>
      </c>
      <c r="AD2507" s="11" t="s">
        <v>681</v>
      </c>
      <c r="AE2507" s="11">
        <f t="shared" si="2"/>
        <v>0</v>
      </c>
    </row>
    <row r="2508" ht="15.75" customHeight="1">
      <c r="A2508" s="11" t="s">
        <v>431</v>
      </c>
      <c r="B2508" s="11" t="s">
        <v>163</v>
      </c>
      <c r="C2508" s="11" t="s">
        <v>328</v>
      </c>
      <c r="D2508" s="11" t="s">
        <v>177</v>
      </c>
      <c r="E2508" s="12">
        <v>2024.0</v>
      </c>
      <c r="F2508" s="11" t="s">
        <v>166</v>
      </c>
      <c r="G2508" s="11" t="s">
        <v>167</v>
      </c>
      <c r="H2508" s="11">
        <v>1.0</v>
      </c>
      <c r="I2508" s="13">
        <v>8.9</v>
      </c>
      <c r="J2508" s="11">
        <v>1.0</v>
      </c>
      <c r="K2508" s="13">
        <v>4.9</v>
      </c>
      <c r="L2508" s="13">
        <v>4.2</v>
      </c>
      <c r="M2508" s="11">
        <v>19.0</v>
      </c>
      <c r="N2508" s="14">
        <v>0.7</v>
      </c>
      <c r="O2508" s="13">
        <v>59.8</v>
      </c>
      <c r="P2508" s="13">
        <v>9.1</v>
      </c>
      <c r="Q2508" s="13">
        <v>23.3</v>
      </c>
      <c r="R2508" s="13">
        <v>7.2</v>
      </c>
      <c r="S2508" s="13">
        <v>3.0</v>
      </c>
      <c r="T2508" s="13">
        <v>2.3</v>
      </c>
      <c r="U2508" s="13">
        <v>0.7</v>
      </c>
      <c r="V2508" s="13">
        <v>62.5</v>
      </c>
      <c r="W2508" s="11" t="str">
        <f t="shared" si="1"/>
        <v>C-Weak|BBVA|Retail|2024</v>
      </c>
      <c r="X2508" s="15">
        <f>(MAX(0,MIN(1,1-(K2508-scaling_params!$B$2)/(scaling_params!$C$2-scaling_params!$B$2)))+MAX(0,MIN(1,(L2508-scaling_params!$B$3)/(scaling_params!$C$3-scaling_params!$B$3))))/2</f>
        <v>0.08823529412</v>
      </c>
      <c r="Y2508" s="15">
        <f>(MAX(0,MIN(1,(M2508-scaling_params!$B$4)/(scaling_params!$C$4-scaling_params!$B$4)))+MAX(0,MIN(1,(N2508-scaling_params!$B$5)/(scaling_params!$C$5-scaling_params!$B$5))))/2</f>
        <v>0.4767857143</v>
      </c>
      <c r="Z2508" s="15">
        <f>(MAX(0,MIN(1,(O2508-scaling_params!$B$6)/(scaling_params!$C$6-scaling_params!$B$6)))+MAX(0,MIN(1,1-(P2508-scaling_params!$B$7)/(scaling_params!$C$7-scaling_params!$B$7)))+MAX(0,MIN(1,(T2508-scaling_params!$B$11)/(scaling_params!$C$11-scaling_params!$B$11))))/3</f>
        <v>0.1380047657</v>
      </c>
      <c r="AA2508" s="15">
        <f>(MAX(0,MIN(1,1-(Q2508-scaling_params!$B$8)/(scaling_params!$C$8-scaling_params!$B$8)))+MAX(0,MIN(1,(R2508-scaling_params!$B$9)/(scaling_params!$C$9-scaling_params!$B$9)))+MAX(0,MIN(1,(S2508-scaling_params!$B$10)/(scaling_params!$C$10-scaling_params!$B$10))))/3</f>
        <v>0.137254902</v>
      </c>
      <c r="AB2508" s="15">
        <f>(MAX(0,MIN(1,(U2508-scaling_params!$B$12)/(scaling_params!$C$12-scaling_params!$B$12)))+MAX(0,MIN(1,(V2508-scaling_params!$B$13)/(scaling_params!$C$13-scaling_params!$B$13))))/2</f>
        <v>0.1736363636</v>
      </c>
      <c r="AC2508" s="13">
        <f>(scaling_params!$G$2*X2508+scaling_params!$G$3*Y2508+scaling_params!$G$4*Z2508+scaling_params!$G$5*AA2508+scaling_params!$G$6*AB2508)*100</f>
        <v>20.98570106</v>
      </c>
      <c r="AD2508" s="11" t="s">
        <v>681</v>
      </c>
      <c r="AE2508" s="11">
        <f t="shared" si="2"/>
        <v>0</v>
      </c>
    </row>
    <row r="2509" ht="15.75" customHeight="1">
      <c r="A2509" s="11" t="s">
        <v>431</v>
      </c>
      <c r="B2509" s="11" t="s">
        <v>163</v>
      </c>
      <c r="C2509" s="11" t="s">
        <v>328</v>
      </c>
      <c r="D2509" s="11" t="s">
        <v>177</v>
      </c>
      <c r="E2509" s="12">
        <v>2025.0</v>
      </c>
      <c r="F2509" s="11" t="s">
        <v>166</v>
      </c>
      <c r="G2509" s="11" t="s">
        <v>167</v>
      </c>
      <c r="H2509" s="11">
        <v>1.0</v>
      </c>
      <c r="I2509" s="13">
        <v>8.6</v>
      </c>
      <c r="J2509" s="11">
        <v>0.0</v>
      </c>
      <c r="K2509" s="13">
        <v>5.4</v>
      </c>
      <c r="L2509" s="13">
        <v>5.7</v>
      </c>
      <c r="M2509" s="11">
        <v>-13.0</v>
      </c>
      <c r="N2509" s="14">
        <v>0.76</v>
      </c>
      <c r="O2509" s="13">
        <v>52.5</v>
      </c>
      <c r="P2509" s="13">
        <v>9.5</v>
      </c>
      <c r="Q2509" s="13">
        <v>23.0</v>
      </c>
      <c r="R2509" s="13">
        <v>10.6</v>
      </c>
      <c r="S2509" s="13">
        <v>2.2</v>
      </c>
      <c r="T2509" s="13">
        <v>2.8</v>
      </c>
      <c r="U2509" s="13">
        <v>0.7</v>
      </c>
      <c r="V2509" s="13">
        <v>59.9</v>
      </c>
      <c r="W2509" s="11" t="str">
        <f t="shared" si="1"/>
        <v>C-Weak|BBVA|Retail|2025</v>
      </c>
      <c r="X2509" s="15">
        <f>(MAX(0,MIN(1,1-(K2509-scaling_params!$B$2)/(scaling_params!$C$2-scaling_params!$B$2)))+MAX(0,MIN(1,(L2509-scaling_params!$B$3)/(scaling_params!$C$3-scaling_params!$B$3))))/2</f>
        <v>0.1985294118</v>
      </c>
      <c r="Y2509" s="15">
        <f>(MAX(0,MIN(1,(M2509-scaling_params!$B$4)/(scaling_params!$C$4-scaling_params!$B$4)))+MAX(0,MIN(1,(N2509-scaling_params!$B$5)/(scaling_params!$C$5-scaling_params!$B$5))))/2</f>
        <v>0.3994047619</v>
      </c>
      <c r="Z2509" s="15">
        <f>(MAX(0,MIN(1,(O2509-scaling_params!$B$6)/(scaling_params!$C$6-scaling_params!$B$6)))+MAX(0,MIN(1,1-(P2509-scaling_params!$B$7)/(scaling_params!$C$7-scaling_params!$B$7)))+MAX(0,MIN(1,(T2509-scaling_params!$B$11)/(scaling_params!$C$11-scaling_params!$B$11))))/3</f>
        <v>0.1238095238</v>
      </c>
      <c r="AA2509" s="15">
        <f>(MAX(0,MIN(1,1-(Q2509-scaling_params!$B$8)/(scaling_params!$C$8-scaling_params!$B$8)))+MAX(0,MIN(1,(R2509-scaling_params!$B$9)/(scaling_params!$C$9-scaling_params!$B$9)))+MAX(0,MIN(1,(S2509-scaling_params!$B$10)/(scaling_params!$C$10-scaling_params!$B$10))))/3</f>
        <v>0.06726234798</v>
      </c>
      <c r="AB2509" s="15">
        <f>(MAX(0,MIN(1,(U2509-scaling_params!$B$12)/(scaling_params!$C$12-scaling_params!$B$12)))+MAX(0,MIN(1,(V2509-scaling_params!$B$13)/(scaling_params!$C$13-scaling_params!$B$13))))/2</f>
        <v>0.15</v>
      </c>
      <c r="AC2509" s="13">
        <f>(scaling_params!$G$2*X2509+scaling_params!$G$3*Y2509+scaling_params!$G$4*Z2509+scaling_params!$G$5*AA2509+scaling_params!$G$6*AB2509)*100</f>
        <v>19.91479422</v>
      </c>
      <c r="AD2509" s="11" t="s">
        <v>681</v>
      </c>
      <c r="AE2509" s="11">
        <f t="shared" si="2"/>
        <v>0</v>
      </c>
    </row>
    <row r="2510" ht="15.75" customHeight="1">
      <c r="A2510" s="11" t="s">
        <v>432</v>
      </c>
      <c r="B2510" s="11" t="s">
        <v>163</v>
      </c>
      <c r="C2510" s="11" t="s">
        <v>328</v>
      </c>
      <c r="D2510" s="11" t="s">
        <v>174</v>
      </c>
      <c r="E2510" s="12">
        <v>2024.0</v>
      </c>
      <c r="F2510" s="11" t="s">
        <v>166</v>
      </c>
      <c r="G2510" s="11" t="s">
        <v>175</v>
      </c>
      <c r="H2510" s="11">
        <v>2.0</v>
      </c>
      <c r="I2510" s="13">
        <v>8.9</v>
      </c>
      <c r="J2510" s="11">
        <v>1.0</v>
      </c>
      <c r="K2510" s="13">
        <v>4.4</v>
      </c>
      <c r="L2510" s="13">
        <v>2.5</v>
      </c>
      <c r="M2510" s="11">
        <v>-22.0</v>
      </c>
      <c r="N2510" s="14">
        <v>0.56</v>
      </c>
      <c r="O2510" s="13">
        <v>50.8</v>
      </c>
      <c r="P2510" s="13">
        <v>10.1</v>
      </c>
      <c r="Q2510" s="13">
        <v>23.5</v>
      </c>
      <c r="R2510" s="13">
        <v>5.6</v>
      </c>
      <c r="S2510" s="13">
        <v>1.1</v>
      </c>
      <c r="T2510" s="13">
        <v>1.0</v>
      </c>
      <c r="U2510" s="13">
        <v>0.8</v>
      </c>
      <c r="V2510" s="13">
        <v>43.2</v>
      </c>
      <c r="W2510" s="11" t="str">
        <f t="shared" si="1"/>
        <v>C-Weak|BBVA|Digital|2024</v>
      </c>
      <c r="X2510" s="15">
        <f>(MAX(0,MIN(1,1-(K2510-scaling_params!$B$2)/(scaling_params!$C$2-scaling_params!$B$2)))+MAX(0,MIN(1,(L2510-scaling_params!$B$3)/(scaling_params!$C$3-scaling_params!$B$3))))/2</f>
        <v>0</v>
      </c>
      <c r="Y2510" s="15">
        <f>(MAX(0,MIN(1,(M2510-scaling_params!$B$4)/(scaling_params!$C$4-scaling_params!$B$4)))+MAX(0,MIN(1,(N2510-scaling_params!$B$5)/(scaling_params!$C$5-scaling_params!$B$5))))/2</f>
        <v>0.119047619</v>
      </c>
      <c r="Z2510" s="15">
        <f>(MAX(0,MIN(1,(O2510-scaling_params!$B$6)/(scaling_params!$C$6-scaling_params!$B$6)))+MAX(0,MIN(1,1-(P2510-scaling_params!$B$7)/(scaling_params!$C$7-scaling_params!$B$7)))+MAX(0,MIN(1,(T2510-scaling_params!$B$11)/(scaling_params!$C$11-scaling_params!$B$11))))/3</f>
        <v>0</v>
      </c>
      <c r="AA2510" s="15">
        <f>(MAX(0,MIN(1,1-(Q2510-scaling_params!$B$8)/(scaling_params!$C$8-scaling_params!$B$8)))+MAX(0,MIN(1,(R2510-scaling_params!$B$9)/(scaling_params!$C$9-scaling_params!$B$9)))+MAX(0,MIN(1,(S2510-scaling_params!$B$10)/(scaling_params!$C$10-scaling_params!$B$10))))/3</f>
        <v>0</v>
      </c>
      <c r="AB2510" s="15">
        <f>(MAX(0,MIN(1,(U2510-scaling_params!$B$12)/(scaling_params!$C$12-scaling_params!$B$12)))+MAX(0,MIN(1,(V2510-scaling_params!$B$13)/(scaling_params!$C$13-scaling_params!$B$13))))/2</f>
        <v>0</v>
      </c>
      <c r="AC2510" s="13">
        <f>(scaling_params!$G$2*X2510+scaling_params!$G$3*Y2510+scaling_params!$G$4*Z2510+scaling_params!$G$5*AA2510+scaling_params!$G$6*AB2510)*100</f>
        <v>2.797619048</v>
      </c>
      <c r="AD2510" s="11" t="s">
        <v>681</v>
      </c>
      <c r="AE2510" s="11">
        <f t="shared" si="2"/>
        <v>0</v>
      </c>
    </row>
    <row r="2511" ht="15.75" customHeight="1">
      <c r="A2511" s="11" t="s">
        <v>432</v>
      </c>
      <c r="B2511" s="11" t="s">
        <v>163</v>
      </c>
      <c r="C2511" s="11" t="s">
        <v>328</v>
      </c>
      <c r="D2511" s="11" t="s">
        <v>174</v>
      </c>
      <c r="E2511" s="12">
        <v>2025.0</v>
      </c>
      <c r="F2511" s="11" t="s">
        <v>166</v>
      </c>
      <c r="G2511" s="11" t="s">
        <v>175</v>
      </c>
      <c r="H2511" s="11">
        <v>2.0</v>
      </c>
      <c r="I2511" s="13">
        <v>8.6</v>
      </c>
      <c r="J2511" s="11">
        <v>0.0</v>
      </c>
      <c r="K2511" s="13">
        <v>4.9</v>
      </c>
      <c r="L2511" s="13">
        <v>3.4</v>
      </c>
      <c r="M2511" s="11">
        <v>-33.0</v>
      </c>
      <c r="N2511" s="14">
        <v>0.52</v>
      </c>
      <c r="O2511" s="13">
        <v>53.6</v>
      </c>
      <c r="P2511" s="13">
        <v>9.0</v>
      </c>
      <c r="Q2511" s="13">
        <v>22.9</v>
      </c>
      <c r="R2511" s="13">
        <v>8.4</v>
      </c>
      <c r="S2511" s="13">
        <v>2.0</v>
      </c>
      <c r="T2511" s="13">
        <v>1.7</v>
      </c>
      <c r="U2511" s="13">
        <v>0.8</v>
      </c>
      <c r="V2511" s="13">
        <v>39.3</v>
      </c>
      <c r="W2511" s="11" t="str">
        <f t="shared" si="1"/>
        <v>C-Weak|BBVA|Digital|2025</v>
      </c>
      <c r="X2511" s="15">
        <f>(MAX(0,MIN(1,1-(K2511-scaling_params!$B$2)/(scaling_params!$C$2-scaling_params!$B$2)))+MAX(0,MIN(1,(L2511-scaling_params!$B$3)/(scaling_params!$C$3-scaling_params!$B$3))))/2</f>
        <v>0.02941176471</v>
      </c>
      <c r="Y2511" s="15">
        <f>(MAX(0,MIN(1,(M2511-scaling_params!$B$4)/(scaling_params!$C$4-scaling_params!$B$4)))+MAX(0,MIN(1,(N2511-scaling_params!$B$5)/(scaling_params!$C$5-scaling_params!$B$5))))/2</f>
        <v>0.06666666667</v>
      </c>
      <c r="Z2511" s="15">
        <f>(MAX(0,MIN(1,(O2511-scaling_params!$B$6)/(scaling_params!$C$6-scaling_params!$B$6)))+MAX(0,MIN(1,1-(P2511-scaling_params!$B$7)/(scaling_params!$C$7-scaling_params!$B$7)))+MAX(0,MIN(1,(T2511-scaling_params!$B$11)/(scaling_params!$C$11-scaling_params!$B$11))))/3</f>
        <v>0.03706563707</v>
      </c>
      <c r="AA2511" s="15">
        <f>(MAX(0,MIN(1,1-(Q2511-scaling_params!$B$8)/(scaling_params!$C$8-scaling_params!$B$8)))+MAX(0,MIN(1,(R2511-scaling_params!$B$9)/(scaling_params!$C$9-scaling_params!$B$9)))+MAX(0,MIN(1,(S2511-scaling_params!$B$10)/(scaling_params!$C$10-scaling_params!$B$10))))/3</f>
        <v>0.03921568627</v>
      </c>
      <c r="AB2511" s="15">
        <f>(MAX(0,MIN(1,(U2511-scaling_params!$B$12)/(scaling_params!$C$12-scaling_params!$B$12)))+MAX(0,MIN(1,(V2511-scaling_params!$B$13)/(scaling_params!$C$13-scaling_params!$B$13))))/2</f>
        <v>0</v>
      </c>
      <c r="AC2511" s="13">
        <f>(scaling_params!$G$2*X2511+scaling_params!$G$3*Y2511+scaling_params!$G$4*Z2511+scaling_params!$G$5*AA2511+scaling_params!$G$6*AB2511)*100</f>
        <v>3.819081687</v>
      </c>
      <c r="AD2511" s="11" t="s">
        <v>681</v>
      </c>
      <c r="AE2511" s="11">
        <f t="shared" si="2"/>
        <v>0</v>
      </c>
    </row>
    <row r="2512" ht="15.75" customHeight="1">
      <c r="A2512" s="11" t="s">
        <v>433</v>
      </c>
      <c r="B2512" s="11" t="s">
        <v>163</v>
      </c>
      <c r="C2512" s="11" t="s">
        <v>328</v>
      </c>
      <c r="D2512" s="11" t="s">
        <v>165</v>
      </c>
      <c r="E2512" s="12">
        <v>2024.0</v>
      </c>
      <c r="F2512" s="11" t="s">
        <v>171</v>
      </c>
      <c r="G2512" s="11" t="s">
        <v>184</v>
      </c>
      <c r="H2512" s="11">
        <v>5.0</v>
      </c>
      <c r="I2512" s="13">
        <v>8.9</v>
      </c>
      <c r="J2512" s="11">
        <v>0.0</v>
      </c>
      <c r="K2512" s="13">
        <v>5.2</v>
      </c>
      <c r="L2512" s="13">
        <v>4.6</v>
      </c>
      <c r="M2512" s="11">
        <v>-34.0</v>
      </c>
      <c r="N2512" s="14">
        <v>0.6</v>
      </c>
      <c r="O2512" s="13">
        <v>53.3</v>
      </c>
      <c r="P2512" s="13">
        <v>9.3</v>
      </c>
      <c r="Q2512" s="13">
        <v>24.0</v>
      </c>
      <c r="R2512" s="13">
        <v>6.7</v>
      </c>
      <c r="S2512" s="13">
        <v>2.0</v>
      </c>
      <c r="T2512" s="13">
        <v>1.7</v>
      </c>
      <c r="U2512" s="13">
        <v>0.6</v>
      </c>
      <c r="V2512" s="13">
        <v>47.7</v>
      </c>
      <c r="W2512" s="11" t="str">
        <f t="shared" si="1"/>
        <v>C-Weak|BBVA|Operations|2024</v>
      </c>
      <c r="X2512" s="15">
        <f>(MAX(0,MIN(1,1-(K2512-scaling_params!$B$2)/(scaling_params!$C$2-scaling_params!$B$2)))+MAX(0,MIN(1,(L2512-scaling_params!$B$3)/(scaling_params!$C$3-scaling_params!$B$3))))/2</f>
        <v>0.1176470588</v>
      </c>
      <c r="Y2512" s="15">
        <f>(MAX(0,MIN(1,(M2512-scaling_params!$B$4)/(scaling_params!$C$4-scaling_params!$B$4)))+MAX(0,MIN(1,(N2512-scaling_params!$B$5)/(scaling_params!$C$5-scaling_params!$B$5))))/2</f>
        <v>0.0994047619</v>
      </c>
      <c r="Z2512" s="15">
        <f>(MAX(0,MIN(1,(O2512-scaling_params!$B$6)/(scaling_params!$C$6-scaling_params!$B$6)))+MAX(0,MIN(1,1-(P2512-scaling_params!$B$7)/(scaling_params!$C$7-scaling_params!$B$7)))+MAX(0,MIN(1,(T2512-scaling_params!$B$11)/(scaling_params!$C$11-scaling_params!$B$11))))/3</f>
        <v>0.01904761905</v>
      </c>
      <c r="AA2512" s="15">
        <f>(MAX(0,MIN(1,1-(Q2512-scaling_params!$B$8)/(scaling_params!$C$8-scaling_params!$B$8)))+MAX(0,MIN(1,(R2512-scaling_params!$B$9)/(scaling_params!$C$9-scaling_params!$B$9)))+MAX(0,MIN(1,(S2512-scaling_params!$B$10)/(scaling_params!$C$10-scaling_params!$B$10))))/3</f>
        <v>0.03921568627</v>
      </c>
      <c r="AB2512" s="15">
        <f>(MAX(0,MIN(1,(U2512-scaling_params!$B$12)/(scaling_params!$C$12-scaling_params!$B$12)))+MAX(0,MIN(1,(V2512-scaling_params!$B$13)/(scaling_params!$C$13-scaling_params!$B$13))))/2</f>
        <v>0.03909090909</v>
      </c>
      <c r="AC2512" s="13">
        <f>(scaling_params!$G$2*X2512+scaling_params!$G$3*Y2512+scaling_params!$G$4*Z2512+scaling_params!$G$5*AA2512+scaling_params!$G$6*AB2512)*100</f>
        <v>6.69980564</v>
      </c>
      <c r="AD2512" s="11" t="s">
        <v>681</v>
      </c>
      <c r="AE2512" s="11">
        <f t="shared" si="2"/>
        <v>0</v>
      </c>
    </row>
    <row r="2513" ht="15.75" customHeight="1">
      <c r="A2513" s="11" t="s">
        <v>433</v>
      </c>
      <c r="B2513" s="11" t="s">
        <v>163</v>
      </c>
      <c r="C2513" s="11" t="s">
        <v>328</v>
      </c>
      <c r="D2513" s="11" t="s">
        <v>165</v>
      </c>
      <c r="E2513" s="12">
        <v>2025.0</v>
      </c>
      <c r="F2513" s="11" t="s">
        <v>171</v>
      </c>
      <c r="G2513" s="11" t="s">
        <v>184</v>
      </c>
      <c r="H2513" s="11">
        <v>5.0</v>
      </c>
      <c r="I2513" s="13">
        <v>8.6</v>
      </c>
      <c r="J2513" s="11">
        <v>0.0</v>
      </c>
      <c r="K2513" s="13">
        <v>4.5</v>
      </c>
      <c r="L2513" s="13">
        <v>3.5</v>
      </c>
      <c r="M2513" s="11">
        <v>-51.0</v>
      </c>
      <c r="N2513" s="14">
        <v>0.57</v>
      </c>
      <c r="O2513" s="13">
        <v>52.7</v>
      </c>
      <c r="P2513" s="13">
        <v>9.3</v>
      </c>
      <c r="Q2513" s="13">
        <v>21.4</v>
      </c>
      <c r="R2513" s="13">
        <v>5.7</v>
      </c>
      <c r="S2513" s="13">
        <v>1.9</v>
      </c>
      <c r="T2513" s="13">
        <v>1.7</v>
      </c>
      <c r="U2513" s="13">
        <v>0.5</v>
      </c>
      <c r="V2513" s="13">
        <v>46.2</v>
      </c>
      <c r="W2513" s="11" t="str">
        <f t="shared" si="1"/>
        <v>C-Weak|BBVA|Operations|2025</v>
      </c>
      <c r="X2513" s="15">
        <f>(MAX(0,MIN(1,1-(K2513-scaling_params!$B$2)/(scaling_params!$C$2-scaling_params!$B$2)))+MAX(0,MIN(1,(L2513-scaling_params!$B$3)/(scaling_params!$C$3-scaling_params!$B$3))))/2</f>
        <v>0.03676470588</v>
      </c>
      <c r="Y2513" s="15">
        <f>(MAX(0,MIN(1,(M2513-scaling_params!$B$4)/(scaling_params!$C$4-scaling_params!$B$4)))+MAX(0,MIN(1,(N2513-scaling_params!$B$5)/(scaling_params!$C$5-scaling_params!$B$5))))/2</f>
        <v>0</v>
      </c>
      <c r="Z2513" s="15">
        <f>(MAX(0,MIN(1,(O2513-scaling_params!$B$6)/(scaling_params!$C$6-scaling_params!$B$6)))+MAX(0,MIN(1,1-(P2513-scaling_params!$B$7)/(scaling_params!$C$7-scaling_params!$B$7)))+MAX(0,MIN(1,(T2513-scaling_params!$B$11)/(scaling_params!$C$11-scaling_params!$B$11))))/3</f>
        <v>0.01904761905</v>
      </c>
      <c r="AA2513" s="15">
        <f>(MAX(0,MIN(1,1-(Q2513-scaling_params!$B$8)/(scaling_params!$C$8-scaling_params!$B$8)))+MAX(0,MIN(1,(R2513-scaling_params!$B$9)/(scaling_params!$C$9-scaling_params!$B$9)))+MAX(0,MIN(1,(S2513-scaling_params!$B$10)/(scaling_params!$C$10-scaling_params!$B$10))))/3</f>
        <v>0.02941176471</v>
      </c>
      <c r="AB2513" s="15">
        <f>(MAX(0,MIN(1,(U2513-scaling_params!$B$12)/(scaling_params!$C$12-scaling_params!$B$12)))+MAX(0,MIN(1,(V2513-scaling_params!$B$13)/(scaling_params!$C$13-scaling_params!$B$13))))/2</f>
        <v>0.02545454545</v>
      </c>
      <c r="AC2513" s="13">
        <f>(scaling_params!$G$2*X2513+scaling_params!$G$3*Y2513+scaling_params!$G$4*Z2513+scaling_params!$G$5*AA2513+scaling_params!$G$6*AB2513)*100</f>
        <v>2.129600331</v>
      </c>
      <c r="AD2513" s="11" t="s">
        <v>681</v>
      </c>
      <c r="AE2513" s="11">
        <f t="shared" si="2"/>
        <v>0</v>
      </c>
    </row>
    <row r="2514" ht="15.75" customHeight="1">
      <c r="A2514" s="11" t="s">
        <v>434</v>
      </c>
      <c r="B2514" s="11" t="s">
        <v>163</v>
      </c>
      <c r="C2514" s="11" t="s">
        <v>328</v>
      </c>
      <c r="D2514" s="11" t="s">
        <v>177</v>
      </c>
      <c r="E2514" s="12">
        <v>2024.0</v>
      </c>
      <c r="F2514" s="11" t="s">
        <v>171</v>
      </c>
      <c r="G2514" s="11" t="s">
        <v>172</v>
      </c>
      <c r="H2514" s="11">
        <v>3.0</v>
      </c>
      <c r="I2514" s="13">
        <v>8.9</v>
      </c>
      <c r="J2514" s="11">
        <v>0.0</v>
      </c>
      <c r="K2514" s="13">
        <v>4.9</v>
      </c>
      <c r="L2514" s="13">
        <v>4.9</v>
      </c>
      <c r="M2514" s="11">
        <v>-5.0</v>
      </c>
      <c r="N2514" s="14">
        <v>0.74</v>
      </c>
      <c r="O2514" s="13">
        <v>59.8</v>
      </c>
      <c r="P2514" s="13">
        <v>9.1</v>
      </c>
      <c r="Q2514" s="13">
        <v>23.3</v>
      </c>
      <c r="R2514" s="13">
        <v>7.2</v>
      </c>
      <c r="S2514" s="13">
        <v>2.5</v>
      </c>
      <c r="T2514" s="13">
        <v>2.3</v>
      </c>
      <c r="U2514" s="13">
        <v>0.7</v>
      </c>
      <c r="V2514" s="13">
        <v>61.3</v>
      </c>
      <c r="W2514" s="11" t="str">
        <f t="shared" si="1"/>
        <v>C-Weak|BBVA|Retail|2024</v>
      </c>
      <c r="X2514" s="15">
        <f>(MAX(0,MIN(1,1-(K2514-scaling_params!$B$2)/(scaling_params!$C$2-scaling_params!$B$2)))+MAX(0,MIN(1,(L2514-scaling_params!$B$3)/(scaling_params!$C$3-scaling_params!$B$3))))/2</f>
        <v>0.1397058824</v>
      </c>
      <c r="Y2514" s="15">
        <f>(MAX(0,MIN(1,(M2514-scaling_params!$B$4)/(scaling_params!$C$4-scaling_params!$B$4)))+MAX(0,MIN(1,(N2514-scaling_params!$B$5)/(scaling_params!$C$5-scaling_params!$B$5))))/2</f>
        <v>0.4125</v>
      </c>
      <c r="Z2514" s="15">
        <f>(MAX(0,MIN(1,(O2514-scaling_params!$B$6)/(scaling_params!$C$6-scaling_params!$B$6)))+MAX(0,MIN(1,1-(P2514-scaling_params!$B$7)/(scaling_params!$C$7-scaling_params!$B$7)))+MAX(0,MIN(1,(T2514-scaling_params!$B$11)/(scaling_params!$C$11-scaling_params!$B$11))))/3</f>
        <v>0.1380047657</v>
      </c>
      <c r="AA2514" s="15">
        <f>(MAX(0,MIN(1,1-(Q2514-scaling_params!$B$8)/(scaling_params!$C$8-scaling_params!$B$8)))+MAX(0,MIN(1,(R2514-scaling_params!$B$9)/(scaling_params!$C$9-scaling_params!$B$9)))+MAX(0,MIN(1,(S2514-scaling_params!$B$10)/(scaling_params!$C$10-scaling_params!$B$10))))/3</f>
        <v>0.08823529412</v>
      </c>
      <c r="AB2514" s="15">
        <f>(MAX(0,MIN(1,(U2514-scaling_params!$B$12)/(scaling_params!$C$12-scaling_params!$B$12)))+MAX(0,MIN(1,(V2514-scaling_params!$B$13)/(scaling_params!$C$13-scaling_params!$B$13))))/2</f>
        <v>0.1627272727</v>
      </c>
      <c r="AC2514" s="13">
        <f>(scaling_params!$G$2*X2514+scaling_params!$G$3*Y2514+scaling_params!$G$4*Z2514+scaling_params!$G$5*AA2514+scaling_params!$G$6*AB2514)*100</f>
        <v>19.69307322</v>
      </c>
      <c r="AD2514" s="11" t="s">
        <v>681</v>
      </c>
      <c r="AE2514" s="11">
        <f t="shared" si="2"/>
        <v>0</v>
      </c>
    </row>
    <row r="2515" ht="15.75" customHeight="1">
      <c r="A2515" s="11" t="s">
        <v>434</v>
      </c>
      <c r="B2515" s="11" t="s">
        <v>163</v>
      </c>
      <c r="C2515" s="11" t="s">
        <v>328</v>
      </c>
      <c r="D2515" s="11" t="s">
        <v>177</v>
      </c>
      <c r="E2515" s="12">
        <v>2025.0</v>
      </c>
      <c r="F2515" s="11" t="s">
        <v>171</v>
      </c>
      <c r="G2515" s="11" t="s">
        <v>172</v>
      </c>
      <c r="H2515" s="11">
        <v>3.0</v>
      </c>
      <c r="I2515" s="13">
        <v>8.6</v>
      </c>
      <c r="J2515" s="11">
        <v>0.0</v>
      </c>
      <c r="K2515" s="13">
        <v>5.4</v>
      </c>
      <c r="L2515" s="13">
        <v>6.2</v>
      </c>
      <c r="M2515" s="11">
        <v>-22.0</v>
      </c>
      <c r="N2515" s="14">
        <v>0.69</v>
      </c>
      <c r="O2515" s="13">
        <v>52.5</v>
      </c>
      <c r="P2515" s="13">
        <v>9.5</v>
      </c>
      <c r="Q2515" s="13">
        <v>23.0</v>
      </c>
      <c r="R2515" s="13">
        <v>10.6</v>
      </c>
      <c r="S2515" s="13">
        <v>3.1</v>
      </c>
      <c r="T2515" s="13">
        <v>3.2</v>
      </c>
      <c r="U2515" s="13">
        <v>0.7</v>
      </c>
      <c r="V2515" s="13">
        <v>55.0</v>
      </c>
      <c r="W2515" s="11" t="str">
        <f t="shared" si="1"/>
        <v>C-Weak|BBVA|Retail|2025</v>
      </c>
      <c r="X2515" s="15">
        <f>(MAX(0,MIN(1,1-(K2515-scaling_params!$B$2)/(scaling_params!$C$2-scaling_params!$B$2)))+MAX(0,MIN(1,(L2515-scaling_params!$B$3)/(scaling_params!$C$3-scaling_params!$B$3))))/2</f>
        <v>0.2352941176</v>
      </c>
      <c r="Y2515" s="15">
        <f>(MAX(0,MIN(1,(M2515-scaling_params!$B$4)/(scaling_params!$C$4-scaling_params!$B$4)))+MAX(0,MIN(1,(N2515-scaling_params!$B$5)/(scaling_params!$C$5-scaling_params!$B$5))))/2</f>
        <v>0.269047619</v>
      </c>
      <c r="Z2515" s="15">
        <f>(MAX(0,MIN(1,(O2515-scaling_params!$B$6)/(scaling_params!$C$6-scaling_params!$B$6)))+MAX(0,MIN(1,1-(P2515-scaling_params!$B$7)/(scaling_params!$C$7-scaling_params!$B$7)))+MAX(0,MIN(1,(T2515-scaling_params!$B$11)/(scaling_params!$C$11-scaling_params!$B$11))))/3</f>
        <v>0.1619047619</v>
      </c>
      <c r="AA2515" s="15">
        <f>(MAX(0,MIN(1,1-(Q2515-scaling_params!$B$8)/(scaling_params!$C$8-scaling_params!$B$8)))+MAX(0,MIN(1,(R2515-scaling_params!$B$9)/(scaling_params!$C$9-scaling_params!$B$9)))+MAX(0,MIN(1,(S2515-scaling_params!$B$10)/(scaling_params!$C$10-scaling_params!$B$10))))/3</f>
        <v>0.1554976421</v>
      </c>
      <c r="AB2515" s="15">
        <f>(MAX(0,MIN(1,(U2515-scaling_params!$B$12)/(scaling_params!$C$12-scaling_params!$B$12)))+MAX(0,MIN(1,(V2515-scaling_params!$B$13)/(scaling_params!$C$13-scaling_params!$B$13))))/2</f>
        <v>0.1054545455</v>
      </c>
      <c r="AC2515" s="13">
        <f>(scaling_params!$G$2*X2515+scaling_params!$G$3*Y2515+scaling_params!$G$4*Z2515+scaling_params!$G$5*AA2515+scaling_params!$G$6*AB2515)*100</f>
        <v>19.63791485</v>
      </c>
      <c r="AD2515" s="11" t="s">
        <v>681</v>
      </c>
      <c r="AE2515" s="11">
        <f t="shared" si="2"/>
        <v>0</v>
      </c>
    </row>
    <row r="2516" ht="15.75" customHeight="1">
      <c r="A2516" s="11" t="s">
        <v>435</v>
      </c>
      <c r="B2516" s="11" t="s">
        <v>163</v>
      </c>
      <c r="C2516" s="11" t="s">
        <v>328</v>
      </c>
      <c r="D2516" s="11" t="s">
        <v>177</v>
      </c>
      <c r="E2516" s="12">
        <v>2024.0</v>
      </c>
      <c r="F2516" s="11" t="s">
        <v>171</v>
      </c>
      <c r="G2516" s="11" t="s">
        <v>175</v>
      </c>
      <c r="H2516" s="11">
        <v>2.0</v>
      </c>
      <c r="I2516" s="13">
        <v>8.9</v>
      </c>
      <c r="J2516" s="11">
        <v>0.0</v>
      </c>
      <c r="K2516" s="13">
        <v>4.9</v>
      </c>
      <c r="L2516" s="13">
        <v>4.5</v>
      </c>
      <c r="M2516" s="11">
        <v>-23.0</v>
      </c>
      <c r="N2516" s="14">
        <v>0.66</v>
      </c>
      <c r="O2516" s="13">
        <v>59.8</v>
      </c>
      <c r="P2516" s="13">
        <v>9.1</v>
      </c>
      <c r="Q2516" s="13">
        <v>23.3</v>
      </c>
      <c r="R2516" s="13">
        <v>7.2</v>
      </c>
      <c r="S2516" s="13">
        <v>2.4</v>
      </c>
      <c r="T2516" s="13">
        <v>2.5</v>
      </c>
      <c r="U2516" s="13">
        <v>0.7</v>
      </c>
      <c r="V2516" s="13">
        <v>58.6</v>
      </c>
      <c r="W2516" s="11" t="str">
        <f t="shared" si="1"/>
        <v>C-Weak|BBVA|Retail|2024</v>
      </c>
      <c r="X2516" s="15">
        <f>(MAX(0,MIN(1,1-(K2516-scaling_params!$B$2)/(scaling_params!$C$2-scaling_params!$B$2)))+MAX(0,MIN(1,(L2516-scaling_params!$B$3)/(scaling_params!$C$3-scaling_params!$B$3))))/2</f>
        <v>0.1102941176</v>
      </c>
      <c r="Y2516" s="15">
        <f>(MAX(0,MIN(1,(M2516-scaling_params!$B$4)/(scaling_params!$C$4-scaling_params!$B$4)))+MAX(0,MIN(1,(N2516-scaling_params!$B$5)/(scaling_params!$C$5-scaling_params!$B$5))))/2</f>
        <v>0.2267857143</v>
      </c>
      <c r="Z2516" s="15">
        <f>(MAX(0,MIN(1,(O2516-scaling_params!$B$6)/(scaling_params!$C$6-scaling_params!$B$6)))+MAX(0,MIN(1,1-(P2516-scaling_params!$B$7)/(scaling_params!$C$7-scaling_params!$B$7)))+MAX(0,MIN(1,(T2516-scaling_params!$B$11)/(scaling_params!$C$11-scaling_params!$B$11))))/3</f>
        <v>0.1570523848</v>
      </c>
      <c r="AA2516" s="15">
        <f>(MAX(0,MIN(1,1-(Q2516-scaling_params!$B$8)/(scaling_params!$C$8-scaling_params!$B$8)))+MAX(0,MIN(1,(R2516-scaling_params!$B$9)/(scaling_params!$C$9-scaling_params!$B$9)))+MAX(0,MIN(1,(S2516-scaling_params!$B$10)/(scaling_params!$C$10-scaling_params!$B$10))))/3</f>
        <v>0.07843137255</v>
      </c>
      <c r="AB2516" s="15">
        <f>(MAX(0,MIN(1,(U2516-scaling_params!$B$12)/(scaling_params!$C$12-scaling_params!$B$12)))+MAX(0,MIN(1,(V2516-scaling_params!$B$13)/(scaling_params!$C$13-scaling_params!$B$13))))/2</f>
        <v>0.1381818182</v>
      </c>
      <c r="AC2516" s="13">
        <f>(scaling_params!$G$2*X2516+scaling_params!$G$3*Y2516+scaling_params!$G$4*Z2516+scaling_params!$G$5*AA2516+scaling_params!$G$6*AB2516)*100</f>
        <v>14.6230447</v>
      </c>
      <c r="AD2516" s="11" t="s">
        <v>681</v>
      </c>
      <c r="AE2516" s="11">
        <f t="shared" si="2"/>
        <v>0</v>
      </c>
    </row>
    <row r="2517" ht="15.75" customHeight="1">
      <c r="A2517" s="11" t="s">
        <v>435</v>
      </c>
      <c r="B2517" s="11" t="s">
        <v>163</v>
      </c>
      <c r="C2517" s="11" t="s">
        <v>328</v>
      </c>
      <c r="D2517" s="11" t="s">
        <v>177</v>
      </c>
      <c r="E2517" s="12">
        <v>2025.0</v>
      </c>
      <c r="F2517" s="11" t="s">
        <v>171</v>
      </c>
      <c r="G2517" s="11" t="s">
        <v>175</v>
      </c>
      <c r="H2517" s="11">
        <v>2.0</v>
      </c>
      <c r="I2517" s="13">
        <v>8.6</v>
      </c>
      <c r="J2517" s="11">
        <v>0.0</v>
      </c>
      <c r="K2517" s="13">
        <v>5.4</v>
      </c>
      <c r="L2517" s="13">
        <v>5.2</v>
      </c>
      <c r="M2517" s="11">
        <v>-21.0</v>
      </c>
      <c r="N2517" s="14">
        <v>0.73</v>
      </c>
      <c r="O2517" s="13">
        <v>52.5</v>
      </c>
      <c r="P2517" s="13">
        <v>9.5</v>
      </c>
      <c r="Q2517" s="13">
        <v>23.0</v>
      </c>
      <c r="R2517" s="13">
        <v>10.6</v>
      </c>
      <c r="S2517" s="13">
        <v>3.0</v>
      </c>
      <c r="T2517" s="13">
        <v>2.6</v>
      </c>
      <c r="U2517" s="13">
        <v>0.7</v>
      </c>
      <c r="V2517" s="13">
        <v>62.3</v>
      </c>
      <c r="W2517" s="11" t="str">
        <f t="shared" si="1"/>
        <v>C-Weak|BBVA|Retail|2025</v>
      </c>
      <c r="X2517" s="15">
        <f>(MAX(0,MIN(1,1-(K2517-scaling_params!$B$2)/(scaling_params!$C$2-scaling_params!$B$2)))+MAX(0,MIN(1,(L2517-scaling_params!$B$3)/(scaling_params!$C$3-scaling_params!$B$3))))/2</f>
        <v>0.1617647059</v>
      </c>
      <c r="Y2517" s="15">
        <f>(MAX(0,MIN(1,(M2517-scaling_params!$B$4)/(scaling_params!$C$4-scaling_params!$B$4)))+MAX(0,MIN(1,(N2517-scaling_params!$B$5)/(scaling_params!$C$5-scaling_params!$B$5))))/2</f>
        <v>0.3238095238</v>
      </c>
      <c r="Z2517" s="15">
        <f>(MAX(0,MIN(1,(O2517-scaling_params!$B$6)/(scaling_params!$C$6-scaling_params!$B$6)))+MAX(0,MIN(1,1-(P2517-scaling_params!$B$7)/(scaling_params!$C$7-scaling_params!$B$7)))+MAX(0,MIN(1,(T2517-scaling_params!$B$11)/(scaling_params!$C$11-scaling_params!$B$11))))/3</f>
        <v>0.1047619048</v>
      </c>
      <c r="AA2517" s="15">
        <f>(MAX(0,MIN(1,1-(Q2517-scaling_params!$B$8)/(scaling_params!$C$8-scaling_params!$B$8)))+MAX(0,MIN(1,(R2517-scaling_params!$B$9)/(scaling_params!$C$9-scaling_params!$B$9)))+MAX(0,MIN(1,(S2517-scaling_params!$B$10)/(scaling_params!$C$10-scaling_params!$B$10))))/3</f>
        <v>0.1456937205</v>
      </c>
      <c r="AB2517" s="15">
        <f>(MAX(0,MIN(1,(U2517-scaling_params!$B$12)/(scaling_params!$C$12-scaling_params!$B$12)))+MAX(0,MIN(1,(V2517-scaling_params!$B$13)/(scaling_params!$C$13-scaling_params!$B$13))))/2</f>
        <v>0.1718181818</v>
      </c>
      <c r="AC2517" s="13">
        <f>(scaling_params!$G$2*X2517+scaling_params!$G$3*Y2517+scaling_params!$G$4*Z2517+scaling_params!$G$5*AA2517+scaling_params!$G$6*AB2517)*100</f>
        <v>18.46456319</v>
      </c>
      <c r="AD2517" s="11" t="s">
        <v>681</v>
      </c>
      <c r="AE2517" s="11">
        <f t="shared" si="2"/>
        <v>0</v>
      </c>
    </row>
    <row r="2518" ht="15.75" customHeight="1">
      <c r="A2518" s="11" t="s">
        <v>436</v>
      </c>
      <c r="B2518" s="11" t="s">
        <v>163</v>
      </c>
      <c r="C2518" s="11" t="s">
        <v>328</v>
      </c>
      <c r="D2518" s="11" t="s">
        <v>174</v>
      </c>
      <c r="E2518" s="12">
        <v>2024.0</v>
      </c>
      <c r="F2518" s="11" t="s">
        <v>166</v>
      </c>
      <c r="G2518" s="11" t="s">
        <v>167</v>
      </c>
      <c r="H2518" s="11">
        <v>1.0</v>
      </c>
      <c r="I2518" s="13">
        <v>8.9</v>
      </c>
      <c r="J2518" s="11">
        <v>0.0</v>
      </c>
      <c r="K2518" s="13">
        <v>4.4</v>
      </c>
      <c r="L2518" s="13">
        <v>4.2</v>
      </c>
      <c r="M2518" s="11">
        <v>6.0</v>
      </c>
      <c r="N2518" s="14">
        <v>0.7</v>
      </c>
      <c r="O2518" s="13">
        <v>50.8</v>
      </c>
      <c r="P2518" s="13">
        <v>10.1</v>
      </c>
      <c r="Q2518" s="13">
        <v>23.5</v>
      </c>
      <c r="R2518" s="13">
        <v>5.6</v>
      </c>
      <c r="S2518" s="13">
        <v>2.6</v>
      </c>
      <c r="T2518" s="13">
        <v>3.1</v>
      </c>
      <c r="U2518" s="13">
        <v>0.8</v>
      </c>
      <c r="V2518" s="13">
        <v>66.3</v>
      </c>
      <c r="W2518" s="11" t="str">
        <f t="shared" si="1"/>
        <v>C-Weak|BBVA|Digital|2024</v>
      </c>
      <c r="X2518" s="15">
        <f>(MAX(0,MIN(1,1-(K2518-scaling_params!$B$2)/(scaling_params!$C$2-scaling_params!$B$2)))+MAX(0,MIN(1,(L2518-scaling_params!$B$3)/(scaling_params!$C$3-scaling_params!$B$3))))/2</f>
        <v>0.08823529412</v>
      </c>
      <c r="Y2518" s="15">
        <f>(MAX(0,MIN(1,(M2518-scaling_params!$B$4)/(scaling_params!$C$4-scaling_params!$B$4)))+MAX(0,MIN(1,(N2518-scaling_params!$B$5)/(scaling_params!$C$5-scaling_params!$B$5))))/2</f>
        <v>0.4148809524</v>
      </c>
      <c r="Z2518" s="15">
        <f>(MAX(0,MIN(1,(O2518-scaling_params!$B$6)/(scaling_params!$C$6-scaling_params!$B$6)))+MAX(0,MIN(1,1-(P2518-scaling_params!$B$7)/(scaling_params!$C$7-scaling_params!$B$7)))+MAX(0,MIN(1,(T2518-scaling_params!$B$11)/(scaling_params!$C$11-scaling_params!$B$11))))/3</f>
        <v>0.1523809524</v>
      </c>
      <c r="AA2518" s="15">
        <f>(MAX(0,MIN(1,1-(Q2518-scaling_params!$B$8)/(scaling_params!$C$8-scaling_params!$B$8)))+MAX(0,MIN(1,(R2518-scaling_params!$B$9)/(scaling_params!$C$9-scaling_params!$B$9)))+MAX(0,MIN(1,(S2518-scaling_params!$B$10)/(scaling_params!$C$10-scaling_params!$B$10))))/3</f>
        <v>0.09803921569</v>
      </c>
      <c r="AB2518" s="15">
        <f>(MAX(0,MIN(1,(U2518-scaling_params!$B$12)/(scaling_params!$C$12-scaling_params!$B$12)))+MAX(0,MIN(1,(V2518-scaling_params!$B$13)/(scaling_params!$C$13-scaling_params!$B$13))))/2</f>
        <v>0.2081818182</v>
      </c>
      <c r="AC2518" s="13">
        <f>(scaling_params!$G$2*X2518+scaling_params!$G$3*Y2518+scaling_params!$G$4*Z2518+scaling_params!$G$5*AA2518+scaling_params!$G$6*AB2518)*100</f>
        <v>19.58621982</v>
      </c>
      <c r="AD2518" s="11" t="s">
        <v>681</v>
      </c>
      <c r="AE2518" s="11">
        <f t="shared" si="2"/>
        <v>0</v>
      </c>
    </row>
    <row r="2519" ht="15.75" customHeight="1">
      <c r="A2519" s="11" t="s">
        <v>436</v>
      </c>
      <c r="B2519" s="11" t="s">
        <v>163</v>
      </c>
      <c r="C2519" s="11" t="s">
        <v>328</v>
      </c>
      <c r="D2519" s="11" t="s">
        <v>174</v>
      </c>
      <c r="E2519" s="12">
        <v>2025.0</v>
      </c>
      <c r="F2519" s="11" t="s">
        <v>166</v>
      </c>
      <c r="G2519" s="11" t="s">
        <v>167</v>
      </c>
      <c r="H2519" s="11">
        <v>1.0</v>
      </c>
      <c r="I2519" s="13">
        <v>8.6</v>
      </c>
      <c r="J2519" s="11">
        <v>0.0</v>
      </c>
      <c r="K2519" s="13">
        <v>4.9</v>
      </c>
      <c r="L2519" s="13">
        <v>6.9</v>
      </c>
      <c r="M2519" s="11">
        <v>2.0</v>
      </c>
      <c r="N2519" s="14">
        <v>0.69</v>
      </c>
      <c r="O2519" s="13">
        <v>53.6</v>
      </c>
      <c r="P2519" s="13">
        <v>9.0</v>
      </c>
      <c r="Q2519" s="13">
        <v>22.9</v>
      </c>
      <c r="R2519" s="13">
        <v>8.4</v>
      </c>
      <c r="S2519" s="13">
        <v>3.0</v>
      </c>
      <c r="T2519" s="13">
        <v>2.6</v>
      </c>
      <c r="U2519" s="13">
        <v>0.8</v>
      </c>
      <c r="V2519" s="13">
        <v>68.1</v>
      </c>
      <c r="W2519" s="11" t="str">
        <f t="shared" si="1"/>
        <v>C-Weak|BBVA|Digital|2025</v>
      </c>
      <c r="X2519" s="15">
        <f>(MAX(0,MIN(1,1-(K2519-scaling_params!$B$2)/(scaling_params!$C$2-scaling_params!$B$2)))+MAX(0,MIN(1,(L2519-scaling_params!$B$3)/(scaling_params!$C$3-scaling_params!$B$3))))/2</f>
        <v>0.2867647059</v>
      </c>
      <c r="Y2519" s="15">
        <f>(MAX(0,MIN(1,(M2519-scaling_params!$B$4)/(scaling_params!$C$4-scaling_params!$B$4)))+MAX(0,MIN(1,(N2519-scaling_params!$B$5)/(scaling_params!$C$5-scaling_params!$B$5))))/2</f>
        <v>0.3833333333</v>
      </c>
      <c r="Z2519" s="15">
        <f>(MAX(0,MIN(1,(O2519-scaling_params!$B$6)/(scaling_params!$C$6-scaling_params!$B$6)))+MAX(0,MIN(1,1-(P2519-scaling_params!$B$7)/(scaling_params!$C$7-scaling_params!$B$7)))+MAX(0,MIN(1,(T2519-scaling_params!$B$11)/(scaling_params!$C$11-scaling_params!$B$11))))/3</f>
        <v>0.1227799228</v>
      </c>
      <c r="AA2519" s="15">
        <f>(MAX(0,MIN(1,1-(Q2519-scaling_params!$B$8)/(scaling_params!$C$8-scaling_params!$B$8)))+MAX(0,MIN(1,(R2519-scaling_params!$B$9)/(scaling_params!$C$9-scaling_params!$B$9)))+MAX(0,MIN(1,(S2519-scaling_params!$B$10)/(scaling_params!$C$10-scaling_params!$B$10))))/3</f>
        <v>0.137254902</v>
      </c>
      <c r="AB2519" s="15">
        <f>(MAX(0,MIN(1,(U2519-scaling_params!$B$12)/(scaling_params!$C$12-scaling_params!$B$12)))+MAX(0,MIN(1,(V2519-scaling_params!$B$13)/(scaling_params!$C$13-scaling_params!$B$13))))/2</f>
        <v>0.2245454545</v>
      </c>
      <c r="AC2519" s="13">
        <f>(scaling_params!$G$2*X2519+scaling_params!$G$3*Y2519+scaling_params!$G$4*Z2519+scaling_params!$G$5*AA2519+scaling_params!$G$6*AB2519)*100</f>
        <v>23.69795475</v>
      </c>
      <c r="AD2519" s="11" t="s">
        <v>681</v>
      </c>
      <c r="AE2519" s="11">
        <f t="shared" si="2"/>
        <v>0</v>
      </c>
    </row>
    <row r="2520" ht="15.75" customHeight="1">
      <c r="A2520" s="11" t="s">
        <v>437</v>
      </c>
      <c r="B2520" s="11" t="s">
        <v>163</v>
      </c>
      <c r="C2520" s="11" t="s">
        <v>328</v>
      </c>
      <c r="D2520" s="11" t="s">
        <v>177</v>
      </c>
      <c r="E2520" s="12">
        <v>2024.0</v>
      </c>
      <c r="F2520" s="11" t="s">
        <v>171</v>
      </c>
      <c r="G2520" s="11" t="s">
        <v>167</v>
      </c>
      <c r="H2520" s="11">
        <v>2.0</v>
      </c>
      <c r="I2520" s="13">
        <v>8.9</v>
      </c>
      <c r="J2520" s="11">
        <v>0.0</v>
      </c>
      <c r="K2520" s="13">
        <v>4.9</v>
      </c>
      <c r="L2520" s="13">
        <v>5.0</v>
      </c>
      <c r="M2520" s="11">
        <v>-22.0</v>
      </c>
      <c r="N2520" s="14">
        <v>0.64</v>
      </c>
      <c r="O2520" s="13">
        <v>59.8</v>
      </c>
      <c r="P2520" s="13">
        <v>9.1</v>
      </c>
      <c r="Q2520" s="13">
        <v>23.3</v>
      </c>
      <c r="R2520" s="13">
        <v>7.2</v>
      </c>
      <c r="S2520" s="13">
        <v>1.7</v>
      </c>
      <c r="T2520" s="13">
        <v>1.6</v>
      </c>
      <c r="U2520" s="13">
        <v>0.7</v>
      </c>
      <c r="V2520" s="13">
        <v>51.4</v>
      </c>
      <c r="W2520" s="11" t="str">
        <f t="shared" si="1"/>
        <v>C-Weak|BBVA|Retail|2024</v>
      </c>
      <c r="X2520" s="15">
        <f>(MAX(0,MIN(1,1-(K2520-scaling_params!$B$2)/(scaling_params!$C$2-scaling_params!$B$2)))+MAX(0,MIN(1,(L2520-scaling_params!$B$3)/(scaling_params!$C$3-scaling_params!$B$3))))/2</f>
        <v>0.1470588235</v>
      </c>
      <c r="Y2520" s="15">
        <f>(MAX(0,MIN(1,(M2520-scaling_params!$B$4)/(scaling_params!$C$4-scaling_params!$B$4)))+MAX(0,MIN(1,(N2520-scaling_params!$B$5)/(scaling_params!$C$5-scaling_params!$B$5))))/2</f>
        <v>0.206547619</v>
      </c>
      <c r="Z2520" s="15">
        <f>(MAX(0,MIN(1,(O2520-scaling_params!$B$6)/(scaling_params!$C$6-scaling_params!$B$6)))+MAX(0,MIN(1,1-(P2520-scaling_params!$B$7)/(scaling_params!$C$7-scaling_params!$B$7)))+MAX(0,MIN(1,(T2520-scaling_params!$B$11)/(scaling_params!$C$11-scaling_params!$B$11))))/3</f>
        <v>0.07133809906</v>
      </c>
      <c r="AA2520" s="15">
        <f>(MAX(0,MIN(1,1-(Q2520-scaling_params!$B$8)/(scaling_params!$C$8-scaling_params!$B$8)))+MAX(0,MIN(1,(R2520-scaling_params!$B$9)/(scaling_params!$C$9-scaling_params!$B$9)))+MAX(0,MIN(1,(S2520-scaling_params!$B$10)/(scaling_params!$C$10-scaling_params!$B$10))))/3</f>
        <v>0.009803921569</v>
      </c>
      <c r="AB2520" s="15">
        <f>(MAX(0,MIN(1,(U2520-scaling_params!$B$12)/(scaling_params!$C$12-scaling_params!$B$12)))+MAX(0,MIN(1,(V2520-scaling_params!$B$13)/(scaling_params!$C$13-scaling_params!$B$13))))/2</f>
        <v>0.07272727273</v>
      </c>
      <c r="AC2520" s="13">
        <f>(scaling_params!$G$2*X2520+scaling_params!$G$3*Y2520+scaling_params!$G$4*Z2520+scaling_params!$G$5*AA2520+scaling_params!$G$6*AB2520)*100</f>
        <v>11.01692757</v>
      </c>
      <c r="AD2520" s="11" t="s">
        <v>681</v>
      </c>
      <c r="AE2520" s="11">
        <f t="shared" si="2"/>
        <v>0</v>
      </c>
    </row>
    <row r="2521" ht="15.75" customHeight="1">
      <c r="A2521" s="11" t="s">
        <v>437</v>
      </c>
      <c r="B2521" s="11" t="s">
        <v>163</v>
      </c>
      <c r="C2521" s="11" t="s">
        <v>328</v>
      </c>
      <c r="D2521" s="11" t="s">
        <v>177</v>
      </c>
      <c r="E2521" s="12">
        <v>2025.0</v>
      </c>
      <c r="F2521" s="11" t="s">
        <v>171</v>
      </c>
      <c r="G2521" s="11" t="s">
        <v>167</v>
      </c>
      <c r="H2521" s="11">
        <v>2.0</v>
      </c>
      <c r="I2521" s="13">
        <v>8.6</v>
      </c>
      <c r="J2521" s="11">
        <v>0.0</v>
      </c>
      <c r="K2521" s="13">
        <v>5.4</v>
      </c>
      <c r="L2521" s="13">
        <v>4.3</v>
      </c>
      <c r="M2521" s="11">
        <v>-20.0</v>
      </c>
      <c r="N2521" s="14">
        <v>0.66</v>
      </c>
      <c r="O2521" s="13">
        <v>52.5</v>
      </c>
      <c r="P2521" s="13">
        <v>9.5</v>
      </c>
      <c r="Q2521" s="13">
        <v>23.0</v>
      </c>
      <c r="R2521" s="13">
        <v>10.6</v>
      </c>
      <c r="S2521" s="13">
        <v>2.1</v>
      </c>
      <c r="T2521" s="13">
        <v>1.3</v>
      </c>
      <c r="U2521" s="13">
        <v>0.7</v>
      </c>
      <c r="V2521" s="13">
        <v>53.0</v>
      </c>
      <c r="W2521" s="11" t="str">
        <f t="shared" si="1"/>
        <v>C-Weak|BBVA|Retail|2025</v>
      </c>
      <c r="X2521" s="15">
        <f>(MAX(0,MIN(1,1-(K2521-scaling_params!$B$2)/(scaling_params!$C$2-scaling_params!$B$2)))+MAX(0,MIN(1,(L2521-scaling_params!$B$3)/(scaling_params!$C$3-scaling_params!$B$3))))/2</f>
        <v>0.09558823529</v>
      </c>
      <c r="Y2521" s="15">
        <f>(MAX(0,MIN(1,(M2521-scaling_params!$B$4)/(scaling_params!$C$4-scaling_params!$B$4)))+MAX(0,MIN(1,(N2521-scaling_params!$B$5)/(scaling_params!$C$5-scaling_params!$B$5))))/2</f>
        <v>0.2410714286</v>
      </c>
      <c r="Z2521" s="15">
        <f>(MAX(0,MIN(1,(O2521-scaling_params!$B$6)/(scaling_params!$C$6-scaling_params!$B$6)))+MAX(0,MIN(1,1-(P2521-scaling_params!$B$7)/(scaling_params!$C$7-scaling_params!$B$7)))+MAX(0,MIN(1,(T2521-scaling_params!$B$11)/(scaling_params!$C$11-scaling_params!$B$11))))/3</f>
        <v>0</v>
      </c>
      <c r="AA2521" s="15">
        <f>(MAX(0,MIN(1,1-(Q2521-scaling_params!$B$8)/(scaling_params!$C$8-scaling_params!$B$8)))+MAX(0,MIN(1,(R2521-scaling_params!$B$9)/(scaling_params!$C$9-scaling_params!$B$9)))+MAX(0,MIN(1,(S2521-scaling_params!$B$10)/(scaling_params!$C$10-scaling_params!$B$10))))/3</f>
        <v>0.05745842641</v>
      </c>
      <c r="AB2521" s="15">
        <f>(MAX(0,MIN(1,(U2521-scaling_params!$B$12)/(scaling_params!$C$12-scaling_params!$B$12)))+MAX(0,MIN(1,(V2521-scaling_params!$B$13)/(scaling_params!$C$13-scaling_params!$B$13))))/2</f>
        <v>0.08727272727</v>
      </c>
      <c r="AC2521" s="13">
        <f>(scaling_params!$G$2*X2521+scaling_params!$G$3*Y2521+scaling_params!$G$4*Z2521+scaling_params!$G$5*AA2521+scaling_params!$G$6*AB2521)*100</f>
        <v>9.952588587</v>
      </c>
      <c r="AD2521" s="11" t="s">
        <v>681</v>
      </c>
      <c r="AE2521" s="11">
        <f t="shared" si="2"/>
        <v>0</v>
      </c>
    </row>
    <row r="2522" ht="15.75" customHeight="1">
      <c r="A2522" s="11" t="s">
        <v>438</v>
      </c>
      <c r="B2522" s="11" t="s">
        <v>163</v>
      </c>
      <c r="C2522" s="11" t="s">
        <v>328</v>
      </c>
      <c r="D2522" s="11" t="s">
        <v>177</v>
      </c>
      <c r="E2522" s="12">
        <v>2024.0</v>
      </c>
      <c r="F2522" s="11" t="s">
        <v>171</v>
      </c>
      <c r="G2522" s="11" t="s">
        <v>167</v>
      </c>
      <c r="H2522" s="11">
        <v>1.0</v>
      </c>
      <c r="I2522" s="13">
        <v>8.9</v>
      </c>
      <c r="J2522" s="11">
        <v>0.0</v>
      </c>
      <c r="K2522" s="13">
        <v>4.9</v>
      </c>
      <c r="L2522" s="13">
        <v>6.0</v>
      </c>
      <c r="M2522" s="11">
        <v>5.0</v>
      </c>
      <c r="N2522" s="14">
        <v>0.71</v>
      </c>
      <c r="O2522" s="13">
        <v>59.8</v>
      </c>
      <c r="P2522" s="13">
        <v>9.1</v>
      </c>
      <c r="Q2522" s="13">
        <v>23.3</v>
      </c>
      <c r="R2522" s="13">
        <v>7.2</v>
      </c>
      <c r="S2522" s="13">
        <v>2.0</v>
      </c>
      <c r="T2522" s="13">
        <v>2.4</v>
      </c>
      <c r="U2522" s="13">
        <v>0.7</v>
      </c>
      <c r="V2522" s="13">
        <v>55.3</v>
      </c>
      <c r="W2522" s="11" t="str">
        <f t="shared" si="1"/>
        <v>C-Weak|BBVA|Retail|2024</v>
      </c>
      <c r="X2522" s="15">
        <f>(MAX(0,MIN(1,1-(K2522-scaling_params!$B$2)/(scaling_params!$C$2-scaling_params!$B$2)))+MAX(0,MIN(1,(L2522-scaling_params!$B$3)/(scaling_params!$C$3-scaling_params!$B$3))))/2</f>
        <v>0.2205882353</v>
      </c>
      <c r="Y2522" s="15">
        <f>(MAX(0,MIN(1,(M2522-scaling_params!$B$4)/(scaling_params!$C$4-scaling_params!$B$4)))+MAX(0,MIN(1,(N2522-scaling_params!$B$5)/(scaling_params!$C$5-scaling_params!$B$5))))/2</f>
        <v>0.4226190476</v>
      </c>
      <c r="Z2522" s="15">
        <f>(MAX(0,MIN(1,(O2522-scaling_params!$B$6)/(scaling_params!$C$6-scaling_params!$B$6)))+MAX(0,MIN(1,1-(P2522-scaling_params!$B$7)/(scaling_params!$C$7-scaling_params!$B$7)))+MAX(0,MIN(1,(T2522-scaling_params!$B$11)/(scaling_params!$C$11-scaling_params!$B$11))))/3</f>
        <v>0.1475285753</v>
      </c>
      <c r="AA2522" s="15">
        <f>(MAX(0,MIN(1,1-(Q2522-scaling_params!$B$8)/(scaling_params!$C$8-scaling_params!$B$8)))+MAX(0,MIN(1,(R2522-scaling_params!$B$9)/(scaling_params!$C$9-scaling_params!$B$9)))+MAX(0,MIN(1,(S2522-scaling_params!$B$10)/(scaling_params!$C$10-scaling_params!$B$10))))/3</f>
        <v>0.03921568627</v>
      </c>
      <c r="AB2522" s="15">
        <f>(MAX(0,MIN(1,(U2522-scaling_params!$B$12)/(scaling_params!$C$12-scaling_params!$B$12)))+MAX(0,MIN(1,(V2522-scaling_params!$B$13)/(scaling_params!$C$13-scaling_params!$B$13))))/2</f>
        <v>0.1081818182</v>
      </c>
      <c r="AC2522" s="13">
        <f>(scaling_params!$G$2*X2522+scaling_params!$G$3*Y2522+scaling_params!$G$4*Z2522+scaling_params!$G$5*AA2522+scaling_params!$G$6*AB2522)*100</f>
        <v>20.5490342</v>
      </c>
      <c r="AD2522" s="11" t="s">
        <v>681</v>
      </c>
      <c r="AE2522" s="11">
        <f t="shared" si="2"/>
        <v>0</v>
      </c>
    </row>
    <row r="2523" ht="15.75" customHeight="1">
      <c r="A2523" s="11" t="s">
        <v>438</v>
      </c>
      <c r="B2523" s="11" t="s">
        <v>163</v>
      </c>
      <c r="C2523" s="11" t="s">
        <v>328</v>
      </c>
      <c r="D2523" s="11" t="s">
        <v>177</v>
      </c>
      <c r="E2523" s="12">
        <v>2025.0</v>
      </c>
      <c r="F2523" s="11" t="s">
        <v>171</v>
      </c>
      <c r="G2523" s="11" t="s">
        <v>167</v>
      </c>
      <c r="H2523" s="11">
        <v>1.0</v>
      </c>
      <c r="I2523" s="13">
        <v>8.6</v>
      </c>
      <c r="J2523" s="11">
        <v>0.0</v>
      </c>
      <c r="K2523" s="13">
        <v>5.4</v>
      </c>
      <c r="L2523" s="13">
        <v>4.1</v>
      </c>
      <c r="M2523" s="11">
        <v>-3.0</v>
      </c>
      <c r="N2523" s="14">
        <v>0.73</v>
      </c>
      <c r="O2523" s="13">
        <v>52.5</v>
      </c>
      <c r="P2523" s="13">
        <v>9.5</v>
      </c>
      <c r="Q2523" s="13">
        <v>23.0</v>
      </c>
      <c r="R2523" s="13">
        <v>10.6</v>
      </c>
      <c r="S2523" s="13">
        <v>2.9</v>
      </c>
      <c r="T2523" s="13">
        <v>2.2</v>
      </c>
      <c r="U2523" s="13">
        <v>0.7</v>
      </c>
      <c r="V2523" s="13">
        <v>52.5</v>
      </c>
      <c r="W2523" s="11" t="str">
        <f t="shared" si="1"/>
        <v>C-Weak|BBVA|Retail|2025</v>
      </c>
      <c r="X2523" s="15">
        <f>(MAX(0,MIN(1,1-(K2523-scaling_params!$B$2)/(scaling_params!$C$2-scaling_params!$B$2)))+MAX(0,MIN(1,(L2523-scaling_params!$B$3)/(scaling_params!$C$3-scaling_params!$B$3))))/2</f>
        <v>0.08088235294</v>
      </c>
      <c r="Y2523" s="15">
        <f>(MAX(0,MIN(1,(M2523-scaling_params!$B$4)/(scaling_params!$C$4-scaling_params!$B$4)))+MAX(0,MIN(1,(N2523-scaling_params!$B$5)/(scaling_params!$C$5-scaling_params!$B$5))))/2</f>
        <v>0.4095238095</v>
      </c>
      <c r="Z2523" s="15">
        <f>(MAX(0,MIN(1,(O2523-scaling_params!$B$6)/(scaling_params!$C$6-scaling_params!$B$6)))+MAX(0,MIN(1,1-(P2523-scaling_params!$B$7)/(scaling_params!$C$7-scaling_params!$B$7)))+MAX(0,MIN(1,(T2523-scaling_params!$B$11)/(scaling_params!$C$11-scaling_params!$B$11))))/3</f>
        <v>0.06666666667</v>
      </c>
      <c r="AA2523" s="15">
        <f>(MAX(0,MIN(1,1-(Q2523-scaling_params!$B$8)/(scaling_params!$C$8-scaling_params!$B$8)))+MAX(0,MIN(1,(R2523-scaling_params!$B$9)/(scaling_params!$C$9-scaling_params!$B$9)))+MAX(0,MIN(1,(S2523-scaling_params!$B$10)/(scaling_params!$C$10-scaling_params!$B$10))))/3</f>
        <v>0.135889799</v>
      </c>
      <c r="AB2523" s="15">
        <f>(MAX(0,MIN(1,(U2523-scaling_params!$B$12)/(scaling_params!$C$12-scaling_params!$B$12)))+MAX(0,MIN(1,(V2523-scaling_params!$B$13)/(scaling_params!$C$13-scaling_params!$B$13))))/2</f>
        <v>0.08272727273</v>
      </c>
      <c r="AC2523" s="13">
        <f>(scaling_params!$G$2*X2523+scaling_params!$G$3*Y2523+scaling_params!$G$4*Z2523+scaling_params!$G$5*AA2523+scaling_params!$G$6*AB2523)*100</f>
        <v>16.45905376</v>
      </c>
      <c r="AD2523" s="11" t="s">
        <v>681</v>
      </c>
      <c r="AE2523" s="11">
        <f t="shared" si="2"/>
        <v>0</v>
      </c>
    </row>
    <row r="2524" ht="15.75" customHeight="1">
      <c r="A2524" s="11" t="s">
        <v>439</v>
      </c>
      <c r="B2524" s="11" t="s">
        <v>163</v>
      </c>
      <c r="C2524" s="11" t="s">
        <v>328</v>
      </c>
      <c r="D2524" s="11" t="s">
        <v>181</v>
      </c>
      <c r="E2524" s="12">
        <v>2024.0</v>
      </c>
      <c r="F2524" s="11" t="s">
        <v>171</v>
      </c>
      <c r="G2524" s="11" t="s">
        <v>172</v>
      </c>
      <c r="H2524" s="11">
        <v>4.0</v>
      </c>
      <c r="I2524" s="13">
        <v>8.9</v>
      </c>
      <c r="J2524" s="11">
        <v>0.0</v>
      </c>
      <c r="K2524" s="13">
        <v>5.0</v>
      </c>
      <c r="L2524" s="13">
        <v>4.5</v>
      </c>
      <c r="M2524" s="11">
        <v>-25.0</v>
      </c>
      <c r="N2524" s="14">
        <v>0.69</v>
      </c>
      <c r="O2524" s="13">
        <v>58.2</v>
      </c>
      <c r="P2524" s="13">
        <v>10.1</v>
      </c>
      <c r="Q2524" s="13">
        <v>23.5</v>
      </c>
      <c r="R2524" s="13">
        <v>8.2</v>
      </c>
      <c r="S2524" s="13">
        <v>2.9</v>
      </c>
      <c r="T2524" s="13">
        <v>2.7</v>
      </c>
      <c r="U2524" s="13">
        <v>1.0</v>
      </c>
      <c r="V2524" s="13">
        <v>55.6</v>
      </c>
      <c r="W2524" s="11" t="str">
        <f t="shared" si="1"/>
        <v>C-Weak|BBVA|Corporate|2024</v>
      </c>
      <c r="X2524" s="15">
        <f>(MAX(0,MIN(1,1-(K2524-scaling_params!$B$2)/(scaling_params!$C$2-scaling_params!$B$2)))+MAX(0,MIN(1,(L2524-scaling_params!$B$3)/(scaling_params!$C$3-scaling_params!$B$3))))/2</f>
        <v>0.1102941176</v>
      </c>
      <c r="Y2524" s="15">
        <f>(MAX(0,MIN(1,(M2524-scaling_params!$B$4)/(scaling_params!$C$4-scaling_params!$B$4)))+MAX(0,MIN(1,(N2524-scaling_params!$B$5)/(scaling_params!$C$5-scaling_params!$B$5))))/2</f>
        <v>0.2547619048</v>
      </c>
      <c r="Z2524" s="15">
        <f>(MAX(0,MIN(1,(O2524-scaling_params!$B$6)/(scaling_params!$C$6-scaling_params!$B$6)))+MAX(0,MIN(1,1-(P2524-scaling_params!$B$7)/(scaling_params!$C$7-scaling_params!$B$7)))+MAX(0,MIN(1,(T2524-scaling_params!$B$11)/(scaling_params!$C$11-scaling_params!$B$11))))/3</f>
        <v>0.1406883545</v>
      </c>
      <c r="AA2524" s="15">
        <f>(MAX(0,MIN(1,1-(Q2524-scaling_params!$B$8)/(scaling_params!$C$8-scaling_params!$B$8)))+MAX(0,MIN(1,(R2524-scaling_params!$B$9)/(scaling_params!$C$9-scaling_params!$B$9)))+MAX(0,MIN(1,(S2524-scaling_params!$B$10)/(scaling_params!$C$10-scaling_params!$B$10))))/3</f>
        <v>0.1274509804</v>
      </c>
      <c r="AB2524" s="15">
        <f>(MAX(0,MIN(1,(U2524-scaling_params!$B$12)/(scaling_params!$C$12-scaling_params!$B$12)))+MAX(0,MIN(1,(V2524-scaling_params!$B$13)/(scaling_params!$C$13-scaling_params!$B$13))))/2</f>
        <v>0.1109090909</v>
      </c>
      <c r="AC2524" s="13">
        <f>(scaling_params!$G$2*X2524+scaling_params!$G$3*Y2524+scaling_params!$G$4*Z2524+scaling_params!$G$5*AA2524+scaling_params!$G$6*AB2524)*100</f>
        <v>15.43685739</v>
      </c>
      <c r="AD2524" s="11" t="s">
        <v>681</v>
      </c>
      <c r="AE2524" s="11">
        <f t="shared" si="2"/>
        <v>0</v>
      </c>
    </row>
    <row r="2525" ht="15.75" customHeight="1">
      <c r="A2525" s="11" t="s">
        <v>439</v>
      </c>
      <c r="B2525" s="11" t="s">
        <v>163</v>
      </c>
      <c r="C2525" s="11" t="s">
        <v>328</v>
      </c>
      <c r="D2525" s="11" t="s">
        <v>181</v>
      </c>
      <c r="E2525" s="12">
        <v>2025.0</v>
      </c>
      <c r="F2525" s="11" t="s">
        <v>171</v>
      </c>
      <c r="G2525" s="11" t="s">
        <v>172</v>
      </c>
      <c r="H2525" s="11">
        <v>4.0</v>
      </c>
      <c r="I2525" s="13">
        <v>8.6</v>
      </c>
      <c r="J2525" s="11">
        <v>0.0</v>
      </c>
      <c r="K2525" s="13">
        <v>5.1</v>
      </c>
      <c r="L2525" s="13">
        <v>5.8</v>
      </c>
      <c r="M2525" s="11">
        <v>-23.0</v>
      </c>
      <c r="N2525" s="14">
        <v>0.71</v>
      </c>
      <c r="O2525" s="13">
        <v>54.3</v>
      </c>
      <c r="P2525" s="13">
        <v>9.4</v>
      </c>
      <c r="Q2525" s="13">
        <v>22.9</v>
      </c>
      <c r="R2525" s="13">
        <v>7.0</v>
      </c>
      <c r="S2525" s="13">
        <v>3.1</v>
      </c>
      <c r="T2525" s="13">
        <v>2.1</v>
      </c>
      <c r="U2525" s="13">
        <v>0.8</v>
      </c>
      <c r="V2525" s="13">
        <v>66.0</v>
      </c>
      <c r="W2525" s="11" t="str">
        <f t="shared" si="1"/>
        <v>C-Weak|BBVA|Corporate|2025</v>
      </c>
      <c r="X2525" s="15">
        <f>(MAX(0,MIN(1,1-(K2525-scaling_params!$B$2)/(scaling_params!$C$2-scaling_params!$B$2)))+MAX(0,MIN(1,(L2525-scaling_params!$B$3)/(scaling_params!$C$3-scaling_params!$B$3))))/2</f>
        <v>0.2058823529</v>
      </c>
      <c r="Y2525" s="15">
        <f>(MAX(0,MIN(1,(M2525-scaling_params!$B$4)/(scaling_params!$C$4-scaling_params!$B$4)))+MAX(0,MIN(1,(N2525-scaling_params!$B$5)/(scaling_params!$C$5-scaling_params!$B$5))))/2</f>
        <v>0.2892857143</v>
      </c>
      <c r="Z2525" s="15">
        <f>(MAX(0,MIN(1,(O2525-scaling_params!$B$6)/(scaling_params!$C$6-scaling_params!$B$6)))+MAX(0,MIN(1,1-(P2525-scaling_params!$B$7)/(scaling_params!$C$7-scaling_params!$B$7)))+MAX(0,MIN(1,(T2525-scaling_params!$B$11)/(scaling_params!$C$11-scaling_params!$B$11))))/3</f>
        <v>0.05714285714</v>
      </c>
      <c r="AA2525" s="15">
        <f>(MAX(0,MIN(1,1-(Q2525-scaling_params!$B$8)/(scaling_params!$C$8-scaling_params!$B$8)))+MAX(0,MIN(1,(R2525-scaling_params!$B$9)/(scaling_params!$C$9-scaling_params!$B$9)))+MAX(0,MIN(1,(S2525-scaling_params!$B$10)/(scaling_params!$C$10-scaling_params!$B$10))))/3</f>
        <v>0.1470588235</v>
      </c>
      <c r="AB2525" s="15">
        <f>(MAX(0,MIN(1,(U2525-scaling_params!$B$12)/(scaling_params!$C$12-scaling_params!$B$12)))+MAX(0,MIN(1,(V2525-scaling_params!$B$13)/(scaling_params!$C$13-scaling_params!$B$13))))/2</f>
        <v>0.2054545455</v>
      </c>
      <c r="AC2525" s="13">
        <f>(scaling_params!$G$2*X2525+scaling_params!$G$3*Y2525+scaling_params!$G$4*Z2525+scaling_params!$G$5*AA2525+scaling_params!$G$6*AB2525)*100</f>
        <v>17.99190565</v>
      </c>
      <c r="AD2525" s="11" t="s">
        <v>681</v>
      </c>
      <c r="AE2525" s="11">
        <f t="shared" si="2"/>
        <v>0</v>
      </c>
    </row>
    <row r="2526" ht="15.75" customHeight="1">
      <c r="A2526" s="11" t="s">
        <v>440</v>
      </c>
      <c r="B2526" s="11" t="s">
        <v>163</v>
      </c>
      <c r="C2526" s="11" t="s">
        <v>328</v>
      </c>
      <c r="D2526" s="11" t="s">
        <v>174</v>
      </c>
      <c r="E2526" s="12">
        <v>2024.0</v>
      </c>
      <c r="F2526" s="11" t="s">
        <v>171</v>
      </c>
      <c r="G2526" s="11" t="s">
        <v>167</v>
      </c>
      <c r="H2526" s="11">
        <v>3.0</v>
      </c>
      <c r="I2526" s="13">
        <v>8.9</v>
      </c>
      <c r="J2526" s="11">
        <v>0.0</v>
      </c>
      <c r="K2526" s="13">
        <v>4.4</v>
      </c>
      <c r="L2526" s="13">
        <v>3.8</v>
      </c>
      <c r="M2526" s="11">
        <v>-29.0</v>
      </c>
      <c r="N2526" s="14">
        <v>0.54</v>
      </c>
      <c r="O2526" s="13">
        <v>50.8</v>
      </c>
      <c r="P2526" s="13">
        <v>10.1</v>
      </c>
      <c r="Q2526" s="13">
        <v>23.5</v>
      </c>
      <c r="R2526" s="13">
        <v>5.6</v>
      </c>
      <c r="S2526" s="13">
        <v>2.1</v>
      </c>
      <c r="T2526" s="13">
        <v>1.8</v>
      </c>
      <c r="U2526" s="13">
        <v>0.8</v>
      </c>
      <c r="V2526" s="13">
        <v>53.6</v>
      </c>
      <c r="W2526" s="11" t="str">
        <f t="shared" si="1"/>
        <v>C-Weak|BBVA|Digital|2024</v>
      </c>
      <c r="X2526" s="15">
        <f>(MAX(0,MIN(1,1-(K2526-scaling_params!$B$2)/(scaling_params!$C$2-scaling_params!$B$2)))+MAX(0,MIN(1,(L2526-scaling_params!$B$3)/(scaling_params!$C$3-scaling_params!$B$3))))/2</f>
        <v>0.05882352941</v>
      </c>
      <c r="Y2526" s="15">
        <f>(MAX(0,MIN(1,(M2526-scaling_params!$B$4)/(scaling_params!$C$4-scaling_params!$B$4)))+MAX(0,MIN(1,(N2526-scaling_params!$B$5)/(scaling_params!$C$5-scaling_params!$B$5))))/2</f>
        <v>0.08571428571</v>
      </c>
      <c r="Z2526" s="15">
        <f>(MAX(0,MIN(1,(O2526-scaling_params!$B$6)/(scaling_params!$C$6-scaling_params!$B$6)))+MAX(0,MIN(1,1-(P2526-scaling_params!$B$7)/(scaling_params!$C$7-scaling_params!$B$7)))+MAX(0,MIN(1,(T2526-scaling_params!$B$11)/(scaling_params!$C$11-scaling_params!$B$11))))/3</f>
        <v>0.02857142857</v>
      </c>
      <c r="AA2526" s="15">
        <f>(MAX(0,MIN(1,1-(Q2526-scaling_params!$B$8)/(scaling_params!$C$8-scaling_params!$B$8)))+MAX(0,MIN(1,(R2526-scaling_params!$B$9)/(scaling_params!$C$9-scaling_params!$B$9)))+MAX(0,MIN(1,(S2526-scaling_params!$B$10)/(scaling_params!$C$10-scaling_params!$B$10))))/3</f>
        <v>0.04901960784</v>
      </c>
      <c r="AB2526" s="15">
        <f>(MAX(0,MIN(1,(U2526-scaling_params!$B$12)/(scaling_params!$C$12-scaling_params!$B$12)))+MAX(0,MIN(1,(V2526-scaling_params!$B$13)/(scaling_params!$C$13-scaling_params!$B$13))))/2</f>
        <v>0.09272727273</v>
      </c>
      <c r="AC2526" s="13">
        <f>(scaling_params!$G$2*X2526+scaling_params!$G$3*Y2526+scaling_params!$G$4*Z2526+scaling_params!$G$5*AA2526+scaling_params!$G$6*AB2526)*100</f>
        <v>6.024994143</v>
      </c>
      <c r="AD2526" s="11" t="s">
        <v>681</v>
      </c>
      <c r="AE2526" s="11">
        <f t="shared" si="2"/>
        <v>0</v>
      </c>
    </row>
    <row r="2527" ht="15.75" customHeight="1">
      <c r="A2527" s="11" t="s">
        <v>440</v>
      </c>
      <c r="B2527" s="11" t="s">
        <v>163</v>
      </c>
      <c r="C2527" s="11" t="s">
        <v>328</v>
      </c>
      <c r="D2527" s="11" t="s">
        <v>174</v>
      </c>
      <c r="E2527" s="12">
        <v>2025.0</v>
      </c>
      <c r="F2527" s="11" t="s">
        <v>171</v>
      </c>
      <c r="G2527" s="11" t="s">
        <v>167</v>
      </c>
      <c r="H2527" s="11">
        <v>3.0</v>
      </c>
      <c r="I2527" s="13">
        <v>8.6</v>
      </c>
      <c r="J2527" s="11">
        <v>0.0</v>
      </c>
      <c r="K2527" s="13">
        <v>4.9</v>
      </c>
      <c r="L2527" s="13">
        <v>4.7</v>
      </c>
      <c r="M2527" s="11">
        <v>-38.0</v>
      </c>
      <c r="N2527" s="14">
        <v>0.6</v>
      </c>
      <c r="O2527" s="13">
        <v>53.6</v>
      </c>
      <c r="P2527" s="13">
        <v>9.0</v>
      </c>
      <c r="Q2527" s="13">
        <v>22.9</v>
      </c>
      <c r="R2527" s="13">
        <v>8.4</v>
      </c>
      <c r="S2527" s="13">
        <v>1.4</v>
      </c>
      <c r="T2527" s="13">
        <v>1.9</v>
      </c>
      <c r="U2527" s="13">
        <v>0.8</v>
      </c>
      <c r="V2527" s="13">
        <v>48.5</v>
      </c>
      <c r="W2527" s="11" t="str">
        <f t="shared" si="1"/>
        <v>C-Weak|BBVA|Digital|2025</v>
      </c>
      <c r="X2527" s="15">
        <f>(MAX(0,MIN(1,1-(K2527-scaling_params!$B$2)/(scaling_params!$C$2-scaling_params!$B$2)))+MAX(0,MIN(1,(L2527-scaling_params!$B$3)/(scaling_params!$C$3-scaling_params!$B$3))))/2</f>
        <v>0.125</v>
      </c>
      <c r="Y2527" s="15">
        <f>(MAX(0,MIN(1,(M2527-scaling_params!$B$4)/(scaling_params!$C$4-scaling_params!$B$4)))+MAX(0,MIN(1,(N2527-scaling_params!$B$5)/(scaling_params!$C$5-scaling_params!$B$5))))/2</f>
        <v>0.08035714286</v>
      </c>
      <c r="Z2527" s="15">
        <f>(MAX(0,MIN(1,(O2527-scaling_params!$B$6)/(scaling_params!$C$6-scaling_params!$B$6)))+MAX(0,MIN(1,1-(P2527-scaling_params!$B$7)/(scaling_params!$C$7-scaling_params!$B$7)))+MAX(0,MIN(1,(T2527-scaling_params!$B$11)/(scaling_params!$C$11-scaling_params!$B$11))))/3</f>
        <v>0.05611325611</v>
      </c>
      <c r="AA2527" s="15">
        <f>(MAX(0,MIN(1,1-(Q2527-scaling_params!$B$8)/(scaling_params!$C$8-scaling_params!$B$8)))+MAX(0,MIN(1,(R2527-scaling_params!$B$9)/(scaling_params!$C$9-scaling_params!$B$9)))+MAX(0,MIN(1,(S2527-scaling_params!$B$10)/(scaling_params!$C$10-scaling_params!$B$10))))/3</f>
        <v>0</v>
      </c>
      <c r="AB2527" s="15">
        <f>(MAX(0,MIN(1,(U2527-scaling_params!$B$12)/(scaling_params!$C$12-scaling_params!$B$12)))+MAX(0,MIN(1,(V2527-scaling_params!$B$13)/(scaling_params!$C$13-scaling_params!$B$13))))/2</f>
        <v>0.04636363636</v>
      </c>
      <c r="AC2527" s="13">
        <f>(scaling_params!$G$2*X2527+scaling_params!$G$3*Y2527+scaling_params!$G$4*Z2527+scaling_params!$G$5*AA2527+scaling_params!$G$6*AB2527)*100</f>
        <v>6.691645285</v>
      </c>
      <c r="AD2527" s="11" t="s">
        <v>681</v>
      </c>
      <c r="AE2527" s="11">
        <f t="shared" si="2"/>
        <v>0</v>
      </c>
    </row>
    <row r="2528" ht="15.75" customHeight="1">
      <c r="A2528" s="11" t="s">
        <v>441</v>
      </c>
      <c r="B2528" s="11" t="s">
        <v>163</v>
      </c>
      <c r="C2528" s="11" t="s">
        <v>328</v>
      </c>
      <c r="D2528" s="11" t="s">
        <v>181</v>
      </c>
      <c r="E2528" s="12">
        <v>2024.0</v>
      </c>
      <c r="F2528" s="11" t="s">
        <v>166</v>
      </c>
      <c r="G2528" s="11" t="s">
        <v>175</v>
      </c>
      <c r="H2528" s="11">
        <v>3.0</v>
      </c>
      <c r="I2528" s="13">
        <v>8.9</v>
      </c>
      <c r="J2528" s="11">
        <v>0.0</v>
      </c>
      <c r="K2528" s="13">
        <v>5.0</v>
      </c>
      <c r="L2528" s="13">
        <v>4.8</v>
      </c>
      <c r="M2528" s="11">
        <v>-14.0</v>
      </c>
      <c r="N2528" s="14">
        <v>0.62</v>
      </c>
      <c r="O2528" s="13">
        <v>58.2</v>
      </c>
      <c r="P2528" s="13">
        <v>10.1</v>
      </c>
      <c r="Q2528" s="13">
        <v>23.5</v>
      </c>
      <c r="R2528" s="13">
        <v>8.2</v>
      </c>
      <c r="S2528" s="13">
        <v>2.4</v>
      </c>
      <c r="T2528" s="13">
        <v>2.1</v>
      </c>
      <c r="U2528" s="13">
        <v>1.0</v>
      </c>
      <c r="V2528" s="13">
        <v>52.3</v>
      </c>
      <c r="W2528" s="11" t="str">
        <f t="shared" si="1"/>
        <v>C-Weak|BBVA|Corporate|2024</v>
      </c>
      <c r="X2528" s="15">
        <f>(MAX(0,MIN(1,1-(K2528-scaling_params!$B$2)/(scaling_params!$C$2-scaling_params!$B$2)))+MAX(0,MIN(1,(L2528-scaling_params!$B$3)/(scaling_params!$C$3-scaling_params!$B$3))))/2</f>
        <v>0.1323529412</v>
      </c>
      <c r="Y2528" s="15">
        <f>(MAX(0,MIN(1,(M2528-scaling_params!$B$4)/(scaling_params!$C$4-scaling_params!$B$4)))+MAX(0,MIN(1,(N2528-scaling_params!$B$5)/(scaling_params!$C$5-scaling_params!$B$5))))/2</f>
        <v>0.2196428571</v>
      </c>
      <c r="Z2528" s="15">
        <f>(MAX(0,MIN(1,(O2528-scaling_params!$B$6)/(scaling_params!$C$6-scaling_params!$B$6)))+MAX(0,MIN(1,1-(P2528-scaling_params!$B$7)/(scaling_params!$C$7-scaling_params!$B$7)))+MAX(0,MIN(1,(T2528-scaling_params!$B$11)/(scaling_params!$C$11-scaling_params!$B$11))))/3</f>
        <v>0.08354549741</v>
      </c>
      <c r="AA2528" s="15">
        <f>(MAX(0,MIN(1,1-(Q2528-scaling_params!$B$8)/(scaling_params!$C$8-scaling_params!$B$8)))+MAX(0,MIN(1,(R2528-scaling_params!$B$9)/(scaling_params!$C$9-scaling_params!$B$9)))+MAX(0,MIN(1,(S2528-scaling_params!$B$10)/(scaling_params!$C$10-scaling_params!$B$10))))/3</f>
        <v>0.07843137255</v>
      </c>
      <c r="AB2528" s="15">
        <f>(MAX(0,MIN(1,(U2528-scaling_params!$B$12)/(scaling_params!$C$12-scaling_params!$B$12)))+MAX(0,MIN(1,(V2528-scaling_params!$B$13)/(scaling_params!$C$13-scaling_params!$B$13))))/2</f>
        <v>0.08090909091</v>
      </c>
      <c r="AC2528" s="13">
        <f>(scaling_params!$G$2*X2528+scaling_params!$G$3*Y2528+scaling_params!$G$4*Z2528+scaling_params!$G$5*AA2528+scaling_params!$G$6*AB2528)*100</f>
        <v>12.57033988</v>
      </c>
      <c r="AD2528" s="11" t="s">
        <v>681</v>
      </c>
      <c r="AE2528" s="11">
        <f t="shared" si="2"/>
        <v>0</v>
      </c>
    </row>
    <row r="2529" ht="15.75" customHeight="1">
      <c r="A2529" s="11" t="s">
        <v>441</v>
      </c>
      <c r="B2529" s="11" t="s">
        <v>163</v>
      </c>
      <c r="C2529" s="11" t="s">
        <v>328</v>
      </c>
      <c r="D2529" s="11" t="s">
        <v>181</v>
      </c>
      <c r="E2529" s="12">
        <v>2025.0</v>
      </c>
      <c r="F2529" s="11" t="s">
        <v>166</v>
      </c>
      <c r="G2529" s="11" t="s">
        <v>175</v>
      </c>
      <c r="H2529" s="11">
        <v>3.0</v>
      </c>
      <c r="I2529" s="13">
        <v>8.6</v>
      </c>
      <c r="J2529" s="11">
        <v>0.0</v>
      </c>
      <c r="K2529" s="13">
        <v>5.1</v>
      </c>
      <c r="L2529" s="13">
        <v>4.4</v>
      </c>
      <c r="M2529" s="11">
        <v>0.0</v>
      </c>
      <c r="N2529" s="14">
        <v>0.61</v>
      </c>
      <c r="O2529" s="13">
        <v>54.3</v>
      </c>
      <c r="P2529" s="13">
        <v>9.4</v>
      </c>
      <c r="Q2529" s="13">
        <v>22.9</v>
      </c>
      <c r="R2529" s="13">
        <v>7.0</v>
      </c>
      <c r="S2529" s="13">
        <v>1.9</v>
      </c>
      <c r="T2529" s="13">
        <v>1.8</v>
      </c>
      <c r="U2529" s="13">
        <v>0.8</v>
      </c>
      <c r="V2529" s="13">
        <v>51.2</v>
      </c>
      <c r="W2529" s="11" t="str">
        <f t="shared" si="1"/>
        <v>C-Weak|BBVA|Corporate|2025</v>
      </c>
      <c r="X2529" s="15">
        <f>(MAX(0,MIN(1,1-(K2529-scaling_params!$B$2)/(scaling_params!$C$2-scaling_params!$B$2)))+MAX(0,MIN(1,(L2529-scaling_params!$B$3)/(scaling_params!$C$3-scaling_params!$B$3))))/2</f>
        <v>0.1029411765</v>
      </c>
      <c r="Y2529" s="15">
        <f>(MAX(0,MIN(1,(M2529-scaling_params!$B$4)/(scaling_params!$C$4-scaling_params!$B$4)))+MAX(0,MIN(1,(N2529-scaling_params!$B$5)/(scaling_params!$C$5-scaling_params!$B$5))))/2</f>
        <v>0.2738095238</v>
      </c>
      <c r="Z2529" s="15">
        <f>(MAX(0,MIN(1,(O2529-scaling_params!$B$6)/(scaling_params!$C$6-scaling_params!$B$6)))+MAX(0,MIN(1,1-(P2529-scaling_params!$B$7)/(scaling_params!$C$7-scaling_params!$B$7)))+MAX(0,MIN(1,(T2529-scaling_params!$B$11)/(scaling_params!$C$11-scaling_params!$B$11))))/3</f>
        <v>0.02857142857</v>
      </c>
      <c r="AA2529" s="15">
        <f>(MAX(0,MIN(1,1-(Q2529-scaling_params!$B$8)/(scaling_params!$C$8-scaling_params!$B$8)))+MAX(0,MIN(1,(R2529-scaling_params!$B$9)/(scaling_params!$C$9-scaling_params!$B$9)))+MAX(0,MIN(1,(S2529-scaling_params!$B$10)/(scaling_params!$C$10-scaling_params!$B$10))))/3</f>
        <v>0.02941176471</v>
      </c>
      <c r="AB2529" s="15">
        <f>(MAX(0,MIN(1,(U2529-scaling_params!$B$12)/(scaling_params!$C$12-scaling_params!$B$12)))+MAX(0,MIN(1,(V2529-scaling_params!$B$13)/(scaling_params!$C$13-scaling_params!$B$13))))/2</f>
        <v>0.07090909091</v>
      </c>
      <c r="AC2529" s="13">
        <f>(scaling_params!$G$2*X2529+scaling_params!$G$3*Y2529+scaling_params!$G$4*Z2529+scaling_params!$G$5*AA2529+scaling_params!$G$6*AB2529)*100</f>
        <v>10.87944436</v>
      </c>
      <c r="AD2529" s="11" t="s">
        <v>681</v>
      </c>
      <c r="AE2529" s="11">
        <f t="shared" si="2"/>
        <v>0</v>
      </c>
    </row>
    <row r="2530" ht="15.75" customHeight="1">
      <c r="A2530" s="11" t="s">
        <v>442</v>
      </c>
      <c r="B2530" s="11" t="s">
        <v>163</v>
      </c>
      <c r="C2530" s="11" t="s">
        <v>328</v>
      </c>
      <c r="D2530" s="11" t="s">
        <v>165</v>
      </c>
      <c r="E2530" s="12">
        <v>2024.0</v>
      </c>
      <c r="F2530" s="11" t="s">
        <v>166</v>
      </c>
      <c r="G2530" s="11" t="s">
        <v>172</v>
      </c>
      <c r="H2530" s="11">
        <v>3.0</v>
      </c>
      <c r="I2530" s="13">
        <v>8.9</v>
      </c>
      <c r="J2530" s="11">
        <v>0.0</v>
      </c>
      <c r="K2530" s="13">
        <v>5.2</v>
      </c>
      <c r="L2530" s="13">
        <v>4.8</v>
      </c>
      <c r="M2530" s="11">
        <v>-36.0</v>
      </c>
      <c r="N2530" s="14">
        <v>0.67</v>
      </c>
      <c r="O2530" s="13">
        <v>53.3</v>
      </c>
      <c r="P2530" s="13">
        <v>9.3</v>
      </c>
      <c r="Q2530" s="13">
        <v>24.0</v>
      </c>
      <c r="R2530" s="13">
        <v>6.7</v>
      </c>
      <c r="S2530" s="13">
        <v>2.4</v>
      </c>
      <c r="T2530" s="13">
        <v>2.0</v>
      </c>
      <c r="U2530" s="13">
        <v>0.6</v>
      </c>
      <c r="V2530" s="13">
        <v>51.4</v>
      </c>
      <c r="W2530" s="11" t="str">
        <f t="shared" si="1"/>
        <v>C-Weak|BBVA|Operations|2024</v>
      </c>
      <c r="X2530" s="15">
        <f>(MAX(0,MIN(1,1-(K2530-scaling_params!$B$2)/(scaling_params!$C$2-scaling_params!$B$2)))+MAX(0,MIN(1,(L2530-scaling_params!$B$3)/(scaling_params!$C$3-scaling_params!$B$3))))/2</f>
        <v>0.1323529412</v>
      </c>
      <c r="Y2530" s="15">
        <f>(MAX(0,MIN(1,(M2530-scaling_params!$B$4)/(scaling_params!$C$4-scaling_params!$B$4)))+MAX(0,MIN(1,(N2530-scaling_params!$B$5)/(scaling_params!$C$5-scaling_params!$B$5))))/2</f>
        <v>0.1773809524</v>
      </c>
      <c r="Z2530" s="15">
        <f>(MAX(0,MIN(1,(O2530-scaling_params!$B$6)/(scaling_params!$C$6-scaling_params!$B$6)))+MAX(0,MIN(1,1-(P2530-scaling_params!$B$7)/(scaling_params!$C$7-scaling_params!$B$7)))+MAX(0,MIN(1,(T2530-scaling_params!$B$11)/(scaling_params!$C$11-scaling_params!$B$11))))/3</f>
        <v>0.04761904762</v>
      </c>
      <c r="AA2530" s="15">
        <f>(MAX(0,MIN(1,1-(Q2530-scaling_params!$B$8)/(scaling_params!$C$8-scaling_params!$B$8)))+MAX(0,MIN(1,(R2530-scaling_params!$B$9)/(scaling_params!$C$9-scaling_params!$B$9)))+MAX(0,MIN(1,(S2530-scaling_params!$B$10)/(scaling_params!$C$10-scaling_params!$B$10))))/3</f>
        <v>0.07843137255</v>
      </c>
      <c r="AB2530" s="15">
        <f>(MAX(0,MIN(1,(U2530-scaling_params!$B$12)/(scaling_params!$C$12-scaling_params!$B$12)))+MAX(0,MIN(1,(V2530-scaling_params!$B$13)/(scaling_params!$C$13-scaling_params!$B$13))))/2</f>
        <v>0.07272727273</v>
      </c>
      <c r="AC2530" s="13">
        <f>(scaling_params!$G$2*X2530+scaling_params!$G$3*Y2530+scaling_params!$G$4*Z2530+scaling_params!$G$5*AA2530+scaling_params!$G$6*AB2530)*100</f>
        <v>10.63636809</v>
      </c>
      <c r="AD2530" s="11" t="s">
        <v>681</v>
      </c>
      <c r="AE2530" s="11">
        <f t="shared" si="2"/>
        <v>0</v>
      </c>
    </row>
    <row r="2531" ht="15.75" customHeight="1">
      <c r="A2531" s="11" t="s">
        <v>442</v>
      </c>
      <c r="B2531" s="11" t="s">
        <v>163</v>
      </c>
      <c r="C2531" s="11" t="s">
        <v>328</v>
      </c>
      <c r="D2531" s="11" t="s">
        <v>165</v>
      </c>
      <c r="E2531" s="12">
        <v>2025.0</v>
      </c>
      <c r="F2531" s="11" t="s">
        <v>166</v>
      </c>
      <c r="G2531" s="11" t="s">
        <v>172</v>
      </c>
      <c r="H2531" s="11">
        <v>3.0</v>
      </c>
      <c r="I2531" s="13">
        <v>8.6</v>
      </c>
      <c r="J2531" s="11">
        <v>0.0</v>
      </c>
      <c r="K2531" s="13">
        <v>4.5</v>
      </c>
      <c r="L2531" s="13">
        <v>4.8</v>
      </c>
      <c r="M2531" s="11">
        <v>-17.0</v>
      </c>
      <c r="N2531" s="14">
        <v>0.62</v>
      </c>
      <c r="O2531" s="13">
        <v>52.7</v>
      </c>
      <c r="P2531" s="13">
        <v>9.3</v>
      </c>
      <c r="Q2531" s="13">
        <v>21.4</v>
      </c>
      <c r="R2531" s="13">
        <v>5.7</v>
      </c>
      <c r="S2531" s="13">
        <v>2.1</v>
      </c>
      <c r="T2531" s="13">
        <v>2.1</v>
      </c>
      <c r="U2531" s="13">
        <v>0.5</v>
      </c>
      <c r="V2531" s="13">
        <v>50.6</v>
      </c>
      <c r="W2531" s="11" t="str">
        <f t="shared" si="1"/>
        <v>C-Weak|BBVA|Operations|2025</v>
      </c>
      <c r="X2531" s="15">
        <f>(MAX(0,MIN(1,1-(K2531-scaling_params!$B$2)/(scaling_params!$C$2-scaling_params!$B$2)))+MAX(0,MIN(1,(L2531-scaling_params!$B$3)/(scaling_params!$C$3-scaling_params!$B$3))))/2</f>
        <v>0.1323529412</v>
      </c>
      <c r="Y2531" s="15">
        <f>(MAX(0,MIN(1,(M2531-scaling_params!$B$4)/(scaling_params!$C$4-scaling_params!$B$4)))+MAX(0,MIN(1,(N2531-scaling_params!$B$5)/(scaling_params!$C$5-scaling_params!$B$5))))/2</f>
        <v>0.2053571429</v>
      </c>
      <c r="Z2531" s="15">
        <f>(MAX(0,MIN(1,(O2531-scaling_params!$B$6)/(scaling_params!$C$6-scaling_params!$B$6)))+MAX(0,MIN(1,1-(P2531-scaling_params!$B$7)/(scaling_params!$C$7-scaling_params!$B$7)))+MAX(0,MIN(1,(T2531-scaling_params!$B$11)/(scaling_params!$C$11-scaling_params!$B$11))))/3</f>
        <v>0.05714285714</v>
      </c>
      <c r="AA2531" s="15">
        <f>(MAX(0,MIN(1,1-(Q2531-scaling_params!$B$8)/(scaling_params!$C$8-scaling_params!$B$8)))+MAX(0,MIN(1,(R2531-scaling_params!$B$9)/(scaling_params!$C$9-scaling_params!$B$9)))+MAX(0,MIN(1,(S2531-scaling_params!$B$10)/(scaling_params!$C$10-scaling_params!$B$10))))/3</f>
        <v>0.04901960784</v>
      </c>
      <c r="AB2531" s="15">
        <f>(MAX(0,MIN(1,(U2531-scaling_params!$B$12)/(scaling_params!$C$12-scaling_params!$B$12)))+MAX(0,MIN(1,(V2531-scaling_params!$B$13)/(scaling_params!$C$13-scaling_params!$B$13))))/2</f>
        <v>0.06545454545</v>
      </c>
      <c r="AC2531" s="13">
        <f>(scaling_params!$G$2*X2531+scaling_params!$G$3*Y2531+scaling_params!$G$4*Z2531+scaling_params!$G$5*AA2531+scaling_params!$G$6*AB2531)*100</f>
        <v>10.91415285</v>
      </c>
      <c r="AD2531" s="11" t="s">
        <v>681</v>
      </c>
      <c r="AE2531" s="11">
        <f t="shared" si="2"/>
        <v>0</v>
      </c>
    </row>
    <row r="2532" ht="15.75" customHeight="1">
      <c r="A2532" s="11" t="s">
        <v>443</v>
      </c>
      <c r="B2532" s="11" t="s">
        <v>163</v>
      </c>
      <c r="C2532" s="11" t="s">
        <v>328</v>
      </c>
      <c r="D2532" s="11" t="s">
        <v>165</v>
      </c>
      <c r="E2532" s="12">
        <v>2024.0</v>
      </c>
      <c r="F2532" s="11" t="s">
        <v>166</v>
      </c>
      <c r="G2532" s="11" t="s">
        <v>175</v>
      </c>
      <c r="H2532" s="11">
        <v>3.0</v>
      </c>
      <c r="I2532" s="13">
        <v>8.9</v>
      </c>
      <c r="J2532" s="11">
        <v>1.0</v>
      </c>
      <c r="K2532" s="13">
        <v>5.2</v>
      </c>
      <c r="L2532" s="13">
        <v>2.5</v>
      </c>
      <c r="M2532" s="11">
        <v>-43.0</v>
      </c>
      <c r="N2532" s="14">
        <v>0.66</v>
      </c>
      <c r="O2532" s="13">
        <v>53.3</v>
      </c>
      <c r="P2532" s="13">
        <v>9.3</v>
      </c>
      <c r="Q2532" s="13">
        <v>24.0</v>
      </c>
      <c r="R2532" s="13">
        <v>6.7</v>
      </c>
      <c r="S2532" s="13">
        <v>1.0</v>
      </c>
      <c r="T2532" s="13">
        <v>1.2</v>
      </c>
      <c r="U2532" s="13">
        <v>0.6</v>
      </c>
      <c r="V2532" s="13">
        <v>38.5</v>
      </c>
      <c r="W2532" s="11" t="str">
        <f t="shared" si="1"/>
        <v>C-Weak|BBVA|Operations|2024</v>
      </c>
      <c r="X2532" s="15">
        <f>(MAX(0,MIN(1,1-(K2532-scaling_params!$B$2)/(scaling_params!$C$2-scaling_params!$B$2)))+MAX(0,MIN(1,(L2532-scaling_params!$B$3)/(scaling_params!$C$3-scaling_params!$B$3))))/2</f>
        <v>0</v>
      </c>
      <c r="Y2532" s="15">
        <f>(MAX(0,MIN(1,(M2532-scaling_params!$B$4)/(scaling_params!$C$4-scaling_params!$B$4)))+MAX(0,MIN(1,(N2532-scaling_params!$B$5)/(scaling_params!$C$5-scaling_params!$B$5))))/2</f>
        <v>0.131547619</v>
      </c>
      <c r="Z2532" s="15">
        <f>(MAX(0,MIN(1,(O2532-scaling_params!$B$6)/(scaling_params!$C$6-scaling_params!$B$6)))+MAX(0,MIN(1,1-(P2532-scaling_params!$B$7)/(scaling_params!$C$7-scaling_params!$B$7)))+MAX(0,MIN(1,(T2532-scaling_params!$B$11)/(scaling_params!$C$11-scaling_params!$B$11))))/3</f>
        <v>0</v>
      </c>
      <c r="AA2532" s="15">
        <f>(MAX(0,MIN(1,1-(Q2532-scaling_params!$B$8)/(scaling_params!$C$8-scaling_params!$B$8)))+MAX(0,MIN(1,(R2532-scaling_params!$B$9)/(scaling_params!$C$9-scaling_params!$B$9)))+MAX(0,MIN(1,(S2532-scaling_params!$B$10)/(scaling_params!$C$10-scaling_params!$B$10))))/3</f>
        <v>0</v>
      </c>
      <c r="AB2532" s="15">
        <f>(MAX(0,MIN(1,(U2532-scaling_params!$B$12)/(scaling_params!$C$12-scaling_params!$B$12)))+MAX(0,MIN(1,(V2532-scaling_params!$B$13)/(scaling_params!$C$13-scaling_params!$B$13))))/2</f>
        <v>0</v>
      </c>
      <c r="AC2532" s="13">
        <f>(scaling_params!$G$2*X2532+scaling_params!$G$3*Y2532+scaling_params!$G$4*Z2532+scaling_params!$G$5*AA2532+scaling_params!$G$6*AB2532)*100</f>
        <v>3.091369048</v>
      </c>
      <c r="AD2532" s="11" t="s">
        <v>681</v>
      </c>
      <c r="AE2532" s="11">
        <f t="shared" si="2"/>
        <v>0</v>
      </c>
    </row>
    <row r="2533" ht="15.75" customHeight="1">
      <c r="A2533" s="11" t="s">
        <v>443</v>
      </c>
      <c r="B2533" s="11" t="s">
        <v>163</v>
      </c>
      <c r="C2533" s="11" t="s">
        <v>328</v>
      </c>
      <c r="D2533" s="11" t="s">
        <v>165</v>
      </c>
      <c r="E2533" s="12">
        <v>2025.0</v>
      </c>
      <c r="F2533" s="11" t="s">
        <v>166</v>
      </c>
      <c r="G2533" s="11" t="s">
        <v>175</v>
      </c>
      <c r="H2533" s="11">
        <v>3.0</v>
      </c>
      <c r="I2533" s="13">
        <v>8.6</v>
      </c>
      <c r="J2533" s="11">
        <v>1.0</v>
      </c>
      <c r="K2533" s="13">
        <v>4.5</v>
      </c>
      <c r="L2533" s="13">
        <v>2.9</v>
      </c>
      <c r="M2533" s="11">
        <v>-49.0</v>
      </c>
      <c r="N2533" s="14">
        <v>0.6</v>
      </c>
      <c r="O2533" s="13">
        <v>52.7</v>
      </c>
      <c r="P2533" s="13">
        <v>9.3</v>
      </c>
      <c r="Q2533" s="13">
        <v>21.4</v>
      </c>
      <c r="R2533" s="13">
        <v>5.7</v>
      </c>
      <c r="S2533" s="13">
        <v>1.8</v>
      </c>
      <c r="T2533" s="13">
        <v>1.5</v>
      </c>
      <c r="U2533" s="13">
        <v>0.5</v>
      </c>
      <c r="V2533" s="13">
        <v>47.7</v>
      </c>
      <c r="W2533" s="11" t="str">
        <f t="shared" si="1"/>
        <v>C-Weak|BBVA|Operations|2025</v>
      </c>
      <c r="X2533" s="15">
        <f>(MAX(0,MIN(1,1-(K2533-scaling_params!$B$2)/(scaling_params!$C$2-scaling_params!$B$2)))+MAX(0,MIN(1,(L2533-scaling_params!$B$3)/(scaling_params!$C$3-scaling_params!$B$3))))/2</f>
        <v>0</v>
      </c>
      <c r="Y2533" s="15">
        <f>(MAX(0,MIN(1,(M2533-scaling_params!$B$4)/(scaling_params!$C$4-scaling_params!$B$4)))+MAX(0,MIN(1,(N2533-scaling_params!$B$5)/(scaling_params!$C$5-scaling_params!$B$5))))/2</f>
        <v>0.0375</v>
      </c>
      <c r="Z2533" s="15">
        <f>(MAX(0,MIN(1,(O2533-scaling_params!$B$6)/(scaling_params!$C$6-scaling_params!$B$6)))+MAX(0,MIN(1,1-(P2533-scaling_params!$B$7)/(scaling_params!$C$7-scaling_params!$B$7)))+MAX(0,MIN(1,(T2533-scaling_params!$B$11)/(scaling_params!$C$11-scaling_params!$B$11))))/3</f>
        <v>0</v>
      </c>
      <c r="AA2533" s="15">
        <f>(MAX(0,MIN(1,1-(Q2533-scaling_params!$B$8)/(scaling_params!$C$8-scaling_params!$B$8)))+MAX(0,MIN(1,(R2533-scaling_params!$B$9)/(scaling_params!$C$9-scaling_params!$B$9)))+MAX(0,MIN(1,(S2533-scaling_params!$B$10)/(scaling_params!$C$10-scaling_params!$B$10))))/3</f>
        <v>0.01960784314</v>
      </c>
      <c r="AB2533" s="15">
        <f>(MAX(0,MIN(1,(U2533-scaling_params!$B$12)/(scaling_params!$C$12-scaling_params!$B$12)))+MAX(0,MIN(1,(V2533-scaling_params!$B$13)/(scaling_params!$C$13-scaling_params!$B$13))))/2</f>
        <v>0.03909090909</v>
      </c>
      <c r="AC2533" s="13">
        <f>(scaling_params!$G$2*X2533+scaling_params!$G$3*Y2533+scaling_params!$G$4*Z2533+scaling_params!$G$5*AA2533+scaling_params!$G$6*AB2533)*100</f>
        <v>1.687620766</v>
      </c>
      <c r="AD2533" s="11" t="s">
        <v>681</v>
      </c>
      <c r="AE2533" s="11">
        <f t="shared" si="2"/>
        <v>0</v>
      </c>
    </row>
    <row r="2534" ht="15.75" customHeight="1">
      <c r="A2534" s="11" t="s">
        <v>444</v>
      </c>
      <c r="B2534" s="11" t="s">
        <v>163</v>
      </c>
      <c r="C2534" s="11" t="s">
        <v>328</v>
      </c>
      <c r="D2534" s="11" t="s">
        <v>165</v>
      </c>
      <c r="E2534" s="12">
        <v>2024.0</v>
      </c>
      <c r="F2534" s="11" t="s">
        <v>166</v>
      </c>
      <c r="G2534" s="11" t="s">
        <v>172</v>
      </c>
      <c r="H2534" s="11">
        <v>5.0</v>
      </c>
      <c r="I2534" s="13">
        <v>8.9</v>
      </c>
      <c r="J2534" s="11">
        <v>0.0</v>
      </c>
      <c r="K2534" s="13">
        <v>5.2</v>
      </c>
      <c r="L2534" s="13">
        <v>3.8</v>
      </c>
      <c r="M2534" s="11">
        <v>-26.0</v>
      </c>
      <c r="N2534" s="14">
        <v>0.62</v>
      </c>
      <c r="O2534" s="13">
        <v>53.3</v>
      </c>
      <c r="P2534" s="13">
        <v>9.3</v>
      </c>
      <c r="Q2534" s="13">
        <v>24.0</v>
      </c>
      <c r="R2534" s="13">
        <v>6.7</v>
      </c>
      <c r="S2534" s="13">
        <v>1.9</v>
      </c>
      <c r="T2534" s="13">
        <v>1.9</v>
      </c>
      <c r="U2534" s="13">
        <v>0.6</v>
      </c>
      <c r="V2534" s="13">
        <v>47.8</v>
      </c>
      <c r="W2534" s="11" t="str">
        <f t="shared" si="1"/>
        <v>C-Weak|BBVA|Operations|2024</v>
      </c>
      <c r="X2534" s="15">
        <f>(MAX(0,MIN(1,1-(K2534-scaling_params!$B$2)/(scaling_params!$C$2-scaling_params!$B$2)))+MAX(0,MIN(1,(L2534-scaling_params!$B$3)/(scaling_params!$C$3-scaling_params!$B$3))))/2</f>
        <v>0.05882352941</v>
      </c>
      <c r="Y2534" s="15">
        <f>(MAX(0,MIN(1,(M2534-scaling_params!$B$4)/(scaling_params!$C$4-scaling_params!$B$4)))+MAX(0,MIN(1,(N2534-scaling_params!$B$5)/(scaling_params!$C$5-scaling_params!$B$5))))/2</f>
        <v>0.1625</v>
      </c>
      <c r="Z2534" s="15">
        <f>(MAX(0,MIN(1,(O2534-scaling_params!$B$6)/(scaling_params!$C$6-scaling_params!$B$6)))+MAX(0,MIN(1,1-(P2534-scaling_params!$B$7)/(scaling_params!$C$7-scaling_params!$B$7)))+MAX(0,MIN(1,(T2534-scaling_params!$B$11)/(scaling_params!$C$11-scaling_params!$B$11))))/3</f>
        <v>0.0380952381</v>
      </c>
      <c r="AA2534" s="15">
        <f>(MAX(0,MIN(1,1-(Q2534-scaling_params!$B$8)/(scaling_params!$C$8-scaling_params!$B$8)))+MAX(0,MIN(1,(R2534-scaling_params!$B$9)/(scaling_params!$C$9-scaling_params!$B$9)))+MAX(0,MIN(1,(S2534-scaling_params!$B$10)/(scaling_params!$C$10-scaling_params!$B$10))))/3</f>
        <v>0.02941176471</v>
      </c>
      <c r="AB2534" s="15">
        <f>(MAX(0,MIN(1,(U2534-scaling_params!$B$12)/(scaling_params!$C$12-scaling_params!$B$12)))+MAX(0,MIN(1,(V2534-scaling_params!$B$13)/(scaling_params!$C$13-scaling_params!$B$13))))/2</f>
        <v>0.04</v>
      </c>
      <c r="AC2534" s="13">
        <f>(scaling_params!$G$2*X2534+scaling_params!$G$3*Y2534+scaling_params!$G$4*Z2534+scaling_params!$G$5*AA2534+scaling_params!$G$6*AB2534)*100</f>
        <v>7.085988095</v>
      </c>
      <c r="AD2534" s="11" t="s">
        <v>681</v>
      </c>
      <c r="AE2534" s="11">
        <f t="shared" si="2"/>
        <v>0</v>
      </c>
    </row>
    <row r="2535" ht="15.75" customHeight="1">
      <c r="A2535" s="11" t="s">
        <v>444</v>
      </c>
      <c r="B2535" s="11" t="s">
        <v>163</v>
      </c>
      <c r="C2535" s="11" t="s">
        <v>328</v>
      </c>
      <c r="D2535" s="11" t="s">
        <v>165</v>
      </c>
      <c r="E2535" s="12">
        <v>2025.0</v>
      </c>
      <c r="F2535" s="11" t="s">
        <v>166</v>
      </c>
      <c r="G2535" s="11" t="s">
        <v>172</v>
      </c>
      <c r="H2535" s="11">
        <v>5.0</v>
      </c>
      <c r="I2535" s="13">
        <v>8.6</v>
      </c>
      <c r="J2535" s="11">
        <v>0.0</v>
      </c>
      <c r="K2535" s="13">
        <v>4.5</v>
      </c>
      <c r="L2535" s="13">
        <v>4.0</v>
      </c>
      <c r="M2535" s="11">
        <v>-30.0</v>
      </c>
      <c r="N2535" s="14">
        <v>0.59</v>
      </c>
      <c r="O2535" s="13">
        <v>52.7</v>
      </c>
      <c r="P2535" s="13">
        <v>9.3</v>
      </c>
      <c r="Q2535" s="13">
        <v>21.4</v>
      </c>
      <c r="R2535" s="13">
        <v>5.7</v>
      </c>
      <c r="S2535" s="13">
        <v>1.8</v>
      </c>
      <c r="T2535" s="13">
        <v>1.5</v>
      </c>
      <c r="U2535" s="13">
        <v>0.5</v>
      </c>
      <c r="V2535" s="13">
        <v>48.7</v>
      </c>
      <c r="W2535" s="11" t="str">
        <f t="shared" si="1"/>
        <v>C-Weak|BBVA|Operations|2025</v>
      </c>
      <c r="X2535" s="15">
        <f>(MAX(0,MIN(1,1-(K2535-scaling_params!$B$2)/(scaling_params!$C$2-scaling_params!$B$2)))+MAX(0,MIN(1,(L2535-scaling_params!$B$3)/(scaling_params!$C$3-scaling_params!$B$3))))/2</f>
        <v>0.07352941176</v>
      </c>
      <c r="Y2535" s="15">
        <f>(MAX(0,MIN(1,(M2535-scaling_params!$B$4)/(scaling_params!$C$4-scaling_params!$B$4)))+MAX(0,MIN(1,(N2535-scaling_params!$B$5)/(scaling_params!$C$5-scaling_params!$B$5))))/2</f>
        <v>0.105952381</v>
      </c>
      <c r="Z2535" s="15">
        <f>(MAX(0,MIN(1,(O2535-scaling_params!$B$6)/(scaling_params!$C$6-scaling_params!$B$6)))+MAX(0,MIN(1,1-(P2535-scaling_params!$B$7)/(scaling_params!$C$7-scaling_params!$B$7)))+MAX(0,MIN(1,(T2535-scaling_params!$B$11)/(scaling_params!$C$11-scaling_params!$B$11))))/3</f>
        <v>0</v>
      </c>
      <c r="AA2535" s="15">
        <f>(MAX(0,MIN(1,1-(Q2535-scaling_params!$B$8)/(scaling_params!$C$8-scaling_params!$B$8)))+MAX(0,MIN(1,(R2535-scaling_params!$B$9)/(scaling_params!$C$9-scaling_params!$B$9)))+MAX(0,MIN(1,(S2535-scaling_params!$B$10)/(scaling_params!$C$10-scaling_params!$B$10))))/3</f>
        <v>0.01960784314</v>
      </c>
      <c r="AB2535" s="15">
        <f>(MAX(0,MIN(1,(U2535-scaling_params!$B$12)/(scaling_params!$C$12-scaling_params!$B$12)))+MAX(0,MIN(1,(V2535-scaling_params!$B$13)/(scaling_params!$C$13-scaling_params!$B$13))))/2</f>
        <v>0.04818181818</v>
      </c>
      <c r="AC2535" s="13">
        <f>(scaling_params!$G$2*X2535+scaling_params!$G$3*Y2535+scaling_params!$G$4*Z2535+scaling_params!$G$5*AA2535+scaling_params!$G$6*AB2535)*100</f>
        <v>5.131465623</v>
      </c>
      <c r="AD2535" s="11" t="s">
        <v>681</v>
      </c>
      <c r="AE2535" s="11">
        <f t="shared" si="2"/>
        <v>0</v>
      </c>
    </row>
    <row r="2536" ht="15.75" customHeight="1">
      <c r="A2536" s="11" t="s">
        <v>445</v>
      </c>
      <c r="B2536" s="11" t="s">
        <v>163</v>
      </c>
      <c r="C2536" s="11" t="s">
        <v>328</v>
      </c>
      <c r="D2536" s="11" t="s">
        <v>177</v>
      </c>
      <c r="E2536" s="12">
        <v>2024.0</v>
      </c>
      <c r="F2536" s="11" t="s">
        <v>166</v>
      </c>
      <c r="G2536" s="11" t="s">
        <v>167</v>
      </c>
      <c r="H2536" s="11">
        <v>3.0</v>
      </c>
      <c r="I2536" s="13">
        <v>8.9</v>
      </c>
      <c r="J2536" s="11">
        <v>1.0</v>
      </c>
      <c r="K2536" s="13">
        <v>4.9</v>
      </c>
      <c r="L2536" s="13">
        <v>4.1</v>
      </c>
      <c r="M2536" s="11">
        <v>-14.0</v>
      </c>
      <c r="N2536" s="14">
        <v>0.64</v>
      </c>
      <c r="O2536" s="13">
        <v>59.8</v>
      </c>
      <c r="P2536" s="13">
        <v>9.1</v>
      </c>
      <c r="Q2536" s="13">
        <v>23.3</v>
      </c>
      <c r="R2536" s="13">
        <v>7.2</v>
      </c>
      <c r="S2536" s="13">
        <v>1.9</v>
      </c>
      <c r="T2536" s="13">
        <v>2.2</v>
      </c>
      <c r="U2536" s="13">
        <v>0.7</v>
      </c>
      <c r="V2536" s="13">
        <v>50.5</v>
      </c>
      <c r="W2536" s="11" t="str">
        <f t="shared" si="1"/>
        <v>C-Weak|BBVA|Retail|2024</v>
      </c>
      <c r="X2536" s="15">
        <f>(MAX(0,MIN(1,1-(K2536-scaling_params!$B$2)/(scaling_params!$C$2-scaling_params!$B$2)))+MAX(0,MIN(1,(L2536-scaling_params!$B$3)/(scaling_params!$C$3-scaling_params!$B$3))))/2</f>
        <v>0.08088235294</v>
      </c>
      <c r="Y2536" s="15">
        <f>(MAX(0,MIN(1,(M2536-scaling_params!$B$4)/(scaling_params!$C$4-scaling_params!$B$4)))+MAX(0,MIN(1,(N2536-scaling_params!$B$5)/(scaling_params!$C$5-scaling_params!$B$5))))/2</f>
        <v>0.2446428571</v>
      </c>
      <c r="Z2536" s="15">
        <f>(MAX(0,MIN(1,(O2536-scaling_params!$B$6)/(scaling_params!$C$6-scaling_params!$B$6)))+MAX(0,MIN(1,1-(P2536-scaling_params!$B$7)/(scaling_params!$C$7-scaling_params!$B$7)))+MAX(0,MIN(1,(T2536-scaling_params!$B$11)/(scaling_params!$C$11-scaling_params!$B$11))))/3</f>
        <v>0.1284809562</v>
      </c>
      <c r="AA2536" s="15">
        <f>(MAX(0,MIN(1,1-(Q2536-scaling_params!$B$8)/(scaling_params!$C$8-scaling_params!$B$8)))+MAX(0,MIN(1,(R2536-scaling_params!$B$9)/(scaling_params!$C$9-scaling_params!$B$9)))+MAX(0,MIN(1,(S2536-scaling_params!$B$10)/(scaling_params!$C$10-scaling_params!$B$10))))/3</f>
        <v>0.02941176471</v>
      </c>
      <c r="AB2536" s="15">
        <f>(MAX(0,MIN(1,(U2536-scaling_params!$B$12)/(scaling_params!$C$12-scaling_params!$B$12)))+MAX(0,MIN(1,(V2536-scaling_params!$B$13)/(scaling_params!$C$13-scaling_params!$B$13))))/2</f>
        <v>0.06454545455</v>
      </c>
      <c r="AC2536" s="13">
        <f>(scaling_params!$G$2*X2536+scaling_params!$G$3*Y2536+scaling_params!$G$4*Z2536+scaling_params!$G$5*AA2536+scaling_params!$G$6*AB2536)*100</f>
        <v>11.94842833</v>
      </c>
      <c r="AD2536" s="11" t="s">
        <v>681</v>
      </c>
      <c r="AE2536" s="11">
        <f t="shared" si="2"/>
        <v>0</v>
      </c>
    </row>
    <row r="2537" ht="15.75" customHeight="1">
      <c r="A2537" s="11" t="s">
        <v>445</v>
      </c>
      <c r="B2537" s="11" t="s">
        <v>163</v>
      </c>
      <c r="C2537" s="11" t="s">
        <v>328</v>
      </c>
      <c r="D2537" s="11" t="s">
        <v>177</v>
      </c>
      <c r="E2537" s="12">
        <v>2025.0</v>
      </c>
      <c r="F2537" s="11" t="s">
        <v>166</v>
      </c>
      <c r="G2537" s="11" t="s">
        <v>167</v>
      </c>
      <c r="H2537" s="11">
        <v>3.0</v>
      </c>
      <c r="I2537" s="13">
        <v>8.6</v>
      </c>
      <c r="J2537" s="11">
        <v>0.0</v>
      </c>
      <c r="K2537" s="13">
        <v>5.4</v>
      </c>
      <c r="L2537" s="13">
        <v>5.2</v>
      </c>
      <c r="M2537" s="11">
        <v>3.0</v>
      </c>
      <c r="N2537" s="14">
        <v>0.66</v>
      </c>
      <c r="O2537" s="13">
        <v>52.5</v>
      </c>
      <c r="P2537" s="13">
        <v>9.5</v>
      </c>
      <c r="Q2537" s="13">
        <v>23.0</v>
      </c>
      <c r="R2537" s="13">
        <v>10.6</v>
      </c>
      <c r="S2537" s="13">
        <v>2.5</v>
      </c>
      <c r="T2537" s="13">
        <v>2.2</v>
      </c>
      <c r="U2537" s="13">
        <v>0.7</v>
      </c>
      <c r="V2537" s="13">
        <v>52.0</v>
      </c>
      <c r="W2537" s="11" t="str">
        <f t="shared" si="1"/>
        <v>C-Weak|BBVA|Retail|2025</v>
      </c>
      <c r="X2537" s="15">
        <f>(MAX(0,MIN(1,1-(K2537-scaling_params!$B$2)/(scaling_params!$C$2-scaling_params!$B$2)))+MAX(0,MIN(1,(L2537-scaling_params!$B$3)/(scaling_params!$C$3-scaling_params!$B$3))))/2</f>
        <v>0.1617647059</v>
      </c>
      <c r="Y2537" s="15">
        <f>(MAX(0,MIN(1,(M2537-scaling_params!$B$4)/(scaling_params!$C$4-scaling_params!$B$4)))+MAX(0,MIN(1,(N2537-scaling_params!$B$5)/(scaling_params!$C$5-scaling_params!$B$5))))/2</f>
        <v>0.3505952381</v>
      </c>
      <c r="Z2537" s="15">
        <f>(MAX(0,MIN(1,(O2537-scaling_params!$B$6)/(scaling_params!$C$6-scaling_params!$B$6)))+MAX(0,MIN(1,1-(P2537-scaling_params!$B$7)/(scaling_params!$C$7-scaling_params!$B$7)))+MAX(0,MIN(1,(T2537-scaling_params!$B$11)/(scaling_params!$C$11-scaling_params!$B$11))))/3</f>
        <v>0.06666666667</v>
      </c>
      <c r="AA2537" s="15">
        <f>(MAX(0,MIN(1,1-(Q2537-scaling_params!$B$8)/(scaling_params!$C$8-scaling_params!$B$8)))+MAX(0,MIN(1,(R2537-scaling_params!$B$9)/(scaling_params!$C$9-scaling_params!$B$9)))+MAX(0,MIN(1,(S2537-scaling_params!$B$10)/(scaling_params!$C$10-scaling_params!$B$10))))/3</f>
        <v>0.09667411268</v>
      </c>
      <c r="AB2537" s="15">
        <f>(MAX(0,MIN(1,(U2537-scaling_params!$B$12)/(scaling_params!$C$12-scaling_params!$B$12)))+MAX(0,MIN(1,(V2537-scaling_params!$B$13)/(scaling_params!$C$13-scaling_params!$B$13))))/2</f>
        <v>0.07818181818</v>
      </c>
      <c r="AC2537" s="13">
        <f>(scaling_params!$G$2*X2537+scaling_params!$G$3*Y2537+scaling_params!$G$4*Z2537+scaling_params!$G$5*AA2537+scaling_params!$G$6*AB2537)*100</f>
        <v>16.23113519</v>
      </c>
      <c r="AD2537" s="11" t="s">
        <v>681</v>
      </c>
      <c r="AE2537" s="11">
        <f t="shared" si="2"/>
        <v>0</v>
      </c>
    </row>
    <row r="2538" ht="15.75" customHeight="1">
      <c r="A2538" s="11" t="s">
        <v>446</v>
      </c>
      <c r="B2538" s="11" t="s">
        <v>163</v>
      </c>
      <c r="C2538" s="11" t="s">
        <v>328</v>
      </c>
      <c r="D2538" s="11" t="s">
        <v>181</v>
      </c>
      <c r="E2538" s="12">
        <v>2024.0</v>
      </c>
      <c r="F2538" s="11" t="s">
        <v>166</v>
      </c>
      <c r="G2538" s="11" t="s">
        <v>167</v>
      </c>
      <c r="H2538" s="11">
        <v>1.0</v>
      </c>
      <c r="I2538" s="13">
        <v>8.9</v>
      </c>
      <c r="J2538" s="11">
        <v>0.0</v>
      </c>
      <c r="K2538" s="13">
        <v>5.0</v>
      </c>
      <c r="L2538" s="13">
        <v>5.4</v>
      </c>
      <c r="M2538" s="11">
        <v>11.0</v>
      </c>
      <c r="N2538" s="14">
        <v>0.72</v>
      </c>
      <c r="O2538" s="13">
        <v>58.2</v>
      </c>
      <c r="P2538" s="13">
        <v>10.1</v>
      </c>
      <c r="Q2538" s="13">
        <v>23.5</v>
      </c>
      <c r="R2538" s="13">
        <v>8.2</v>
      </c>
      <c r="S2538" s="13">
        <v>2.8</v>
      </c>
      <c r="T2538" s="13">
        <v>3.1</v>
      </c>
      <c r="U2538" s="13">
        <v>1.0</v>
      </c>
      <c r="V2538" s="13">
        <v>53.2</v>
      </c>
      <c r="W2538" s="11" t="str">
        <f t="shared" si="1"/>
        <v>C-Weak|BBVA|Corporate|2024</v>
      </c>
      <c r="X2538" s="15">
        <f>(MAX(0,MIN(1,1-(K2538-scaling_params!$B$2)/(scaling_params!$C$2-scaling_params!$B$2)))+MAX(0,MIN(1,(L2538-scaling_params!$B$3)/(scaling_params!$C$3-scaling_params!$B$3))))/2</f>
        <v>0.1764705882</v>
      </c>
      <c r="Y2538" s="15">
        <f>(MAX(0,MIN(1,(M2538-scaling_params!$B$4)/(scaling_params!$C$4-scaling_params!$B$4)))+MAX(0,MIN(1,(N2538-scaling_params!$B$5)/(scaling_params!$C$5-scaling_params!$B$5))))/2</f>
        <v>0.4636904762</v>
      </c>
      <c r="Z2538" s="15">
        <f>(MAX(0,MIN(1,(O2538-scaling_params!$B$6)/(scaling_params!$C$6-scaling_params!$B$6)))+MAX(0,MIN(1,1-(P2538-scaling_params!$B$7)/(scaling_params!$C$7-scaling_params!$B$7)))+MAX(0,MIN(1,(T2538-scaling_params!$B$11)/(scaling_params!$C$11-scaling_params!$B$11))))/3</f>
        <v>0.1787835926</v>
      </c>
      <c r="AA2538" s="15">
        <f>(MAX(0,MIN(1,1-(Q2538-scaling_params!$B$8)/(scaling_params!$C$8-scaling_params!$B$8)))+MAX(0,MIN(1,(R2538-scaling_params!$B$9)/(scaling_params!$C$9-scaling_params!$B$9)))+MAX(0,MIN(1,(S2538-scaling_params!$B$10)/(scaling_params!$C$10-scaling_params!$B$10))))/3</f>
        <v>0.1176470588</v>
      </c>
      <c r="AB2538" s="15">
        <f>(MAX(0,MIN(1,(U2538-scaling_params!$B$12)/(scaling_params!$C$12-scaling_params!$B$12)))+MAX(0,MIN(1,(V2538-scaling_params!$B$13)/(scaling_params!$C$13-scaling_params!$B$13))))/2</f>
        <v>0.08909090909</v>
      </c>
      <c r="AC2538" s="13">
        <f>(scaling_params!$G$2*X2538+scaling_params!$G$3*Y2538+scaling_params!$G$4*Z2538+scaling_params!$G$5*AA2538+scaling_params!$G$6*AB2538)*100</f>
        <v>22.3670604</v>
      </c>
      <c r="AD2538" s="11" t="s">
        <v>681</v>
      </c>
      <c r="AE2538" s="11">
        <f t="shared" si="2"/>
        <v>0</v>
      </c>
    </row>
    <row r="2539" ht="15.75" customHeight="1">
      <c r="A2539" s="11" t="s">
        <v>446</v>
      </c>
      <c r="B2539" s="11" t="s">
        <v>163</v>
      </c>
      <c r="C2539" s="11" t="s">
        <v>328</v>
      </c>
      <c r="D2539" s="11" t="s">
        <v>181</v>
      </c>
      <c r="E2539" s="12">
        <v>2025.0</v>
      </c>
      <c r="F2539" s="11" t="s">
        <v>166</v>
      </c>
      <c r="G2539" s="11" t="s">
        <v>167</v>
      </c>
      <c r="H2539" s="11">
        <v>1.0</v>
      </c>
      <c r="I2539" s="13">
        <v>8.6</v>
      </c>
      <c r="J2539" s="11">
        <v>1.0</v>
      </c>
      <c r="K2539" s="13">
        <v>5.1</v>
      </c>
      <c r="L2539" s="13">
        <v>4.4</v>
      </c>
      <c r="M2539" s="11">
        <v>-37.0</v>
      </c>
      <c r="N2539" s="14">
        <v>0.73</v>
      </c>
      <c r="O2539" s="13">
        <v>54.3</v>
      </c>
      <c r="P2539" s="13">
        <v>9.4</v>
      </c>
      <c r="Q2539" s="13">
        <v>22.9</v>
      </c>
      <c r="R2539" s="13">
        <v>7.0</v>
      </c>
      <c r="S2539" s="13">
        <v>2.4</v>
      </c>
      <c r="T2539" s="13">
        <v>2.8</v>
      </c>
      <c r="U2539" s="13">
        <v>0.8</v>
      </c>
      <c r="V2539" s="13">
        <v>60.7</v>
      </c>
      <c r="W2539" s="11" t="str">
        <f t="shared" si="1"/>
        <v>C-Weak|BBVA|Corporate|2025</v>
      </c>
      <c r="X2539" s="15">
        <f>(MAX(0,MIN(1,1-(K2539-scaling_params!$B$2)/(scaling_params!$C$2-scaling_params!$B$2)))+MAX(0,MIN(1,(L2539-scaling_params!$B$3)/(scaling_params!$C$3-scaling_params!$B$3))))/2</f>
        <v>0.1029411765</v>
      </c>
      <c r="Y2539" s="15">
        <f>(MAX(0,MIN(1,(M2539-scaling_params!$B$4)/(scaling_params!$C$4-scaling_params!$B$4)))+MAX(0,MIN(1,(N2539-scaling_params!$B$5)/(scaling_params!$C$5-scaling_params!$B$5))))/2</f>
        <v>0.2476190476</v>
      </c>
      <c r="Z2539" s="15">
        <f>(MAX(0,MIN(1,(O2539-scaling_params!$B$6)/(scaling_params!$C$6-scaling_params!$B$6)))+MAX(0,MIN(1,1-(P2539-scaling_params!$B$7)/(scaling_params!$C$7-scaling_params!$B$7)))+MAX(0,MIN(1,(T2539-scaling_params!$B$11)/(scaling_params!$C$11-scaling_params!$B$11))))/3</f>
        <v>0.1238095238</v>
      </c>
      <c r="AA2539" s="15">
        <f>(MAX(0,MIN(1,1-(Q2539-scaling_params!$B$8)/(scaling_params!$C$8-scaling_params!$B$8)))+MAX(0,MIN(1,(R2539-scaling_params!$B$9)/(scaling_params!$C$9-scaling_params!$B$9)))+MAX(0,MIN(1,(S2539-scaling_params!$B$10)/(scaling_params!$C$10-scaling_params!$B$10))))/3</f>
        <v>0.07843137255</v>
      </c>
      <c r="AB2539" s="15">
        <f>(MAX(0,MIN(1,(U2539-scaling_params!$B$12)/(scaling_params!$C$12-scaling_params!$B$12)))+MAX(0,MIN(1,(V2539-scaling_params!$B$13)/(scaling_params!$C$13-scaling_params!$B$13))))/2</f>
        <v>0.1572727273</v>
      </c>
      <c r="AC2539" s="13">
        <f>(scaling_params!$G$2*X2539+scaling_params!$G$3*Y2539+scaling_params!$G$4*Z2539+scaling_params!$G$5*AA2539+scaling_params!$G$6*AB2539)*100</f>
        <v>14.38389941</v>
      </c>
      <c r="AD2539" s="11" t="s">
        <v>681</v>
      </c>
      <c r="AE2539" s="11">
        <f t="shared" si="2"/>
        <v>0</v>
      </c>
    </row>
    <row r="2540" ht="15.75" customHeight="1">
      <c r="A2540" s="11" t="s">
        <v>447</v>
      </c>
      <c r="B2540" s="11" t="s">
        <v>163</v>
      </c>
      <c r="C2540" s="11" t="s">
        <v>328</v>
      </c>
      <c r="D2540" s="11" t="s">
        <v>177</v>
      </c>
      <c r="E2540" s="12">
        <v>2024.0</v>
      </c>
      <c r="F2540" s="11" t="s">
        <v>166</v>
      </c>
      <c r="G2540" s="11" t="s">
        <v>184</v>
      </c>
      <c r="H2540" s="11">
        <v>4.0</v>
      </c>
      <c r="I2540" s="13">
        <v>8.9</v>
      </c>
      <c r="J2540" s="11">
        <v>0.0</v>
      </c>
      <c r="K2540" s="13">
        <v>4.9</v>
      </c>
      <c r="L2540" s="13">
        <v>4.5</v>
      </c>
      <c r="M2540" s="11">
        <v>-32.0</v>
      </c>
      <c r="N2540" s="14">
        <v>0.67</v>
      </c>
      <c r="O2540" s="13">
        <v>59.8</v>
      </c>
      <c r="P2540" s="13">
        <v>9.1</v>
      </c>
      <c r="Q2540" s="13">
        <v>23.3</v>
      </c>
      <c r="R2540" s="13">
        <v>7.2</v>
      </c>
      <c r="S2540" s="13">
        <v>1.8</v>
      </c>
      <c r="T2540" s="13">
        <v>1.9</v>
      </c>
      <c r="U2540" s="13">
        <v>0.7</v>
      </c>
      <c r="V2540" s="13">
        <v>49.8</v>
      </c>
      <c r="W2540" s="11" t="str">
        <f t="shared" si="1"/>
        <v>C-Weak|BBVA|Retail|2024</v>
      </c>
      <c r="X2540" s="15">
        <f>(MAX(0,MIN(1,1-(K2540-scaling_params!$B$2)/(scaling_params!$C$2-scaling_params!$B$2)))+MAX(0,MIN(1,(L2540-scaling_params!$B$3)/(scaling_params!$C$3-scaling_params!$B$3))))/2</f>
        <v>0.1102941176</v>
      </c>
      <c r="Y2540" s="15">
        <f>(MAX(0,MIN(1,(M2540-scaling_params!$B$4)/(scaling_params!$C$4-scaling_params!$B$4)))+MAX(0,MIN(1,(N2540-scaling_params!$B$5)/(scaling_params!$C$5-scaling_params!$B$5))))/2</f>
        <v>0.1964285714</v>
      </c>
      <c r="Z2540" s="15">
        <f>(MAX(0,MIN(1,(O2540-scaling_params!$B$6)/(scaling_params!$C$6-scaling_params!$B$6)))+MAX(0,MIN(1,1-(P2540-scaling_params!$B$7)/(scaling_params!$C$7-scaling_params!$B$7)))+MAX(0,MIN(1,(T2540-scaling_params!$B$11)/(scaling_params!$C$11-scaling_params!$B$11))))/3</f>
        <v>0.09990952763</v>
      </c>
      <c r="AA2540" s="15">
        <f>(MAX(0,MIN(1,1-(Q2540-scaling_params!$B$8)/(scaling_params!$C$8-scaling_params!$B$8)))+MAX(0,MIN(1,(R2540-scaling_params!$B$9)/(scaling_params!$C$9-scaling_params!$B$9)))+MAX(0,MIN(1,(S2540-scaling_params!$B$10)/(scaling_params!$C$10-scaling_params!$B$10))))/3</f>
        <v>0.01960784314</v>
      </c>
      <c r="AB2540" s="15">
        <f>(MAX(0,MIN(1,(U2540-scaling_params!$B$12)/(scaling_params!$C$12-scaling_params!$B$12)))+MAX(0,MIN(1,(V2540-scaling_params!$B$13)/(scaling_params!$C$13-scaling_params!$B$13))))/2</f>
        <v>0.05818181818</v>
      </c>
      <c r="AC2540" s="13">
        <f>(scaling_params!$G$2*X2540+scaling_params!$G$3*Y2540+scaling_params!$G$4*Z2540+scaling_params!$G$5*AA2540+scaling_params!$G$6*AB2540)*100</f>
        <v>10.58750059</v>
      </c>
      <c r="AD2540" s="11" t="s">
        <v>681</v>
      </c>
      <c r="AE2540" s="11">
        <f t="shared" si="2"/>
        <v>0</v>
      </c>
    </row>
    <row r="2541" ht="15.75" customHeight="1">
      <c r="A2541" s="11" t="s">
        <v>447</v>
      </c>
      <c r="B2541" s="11" t="s">
        <v>163</v>
      </c>
      <c r="C2541" s="11" t="s">
        <v>328</v>
      </c>
      <c r="D2541" s="11" t="s">
        <v>177</v>
      </c>
      <c r="E2541" s="12">
        <v>2025.0</v>
      </c>
      <c r="F2541" s="11" t="s">
        <v>166</v>
      </c>
      <c r="G2541" s="11" t="s">
        <v>184</v>
      </c>
      <c r="H2541" s="11">
        <v>4.0</v>
      </c>
      <c r="I2541" s="13">
        <v>8.6</v>
      </c>
      <c r="J2541" s="11">
        <v>0.0</v>
      </c>
      <c r="K2541" s="13">
        <v>5.4</v>
      </c>
      <c r="L2541" s="13">
        <v>4.3</v>
      </c>
      <c r="M2541" s="11">
        <v>-28.0</v>
      </c>
      <c r="N2541" s="14">
        <v>0.66</v>
      </c>
      <c r="O2541" s="13">
        <v>52.5</v>
      </c>
      <c r="P2541" s="13">
        <v>9.5</v>
      </c>
      <c r="Q2541" s="13">
        <v>23.0</v>
      </c>
      <c r="R2541" s="13">
        <v>10.6</v>
      </c>
      <c r="S2541" s="13">
        <v>2.3</v>
      </c>
      <c r="T2541" s="13">
        <v>2.8</v>
      </c>
      <c r="U2541" s="13">
        <v>0.7</v>
      </c>
      <c r="V2541" s="13">
        <v>56.5</v>
      </c>
      <c r="W2541" s="11" t="str">
        <f t="shared" si="1"/>
        <v>C-Weak|BBVA|Retail|2025</v>
      </c>
      <c r="X2541" s="15">
        <f>(MAX(0,MIN(1,1-(K2541-scaling_params!$B$2)/(scaling_params!$C$2-scaling_params!$B$2)))+MAX(0,MIN(1,(L2541-scaling_params!$B$3)/(scaling_params!$C$3-scaling_params!$B$3))))/2</f>
        <v>0.09558823529</v>
      </c>
      <c r="Y2541" s="15">
        <f>(MAX(0,MIN(1,(M2541-scaling_params!$B$4)/(scaling_params!$C$4-scaling_params!$B$4)))+MAX(0,MIN(1,(N2541-scaling_params!$B$5)/(scaling_params!$C$5-scaling_params!$B$5))))/2</f>
        <v>0.2029761905</v>
      </c>
      <c r="Z2541" s="15">
        <f>(MAX(0,MIN(1,(O2541-scaling_params!$B$6)/(scaling_params!$C$6-scaling_params!$B$6)))+MAX(0,MIN(1,1-(P2541-scaling_params!$B$7)/(scaling_params!$C$7-scaling_params!$B$7)))+MAX(0,MIN(1,(T2541-scaling_params!$B$11)/(scaling_params!$C$11-scaling_params!$B$11))))/3</f>
        <v>0.1238095238</v>
      </c>
      <c r="AA2541" s="15">
        <f>(MAX(0,MIN(1,1-(Q2541-scaling_params!$B$8)/(scaling_params!$C$8-scaling_params!$B$8)))+MAX(0,MIN(1,(R2541-scaling_params!$B$9)/(scaling_params!$C$9-scaling_params!$B$9)))+MAX(0,MIN(1,(S2541-scaling_params!$B$10)/(scaling_params!$C$10-scaling_params!$B$10))))/3</f>
        <v>0.07706626955</v>
      </c>
      <c r="AB2541" s="15">
        <f>(MAX(0,MIN(1,(U2541-scaling_params!$B$12)/(scaling_params!$C$12-scaling_params!$B$12)))+MAX(0,MIN(1,(V2541-scaling_params!$B$13)/(scaling_params!$C$13-scaling_params!$B$13))))/2</f>
        <v>0.1190909091</v>
      </c>
      <c r="AC2541" s="13">
        <f>(scaling_params!$G$2*X2541+scaling_params!$G$3*Y2541+scaling_params!$G$4*Z2541+scaling_params!$G$5*AA2541+scaling_params!$G$6*AB2541)*100</f>
        <v>12.68742689</v>
      </c>
      <c r="AD2541" s="11" t="s">
        <v>681</v>
      </c>
      <c r="AE2541" s="11">
        <f t="shared" si="2"/>
        <v>0</v>
      </c>
    </row>
    <row r="2542" ht="15.75" customHeight="1">
      <c r="A2542" s="11" t="s">
        <v>448</v>
      </c>
      <c r="B2542" s="11" t="s">
        <v>163</v>
      </c>
      <c r="C2542" s="11" t="s">
        <v>449</v>
      </c>
      <c r="D2542" s="11" t="s">
        <v>170</v>
      </c>
      <c r="E2542" s="12">
        <v>2024.0</v>
      </c>
      <c r="F2542" s="11" t="s">
        <v>171</v>
      </c>
      <c r="G2542" s="11" t="s">
        <v>172</v>
      </c>
      <c r="H2542" s="11">
        <v>2.0</v>
      </c>
      <c r="I2542" s="13">
        <v>8.6</v>
      </c>
      <c r="J2542" s="11">
        <v>0.0</v>
      </c>
      <c r="K2542" s="13">
        <v>4.7</v>
      </c>
      <c r="L2542" s="13">
        <v>5.5</v>
      </c>
      <c r="M2542" s="11">
        <v>-35.0</v>
      </c>
      <c r="N2542" s="14">
        <v>0.66</v>
      </c>
      <c r="O2542" s="13">
        <v>58.3</v>
      </c>
      <c r="P2542" s="13">
        <v>9.6</v>
      </c>
      <c r="Q2542" s="13">
        <v>23.0</v>
      </c>
      <c r="R2542" s="13">
        <v>10.9</v>
      </c>
      <c r="S2542" s="13">
        <v>2.8</v>
      </c>
      <c r="T2542" s="13">
        <v>2.8</v>
      </c>
      <c r="U2542" s="13">
        <v>1.0</v>
      </c>
      <c r="V2542" s="13">
        <v>52.8</v>
      </c>
      <c r="W2542" s="11" t="str">
        <f t="shared" si="1"/>
        <v>C-Weak|BBVA|Risk|2024</v>
      </c>
      <c r="X2542" s="15">
        <f>(MAX(0,MIN(1,1-(K2542-scaling_params!$B$2)/(scaling_params!$C$2-scaling_params!$B$2)))+MAX(0,MIN(1,(L2542-scaling_params!$B$3)/(scaling_params!$C$3-scaling_params!$B$3))))/2</f>
        <v>0.1838235294</v>
      </c>
      <c r="Y2542" s="15">
        <f>(MAX(0,MIN(1,(M2542-scaling_params!$B$4)/(scaling_params!$C$4-scaling_params!$B$4)))+MAX(0,MIN(1,(N2542-scaling_params!$B$5)/(scaling_params!$C$5-scaling_params!$B$5))))/2</f>
        <v>0.1696428571</v>
      </c>
      <c r="Z2542" s="15">
        <f>(MAX(0,MIN(1,(O2542-scaling_params!$B$6)/(scaling_params!$C$6-scaling_params!$B$6)))+MAX(0,MIN(1,1-(P2542-scaling_params!$B$7)/(scaling_params!$C$7-scaling_params!$B$7)))+MAX(0,MIN(1,(T2542-scaling_params!$B$11)/(scaling_params!$C$11-scaling_params!$B$11))))/3</f>
        <v>0.1518623291</v>
      </c>
      <c r="AA2542" s="15">
        <f>(MAX(0,MIN(1,1-(Q2542-scaling_params!$B$8)/(scaling_params!$C$8-scaling_params!$B$8)))+MAX(0,MIN(1,(R2542-scaling_params!$B$9)/(scaling_params!$C$9-scaling_params!$B$9)))+MAX(0,MIN(1,(S2542-scaling_params!$B$10)/(scaling_params!$C$10-scaling_params!$B$10))))/3</f>
        <v>0.1387441052</v>
      </c>
      <c r="AB2542" s="15">
        <f>(MAX(0,MIN(1,(U2542-scaling_params!$B$12)/(scaling_params!$C$12-scaling_params!$B$12)))+MAX(0,MIN(1,(V2542-scaling_params!$B$13)/(scaling_params!$C$13-scaling_params!$B$13))))/2</f>
        <v>0.08545454545</v>
      </c>
      <c r="AC2542" s="13">
        <f>(scaling_params!$G$2*X2542+scaling_params!$G$3*Y2542+scaling_params!$G$4*Z2542+scaling_params!$G$5*AA2542+scaling_params!$G$6*AB2542)*100</f>
        <v>15.32548471</v>
      </c>
      <c r="AD2542" s="11" t="s">
        <v>681</v>
      </c>
      <c r="AE2542" s="11">
        <f t="shared" si="2"/>
        <v>0</v>
      </c>
    </row>
    <row r="2543" ht="15.75" customHeight="1">
      <c r="A2543" s="11" t="s">
        <v>448</v>
      </c>
      <c r="B2543" s="11" t="s">
        <v>163</v>
      </c>
      <c r="C2543" s="11" t="s">
        <v>449</v>
      </c>
      <c r="D2543" s="11" t="s">
        <v>170</v>
      </c>
      <c r="E2543" s="12">
        <v>2025.0</v>
      </c>
      <c r="F2543" s="11" t="s">
        <v>171</v>
      </c>
      <c r="G2543" s="11" t="s">
        <v>172</v>
      </c>
      <c r="H2543" s="11">
        <v>2.0</v>
      </c>
      <c r="I2543" s="13">
        <v>8.3</v>
      </c>
      <c r="J2543" s="11">
        <v>0.0</v>
      </c>
      <c r="K2543" s="13">
        <v>4.1</v>
      </c>
      <c r="L2543" s="13">
        <v>5.0</v>
      </c>
      <c r="M2543" s="11">
        <v>-24.0</v>
      </c>
      <c r="N2543" s="14">
        <v>0.66</v>
      </c>
      <c r="O2543" s="13">
        <v>54.6</v>
      </c>
      <c r="P2543" s="13">
        <v>8.4</v>
      </c>
      <c r="Q2543" s="13">
        <v>21.3</v>
      </c>
      <c r="R2543" s="13">
        <v>7.8</v>
      </c>
      <c r="S2543" s="13">
        <v>2.6</v>
      </c>
      <c r="T2543" s="13">
        <v>2.0</v>
      </c>
      <c r="U2543" s="13">
        <v>0.9</v>
      </c>
      <c r="V2543" s="13">
        <v>45.8</v>
      </c>
      <c r="W2543" s="11" t="str">
        <f t="shared" si="1"/>
        <v>C-Weak|BBVA|Risk|2025</v>
      </c>
      <c r="X2543" s="15">
        <f>(MAX(0,MIN(1,1-(K2543-scaling_params!$B$2)/(scaling_params!$C$2-scaling_params!$B$2)))+MAX(0,MIN(1,(L2543-scaling_params!$B$3)/(scaling_params!$C$3-scaling_params!$B$3))))/2</f>
        <v>0.1470588235</v>
      </c>
      <c r="Y2543" s="15">
        <f>(MAX(0,MIN(1,(M2543-scaling_params!$B$4)/(scaling_params!$C$4-scaling_params!$B$4)))+MAX(0,MIN(1,(N2543-scaling_params!$B$5)/(scaling_params!$C$5-scaling_params!$B$5))))/2</f>
        <v>0.2220238095</v>
      </c>
      <c r="Z2543" s="15">
        <f>(MAX(0,MIN(1,(O2543-scaling_params!$B$6)/(scaling_params!$C$6-scaling_params!$B$6)))+MAX(0,MIN(1,1-(P2543-scaling_params!$B$7)/(scaling_params!$C$7-scaling_params!$B$7)))+MAX(0,MIN(1,(T2543-scaling_params!$B$11)/(scaling_params!$C$11-scaling_params!$B$11))))/3</f>
        <v>0.1196911197</v>
      </c>
      <c r="AA2543" s="15">
        <f>(MAX(0,MIN(1,1-(Q2543-scaling_params!$B$8)/(scaling_params!$C$8-scaling_params!$B$8)))+MAX(0,MIN(1,(R2543-scaling_params!$B$9)/(scaling_params!$C$9-scaling_params!$B$9)))+MAX(0,MIN(1,(S2543-scaling_params!$B$10)/(scaling_params!$C$10-scaling_params!$B$10))))/3</f>
        <v>0.09803921569</v>
      </c>
      <c r="AB2543" s="15">
        <f>(MAX(0,MIN(1,(U2543-scaling_params!$B$12)/(scaling_params!$C$12-scaling_params!$B$12)))+MAX(0,MIN(1,(V2543-scaling_params!$B$13)/(scaling_params!$C$13-scaling_params!$B$13))))/2</f>
        <v>0.02181818182</v>
      </c>
      <c r="AC2543" s="13">
        <f>(scaling_params!$G$2*X2543+scaling_params!$G$3*Y2543+scaling_params!$G$4*Z2543+scaling_params!$G$5*AA2543+scaling_params!$G$6*AB2543)*100</f>
        <v>13.46912793</v>
      </c>
      <c r="AD2543" s="11" t="s">
        <v>681</v>
      </c>
      <c r="AE2543" s="11">
        <f t="shared" si="2"/>
        <v>0</v>
      </c>
    </row>
    <row r="2544" ht="15.75" customHeight="1">
      <c r="A2544" s="11" t="s">
        <v>450</v>
      </c>
      <c r="B2544" s="11" t="s">
        <v>163</v>
      </c>
      <c r="C2544" s="11" t="s">
        <v>449</v>
      </c>
      <c r="D2544" s="11" t="s">
        <v>174</v>
      </c>
      <c r="E2544" s="12">
        <v>2024.0</v>
      </c>
      <c r="F2544" s="11" t="s">
        <v>171</v>
      </c>
      <c r="G2544" s="11" t="s">
        <v>167</v>
      </c>
      <c r="H2544" s="11">
        <v>1.0</v>
      </c>
      <c r="I2544" s="13">
        <v>8.6</v>
      </c>
      <c r="J2544" s="11">
        <v>0.0</v>
      </c>
      <c r="K2544" s="13">
        <v>4.4</v>
      </c>
      <c r="L2544" s="13">
        <v>5.2</v>
      </c>
      <c r="M2544" s="11">
        <v>-13.0</v>
      </c>
      <c r="N2544" s="14">
        <v>0.73</v>
      </c>
      <c r="O2544" s="13">
        <v>50.8</v>
      </c>
      <c r="P2544" s="13">
        <v>10.1</v>
      </c>
      <c r="Q2544" s="13">
        <v>23.5</v>
      </c>
      <c r="R2544" s="13">
        <v>5.6</v>
      </c>
      <c r="S2544" s="13">
        <v>3.0</v>
      </c>
      <c r="T2544" s="13">
        <v>2.6</v>
      </c>
      <c r="U2544" s="13">
        <v>0.8</v>
      </c>
      <c r="V2544" s="13">
        <v>62.1</v>
      </c>
      <c r="W2544" s="11" t="str">
        <f t="shared" si="1"/>
        <v>C-Weak|BBVA|Digital|2024</v>
      </c>
      <c r="X2544" s="15">
        <f>(MAX(0,MIN(1,1-(K2544-scaling_params!$B$2)/(scaling_params!$C$2-scaling_params!$B$2)))+MAX(0,MIN(1,(L2544-scaling_params!$B$3)/(scaling_params!$C$3-scaling_params!$B$3))))/2</f>
        <v>0.1617647059</v>
      </c>
      <c r="Y2544" s="15">
        <f>(MAX(0,MIN(1,(M2544-scaling_params!$B$4)/(scaling_params!$C$4-scaling_params!$B$4)))+MAX(0,MIN(1,(N2544-scaling_params!$B$5)/(scaling_params!$C$5-scaling_params!$B$5))))/2</f>
        <v>0.3619047619</v>
      </c>
      <c r="Z2544" s="15">
        <f>(MAX(0,MIN(1,(O2544-scaling_params!$B$6)/(scaling_params!$C$6-scaling_params!$B$6)))+MAX(0,MIN(1,1-(P2544-scaling_params!$B$7)/(scaling_params!$C$7-scaling_params!$B$7)))+MAX(0,MIN(1,(T2544-scaling_params!$B$11)/(scaling_params!$C$11-scaling_params!$B$11))))/3</f>
        <v>0.1047619048</v>
      </c>
      <c r="AA2544" s="15">
        <f>(MAX(0,MIN(1,1-(Q2544-scaling_params!$B$8)/(scaling_params!$C$8-scaling_params!$B$8)))+MAX(0,MIN(1,(R2544-scaling_params!$B$9)/(scaling_params!$C$9-scaling_params!$B$9)))+MAX(0,MIN(1,(S2544-scaling_params!$B$10)/(scaling_params!$C$10-scaling_params!$B$10))))/3</f>
        <v>0.137254902</v>
      </c>
      <c r="AB2544" s="15">
        <f>(MAX(0,MIN(1,(U2544-scaling_params!$B$12)/(scaling_params!$C$12-scaling_params!$B$12)))+MAX(0,MIN(1,(V2544-scaling_params!$B$13)/(scaling_params!$C$13-scaling_params!$B$13))))/2</f>
        <v>0.17</v>
      </c>
      <c r="AC2544" s="13">
        <f>(scaling_params!$G$2*X2544+scaling_params!$G$3*Y2544+scaling_params!$G$4*Z2544+scaling_params!$G$5*AA2544+scaling_params!$G$6*AB2544)*100</f>
        <v>19.18982353</v>
      </c>
      <c r="AD2544" s="11" t="s">
        <v>681</v>
      </c>
      <c r="AE2544" s="11">
        <f t="shared" si="2"/>
        <v>0</v>
      </c>
    </row>
    <row r="2545" ht="15.75" customHeight="1">
      <c r="A2545" s="11" t="s">
        <v>450</v>
      </c>
      <c r="B2545" s="11" t="s">
        <v>163</v>
      </c>
      <c r="C2545" s="11" t="s">
        <v>449</v>
      </c>
      <c r="D2545" s="11" t="s">
        <v>174</v>
      </c>
      <c r="E2545" s="12">
        <v>2025.0</v>
      </c>
      <c r="F2545" s="11" t="s">
        <v>171</v>
      </c>
      <c r="G2545" s="11" t="s">
        <v>167</v>
      </c>
      <c r="H2545" s="11">
        <v>1.0</v>
      </c>
      <c r="I2545" s="13">
        <v>8.3</v>
      </c>
      <c r="J2545" s="11">
        <v>0.0</v>
      </c>
      <c r="K2545" s="13">
        <v>4.9</v>
      </c>
      <c r="L2545" s="13">
        <v>7.5</v>
      </c>
      <c r="M2545" s="11">
        <v>-10.0</v>
      </c>
      <c r="N2545" s="14">
        <v>0.71</v>
      </c>
      <c r="O2545" s="13">
        <v>53.6</v>
      </c>
      <c r="P2545" s="13">
        <v>9.0</v>
      </c>
      <c r="Q2545" s="13">
        <v>22.9</v>
      </c>
      <c r="R2545" s="13">
        <v>8.4</v>
      </c>
      <c r="S2545" s="13">
        <v>2.9</v>
      </c>
      <c r="T2545" s="13">
        <v>3.5</v>
      </c>
      <c r="U2545" s="13">
        <v>0.8</v>
      </c>
      <c r="V2545" s="13">
        <v>64.9</v>
      </c>
      <c r="W2545" s="11" t="str">
        <f t="shared" si="1"/>
        <v>C-Weak|BBVA|Digital|2025</v>
      </c>
      <c r="X2545" s="15">
        <f>(MAX(0,MIN(1,1-(K2545-scaling_params!$B$2)/(scaling_params!$C$2-scaling_params!$B$2)))+MAX(0,MIN(1,(L2545-scaling_params!$B$3)/(scaling_params!$C$3-scaling_params!$B$3))))/2</f>
        <v>0.3308823529</v>
      </c>
      <c r="Y2545" s="15">
        <f>(MAX(0,MIN(1,(M2545-scaling_params!$B$4)/(scaling_params!$C$4-scaling_params!$B$4)))+MAX(0,MIN(1,(N2545-scaling_params!$B$5)/(scaling_params!$C$5-scaling_params!$B$5))))/2</f>
        <v>0.3511904762</v>
      </c>
      <c r="Z2545" s="15">
        <f>(MAX(0,MIN(1,(O2545-scaling_params!$B$6)/(scaling_params!$C$6-scaling_params!$B$6)))+MAX(0,MIN(1,1-(P2545-scaling_params!$B$7)/(scaling_params!$C$7-scaling_params!$B$7)))+MAX(0,MIN(1,(T2545-scaling_params!$B$11)/(scaling_params!$C$11-scaling_params!$B$11))))/3</f>
        <v>0.2084942085</v>
      </c>
      <c r="AA2545" s="15">
        <f>(MAX(0,MIN(1,1-(Q2545-scaling_params!$B$8)/(scaling_params!$C$8-scaling_params!$B$8)))+MAX(0,MIN(1,(R2545-scaling_params!$B$9)/(scaling_params!$C$9-scaling_params!$B$9)))+MAX(0,MIN(1,(S2545-scaling_params!$B$10)/(scaling_params!$C$10-scaling_params!$B$10))))/3</f>
        <v>0.1274509804</v>
      </c>
      <c r="AB2545" s="15">
        <f>(MAX(0,MIN(1,(U2545-scaling_params!$B$12)/(scaling_params!$C$12-scaling_params!$B$12)))+MAX(0,MIN(1,(V2545-scaling_params!$B$13)/(scaling_params!$C$13-scaling_params!$B$13))))/2</f>
        <v>0.1954545455</v>
      </c>
      <c r="AC2545" s="13">
        <f>(scaling_params!$G$2*X2545+scaling_params!$G$3*Y2545+scaling_params!$G$4*Z2545+scaling_params!$G$5*AA2545+scaling_params!$G$6*AB2545)*100</f>
        <v>25.47782628</v>
      </c>
      <c r="AD2545" s="11" t="s">
        <v>681</v>
      </c>
      <c r="AE2545" s="11">
        <f t="shared" si="2"/>
        <v>0</v>
      </c>
    </row>
    <row r="2546" ht="15.75" customHeight="1">
      <c r="A2546" s="11" t="s">
        <v>451</v>
      </c>
      <c r="B2546" s="11" t="s">
        <v>163</v>
      </c>
      <c r="C2546" s="11" t="s">
        <v>449</v>
      </c>
      <c r="D2546" s="11" t="s">
        <v>174</v>
      </c>
      <c r="E2546" s="12">
        <v>2024.0</v>
      </c>
      <c r="F2546" s="11" t="s">
        <v>166</v>
      </c>
      <c r="G2546" s="11" t="s">
        <v>184</v>
      </c>
      <c r="H2546" s="11">
        <v>1.0</v>
      </c>
      <c r="I2546" s="13">
        <v>8.6</v>
      </c>
      <c r="J2546" s="11">
        <v>0.0</v>
      </c>
      <c r="K2546" s="13">
        <v>4.4</v>
      </c>
      <c r="L2546" s="13">
        <v>4.8</v>
      </c>
      <c r="M2546" s="11">
        <v>-31.0</v>
      </c>
      <c r="N2546" s="14">
        <v>0.62</v>
      </c>
      <c r="O2546" s="13">
        <v>50.8</v>
      </c>
      <c r="P2546" s="13">
        <v>10.1</v>
      </c>
      <c r="Q2546" s="13">
        <v>23.5</v>
      </c>
      <c r="R2546" s="13">
        <v>5.6</v>
      </c>
      <c r="S2546" s="13">
        <v>1.4</v>
      </c>
      <c r="T2546" s="13">
        <v>1.5</v>
      </c>
      <c r="U2546" s="13">
        <v>0.8</v>
      </c>
      <c r="V2546" s="13">
        <v>48.9</v>
      </c>
      <c r="W2546" s="11" t="str">
        <f t="shared" si="1"/>
        <v>C-Weak|BBVA|Digital|2024</v>
      </c>
      <c r="X2546" s="15">
        <f>(MAX(0,MIN(1,1-(K2546-scaling_params!$B$2)/(scaling_params!$C$2-scaling_params!$B$2)))+MAX(0,MIN(1,(L2546-scaling_params!$B$3)/(scaling_params!$C$3-scaling_params!$B$3))))/2</f>
        <v>0.1323529412</v>
      </c>
      <c r="Y2546" s="15">
        <f>(MAX(0,MIN(1,(M2546-scaling_params!$B$4)/(scaling_params!$C$4-scaling_params!$B$4)))+MAX(0,MIN(1,(N2546-scaling_params!$B$5)/(scaling_params!$C$5-scaling_params!$B$5))))/2</f>
        <v>0.1386904762</v>
      </c>
      <c r="Z2546" s="15">
        <f>(MAX(0,MIN(1,(O2546-scaling_params!$B$6)/(scaling_params!$C$6-scaling_params!$B$6)))+MAX(0,MIN(1,1-(P2546-scaling_params!$B$7)/(scaling_params!$C$7-scaling_params!$B$7)))+MAX(0,MIN(1,(T2546-scaling_params!$B$11)/(scaling_params!$C$11-scaling_params!$B$11))))/3</f>
        <v>0</v>
      </c>
      <c r="AA2546" s="15">
        <f>(MAX(0,MIN(1,1-(Q2546-scaling_params!$B$8)/(scaling_params!$C$8-scaling_params!$B$8)))+MAX(0,MIN(1,(R2546-scaling_params!$B$9)/(scaling_params!$C$9-scaling_params!$B$9)))+MAX(0,MIN(1,(S2546-scaling_params!$B$10)/(scaling_params!$C$10-scaling_params!$B$10))))/3</f>
        <v>0</v>
      </c>
      <c r="AB2546" s="15">
        <f>(MAX(0,MIN(1,(U2546-scaling_params!$B$12)/(scaling_params!$C$12-scaling_params!$B$12)))+MAX(0,MIN(1,(V2546-scaling_params!$B$13)/(scaling_params!$C$13-scaling_params!$B$13))))/2</f>
        <v>0.05</v>
      </c>
      <c r="AC2546" s="13">
        <f>(scaling_params!$G$2*X2546+scaling_params!$G$3*Y2546+scaling_params!$G$4*Z2546+scaling_params!$G$5*AA2546+scaling_params!$G$6*AB2546)*100</f>
        <v>6.959520308</v>
      </c>
      <c r="AD2546" s="11" t="s">
        <v>681</v>
      </c>
      <c r="AE2546" s="11">
        <f t="shared" si="2"/>
        <v>0</v>
      </c>
    </row>
    <row r="2547" ht="15.75" customHeight="1">
      <c r="A2547" s="11" t="s">
        <v>451</v>
      </c>
      <c r="B2547" s="11" t="s">
        <v>163</v>
      </c>
      <c r="C2547" s="11" t="s">
        <v>449</v>
      </c>
      <c r="D2547" s="11" t="s">
        <v>174</v>
      </c>
      <c r="E2547" s="12">
        <v>2025.0</v>
      </c>
      <c r="F2547" s="11" t="s">
        <v>166</v>
      </c>
      <c r="G2547" s="11" t="s">
        <v>184</v>
      </c>
      <c r="H2547" s="11">
        <v>1.0</v>
      </c>
      <c r="I2547" s="13">
        <v>8.3</v>
      </c>
      <c r="J2547" s="11">
        <v>0.0</v>
      </c>
      <c r="K2547" s="13">
        <v>4.9</v>
      </c>
      <c r="L2547" s="13">
        <v>3.4</v>
      </c>
      <c r="M2547" s="11">
        <v>-24.0</v>
      </c>
      <c r="N2547" s="14">
        <v>0.68</v>
      </c>
      <c r="O2547" s="13">
        <v>53.6</v>
      </c>
      <c r="P2547" s="13">
        <v>9.0</v>
      </c>
      <c r="Q2547" s="13">
        <v>22.9</v>
      </c>
      <c r="R2547" s="13">
        <v>8.4</v>
      </c>
      <c r="S2547" s="13">
        <v>1.8</v>
      </c>
      <c r="T2547" s="13">
        <v>2.0</v>
      </c>
      <c r="U2547" s="13">
        <v>0.8</v>
      </c>
      <c r="V2547" s="13">
        <v>51.2</v>
      </c>
      <c r="W2547" s="11" t="str">
        <f t="shared" si="1"/>
        <v>C-Weak|BBVA|Digital|2025</v>
      </c>
      <c r="X2547" s="15">
        <f>(MAX(0,MIN(1,1-(K2547-scaling_params!$B$2)/(scaling_params!$C$2-scaling_params!$B$2)))+MAX(0,MIN(1,(L2547-scaling_params!$B$3)/(scaling_params!$C$3-scaling_params!$B$3))))/2</f>
        <v>0.02941176471</v>
      </c>
      <c r="Y2547" s="15">
        <f>(MAX(0,MIN(1,(M2547-scaling_params!$B$4)/(scaling_params!$C$4-scaling_params!$B$4)))+MAX(0,MIN(1,(N2547-scaling_params!$B$5)/(scaling_params!$C$5-scaling_params!$B$5))))/2</f>
        <v>0.2470238095</v>
      </c>
      <c r="Z2547" s="15">
        <f>(MAX(0,MIN(1,(O2547-scaling_params!$B$6)/(scaling_params!$C$6-scaling_params!$B$6)))+MAX(0,MIN(1,1-(P2547-scaling_params!$B$7)/(scaling_params!$C$7-scaling_params!$B$7)))+MAX(0,MIN(1,(T2547-scaling_params!$B$11)/(scaling_params!$C$11-scaling_params!$B$11))))/3</f>
        <v>0.06563706564</v>
      </c>
      <c r="AA2547" s="15">
        <f>(MAX(0,MIN(1,1-(Q2547-scaling_params!$B$8)/(scaling_params!$C$8-scaling_params!$B$8)))+MAX(0,MIN(1,(R2547-scaling_params!$B$9)/(scaling_params!$C$9-scaling_params!$B$9)))+MAX(0,MIN(1,(S2547-scaling_params!$B$10)/(scaling_params!$C$10-scaling_params!$B$10))))/3</f>
        <v>0.01960784314</v>
      </c>
      <c r="AB2547" s="15">
        <f>(MAX(0,MIN(1,(U2547-scaling_params!$B$12)/(scaling_params!$C$12-scaling_params!$B$12)))+MAX(0,MIN(1,(V2547-scaling_params!$B$13)/(scaling_params!$C$13-scaling_params!$B$13))))/2</f>
        <v>0.07090909091</v>
      </c>
      <c r="AC2547" s="13">
        <f>(scaling_params!$G$2*X2547+scaling_params!$G$3*Y2547+scaling_params!$G$4*Z2547+scaling_params!$G$5*AA2547+scaling_params!$G$6*AB2547)*100</f>
        <v>9.220532349</v>
      </c>
      <c r="AD2547" s="11" t="s">
        <v>681</v>
      </c>
      <c r="AE2547" s="11">
        <f t="shared" si="2"/>
        <v>0</v>
      </c>
    </row>
    <row r="2548" ht="15.75" customHeight="1">
      <c r="A2548" s="11" t="s">
        <v>452</v>
      </c>
      <c r="B2548" s="11" t="s">
        <v>163</v>
      </c>
      <c r="C2548" s="11" t="s">
        <v>449</v>
      </c>
      <c r="D2548" s="11" t="s">
        <v>177</v>
      </c>
      <c r="E2548" s="12">
        <v>2024.0</v>
      </c>
      <c r="F2548" s="11" t="s">
        <v>171</v>
      </c>
      <c r="G2548" s="11" t="s">
        <v>172</v>
      </c>
      <c r="H2548" s="11">
        <v>4.0</v>
      </c>
      <c r="I2548" s="13">
        <v>8.6</v>
      </c>
      <c r="J2548" s="11">
        <v>0.0</v>
      </c>
      <c r="K2548" s="13">
        <v>4.9</v>
      </c>
      <c r="L2548" s="13">
        <v>4.4</v>
      </c>
      <c r="M2548" s="11">
        <v>-15.0</v>
      </c>
      <c r="N2548" s="14">
        <v>0.59</v>
      </c>
      <c r="O2548" s="13">
        <v>59.8</v>
      </c>
      <c r="P2548" s="13">
        <v>9.1</v>
      </c>
      <c r="Q2548" s="13">
        <v>23.3</v>
      </c>
      <c r="R2548" s="13">
        <v>7.2</v>
      </c>
      <c r="S2548" s="13">
        <v>3.1</v>
      </c>
      <c r="T2548" s="13">
        <v>2.3</v>
      </c>
      <c r="U2548" s="13">
        <v>0.7</v>
      </c>
      <c r="V2548" s="13">
        <v>60.2</v>
      </c>
      <c r="W2548" s="11" t="str">
        <f t="shared" si="1"/>
        <v>C-Weak|BBVA|Retail|2024</v>
      </c>
      <c r="X2548" s="15">
        <f>(MAX(0,MIN(1,1-(K2548-scaling_params!$B$2)/(scaling_params!$C$2-scaling_params!$B$2)))+MAX(0,MIN(1,(L2548-scaling_params!$B$3)/(scaling_params!$C$3-scaling_params!$B$3))))/2</f>
        <v>0.1029411765</v>
      </c>
      <c r="Y2548" s="15">
        <f>(MAX(0,MIN(1,(M2548-scaling_params!$B$4)/(scaling_params!$C$4-scaling_params!$B$4)))+MAX(0,MIN(1,(N2548-scaling_params!$B$5)/(scaling_params!$C$5-scaling_params!$B$5))))/2</f>
        <v>0.1773809524</v>
      </c>
      <c r="Z2548" s="15">
        <f>(MAX(0,MIN(1,(O2548-scaling_params!$B$6)/(scaling_params!$C$6-scaling_params!$B$6)))+MAX(0,MIN(1,1-(P2548-scaling_params!$B$7)/(scaling_params!$C$7-scaling_params!$B$7)))+MAX(0,MIN(1,(T2548-scaling_params!$B$11)/(scaling_params!$C$11-scaling_params!$B$11))))/3</f>
        <v>0.1380047657</v>
      </c>
      <c r="AA2548" s="15">
        <f>(MAX(0,MIN(1,1-(Q2548-scaling_params!$B$8)/(scaling_params!$C$8-scaling_params!$B$8)))+MAX(0,MIN(1,(R2548-scaling_params!$B$9)/(scaling_params!$C$9-scaling_params!$B$9)))+MAX(0,MIN(1,(S2548-scaling_params!$B$10)/(scaling_params!$C$10-scaling_params!$B$10))))/3</f>
        <v>0.1470588235</v>
      </c>
      <c r="AB2548" s="15">
        <f>(MAX(0,MIN(1,(U2548-scaling_params!$B$12)/(scaling_params!$C$12-scaling_params!$B$12)))+MAX(0,MIN(1,(V2548-scaling_params!$B$13)/(scaling_params!$C$13-scaling_params!$B$13))))/2</f>
        <v>0.1527272727</v>
      </c>
      <c r="AC2548" s="13">
        <f>(scaling_params!$G$2*X2548+scaling_params!$G$3*Y2548+scaling_params!$G$4*Z2548+scaling_params!$G$5*AA2548+scaling_params!$G$6*AB2548)*100</f>
        <v>14.22109913</v>
      </c>
      <c r="AD2548" s="11" t="s">
        <v>681</v>
      </c>
      <c r="AE2548" s="11">
        <f t="shared" si="2"/>
        <v>0</v>
      </c>
    </row>
    <row r="2549" ht="15.75" customHeight="1">
      <c r="A2549" s="11" t="s">
        <v>452</v>
      </c>
      <c r="B2549" s="11" t="s">
        <v>163</v>
      </c>
      <c r="C2549" s="11" t="s">
        <v>449</v>
      </c>
      <c r="D2549" s="11" t="s">
        <v>177</v>
      </c>
      <c r="E2549" s="12">
        <v>2025.0</v>
      </c>
      <c r="F2549" s="11" t="s">
        <v>171</v>
      </c>
      <c r="G2549" s="11" t="s">
        <v>172</v>
      </c>
      <c r="H2549" s="11">
        <v>4.0</v>
      </c>
      <c r="I2549" s="13">
        <v>8.3</v>
      </c>
      <c r="J2549" s="11">
        <v>0.0</v>
      </c>
      <c r="K2549" s="13">
        <v>5.4</v>
      </c>
      <c r="L2549" s="13">
        <v>5.1</v>
      </c>
      <c r="M2549" s="11">
        <v>5.0</v>
      </c>
      <c r="N2549" s="14">
        <v>0.64</v>
      </c>
      <c r="O2549" s="13">
        <v>52.5</v>
      </c>
      <c r="P2549" s="13">
        <v>9.5</v>
      </c>
      <c r="Q2549" s="13">
        <v>23.0</v>
      </c>
      <c r="R2549" s="13">
        <v>10.6</v>
      </c>
      <c r="S2549" s="13">
        <v>3.3</v>
      </c>
      <c r="T2549" s="13">
        <v>2.8</v>
      </c>
      <c r="U2549" s="13">
        <v>0.7</v>
      </c>
      <c r="V2549" s="13">
        <v>59.1</v>
      </c>
      <c r="W2549" s="11" t="str">
        <f t="shared" si="1"/>
        <v>C-Weak|BBVA|Retail|2025</v>
      </c>
      <c r="X2549" s="15">
        <f>(MAX(0,MIN(1,1-(K2549-scaling_params!$B$2)/(scaling_params!$C$2-scaling_params!$B$2)))+MAX(0,MIN(1,(L2549-scaling_params!$B$3)/(scaling_params!$C$3-scaling_params!$B$3))))/2</f>
        <v>0.1544117647</v>
      </c>
      <c r="Y2549" s="15">
        <f>(MAX(0,MIN(1,(M2549-scaling_params!$B$4)/(scaling_params!$C$4-scaling_params!$B$4)))+MAX(0,MIN(1,(N2549-scaling_params!$B$5)/(scaling_params!$C$5-scaling_params!$B$5))))/2</f>
        <v>0.3351190476</v>
      </c>
      <c r="Z2549" s="15">
        <f>(MAX(0,MIN(1,(O2549-scaling_params!$B$6)/(scaling_params!$C$6-scaling_params!$B$6)))+MAX(0,MIN(1,1-(P2549-scaling_params!$B$7)/(scaling_params!$C$7-scaling_params!$B$7)))+MAX(0,MIN(1,(T2549-scaling_params!$B$11)/(scaling_params!$C$11-scaling_params!$B$11))))/3</f>
        <v>0.1238095238</v>
      </c>
      <c r="AA2549" s="15">
        <f>(MAX(0,MIN(1,1-(Q2549-scaling_params!$B$8)/(scaling_params!$C$8-scaling_params!$B$8)))+MAX(0,MIN(1,(R2549-scaling_params!$B$9)/(scaling_params!$C$9-scaling_params!$B$9)))+MAX(0,MIN(1,(S2549-scaling_params!$B$10)/(scaling_params!$C$10-scaling_params!$B$10))))/3</f>
        <v>0.1751054852</v>
      </c>
      <c r="AB2549" s="15">
        <f>(MAX(0,MIN(1,(U2549-scaling_params!$B$12)/(scaling_params!$C$12-scaling_params!$B$12)))+MAX(0,MIN(1,(V2549-scaling_params!$B$13)/(scaling_params!$C$13-scaling_params!$B$13))))/2</f>
        <v>0.1427272727</v>
      </c>
      <c r="AC2549" s="13">
        <f>(scaling_params!$G$2*X2549+scaling_params!$G$3*Y2549+scaling_params!$G$4*Z2549+scaling_params!$G$5*AA2549+scaling_params!$G$6*AB2549)*100</f>
        <v>19.17953626</v>
      </c>
      <c r="AD2549" s="11" t="s">
        <v>681</v>
      </c>
      <c r="AE2549" s="11">
        <f t="shared" si="2"/>
        <v>0</v>
      </c>
    </row>
    <row r="2550" ht="15.75" customHeight="1">
      <c r="A2550" s="11" t="s">
        <v>453</v>
      </c>
      <c r="B2550" s="11" t="s">
        <v>163</v>
      </c>
      <c r="C2550" s="11" t="s">
        <v>449</v>
      </c>
      <c r="D2550" s="11" t="s">
        <v>174</v>
      </c>
      <c r="E2550" s="12">
        <v>2024.0</v>
      </c>
      <c r="F2550" s="11" t="s">
        <v>166</v>
      </c>
      <c r="G2550" s="11" t="s">
        <v>167</v>
      </c>
      <c r="H2550" s="11">
        <v>2.0</v>
      </c>
      <c r="I2550" s="13">
        <v>8.6</v>
      </c>
      <c r="J2550" s="11">
        <v>0.0</v>
      </c>
      <c r="K2550" s="13">
        <v>4.4</v>
      </c>
      <c r="L2550" s="13">
        <v>4.5</v>
      </c>
      <c r="M2550" s="11">
        <v>5.0</v>
      </c>
      <c r="N2550" s="14">
        <v>0.64</v>
      </c>
      <c r="O2550" s="13">
        <v>50.8</v>
      </c>
      <c r="P2550" s="13">
        <v>10.1</v>
      </c>
      <c r="Q2550" s="13">
        <v>23.5</v>
      </c>
      <c r="R2550" s="13">
        <v>5.6</v>
      </c>
      <c r="S2550" s="13">
        <v>2.3</v>
      </c>
      <c r="T2550" s="13">
        <v>2.4</v>
      </c>
      <c r="U2550" s="13">
        <v>0.8</v>
      </c>
      <c r="V2550" s="13">
        <v>59.2</v>
      </c>
      <c r="W2550" s="11" t="str">
        <f t="shared" si="1"/>
        <v>C-Weak|BBVA|Digital|2024</v>
      </c>
      <c r="X2550" s="15">
        <f>(MAX(0,MIN(1,1-(K2550-scaling_params!$B$2)/(scaling_params!$C$2-scaling_params!$B$2)))+MAX(0,MIN(1,(L2550-scaling_params!$B$3)/(scaling_params!$C$3-scaling_params!$B$3))))/2</f>
        <v>0.1102941176</v>
      </c>
      <c r="Y2550" s="15">
        <f>(MAX(0,MIN(1,(M2550-scaling_params!$B$4)/(scaling_params!$C$4-scaling_params!$B$4)))+MAX(0,MIN(1,(N2550-scaling_params!$B$5)/(scaling_params!$C$5-scaling_params!$B$5))))/2</f>
        <v>0.3351190476</v>
      </c>
      <c r="Z2550" s="15">
        <f>(MAX(0,MIN(1,(O2550-scaling_params!$B$6)/(scaling_params!$C$6-scaling_params!$B$6)))+MAX(0,MIN(1,1-(P2550-scaling_params!$B$7)/(scaling_params!$C$7-scaling_params!$B$7)))+MAX(0,MIN(1,(T2550-scaling_params!$B$11)/(scaling_params!$C$11-scaling_params!$B$11))))/3</f>
        <v>0.08571428571</v>
      </c>
      <c r="AA2550" s="15">
        <f>(MAX(0,MIN(1,1-(Q2550-scaling_params!$B$8)/(scaling_params!$C$8-scaling_params!$B$8)))+MAX(0,MIN(1,(R2550-scaling_params!$B$9)/(scaling_params!$C$9-scaling_params!$B$9)))+MAX(0,MIN(1,(S2550-scaling_params!$B$10)/(scaling_params!$C$10-scaling_params!$B$10))))/3</f>
        <v>0.06862745098</v>
      </c>
      <c r="AB2550" s="15">
        <f>(MAX(0,MIN(1,(U2550-scaling_params!$B$12)/(scaling_params!$C$12-scaling_params!$B$12)))+MAX(0,MIN(1,(V2550-scaling_params!$B$13)/(scaling_params!$C$13-scaling_params!$B$13))))/2</f>
        <v>0.1436363636</v>
      </c>
      <c r="AC2550" s="13">
        <f>(scaling_params!$G$2*X2550+scaling_params!$G$3*Y2550+scaling_params!$G$4*Z2550+scaling_params!$G$5*AA2550+scaling_params!$G$6*AB2550)*100</f>
        <v>15.38424733</v>
      </c>
      <c r="AD2550" s="11" t="s">
        <v>681</v>
      </c>
      <c r="AE2550" s="11">
        <f t="shared" si="2"/>
        <v>0</v>
      </c>
    </row>
    <row r="2551" ht="15.75" customHeight="1">
      <c r="A2551" s="11" t="s">
        <v>453</v>
      </c>
      <c r="B2551" s="11" t="s">
        <v>163</v>
      </c>
      <c r="C2551" s="11" t="s">
        <v>449</v>
      </c>
      <c r="D2551" s="11" t="s">
        <v>174</v>
      </c>
      <c r="E2551" s="12">
        <v>2025.0</v>
      </c>
      <c r="F2551" s="11" t="s">
        <v>166</v>
      </c>
      <c r="G2551" s="11" t="s">
        <v>167</v>
      </c>
      <c r="H2551" s="11">
        <v>2.0</v>
      </c>
      <c r="I2551" s="13">
        <v>8.3</v>
      </c>
      <c r="J2551" s="11">
        <v>0.0</v>
      </c>
      <c r="K2551" s="13">
        <v>4.9</v>
      </c>
      <c r="L2551" s="13">
        <v>4.8</v>
      </c>
      <c r="M2551" s="11">
        <v>-7.0</v>
      </c>
      <c r="N2551" s="14">
        <v>0.76</v>
      </c>
      <c r="O2551" s="13">
        <v>53.6</v>
      </c>
      <c r="P2551" s="13">
        <v>9.0</v>
      </c>
      <c r="Q2551" s="13">
        <v>22.9</v>
      </c>
      <c r="R2551" s="13">
        <v>8.4</v>
      </c>
      <c r="S2551" s="13">
        <v>2.4</v>
      </c>
      <c r="T2551" s="13">
        <v>2.3</v>
      </c>
      <c r="U2551" s="13">
        <v>0.8</v>
      </c>
      <c r="V2551" s="13">
        <v>64.5</v>
      </c>
      <c r="W2551" s="11" t="str">
        <f t="shared" si="1"/>
        <v>C-Weak|BBVA|Digital|2025</v>
      </c>
      <c r="X2551" s="15">
        <f>(MAX(0,MIN(1,1-(K2551-scaling_params!$B$2)/(scaling_params!$C$2-scaling_params!$B$2)))+MAX(0,MIN(1,(L2551-scaling_params!$B$3)/(scaling_params!$C$3-scaling_params!$B$3))))/2</f>
        <v>0.1323529412</v>
      </c>
      <c r="Y2551" s="15">
        <f>(MAX(0,MIN(1,(M2551-scaling_params!$B$4)/(scaling_params!$C$4-scaling_params!$B$4)))+MAX(0,MIN(1,(N2551-scaling_params!$B$5)/(scaling_params!$C$5-scaling_params!$B$5))))/2</f>
        <v>0.4279761905</v>
      </c>
      <c r="Z2551" s="15">
        <f>(MAX(0,MIN(1,(O2551-scaling_params!$B$6)/(scaling_params!$C$6-scaling_params!$B$6)))+MAX(0,MIN(1,1-(P2551-scaling_params!$B$7)/(scaling_params!$C$7-scaling_params!$B$7)))+MAX(0,MIN(1,(T2551-scaling_params!$B$11)/(scaling_params!$C$11-scaling_params!$B$11))))/3</f>
        <v>0.09420849421</v>
      </c>
      <c r="AA2551" s="15">
        <f>(MAX(0,MIN(1,1-(Q2551-scaling_params!$B$8)/(scaling_params!$C$8-scaling_params!$B$8)))+MAX(0,MIN(1,(R2551-scaling_params!$B$9)/(scaling_params!$C$9-scaling_params!$B$9)))+MAX(0,MIN(1,(S2551-scaling_params!$B$10)/(scaling_params!$C$10-scaling_params!$B$10))))/3</f>
        <v>0.07843137255</v>
      </c>
      <c r="AB2551" s="15">
        <f>(MAX(0,MIN(1,(U2551-scaling_params!$B$12)/(scaling_params!$C$12-scaling_params!$B$12)))+MAX(0,MIN(1,(V2551-scaling_params!$B$13)/(scaling_params!$C$13-scaling_params!$B$13))))/2</f>
        <v>0.1918181818</v>
      </c>
      <c r="AC2551" s="13">
        <f>(scaling_params!$G$2*X2551+scaling_params!$G$3*Y2551+scaling_params!$G$4*Z2551+scaling_params!$G$5*AA2551+scaling_params!$G$6*AB2551)*100</f>
        <v>19.02548091</v>
      </c>
      <c r="AD2551" s="11" t="s">
        <v>681</v>
      </c>
      <c r="AE2551" s="11">
        <f t="shared" si="2"/>
        <v>0</v>
      </c>
    </row>
    <row r="2552" ht="15.75" customHeight="1">
      <c r="A2552" s="11" t="s">
        <v>454</v>
      </c>
      <c r="B2552" s="11" t="s">
        <v>163</v>
      </c>
      <c r="C2552" s="11" t="s">
        <v>449</v>
      </c>
      <c r="D2552" s="11" t="s">
        <v>174</v>
      </c>
      <c r="E2552" s="12">
        <v>2024.0</v>
      </c>
      <c r="F2552" s="11" t="s">
        <v>166</v>
      </c>
      <c r="G2552" s="11" t="s">
        <v>167</v>
      </c>
      <c r="H2552" s="11">
        <v>4.0</v>
      </c>
      <c r="I2552" s="13">
        <v>8.6</v>
      </c>
      <c r="J2552" s="11">
        <v>0.0</v>
      </c>
      <c r="K2552" s="13">
        <v>4.4</v>
      </c>
      <c r="L2552" s="13">
        <v>2.6</v>
      </c>
      <c r="M2552" s="11">
        <v>-10.0</v>
      </c>
      <c r="N2552" s="14">
        <v>0.6</v>
      </c>
      <c r="O2552" s="13">
        <v>50.8</v>
      </c>
      <c r="P2552" s="13">
        <v>10.1</v>
      </c>
      <c r="Q2552" s="13">
        <v>23.5</v>
      </c>
      <c r="R2552" s="13">
        <v>5.6</v>
      </c>
      <c r="S2552" s="13">
        <v>1.6</v>
      </c>
      <c r="T2552" s="13">
        <v>1.3</v>
      </c>
      <c r="U2552" s="13">
        <v>0.8</v>
      </c>
      <c r="V2552" s="13">
        <v>43.9</v>
      </c>
      <c r="W2552" s="11" t="str">
        <f t="shared" si="1"/>
        <v>C-Weak|BBVA|Digital|2024</v>
      </c>
      <c r="X2552" s="15">
        <f>(MAX(0,MIN(1,1-(K2552-scaling_params!$B$2)/(scaling_params!$C$2-scaling_params!$B$2)))+MAX(0,MIN(1,(L2552-scaling_params!$B$3)/(scaling_params!$C$3-scaling_params!$B$3))))/2</f>
        <v>0</v>
      </c>
      <c r="Y2552" s="15">
        <f>(MAX(0,MIN(1,(M2552-scaling_params!$B$4)/(scaling_params!$C$4-scaling_params!$B$4)))+MAX(0,MIN(1,(N2552-scaling_params!$B$5)/(scaling_params!$C$5-scaling_params!$B$5))))/2</f>
        <v>0.2136904762</v>
      </c>
      <c r="Z2552" s="15">
        <f>(MAX(0,MIN(1,(O2552-scaling_params!$B$6)/(scaling_params!$C$6-scaling_params!$B$6)))+MAX(0,MIN(1,1-(P2552-scaling_params!$B$7)/(scaling_params!$C$7-scaling_params!$B$7)))+MAX(0,MIN(1,(T2552-scaling_params!$B$11)/(scaling_params!$C$11-scaling_params!$B$11))))/3</f>
        <v>0</v>
      </c>
      <c r="AA2552" s="15">
        <f>(MAX(0,MIN(1,1-(Q2552-scaling_params!$B$8)/(scaling_params!$C$8-scaling_params!$B$8)))+MAX(0,MIN(1,(R2552-scaling_params!$B$9)/(scaling_params!$C$9-scaling_params!$B$9)))+MAX(0,MIN(1,(S2552-scaling_params!$B$10)/(scaling_params!$C$10-scaling_params!$B$10))))/3</f>
        <v>0</v>
      </c>
      <c r="AB2552" s="15">
        <f>(MAX(0,MIN(1,(U2552-scaling_params!$B$12)/(scaling_params!$C$12-scaling_params!$B$12)))+MAX(0,MIN(1,(V2552-scaling_params!$B$13)/(scaling_params!$C$13-scaling_params!$B$13))))/2</f>
        <v>0.004545454545</v>
      </c>
      <c r="AC2552" s="13">
        <f>(scaling_params!$G$2*X2552+scaling_params!$G$3*Y2552+scaling_params!$G$4*Z2552+scaling_params!$G$5*AA2552+scaling_params!$G$6*AB2552)*100</f>
        <v>5.075362554</v>
      </c>
      <c r="AD2552" s="11" t="s">
        <v>681</v>
      </c>
      <c r="AE2552" s="11">
        <f t="shared" si="2"/>
        <v>0</v>
      </c>
    </row>
    <row r="2553" ht="15.75" customHeight="1">
      <c r="A2553" s="11" t="s">
        <v>454</v>
      </c>
      <c r="B2553" s="11" t="s">
        <v>163</v>
      </c>
      <c r="C2553" s="11" t="s">
        <v>449</v>
      </c>
      <c r="D2553" s="11" t="s">
        <v>174</v>
      </c>
      <c r="E2553" s="12">
        <v>2025.0</v>
      </c>
      <c r="F2553" s="11" t="s">
        <v>166</v>
      </c>
      <c r="G2553" s="11" t="s">
        <v>167</v>
      </c>
      <c r="H2553" s="11">
        <v>4.0</v>
      </c>
      <c r="I2553" s="13">
        <v>8.3</v>
      </c>
      <c r="J2553" s="11">
        <v>0.0</v>
      </c>
      <c r="K2553" s="13">
        <v>4.9</v>
      </c>
      <c r="L2553" s="13">
        <v>4.8</v>
      </c>
      <c r="M2553" s="11">
        <v>-21.0</v>
      </c>
      <c r="N2553" s="14">
        <v>0.62</v>
      </c>
      <c r="O2553" s="13">
        <v>53.6</v>
      </c>
      <c r="P2553" s="13">
        <v>9.0</v>
      </c>
      <c r="Q2553" s="13">
        <v>22.9</v>
      </c>
      <c r="R2553" s="13">
        <v>8.4</v>
      </c>
      <c r="S2553" s="13">
        <v>2.1</v>
      </c>
      <c r="T2553" s="13">
        <v>1.7</v>
      </c>
      <c r="U2553" s="13">
        <v>0.8</v>
      </c>
      <c r="V2553" s="13">
        <v>48.3</v>
      </c>
      <c r="W2553" s="11" t="str">
        <f t="shared" si="1"/>
        <v>C-Weak|BBVA|Digital|2025</v>
      </c>
      <c r="X2553" s="15">
        <f>(MAX(0,MIN(1,1-(K2553-scaling_params!$B$2)/(scaling_params!$C$2-scaling_params!$B$2)))+MAX(0,MIN(1,(L2553-scaling_params!$B$3)/(scaling_params!$C$3-scaling_params!$B$3))))/2</f>
        <v>0.1323529412</v>
      </c>
      <c r="Y2553" s="15">
        <f>(MAX(0,MIN(1,(M2553-scaling_params!$B$4)/(scaling_params!$C$4-scaling_params!$B$4)))+MAX(0,MIN(1,(N2553-scaling_params!$B$5)/(scaling_params!$C$5-scaling_params!$B$5))))/2</f>
        <v>0.1863095238</v>
      </c>
      <c r="Z2553" s="15">
        <f>(MAX(0,MIN(1,(O2553-scaling_params!$B$6)/(scaling_params!$C$6-scaling_params!$B$6)))+MAX(0,MIN(1,1-(P2553-scaling_params!$B$7)/(scaling_params!$C$7-scaling_params!$B$7)))+MAX(0,MIN(1,(T2553-scaling_params!$B$11)/(scaling_params!$C$11-scaling_params!$B$11))))/3</f>
        <v>0.03706563707</v>
      </c>
      <c r="AA2553" s="15">
        <f>(MAX(0,MIN(1,1-(Q2553-scaling_params!$B$8)/(scaling_params!$C$8-scaling_params!$B$8)))+MAX(0,MIN(1,(R2553-scaling_params!$B$9)/(scaling_params!$C$9-scaling_params!$B$9)))+MAX(0,MIN(1,(S2553-scaling_params!$B$10)/(scaling_params!$C$10-scaling_params!$B$10))))/3</f>
        <v>0.04901960784</v>
      </c>
      <c r="AB2553" s="15">
        <f>(MAX(0,MIN(1,(U2553-scaling_params!$B$12)/(scaling_params!$C$12-scaling_params!$B$12)))+MAX(0,MIN(1,(V2553-scaling_params!$B$13)/(scaling_params!$C$13-scaling_params!$B$13))))/2</f>
        <v>0.04454545455</v>
      </c>
      <c r="AC2553" s="13">
        <f>(scaling_params!$G$2*X2553+scaling_params!$G$3*Y2553+scaling_params!$G$4*Z2553+scaling_params!$G$5*AA2553+scaling_params!$G$6*AB2553)*100</f>
        <v>9.74799186</v>
      </c>
      <c r="AD2553" s="11" t="s">
        <v>681</v>
      </c>
      <c r="AE2553" s="11">
        <f t="shared" si="2"/>
        <v>0</v>
      </c>
    </row>
    <row r="2554" ht="15.75" customHeight="1">
      <c r="A2554" s="11" t="s">
        <v>455</v>
      </c>
      <c r="B2554" s="11" t="s">
        <v>163</v>
      </c>
      <c r="C2554" s="11" t="s">
        <v>449</v>
      </c>
      <c r="D2554" s="11" t="s">
        <v>181</v>
      </c>
      <c r="E2554" s="12">
        <v>2024.0</v>
      </c>
      <c r="F2554" s="11" t="s">
        <v>171</v>
      </c>
      <c r="G2554" s="11" t="s">
        <v>167</v>
      </c>
      <c r="H2554" s="11">
        <v>2.0</v>
      </c>
      <c r="I2554" s="13">
        <v>8.6</v>
      </c>
      <c r="J2554" s="11">
        <v>0.0</v>
      </c>
      <c r="K2554" s="13">
        <v>5.0</v>
      </c>
      <c r="L2554" s="13">
        <v>5.6</v>
      </c>
      <c r="M2554" s="11">
        <v>-23.0</v>
      </c>
      <c r="N2554" s="14">
        <v>0.7</v>
      </c>
      <c r="O2554" s="13">
        <v>58.2</v>
      </c>
      <c r="P2554" s="13">
        <v>10.1</v>
      </c>
      <c r="Q2554" s="13">
        <v>23.5</v>
      </c>
      <c r="R2554" s="13">
        <v>8.2</v>
      </c>
      <c r="S2554" s="13">
        <v>3.1</v>
      </c>
      <c r="T2554" s="13">
        <v>3.3</v>
      </c>
      <c r="U2554" s="13">
        <v>1.0</v>
      </c>
      <c r="V2554" s="13">
        <v>66.7</v>
      </c>
      <c r="W2554" s="11" t="str">
        <f t="shared" si="1"/>
        <v>C-Weak|BBVA|Corporate|2024</v>
      </c>
      <c r="X2554" s="15">
        <f>(MAX(0,MIN(1,1-(K2554-scaling_params!$B$2)/(scaling_params!$C$2-scaling_params!$B$2)))+MAX(0,MIN(1,(L2554-scaling_params!$B$3)/(scaling_params!$C$3-scaling_params!$B$3))))/2</f>
        <v>0.1911764706</v>
      </c>
      <c r="Y2554" s="15">
        <f>(MAX(0,MIN(1,(M2554-scaling_params!$B$4)/(scaling_params!$C$4-scaling_params!$B$4)))+MAX(0,MIN(1,(N2554-scaling_params!$B$5)/(scaling_params!$C$5-scaling_params!$B$5))))/2</f>
        <v>0.2767857143</v>
      </c>
      <c r="Z2554" s="15">
        <f>(MAX(0,MIN(1,(O2554-scaling_params!$B$6)/(scaling_params!$C$6-scaling_params!$B$6)))+MAX(0,MIN(1,1-(P2554-scaling_params!$B$7)/(scaling_params!$C$7-scaling_params!$B$7)))+MAX(0,MIN(1,(T2554-scaling_params!$B$11)/(scaling_params!$C$11-scaling_params!$B$11))))/3</f>
        <v>0.1978312117</v>
      </c>
      <c r="AA2554" s="15">
        <f>(MAX(0,MIN(1,1-(Q2554-scaling_params!$B$8)/(scaling_params!$C$8-scaling_params!$B$8)))+MAX(0,MIN(1,(R2554-scaling_params!$B$9)/(scaling_params!$C$9-scaling_params!$B$9)))+MAX(0,MIN(1,(S2554-scaling_params!$B$10)/(scaling_params!$C$10-scaling_params!$B$10))))/3</f>
        <v>0.1470588235</v>
      </c>
      <c r="AB2554" s="15">
        <f>(MAX(0,MIN(1,(U2554-scaling_params!$B$12)/(scaling_params!$C$12-scaling_params!$B$12)))+MAX(0,MIN(1,(V2554-scaling_params!$B$13)/(scaling_params!$C$13-scaling_params!$B$13))))/2</f>
        <v>0.2118181818</v>
      </c>
      <c r="AC2554" s="13">
        <f>(scaling_params!$G$2*X2554+scaling_params!$G$3*Y2554+scaling_params!$G$4*Z2554+scaling_params!$G$5*AA2554+scaling_params!$G$6*AB2554)*100</f>
        <v>20.73383466</v>
      </c>
      <c r="AD2554" s="11" t="s">
        <v>681</v>
      </c>
      <c r="AE2554" s="11">
        <f t="shared" si="2"/>
        <v>0</v>
      </c>
    </row>
    <row r="2555" ht="15.75" customHeight="1">
      <c r="A2555" s="11" t="s">
        <v>455</v>
      </c>
      <c r="B2555" s="11" t="s">
        <v>163</v>
      </c>
      <c r="C2555" s="11" t="s">
        <v>449</v>
      </c>
      <c r="D2555" s="11" t="s">
        <v>181</v>
      </c>
      <c r="E2555" s="12">
        <v>2025.0</v>
      </c>
      <c r="F2555" s="11" t="s">
        <v>171</v>
      </c>
      <c r="G2555" s="11" t="s">
        <v>167</v>
      </c>
      <c r="H2555" s="11">
        <v>2.0</v>
      </c>
      <c r="I2555" s="13">
        <v>8.3</v>
      </c>
      <c r="J2555" s="11">
        <v>0.0</v>
      </c>
      <c r="K2555" s="13">
        <v>5.1</v>
      </c>
      <c r="L2555" s="13">
        <v>5.5</v>
      </c>
      <c r="M2555" s="11">
        <v>-14.0</v>
      </c>
      <c r="N2555" s="14">
        <v>0.71</v>
      </c>
      <c r="O2555" s="13">
        <v>54.3</v>
      </c>
      <c r="P2555" s="13">
        <v>9.4</v>
      </c>
      <c r="Q2555" s="13">
        <v>22.9</v>
      </c>
      <c r="R2555" s="13">
        <v>7.0</v>
      </c>
      <c r="S2555" s="13">
        <v>2.5</v>
      </c>
      <c r="T2555" s="13">
        <v>2.0</v>
      </c>
      <c r="U2555" s="13">
        <v>0.8</v>
      </c>
      <c r="V2555" s="13">
        <v>58.5</v>
      </c>
      <c r="W2555" s="11" t="str">
        <f t="shared" si="1"/>
        <v>C-Weak|BBVA|Corporate|2025</v>
      </c>
      <c r="X2555" s="15">
        <f>(MAX(0,MIN(1,1-(K2555-scaling_params!$B$2)/(scaling_params!$C$2-scaling_params!$B$2)))+MAX(0,MIN(1,(L2555-scaling_params!$B$3)/(scaling_params!$C$3-scaling_params!$B$3))))/2</f>
        <v>0.1838235294</v>
      </c>
      <c r="Y2555" s="15">
        <f>(MAX(0,MIN(1,(M2555-scaling_params!$B$4)/(scaling_params!$C$4-scaling_params!$B$4)))+MAX(0,MIN(1,(N2555-scaling_params!$B$5)/(scaling_params!$C$5-scaling_params!$B$5))))/2</f>
        <v>0.3321428571</v>
      </c>
      <c r="Z2555" s="15">
        <f>(MAX(0,MIN(1,(O2555-scaling_params!$B$6)/(scaling_params!$C$6-scaling_params!$B$6)))+MAX(0,MIN(1,1-(P2555-scaling_params!$B$7)/(scaling_params!$C$7-scaling_params!$B$7)))+MAX(0,MIN(1,(T2555-scaling_params!$B$11)/(scaling_params!$C$11-scaling_params!$B$11))))/3</f>
        <v>0.04761904762</v>
      </c>
      <c r="AA2555" s="15">
        <f>(MAX(0,MIN(1,1-(Q2555-scaling_params!$B$8)/(scaling_params!$C$8-scaling_params!$B$8)))+MAX(0,MIN(1,(R2555-scaling_params!$B$9)/(scaling_params!$C$9-scaling_params!$B$9)))+MAX(0,MIN(1,(S2555-scaling_params!$B$10)/(scaling_params!$C$10-scaling_params!$B$10))))/3</f>
        <v>0.08823529412</v>
      </c>
      <c r="AB2555" s="15">
        <f>(MAX(0,MIN(1,(U2555-scaling_params!$B$12)/(scaling_params!$C$12-scaling_params!$B$12)))+MAX(0,MIN(1,(V2555-scaling_params!$B$13)/(scaling_params!$C$13-scaling_params!$B$13))))/2</f>
        <v>0.1372727273</v>
      </c>
      <c r="AC2555" s="13">
        <f>(scaling_params!$G$2*X2555+scaling_params!$G$3*Y2555+scaling_params!$G$4*Z2555+scaling_params!$G$5*AA2555+scaling_params!$G$6*AB2555)*100</f>
        <v>16.41701706</v>
      </c>
      <c r="AD2555" s="11" t="s">
        <v>681</v>
      </c>
      <c r="AE2555" s="11">
        <f t="shared" si="2"/>
        <v>0</v>
      </c>
    </row>
    <row r="2556" ht="15.75" customHeight="1">
      <c r="A2556" s="11" t="s">
        <v>456</v>
      </c>
      <c r="B2556" s="11" t="s">
        <v>163</v>
      </c>
      <c r="C2556" s="11" t="s">
        <v>449</v>
      </c>
      <c r="D2556" s="11" t="s">
        <v>170</v>
      </c>
      <c r="E2556" s="12">
        <v>2024.0</v>
      </c>
      <c r="F2556" s="11" t="s">
        <v>166</v>
      </c>
      <c r="G2556" s="11" t="s">
        <v>167</v>
      </c>
      <c r="H2556" s="11">
        <v>2.0</v>
      </c>
      <c r="I2556" s="13">
        <v>8.6</v>
      </c>
      <c r="J2556" s="11">
        <v>0.0</v>
      </c>
      <c r="K2556" s="13">
        <v>4.7</v>
      </c>
      <c r="L2556" s="13">
        <v>5.7</v>
      </c>
      <c r="M2556" s="11">
        <v>-13.0</v>
      </c>
      <c r="N2556" s="14">
        <v>0.67</v>
      </c>
      <c r="O2556" s="13">
        <v>58.3</v>
      </c>
      <c r="P2556" s="13">
        <v>9.6</v>
      </c>
      <c r="Q2556" s="13">
        <v>23.0</v>
      </c>
      <c r="R2556" s="13">
        <v>10.9</v>
      </c>
      <c r="S2556" s="13">
        <v>2.6</v>
      </c>
      <c r="T2556" s="13">
        <v>2.7</v>
      </c>
      <c r="U2556" s="13">
        <v>1.0</v>
      </c>
      <c r="V2556" s="13">
        <v>63.0</v>
      </c>
      <c r="W2556" s="11" t="str">
        <f t="shared" si="1"/>
        <v>C-Weak|BBVA|Risk|2024</v>
      </c>
      <c r="X2556" s="15">
        <f>(MAX(0,MIN(1,1-(K2556-scaling_params!$B$2)/(scaling_params!$C$2-scaling_params!$B$2)))+MAX(0,MIN(1,(L2556-scaling_params!$B$3)/(scaling_params!$C$3-scaling_params!$B$3))))/2</f>
        <v>0.1985294118</v>
      </c>
      <c r="Y2556" s="15">
        <f>(MAX(0,MIN(1,(M2556-scaling_params!$B$4)/(scaling_params!$C$4-scaling_params!$B$4)))+MAX(0,MIN(1,(N2556-scaling_params!$B$5)/(scaling_params!$C$5-scaling_params!$B$5))))/2</f>
        <v>0.2869047619</v>
      </c>
      <c r="Z2556" s="15">
        <f>(MAX(0,MIN(1,(O2556-scaling_params!$B$6)/(scaling_params!$C$6-scaling_params!$B$6)))+MAX(0,MIN(1,1-(P2556-scaling_params!$B$7)/(scaling_params!$C$7-scaling_params!$B$7)))+MAX(0,MIN(1,(T2556-scaling_params!$B$11)/(scaling_params!$C$11-scaling_params!$B$11))))/3</f>
        <v>0.1423385196</v>
      </c>
      <c r="AA2556" s="15">
        <f>(MAX(0,MIN(1,1-(Q2556-scaling_params!$B$8)/(scaling_params!$C$8-scaling_params!$B$8)))+MAX(0,MIN(1,(R2556-scaling_params!$B$9)/(scaling_params!$C$9-scaling_params!$B$9)))+MAX(0,MIN(1,(S2556-scaling_params!$B$10)/(scaling_params!$C$10-scaling_params!$B$10))))/3</f>
        <v>0.1191362621</v>
      </c>
      <c r="AB2556" s="15">
        <f>(MAX(0,MIN(1,(U2556-scaling_params!$B$12)/(scaling_params!$C$12-scaling_params!$B$12)))+MAX(0,MIN(1,(V2556-scaling_params!$B$13)/(scaling_params!$C$13-scaling_params!$B$13))))/2</f>
        <v>0.1781818182</v>
      </c>
      <c r="AC2556" s="13">
        <f>(scaling_params!$G$2*X2556+scaling_params!$G$3*Y2556+scaling_params!$G$4*Z2556+scaling_params!$G$5*AA2556+scaling_params!$G$6*AB2556)*100</f>
        <v>18.95200196</v>
      </c>
      <c r="AD2556" s="11" t="s">
        <v>681</v>
      </c>
      <c r="AE2556" s="11">
        <f t="shared" si="2"/>
        <v>0</v>
      </c>
    </row>
    <row r="2557" ht="15.75" customHeight="1">
      <c r="A2557" s="11" t="s">
        <v>456</v>
      </c>
      <c r="B2557" s="11" t="s">
        <v>163</v>
      </c>
      <c r="C2557" s="11" t="s">
        <v>449</v>
      </c>
      <c r="D2557" s="11" t="s">
        <v>170</v>
      </c>
      <c r="E2557" s="12">
        <v>2025.0</v>
      </c>
      <c r="F2557" s="11" t="s">
        <v>166</v>
      </c>
      <c r="G2557" s="11" t="s">
        <v>167</v>
      </c>
      <c r="H2557" s="11">
        <v>2.0</v>
      </c>
      <c r="I2557" s="13">
        <v>8.3</v>
      </c>
      <c r="J2557" s="11">
        <v>1.0</v>
      </c>
      <c r="K2557" s="13">
        <v>4.1</v>
      </c>
      <c r="L2557" s="13">
        <v>5.1</v>
      </c>
      <c r="M2557" s="11">
        <v>1.0</v>
      </c>
      <c r="N2557" s="14">
        <v>0.75</v>
      </c>
      <c r="O2557" s="13">
        <v>54.6</v>
      </c>
      <c r="P2557" s="13">
        <v>8.4</v>
      </c>
      <c r="Q2557" s="13">
        <v>21.3</v>
      </c>
      <c r="R2557" s="13">
        <v>7.8</v>
      </c>
      <c r="S2557" s="13">
        <v>3.0</v>
      </c>
      <c r="T2557" s="13">
        <v>2.5</v>
      </c>
      <c r="U2557" s="13">
        <v>0.9</v>
      </c>
      <c r="V2557" s="13">
        <v>55.8</v>
      </c>
      <c r="W2557" s="11" t="str">
        <f t="shared" si="1"/>
        <v>C-Weak|BBVA|Risk|2025</v>
      </c>
      <c r="X2557" s="15">
        <f>(MAX(0,MIN(1,1-(K2557-scaling_params!$B$2)/(scaling_params!$C$2-scaling_params!$B$2)))+MAX(0,MIN(1,(L2557-scaling_params!$B$3)/(scaling_params!$C$3-scaling_params!$B$3))))/2</f>
        <v>0.1544117647</v>
      </c>
      <c r="Y2557" s="15">
        <f>(MAX(0,MIN(1,(M2557-scaling_params!$B$4)/(scaling_params!$C$4-scaling_params!$B$4)))+MAX(0,MIN(1,(N2557-scaling_params!$B$5)/(scaling_params!$C$5-scaling_params!$B$5))))/2</f>
        <v>0.4535714286</v>
      </c>
      <c r="Z2557" s="15">
        <f>(MAX(0,MIN(1,(O2557-scaling_params!$B$6)/(scaling_params!$C$6-scaling_params!$B$6)))+MAX(0,MIN(1,1-(P2557-scaling_params!$B$7)/(scaling_params!$C$7-scaling_params!$B$7)))+MAX(0,MIN(1,(T2557-scaling_params!$B$11)/(scaling_params!$C$11-scaling_params!$B$11))))/3</f>
        <v>0.1673101673</v>
      </c>
      <c r="AA2557" s="15">
        <f>(MAX(0,MIN(1,1-(Q2557-scaling_params!$B$8)/(scaling_params!$C$8-scaling_params!$B$8)))+MAX(0,MIN(1,(R2557-scaling_params!$B$9)/(scaling_params!$C$9-scaling_params!$B$9)))+MAX(0,MIN(1,(S2557-scaling_params!$B$10)/(scaling_params!$C$10-scaling_params!$B$10))))/3</f>
        <v>0.137254902</v>
      </c>
      <c r="AB2557" s="15">
        <f>(MAX(0,MIN(1,(U2557-scaling_params!$B$12)/(scaling_params!$C$12-scaling_params!$B$12)))+MAX(0,MIN(1,(V2557-scaling_params!$B$13)/(scaling_params!$C$13-scaling_params!$B$13))))/2</f>
        <v>0.1127272727</v>
      </c>
      <c r="AC2557" s="13">
        <f>(scaling_params!$G$2*X2557+scaling_params!$G$3*Y2557+scaling_params!$G$4*Z2557+scaling_params!$G$5*AA2557+scaling_params!$G$6*AB2557)*100</f>
        <v>21.96526207</v>
      </c>
      <c r="AD2557" s="11" t="s">
        <v>681</v>
      </c>
      <c r="AE2557" s="11">
        <f t="shared" si="2"/>
        <v>0</v>
      </c>
    </row>
    <row r="2558" ht="15.75" customHeight="1">
      <c r="A2558" s="11" t="s">
        <v>457</v>
      </c>
      <c r="B2558" s="11" t="s">
        <v>163</v>
      </c>
      <c r="C2558" s="11" t="s">
        <v>449</v>
      </c>
      <c r="D2558" s="11" t="s">
        <v>165</v>
      </c>
      <c r="E2558" s="12">
        <v>2024.0</v>
      </c>
      <c r="F2558" s="11" t="s">
        <v>166</v>
      </c>
      <c r="G2558" s="11" t="s">
        <v>167</v>
      </c>
      <c r="H2558" s="11">
        <v>1.0</v>
      </c>
      <c r="I2558" s="13">
        <v>8.6</v>
      </c>
      <c r="J2558" s="11">
        <v>1.0</v>
      </c>
      <c r="K2558" s="13">
        <v>5.2</v>
      </c>
      <c r="L2558" s="13">
        <v>4.0</v>
      </c>
      <c r="M2558" s="11">
        <v>-33.0</v>
      </c>
      <c r="N2558" s="14">
        <v>0.55</v>
      </c>
      <c r="O2558" s="13">
        <v>53.3</v>
      </c>
      <c r="P2558" s="13">
        <v>9.3</v>
      </c>
      <c r="Q2558" s="13">
        <v>24.0</v>
      </c>
      <c r="R2558" s="13">
        <v>6.7</v>
      </c>
      <c r="S2558" s="13">
        <v>1.4</v>
      </c>
      <c r="T2558" s="13">
        <v>1.5</v>
      </c>
      <c r="U2558" s="13">
        <v>0.6</v>
      </c>
      <c r="V2558" s="13">
        <v>48.6</v>
      </c>
      <c r="W2558" s="11" t="str">
        <f t="shared" si="1"/>
        <v>C-Weak|BBVA|Operations|2024</v>
      </c>
      <c r="X2558" s="15">
        <f>(MAX(0,MIN(1,1-(K2558-scaling_params!$B$2)/(scaling_params!$C$2-scaling_params!$B$2)))+MAX(0,MIN(1,(L2558-scaling_params!$B$3)/(scaling_params!$C$3-scaling_params!$B$3))))/2</f>
        <v>0.07352941176</v>
      </c>
      <c r="Y2558" s="15">
        <f>(MAX(0,MIN(1,(M2558-scaling_params!$B$4)/(scaling_params!$C$4-scaling_params!$B$4)))+MAX(0,MIN(1,(N2558-scaling_params!$B$5)/(scaling_params!$C$5-scaling_params!$B$5))))/2</f>
        <v>0.06666666667</v>
      </c>
      <c r="Z2558" s="15">
        <f>(MAX(0,MIN(1,(O2558-scaling_params!$B$6)/(scaling_params!$C$6-scaling_params!$B$6)))+MAX(0,MIN(1,1-(P2558-scaling_params!$B$7)/(scaling_params!$C$7-scaling_params!$B$7)))+MAX(0,MIN(1,(T2558-scaling_params!$B$11)/(scaling_params!$C$11-scaling_params!$B$11))))/3</f>
        <v>0</v>
      </c>
      <c r="AA2558" s="15">
        <f>(MAX(0,MIN(1,1-(Q2558-scaling_params!$B$8)/(scaling_params!$C$8-scaling_params!$B$8)))+MAX(0,MIN(1,(R2558-scaling_params!$B$9)/(scaling_params!$C$9-scaling_params!$B$9)))+MAX(0,MIN(1,(S2558-scaling_params!$B$10)/(scaling_params!$C$10-scaling_params!$B$10))))/3</f>
        <v>0</v>
      </c>
      <c r="AB2558" s="15">
        <f>(MAX(0,MIN(1,(U2558-scaling_params!$B$12)/(scaling_params!$C$12-scaling_params!$B$12)))+MAX(0,MIN(1,(V2558-scaling_params!$B$13)/(scaling_params!$C$13-scaling_params!$B$13))))/2</f>
        <v>0.04727272727</v>
      </c>
      <c r="AC2558" s="13">
        <f>(scaling_params!$G$2*X2558+scaling_params!$G$3*Y2558+scaling_params!$G$4*Z2558+scaling_params!$G$5*AA2558+scaling_params!$G$6*AB2558)*100</f>
        <v>3.852426025</v>
      </c>
      <c r="AD2558" s="11" t="s">
        <v>681</v>
      </c>
      <c r="AE2558" s="11">
        <f t="shared" si="2"/>
        <v>0</v>
      </c>
    </row>
    <row r="2559" ht="15.75" customHeight="1">
      <c r="A2559" s="11" t="s">
        <v>457</v>
      </c>
      <c r="B2559" s="11" t="s">
        <v>163</v>
      </c>
      <c r="C2559" s="11" t="s">
        <v>449</v>
      </c>
      <c r="D2559" s="11" t="s">
        <v>165</v>
      </c>
      <c r="E2559" s="12">
        <v>2025.0</v>
      </c>
      <c r="F2559" s="11" t="s">
        <v>166</v>
      </c>
      <c r="G2559" s="11" t="s">
        <v>167</v>
      </c>
      <c r="H2559" s="11">
        <v>1.0</v>
      </c>
      <c r="I2559" s="13">
        <v>8.3</v>
      </c>
      <c r="J2559" s="11">
        <v>1.0</v>
      </c>
      <c r="K2559" s="13">
        <v>4.5</v>
      </c>
      <c r="L2559" s="13">
        <v>4.1</v>
      </c>
      <c r="M2559" s="11">
        <v>-33.0</v>
      </c>
      <c r="N2559" s="14">
        <v>0.59</v>
      </c>
      <c r="O2559" s="13">
        <v>52.7</v>
      </c>
      <c r="P2559" s="13">
        <v>9.3</v>
      </c>
      <c r="Q2559" s="13">
        <v>21.4</v>
      </c>
      <c r="R2559" s="13">
        <v>5.7</v>
      </c>
      <c r="S2559" s="13">
        <v>2.1</v>
      </c>
      <c r="T2559" s="13">
        <v>2.2</v>
      </c>
      <c r="U2559" s="13">
        <v>0.5</v>
      </c>
      <c r="V2559" s="13">
        <v>44.0</v>
      </c>
      <c r="W2559" s="11" t="str">
        <f t="shared" si="1"/>
        <v>C-Weak|BBVA|Operations|2025</v>
      </c>
      <c r="X2559" s="15">
        <f>(MAX(0,MIN(1,1-(K2559-scaling_params!$B$2)/(scaling_params!$C$2-scaling_params!$B$2)))+MAX(0,MIN(1,(L2559-scaling_params!$B$3)/(scaling_params!$C$3-scaling_params!$B$3))))/2</f>
        <v>0.08088235294</v>
      </c>
      <c r="Y2559" s="15">
        <f>(MAX(0,MIN(1,(M2559-scaling_params!$B$4)/(scaling_params!$C$4-scaling_params!$B$4)))+MAX(0,MIN(1,(N2559-scaling_params!$B$5)/(scaling_params!$C$5-scaling_params!$B$5))))/2</f>
        <v>0.09166666667</v>
      </c>
      <c r="Z2559" s="15">
        <f>(MAX(0,MIN(1,(O2559-scaling_params!$B$6)/(scaling_params!$C$6-scaling_params!$B$6)))+MAX(0,MIN(1,1-(P2559-scaling_params!$B$7)/(scaling_params!$C$7-scaling_params!$B$7)))+MAX(0,MIN(1,(T2559-scaling_params!$B$11)/(scaling_params!$C$11-scaling_params!$B$11))))/3</f>
        <v>0.06666666667</v>
      </c>
      <c r="AA2559" s="15">
        <f>(MAX(0,MIN(1,1-(Q2559-scaling_params!$B$8)/(scaling_params!$C$8-scaling_params!$B$8)))+MAX(0,MIN(1,(R2559-scaling_params!$B$9)/(scaling_params!$C$9-scaling_params!$B$9)))+MAX(0,MIN(1,(S2559-scaling_params!$B$10)/(scaling_params!$C$10-scaling_params!$B$10))))/3</f>
        <v>0.04901960784</v>
      </c>
      <c r="AB2559" s="15">
        <f>(MAX(0,MIN(1,(U2559-scaling_params!$B$12)/(scaling_params!$C$12-scaling_params!$B$12)))+MAX(0,MIN(1,(V2559-scaling_params!$B$13)/(scaling_params!$C$13-scaling_params!$B$13))))/2</f>
        <v>0.005454545455</v>
      </c>
      <c r="AC2559" s="13">
        <f>(scaling_params!$G$2*X2559+scaling_params!$G$3*Y2559+scaling_params!$G$4*Z2559+scaling_params!$G$5*AA2559+scaling_params!$G$6*AB2559)*100</f>
        <v>6.548677362</v>
      </c>
      <c r="AD2559" s="11" t="s">
        <v>681</v>
      </c>
      <c r="AE2559" s="11">
        <f t="shared" si="2"/>
        <v>0</v>
      </c>
    </row>
    <row r="2560" ht="15.75" customHeight="1">
      <c r="A2560" s="11" t="s">
        <v>458</v>
      </c>
      <c r="B2560" s="11" t="s">
        <v>163</v>
      </c>
      <c r="C2560" s="11" t="s">
        <v>449</v>
      </c>
      <c r="D2560" s="11" t="s">
        <v>177</v>
      </c>
      <c r="E2560" s="12">
        <v>2024.0</v>
      </c>
      <c r="F2560" s="11" t="s">
        <v>171</v>
      </c>
      <c r="G2560" s="11" t="s">
        <v>175</v>
      </c>
      <c r="H2560" s="11">
        <v>4.0</v>
      </c>
      <c r="I2560" s="13">
        <v>8.6</v>
      </c>
      <c r="J2560" s="11">
        <v>0.0</v>
      </c>
      <c r="K2560" s="13">
        <v>4.9</v>
      </c>
      <c r="L2560" s="13">
        <v>4.7</v>
      </c>
      <c r="M2560" s="11">
        <v>-47.0</v>
      </c>
      <c r="N2560" s="14">
        <v>0.67</v>
      </c>
      <c r="O2560" s="13">
        <v>59.8</v>
      </c>
      <c r="P2560" s="13">
        <v>9.1</v>
      </c>
      <c r="Q2560" s="13">
        <v>23.3</v>
      </c>
      <c r="R2560" s="13">
        <v>7.2</v>
      </c>
      <c r="S2560" s="13">
        <v>2.1</v>
      </c>
      <c r="T2560" s="13">
        <v>2.4</v>
      </c>
      <c r="U2560" s="13">
        <v>0.7</v>
      </c>
      <c r="V2560" s="13">
        <v>58.2</v>
      </c>
      <c r="W2560" s="11" t="str">
        <f t="shared" si="1"/>
        <v>C-Weak|BBVA|Retail|2024</v>
      </c>
      <c r="X2560" s="15">
        <f>(MAX(0,MIN(1,1-(K2560-scaling_params!$B$2)/(scaling_params!$C$2-scaling_params!$B$2)))+MAX(0,MIN(1,(L2560-scaling_params!$B$3)/(scaling_params!$C$3-scaling_params!$B$3))))/2</f>
        <v>0.125</v>
      </c>
      <c r="Y2560" s="15">
        <f>(MAX(0,MIN(1,(M2560-scaling_params!$B$4)/(scaling_params!$C$4-scaling_params!$B$4)))+MAX(0,MIN(1,(N2560-scaling_params!$B$5)/(scaling_params!$C$5-scaling_params!$B$5))))/2</f>
        <v>0.125</v>
      </c>
      <c r="Z2560" s="15">
        <f>(MAX(0,MIN(1,(O2560-scaling_params!$B$6)/(scaling_params!$C$6-scaling_params!$B$6)))+MAX(0,MIN(1,1-(P2560-scaling_params!$B$7)/(scaling_params!$C$7-scaling_params!$B$7)))+MAX(0,MIN(1,(T2560-scaling_params!$B$11)/(scaling_params!$C$11-scaling_params!$B$11))))/3</f>
        <v>0.1475285753</v>
      </c>
      <c r="AA2560" s="15">
        <f>(MAX(0,MIN(1,1-(Q2560-scaling_params!$B$8)/(scaling_params!$C$8-scaling_params!$B$8)))+MAX(0,MIN(1,(R2560-scaling_params!$B$9)/(scaling_params!$C$9-scaling_params!$B$9)))+MAX(0,MIN(1,(S2560-scaling_params!$B$10)/(scaling_params!$C$10-scaling_params!$B$10))))/3</f>
        <v>0.04901960784</v>
      </c>
      <c r="AB2560" s="15">
        <f>(MAX(0,MIN(1,(U2560-scaling_params!$B$12)/(scaling_params!$C$12-scaling_params!$B$12)))+MAX(0,MIN(1,(V2560-scaling_params!$B$13)/(scaling_params!$C$13-scaling_params!$B$13))))/2</f>
        <v>0.1345454545</v>
      </c>
      <c r="AC2560" s="13">
        <f>(scaling_params!$G$2*X2560+scaling_params!$G$3*Y2560+scaling_params!$G$4*Z2560+scaling_params!$G$5*AA2560+scaling_params!$G$6*AB2560)*100</f>
        <v>11.79230298</v>
      </c>
      <c r="AD2560" s="11" t="s">
        <v>681</v>
      </c>
      <c r="AE2560" s="11">
        <f t="shared" si="2"/>
        <v>0</v>
      </c>
    </row>
    <row r="2561" ht="15.75" customHeight="1">
      <c r="A2561" s="11" t="s">
        <v>458</v>
      </c>
      <c r="B2561" s="11" t="s">
        <v>163</v>
      </c>
      <c r="C2561" s="11" t="s">
        <v>449</v>
      </c>
      <c r="D2561" s="11" t="s">
        <v>177</v>
      </c>
      <c r="E2561" s="12">
        <v>2025.0</v>
      </c>
      <c r="F2561" s="11" t="s">
        <v>171</v>
      </c>
      <c r="G2561" s="11" t="s">
        <v>175</v>
      </c>
      <c r="H2561" s="11">
        <v>4.0</v>
      </c>
      <c r="I2561" s="13">
        <v>8.3</v>
      </c>
      <c r="J2561" s="11">
        <v>0.0</v>
      </c>
      <c r="K2561" s="13">
        <v>5.4</v>
      </c>
      <c r="L2561" s="13">
        <v>6.0</v>
      </c>
      <c r="M2561" s="11">
        <v>-11.0</v>
      </c>
      <c r="N2561" s="14">
        <v>0.78</v>
      </c>
      <c r="O2561" s="13">
        <v>52.5</v>
      </c>
      <c r="P2561" s="13">
        <v>9.5</v>
      </c>
      <c r="Q2561" s="13">
        <v>23.0</v>
      </c>
      <c r="R2561" s="13">
        <v>10.6</v>
      </c>
      <c r="S2561" s="13">
        <v>2.7</v>
      </c>
      <c r="T2561" s="13">
        <v>2.0</v>
      </c>
      <c r="U2561" s="13">
        <v>0.7</v>
      </c>
      <c r="V2561" s="13">
        <v>56.0</v>
      </c>
      <c r="W2561" s="11" t="str">
        <f t="shared" si="1"/>
        <v>C-Weak|BBVA|Retail|2025</v>
      </c>
      <c r="X2561" s="15">
        <f>(MAX(0,MIN(1,1-(K2561-scaling_params!$B$2)/(scaling_params!$C$2-scaling_params!$B$2)))+MAX(0,MIN(1,(L2561-scaling_params!$B$3)/(scaling_params!$C$3-scaling_params!$B$3))))/2</f>
        <v>0.2205882353</v>
      </c>
      <c r="Y2561" s="15">
        <f>(MAX(0,MIN(1,(M2561-scaling_params!$B$4)/(scaling_params!$C$4-scaling_params!$B$4)))+MAX(0,MIN(1,(N2561-scaling_params!$B$5)/(scaling_params!$C$5-scaling_params!$B$5))))/2</f>
        <v>0.4339285714</v>
      </c>
      <c r="Z2561" s="15">
        <f>(MAX(0,MIN(1,(O2561-scaling_params!$B$6)/(scaling_params!$C$6-scaling_params!$B$6)))+MAX(0,MIN(1,1-(P2561-scaling_params!$B$7)/(scaling_params!$C$7-scaling_params!$B$7)))+MAX(0,MIN(1,(T2561-scaling_params!$B$11)/(scaling_params!$C$11-scaling_params!$B$11))))/3</f>
        <v>0.04761904762</v>
      </c>
      <c r="AA2561" s="15">
        <f>(MAX(0,MIN(1,1-(Q2561-scaling_params!$B$8)/(scaling_params!$C$8-scaling_params!$B$8)))+MAX(0,MIN(1,(R2561-scaling_params!$B$9)/(scaling_params!$C$9-scaling_params!$B$9)))+MAX(0,MIN(1,(S2561-scaling_params!$B$10)/(scaling_params!$C$10-scaling_params!$B$10))))/3</f>
        <v>0.1162819558</v>
      </c>
      <c r="AB2561" s="15">
        <f>(MAX(0,MIN(1,(U2561-scaling_params!$B$12)/(scaling_params!$C$12-scaling_params!$B$12)))+MAX(0,MIN(1,(V2561-scaling_params!$B$13)/(scaling_params!$C$13-scaling_params!$B$13))))/2</f>
        <v>0.1145454545</v>
      </c>
      <c r="AC2561" s="13">
        <f>(scaling_params!$G$2*X2561+scaling_params!$G$3*Y2561+scaling_params!$G$4*Z2561+scaling_params!$G$5*AA2561+scaling_params!$G$6*AB2561)*100</f>
        <v>19.89839136</v>
      </c>
      <c r="AD2561" s="11" t="s">
        <v>681</v>
      </c>
      <c r="AE2561" s="11">
        <f t="shared" si="2"/>
        <v>0</v>
      </c>
    </row>
    <row r="2562" ht="15.75" customHeight="1">
      <c r="A2562" s="11" t="s">
        <v>459</v>
      </c>
      <c r="B2562" s="11" t="s">
        <v>163</v>
      </c>
      <c r="C2562" s="11" t="s">
        <v>449</v>
      </c>
      <c r="D2562" s="11" t="s">
        <v>174</v>
      </c>
      <c r="E2562" s="12">
        <v>2024.0</v>
      </c>
      <c r="F2562" s="11" t="s">
        <v>166</v>
      </c>
      <c r="G2562" s="11" t="s">
        <v>167</v>
      </c>
      <c r="H2562" s="11">
        <v>1.0</v>
      </c>
      <c r="I2562" s="13">
        <v>8.6</v>
      </c>
      <c r="J2562" s="11">
        <v>0.0</v>
      </c>
      <c r="K2562" s="13">
        <v>4.4</v>
      </c>
      <c r="L2562" s="13">
        <v>3.5</v>
      </c>
      <c r="M2562" s="11">
        <v>-6.0</v>
      </c>
      <c r="N2562" s="14">
        <v>0.64</v>
      </c>
      <c r="O2562" s="13">
        <v>50.8</v>
      </c>
      <c r="P2562" s="13">
        <v>10.1</v>
      </c>
      <c r="Q2562" s="13">
        <v>23.5</v>
      </c>
      <c r="R2562" s="13">
        <v>5.6</v>
      </c>
      <c r="S2562" s="13">
        <v>2.7</v>
      </c>
      <c r="T2562" s="13">
        <v>2.8</v>
      </c>
      <c r="U2562" s="13">
        <v>0.8</v>
      </c>
      <c r="V2562" s="13">
        <v>49.0</v>
      </c>
      <c r="W2562" s="11" t="str">
        <f t="shared" si="1"/>
        <v>C-Weak|BBVA|Digital|2024</v>
      </c>
      <c r="X2562" s="15">
        <f>(MAX(0,MIN(1,1-(K2562-scaling_params!$B$2)/(scaling_params!$C$2-scaling_params!$B$2)))+MAX(0,MIN(1,(L2562-scaling_params!$B$3)/(scaling_params!$C$3-scaling_params!$B$3))))/2</f>
        <v>0.03676470588</v>
      </c>
      <c r="Y2562" s="15">
        <f>(MAX(0,MIN(1,(M2562-scaling_params!$B$4)/(scaling_params!$C$4-scaling_params!$B$4)))+MAX(0,MIN(1,(N2562-scaling_params!$B$5)/(scaling_params!$C$5-scaling_params!$B$5))))/2</f>
        <v>0.2827380952</v>
      </c>
      <c r="Z2562" s="15">
        <f>(MAX(0,MIN(1,(O2562-scaling_params!$B$6)/(scaling_params!$C$6-scaling_params!$B$6)))+MAX(0,MIN(1,1-(P2562-scaling_params!$B$7)/(scaling_params!$C$7-scaling_params!$B$7)))+MAX(0,MIN(1,(T2562-scaling_params!$B$11)/(scaling_params!$C$11-scaling_params!$B$11))))/3</f>
        <v>0.1238095238</v>
      </c>
      <c r="AA2562" s="15">
        <f>(MAX(0,MIN(1,1-(Q2562-scaling_params!$B$8)/(scaling_params!$C$8-scaling_params!$B$8)))+MAX(0,MIN(1,(R2562-scaling_params!$B$9)/(scaling_params!$C$9-scaling_params!$B$9)))+MAX(0,MIN(1,(S2562-scaling_params!$B$10)/(scaling_params!$C$10-scaling_params!$B$10))))/3</f>
        <v>0.1078431373</v>
      </c>
      <c r="AB2562" s="15">
        <f>(MAX(0,MIN(1,(U2562-scaling_params!$B$12)/(scaling_params!$C$12-scaling_params!$B$12)))+MAX(0,MIN(1,(V2562-scaling_params!$B$13)/(scaling_params!$C$13-scaling_params!$B$13))))/2</f>
        <v>0.05090909091</v>
      </c>
      <c r="AC2562" s="13">
        <f>(scaling_params!$G$2*X2562+scaling_params!$G$3*Y2562+scaling_params!$G$4*Z2562+scaling_params!$G$5*AA2562+scaling_params!$G$6*AB2562)*100</f>
        <v>12.91660612</v>
      </c>
      <c r="AD2562" s="11" t="s">
        <v>681</v>
      </c>
      <c r="AE2562" s="11">
        <f t="shared" si="2"/>
        <v>0</v>
      </c>
    </row>
    <row r="2563" ht="15.75" customHeight="1">
      <c r="A2563" s="11" t="s">
        <v>459</v>
      </c>
      <c r="B2563" s="11" t="s">
        <v>163</v>
      </c>
      <c r="C2563" s="11" t="s">
        <v>449</v>
      </c>
      <c r="D2563" s="11" t="s">
        <v>174</v>
      </c>
      <c r="E2563" s="12">
        <v>2025.0</v>
      </c>
      <c r="F2563" s="11" t="s">
        <v>166</v>
      </c>
      <c r="G2563" s="11" t="s">
        <v>167</v>
      </c>
      <c r="H2563" s="11">
        <v>1.0</v>
      </c>
      <c r="I2563" s="13">
        <v>8.3</v>
      </c>
      <c r="J2563" s="11">
        <v>0.0</v>
      </c>
      <c r="K2563" s="13">
        <v>4.9</v>
      </c>
      <c r="L2563" s="13">
        <v>5.7</v>
      </c>
      <c r="M2563" s="11">
        <v>-2.0</v>
      </c>
      <c r="N2563" s="14">
        <v>0.6</v>
      </c>
      <c r="O2563" s="13">
        <v>53.6</v>
      </c>
      <c r="P2563" s="13">
        <v>9.0</v>
      </c>
      <c r="Q2563" s="13">
        <v>22.9</v>
      </c>
      <c r="R2563" s="13">
        <v>8.4</v>
      </c>
      <c r="S2563" s="13">
        <v>2.2</v>
      </c>
      <c r="T2563" s="13">
        <v>1.9</v>
      </c>
      <c r="U2563" s="13">
        <v>0.8</v>
      </c>
      <c r="V2563" s="13">
        <v>59.6</v>
      </c>
      <c r="W2563" s="11" t="str">
        <f t="shared" si="1"/>
        <v>C-Weak|BBVA|Digital|2025</v>
      </c>
      <c r="X2563" s="15">
        <f>(MAX(0,MIN(1,1-(K2563-scaling_params!$B$2)/(scaling_params!$C$2-scaling_params!$B$2)))+MAX(0,MIN(1,(L2563-scaling_params!$B$3)/(scaling_params!$C$3-scaling_params!$B$3))))/2</f>
        <v>0.1985294118</v>
      </c>
      <c r="Y2563" s="15">
        <f>(MAX(0,MIN(1,(M2563-scaling_params!$B$4)/(scaling_params!$C$4-scaling_params!$B$4)))+MAX(0,MIN(1,(N2563-scaling_params!$B$5)/(scaling_params!$C$5-scaling_params!$B$5))))/2</f>
        <v>0.2517857143</v>
      </c>
      <c r="Z2563" s="15">
        <f>(MAX(0,MIN(1,(O2563-scaling_params!$B$6)/(scaling_params!$C$6-scaling_params!$B$6)))+MAX(0,MIN(1,1-(P2563-scaling_params!$B$7)/(scaling_params!$C$7-scaling_params!$B$7)))+MAX(0,MIN(1,(T2563-scaling_params!$B$11)/(scaling_params!$C$11-scaling_params!$B$11))))/3</f>
        <v>0.05611325611</v>
      </c>
      <c r="AA2563" s="15">
        <f>(MAX(0,MIN(1,1-(Q2563-scaling_params!$B$8)/(scaling_params!$C$8-scaling_params!$B$8)))+MAX(0,MIN(1,(R2563-scaling_params!$B$9)/(scaling_params!$C$9-scaling_params!$B$9)))+MAX(0,MIN(1,(S2563-scaling_params!$B$10)/(scaling_params!$C$10-scaling_params!$B$10))))/3</f>
        <v>0.05882352941</v>
      </c>
      <c r="AB2563" s="15">
        <f>(MAX(0,MIN(1,(U2563-scaling_params!$B$12)/(scaling_params!$C$12-scaling_params!$B$12)))+MAX(0,MIN(1,(V2563-scaling_params!$B$13)/(scaling_params!$C$13-scaling_params!$B$13))))/2</f>
        <v>0.1472727273</v>
      </c>
      <c r="AC2563" s="13">
        <f>(scaling_params!$G$2*X2563+scaling_params!$G$3*Y2563+scaling_params!$G$4*Z2563+scaling_params!$G$5*AA2563+scaling_params!$G$6*AB2563)*100</f>
        <v>14.67417928</v>
      </c>
      <c r="AD2563" s="11" t="s">
        <v>681</v>
      </c>
      <c r="AE2563" s="11">
        <f t="shared" si="2"/>
        <v>0</v>
      </c>
    </row>
    <row r="2564" ht="15.75" customHeight="1">
      <c r="A2564" s="11" t="s">
        <v>460</v>
      </c>
      <c r="B2564" s="11" t="s">
        <v>163</v>
      </c>
      <c r="C2564" s="11" t="s">
        <v>449</v>
      </c>
      <c r="D2564" s="11" t="s">
        <v>174</v>
      </c>
      <c r="E2564" s="12">
        <v>2024.0</v>
      </c>
      <c r="F2564" s="11" t="s">
        <v>166</v>
      </c>
      <c r="G2564" s="11" t="s">
        <v>167</v>
      </c>
      <c r="H2564" s="11">
        <v>3.0</v>
      </c>
      <c r="I2564" s="13">
        <v>8.6</v>
      </c>
      <c r="J2564" s="11">
        <v>0.0</v>
      </c>
      <c r="K2564" s="13">
        <v>4.4</v>
      </c>
      <c r="L2564" s="13">
        <v>5.1</v>
      </c>
      <c r="M2564" s="11">
        <v>-19.0</v>
      </c>
      <c r="N2564" s="14">
        <v>0.63</v>
      </c>
      <c r="O2564" s="13">
        <v>50.8</v>
      </c>
      <c r="P2564" s="13">
        <v>10.1</v>
      </c>
      <c r="Q2564" s="13">
        <v>23.5</v>
      </c>
      <c r="R2564" s="13">
        <v>5.6</v>
      </c>
      <c r="S2564" s="13">
        <v>1.8</v>
      </c>
      <c r="T2564" s="13">
        <v>1.8</v>
      </c>
      <c r="U2564" s="13">
        <v>0.8</v>
      </c>
      <c r="V2564" s="13">
        <v>55.7</v>
      </c>
      <c r="W2564" s="11" t="str">
        <f t="shared" si="1"/>
        <v>C-Weak|BBVA|Digital|2024</v>
      </c>
      <c r="X2564" s="15">
        <f>(MAX(0,MIN(1,1-(K2564-scaling_params!$B$2)/(scaling_params!$C$2-scaling_params!$B$2)))+MAX(0,MIN(1,(L2564-scaling_params!$B$3)/(scaling_params!$C$3-scaling_params!$B$3))))/2</f>
        <v>0.1544117647</v>
      </c>
      <c r="Y2564" s="15">
        <f>(MAX(0,MIN(1,(M2564-scaling_params!$B$4)/(scaling_params!$C$4-scaling_params!$B$4)))+MAX(0,MIN(1,(N2564-scaling_params!$B$5)/(scaling_params!$C$5-scaling_params!$B$5))))/2</f>
        <v>0.2083333333</v>
      </c>
      <c r="Z2564" s="15">
        <f>(MAX(0,MIN(1,(O2564-scaling_params!$B$6)/(scaling_params!$C$6-scaling_params!$B$6)))+MAX(0,MIN(1,1-(P2564-scaling_params!$B$7)/(scaling_params!$C$7-scaling_params!$B$7)))+MAX(0,MIN(1,(T2564-scaling_params!$B$11)/(scaling_params!$C$11-scaling_params!$B$11))))/3</f>
        <v>0.02857142857</v>
      </c>
      <c r="AA2564" s="15">
        <f>(MAX(0,MIN(1,1-(Q2564-scaling_params!$B$8)/(scaling_params!$C$8-scaling_params!$B$8)))+MAX(0,MIN(1,(R2564-scaling_params!$B$9)/(scaling_params!$C$9-scaling_params!$B$9)))+MAX(0,MIN(1,(S2564-scaling_params!$B$10)/(scaling_params!$C$10-scaling_params!$B$10))))/3</f>
        <v>0.01960784314</v>
      </c>
      <c r="AB2564" s="15">
        <f>(MAX(0,MIN(1,(U2564-scaling_params!$B$12)/(scaling_params!$C$12-scaling_params!$B$12)))+MAX(0,MIN(1,(V2564-scaling_params!$B$13)/(scaling_params!$C$13-scaling_params!$B$13))))/2</f>
        <v>0.1118181818</v>
      </c>
      <c r="AC2564" s="13">
        <f>(scaling_params!$G$2*X2564+scaling_params!$G$3*Y2564+scaling_params!$G$4*Z2564+scaling_params!$G$5*AA2564+scaling_params!$G$6*AB2564)*100</f>
        <v>10.86049096</v>
      </c>
      <c r="AD2564" s="11" t="s">
        <v>681</v>
      </c>
      <c r="AE2564" s="11">
        <f t="shared" si="2"/>
        <v>0</v>
      </c>
    </row>
    <row r="2565" ht="15.75" customHeight="1">
      <c r="A2565" s="11" t="s">
        <v>460</v>
      </c>
      <c r="B2565" s="11" t="s">
        <v>163</v>
      </c>
      <c r="C2565" s="11" t="s">
        <v>449</v>
      </c>
      <c r="D2565" s="11" t="s">
        <v>174</v>
      </c>
      <c r="E2565" s="12">
        <v>2025.0</v>
      </c>
      <c r="F2565" s="11" t="s">
        <v>166</v>
      </c>
      <c r="G2565" s="11" t="s">
        <v>167</v>
      </c>
      <c r="H2565" s="11">
        <v>3.0</v>
      </c>
      <c r="I2565" s="13">
        <v>8.3</v>
      </c>
      <c r="J2565" s="11">
        <v>0.0</v>
      </c>
      <c r="K2565" s="13">
        <v>4.9</v>
      </c>
      <c r="L2565" s="13">
        <v>4.5</v>
      </c>
      <c r="M2565" s="11">
        <v>-32.0</v>
      </c>
      <c r="N2565" s="14">
        <v>0.56</v>
      </c>
      <c r="O2565" s="13">
        <v>53.6</v>
      </c>
      <c r="P2565" s="13">
        <v>9.0</v>
      </c>
      <c r="Q2565" s="13">
        <v>22.9</v>
      </c>
      <c r="R2565" s="13">
        <v>8.4</v>
      </c>
      <c r="S2565" s="13">
        <v>2.2</v>
      </c>
      <c r="T2565" s="13">
        <v>1.6</v>
      </c>
      <c r="U2565" s="13">
        <v>0.8</v>
      </c>
      <c r="V2565" s="13">
        <v>55.0</v>
      </c>
      <c r="W2565" s="11" t="str">
        <f t="shared" si="1"/>
        <v>C-Weak|BBVA|Digital|2025</v>
      </c>
      <c r="X2565" s="15">
        <f>(MAX(0,MIN(1,1-(K2565-scaling_params!$B$2)/(scaling_params!$C$2-scaling_params!$B$2)))+MAX(0,MIN(1,(L2565-scaling_params!$B$3)/(scaling_params!$C$3-scaling_params!$B$3))))/2</f>
        <v>0.1102941176</v>
      </c>
      <c r="Y2565" s="15">
        <f>(MAX(0,MIN(1,(M2565-scaling_params!$B$4)/(scaling_params!$C$4-scaling_params!$B$4)))+MAX(0,MIN(1,(N2565-scaling_params!$B$5)/(scaling_params!$C$5-scaling_params!$B$5))))/2</f>
        <v>0.07142857143</v>
      </c>
      <c r="Z2565" s="15">
        <f>(MAX(0,MIN(1,(O2565-scaling_params!$B$6)/(scaling_params!$C$6-scaling_params!$B$6)))+MAX(0,MIN(1,1-(P2565-scaling_params!$B$7)/(scaling_params!$C$7-scaling_params!$B$7)))+MAX(0,MIN(1,(T2565-scaling_params!$B$11)/(scaling_params!$C$11-scaling_params!$B$11))))/3</f>
        <v>0.02754182754</v>
      </c>
      <c r="AA2565" s="15">
        <f>(MAX(0,MIN(1,1-(Q2565-scaling_params!$B$8)/(scaling_params!$C$8-scaling_params!$B$8)))+MAX(0,MIN(1,(R2565-scaling_params!$B$9)/(scaling_params!$C$9-scaling_params!$B$9)))+MAX(0,MIN(1,(S2565-scaling_params!$B$10)/(scaling_params!$C$10-scaling_params!$B$10))))/3</f>
        <v>0.05882352941</v>
      </c>
      <c r="AB2565" s="15">
        <f>(MAX(0,MIN(1,(U2565-scaling_params!$B$12)/(scaling_params!$C$12-scaling_params!$B$12)))+MAX(0,MIN(1,(V2565-scaling_params!$B$13)/(scaling_params!$C$13-scaling_params!$B$13))))/2</f>
        <v>0.1054545455</v>
      </c>
      <c r="AC2565" s="13">
        <f>(scaling_params!$G$2*X2565+scaling_params!$G$3*Y2565+scaling_params!$G$4*Z2565+scaling_params!$G$5*AA2565+scaling_params!$G$6*AB2565)*100</f>
        <v>7.197373895</v>
      </c>
      <c r="AD2565" s="11" t="s">
        <v>681</v>
      </c>
      <c r="AE2565" s="11">
        <f t="shared" si="2"/>
        <v>0</v>
      </c>
    </row>
    <row r="2566" ht="15.75" customHeight="1">
      <c r="A2566" s="11" t="s">
        <v>461</v>
      </c>
      <c r="B2566" s="11" t="s">
        <v>163</v>
      </c>
      <c r="C2566" s="11" t="s">
        <v>449</v>
      </c>
      <c r="D2566" s="11" t="s">
        <v>165</v>
      </c>
      <c r="E2566" s="12">
        <v>2024.0</v>
      </c>
      <c r="F2566" s="11" t="s">
        <v>166</v>
      </c>
      <c r="G2566" s="11" t="s">
        <v>184</v>
      </c>
      <c r="H2566" s="11">
        <v>3.0</v>
      </c>
      <c r="I2566" s="13">
        <v>8.6</v>
      </c>
      <c r="J2566" s="11">
        <v>0.0</v>
      </c>
      <c r="K2566" s="13">
        <v>5.2</v>
      </c>
      <c r="L2566" s="13">
        <v>3.2</v>
      </c>
      <c r="M2566" s="11">
        <v>-26.0</v>
      </c>
      <c r="N2566" s="14">
        <v>0.64</v>
      </c>
      <c r="O2566" s="13">
        <v>53.3</v>
      </c>
      <c r="P2566" s="13">
        <v>9.3</v>
      </c>
      <c r="Q2566" s="13">
        <v>24.0</v>
      </c>
      <c r="R2566" s="13">
        <v>6.7</v>
      </c>
      <c r="S2566" s="13">
        <v>1.8</v>
      </c>
      <c r="T2566" s="13">
        <v>1.9</v>
      </c>
      <c r="U2566" s="13">
        <v>0.6</v>
      </c>
      <c r="V2566" s="13">
        <v>49.5</v>
      </c>
      <c r="W2566" s="11" t="str">
        <f t="shared" si="1"/>
        <v>C-Weak|BBVA|Operations|2024</v>
      </c>
      <c r="X2566" s="15">
        <f>(MAX(0,MIN(1,1-(K2566-scaling_params!$B$2)/(scaling_params!$C$2-scaling_params!$B$2)))+MAX(0,MIN(1,(L2566-scaling_params!$B$3)/(scaling_params!$C$3-scaling_params!$B$3))))/2</f>
        <v>0.01470588235</v>
      </c>
      <c r="Y2566" s="15">
        <f>(MAX(0,MIN(1,(M2566-scaling_params!$B$4)/(scaling_params!$C$4-scaling_params!$B$4)))+MAX(0,MIN(1,(N2566-scaling_params!$B$5)/(scaling_params!$C$5-scaling_params!$B$5))))/2</f>
        <v>0.1875</v>
      </c>
      <c r="Z2566" s="15">
        <f>(MAX(0,MIN(1,(O2566-scaling_params!$B$6)/(scaling_params!$C$6-scaling_params!$B$6)))+MAX(0,MIN(1,1-(P2566-scaling_params!$B$7)/(scaling_params!$C$7-scaling_params!$B$7)))+MAX(0,MIN(1,(T2566-scaling_params!$B$11)/(scaling_params!$C$11-scaling_params!$B$11))))/3</f>
        <v>0.0380952381</v>
      </c>
      <c r="AA2566" s="15">
        <f>(MAX(0,MIN(1,1-(Q2566-scaling_params!$B$8)/(scaling_params!$C$8-scaling_params!$B$8)))+MAX(0,MIN(1,(R2566-scaling_params!$B$9)/(scaling_params!$C$9-scaling_params!$B$9)))+MAX(0,MIN(1,(S2566-scaling_params!$B$10)/(scaling_params!$C$10-scaling_params!$B$10))))/3</f>
        <v>0.01960784314</v>
      </c>
      <c r="AB2566" s="15">
        <f>(MAX(0,MIN(1,(U2566-scaling_params!$B$12)/(scaling_params!$C$12-scaling_params!$B$12)))+MAX(0,MIN(1,(V2566-scaling_params!$B$13)/(scaling_params!$C$13-scaling_params!$B$13))))/2</f>
        <v>0.05545454545</v>
      </c>
      <c r="AC2566" s="13">
        <f>(scaling_params!$G$2*X2566+scaling_params!$G$3*Y2566+scaling_params!$G$4*Z2566+scaling_params!$G$5*AA2566+scaling_params!$G$6*AB2566)*100</f>
        <v>6.646538006</v>
      </c>
      <c r="AD2566" s="11" t="s">
        <v>681</v>
      </c>
      <c r="AE2566" s="11">
        <f t="shared" si="2"/>
        <v>0</v>
      </c>
    </row>
    <row r="2567" ht="15.75" customHeight="1">
      <c r="A2567" s="11" t="s">
        <v>461</v>
      </c>
      <c r="B2567" s="11" t="s">
        <v>163</v>
      </c>
      <c r="C2567" s="11" t="s">
        <v>449</v>
      </c>
      <c r="D2567" s="11" t="s">
        <v>165</v>
      </c>
      <c r="E2567" s="12">
        <v>2025.0</v>
      </c>
      <c r="F2567" s="11" t="s">
        <v>166</v>
      </c>
      <c r="G2567" s="11" t="s">
        <v>184</v>
      </c>
      <c r="H2567" s="11">
        <v>3.0</v>
      </c>
      <c r="I2567" s="13">
        <v>8.3</v>
      </c>
      <c r="J2567" s="11">
        <v>0.0</v>
      </c>
      <c r="K2567" s="13">
        <v>4.5</v>
      </c>
      <c r="L2567" s="13">
        <v>4.4</v>
      </c>
      <c r="M2567" s="11">
        <v>-9.0</v>
      </c>
      <c r="N2567" s="14">
        <v>0.67</v>
      </c>
      <c r="O2567" s="13">
        <v>52.7</v>
      </c>
      <c r="P2567" s="13">
        <v>9.3</v>
      </c>
      <c r="Q2567" s="13">
        <v>21.4</v>
      </c>
      <c r="R2567" s="13">
        <v>5.7</v>
      </c>
      <c r="S2567" s="13">
        <v>1.9</v>
      </c>
      <c r="T2567" s="13">
        <v>2.1</v>
      </c>
      <c r="U2567" s="13">
        <v>0.5</v>
      </c>
      <c r="V2567" s="13">
        <v>48.7</v>
      </c>
      <c r="W2567" s="11" t="str">
        <f t="shared" si="1"/>
        <v>C-Weak|BBVA|Operations|2025</v>
      </c>
      <c r="X2567" s="15">
        <f>(MAX(0,MIN(1,1-(K2567-scaling_params!$B$2)/(scaling_params!$C$2-scaling_params!$B$2)))+MAX(0,MIN(1,(L2567-scaling_params!$B$3)/(scaling_params!$C$3-scaling_params!$B$3))))/2</f>
        <v>0.1029411765</v>
      </c>
      <c r="Y2567" s="15">
        <f>(MAX(0,MIN(1,(M2567-scaling_params!$B$4)/(scaling_params!$C$4-scaling_params!$B$4)))+MAX(0,MIN(1,(N2567-scaling_params!$B$5)/(scaling_params!$C$5-scaling_params!$B$5))))/2</f>
        <v>0.305952381</v>
      </c>
      <c r="Z2567" s="15">
        <f>(MAX(0,MIN(1,(O2567-scaling_params!$B$6)/(scaling_params!$C$6-scaling_params!$B$6)))+MAX(0,MIN(1,1-(P2567-scaling_params!$B$7)/(scaling_params!$C$7-scaling_params!$B$7)))+MAX(0,MIN(1,(T2567-scaling_params!$B$11)/(scaling_params!$C$11-scaling_params!$B$11))))/3</f>
        <v>0.05714285714</v>
      </c>
      <c r="AA2567" s="15">
        <f>(MAX(0,MIN(1,1-(Q2567-scaling_params!$B$8)/(scaling_params!$C$8-scaling_params!$B$8)))+MAX(0,MIN(1,(R2567-scaling_params!$B$9)/(scaling_params!$C$9-scaling_params!$B$9)))+MAX(0,MIN(1,(S2567-scaling_params!$B$10)/(scaling_params!$C$10-scaling_params!$B$10))))/3</f>
        <v>0.02941176471</v>
      </c>
      <c r="AB2567" s="15">
        <f>(MAX(0,MIN(1,(U2567-scaling_params!$B$12)/(scaling_params!$C$12-scaling_params!$B$12)))+MAX(0,MIN(1,(V2567-scaling_params!$B$13)/(scaling_params!$C$13-scaling_params!$B$13))))/2</f>
        <v>0.04818181818</v>
      </c>
      <c r="AC2567" s="13">
        <f>(scaling_params!$G$2*X2567+scaling_params!$G$3*Y2567+scaling_params!$G$4*Z2567+scaling_params!$G$5*AA2567+scaling_params!$G$6*AB2567)*100</f>
        <v>12.03804826</v>
      </c>
      <c r="AD2567" s="11" t="s">
        <v>681</v>
      </c>
      <c r="AE2567" s="11">
        <f t="shared" si="2"/>
        <v>0</v>
      </c>
    </row>
    <row r="2568" ht="15.75" customHeight="1">
      <c r="A2568" s="11" t="s">
        <v>462</v>
      </c>
      <c r="B2568" s="11" t="s">
        <v>163</v>
      </c>
      <c r="C2568" s="11" t="s">
        <v>449</v>
      </c>
      <c r="D2568" s="11" t="s">
        <v>177</v>
      </c>
      <c r="E2568" s="12">
        <v>2024.0</v>
      </c>
      <c r="F2568" s="11" t="s">
        <v>171</v>
      </c>
      <c r="G2568" s="11" t="s">
        <v>175</v>
      </c>
      <c r="H2568" s="11">
        <v>3.0</v>
      </c>
      <c r="I2568" s="13">
        <v>8.6</v>
      </c>
      <c r="J2568" s="11">
        <v>0.0</v>
      </c>
      <c r="K2568" s="13">
        <v>4.9</v>
      </c>
      <c r="L2568" s="13">
        <v>4.1</v>
      </c>
      <c r="M2568" s="11">
        <v>0.0</v>
      </c>
      <c r="N2568" s="14">
        <v>0.69</v>
      </c>
      <c r="O2568" s="13">
        <v>59.8</v>
      </c>
      <c r="P2568" s="13">
        <v>9.1</v>
      </c>
      <c r="Q2568" s="13">
        <v>23.3</v>
      </c>
      <c r="R2568" s="13">
        <v>7.2</v>
      </c>
      <c r="S2568" s="13">
        <v>2.4</v>
      </c>
      <c r="T2568" s="13">
        <v>2.4</v>
      </c>
      <c r="U2568" s="13">
        <v>0.7</v>
      </c>
      <c r="V2568" s="13">
        <v>56.4</v>
      </c>
      <c r="W2568" s="11" t="str">
        <f t="shared" si="1"/>
        <v>C-Weak|BBVA|Retail|2024</v>
      </c>
      <c r="X2568" s="15">
        <f>(MAX(0,MIN(1,1-(K2568-scaling_params!$B$2)/(scaling_params!$C$2-scaling_params!$B$2)))+MAX(0,MIN(1,(L2568-scaling_params!$B$3)/(scaling_params!$C$3-scaling_params!$B$3))))/2</f>
        <v>0.08088235294</v>
      </c>
      <c r="Y2568" s="15">
        <f>(MAX(0,MIN(1,(M2568-scaling_params!$B$4)/(scaling_params!$C$4-scaling_params!$B$4)))+MAX(0,MIN(1,(N2568-scaling_params!$B$5)/(scaling_params!$C$5-scaling_params!$B$5))))/2</f>
        <v>0.3738095238</v>
      </c>
      <c r="Z2568" s="15">
        <f>(MAX(0,MIN(1,(O2568-scaling_params!$B$6)/(scaling_params!$C$6-scaling_params!$B$6)))+MAX(0,MIN(1,1-(P2568-scaling_params!$B$7)/(scaling_params!$C$7-scaling_params!$B$7)))+MAX(0,MIN(1,(T2568-scaling_params!$B$11)/(scaling_params!$C$11-scaling_params!$B$11))))/3</f>
        <v>0.1475285753</v>
      </c>
      <c r="AA2568" s="15">
        <f>(MAX(0,MIN(1,1-(Q2568-scaling_params!$B$8)/(scaling_params!$C$8-scaling_params!$B$8)))+MAX(0,MIN(1,(R2568-scaling_params!$B$9)/(scaling_params!$C$9-scaling_params!$B$9)))+MAX(0,MIN(1,(S2568-scaling_params!$B$10)/(scaling_params!$C$10-scaling_params!$B$10))))/3</f>
        <v>0.07843137255</v>
      </c>
      <c r="AB2568" s="15">
        <f>(MAX(0,MIN(1,(U2568-scaling_params!$B$12)/(scaling_params!$C$12-scaling_params!$B$12)))+MAX(0,MIN(1,(V2568-scaling_params!$B$13)/(scaling_params!$C$13-scaling_params!$B$13))))/2</f>
        <v>0.1181818182</v>
      </c>
      <c r="AC2568" s="13">
        <f>(scaling_params!$G$2*X2568+scaling_params!$G$3*Y2568+scaling_params!$G$4*Z2568+scaling_params!$G$5*AA2568+scaling_params!$G$6*AB2568)*100</f>
        <v>16.92711823</v>
      </c>
      <c r="AD2568" s="11" t="s">
        <v>681</v>
      </c>
      <c r="AE2568" s="11">
        <f t="shared" si="2"/>
        <v>0</v>
      </c>
    </row>
    <row r="2569" ht="15.75" customHeight="1">
      <c r="A2569" s="11" t="s">
        <v>462</v>
      </c>
      <c r="B2569" s="11" t="s">
        <v>163</v>
      </c>
      <c r="C2569" s="11" t="s">
        <v>449</v>
      </c>
      <c r="D2569" s="11" t="s">
        <v>177</v>
      </c>
      <c r="E2569" s="12">
        <v>2025.0</v>
      </c>
      <c r="F2569" s="11" t="s">
        <v>171</v>
      </c>
      <c r="G2569" s="11" t="s">
        <v>175</v>
      </c>
      <c r="H2569" s="11">
        <v>3.0</v>
      </c>
      <c r="I2569" s="13">
        <v>8.3</v>
      </c>
      <c r="J2569" s="11">
        <v>1.0</v>
      </c>
      <c r="K2569" s="13">
        <v>5.4</v>
      </c>
      <c r="L2569" s="13">
        <v>5.0</v>
      </c>
      <c r="M2569" s="11">
        <v>-17.0</v>
      </c>
      <c r="N2569" s="14">
        <v>0.61</v>
      </c>
      <c r="O2569" s="13">
        <v>52.5</v>
      </c>
      <c r="P2569" s="13">
        <v>9.5</v>
      </c>
      <c r="Q2569" s="13">
        <v>23.0</v>
      </c>
      <c r="R2569" s="13">
        <v>10.6</v>
      </c>
      <c r="S2569" s="13">
        <v>2.7</v>
      </c>
      <c r="T2569" s="13">
        <v>2.2</v>
      </c>
      <c r="U2569" s="13">
        <v>0.7</v>
      </c>
      <c r="V2569" s="13">
        <v>61.7</v>
      </c>
      <c r="W2569" s="11" t="str">
        <f t="shared" si="1"/>
        <v>C-Weak|BBVA|Retail|2025</v>
      </c>
      <c r="X2569" s="15">
        <f>(MAX(0,MIN(1,1-(K2569-scaling_params!$B$2)/(scaling_params!$C$2-scaling_params!$B$2)))+MAX(0,MIN(1,(L2569-scaling_params!$B$3)/(scaling_params!$C$3-scaling_params!$B$3))))/2</f>
        <v>0.1470588235</v>
      </c>
      <c r="Y2569" s="15">
        <f>(MAX(0,MIN(1,(M2569-scaling_params!$B$4)/(scaling_params!$C$4-scaling_params!$B$4)))+MAX(0,MIN(1,(N2569-scaling_params!$B$5)/(scaling_params!$C$5-scaling_params!$B$5))))/2</f>
        <v>0.1928571429</v>
      </c>
      <c r="Z2569" s="15">
        <f>(MAX(0,MIN(1,(O2569-scaling_params!$B$6)/(scaling_params!$C$6-scaling_params!$B$6)))+MAX(0,MIN(1,1-(P2569-scaling_params!$B$7)/(scaling_params!$C$7-scaling_params!$B$7)))+MAX(0,MIN(1,(T2569-scaling_params!$B$11)/(scaling_params!$C$11-scaling_params!$B$11))))/3</f>
        <v>0.06666666667</v>
      </c>
      <c r="AA2569" s="15">
        <f>(MAX(0,MIN(1,1-(Q2569-scaling_params!$B$8)/(scaling_params!$C$8-scaling_params!$B$8)))+MAX(0,MIN(1,(R2569-scaling_params!$B$9)/(scaling_params!$C$9-scaling_params!$B$9)))+MAX(0,MIN(1,(S2569-scaling_params!$B$10)/(scaling_params!$C$10-scaling_params!$B$10))))/3</f>
        <v>0.1162819558</v>
      </c>
      <c r="AB2569" s="15">
        <f>(MAX(0,MIN(1,(U2569-scaling_params!$B$12)/(scaling_params!$C$12-scaling_params!$B$12)))+MAX(0,MIN(1,(V2569-scaling_params!$B$13)/(scaling_params!$C$13-scaling_params!$B$13))))/2</f>
        <v>0.1663636364</v>
      </c>
      <c r="AC2569" s="13">
        <f>(scaling_params!$G$2*X2569+scaling_params!$G$3*Y2569+scaling_params!$G$4*Z2569+scaling_params!$G$5*AA2569+scaling_params!$G$6*AB2569)*100</f>
        <v>13.56434521</v>
      </c>
      <c r="AD2569" s="11" t="s">
        <v>681</v>
      </c>
      <c r="AE2569" s="11">
        <f t="shared" si="2"/>
        <v>0</v>
      </c>
    </row>
    <row r="2570" ht="15.75" customHeight="1">
      <c r="A2570" s="11" t="s">
        <v>463</v>
      </c>
      <c r="B2570" s="11" t="s">
        <v>163</v>
      </c>
      <c r="C2570" s="11" t="s">
        <v>449</v>
      </c>
      <c r="D2570" s="11" t="s">
        <v>177</v>
      </c>
      <c r="E2570" s="12">
        <v>2024.0</v>
      </c>
      <c r="F2570" s="11" t="s">
        <v>166</v>
      </c>
      <c r="G2570" s="11" t="s">
        <v>184</v>
      </c>
      <c r="H2570" s="11">
        <v>2.0</v>
      </c>
      <c r="I2570" s="13">
        <v>8.6</v>
      </c>
      <c r="J2570" s="11">
        <v>0.0</v>
      </c>
      <c r="K2570" s="13">
        <v>4.9</v>
      </c>
      <c r="L2570" s="13">
        <v>4.9</v>
      </c>
      <c r="M2570" s="11">
        <v>-32.0</v>
      </c>
      <c r="N2570" s="14">
        <v>0.72</v>
      </c>
      <c r="O2570" s="13">
        <v>59.8</v>
      </c>
      <c r="P2570" s="13">
        <v>9.1</v>
      </c>
      <c r="Q2570" s="13">
        <v>23.3</v>
      </c>
      <c r="R2570" s="13">
        <v>7.2</v>
      </c>
      <c r="S2570" s="13">
        <v>2.4</v>
      </c>
      <c r="T2570" s="13">
        <v>1.9</v>
      </c>
      <c r="U2570" s="13">
        <v>0.7</v>
      </c>
      <c r="V2570" s="13">
        <v>59.0</v>
      </c>
      <c r="W2570" s="11" t="str">
        <f t="shared" si="1"/>
        <v>C-Weak|BBVA|Retail|2024</v>
      </c>
      <c r="X2570" s="15">
        <f>(MAX(0,MIN(1,1-(K2570-scaling_params!$B$2)/(scaling_params!$C$2-scaling_params!$B$2)))+MAX(0,MIN(1,(L2570-scaling_params!$B$3)/(scaling_params!$C$3-scaling_params!$B$3))))/2</f>
        <v>0.1397058824</v>
      </c>
      <c r="Y2570" s="15">
        <f>(MAX(0,MIN(1,(M2570-scaling_params!$B$4)/(scaling_params!$C$4-scaling_params!$B$4)))+MAX(0,MIN(1,(N2570-scaling_params!$B$5)/(scaling_params!$C$5-scaling_params!$B$5))))/2</f>
        <v>0.2589285714</v>
      </c>
      <c r="Z2570" s="15">
        <f>(MAX(0,MIN(1,(O2570-scaling_params!$B$6)/(scaling_params!$C$6-scaling_params!$B$6)))+MAX(0,MIN(1,1-(P2570-scaling_params!$B$7)/(scaling_params!$C$7-scaling_params!$B$7)))+MAX(0,MIN(1,(T2570-scaling_params!$B$11)/(scaling_params!$C$11-scaling_params!$B$11))))/3</f>
        <v>0.09990952763</v>
      </c>
      <c r="AA2570" s="15">
        <f>(MAX(0,MIN(1,1-(Q2570-scaling_params!$B$8)/(scaling_params!$C$8-scaling_params!$B$8)))+MAX(0,MIN(1,(R2570-scaling_params!$B$9)/(scaling_params!$C$9-scaling_params!$B$9)))+MAX(0,MIN(1,(S2570-scaling_params!$B$10)/(scaling_params!$C$10-scaling_params!$B$10))))/3</f>
        <v>0.07843137255</v>
      </c>
      <c r="AB2570" s="15">
        <f>(MAX(0,MIN(1,(U2570-scaling_params!$B$12)/(scaling_params!$C$12-scaling_params!$B$12)))+MAX(0,MIN(1,(V2570-scaling_params!$B$13)/(scaling_params!$C$13-scaling_params!$B$13))))/2</f>
        <v>0.1418181818</v>
      </c>
      <c r="AC2570" s="13">
        <f>(scaling_params!$G$2*X2570+scaling_params!$G$3*Y2570+scaling_params!$G$4*Z2570+scaling_params!$G$5*AA2570+scaling_params!$G$6*AB2570)*100</f>
        <v>14.76963027</v>
      </c>
      <c r="AD2570" s="11" t="s">
        <v>681</v>
      </c>
      <c r="AE2570" s="11">
        <f t="shared" si="2"/>
        <v>0</v>
      </c>
    </row>
    <row r="2571" ht="15.75" customHeight="1">
      <c r="A2571" s="11" t="s">
        <v>463</v>
      </c>
      <c r="B2571" s="11" t="s">
        <v>163</v>
      </c>
      <c r="C2571" s="11" t="s">
        <v>449</v>
      </c>
      <c r="D2571" s="11" t="s">
        <v>177</v>
      </c>
      <c r="E2571" s="12">
        <v>2025.0</v>
      </c>
      <c r="F2571" s="11" t="s">
        <v>166</v>
      </c>
      <c r="G2571" s="11" t="s">
        <v>184</v>
      </c>
      <c r="H2571" s="11">
        <v>2.0</v>
      </c>
      <c r="I2571" s="13">
        <v>8.3</v>
      </c>
      <c r="J2571" s="11">
        <v>0.0</v>
      </c>
      <c r="K2571" s="13">
        <v>5.4</v>
      </c>
      <c r="L2571" s="13">
        <v>4.7</v>
      </c>
      <c r="M2571" s="11">
        <v>-6.0</v>
      </c>
      <c r="N2571" s="14">
        <v>0.67</v>
      </c>
      <c r="O2571" s="13">
        <v>52.5</v>
      </c>
      <c r="P2571" s="13">
        <v>9.5</v>
      </c>
      <c r="Q2571" s="13">
        <v>23.0</v>
      </c>
      <c r="R2571" s="13">
        <v>10.6</v>
      </c>
      <c r="S2571" s="13">
        <v>2.5</v>
      </c>
      <c r="T2571" s="13">
        <v>1.8</v>
      </c>
      <c r="U2571" s="13">
        <v>0.7</v>
      </c>
      <c r="V2571" s="13">
        <v>57.6</v>
      </c>
      <c r="W2571" s="11" t="str">
        <f t="shared" si="1"/>
        <v>C-Weak|BBVA|Retail|2025</v>
      </c>
      <c r="X2571" s="15">
        <f>(MAX(0,MIN(1,1-(K2571-scaling_params!$B$2)/(scaling_params!$C$2-scaling_params!$B$2)))+MAX(0,MIN(1,(L2571-scaling_params!$B$3)/(scaling_params!$C$3-scaling_params!$B$3))))/2</f>
        <v>0.125</v>
      </c>
      <c r="Y2571" s="15">
        <f>(MAX(0,MIN(1,(M2571-scaling_params!$B$4)/(scaling_params!$C$4-scaling_params!$B$4)))+MAX(0,MIN(1,(N2571-scaling_params!$B$5)/(scaling_params!$C$5-scaling_params!$B$5))))/2</f>
        <v>0.3202380952</v>
      </c>
      <c r="Z2571" s="15">
        <f>(MAX(0,MIN(1,(O2571-scaling_params!$B$6)/(scaling_params!$C$6-scaling_params!$B$6)))+MAX(0,MIN(1,1-(P2571-scaling_params!$B$7)/(scaling_params!$C$7-scaling_params!$B$7)))+MAX(0,MIN(1,(T2571-scaling_params!$B$11)/(scaling_params!$C$11-scaling_params!$B$11))))/3</f>
        <v>0.02857142857</v>
      </c>
      <c r="AA2571" s="15">
        <f>(MAX(0,MIN(1,1-(Q2571-scaling_params!$B$8)/(scaling_params!$C$8-scaling_params!$B$8)))+MAX(0,MIN(1,(R2571-scaling_params!$B$9)/(scaling_params!$C$9-scaling_params!$B$9)))+MAX(0,MIN(1,(S2571-scaling_params!$B$10)/(scaling_params!$C$10-scaling_params!$B$10))))/3</f>
        <v>0.09667411268</v>
      </c>
      <c r="AB2571" s="15">
        <f>(MAX(0,MIN(1,(U2571-scaling_params!$B$12)/(scaling_params!$C$12-scaling_params!$B$12)))+MAX(0,MIN(1,(V2571-scaling_params!$B$13)/(scaling_params!$C$13-scaling_params!$B$13))))/2</f>
        <v>0.1290909091</v>
      </c>
      <c r="AC2571" s="13">
        <f>(scaling_params!$G$2*X2571+scaling_params!$G$3*Y2571+scaling_params!$G$4*Z2571+scaling_params!$G$5*AA2571+scaling_params!$G$6*AB2571)*100</f>
        <v>14.35926092</v>
      </c>
      <c r="AD2571" s="11" t="s">
        <v>681</v>
      </c>
      <c r="AE2571" s="11">
        <f t="shared" si="2"/>
        <v>0</v>
      </c>
    </row>
    <row r="2572" ht="15.75" customHeight="1">
      <c r="A2572" s="11" t="s">
        <v>464</v>
      </c>
      <c r="B2572" s="11" t="s">
        <v>163</v>
      </c>
      <c r="C2572" s="11" t="s">
        <v>449</v>
      </c>
      <c r="D2572" s="11" t="s">
        <v>165</v>
      </c>
      <c r="E2572" s="12">
        <v>2024.0</v>
      </c>
      <c r="F2572" s="11" t="s">
        <v>171</v>
      </c>
      <c r="G2572" s="11" t="s">
        <v>184</v>
      </c>
      <c r="H2572" s="11">
        <v>5.0</v>
      </c>
      <c r="I2572" s="13">
        <v>8.6</v>
      </c>
      <c r="J2572" s="11">
        <v>0.0</v>
      </c>
      <c r="K2572" s="13">
        <v>5.2</v>
      </c>
      <c r="L2572" s="13">
        <v>4.3</v>
      </c>
      <c r="M2572" s="11">
        <v>-19.0</v>
      </c>
      <c r="N2572" s="14">
        <v>0.68</v>
      </c>
      <c r="O2572" s="13">
        <v>53.3</v>
      </c>
      <c r="P2572" s="13">
        <v>9.3</v>
      </c>
      <c r="Q2572" s="13">
        <v>24.0</v>
      </c>
      <c r="R2572" s="13">
        <v>6.7</v>
      </c>
      <c r="S2572" s="13">
        <v>1.9</v>
      </c>
      <c r="T2572" s="13">
        <v>1.9</v>
      </c>
      <c r="U2572" s="13">
        <v>0.6</v>
      </c>
      <c r="V2572" s="13">
        <v>53.8</v>
      </c>
      <c r="W2572" s="11" t="str">
        <f t="shared" si="1"/>
        <v>C-Weak|BBVA|Operations|2024</v>
      </c>
      <c r="X2572" s="15">
        <f>(MAX(0,MIN(1,1-(K2572-scaling_params!$B$2)/(scaling_params!$C$2-scaling_params!$B$2)))+MAX(0,MIN(1,(L2572-scaling_params!$B$3)/(scaling_params!$C$3-scaling_params!$B$3))))/2</f>
        <v>0.09558823529</v>
      </c>
      <c r="Y2572" s="15">
        <f>(MAX(0,MIN(1,(M2572-scaling_params!$B$4)/(scaling_params!$C$4-scaling_params!$B$4)))+MAX(0,MIN(1,(N2572-scaling_params!$B$5)/(scaling_params!$C$5-scaling_params!$B$5))))/2</f>
        <v>0.2708333333</v>
      </c>
      <c r="Z2572" s="15">
        <f>(MAX(0,MIN(1,(O2572-scaling_params!$B$6)/(scaling_params!$C$6-scaling_params!$B$6)))+MAX(0,MIN(1,1-(P2572-scaling_params!$B$7)/(scaling_params!$C$7-scaling_params!$B$7)))+MAX(0,MIN(1,(T2572-scaling_params!$B$11)/(scaling_params!$C$11-scaling_params!$B$11))))/3</f>
        <v>0.0380952381</v>
      </c>
      <c r="AA2572" s="15">
        <f>(MAX(0,MIN(1,1-(Q2572-scaling_params!$B$8)/(scaling_params!$C$8-scaling_params!$B$8)))+MAX(0,MIN(1,(R2572-scaling_params!$B$9)/(scaling_params!$C$9-scaling_params!$B$9)))+MAX(0,MIN(1,(S2572-scaling_params!$B$10)/(scaling_params!$C$10-scaling_params!$B$10))))/3</f>
        <v>0.02941176471</v>
      </c>
      <c r="AB2572" s="15">
        <f>(MAX(0,MIN(1,(U2572-scaling_params!$B$12)/(scaling_params!$C$12-scaling_params!$B$12)))+MAX(0,MIN(1,(V2572-scaling_params!$B$13)/(scaling_params!$C$13-scaling_params!$B$13))))/2</f>
        <v>0.09454545455</v>
      </c>
      <c r="AC2572" s="13">
        <f>(scaling_params!$G$2*X2572+scaling_params!$G$3*Y2572+scaling_params!$G$4*Z2572+scaling_params!$G$5*AA2572+scaling_params!$G$6*AB2572)*100</f>
        <v>11.13942838</v>
      </c>
      <c r="AD2572" s="11" t="s">
        <v>681</v>
      </c>
      <c r="AE2572" s="11">
        <f t="shared" si="2"/>
        <v>0</v>
      </c>
    </row>
    <row r="2573" ht="15.75" customHeight="1">
      <c r="A2573" s="11" t="s">
        <v>464</v>
      </c>
      <c r="B2573" s="11" t="s">
        <v>163</v>
      </c>
      <c r="C2573" s="11" t="s">
        <v>449</v>
      </c>
      <c r="D2573" s="11" t="s">
        <v>165</v>
      </c>
      <c r="E2573" s="12">
        <v>2025.0</v>
      </c>
      <c r="F2573" s="11" t="s">
        <v>171</v>
      </c>
      <c r="G2573" s="11" t="s">
        <v>184</v>
      </c>
      <c r="H2573" s="11">
        <v>5.0</v>
      </c>
      <c r="I2573" s="13">
        <v>8.3</v>
      </c>
      <c r="J2573" s="11">
        <v>0.0</v>
      </c>
      <c r="K2573" s="13">
        <v>4.5</v>
      </c>
      <c r="L2573" s="13">
        <v>6.0</v>
      </c>
      <c r="M2573" s="11">
        <v>-12.0</v>
      </c>
      <c r="N2573" s="14">
        <v>0.61</v>
      </c>
      <c r="O2573" s="13">
        <v>52.7</v>
      </c>
      <c r="P2573" s="13">
        <v>9.3</v>
      </c>
      <c r="Q2573" s="13">
        <v>21.4</v>
      </c>
      <c r="R2573" s="13">
        <v>5.7</v>
      </c>
      <c r="S2573" s="13">
        <v>2.6</v>
      </c>
      <c r="T2573" s="13">
        <v>2.5</v>
      </c>
      <c r="U2573" s="13">
        <v>0.5</v>
      </c>
      <c r="V2573" s="13">
        <v>56.1</v>
      </c>
      <c r="W2573" s="11" t="str">
        <f t="shared" si="1"/>
        <v>C-Weak|BBVA|Operations|2025</v>
      </c>
      <c r="X2573" s="15">
        <f>(MAX(0,MIN(1,1-(K2573-scaling_params!$B$2)/(scaling_params!$C$2-scaling_params!$B$2)))+MAX(0,MIN(1,(L2573-scaling_params!$B$3)/(scaling_params!$C$3-scaling_params!$B$3))))/2</f>
        <v>0.2205882353</v>
      </c>
      <c r="Y2573" s="15">
        <f>(MAX(0,MIN(1,(M2573-scaling_params!$B$4)/(scaling_params!$C$4-scaling_params!$B$4)))+MAX(0,MIN(1,(N2573-scaling_params!$B$5)/(scaling_params!$C$5-scaling_params!$B$5))))/2</f>
        <v>0.2166666667</v>
      </c>
      <c r="Z2573" s="15">
        <f>(MAX(0,MIN(1,(O2573-scaling_params!$B$6)/(scaling_params!$C$6-scaling_params!$B$6)))+MAX(0,MIN(1,1-(P2573-scaling_params!$B$7)/(scaling_params!$C$7-scaling_params!$B$7)))+MAX(0,MIN(1,(T2573-scaling_params!$B$11)/(scaling_params!$C$11-scaling_params!$B$11))))/3</f>
        <v>0.09523809524</v>
      </c>
      <c r="AA2573" s="15">
        <f>(MAX(0,MIN(1,1-(Q2573-scaling_params!$B$8)/(scaling_params!$C$8-scaling_params!$B$8)))+MAX(0,MIN(1,(R2573-scaling_params!$B$9)/(scaling_params!$C$9-scaling_params!$B$9)))+MAX(0,MIN(1,(S2573-scaling_params!$B$10)/(scaling_params!$C$10-scaling_params!$B$10))))/3</f>
        <v>0.09803921569</v>
      </c>
      <c r="AB2573" s="15">
        <f>(MAX(0,MIN(1,(U2573-scaling_params!$B$12)/(scaling_params!$C$12-scaling_params!$B$12)))+MAX(0,MIN(1,(V2573-scaling_params!$B$13)/(scaling_params!$C$13-scaling_params!$B$13))))/2</f>
        <v>0.1154545455</v>
      </c>
      <c r="AC2573" s="13">
        <f>(scaling_params!$G$2*X2573+scaling_params!$G$3*Y2573+scaling_params!$G$4*Z2573+scaling_params!$G$5*AA2573+scaling_params!$G$6*AB2573)*100</f>
        <v>15.60143927</v>
      </c>
      <c r="AD2573" s="11" t="s">
        <v>681</v>
      </c>
      <c r="AE2573" s="11">
        <f t="shared" si="2"/>
        <v>0</v>
      </c>
    </row>
    <row r="2574" ht="15.75" customHeight="1">
      <c r="A2574" s="11" t="s">
        <v>465</v>
      </c>
      <c r="B2574" s="11" t="s">
        <v>163</v>
      </c>
      <c r="C2574" s="11" t="s">
        <v>449</v>
      </c>
      <c r="D2574" s="11" t="s">
        <v>174</v>
      </c>
      <c r="E2574" s="12">
        <v>2024.0</v>
      </c>
      <c r="F2574" s="11" t="s">
        <v>166</v>
      </c>
      <c r="G2574" s="11" t="s">
        <v>175</v>
      </c>
      <c r="H2574" s="11">
        <v>4.0</v>
      </c>
      <c r="I2574" s="13">
        <v>8.6</v>
      </c>
      <c r="J2574" s="11">
        <v>0.0</v>
      </c>
      <c r="K2574" s="13">
        <v>4.4</v>
      </c>
      <c r="L2574" s="13">
        <v>4.9</v>
      </c>
      <c r="M2574" s="11">
        <v>-5.0</v>
      </c>
      <c r="N2574" s="14">
        <v>0.7</v>
      </c>
      <c r="O2574" s="13">
        <v>50.8</v>
      </c>
      <c r="P2574" s="13">
        <v>10.1</v>
      </c>
      <c r="Q2574" s="13">
        <v>23.5</v>
      </c>
      <c r="R2574" s="13">
        <v>5.6</v>
      </c>
      <c r="S2574" s="13">
        <v>2.1</v>
      </c>
      <c r="T2574" s="13">
        <v>1.2</v>
      </c>
      <c r="U2574" s="13">
        <v>0.8</v>
      </c>
      <c r="V2574" s="13">
        <v>55.1</v>
      </c>
      <c r="W2574" s="11" t="str">
        <f t="shared" si="1"/>
        <v>C-Weak|BBVA|Digital|2024</v>
      </c>
      <c r="X2574" s="15">
        <f>(MAX(0,MIN(1,1-(K2574-scaling_params!$B$2)/(scaling_params!$C$2-scaling_params!$B$2)))+MAX(0,MIN(1,(L2574-scaling_params!$B$3)/(scaling_params!$C$3-scaling_params!$B$3))))/2</f>
        <v>0.1397058824</v>
      </c>
      <c r="Y2574" s="15">
        <f>(MAX(0,MIN(1,(M2574-scaling_params!$B$4)/(scaling_params!$C$4-scaling_params!$B$4)))+MAX(0,MIN(1,(N2574-scaling_params!$B$5)/(scaling_params!$C$5-scaling_params!$B$5))))/2</f>
        <v>0.3625</v>
      </c>
      <c r="Z2574" s="15">
        <f>(MAX(0,MIN(1,(O2574-scaling_params!$B$6)/(scaling_params!$C$6-scaling_params!$B$6)))+MAX(0,MIN(1,1-(P2574-scaling_params!$B$7)/(scaling_params!$C$7-scaling_params!$B$7)))+MAX(0,MIN(1,(T2574-scaling_params!$B$11)/(scaling_params!$C$11-scaling_params!$B$11))))/3</f>
        <v>0</v>
      </c>
      <c r="AA2574" s="15">
        <f>(MAX(0,MIN(1,1-(Q2574-scaling_params!$B$8)/(scaling_params!$C$8-scaling_params!$B$8)))+MAX(0,MIN(1,(R2574-scaling_params!$B$9)/(scaling_params!$C$9-scaling_params!$B$9)))+MAX(0,MIN(1,(S2574-scaling_params!$B$10)/(scaling_params!$C$10-scaling_params!$B$10))))/3</f>
        <v>0.04901960784</v>
      </c>
      <c r="AB2574" s="15">
        <f>(MAX(0,MIN(1,(U2574-scaling_params!$B$12)/(scaling_params!$C$12-scaling_params!$B$12)))+MAX(0,MIN(1,(V2574-scaling_params!$B$13)/(scaling_params!$C$13-scaling_params!$B$13))))/2</f>
        <v>0.1063636364</v>
      </c>
      <c r="AC2574" s="13">
        <f>(scaling_params!$G$2*X2574+scaling_params!$G$3*Y2574+scaling_params!$G$4*Z2574+scaling_params!$G$5*AA2574+scaling_params!$G$6*AB2574)*100</f>
        <v>13.91967424</v>
      </c>
      <c r="AD2574" s="11" t="s">
        <v>681</v>
      </c>
      <c r="AE2574" s="11">
        <f t="shared" si="2"/>
        <v>0</v>
      </c>
    </row>
    <row r="2575" ht="15.75" customHeight="1">
      <c r="A2575" s="11" t="s">
        <v>465</v>
      </c>
      <c r="B2575" s="11" t="s">
        <v>163</v>
      </c>
      <c r="C2575" s="11" t="s">
        <v>449</v>
      </c>
      <c r="D2575" s="11" t="s">
        <v>174</v>
      </c>
      <c r="E2575" s="12">
        <v>2025.0</v>
      </c>
      <c r="F2575" s="11" t="s">
        <v>166</v>
      </c>
      <c r="G2575" s="11" t="s">
        <v>175</v>
      </c>
      <c r="H2575" s="11">
        <v>4.0</v>
      </c>
      <c r="I2575" s="13">
        <v>8.3</v>
      </c>
      <c r="J2575" s="11">
        <v>0.0</v>
      </c>
      <c r="K2575" s="13">
        <v>4.9</v>
      </c>
      <c r="L2575" s="13">
        <v>5.4</v>
      </c>
      <c r="M2575" s="11">
        <v>-12.0</v>
      </c>
      <c r="N2575" s="14">
        <v>0.62</v>
      </c>
      <c r="O2575" s="13">
        <v>53.6</v>
      </c>
      <c r="P2575" s="13">
        <v>9.0</v>
      </c>
      <c r="Q2575" s="13">
        <v>22.9</v>
      </c>
      <c r="R2575" s="13">
        <v>8.4</v>
      </c>
      <c r="S2575" s="13">
        <v>2.1</v>
      </c>
      <c r="T2575" s="13">
        <v>2.8</v>
      </c>
      <c r="U2575" s="13">
        <v>0.8</v>
      </c>
      <c r="V2575" s="13">
        <v>47.7</v>
      </c>
      <c r="W2575" s="11" t="str">
        <f t="shared" si="1"/>
        <v>C-Weak|BBVA|Digital|2025</v>
      </c>
      <c r="X2575" s="15">
        <f>(MAX(0,MIN(1,1-(K2575-scaling_params!$B$2)/(scaling_params!$C$2-scaling_params!$B$2)))+MAX(0,MIN(1,(L2575-scaling_params!$B$3)/(scaling_params!$C$3-scaling_params!$B$3))))/2</f>
        <v>0.1764705882</v>
      </c>
      <c r="Y2575" s="15">
        <f>(MAX(0,MIN(1,(M2575-scaling_params!$B$4)/(scaling_params!$C$4-scaling_params!$B$4)))+MAX(0,MIN(1,(N2575-scaling_params!$B$5)/(scaling_params!$C$5-scaling_params!$B$5))))/2</f>
        <v>0.2291666667</v>
      </c>
      <c r="Z2575" s="15">
        <f>(MAX(0,MIN(1,(O2575-scaling_params!$B$6)/(scaling_params!$C$6-scaling_params!$B$6)))+MAX(0,MIN(1,1-(P2575-scaling_params!$B$7)/(scaling_params!$C$7-scaling_params!$B$7)))+MAX(0,MIN(1,(T2575-scaling_params!$B$11)/(scaling_params!$C$11-scaling_params!$B$11))))/3</f>
        <v>0.1418275418</v>
      </c>
      <c r="AA2575" s="15">
        <f>(MAX(0,MIN(1,1-(Q2575-scaling_params!$B$8)/(scaling_params!$C$8-scaling_params!$B$8)))+MAX(0,MIN(1,(R2575-scaling_params!$B$9)/(scaling_params!$C$9-scaling_params!$B$9)))+MAX(0,MIN(1,(S2575-scaling_params!$B$10)/(scaling_params!$C$10-scaling_params!$B$10))))/3</f>
        <v>0.04901960784</v>
      </c>
      <c r="AB2575" s="15">
        <f>(MAX(0,MIN(1,(U2575-scaling_params!$B$12)/(scaling_params!$C$12-scaling_params!$B$12)))+MAX(0,MIN(1,(V2575-scaling_params!$B$13)/(scaling_params!$C$13-scaling_params!$B$13))))/2</f>
        <v>0.03909090909</v>
      </c>
      <c r="AC2575" s="13">
        <f>(scaling_params!$G$2*X2575+scaling_params!$G$3*Y2575+scaling_params!$G$4*Z2575+scaling_params!$G$5*AA2575+scaling_params!$G$6*AB2575)*100</f>
        <v>14.18944055</v>
      </c>
      <c r="AD2575" s="11" t="s">
        <v>681</v>
      </c>
      <c r="AE2575" s="11">
        <f t="shared" si="2"/>
        <v>0</v>
      </c>
    </row>
    <row r="2576" ht="15.75" customHeight="1">
      <c r="A2576" s="11" t="s">
        <v>466</v>
      </c>
      <c r="B2576" s="11" t="s">
        <v>163</v>
      </c>
      <c r="C2576" s="11" t="s">
        <v>449</v>
      </c>
      <c r="D2576" s="11" t="s">
        <v>177</v>
      </c>
      <c r="E2576" s="12">
        <v>2024.0</v>
      </c>
      <c r="F2576" s="11" t="s">
        <v>166</v>
      </c>
      <c r="G2576" s="11" t="s">
        <v>184</v>
      </c>
      <c r="H2576" s="11">
        <v>2.0</v>
      </c>
      <c r="I2576" s="13">
        <v>8.6</v>
      </c>
      <c r="J2576" s="11">
        <v>0.0</v>
      </c>
      <c r="K2576" s="13">
        <v>4.9</v>
      </c>
      <c r="L2576" s="13">
        <v>5.2</v>
      </c>
      <c r="M2576" s="11">
        <v>-27.0</v>
      </c>
      <c r="N2576" s="14">
        <v>0.58</v>
      </c>
      <c r="O2576" s="13">
        <v>59.8</v>
      </c>
      <c r="P2576" s="13">
        <v>9.1</v>
      </c>
      <c r="Q2576" s="13">
        <v>23.3</v>
      </c>
      <c r="R2576" s="13">
        <v>7.2</v>
      </c>
      <c r="S2576" s="13">
        <v>2.2</v>
      </c>
      <c r="T2576" s="13">
        <v>1.6</v>
      </c>
      <c r="U2576" s="13">
        <v>0.7</v>
      </c>
      <c r="V2576" s="13">
        <v>51.0</v>
      </c>
      <c r="W2576" s="11" t="str">
        <f t="shared" si="1"/>
        <v>C-Weak|BBVA|Retail|2024</v>
      </c>
      <c r="X2576" s="15">
        <f>(MAX(0,MIN(1,1-(K2576-scaling_params!$B$2)/(scaling_params!$C$2-scaling_params!$B$2)))+MAX(0,MIN(1,(L2576-scaling_params!$B$3)/(scaling_params!$C$3-scaling_params!$B$3))))/2</f>
        <v>0.1617647059</v>
      </c>
      <c r="Y2576" s="15">
        <f>(MAX(0,MIN(1,(M2576-scaling_params!$B$4)/(scaling_params!$C$4-scaling_params!$B$4)))+MAX(0,MIN(1,(N2576-scaling_params!$B$5)/(scaling_params!$C$5-scaling_params!$B$5))))/2</f>
        <v>0.1077380952</v>
      </c>
      <c r="Z2576" s="15">
        <f>(MAX(0,MIN(1,(O2576-scaling_params!$B$6)/(scaling_params!$C$6-scaling_params!$B$6)))+MAX(0,MIN(1,1-(P2576-scaling_params!$B$7)/(scaling_params!$C$7-scaling_params!$B$7)))+MAX(0,MIN(1,(T2576-scaling_params!$B$11)/(scaling_params!$C$11-scaling_params!$B$11))))/3</f>
        <v>0.07133809906</v>
      </c>
      <c r="AA2576" s="15">
        <f>(MAX(0,MIN(1,1-(Q2576-scaling_params!$B$8)/(scaling_params!$C$8-scaling_params!$B$8)))+MAX(0,MIN(1,(R2576-scaling_params!$B$9)/(scaling_params!$C$9-scaling_params!$B$9)))+MAX(0,MIN(1,(S2576-scaling_params!$B$10)/(scaling_params!$C$10-scaling_params!$B$10))))/3</f>
        <v>0.05882352941</v>
      </c>
      <c r="AB2576" s="15">
        <f>(MAX(0,MIN(1,(U2576-scaling_params!$B$12)/(scaling_params!$C$12-scaling_params!$B$12)))+MAX(0,MIN(1,(V2576-scaling_params!$B$13)/(scaling_params!$C$13-scaling_params!$B$13))))/2</f>
        <v>0.06909090909</v>
      </c>
      <c r="AC2576" s="13">
        <f>(scaling_params!$G$2*X2576+scaling_params!$G$3*Y2576+scaling_params!$G$4*Z2576+scaling_params!$G$5*AA2576+scaling_params!$G$6*AB2576)*100</f>
        <v>9.860327999</v>
      </c>
      <c r="AD2576" s="11" t="s">
        <v>681</v>
      </c>
      <c r="AE2576" s="11">
        <f t="shared" si="2"/>
        <v>0</v>
      </c>
    </row>
    <row r="2577" ht="15.75" customHeight="1">
      <c r="A2577" s="11" t="s">
        <v>466</v>
      </c>
      <c r="B2577" s="11" t="s">
        <v>163</v>
      </c>
      <c r="C2577" s="11" t="s">
        <v>449</v>
      </c>
      <c r="D2577" s="11" t="s">
        <v>177</v>
      </c>
      <c r="E2577" s="12">
        <v>2025.0</v>
      </c>
      <c r="F2577" s="11" t="s">
        <v>166</v>
      </c>
      <c r="G2577" s="11" t="s">
        <v>184</v>
      </c>
      <c r="H2577" s="11">
        <v>2.0</v>
      </c>
      <c r="I2577" s="13">
        <v>8.3</v>
      </c>
      <c r="J2577" s="11">
        <v>0.0</v>
      </c>
      <c r="K2577" s="13">
        <v>5.4</v>
      </c>
      <c r="L2577" s="13">
        <v>4.9</v>
      </c>
      <c r="M2577" s="11">
        <v>-31.0</v>
      </c>
      <c r="N2577" s="14">
        <v>0.69</v>
      </c>
      <c r="O2577" s="13">
        <v>52.5</v>
      </c>
      <c r="P2577" s="13">
        <v>9.5</v>
      </c>
      <c r="Q2577" s="13">
        <v>23.0</v>
      </c>
      <c r="R2577" s="13">
        <v>10.6</v>
      </c>
      <c r="S2577" s="13">
        <v>1.7</v>
      </c>
      <c r="T2577" s="13">
        <v>1.7</v>
      </c>
      <c r="U2577" s="13">
        <v>0.7</v>
      </c>
      <c r="V2577" s="13">
        <v>57.6</v>
      </c>
      <c r="W2577" s="11" t="str">
        <f t="shared" si="1"/>
        <v>C-Weak|BBVA|Retail|2025</v>
      </c>
      <c r="X2577" s="15">
        <f>(MAX(0,MIN(1,1-(K2577-scaling_params!$B$2)/(scaling_params!$C$2-scaling_params!$B$2)))+MAX(0,MIN(1,(L2577-scaling_params!$B$3)/(scaling_params!$C$3-scaling_params!$B$3))))/2</f>
        <v>0.1397058824</v>
      </c>
      <c r="Y2577" s="15">
        <f>(MAX(0,MIN(1,(M2577-scaling_params!$B$4)/(scaling_params!$C$4-scaling_params!$B$4)))+MAX(0,MIN(1,(N2577-scaling_params!$B$5)/(scaling_params!$C$5-scaling_params!$B$5))))/2</f>
        <v>0.2261904762</v>
      </c>
      <c r="Z2577" s="15">
        <f>(MAX(0,MIN(1,(O2577-scaling_params!$B$6)/(scaling_params!$C$6-scaling_params!$B$6)))+MAX(0,MIN(1,1-(P2577-scaling_params!$B$7)/(scaling_params!$C$7-scaling_params!$B$7)))+MAX(0,MIN(1,(T2577-scaling_params!$B$11)/(scaling_params!$C$11-scaling_params!$B$11))))/3</f>
        <v>0.01904761905</v>
      </c>
      <c r="AA2577" s="15">
        <f>(MAX(0,MIN(1,1-(Q2577-scaling_params!$B$8)/(scaling_params!$C$8-scaling_params!$B$8)))+MAX(0,MIN(1,(R2577-scaling_params!$B$9)/(scaling_params!$C$9-scaling_params!$B$9)))+MAX(0,MIN(1,(S2577-scaling_params!$B$10)/(scaling_params!$C$10-scaling_params!$B$10))))/3</f>
        <v>0.01824274013</v>
      </c>
      <c r="AB2577" s="15">
        <f>(MAX(0,MIN(1,(U2577-scaling_params!$B$12)/(scaling_params!$C$12-scaling_params!$B$12)))+MAX(0,MIN(1,(V2577-scaling_params!$B$13)/(scaling_params!$C$13-scaling_params!$B$13))))/2</f>
        <v>0.1290909091</v>
      </c>
      <c r="AC2577" s="13">
        <f>(scaling_params!$G$2*X2577+scaling_params!$G$3*Y2577+scaling_params!$G$4*Z2577+scaling_params!$G$5*AA2577+scaling_params!$G$6*AB2577)*100</f>
        <v>10.89052843</v>
      </c>
      <c r="AD2577" s="11" t="s">
        <v>681</v>
      </c>
      <c r="AE2577" s="11">
        <f t="shared" si="2"/>
        <v>0</v>
      </c>
    </row>
    <row r="2578" ht="15.75" customHeight="1">
      <c r="A2578" s="11" t="s">
        <v>467</v>
      </c>
      <c r="B2578" s="11" t="s">
        <v>163</v>
      </c>
      <c r="C2578" s="11" t="s">
        <v>449</v>
      </c>
      <c r="D2578" s="11" t="s">
        <v>165</v>
      </c>
      <c r="E2578" s="12">
        <v>2024.0</v>
      </c>
      <c r="F2578" s="11" t="s">
        <v>166</v>
      </c>
      <c r="G2578" s="11" t="s">
        <v>175</v>
      </c>
      <c r="H2578" s="11">
        <v>1.0</v>
      </c>
      <c r="I2578" s="13">
        <v>8.6</v>
      </c>
      <c r="J2578" s="11">
        <v>0.0</v>
      </c>
      <c r="K2578" s="13">
        <v>5.2</v>
      </c>
      <c r="L2578" s="13">
        <v>3.5</v>
      </c>
      <c r="M2578" s="11">
        <v>-16.0</v>
      </c>
      <c r="N2578" s="14">
        <v>0.6</v>
      </c>
      <c r="O2578" s="13">
        <v>53.3</v>
      </c>
      <c r="P2578" s="13">
        <v>9.3</v>
      </c>
      <c r="Q2578" s="13">
        <v>24.0</v>
      </c>
      <c r="R2578" s="13">
        <v>6.7</v>
      </c>
      <c r="S2578" s="13">
        <v>2.2</v>
      </c>
      <c r="T2578" s="13">
        <v>1.6</v>
      </c>
      <c r="U2578" s="13">
        <v>0.6</v>
      </c>
      <c r="V2578" s="13">
        <v>47.7</v>
      </c>
      <c r="W2578" s="11" t="str">
        <f t="shared" si="1"/>
        <v>C-Weak|BBVA|Operations|2024</v>
      </c>
      <c r="X2578" s="15">
        <f>(MAX(0,MIN(1,1-(K2578-scaling_params!$B$2)/(scaling_params!$C$2-scaling_params!$B$2)))+MAX(0,MIN(1,(L2578-scaling_params!$B$3)/(scaling_params!$C$3-scaling_params!$B$3))))/2</f>
        <v>0.03676470588</v>
      </c>
      <c r="Y2578" s="15">
        <f>(MAX(0,MIN(1,(M2578-scaling_params!$B$4)/(scaling_params!$C$4-scaling_params!$B$4)))+MAX(0,MIN(1,(N2578-scaling_params!$B$5)/(scaling_params!$C$5-scaling_params!$B$5))))/2</f>
        <v>0.1851190476</v>
      </c>
      <c r="Z2578" s="15">
        <f>(MAX(0,MIN(1,(O2578-scaling_params!$B$6)/(scaling_params!$C$6-scaling_params!$B$6)))+MAX(0,MIN(1,1-(P2578-scaling_params!$B$7)/(scaling_params!$C$7-scaling_params!$B$7)))+MAX(0,MIN(1,(T2578-scaling_params!$B$11)/(scaling_params!$C$11-scaling_params!$B$11))))/3</f>
        <v>0.009523809524</v>
      </c>
      <c r="AA2578" s="15">
        <f>(MAX(0,MIN(1,1-(Q2578-scaling_params!$B$8)/(scaling_params!$C$8-scaling_params!$B$8)))+MAX(0,MIN(1,(R2578-scaling_params!$B$9)/(scaling_params!$C$9-scaling_params!$B$9)))+MAX(0,MIN(1,(S2578-scaling_params!$B$10)/(scaling_params!$C$10-scaling_params!$B$10))))/3</f>
        <v>0.05882352941</v>
      </c>
      <c r="AB2578" s="15">
        <f>(MAX(0,MIN(1,(U2578-scaling_params!$B$12)/(scaling_params!$C$12-scaling_params!$B$12)))+MAX(0,MIN(1,(V2578-scaling_params!$B$13)/(scaling_params!$C$13-scaling_params!$B$13))))/2</f>
        <v>0.03909090909</v>
      </c>
      <c r="AC2578" s="13">
        <f>(scaling_params!$G$2*X2578+scaling_params!$G$3*Y2578+scaling_params!$G$4*Z2578+scaling_params!$G$5*AA2578+scaling_params!$G$6*AB2578)*100</f>
        <v>6.934644576</v>
      </c>
      <c r="AD2578" s="11" t="s">
        <v>681</v>
      </c>
      <c r="AE2578" s="11">
        <f t="shared" si="2"/>
        <v>0</v>
      </c>
    </row>
    <row r="2579" ht="15.75" customHeight="1">
      <c r="A2579" s="11" t="s">
        <v>467</v>
      </c>
      <c r="B2579" s="11" t="s">
        <v>163</v>
      </c>
      <c r="C2579" s="11" t="s">
        <v>449</v>
      </c>
      <c r="D2579" s="11" t="s">
        <v>165</v>
      </c>
      <c r="E2579" s="12">
        <v>2025.0</v>
      </c>
      <c r="F2579" s="11" t="s">
        <v>166</v>
      </c>
      <c r="G2579" s="11" t="s">
        <v>175</v>
      </c>
      <c r="H2579" s="11">
        <v>1.0</v>
      </c>
      <c r="I2579" s="13">
        <v>8.3</v>
      </c>
      <c r="J2579" s="11">
        <v>0.0</v>
      </c>
      <c r="K2579" s="13">
        <v>4.5</v>
      </c>
      <c r="L2579" s="13">
        <v>4.1</v>
      </c>
      <c r="M2579" s="11">
        <v>-21.0</v>
      </c>
      <c r="N2579" s="14">
        <v>0.56</v>
      </c>
      <c r="O2579" s="13">
        <v>52.7</v>
      </c>
      <c r="P2579" s="13">
        <v>9.3</v>
      </c>
      <c r="Q2579" s="13">
        <v>21.4</v>
      </c>
      <c r="R2579" s="13">
        <v>5.7</v>
      </c>
      <c r="S2579" s="13">
        <v>1.8</v>
      </c>
      <c r="T2579" s="13">
        <v>2.0</v>
      </c>
      <c r="U2579" s="13">
        <v>0.5</v>
      </c>
      <c r="V2579" s="13">
        <v>51.8</v>
      </c>
      <c r="W2579" s="11" t="str">
        <f t="shared" si="1"/>
        <v>C-Weak|BBVA|Operations|2025</v>
      </c>
      <c r="X2579" s="15">
        <f>(MAX(0,MIN(1,1-(K2579-scaling_params!$B$2)/(scaling_params!$C$2-scaling_params!$B$2)))+MAX(0,MIN(1,(L2579-scaling_params!$B$3)/(scaling_params!$C$3-scaling_params!$B$3))))/2</f>
        <v>0.08088235294</v>
      </c>
      <c r="Y2579" s="15">
        <f>(MAX(0,MIN(1,(M2579-scaling_params!$B$4)/(scaling_params!$C$4-scaling_params!$B$4)))+MAX(0,MIN(1,(N2579-scaling_params!$B$5)/(scaling_params!$C$5-scaling_params!$B$5))))/2</f>
        <v>0.1238095238</v>
      </c>
      <c r="Z2579" s="15">
        <f>(MAX(0,MIN(1,(O2579-scaling_params!$B$6)/(scaling_params!$C$6-scaling_params!$B$6)))+MAX(0,MIN(1,1-(P2579-scaling_params!$B$7)/(scaling_params!$C$7-scaling_params!$B$7)))+MAX(0,MIN(1,(T2579-scaling_params!$B$11)/(scaling_params!$C$11-scaling_params!$B$11))))/3</f>
        <v>0.04761904762</v>
      </c>
      <c r="AA2579" s="15">
        <f>(MAX(0,MIN(1,1-(Q2579-scaling_params!$B$8)/(scaling_params!$C$8-scaling_params!$B$8)))+MAX(0,MIN(1,(R2579-scaling_params!$B$9)/(scaling_params!$C$9-scaling_params!$B$9)))+MAX(0,MIN(1,(S2579-scaling_params!$B$10)/(scaling_params!$C$10-scaling_params!$B$10))))/3</f>
        <v>0.01960784314</v>
      </c>
      <c r="AB2579" s="15">
        <f>(MAX(0,MIN(1,(U2579-scaling_params!$B$12)/(scaling_params!$C$12-scaling_params!$B$12)))+MAX(0,MIN(1,(V2579-scaling_params!$B$13)/(scaling_params!$C$13-scaling_params!$B$13))))/2</f>
        <v>0.07636363636</v>
      </c>
      <c r="AC2579" s="13">
        <f>(scaling_params!$G$2*X2579+scaling_params!$G$3*Y2579+scaling_params!$G$4*Z2579+scaling_params!$G$5*AA2579+scaling_params!$G$6*AB2579)*100</f>
        <v>7.175495671</v>
      </c>
      <c r="AD2579" s="11" t="s">
        <v>681</v>
      </c>
      <c r="AE2579" s="11">
        <f t="shared" si="2"/>
        <v>0</v>
      </c>
    </row>
    <row r="2580" ht="15.75" customHeight="1">
      <c r="A2580" s="11" t="s">
        <v>468</v>
      </c>
      <c r="B2580" s="11" t="s">
        <v>163</v>
      </c>
      <c r="C2580" s="11" t="s">
        <v>449</v>
      </c>
      <c r="D2580" s="11" t="s">
        <v>170</v>
      </c>
      <c r="E2580" s="12">
        <v>2024.0</v>
      </c>
      <c r="F2580" s="11" t="s">
        <v>171</v>
      </c>
      <c r="G2580" s="11" t="s">
        <v>184</v>
      </c>
      <c r="H2580" s="11">
        <v>1.0</v>
      </c>
      <c r="I2580" s="13">
        <v>8.6</v>
      </c>
      <c r="J2580" s="11">
        <v>1.0</v>
      </c>
      <c r="K2580" s="13">
        <v>4.7</v>
      </c>
      <c r="L2580" s="13">
        <v>4.5</v>
      </c>
      <c r="M2580" s="11">
        <v>-8.0</v>
      </c>
      <c r="N2580" s="14">
        <v>0.76</v>
      </c>
      <c r="O2580" s="13">
        <v>58.3</v>
      </c>
      <c r="P2580" s="13">
        <v>9.6</v>
      </c>
      <c r="Q2580" s="13">
        <v>23.0</v>
      </c>
      <c r="R2580" s="13">
        <v>10.9</v>
      </c>
      <c r="S2580" s="13">
        <v>2.8</v>
      </c>
      <c r="T2580" s="13">
        <v>2.7</v>
      </c>
      <c r="U2580" s="13">
        <v>1.0</v>
      </c>
      <c r="V2580" s="13">
        <v>69.7</v>
      </c>
      <c r="W2580" s="11" t="str">
        <f t="shared" si="1"/>
        <v>C-Weak|BBVA|Risk|2024</v>
      </c>
      <c r="X2580" s="15">
        <f>(MAX(0,MIN(1,1-(K2580-scaling_params!$B$2)/(scaling_params!$C$2-scaling_params!$B$2)))+MAX(0,MIN(1,(L2580-scaling_params!$B$3)/(scaling_params!$C$3-scaling_params!$B$3))))/2</f>
        <v>0.1102941176</v>
      </c>
      <c r="Y2580" s="15">
        <f>(MAX(0,MIN(1,(M2580-scaling_params!$B$4)/(scaling_params!$C$4-scaling_params!$B$4)))+MAX(0,MIN(1,(N2580-scaling_params!$B$5)/(scaling_params!$C$5-scaling_params!$B$5))))/2</f>
        <v>0.4232142857</v>
      </c>
      <c r="Z2580" s="15">
        <f>(MAX(0,MIN(1,(O2580-scaling_params!$B$6)/(scaling_params!$C$6-scaling_params!$B$6)))+MAX(0,MIN(1,1-(P2580-scaling_params!$B$7)/(scaling_params!$C$7-scaling_params!$B$7)))+MAX(0,MIN(1,(T2580-scaling_params!$B$11)/(scaling_params!$C$11-scaling_params!$B$11))))/3</f>
        <v>0.1423385196</v>
      </c>
      <c r="AA2580" s="15">
        <f>(MAX(0,MIN(1,1-(Q2580-scaling_params!$B$8)/(scaling_params!$C$8-scaling_params!$B$8)))+MAX(0,MIN(1,(R2580-scaling_params!$B$9)/(scaling_params!$C$9-scaling_params!$B$9)))+MAX(0,MIN(1,(S2580-scaling_params!$B$10)/(scaling_params!$C$10-scaling_params!$B$10))))/3</f>
        <v>0.1387441052</v>
      </c>
      <c r="AB2580" s="15">
        <f>(MAX(0,MIN(1,(U2580-scaling_params!$B$12)/(scaling_params!$C$12-scaling_params!$B$12)))+MAX(0,MIN(1,(V2580-scaling_params!$B$13)/(scaling_params!$C$13-scaling_params!$B$13))))/2</f>
        <v>0.2390909091</v>
      </c>
      <c r="AC2580" s="13">
        <f>(scaling_params!$G$2*X2580+scaling_params!$G$3*Y2580+scaling_params!$G$4*Z2580+scaling_params!$G$5*AA2580+scaling_params!$G$6*AB2580)*100</f>
        <v>21.14557167</v>
      </c>
      <c r="AD2580" s="11" t="s">
        <v>681</v>
      </c>
      <c r="AE2580" s="11">
        <f t="shared" si="2"/>
        <v>0</v>
      </c>
    </row>
    <row r="2581" ht="15.75" customHeight="1">
      <c r="A2581" s="11" t="s">
        <v>468</v>
      </c>
      <c r="B2581" s="11" t="s">
        <v>163</v>
      </c>
      <c r="C2581" s="11" t="s">
        <v>449</v>
      </c>
      <c r="D2581" s="11" t="s">
        <v>170</v>
      </c>
      <c r="E2581" s="12">
        <v>2025.0</v>
      </c>
      <c r="F2581" s="11" t="s">
        <v>171</v>
      </c>
      <c r="G2581" s="11" t="s">
        <v>184</v>
      </c>
      <c r="H2581" s="11">
        <v>1.0</v>
      </c>
      <c r="I2581" s="13">
        <v>8.3</v>
      </c>
      <c r="J2581" s="11">
        <v>0.0</v>
      </c>
      <c r="K2581" s="13">
        <v>4.1</v>
      </c>
      <c r="L2581" s="13">
        <v>4.7</v>
      </c>
      <c r="M2581" s="11">
        <v>-7.0</v>
      </c>
      <c r="N2581" s="14">
        <v>0.67</v>
      </c>
      <c r="O2581" s="13">
        <v>54.6</v>
      </c>
      <c r="P2581" s="13">
        <v>8.4</v>
      </c>
      <c r="Q2581" s="13">
        <v>21.3</v>
      </c>
      <c r="R2581" s="13">
        <v>7.8</v>
      </c>
      <c r="S2581" s="13">
        <v>2.9</v>
      </c>
      <c r="T2581" s="13">
        <v>2.7</v>
      </c>
      <c r="U2581" s="13">
        <v>0.9</v>
      </c>
      <c r="V2581" s="13">
        <v>53.4</v>
      </c>
      <c r="W2581" s="11" t="str">
        <f t="shared" si="1"/>
        <v>C-Weak|BBVA|Risk|2025</v>
      </c>
      <c r="X2581" s="15">
        <f>(MAX(0,MIN(1,1-(K2581-scaling_params!$B$2)/(scaling_params!$C$2-scaling_params!$B$2)))+MAX(0,MIN(1,(L2581-scaling_params!$B$3)/(scaling_params!$C$3-scaling_params!$B$3))))/2</f>
        <v>0.125</v>
      </c>
      <c r="Y2581" s="15">
        <f>(MAX(0,MIN(1,(M2581-scaling_params!$B$4)/(scaling_params!$C$4-scaling_params!$B$4)))+MAX(0,MIN(1,(N2581-scaling_params!$B$5)/(scaling_params!$C$5-scaling_params!$B$5))))/2</f>
        <v>0.3154761905</v>
      </c>
      <c r="Z2581" s="15">
        <f>(MAX(0,MIN(1,(O2581-scaling_params!$B$6)/(scaling_params!$C$6-scaling_params!$B$6)))+MAX(0,MIN(1,1-(P2581-scaling_params!$B$7)/(scaling_params!$C$7-scaling_params!$B$7)))+MAX(0,MIN(1,(T2581-scaling_params!$B$11)/(scaling_params!$C$11-scaling_params!$B$11))))/3</f>
        <v>0.1863577864</v>
      </c>
      <c r="AA2581" s="15">
        <f>(MAX(0,MIN(1,1-(Q2581-scaling_params!$B$8)/(scaling_params!$C$8-scaling_params!$B$8)))+MAX(0,MIN(1,(R2581-scaling_params!$B$9)/(scaling_params!$C$9-scaling_params!$B$9)))+MAX(0,MIN(1,(S2581-scaling_params!$B$10)/(scaling_params!$C$10-scaling_params!$B$10))))/3</f>
        <v>0.1274509804</v>
      </c>
      <c r="AB2581" s="15">
        <f>(MAX(0,MIN(1,(U2581-scaling_params!$B$12)/(scaling_params!$C$12-scaling_params!$B$12)))+MAX(0,MIN(1,(V2581-scaling_params!$B$13)/(scaling_params!$C$13-scaling_params!$B$13))))/2</f>
        <v>0.09090909091</v>
      </c>
      <c r="AC2581" s="13">
        <f>(scaling_params!$G$2*X2581+scaling_params!$G$3*Y2581+scaling_params!$G$4*Z2581+scaling_params!$G$5*AA2581+scaling_params!$G$6*AB2581)*100</f>
        <v>18.04646298</v>
      </c>
      <c r="AD2581" s="11" t="s">
        <v>681</v>
      </c>
      <c r="AE2581" s="11">
        <f t="shared" si="2"/>
        <v>0</v>
      </c>
    </row>
    <row r="2582" ht="15.75" customHeight="1">
      <c r="A2582" s="11" t="s">
        <v>469</v>
      </c>
      <c r="B2582" s="11" t="s">
        <v>163</v>
      </c>
      <c r="C2582" s="11" t="s">
        <v>449</v>
      </c>
      <c r="D2582" s="11" t="s">
        <v>181</v>
      </c>
      <c r="E2582" s="12">
        <v>2024.0</v>
      </c>
      <c r="F2582" s="11" t="s">
        <v>166</v>
      </c>
      <c r="G2582" s="11" t="s">
        <v>184</v>
      </c>
      <c r="H2582" s="11">
        <v>1.0</v>
      </c>
      <c r="I2582" s="13">
        <v>8.6</v>
      </c>
      <c r="J2582" s="11">
        <v>0.0</v>
      </c>
      <c r="K2582" s="13">
        <v>5.0</v>
      </c>
      <c r="L2582" s="13">
        <v>4.1</v>
      </c>
      <c r="M2582" s="11">
        <v>-15.0</v>
      </c>
      <c r="N2582" s="14">
        <v>0.67</v>
      </c>
      <c r="O2582" s="13">
        <v>58.2</v>
      </c>
      <c r="P2582" s="13">
        <v>10.1</v>
      </c>
      <c r="Q2582" s="13">
        <v>23.5</v>
      </c>
      <c r="R2582" s="13">
        <v>8.2</v>
      </c>
      <c r="S2582" s="13">
        <v>2.4</v>
      </c>
      <c r="T2582" s="13">
        <v>2.2</v>
      </c>
      <c r="U2582" s="13">
        <v>1.0</v>
      </c>
      <c r="V2582" s="13">
        <v>56.1</v>
      </c>
      <c r="W2582" s="11" t="str">
        <f t="shared" si="1"/>
        <v>C-Weak|BBVA|Corporate|2024</v>
      </c>
      <c r="X2582" s="15">
        <f>(MAX(0,MIN(1,1-(K2582-scaling_params!$B$2)/(scaling_params!$C$2-scaling_params!$B$2)))+MAX(0,MIN(1,(L2582-scaling_params!$B$3)/(scaling_params!$C$3-scaling_params!$B$3))))/2</f>
        <v>0.08088235294</v>
      </c>
      <c r="Y2582" s="15">
        <f>(MAX(0,MIN(1,(M2582-scaling_params!$B$4)/(scaling_params!$C$4-scaling_params!$B$4)))+MAX(0,MIN(1,(N2582-scaling_params!$B$5)/(scaling_params!$C$5-scaling_params!$B$5))))/2</f>
        <v>0.2773809524</v>
      </c>
      <c r="Z2582" s="15">
        <f>(MAX(0,MIN(1,(O2582-scaling_params!$B$6)/(scaling_params!$C$6-scaling_params!$B$6)))+MAX(0,MIN(1,1-(P2582-scaling_params!$B$7)/(scaling_params!$C$7-scaling_params!$B$7)))+MAX(0,MIN(1,(T2582-scaling_params!$B$11)/(scaling_params!$C$11-scaling_params!$B$11))))/3</f>
        <v>0.09306930693</v>
      </c>
      <c r="AA2582" s="15">
        <f>(MAX(0,MIN(1,1-(Q2582-scaling_params!$B$8)/(scaling_params!$C$8-scaling_params!$B$8)))+MAX(0,MIN(1,(R2582-scaling_params!$B$9)/(scaling_params!$C$9-scaling_params!$B$9)))+MAX(0,MIN(1,(S2582-scaling_params!$B$10)/(scaling_params!$C$10-scaling_params!$B$10))))/3</f>
        <v>0.07843137255</v>
      </c>
      <c r="AB2582" s="15">
        <f>(MAX(0,MIN(1,(U2582-scaling_params!$B$12)/(scaling_params!$C$12-scaling_params!$B$12)))+MAX(0,MIN(1,(V2582-scaling_params!$B$13)/(scaling_params!$C$13-scaling_params!$B$13))))/2</f>
        <v>0.1154545455</v>
      </c>
      <c r="AC2582" s="13">
        <f>(scaling_params!$G$2*X2582+scaling_params!$G$3*Y2582+scaling_params!$G$4*Z2582+scaling_params!$G$5*AA2582+scaling_params!$G$6*AB2582)*100</f>
        <v>13.34907218</v>
      </c>
      <c r="AD2582" s="11" t="s">
        <v>681</v>
      </c>
      <c r="AE2582" s="11">
        <f t="shared" si="2"/>
        <v>0</v>
      </c>
    </row>
    <row r="2583" ht="15.75" customHeight="1">
      <c r="A2583" s="11" t="s">
        <v>469</v>
      </c>
      <c r="B2583" s="11" t="s">
        <v>163</v>
      </c>
      <c r="C2583" s="11" t="s">
        <v>449</v>
      </c>
      <c r="D2583" s="11" t="s">
        <v>181</v>
      </c>
      <c r="E2583" s="12">
        <v>2025.0</v>
      </c>
      <c r="F2583" s="11" t="s">
        <v>166</v>
      </c>
      <c r="G2583" s="11" t="s">
        <v>184</v>
      </c>
      <c r="H2583" s="11">
        <v>1.0</v>
      </c>
      <c r="I2583" s="13">
        <v>8.3</v>
      </c>
      <c r="J2583" s="11">
        <v>0.0</v>
      </c>
      <c r="K2583" s="13">
        <v>5.1</v>
      </c>
      <c r="L2583" s="13">
        <v>4.9</v>
      </c>
      <c r="M2583" s="11">
        <v>-18.0</v>
      </c>
      <c r="N2583" s="14">
        <v>0.7</v>
      </c>
      <c r="O2583" s="13">
        <v>54.3</v>
      </c>
      <c r="P2583" s="13">
        <v>9.4</v>
      </c>
      <c r="Q2583" s="13">
        <v>22.9</v>
      </c>
      <c r="R2583" s="13">
        <v>7.0</v>
      </c>
      <c r="S2583" s="13">
        <v>2.7</v>
      </c>
      <c r="T2583" s="13">
        <v>2.1</v>
      </c>
      <c r="U2583" s="13">
        <v>0.8</v>
      </c>
      <c r="V2583" s="13">
        <v>56.5</v>
      </c>
      <c r="W2583" s="11" t="str">
        <f t="shared" si="1"/>
        <v>C-Weak|BBVA|Corporate|2025</v>
      </c>
      <c r="X2583" s="15">
        <f>(MAX(0,MIN(1,1-(K2583-scaling_params!$B$2)/(scaling_params!$C$2-scaling_params!$B$2)))+MAX(0,MIN(1,(L2583-scaling_params!$B$3)/(scaling_params!$C$3-scaling_params!$B$3))))/2</f>
        <v>0.1397058824</v>
      </c>
      <c r="Y2583" s="15">
        <f>(MAX(0,MIN(1,(M2583-scaling_params!$B$4)/(scaling_params!$C$4-scaling_params!$B$4)))+MAX(0,MIN(1,(N2583-scaling_params!$B$5)/(scaling_params!$C$5-scaling_params!$B$5))))/2</f>
        <v>0.3005952381</v>
      </c>
      <c r="Z2583" s="15">
        <f>(MAX(0,MIN(1,(O2583-scaling_params!$B$6)/(scaling_params!$C$6-scaling_params!$B$6)))+MAX(0,MIN(1,1-(P2583-scaling_params!$B$7)/(scaling_params!$C$7-scaling_params!$B$7)))+MAX(0,MIN(1,(T2583-scaling_params!$B$11)/(scaling_params!$C$11-scaling_params!$B$11))))/3</f>
        <v>0.05714285714</v>
      </c>
      <c r="AA2583" s="15">
        <f>(MAX(0,MIN(1,1-(Q2583-scaling_params!$B$8)/(scaling_params!$C$8-scaling_params!$B$8)))+MAX(0,MIN(1,(R2583-scaling_params!$B$9)/(scaling_params!$C$9-scaling_params!$B$9)))+MAX(0,MIN(1,(S2583-scaling_params!$B$10)/(scaling_params!$C$10-scaling_params!$B$10))))/3</f>
        <v>0.1078431373</v>
      </c>
      <c r="AB2583" s="15">
        <f>(MAX(0,MIN(1,(U2583-scaling_params!$B$12)/(scaling_params!$C$12-scaling_params!$B$12)))+MAX(0,MIN(1,(V2583-scaling_params!$B$13)/(scaling_params!$C$13-scaling_params!$B$13))))/2</f>
        <v>0.1190909091</v>
      </c>
      <c r="AC2583" s="13">
        <f>(scaling_params!$G$2*X2583+scaling_params!$G$3*Y2583+scaling_params!$G$4*Z2583+scaling_params!$G$5*AA2583+scaling_params!$G$6*AB2583)*100</f>
        <v>14.99324542</v>
      </c>
      <c r="AD2583" s="11" t="s">
        <v>681</v>
      </c>
      <c r="AE2583" s="11">
        <f t="shared" si="2"/>
        <v>0</v>
      </c>
    </row>
    <row r="2584" ht="15.75" customHeight="1">
      <c r="A2584" s="11" t="s">
        <v>470</v>
      </c>
      <c r="B2584" s="11" t="s">
        <v>163</v>
      </c>
      <c r="C2584" s="11" t="s">
        <v>449</v>
      </c>
      <c r="D2584" s="11" t="s">
        <v>170</v>
      </c>
      <c r="E2584" s="12">
        <v>2024.0</v>
      </c>
      <c r="F2584" s="11" t="s">
        <v>166</v>
      </c>
      <c r="G2584" s="11" t="s">
        <v>172</v>
      </c>
      <c r="H2584" s="11">
        <v>5.0</v>
      </c>
      <c r="I2584" s="13">
        <v>8.6</v>
      </c>
      <c r="J2584" s="11">
        <v>0.0</v>
      </c>
      <c r="K2584" s="13">
        <v>4.7</v>
      </c>
      <c r="L2584" s="13">
        <v>5.4</v>
      </c>
      <c r="M2584" s="11">
        <v>1.0</v>
      </c>
      <c r="N2584" s="14">
        <v>0.78</v>
      </c>
      <c r="O2584" s="13">
        <v>58.3</v>
      </c>
      <c r="P2584" s="13">
        <v>9.6</v>
      </c>
      <c r="Q2584" s="13">
        <v>23.0</v>
      </c>
      <c r="R2584" s="13">
        <v>10.9</v>
      </c>
      <c r="S2584" s="13">
        <v>3.2</v>
      </c>
      <c r="T2584" s="13">
        <v>3.1</v>
      </c>
      <c r="U2584" s="13">
        <v>1.0</v>
      </c>
      <c r="V2584" s="13">
        <v>67.3</v>
      </c>
      <c r="W2584" s="11" t="str">
        <f t="shared" si="1"/>
        <v>C-Weak|BBVA|Risk|2024</v>
      </c>
      <c r="X2584" s="15">
        <f>(MAX(0,MIN(1,1-(K2584-scaling_params!$B$2)/(scaling_params!$C$2-scaling_params!$B$2)))+MAX(0,MIN(1,(L2584-scaling_params!$B$3)/(scaling_params!$C$3-scaling_params!$B$3))))/2</f>
        <v>0.1764705882</v>
      </c>
      <c r="Y2584" s="15">
        <f>(MAX(0,MIN(1,(M2584-scaling_params!$B$4)/(scaling_params!$C$4-scaling_params!$B$4)))+MAX(0,MIN(1,(N2584-scaling_params!$B$5)/(scaling_params!$C$5-scaling_params!$B$5))))/2</f>
        <v>0.4910714286</v>
      </c>
      <c r="Z2584" s="15">
        <f>(MAX(0,MIN(1,(O2584-scaling_params!$B$6)/(scaling_params!$C$6-scaling_params!$B$6)))+MAX(0,MIN(1,1-(P2584-scaling_params!$B$7)/(scaling_params!$C$7-scaling_params!$B$7)))+MAX(0,MIN(1,(T2584-scaling_params!$B$11)/(scaling_params!$C$11-scaling_params!$B$11))))/3</f>
        <v>0.1804337577</v>
      </c>
      <c r="AA2584" s="15">
        <f>(MAX(0,MIN(1,1-(Q2584-scaling_params!$B$8)/(scaling_params!$C$8-scaling_params!$B$8)))+MAX(0,MIN(1,(R2584-scaling_params!$B$9)/(scaling_params!$C$9-scaling_params!$B$9)))+MAX(0,MIN(1,(S2584-scaling_params!$B$10)/(scaling_params!$C$10-scaling_params!$B$10))))/3</f>
        <v>0.1779597915</v>
      </c>
      <c r="AB2584" s="15">
        <f>(MAX(0,MIN(1,(U2584-scaling_params!$B$12)/(scaling_params!$C$12-scaling_params!$B$12)))+MAX(0,MIN(1,(V2584-scaling_params!$B$13)/(scaling_params!$C$13-scaling_params!$B$13))))/2</f>
        <v>0.2172727273</v>
      </c>
      <c r="AC2584" s="13">
        <f>(scaling_params!$G$2*X2584+scaling_params!$G$3*Y2584+scaling_params!$G$4*Z2584+scaling_params!$G$5*AA2584+scaling_params!$G$6*AB2584)*100</f>
        <v>25.62334121</v>
      </c>
      <c r="AD2584" s="11" t="s">
        <v>681</v>
      </c>
      <c r="AE2584" s="11">
        <f t="shared" si="2"/>
        <v>0</v>
      </c>
    </row>
    <row r="2585" ht="15.75" customHeight="1">
      <c r="A2585" s="11" t="s">
        <v>470</v>
      </c>
      <c r="B2585" s="11" t="s">
        <v>163</v>
      </c>
      <c r="C2585" s="11" t="s">
        <v>449</v>
      </c>
      <c r="D2585" s="11" t="s">
        <v>170</v>
      </c>
      <c r="E2585" s="12">
        <v>2025.0</v>
      </c>
      <c r="F2585" s="11" t="s">
        <v>166</v>
      </c>
      <c r="G2585" s="11" t="s">
        <v>172</v>
      </c>
      <c r="H2585" s="11">
        <v>5.0</v>
      </c>
      <c r="I2585" s="13">
        <v>8.3</v>
      </c>
      <c r="J2585" s="11">
        <v>0.0</v>
      </c>
      <c r="K2585" s="13">
        <v>4.1</v>
      </c>
      <c r="L2585" s="13">
        <v>6.2</v>
      </c>
      <c r="M2585" s="11">
        <v>3.0</v>
      </c>
      <c r="N2585" s="14">
        <v>0.78</v>
      </c>
      <c r="O2585" s="13">
        <v>54.6</v>
      </c>
      <c r="P2585" s="13">
        <v>8.4</v>
      </c>
      <c r="Q2585" s="13">
        <v>21.3</v>
      </c>
      <c r="R2585" s="13">
        <v>7.8</v>
      </c>
      <c r="S2585" s="13">
        <v>3.4</v>
      </c>
      <c r="T2585" s="13">
        <v>3.0</v>
      </c>
      <c r="U2585" s="13">
        <v>0.9</v>
      </c>
      <c r="V2585" s="13">
        <v>71.3</v>
      </c>
      <c r="W2585" s="11" t="str">
        <f t="shared" si="1"/>
        <v>C-Weak|BBVA|Risk|2025</v>
      </c>
      <c r="X2585" s="15">
        <f>(MAX(0,MIN(1,1-(K2585-scaling_params!$B$2)/(scaling_params!$C$2-scaling_params!$B$2)))+MAX(0,MIN(1,(L2585-scaling_params!$B$3)/(scaling_params!$C$3-scaling_params!$B$3))))/2</f>
        <v>0.2352941176</v>
      </c>
      <c r="Y2585" s="15">
        <f>(MAX(0,MIN(1,(M2585-scaling_params!$B$4)/(scaling_params!$C$4-scaling_params!$B$4)))+MAX(0,MIN(1,(N2585-scaling_params!$B$5)/(scaling_params!$C$5-scaling_params!$B$5))))/2</f>
        <v>0.5005952381</v>
      </c>
      <c r="Z2585" s="15">
        <f>(MAX(0,MIN(1,(O2585-scaling_params!$B$6)/(scaling_params!$C$6-scaling_params!$B$6)))+MAX(0,MIN(1,1-(P2585-scaling_params!$B$7)/(scaling_params!$C$7-scaling_params!$B$7)))+MAX(0,MIN(1,(T2585-scaling_params!$B$11)/(scaling_params!$C$11-scaling_params!$B$11))))/3</f>
        <v>0.2149292149</v>
      </c>
      <c r="AA2585" s="15">
        <f>(MAX(0,MIN(1,1-(Q2585-scaling_params!$B$8)/(scaling_params!$C$8-scaling_params!$B$8)))+MAX(0,MIN(1,(R2585-scaling_params!$B$9)/(scaling_params!$C$9-scaling_params!$B$9)))+MAX(0,MIN(1,(S2585-scaling_params!$B$10)/(scaling_params!$C$10-scaling_params!$B$10))))/3</f>
        <v>0.1764705882</v>
      </c>
      <c r="AB2585" s="15">
        <f>(MAX(0,MIN(1,(U2585-scaling_params!$B$12)/(scaling_params!$C$12-scaling_params!$B$12)))+MAX(0,MIN(1,(V2585-scaling_params!$B$13)/(scaling_params!$C$13-scaling_params!$B$13))))/2</f>
        <v>0.2536363636</v>
      </c>
      <c r="AC2585" s="13">
        <f>(scaling_params!$G$2*X2585+scaling_params!$G$3*Y2585+scaling_params!$G$4*Z2585+scaling_params!$G$5*AA2585+scaling_params!$G$6*AB2585)*100</f>
        <v>28.44302785</v>
      </c>
      <c r="AD2585" s="11" t="s">
        <v>681</v>
      </c>
      <c r="AE2585" s="11">
        <f t="shared" si="2"/>
        <v>0</v>
      </c>
    </row>
    <row r="2586" ht="15.75" customHeight="1">
      <c r="A2586" s="11" t="s">
        <v>471</v>
      </c>
      <c r="B2586" s="11" t="s">
        <v>163</v>
      </c>
      <c r="C2586" s="11" t="s">
        <v>449</v>
      </c>
      <c r="D2586" s="11" t="s">
        <v>174</v>
      </c>
      <c r="E2586" s="12">
        <v>2024.0</v>
      </c>
      <c r="F2586" s="11" t="s">
        <v>171</v>
      </c>
      <c r="G2586" s="11" t="s">
        <v>184</v>
      </c>
      <c r="H2586" s="11">
        <v>3.0</v>
      </c>
      <c r="I2586" s="13">
        <v>8.6</v>
      </c>
      <c r="J2586" s="11">
        <v>0.0</v>
      </c>
      <c r="K2586" s="13">
        <v>4.4</v>
      </c>
      <c r="L2586" s="13">
        <v>3.5</v>
      </c>
      <c r="M2586" s="11">
        <v>-42.0</v>
      </c>
      <c r="N2586" s="14">
        <v>0.6</v>
      </c>
      <c r="O2586" s="13">
        <v>50.8</v>
      </c>
      <c r="P2586" s="13">
        <v>10.1</v>
      </c>
      <c r="Q2586" s="13">
        <v>23.5</v>
      </c>
      <c r="R2586" s="13">
        <v>5.6</v>
      </c>
      <c r="S2586" s="13">
        <v>1.7</v>
      </c>
      <c r="T2586" s="13">
        <v>1.2</v>
      </c>
      <c r="U2586" s="13">
        <v>0.8</v>
      </c>
      <c r="V2586" s="13">
        <v>56.6</v>
      </c>
      <c r="W2586" s="11" t="str">
        <f t="shared" si="1"/>
        <v>C-Weak|BBVA|Digital|2024</v>
      </c>
      <c r="X2586" s="15">
        <f>(MAX(0,MIN(1,1-(K2586-scaling_params!$B$2)/(scaling_params!$C$2-scaling_params!$B$2)))+MAX(0,MIN(1,(L2586-scaling_params!$B$3)/(scaling_params!$C$3-scaling_params!$B$3))))/2</f>
        <v>0.03676470588</v>
      </c>
      <c r="Y2586" s="15">
        <f>(MAX(0,MIN(1,(M2586-scaling_params!$B$4)/(scaling_params!$C$4-scaling_params!$B$4)))+MAX(0,MIN(1,(N2586-scaling_params!$B$5)/(scaling_params!$C$5-scaling_params!$B$5))))/2</f>
        <v>0.06130952381</v>
      </c>
      <c r="Z2586" s="15">
        <f>(MAX(0,MIN(1,(O2586-scaling_params!$B$6)/(scaling_params!$C$6-scaling_params!$B$6)))+MAX(0,MIN(1,1-(P2586-scaling_params!$B$7)/(scaling_params!$C$7-scaling_params!$B$7)))+MAX(0,MIN(1,(T2586-scaling_params!$B$11)/(scaling_params!$C$11-scaling_params!$B$11))))/3</f>
        <v>0</v>
      </c>
      <c r="AA2586" s="15">
        <f>(MAX(0,MIN(1,1-(Q2586-scaling_params!$B$8)/(scaling_params!$C$8-scaling_params!$B$8)))+MAX(0,MIN(1,(R2586-scaling_params!$B$9)/(scaling_params!$C$9-scaling_params!$B$9)))+MAX(0,MIN(1,(S2586-scaling_params!$B$10)/(scaling_params!$C$10-scaling_params!$B$10))))/3</f>
        <v>0.009803921569</v>
      </c>
      <c r="AB2586" s="15">
        <f>(MAX(0,MIN(1,(U2586-scaling_params!$B$12)/(scaling_params!$C$12-scaling_params!$B$12)))+MAX(0,MIN(1,(V2586-scaling_params!$B$13)/(scaling_params!$C$13-scaling_params!$B$13))))/2</f>
        <v>0.12</v>
      </c>
      <c r="AC2586" s="13">
        <f>(scaling_params!$G$2*X2586+scaling_params!$G$3*Y2586+scaling_params!$G$4*Z2586+scaling_params!$G$5*AA2586+scaling_params!$G$6*AB2586)*100</f>
        <v>3.893293417</v>
      </c>
      <c r="AD2586" s="11" t="s">
        <v>681</v>
      </c>
      <c r="AE2586" s="11">
        <f t="shared" si="2"/>
        <v>0</v>
      </c>
    </row>
    <row r="2587" ht="15.75" customHeight="1">
      <c r="A2587" s="11" t="s">
        <v>471</v>
      </c>
      <c r="B2587" s="11" t="s">
        <v>163</v>
      </c>
      <c r="C2587" s="11" t="s">
        <v>449</v>
      </c>
      <c r="D2587" s="11" t="s">
        <v>174</v>
      </c>
      <c r="E2587" s="12">
        <v>2025.0</v>
      </c>
      <c r="F2587" s="11" t="s">
        <v>171</v>
      </c>
      <c r="G2587" s="11" t="s">
        <v>184</v>
      </c>
      <c r="H2587" s="11">
        <v>3.0</v>
      </c>
      <c r="I2587" s="13">
        <v>8.3</v>
      </c>
      <c r="J2587" s="11">
        <v>0.0</v>
      </c>
      <c r="K2587" s="13">
        <v>4.9</v>
      </c>
      <c r="L2587" s="13">
        <v>4.5</v>
      </c>
      <c r="M2587" s="11">
        <v>-19.0</v>
      </c>
      <c r="N2587" s="14">
        <v>0.59</v>
      </c>
      <c r="O2587" s="13">
        <v>53.6</v>
      </c>
      <c r="P2587" s="13">
        <v>9.0</v>
      </c>
      <c r="Q2587" s="13">
        <v>22.9</v>
      </c>
      <c r="R2587" s="13">
        <v>8.4</v>
      </c>
      <c r="S2587" s="13">
        <v>1.7</v>
      </c>
      <c r="T2587" s="13">
        <v>2.0</v>
      </c>
      <c r="U2587" s="13">
        <v>0.8</v>
      </c>
      <c r="V2587" s="13">
        <v>49.1</v>
      </c>
      <c r="W2587" s="11" t="str">
        <f t="shared" si="1"/>
        <v>C-Weak|BBVA|Digital|2025</v>
      </c>
      <c r="X2587" s="15">
        <f>(MAX(0,MIN(1,1-(K2587-scaling_params!$B$2)/(scaling_params!$C$2-scaling_params!$B$2)))+MAX(0,MIN(1,(L2587-scaling_params!$B$3)/(scaling_params!$C$3-scaling_params!$B$3))))/2</f>
        <v>0.1102941176</v>
      </c>
      <c r="Y2587" s="15">
        <f>(MAX(0,MIN(1,(M2587-scaling_params!$B$4)/(scaling_params!$C$4-scaling_params!$B$4)))+MAX(0,MIN(1,(N2587-scaling_params!$B$5)/(scaling_params!$C$5-scaling_params!$B$5))))/2</f>
        <v>0.1583333333</v>
      </c>
      <c r="Z2587" s="15">
        <f>(MAX(0,MIN(1,(O2587-scaling_params!$B$6)/(scaling_params!$C$6-scaling_params!$B$6)))+MAX(0,MIN(1,1-(P2587-scaling_params!$B$7)/(scaling_params!$C$7-scaling_params!$B$7)))+MAX(0,MIN(1,(T2587-scaling_params!$B$11)/(scaling_params!$C$11-scaling_params!$B$11))))/3</f>
        <v>0.06563706564</v>
      </c>
      <c r="AA2587" s="15">
        <f>(MAX(0,MIN(1,1-(Q2587-scaling_params!$B$8)/(scaling_params!$C$8-scaling_params!$B$8)))+MAX(0,MIN(1,(R2587-scaling_params!$B$9)/(scaling_params!$C$9-scaling_params!$B$9)))+MAX(0,MIN(1,(S2587-scaling_params!$B$10)/(scaling_params!$C$10-scaling_params!$B$10))))/3</f>
        <v>0.009803921569</v>
      </c>
      <c r="AB2587" s="15">
        <f>(MAX(0,MIN(1,(U2587-scaling_params!$B$12)/(scaling_params!$C$12-scaling_params!$B$12)))+MAX(0,MIN(1,(V2587-scaling_params!$B$13)/(scaling_params!$C$13-scaling_params!$B$13))))/2</f>
        <v>0.05181818182</v>
      </c>
      <c r="AC2587" s="13">
        <f>(scaling_params!$G$2*X2587+scaling_params!$G$3*Y2587+scaling_params!$G$4*Z2587+scaling_params!$G$5*AA2587+scaling_params!$G$6*AB2587)*100</f>
        <v>8.639219706</v>
      </c>
      <c r="AD2587" s="11" t="s">
        <v>681</v>
      </c>
      <c r="AE2587" s="11">
        <f t="shared" si="2"/>
        <v>0</v>
      </c>
    </row>
    <row r="2588" ht="15.75" customHeight="1">
      <c r="A2588" s="11" t="s">
        <v>472</v>
      </c>
      <c r="B2588" s="11" t="s">
        <v>163</v>
      </c>
      <c r="C2588" s="11" t="s">
        <v>449</v>
      </c>
      <c r="D2588" s="11" t="s">
        <v>165</v>
      </c>
      <c r="E2588" s="12">
        <v>2024.0</v>
      </c>
      <c r="F2588" s="11" t="s">
        <v>166</v>
      </c>
      <c r="G2588" s="11" t="s">
        <v>167</v>
      </c>
      <c r="H2588" s="11">
        <v>2.0</v>
      </c>
      <c r="I2588" s="13">
        <v>8.6</v>
      </c>
      <c r="J2588" s="11">
        <v>1.0</v>
      </c>
      <c r="K2588" s="13">
        <v>5.2</v>
      </c>
      <c r="L2588" s="13">
        <v>3.7</v>
      </c>
      <c r="M2588" s="11">
        <v>-14.0</v>
      </c>
      <c r="N2588" s="14">
        <v>0.61</v>
      </c>
      <c r="O2588" s="13">
        <v>53.3</v>
      </c>
      <c r="P2588" s="13">
        <v>9.3</v>
      </c>
      <c r="Q2588" s="13">
        <v>24.0</v>
      </c>
      <c r="R2588" s="13">
        <v>6.7</v>
      </c>
      <c r="S2588" s="13">
        <v>2.3</v>
      </c>
      <c r="T2588" s="13">
        <v>2.1</v>
      </c>
      <c r="U2588" s="13">
        <v>0.6</v>
      </c>
      <c r="V2588" s="13">
        <v>58.8</v>
      </c>
      <c r="W2588" s="11" t="str">
        <f t="shared" si="1"/>
        <v>C-Weak|BBVA|Operations|2024</v>
      </c>
      <c r="X2588" s="15">
        <f>(MAX(0,MIN(1,1-(K2588-scaling_params!$B$2)/(scaling_params!$C$2-scaling_params!$B$2)))+MAX(0,MIN(1,(L2588-scaling_params!$B$3)/(scaling_params!$C$3-scaling_params!$B$3))))/2</f>
        <v>0.05147058824</v>
      </c>
      <c r="Y2588" s="15">
        <f>(MAX(0,MIN(1,(M2588-scaling_params!$B$4)/(scaling_params!$C$4-scaling_params!$B$4)))+MAX(0,MIN(1,(N2588-scaling_params!$B$5)/(scaling_params!$C$5-scaling_params!$B$5))))/2</f>
        <v>0.2071428571</v>
      </c>
      <c r="Z2588" s="15">
        <f>(MAX(0,MIN(1,(O2588-scaling_params!$B$6)/(scaling_params!$C$6-scaling_params!$B$6)))+MAX(0,MIN(1,1-(P2588-scaling_params!$B$7)/(scaling_params!$C$7-scaling_params!$B$7)))+MAX(0,MIN(1,(T2588-scaling_params!$B$11)/(scaling_params!$C$11-scaling_params!$B$11))))/3</f>
        <v>0.05714285714</v>
      </c>
      <c r="AA2588" s="15">
        <f>(MAX(0,MIN(1,1-(Q2588-scaling_params!$B$8)/(scaling_params!$C$8-scaling_params!$B$8)))+MAX(0,MIN(1,(R2588-scaling_params!$B$9)/(scaling_params!$C$9-scaling_params!$B$9)))+MAX(0,MIN(1,(S2588-scaling_params!$B$10)/(scaling_params!$C$10-scaling_params!$B$10))))/3</f>
        <v>0.06862745098</v>
      </c>
      <c r="AB2588" s="15">
        <f>(MAX(0,MIN(1,(U2588-scaling_params!$B$12)/(scaling_params!$C$12-scaling_params!$B$12)))+MAX(0,MIN(1,(V2588-scaling_params!$B$13)/(scaling_params!$C$13-scaling_params!$B$13))))/2</f>
        <v>0.14</v>
      </c>
      <c r="AC2588" s="13">
        <f>(scaling_params!$G$2*X2588+scaling_params!$G$3*Y2588+scaling_params!$G$4*Z2588+scaling_params!$G$5*AA2588+scaling_params!$G$6*AB2588)*100</f>
        <v>10.28011625</v>
      </c>
      <c r="AD2588" s="11" t="s">
        <v>681</v>
      </c>
      <c r="AE2588" s="11">
        <f t="shared" si="2"/>
        <v>0</v>
      </c>
    </row>
    <row r="2589" ht="15.75" customHeight="1">
      <c r="A2589" s="11" t="s">
        <v>472</v>
      </c>
      <c r="B2589" s="11" t="s">
        <v>163</v>
      </c>
      <c r="C2589" s="11" t="s">
        <v>449</v>
      </c>
      <c r="D2589" s="11" t="s">
        <v>165</v>
      </c>
      <c r="E2589" s="12">
        <v>2025.0</v>
      </c>
      <c r="F2589" s="11" t="s">
        <v>166</v>
      </c>
      <c r="G2589" s="11" t="s">
        <v>167</v>
      </c>
      <c r="H2589" s="11">
        <v>2.0</v>
      </c>
      <c r="I2589" s="13">
        <v>8.3</v>
      </c>
      <c r="J2589" s="11">
        <v>0.0</v>
      </c>
      <c r="K2589" s="13">
        <v>4.5</v>
      </c>
      <c r="L2589" s="13">
        <v>3.3</v>
      </c>
      <c r="M2589" s="11">
        <v>12.0</v>
      </c>
      <c r="N2589" s="14">
        <v>0.67</v>
      </c>
      <c r="O2589" s="13">
        <v>52.7</v>
      </c>
      <c r="P2589" s="13">
        <v>9.3</v>
      </c>
      <c r="Q2589" s="13">
        <v>21.4</v>
      </c>
      <c r="R2589" s="13">
        <v>5.7</v>
      </c>
      <c r="S2589" s="13">
        <v>2.5</v>
      </c>
      <c r="T2589" s="13">
        <v>1.7</v>
      </c>
      <c r="U2589" s="13">
        <v>0.5</v>
      </c>
      <c r="V2589" s="13">
        <v>61.2</v>
      </c>
      <c r="W2589" s="11" t="str">
        <f t="shared" si="1"/>
        <v>C-Weak|BBVA|Operations|2025</v>
      </c>
      <c r="X2589" s="15">
        <f>(MAX(0,MIN(1,1-(K2589-scaling_params!$B$2)/(scaling_params!$C$2-scaling_params!$B$2)))+MAX(0,MIN(1,(L2589-scaling_params!$B$3)/(scaling_params!$C$3-scaling_params!$B$3))))/2</f>
        <v>0.02205882353</v>
      </c>
      <c r="Y2589" s="15">
        <f>(MAX(0,MIN(1,(M2589-scaling_params!$B$4)/(scaling_params!$C$4-scaling_params!$B$4)))+MAX(0,MIN(1,(N2589-scaling_params!$B$5)/(scaling_params!$C$5-scaling_params!$B$5))))/2</f>
        <v>0.405952381</v>
      </c>
      <c r="Z2589" s="15">
        <f>(MAX(0,MIN(1,(O2589-scaling_params!$B$6)/(scaling_params!$C$6-scaling_params!$B$6)))+MAX(0,MIN(1,1-(P2589-scaling_params!$B$7)/(scaling_params!$C$7-scaling_params!$B$7)))+MAX(0,MIN(1,(T2589-scaling_params!$B$11)/(scaling_params!$C$11-scaling_params!$B$11))))/3</f>
        <v>0.01904761905</v>
      </c>
      <c r="AA2589" s="15">
        <f>(MAX(0,MIN(1,1-(Q2589-scaling_params!$B$8)/(scaling_params!$C$8-scaling_params!$B$8)))+MAX(0,MIN(1,(R2589-scaling_params!$B$9)/(scaling_params!$C$9-scaling_params!$B$9)))+MAX(0,MIN(1,(S2589-scaling_params!$B$10)/(scaling_params!$C$10-scaling_params!$B$10))))/3</f>
        <v>0.08823529412</v>
      </c>
      <c r="AB2589" s="15">
        <f>(MAX(0,MIN(1,(U2589-scaling_params!$B$12)/(scaling_params!$C$12-scaling_params!$B$12)))+MAX(0,MIN(1,(V2589-scaling_params!$B$13)/(scaling_params!$C$13-scaling_params!$B$13))))/2</f>
        <v>0.1618181818</v>
      </c>
      <c r="AC2589" s="13">
        <f>(scaling_params!$G$2*X2589+scaling_params!$G$3*Y2589+scaling_params!$G$4*Z2589+scaling_params!$G$5*AA2589+scaling_params!$G$6*AB2589)*100</f>
        <v>13.96827807</v>
      </c>
      <c r="AD2589" s="11" t="s">
        <v>681</v>
      </c>
      <c r="AE2589" s="11">
        <f t="shared" si="2"/>
        <v>0</v>
      </c>
    </row>
    <row r="2590" ht="15.75" customHeight="1">
      <c r="A2590" s="11" t="s">
        <v>473</v>
      </c>
      <c r="B2590" s="11" t="s">
        <v>163</v>
      </c>
      <c r="C2590" s="11" t="s">
        <v>449</v>
      </c>
      <c r="D2590" s="11" t="s">
        <v>174</v>
      </c>
      <c r="E2590" s="12">
        <v>2024.0</v>
      </c>
      <c r="F2590" s="11" t="s">
        <v>171</v>
      </c>
      <c r="G2590" s="11" t="s">
        <v>184</v>
      </c>
      <c r="H2590" s="11">
        <v>5.0</v>
      </c>
      <c r="I2590" s="13">
        <v>8.6</v>
      </c>
      <c r="J2590" s="11">
        <v>0.0</v>
      </c>
      <c r="K2590" s="13">
        <v>4.4</v>
      </c>
      <c r="L2590" s="13">
        <v>5.7</v>
      </c>
      <c r="M2590" s="11">
        <v>-8.0</v>
      </c>
      <c r="N2590" s="14">
        <v>0.71</v>
      </c>
      <c r="O2590" s="13">
        <v>50.8</v>
      </c>
      <c r="P2590" s="13">
        <v>10.1</v>
      </c>
      <c r="Q2590" s="13">
        <v>23.5</v>
      </c>
      <c r="R2590" s="13">
        <v>5.6</v>
      </c>
      <c r="S2590" s="13">
        <v>2.5</v>
      </c>
      <c r="T2590" s="13">
        <v>2.5</v>
      </c>
      <c r="U2590" s="13">
        <v>0.8</v>
      </c>
      <c r="V2590" s="13">
        <v>63.9</v>
      </c>
      <c r="W2590" s="11" t="str">
        <f t="shared" si="1"/>
        <v>C-Weak|BBVA|Digital|2024</v>
      </c>
      <c r="X2590" s="15">
        <f>(MAX(0,MIN(1,1-(K2590-scaling_params!$B$2)/(scaling_params!$C$2-scaling_params!$B$2)))+MAX(0,MIN(1,(L2590-scaling_params!$B$3)/(scaling_params!$C$3-scaling_params!$B$3))))/2</f>
        <v>0.1985294118</v>
      </c>
      <c r="Y2590" s="15">
        <f>(MAX(0,MIN(1,(M2590-scaling_params!$B$4)/(scaling_params!$C$4-scaling_params!$B$4)))+MAX(0,MIN(1,(N2590-scaling_params!$B$5)/(scaling_params!$C$5-scaling_params!$B$5))))/2</f>
        <v>0.3607142857</v>
      </c>
      <c r="Z2590" s="15">
        <f>(MAX(0,MIN(1,(O2590-scaling_params!$B$6)/(scaling_params!$C$6-scaling_params!$B$6)))+MAX(0,MIN(1,1-(P2590-scaling_params!$B$7)/(scaling_params!$C$7-scaling_params!$B$7)))+MAX(0,MIN(1,(T2590-scaling_params!$B$11)/(scaling_params!$C$11-scaling_params!$B$11))))/3</f>
        <v>0.09523809524</v>
      </c>
      <c r="AA2590" s="15">
        <f>(MAX(0,MIN(1,1-(Q2590-scaling_params!$B$8)/(scaling_params!$C$8-scaling_params!$B$8)))+MAX(0,MIN(1,(R2590-scaling_params!$B$9)/(scaling_params!$C$9-scaling_params!$B$9)))+MAX(0,MIN(1,(S2590-scaling_params!$B$10)/(scaling_params!$C$10-scaling_params!$B$10))))/3</f>
        <v>0.08823529412</v>
      </c>
      <c r="AB2590" s="15">
        <f>(MAX(0,MIN(1,(U2590-scaling_params!$B$12)/(scaling_params!$C$12-scaling_params!$B$12)))+MAX(0,MIN(1,(V2590-scaling_params!$B$13)/(scaling_params!$C$13-scaling_params!$B$13))))/2</f>
        <v>0.1863636364</v>
      </c>
      <c r="AC2590" s="13">
        <f>(scaling_params!$G$2*X2590+scaling_params!$G$3*Y2590+scaling_params!$G$4*Z2590+scaling_params!$G$5*AA2590+scaling_params!$G$6*AB2590)*100</f>
        <v>19.13235421</v>
      </c>
      <c r="AD2590" s="11" t="s">
        <v>681</v>
      </c>
      <c r="AE2590" s="11">
        <f t="shared" si="2"/>
        <v>0</v>
      </c>
    </row>
    <row r="2591" ht="15.75" customHeight="1">
      <c r="A2591" s="11" t="s">
        <v>473</v>
      </c>
      <c r="B2591" s="11" t="s">
        <v>163</v>
      </c>
      <c r="C2591" s="11" t="s">
        <v>449</v>
      </c>
      <c r="D2591" s="11" t="s">
        <v>174</v>
      </c>
      <c r="E2591" s="12">
        <v>2025.0</v>
      </c>
      <c r="F2591" s="11" t="s">
        <v>171</v>
      </c>
      <c r="G2591" s="11" t="s">
        <v>184</v>
      </c>
      <c r="H2591" s="11">
        <v>5.0</v>
      </c>
      <c r="I2591" s="13">
        <v>8.3</v>
      </c>
      <c r="J2591" s="11">
        <v>0.0</v>
      </c>
      <c r="K2591" s="13">
        <v>4.9</v>
      </c>
      <c r="L2591" s="13">
        <v>6.0</v>
      </c>
      <c r="M2591" s="11">
        <v>6.0</v>
      </c>
      <c r="N2591" s="14">
        <v>0.71</v>
      </c>
      <c r="O2591" s="13">
        <v>53.6</v>
      </c>
      <c r="P2591" s="13">
        <v>9.0</v>
      </c>
      <c r="Q2591" s="13">
        <v>22.9</v>
      </c>
      <c r="R2591" s="13">
        <v>8.4</v>
      </c>
      <c r="S2591" s="13">
        <v>2.3</v>
      </c>
      <c r="T2591" s="13">
        <v>2.4</v>
      </c>
      <c r="U2591" s="13">
        <v>0.8</v>
      </c>
      <c r="V2591" s="13">
        <v>61.5</v>
      </c>
      <c r="W2591" s="11" t="str">
        <f t="shared" si="1"/>
        <v>C-Weak|BBVA|Digital|2025</v>
      </c>
      <c r="X2591" s="15">
        <f>(MAX(0,MIN(1,1-(K2591-scaling_params!$B$2)/(scaling_params!$C$2-scaling_params!$B$2)))+MAX(0,MIN(1,(L2591-scaling_params!$B$3)/(scaling_params!$C$3-scaling_params!$B$3))))/2</f>
        <v>0.2205882353</v>
      </c>
      <c r="Y2591" s="15">
        <f>(MAX(0,MIN(1,(M2591-scaling_params!$B$4)/(scaling_params!$C$4-scaling_params!$B$4)))+MAX(0,MIN(1,(N2591-scaling_params!$B$5)/(scaling_params!$C$5-scaling_params!$B$5))))/2</f>
        <v>0.4273809524</v>
      </c>
      <c r="Z2591" s="15">
        <f>(MAX(0,MIN(1,(O2591-scaling_params!$B$6)/(scaling_params!$C$6-scaling_params!$B$6)))+MAX(0,MIN(1,1-(P2591-scaling_params!$B$7)/(scaling_params!$C$7-scaling_params!$B$7)))+MAX(0,MIN(1,(T2591-scaling_params!$B$11)/(scaling_params!$C$11-scaling_params!$B$11))))/3</f>
        <v>0.1037323037</v>
      </c>
      <c r="AA2591" s="15">
        <f>(MAX(0,MIN(1,1-(Q2591-scaling_params!$B$8)/(scaling_params!$C$8-scaling_params!$B$8)))+MAX(0,MIN(1,(R2591-scaling_params!$B$9)/(scaling_params!$C$9-scaling_params!$B$9)))+MAX(0,MIN(1,(S2591-scaling_params!$B$10)/(scaling_params!$C$10-scaling_params!$B$10))))/3</f>
        <v>0.06862745098</v>
      </c>
      <c r="AB2591" s="15">
        <f>(MAX(0,MIN(1,(U2591-scaling_params!$B$12)/(scaling_params!$C$12-scaling_params!$B$12)))+MAX(0,MIN(1,(V2591-scaling_params!$B$13)/(scaling_params!$C$13-scaling_params!$B$13))))/2</f>
        <v>0.1645454545</v>
      </c>
      <c r="AC2591" s="13">
        <f>(scaling_params!$G$2*X2591+scaling_params!$G$3*Y2591+scaling_params!$G$4*Z2591+scaling_params!$G$5*AA2591+scaling_params!$G$6*AB2591)*100</f>
        <v>20.81446455</v>
      </c>
      <c r="AD2591" s="11" t="s">
        <v>681</v>
      </c>
      <c r="AE2591" s="11">
        <f t="shared" si="2"/>
        <v>0</v>
      </c>
    </row>
    <row r="2592" ht="15.75" customHeight="1">
      <c r="A2592" s="11" t="s">
        <v>474</v>
      </c>
      <c r="B2592" s="11" t="s">
        <v>163</v>
      </c>
      <c r="C2592" s="11" t="s">
        <v>449</v>
      </c>
      <c r="D2592" s="11" t="s">
        <v>177</v>
      </c>
      <c r="E2592" s="12">
        <v>2024.0</v>
      </c>
      <c r="F2592" s="11" t="s">
        <v>171</v>
      </c>
      <c r="G2592" s="11" t="s">
        <v>184</v>
      </c>
      <c r="H2592" s="11">
        <v>5.0</v>
      </c>
      <c r="I2592" s="13">
        <v>8.6</v>
      </c>
      <c r="J2592" s="11">
        <v>0.0</v>
      </c>
      <c r="K2592" s="13">
        <v>4.9</v>
      </c>
      <c r="L2592" s="13">
        <v>2.8</v>
      </c>
      <c r="M2592" s="11">
        <v>-38.0</v>
      </c>
      <c r="N2592" s="14">
        <v>0.6</v>
      </c>
      <c r="O2592" s="13">
        <v>59.8</v>
      </c>
      <c r="P2592" s="13">
        <v>9.1</v>
      </c>
      <c r="Q2592" s="13">
        <v>23.3</v>
      </c>
      <c r="R2592" s="13">
        <v>7.2</v>
      </c>
      <c r="S2592" s="13">
        <v>1.8</v>
      </c>
      <c r="T2592" s="13">
        <v>1.4</v>
      </c>
      <c r="U2592" s="13">
        <v>0.7</v>
      </c>
      <c r="V2592" s="13">
        <v>52.6</v>
      </c>
      <c r="W2592" s="11" t="str">
        <f t="shared" si="1"/>
        <v>C-Weak|BBVA|Retail|2024</v>
      </c>
      <c r="X2592" s="15">
        <f>(MAX(0,MIN(1,1-(K2592-scaling_params!$B$2)/(scaling_params!$C$2-scaling_params!$B$2)))+MAX(0,MIN(1,(L2592-scaling_params!$B$3)/(scaling_params!$C$3-scaling_params!$B$3))))/2</f>
        <v>0</v>
      </c>
      <c r="Y2592" s="15">
        <f>(MAX(0,MIN(1,(M2592-scaling_params!$B$4)/(scaling_params!$C$4-scaling_params!$B$4)))+MAX(0,MIN(1,(N2592-scaling_params!$B$5)/(scaling_params!$C$5-scaling_params!$B$5))))/2</f>
        <v>0.08035714286</v>
      </c>
      <c r="Z2592" s="15">
        <f>(MAX(0,MIN(1,(O2592-scaling_params!$B$6)/(scaling_params!$C$6-scaling_params!$B$6)))+MAX(0,MIN(1,1-(P2592-scaling_params!$B$7)/(scaling_params!$C$7-scaling_params!$B$7)))+MAX(0,MIN(1,(T2592-scaling_params!$B$11)/(scaling_params!$C$11-scaling_params!$B$11))))/3</f>
        <v>0.06181428954</v>
      </c>
      <c r="AA2592" s="15">
        <f>(MAX(0,MIN(1,1-(Q2592-scaling_params!$B$8)/(scaling_params!$C$8-scaling_params!$B$8)))+MAX(0,MIN(1,(R2592-scaling_params!$B$9)/(scaling_params!$C$9-scaling_params!$B$9)))+MAX(0,MIN(1,(S2592-scaling_params!$B$10)/(scaling_params!$C$10-scaling_params!$B$10))))/3</f>
        <v>0.01960784314</v>
      </c>
      <c r="AB2592" s="15">
        <f>(MAX(0,MIN(1,(U2592-scaling_params!$B$12)/(scaling_params!$C$12-scaling_params!$B$12)))+MAX(0,MIN(1,(V2592-scaling_params!$B$13)/(scaling_params!$C$13-scaling_params!$B$13))))/2</f>
        <v>0.08363636364</v>
      </c>
      <c r="AC2592" s="13">
        <f>(scaling_params!$G$2*X2592+scaling_params!$G$3*Y2592+scaling_params!$G$4*Z2592+scaling_params!$G$5*AA2592+scaling_params!$G$6*AB2592)*100</f>
        <v>4.673035791</v>
      </c>
      <c r="AD2592" s="11" t="s">
        <v>681</v>
      </c>
      <c r="AE2592" s="11">
        <f t="shared" si="2"/>
        <v>0</v>
      </c>
    </row>
    <row r="2593" ht="15.75" customHeight="1">
      <c r="A2593" s="11" t="s">
        <v>474</v>
      </c>
      <c r="B2593" s="11" t="s">
        <v>163</v>
      </c>
      <c r="C2593" s="11" t="s">
        <v>449</v>
      </c>
      <c r="D2593" s="11" t="s">
        <v>177</v>
      </c>
      <c r="E2593" s="12">
        <v>2025.0</v>
      </c>
      <c r="F2593" s="11" t="s">
        <v>171</v>
      </c>
      <c r="G2593" s="11" t="s">
        <v>184</v>
      </c>
      <c r="H2593" s="11">
        <v>5.0</v>
      </c>
      <c r="I2593" s="13">
        <v>8.3</v>
      </c>
      <c r="J2593" s="11">
        <v>0.0</v>
      </c>
      <c r="K2593" s="13">
        <v>5.4</v>
      </c>
      <c r="L2593" s="13">
        <v>3.5</v>
      </c>
      <c r="M2593" s="11">
        <v>-20.0</v>
      </c>
      <c r="N2593" s="14">
        <v>0.67</v>
      </c>
      <c r="O2593" s="13">
        <v>52.5</v>
      </c>
      <c r="P2593" s="13">
        <v>9.5</v>
      </c>
      <c r="Q2593" s="13">
        <v>23.0</v>
      </c>
      <c r="R2593" s="13">
        <v>10.6</v>
      </c>
      <c r="S2593" s="13">
        <v>1.9</v>
      </c>
      <c r="T2593" s="13">
        <v>2.0</v>
      </c>
      <c r="U2593" s="13">
        <v>0.7</v>
      </c>
      <c r="V2593" s="13">
        <v>53.8</v>
      </c>
      <c r="W2593" s="11" t="str">
        <f t="shared" si="1"/>
        <v>C-Weak|BBVA|Retail|2025</v>
      </c>
      <c r="X2593" s="15">
        <f>(MAX(0,MIN(1,1-(K2593-scaling_params!$B$2)/(scaling_params!$C$2-scaling_params!$B$2)))+MAX(0,MIN(1,(L2593-scaling_params!$B$3)/(scaling_params!$C$3-scaling_params!$B$3))))/2</f>
        <v>0.03676470588</v>
      </c>
      <c r="Y2593" s="15">
        <f>(MAX(0,MIN(1,(M2593-scaling_params!$B$4)/(scaling_params!$C$4-scaling_params!$B$4)))+MAX(0,MIN(1,(N2593-scaling_params!$B$5)/(scaling_params!$C$5-scaling_params!$B$5))))/2</f>
        <v>0.2535714286</v>
      </c>
      <c r="Z2593" s="15">
        <f>(MAX(0,MIN(1,(O2593-scaling_params!$B$6)/(scaling_params!$C$6-scaling_params!$B$6)))+MAX(0,MIN(1,1-(P2593-scaling_params!$B$7)/(scaling_params!$C$7-scaling_params!$B$7)))+MAX(0,MIN(1,(T2593-scaling_params!$B$11)/(scaling_params!$C$11-scaling_params!$B$11))))/3</f>
        <v>0.04761904762</v>
      </c>
      <c r="AA2593" s="15">
        <f>(MAX(0,MIN(1,1-(Q2593-scaling_params!$B$8)/(scaling_params!$C$8-scaling_params!$B$8)))+MAX(0,MIN(1,(R2593-scaling_params!$B$9)/(scaling_params!$C$9-scaling_params!$B$9)))+MAX(0,MIN(1,(S2593-scaling_params!$B$10)/(scaling_params!$C$10-scaling_params!$B$10))))/3</f>
        <v>0.03785058327</v>
      </c>
      <c r="AB2593" s="15">
        <f>(MAX(0,MIN(1,(U2593-scaling_params!$B$12)/(scaling_params!$C$12-scaling_params!$B$12)))+MAX(0,MIN(1,(V2593-scaling_params!$B$13)/(scaling_params!$C$13-scaling_params!$B$13))))/2</f>
        <v>0.09454545455</v>
      </c>
      <c r="AC2593" s="13">
        <f>(scaling_params!$G$2*X2593+scaling_params!$G$3*Y2593+scaling_params!$G$4*Z2593+scaling_params!$G$5*AA2593+scaling_params!$G$6*AB2593)*100</f>
        <v>9.723753408</v>
      </c>
      <c r="AD2593" s="11" t="s">
        <v>681</v>
      </c>
      <c r="AE2593" s="11">
        <f t="shared" si="2"/>
        <v>0</v>
      </c>
    </row>
    <row r="2594" ht="15.75" customHeight="1">
      <c r="A2594" s="11" t="s">
        <v>475</v>
      </c>
      <c r="B2594" s="11" t="s">
        <v>163</v>
      </c>
      <c r="C2594" s="11" t="s">
        <v>449</v>
      </c>
      <c r="D2594" s="11" t="s">
        <v>170</v>
      </c>
      <c r="E2594" s="12">
        <v>2024.0</v>
      </c>
      <c r="F2594" s="11" t="s">
        <v>171</v>
      </c>
      <c r="G2594" s="11" t="s">
        <v>184</v>
      </c>
      <c r="H2594" s="11">
        <v>4.0</v>
      </c>
      <c r="I2594" s="13">
        <v>8.6</v>
      </c>
      <c r="J2594" s="11">
        <v>1.0</v>
      </c>
      <c r="K2594" s="13">
        <v>4.7</v>
      </c>
      <c r="L2594" s="13">
        <v>4.6</v>
      </c>
      <c r="M2594" s="11">
        <v>-9.0</v>
      </c>
      <c r="N2594" s="14">
        <v>0.75</v>
      </c>
      <c r="O2594" s="13">
        <v>58.3</v>
      </c>
      <c r="P2594" s="13">
        <v>9.6</v>
      </c>
      <c r="Q2594" s="13">
        <v>23.0</v>
      </c>
      <c r="R2594" s="13">
        <v>10.9</v>
      </c>
      <c r="S2594" s="13">
        <v>1.9</v>
      </c>
      <c r="T2594" s="13">
        <v>1.7</v>
      </c>
      <c r="U2594" s="13">
        <v>1.0</v>
      </c>
      <c r="V2594" s="13">
        <v>54.7</v>
      </c>
      <c r="W2594" s="11" t="str">
        <f t="shared" si="1"/>
        <v>C-Weak|BBVA|Risk|2024</v>
      </c>
      <c r="X2594" s="15">
        <f>(MAX(0,MIN(1,1-(K2594-scaling_params!$B$2)/(scaling_params!$C$2-scaling_params!$B$2)))+MAX(0,MIN(1,(L2594-scaling_params!$B$3)/(scaling_params!$C$3-scaling_params!$B$3))))/2</f>
        <v>0.1176470588</v>
      </c>
      <c r="Y2594" s="15">
        <f>(MAX(0,MIN(1,(M2594-scaling_params!$B$4)/(scaling_params!$C$4-scaling_params!$B$4)))+MAX(0,MIN(1,(N2594-scaling_params!$B$5)/(scaling_params!$C$5-scaling_params!$B$5))))/2</f>
        <v>0.405952381</v>
      </c>
      <c r="Z2594" s="15">
        <f>(MAX(0,MIN(1,(O2594-scaling_params!$B$6)/(scaling_params!$C$6-scaling_params!$B$6)))+MAX(0,MIN(1,1-(P2594-scaling_params!$B$7)/(scaling_params!$C$7-scaling_params!$B$7)))+MAX(0,MIN(1,(T2594-scaling_params!$B$11)/(scaling_params!$C$11-scaling_params!$B$11))))/3</f>
        <v>0.04710042433</v>
      </c>
      <c r="AA2594" s="15">
        <f>(MAX(0,MIN(1,1-(Q2594-scaling_params!$B$8)/(scaling_params!$C$8-scaling_params!$B$8)))+MAX(0,MIN(1,(R2594-scaling_params!$B$9)/(scaling_params!$C$9-scaling_params!$B$9)))+MAX(0,MIN(1,(S2594-scaling_params!$B$10)/(scaling_params!$C$10-scaling_params!$B$10))))/3</f>
        <v>0.05050881112</v>
      </c>
      <c r="AB2594" s="15">
        <f>(MAX(0,MIN(1,(U2594-scaling_params!$B$12)/(scaling_params!$C$12-scaling_params!$B$12)))+MAX(0,MIN(1,(V2594-scaling_params!$B$13)/(scaling_params!$C$13-scaling_params!$B$13))))/2</f>
        <v>0.1027272727</v>
      </c>
      <c r="AC2594" s="13">
        <f>(scaling_params!$G$2*X2594+scaling_params!$G$3*Y2594+scaling_params!$G$4*Z2594+scaling_params!$G$5*AA2594+scaling_params!$G$6*AB2594)*100</f>
        <v>15.5125837</v>
      </c>
      <c r="AD2594" s="11" t="s">
        <v>681</v>
      </c>
      <c r="AE2594" s="11">
        <f t="shared" si="2"/>
        <v>0</v>
      </c>
    </row>
    <row r="2595" ht="15.75" customHeight="1">
      <c r="A2595" s="11" t="s">
        <v>475</v>
      </c>
      <c r="B2595" s="11" t="s">
        <v>163</v>
      </c>
      <c r="C2595" s="11" t="s">
        <v>449</v>
      </c>
      <c r="D2595" s="11" t="s">
        <v>170</v>
      </c>
      <c r="E2595" s="12">
        <v>2025.0</v>
      </c>
      <c r="F2595" s="11" t="s">
        <v>171</v>
      </c>
      <c r="G2595" s="11" t="s">
        <v>184</v>
      </c>
      <c r="H2595" s="11">
        <v>4.0</v>
      </c>
      <c r="I2595" s="13">
        <v>8.3</v>
      </c>
      <c r="J2595" s="11">
        <v>0.0</v>
      </c>
      <c r="K2595" s="13">
        <v>4.1</v>
      </c>
      <c r="L2595" s="13">
        <v>4.3</v>
      </c>
      <c r="M2595" s="11">
        <v>-24.0</v>
      </c>
      <c r="N2595" s="14">
        <v>0.56</v>
      </c>
      <c r="O2595" s="13">
        <v>54.6</v>
      </c>
      <c r="P2595" s="13">
        <v>8.4</v>
      </c>
      <c r="Q2595" s="13">
        <v>21.3</v>
      </c>
      <c r="R2595" s="13">
        <v>7.8</v>
      </c>
      <c r="S2595" s="13">
        <v>2.3</v>
      </c>
      <c r="T2595" s="13">
        <v>2.0</v>
      </c>
      <c r="U2595" s="13">
        <v>0.9</v>
      </c>
      <c r="V2595" s="13">
        <v>60.3</v>
      </c>
      <c r="W2595" s="11" t="str">
        <f t="shared" si="1"/>
        <v>C-Weak|BBVA|Risk|2025</v>
      </c>
      <c r="X2595" s="15">
        <f>(MAX(0,MIN(1,1-(K2595-scaling_params!$B$2)/(scaling_params!$C$2-scaling_params!$B$2)))+MAX(0,MIN(1,(L2595-scaling_params!$B$3)/(scaling_params!$C$3-scaling_params!$B$3))))/2</f>
        <v>0.09558823529</v>
      </c>
      <c r="Y2595" s="15">
        <f>(MAX(0,MIN(1,(M2595-scaling_params!$B$4)/(scaling_params!$C$4-scaling_params!$B$4)))+MAX(0,MIN(1,(N2595-scaling_params!$B$5)/(scaling_params!$C$5-scaling_params!$B$5))))/2</f>
        <v>0.1095238095</v>
      </c>
      <c r="Z2595" s="15">
        <f>(MAX(0,MIN(1,(O2595-scaling_params!$B$6)/(scaling_params!$C$6-scaling_params!$B$6)))+MAX(0,MIN(1,1-(P2595-scaling_params!$B$7)/(scaling_params!$C$7-scaling_params!$B$7)))+MAX(0,MIN(1,(T2595-scaling_params!$B$11)/(scaling_params!$C$11-scaling_params!$B$11))))/3</f>
        <v>0.1196911197</v>
      </c>
      <c r="AA2595" s="15">
        <f>(MAX(0,MIN(1,1-(Q2595-scaling_params!$B$8)/(scaling_params!$C$8-scaling_params!$B$8)))+MAX(0,MIN(1,(R2595-scaling_params!$B$9)/(scaling_params!$C$9-scaling_params!$B$9)))+MAX(0,MIN(1,(S2595-scaling_params!$B$10)/(scaling_params!$C$10-scaling_params!$B$10))))/3</f>
        <v>0.06862745098</v>
      </c>
      <c r="AB2595" s="15">
        <f>(MAX(0,MIN(1,(U2595-scaling_params!$B$12)/(scaling_params!$C$12-scaling_params!$B$12)))+MAX(0,MIN(1,(V2595-scaling_params!$B$13)/(scaling_params!$C$13-scaling_params!$B$13))))/2</f>
        <v>0.1536363636</v>
      </c>
      <c r="AC2595" s="13">
        <f>(scaling_params!$G$2*X2595+scaling_params!$G$3*Y2595+scaling_params!$G$4*Z2595+scaling_params!$G$5*AA2595+scaling_params!$G$6*AB2595)*100</f>
        <v>10.65362659</v>
      </c>
      <c r="AD2595" s="11" t="s">
        <v>681</v>
      </c>
      <c r="AE2595" s="11">
        <f t="shared" si="2"/>
        <v>0</v>
      </c>
    </row>
    <row r="2596" ht="15.75" customHeight="1">
      <c r="A2596" s="11" t="s">
        <v>476</v>
      </c>
      <c r="B2596" s="11" t="s">
        <v>163</v>
      </c>
      <c r="C2596" s="11" t="s">
        <v>449</v>
      </c>
      <c r="D2596" s="11" t="s">
        <v>170</v>
      </c>
      <c r="E2596" s="12">
        <v>2024.0</v>
      </c>
      <c r="F2596" s="11" t="s">
        <v>171</v>
      </c>
      <c r="G2596" s="11" t="s">
        <v>175</v>
      </c>
      <c r="H2596" s="11">
        <v>4.0</v>
      </c>
      <c r="I2596" s="13">
        <v>8.6</v>
      </c>
      <c r="J2596" s="11">
        <v>0.0</v>
      </c>
      <c r="K2596" s="13">
        <v>4.7</v>
      </c>
      <c r="L2596" s="13">
        <v>5.1</v>
      </c>
      <c r="M2596" s="11">
        <v>6.0</v>
      </c>
      <c r="N2596" s="14">
        <v>0.76</v>
      </c>
      <c r="O2596" s="13">
        <v>58.3</v>
      </c>
      <c r="P2596" s="13">
        <v>9.6</v>
      </c>
      <c r="Q2596" s="13">
        <v>23.0</v>
      </c>
      <c r="R2596" s="13">
        <v>10.9</v>
      </c>
      <c r="S2596" s="13">
        <v>2.6</v>
      </c>
      <c r="T2596" s="13">
        <v>2.5</v>
      </c>
      <c r="U2596" s="13">
        <v>1.0</v>
      </c>
      <c r="V2596" s="13">
        <v>59.3</v>
      </c>
      <c r="W2596" s="11" t="str">
        <f t="shared" si="1"/>
        <v>C-Weak|BBVA|Risk|2024</v>
      </c>
      <c r="X2596" s="15">
        <f>(MAX(0,MIN(1,1-(K2596-scaling_params!$B$2)/(scaling_params!$C$2-scaling_params!$B$2)))+MAX(0,MIN(1,(L2596-scaling_params!$B$3)/(scaling_params!$C$3-scaling_params!$B$3))))/2</f>
        <v>0.1544117647</v>
      </c>
      <c r="Y2596" s="15">
        <f>(MAX(0,MIN(1,(M2596-scaling_params!$B$4)/(scaling_params!$C$4-scaling_params!$B$4)))+MAX(0,MIN(1,(N2596-scaling_params!$B$5)/(scaling_params!$C$5-scaling_params!$B$5))))/2</f>
        <v>0.4898809524</v>
      </c>
      <c r="Z2596" s="15">
        <f>(MAX(0,MIN(1,(O2596-scaling_params!$B$6)/(scaling_params!$C$6-scaling_params!$B$6)))+MAX(0,MIN(1,1-(P2596-scaling_params!$B$7)/(scaling_params!$C$7-scaling_params!$B$7)))+MAX(0,MIN(1,(T2596-scaling_params!$B$11)/(scaling_params!$C$11-scaling_params!$B$11))))/3</f>
        <v>0.1232909005</v>
      </c>
      <c r="AA2596" s="15">
        <f>(MAX(0,MIN(1,1-(Q2596-scaling_params!$B$8)/(scaling_params!$C$8-scaling_params!$B$8)))+MAX(0,MIN(1,(R2596-scaling_params!$B$9)/(scaling_params!$C$9-scaling_params!$B$9)))+MAX(0,MIN(1,(S2596-scaling_params!$B$10)/(scaling_params!$C$10-scaling_params!$B$10))))/3</f>
        <v>0.1191362621</v>
      </c>
      <c r="AB2596" s="15">
        <f>(MAX(0,MIN(1,(U2596-scaling_params!$B$12)/(scaling_params!$C$12-scaling_params!$B$12)))+MAX(0,MIN(1,(V2596-scaling_params!$B$13)/(scaling_params!$C$13-scaling_params!$B$13))))/2</f>
        <v>0.1445454545</v>
      </c>
      <c r="AC2596" s="13">
        <f>(scaling_params!$G$2*X2596+scaling_params!$G$3*Y2596+scaling_params!$G$4*Z2596+scaling_params!$G$5*AA2596+scaling_params!$G$6*AB2596)*100</f>
        <v>21.84064959</v>
      </c>
      <c r="AD2596" s="11" t="s">
        <v>681</v>
      </c>
      <c r="AE2596" s="11">
        <f t="shared" si="2"/>
        <v>0</v>
      </c>
    </row>
    <row r="2597" ht="15.75" customHeight="1">
      <c r="A2597" s="11" t="s">
        <v>476</v>
      </c>
      <c r="B2597" s="11" t="s">
        <v>163</v>
      </c>
      <c r="C2597" s="11" t="s">
        <v>449</v>
      </c>
      <c r="D2597" s="11" t="s">
        <v>170</v>
      </c>
      <c r="E2597" s="12">
        <v>2025.0</v>
      </c>
      <c r="F2597" s="11" t="s">
        <v>171</v>
      </c>
      <c r="G2597" s="11" t="s">
        <v>175</v>
      </c>
      <c r="H2597" s="11">
        <v>4.0</v>
      </c>
      <c r="I2597" s="13">
        <v>8.3</v>
      </c>
      <c r="J2597" s="11">
        <v>0.0</v>
      </c>
      <c r="K2597" s="13">
        <v>4.1</v>
      </c>
      <c r="L2597" s="13">
        <v>5.6</v>
      </c>
      <c r="M2597" s="11">
        <v>-4.0</v>
      </c>
      <c r="N2597" s="14">
        <v>0.74</v>
      </c>
      <c r="O2597" s="13">
        <v>54.6</v>
      </c>
      <c r="P2597" s="13">
        <v>8.4</v>
      </c>
      <c r="Q2597" s="13">
        <v>21.3</v>
      </c>
      <c r="R2597" s="13">
        <v>7.8</v>
      </c>
      <c r="S2597" s="13">
        <v>2.7</v>
      </c>
      <c r="T2597" s="13">
        <v>3.2</v>
      </c>
      <c r="U2597" s="13">
        <v>0.9</v>
      </c>
      <c r="V2597" s="13">
        <v>62.6</v>
      </c>
      <c r="W2597" s="11" t="str">
        <f t="shared" si="1"/>
        <v>C-Weak|BBVA|Risk|2025</v>
      </c>
      <c r="X2597" s="15">
        <f>(MAX(0,MIN(1,1-(K2597-scaling_params!$B$2)/(scaling_params!$C$2-scaling_params!$B$2)))+MAX(0,MIN(1,(L2597-scaling_params!$B$3)/(scaling_params!$C$3-scaling_params!$B$3))))/2</f>
        <v>0.1911764706</v>
      </c>
      <c r="Y2597" s="15">
        <f>(MAX(0,MIN(1,(M2597-scaling_params!$B$4)/(scaling_params!$C$4-scaling_params!$B$4)))+MAX(0,MIN(1,(N2597-scaling_params!$B$5)/(scaling_params!$C$5-scaling_params!$B$5))))/2</f>
        <v>0.4172619048</v>
      </c>
      <c r="Z2597" s="15">
        <f>(MAX(0,MIN(1,(O2597-scaling_params!$B$6)/(scaling_params!$C$6-scaling_params!$B$6)))+MAX(0,MIN(1,1-(P2597-scaling_params!$B$7)/(scaling_params!$C$7-scaling_params!$B$7)))+MAX(0,MIN(1,(T2597-scaling_params!$B$11)/(scaling_params!$C$11-scaling_params!$B$11))))/3</f>
        <v>0.233976834</v>
      </c>
      <c r="AA2597" s="15">
        <f>(MAX(0,MIN(1,1-(Q2597-scaling_params!$B$8)/(scaling_params!$C$8-scaling_params!$B$8)))+MAX(0,MIN(1,(R2597-scaling_params!$B$9)/(scaling_params!$C$9-scaling_params!$B$9)))+MAX(0,MIN(1,(S2597-scaling_params!$B$10)/(scaling_params!$C$10-scaling_params!$B$10))))/3</f>
        <v>0.1078431373</v>
      </c>
      <c r="AB2597" s="15">
        <f>(MAX(0,MIN(1,(U2597-scaling_params!$B$12)/(scaling_params!$C$12-scaling_params!$B$12)))+MAX(0,MIN(1,(V2597-scaling_params!$B$13)/(scaling_params!$C$13-scaling_params!$B$13))))/2</f>
        <v>0.1745454545</v>
      </c>
      <c r="AC2597" s="13">
        <f>(scaling_params!$G$2*X2597+scaling_params!$G$3*Y2597+scaling_params!$G$4*Z2597+scaling_params!$G$5*AA2597+scaling_params!$G$6*AB2597)*100</f>
        <v>23.754433</v>
      </c>
      <c r="AD2597" s="11" t="s">
        <v>681</v>
      </c>
      <c r="AE2597" s="11">
        <f t="shared" si="2"/>
        <v>0</v>
      </c>
    </row>
    <row r="2598" ht="15.75" customHeight="1">
      <c r="A2598" s="11" t="s">
        <v>477</v>
      </c>
      <c r="B2598" s="11" t="s">
        <v>163</v>
      </c>
      <c r="C2598" s="11" t="s">
        <v>449</v>
      </c>
      <c r="D2598" s="11" t="s">
        <v>177</v>
      </c>
      <c r="E2598" s="12">
        <v>2024.0</v>
      </c>
      <c r="F2598" s="11" t="s">
        <v>166</v>
      </c>
      <c r="G2598" s="11" t="s">
        <v>172</v>
      </c>
      <c r="H2598" s="11">
        <v>2.0</v>
      </c>
      <c r="I2598" s="13">
        <v>8.6</v>
      </c>
      <c r="J2598" s="11">
        <v>1.0</v>
      </c>
      <c r="K2598" s="13">
        <v>4.9</v>
      </c>
      <c r="L2598" s="13">
        <v>6.1</v>
      </c>
      <c r="M2598" s="11">
        <v>-12.0</v>
      </c>
      <c r="N2598" s="14">
        <v>0.69</v>
      </c>
      <c r="O2598" s="13">
        <v>59.8</v>
      </c>
      <c r="P2598" s="13">
        <v>9.1</v>
      </c>
      <c r="Q2598" s="13">
        <v>23.3</v>
      </c>
      <c r="R2598" s="13">
        <v>7.2</v>
      </c>
      <c r="S2598" s="13">
        <v>2.4</v>
      </c>
      <c r="T2598" s="13">
        <v>2.6</v>
      </c>
      <c r="U2598" s="13">
        <v>0.7</v>
      </c>
      <c r="V2598" s="13">
        <v>63.6</v>
      </c>
      <c r="W2598" s="11" t="str">
        <f t="shared" si="1"/>
        <v>C-Weak|BBVA|Retail|2024</v>
      </c>
      <c r="X2598" s="15">
        <f>(MAX(0,MIN(1,1-(K2598-scaling_params!$B$2)/(scaling_params!$C$2-scaling_params!$B$2)))+MAX(0,MIN(1,(L2598-scaling_params!$B$3)/(scaling_params!$C$3-scaling_params!$B$3))))/2</f>
        <v>0.2279411765</v>
      </c>
      <c r="Y2598" s="15">
        <f>(MAX(0,MIN(1,(M2598-scaling_params!$B$4)/(scaling_params!$C$4-scaling_params!$B$4)))+MAX(0,MIN(1,(N2598-scaling_params!$B$5)/(scaling_params!$C$5-scaling_params!$B$5))))/2</f>
        <v>0.3166666667</v>
      </c>
      <c r="Z2598" s="15">
        <f>(MAX(0,MIN(1,(O2598-scaling_params!$B$6)/(scaling_params!$C$6-scaling_params!$B$6)))+MAX(0,MIN(1,1-(P2598-scaling_params!$B$7)/(scaling_params!$C$7-scaling_params!$B$7)))+MAX(0,MIN(1,(T2598-scaling_params!$B$11)/(scaling_params!$C$11-scaling_params!$B$11))))/3</f>
        <v>0.1665761943</v>
      </c>
      <c r="AA2598" s="15">
        <f>(MAX(0,MIN(1,1-(Q2598-scaling_params!$B$8)/(scaling_params!$C$8-scaling_params!$B$8)))+MAX(0,MIN(1,(R2598-scaling_params!$B$9)/(scaling_params!$C$9-scaling_params!$B$9)))+MAX(0,MIN(1,(S2598-scaling_params!$B$10)/(scaling_params!$C$10-scaling_params!$B$10))))/3</f>
        <v>0.07843137255</v>
      </c>
      <c r="AB2598" s="15">
        <f>(MAX(0,MIN(1,(U2598-scaling_params!$B$12)/(scaling_params!$C$12-scaling_params!$B$12)))+MAX(0,MIN(1,(V2598-scaling_params!$B$13)/(scaling_params!$C$13-scaling_params!$B$13))))/2</f>
        <v>0.1836363636</v>
      </c>
      <c r="AC2598" s="13">
        <f>(scaling_params!$G$2*X2598+scaling_params!$G$3*Y2598+scaling_params!$G$4*Z2598+scaling_params!$G$5*AA2598+scaling_params!$G$6*AB2598)*100</f>
        <v>20.26012613</v>
      </c>
      <c r="AD2598" s="11" t="s">
        <v>681</v>
      </c>
      <c r="AE2598" s="11">
        <f t="shared" si="2"/>
        <v>0</v>
      </c>
    </row>
    <row r="2599" ht="15.75" customHeight="1">
      <c r="A2599" s="11" t="s">
        <v>477</v>
      </c>
      <c r="B2599" s="11" t="s">
        <v>163</v>
      </c>
      <c r="C2599" s="11" t="s">
        <v>449</v>
      </c>
      <c r="D2599" s="11" t="s">
        <v>177</v>
      </c>
      <c r="E2599" s="12">
        <v>2025.0</v>
      </c>
      <c r="F2599" s="11" t="s">
        <v>166</v>
      </c>
      <c r="G2599" s="11" t="s">
        <v>172</v>
      </c>
      <c r="H2599" s="11">
        <v>2.0</v>
      </c>
      <c r="I2599" s="13">
        <v>8.3</v>
      </c>
      <c r="J2599" s="11">
        <v>0.0</v>
      </c>
      <c r="K2599" s="13">
        <v>5.4</v>
      </c>
      <c r="L2599" s="13">
        <v>4.4</v>
      </c>
      <c r="M2599" s="11">
        <v>-4.0</v>
      </c>
      <c r="N2599" s="14">
        <v>0.67</v>
      </c>
      <c r="O2599" s="13">
        <v>52.5</v>
      </c>
      <c r="P2599" s="13">
        <v>9.5</v>
      </c>
      <c r="Q2599" s="13">
        <v>23.0</v>
      </c>
      <c r="R2599" s="13">
        <v>10.6</v>
      </c>
      <c r="S2599" s="13">
        <v>2.3</v>
      </c>
      <c r="T2599" s="13">
        <v>2.6</v>
      </c>
      <c r="U2599" s="13">
        <v>0.7</v>
      </c>
      <c r="V2599" s="13">
        <v>61.5</v>
      </c>
      <c r="W2599" s="11" t="str">
        <f t="shared" si="1"/>
        <v>C-Weak|BBVA|Retail|2025</v>
      </c>
      <c r="X2599" s="15">
        <f>(MAX(0,MIN(1,1-(K2599-scaling_params!$B$2)/(scaling_params!$C$2-scaling_params!$B$2)))+MAX(0,MIN(1,(L2599-scaling_params!$B$3)/(scaling_params!$C$3-scaling_params!$B$3))))/2</f>
        <v>0.1029411765</v>
      </c>
      <c r="Y2599" s="15">
        <f>(MAX(0,MIN(1,(M2599-scaling_params!$B$4)/(scaling_params!$C$4-scaling_params!$B$4)))+MAX(0,MIN(1,(N2599-scaling_params!$B$5)/(scaling_params!$C$5-scaling_params!$B$5))))/2</f>
        <v>0.3297619048</v>
      </c>
      <c r="Z2599" s="15">
        <f>(MAX(0,MIN(1,(O2599-scaling_params!$B$6)/(scaling_params!$C$6-scaling_params!$B$6)))+MAX(0,MIN(1,1-(P2599-scaling_params!$B$7)/(scaling_params!$C$7-scaling_params!$B$7)))+MAX(0,MIN(1,(T2599-scaling_params!$B$11)/(scaling_params!$C$11-scaling_params!$B$11))))/3</f>
        <v>0.1047619048</v>
      </c>
      <c r="AA2599" s="15">
        <f>(MAX(0,MIN(1,1-(Q2599-scaling_params!$B$8)/(scaling_params!$C$8-scaling_params!$B$8)))+MAX(0,MIN(1,(R2599-scaling_params!$B$9)/(scaling_params!$C$9-scaling_params!$B$9)))+MAX(0,MIN(1,(S2599-scaling_params!$B$10)/(scaling_params!$C$10-scaling_params!$B$10))))/3</f>
        <v>0.07706626955</v>
      </c>
      <c r="AB2599" s="15">
        <f>(MAX(0,MIN(1,(U2599-scaling_params!$B$12)/(scaling_params!$C$12-scaling_params!$B$12)))+MAX(0,MIN(1,(V2599-scaling_params!$B$13)/(scaling_params!$C$13-scaling_params!$B$13))))/2</f>
        <v>0.1645454545</v>
      </c>
      <c r="AC2599" s="13">
        <f>(scaling_params!$G$2*X2599+scaling_params!$G$3*Y2599+scaling_params!$G$4*Z2599+scaling_params!$G$5*AA2599+scaling_params!$G$6*AB2599)*100</f>
        <v>15.92842988</v>
      </c>
      <c r="AD2599" s="11" t="s">
        <v>681</v>
      </c>
      <c r="AE2599" s="11">
        <f t="shared" si="2"/>
        <v>0</v>
      </c>
    </row>
    <row r="2600" ht="15.75" customHeight="1">
      <c r="A2600" s="11" t="s">
        <v>478</v>
      </c>
      <c r="B2600" s="11" t="s">
        <v>163</v>
      </c>
      <c r="C2600" s="11" t="s">
        <v>449</v>
      </c>
      <c r="D2600" s="11" t="s">
        <v>170</v>
      </c>
      <c r="E2600" s="12">
        <v>2024.0</v>
      </c>
      <c r="F2600" s="11" t="s">
        <v>166</v>
      </c>
      <c r="G2600" s="11" t="s">
        <v>184</v>
      </c>
      <c r="H2600" s="11">
        <v>1.0</v>
      </c>
      <c r="I2600" s="13">
        <v>8.6</v>
      </c>
      <c r="J2600" s="11">
        <v>1.0</v>
      </c>
      <c r="K2600" s="13">
        <v>4.7</v>
      </c>
      <c r="L2600" s="13">
        <v>5.8</v>
      </c>
      <c r="M2600" s="11">
        <v>0.0</v>
      </c>
      <c r="N2600" s="14">
        <v>0.66</v>
      </c>
      <c r="O2600" s="13">
        <v>58.3</v>
      </c>
      <c r="P2600" s="13">
        <v>9.6</v>
      </c>
      <c r="Q2600" s="13">
        <v>23.0</v>
      </c>
      <c r="R2600" s="13">
        <v>10.9</v>
      </c>
      <c r="S2600" s="13">
        <v>2.6</v>
      </c>
      <c r="T2600" s="13">
        <v>1.9</v>
      </c>
      <c r="U2600" s="13">
        <v>1.0</v>
      </c>
      <c r="V2600" s="13">
        <v>57.1</v>
      </c>
      <c r="W2600" s="11" t="str">
        <f t="shared" si="1"/>
        <v>C-Weak|BBVA|Risk|2024</v>
      </c>
      <c r="X2600" s="15">
        <f>(MAX(0,MIN(1,1-(K2600-scaling_params!$B$2)/(scaling_params!$C$2-scaling_params!$B$2)))+MAX(0,MIN(1,(L2600-scaling_params!$B$3)/(scaling_params!$C$3-scaling_params!$B$3))))/2</f>
        <v>0.2058823529</v>
      </c>
      <c r="Y2600" s="15">
        <f>(MAX(0,MIN(1,(M2600-scaling_params!$B$4)/(scaling_params!$C$4-scaling_params!$B$4)))+MAX(0,MIN(1,(N2600-scaling_params!$B$5)/(scaling_params!$C$5-scaling_params!$B$5))))/2</f>
        <v>0.3363095238</v>
      </c>
      <c r="Z2600" s="15">
        <f>(MAX(0,MIN(1,(O2600-scaling_params!$B$6)/(scaling_params!$C$6-scaling_params!$B$6)))+MAX(0,MIN(1,1-(P2600-scaling_params!$B$7)/(scaling_params!$C$7-scaling_params!$B$7)))+MAX(0,MIN(1,(T2600-scaling_params!$B$11)/(scaling_params!$C$11-scaling_params!$B$11))))/3</f>
        <v>0.06614804338</v>
      </c>
      <c r="AA2600" s="15">
        <f>(MAX(0,MIN(1,1-(Q2600-scaling_params!$B$8)/(scaling_params!$C$8-scaling_params!$B$8)))+MAX(0,MIN(1,(R2600-scaling_params!$B$9)/(scaling_params!$C$9-scaling_params!$B$9)))+MAX(0,MIN(1,(S2600-scaling_params!$B$10)/(scaling_params!$C$10-scaling_params!$B$10))))/3</f>
        <v>0.1191362621</v>
      </c>
      <c r="AB2600" s="15">
        <f>(MAX(0,MIN(1,(U2600-scaling_params!$B$12)/(scaling_params!$C$12-scaling_params!$B$12)))+MAX(0,MIN(1,(V2600-scaling_params!$B$13)/(scaling_params!$C$13-scaling_params!$B$13))))/2</f>
        <v>0.1245454545</v>
      </c>
      <c r="AC2600" s="13">
        <f>(scaling_params!$G$2*X2600+scaling_params!$G$3*Y2600+scaling_params!$G$4*Z2600+scaling_params!$G$5*AA2600+scaling_params!$G$6*AB2600)*100</f>
        <v>17.8624227</v>
      </c>
      <c r="AD2600" s="11" t="s">
        <v>681</v>
      </c>
      <c r="AE2600" s="11">
        <f t="shared" si="2"/>
        <v>0</v>
      </c>
    </row>
    <row r="2601" ht="15.75" customHeight="1">
      <c r="A2601" s="11" t="s">
        <v>478</v>
      </c>
      <c r="B2601" s="11" t="s">
        <v>163</v>
      </c>
      <c r="C2601" s="11" t="s">
        <v>449</v>
      </c>
      <c r="D2601" s="11" t="s">
        <v>170</v>
      </c>
      <c r="E2601" s="12">
        <v>2025.0</v>
      </c>
      <c r="F2601" s="11" t="s">
        <v>166</v>
      </c>
      <c r="G2601" s="11" t="s">
        <v>184</v>
      </c>
      <c r="H2601" s="11">
        <v>1.0</v>
      </c>
      <c r="I2601" s="13">
        <v>8.3</v>
      </c>
      <c r="J2601" s="11">
        <v>0.0</v>
      </c>
      <c r="K2601" s="13">
        <v>4.1</v>
      </c>
      <c r="L2601" s="13">
        <v>4.7</v>
      </c>
      <c r="M2601" s="11">
        <v>-20.0</v>
      </c>
      <c r="N2601" s="14">
        <v>0.68</v>
      </c>
      <c r="O2601" s="13">
        <v>54.6</v>
      </c>
      <c r="P2601" s="13">
        <v>8.4</v>
      </c>
      <c r="Q2601" s="13">
        <v>21.3</v>
      </c>
      <c r="R2601" s="13">
        <v>7.8</v>
      </c>
      <c r="S2601" s="13">
        <v>2.8</v>
      </c>
      <c r="T2601" s="13">
        <v>2.4</v>
      </c>
      <c r="U2601" s="13">
        <v>0.9</v>
      </c>
      <c r="V2601" s="13">
        <v>49.4</v>
      </c>
      <c r="W2601" s="11" t="str">
        <f t="shared" si="1"/>
        <v>C-Weak|BBVA|Risk|2025</v>
      </c>
      <c r="X2601" s="15">
        <f>(MAX(0,MIN(1,1-(K2601-scaling_params!$B$2)/(scaling_params!$C$2-scaling_params!$B$2)))+MAX(0,MIN(1,(L2601-scaling_params!$B$3)/(scaling_params!$C$3-scaling_params!$B$3))))/2</f>
        <v>0.125</v>
      </c>
      <c r="Y2601" s="15">
        <f>(MAX(0,MIN(1,(M2601-scaling_params!$B$4)/(scaling_params!$C$4-scaling_params!$B$4)))+MAX(0,MIN(1,(N2601-scaling_params!$B$5)/(scaling_params!$C$5-scaling_params!$B$5))))/2</f>
        <v>0.2660714286</v>
      </c>
      <c r="Z2601" s="15">
        <f>(MAX(0,MIN(1,(O2601-scaling_params!$B$6)/(scaling_params!$C$6-scaling_params!$B$6)))+MAX(0,MIN(1,1-(P2601-scaling_params!$B$7)/(scaling_params!$C$7-scaling_params!$B$7)))+MAX(0,MIN(1,(T2601-scaling_params!$B$11)/(scaling_params!$C$11-scaling_params!$B$11))))/3</f>
        <v>0.1577863578</v>
      </c>
      <c r="AA2601" s="15">
        <f>(MAX(0,MIN(1,1-(Q2601-scaling_params!$B$8)/(scaling_params!$C$8-scaling_params!$B$8)))+MAX(0,MIN(1,(R2601-scaling_params!$B$9)/(scaling_params!$C$9-scaling_params!$B$9)))+MAX(0,MIN(1,(S2601-scaling_params!$B$10)/(scaling_params!$C$10-scaling_params!$B$10))))/3</f>
        <v>0.1176470588</v>
      </c>
      <c r="AB2601" s="15">
        <f>(MAX(0,MIN(1,(U2601-scaling_params!$B$12)/(scaling_params!$C$12-scaling_params!$B$12)))+MAX(0,MIN(1,(V2601-scaling_params!$B$13)/(scaling_params!$C$13-scaling_params!$B$13))))/2</f>
        <v>0.05454545455</v>
      </c>
      <c r="AC2601" s="13">
        <f>(scaling_params!$G$2*X2601+scaling_params!$G$3*Y2601+scaling_params!$G$4*Z2601+scaling_params!$G$5*AA2601+scaling_params!$G$6*AB2601)*100</f>
        <v>15.61238258</v>
      </c>
      <c r="AD2601" s="11" t="s">
        <v>681</v>
      </c>
      <c r="AE2601" s="11">
        <f t="shared" si="2"/>
        <v>0</v>
      </c>
    </row>
    <row r="2602" ht="15.75" customHeight="1">
      <c r="A2602" s="11" t="s">
        <v>479</v>
      </c>
      <c r="B2602" s="11" t="s">
        <v>163</v>
      </c>
      <c r="C2602" s="11" t="s">
        <v>449</v>
      </c>
      <c r="D2602" s="11" t="s">
        <v>177</v>
      </c>
      <c r="E2602" s="12">
        <v>2024.0</v>
      </c>
      <c r="F2602" s="11" t="s">
        <v>171</v>
      </c>
      <c r="G2602" s="11" t="s">
        <v>184</v>
      </c>
      <c r="H2602" s="11">
        <v>2.0</v>
      </c>
      <c r="I2602" s="13">
        <v>8.6</v>
      </c>
      <c r="J2602" s="11">
        <v>0.0</v>
      </c>
      <c r="K2602" s="13">
        <v>4.9</v>
      </c>
      <c r="L2602" s="13">
        <v>4.8</v>
      </c>
      <c r="M2602" s="11">
        <v>17.0</v>
      </c>
      <c r="N2602" s="14">
        <v>0.68</v>
      </c>
      <c r="O2602" s="13">
        <v>59.8</v>
      </c>
      <c r="P2602" s="13">
        <v>9.1</v>
      </c>
      <c r="Q2602" s="13">
        <v>23.3</v>
      </c>
      <c r="R2602" s="13">
        <v>7.2</v>
      </c>
      <c r="S2602" s="13">
        <v>2.3</v>
      </c>
      <c r="T2602" s="13">
        <v>1.8</v>
      </c>
      <c r="U2602" s="13">
        <v>0.7</v>
      </c>
      <c r="V2602" s="13">
        <v>62.8</v>
      </c>
      <c r="W2602" s="11" t="str">
        <f t="shared" si="1"/>
        <v>C-Weak|BBVA|Retail|2024</v>
      </c>
      <c r="X2602" s="15">
        <f>(MAX(0,MIN(1,1-(K2602-scaling_params!$B$2)/(scaling_params!$C$2-scaling_params!$B$2)))+MAX(0,MIN(1,(L2602-scaling_params!$B$3)/(scaling_params!$C$3-scaling_params!$B$3))))/2</f>
        <v>0.1323529412</v>
      </c>
      <c r="Y2602" s="15">
        <f>(MAX(0,MIN(1,(M2602-scaling_params!$B$4)/(scaling_params!$C$4-scaling_params!$B$4)))+MAX(0,MIN(1,(N2602-scaling_params!$B$5)/(scaling_params!$C$5-scaling_params!$B$5))))/2</f>
        <v>0.4422619048</v>
      </c>
      <c r="Z2602" s="15">
        <f>(MAX(0,MIN(1,(O2602-scaling_params!$B$6)/(scaling_params!$C$6-scaling_params!$B$6)))+MAX(0,MIN(1,1-(P2602-scaling_params!$B$7)/(scaling_params!$C$7-scaling_params!$B$7)))+MAX(0,MIN(1,(T2602-scaling_params!$B$11)/(scaling_params!$C$11-scaling_params!$B$11))))/3</f>
        <v>0.09038571811</v>
      </c>
      <c r="AA2602" s="15">
        <f>(MAX(0,MIN(1,1-(Q2602-scaling_params!$B$8)/(scaling_params!$C$8-scaling_params!$B$8)))+MAX(0,MIN(1,(R2602-scaling_params!$B$9)/(scaling_params!$C$9-scaling_params!$B$9)))+MAX(0,MIN(1,(S2602-scaling_params!$B$10)/(scaling_params!$C$10-scaling_params!$B$10))))/3</f>
        <v>0.06862745098</v>
      </c>
      <c r="AB2602" s="15">
        <f>(MAX(0,MIN(1,(U2602-scaling_params!$B$12)/(scaling_params!$C$12-scaling_params!$B$12)))+MAX(0,MIN(1,(V2602-scaling_params!$B$13)/(scaling_params!$C$13-scaling_params!$B$13))))/2</f>
        <v>0.1763636364</v>
      </c>
      <c r="AC2602" s="13">
        <f>(scaling_params!$G$2*X2602+scaling_params!$G$3*Y2602+scaling_params!$G$4*Z2602+scaling_params!$G$5*AA2602+scaling_params!$G$6*AB2602)*100</f>
        <v>18.9164473</v>
      </c>
      <c r="AD2602" s="11" t="s">
        <v>681</v>
      </c>
      <c r="AE2602" s="11">
        <f t="shared" si="2"/>
        <v>0</v>
      </c>
    </row>
    <row r="2603" ht="15.75" customHeight="1">
      <c r="A2603" s="11" t="s">
        <v>479</v>
      </c>
      <c r="B2603" s="11" t="s">
        <v>163</v>
      </c>
      <c r="C2603" s="11" t="s">
        <v>449</v>
      </c>
      <c r="D2603" s="11" t="s">
        <v>177</v>
      </c>
      <c r="E2603" s="12">
        <v>2025.0</v>
      </c>
      <c r="F2603" s="11" t="s">
        <v>171</v>
      </c>
      <c r="G2603" s="11" t="s">
        <v>184</v>
      </c>
      <c r="H2603" s="11">
        <v>2.0</v>
      </c>
      <c r="I2603" s="13">
        <v>8.3</v>
      </c>
      <c r="J2603" s="11">
        <v>0.0</v>
      </c>
      <c r="K2603" s="13">
        <v>5.4</v>
      </c>
      <c r="L2603" s="13">
        <v>5.7</v>
      </c>
      <c r="M2603" s="11">
        <v>-12.0</v>
      </c>
      <c r="N2603" s="14">
        <v>0.71</v>
      </c>
      <c r="O2603" s="13">
        <v>52.5</v>
      </c>
      <c r="P2603" s="13">
        <v>9.5</v>
      </c>
      <c r="Q2603" s="13">
        <v>23.0</v>
      </c>
      <c r="R2603" s="13">
        <v>10.6</v>
      </c>
      <c r="S2603" s="13">
        <v>2.4</v>
      </c>
      <c r="T2603" s="13">
        <v>3.1</v>
      </c>
      <c r="U2603" s="13">
        <v>0.7</v>
      </c>
      <c r="V2603" s="13">
        <v>60.3</v>
      </c>
      <c r="W2603" s="11" t="str">
        <f t="shared" si="1"/>
        <v>C-Weak|BBVA|Retail|2025</v>
      </c>
      <c r="X2603" s="15">
        <f>(MAX(0,MIN(1,1-(K2603-scaling_params!$B$2)/(scaling_params!$C$2-scaling_params!$B$2)))+MAX(0,MIN(1,(L2603-scaling_params!$B$3)/(scaling_params!$C$3-scaling_params!$B$3))))/2</f>
        <v>0.1985294118</v>
      </c>
      <c r="Y2603" s="15">
        <f>(MAX(0,MIN(1,(M2603-scaling_params!$B$4)/(scaling_params!$C$4-scaling_params!$B$4)))+MAX(0,MIN(1,(N2603-scaling_params!$B$5)/(scaling_params!$C$5-scaling_params!$B$5))))/2</f>
        <v>0.3416666667</v>
      </c>
      <c r="Z2603" s="15">
        <f>(MAX(0,MIN(1,(O2603-scaling_params!$B$6)/(scaling_params!$C$6-scaling_params!$B$6)))+MAX(0,MIN(1,1-(P2603-scaling_params!$B$7)/(scaling_params!$C$7-scaling_params!$B$7)))+MAX(0,MIN(1,(T2603-scaling_params!$B$11)/(scaling_params!$C$11-scaling_params!$B$11))))/3</f>
        <v>0.1523809524</v>
      </c>
      <c r="AA2603" s="15">
        <f>(MAX(0,MIN(1,1-(Q2603-scaling_params!$B$8)/(scaling_params!$C$8-scaling_params!$B$8)))+MAX(0,MIN(1,(R2603-scaling_params!$B$9)/(scaling_params!$C$9-scaling_params!$B$9)))+MAX(0,MIN(1,(S2603-scaling_params!$B$10)/(scaling_params!$C$10-scaling_params!$B$10))))/3</f>
        <v>0.08687019111</v>
      </c>
      <c r="AB2603" s="15">
        <f>(MAX(0,MIN(1,(U2603-scaling_params!$B$12)/(scaling_params!$C$12-scaling_params!$B$12)))+MAX(0,MIN(1,(V2603-scaling_params!$B$13)/(scaling_params!$C$13-scaling_params!$B$13))))/2</f>
        <v>0.1536363636</v>
      </c>
      <c r="AC2603" s="13">
        <f>(scaling_params!$G$2*X2603+scaling_params!$G$3*Y2603+scaling_params!$G$4*Z2603+scaling_params!$G$5*AA2603+scaling_params!$G$6*AB2603)*100</f>
        <v>19.61738468</v>
      </c>
      <c r="AD2603" s="11" t="s">
        <v>681</v>
      </c>
      <c r="AE2603" s="11">
        <f t="shared" si="2"/>
        <v>0</v>
      </c>
    </row>
    <row r="2604" ht="15.75" customHeight="1">
      <c r="A2604" s="11" t="s">
        <v>480</v>
      </c>
      <c r="B2604" s="11" t="s">
        <v>163</v>
      </c>
      <c r="C2604" s="11" t="s">
        <v>449</v>
      </c>
      <c r="D2604" s="11" t="s">
        <v>170</v>
      </c>
      <c r="E2604" s="12">
        <v>2024.0</v>
      </c>
      <c r="F2604" s="11" t="s">
        <v>166</v>
      </c>
      <c r="G2604" s="11" t="s">
        <v>172</v>
      </c>
      <c r="H2604" s="11">
        <v>3.0</v>
      </c>
      <c r="I2604" s="13">
        <v>8.6</v>
      </c>
      <c r="J2604" s="11">
        <v>0.0</v>
      </c>
      <c r="K2604" s="13">
        <v>4.7</v>
      </c>
      <c r="L2604" s="13">
        <v>5.2</v>
      </c>
      <c r="M2604" s="11">
        <v>13.0</v>
      </c>
      <c r="N2604" s="14">
        <v>0.69</v>
      </c>
      <c r="O2604" s="13">
        <v>58.3</v>
      </c>
      <c r="P2604" s="13">
        <v>9.6</v>
      </c>
      <c r="Q2604" s="13">
        <v>23.0</v>
      </c>
      <c r="R2604" s="13">
        <v>10.9</v>
      </c>
      <c r="S2604" s="13">
        <v>3.3</v>
      </c>
      <c r="T2604" s="13">
        <v>3.2</v>
      </c>
      <c r="U2604" s="13">
        <v>1.0</v>
      </c>
      <c r="V2604" s="13">
        <v>63.1</v>
      </c>
      <c r="W2604" s="11" t="str">
        <f t="shared" si="1"/>
        <v>C-Weak|BBVA|Risk|2024</v>
      </c>
      <c r="X2604" s="15">
        <f>(MAX(0,MIN(1,1-(K2604-scaling_params!$B$2)/(scaling_params!$C$2-scaling_params!$B$2)))+MAX(0,MIN(1,(L2604-scaling_params!$B$3)/(scaling_params!$C$3-scaling_params!$B$3))))/2</f>
        <v>0.1617647059</v>
      </c>
      <c r="Y2604" s="15">
        <f>(MAX(0,MIN(1,(M2604-scaling_params!$B$4)/(scaling_params!$C$4-scaling_params!$B$4)))+MAX(0,MIN(1,(N2604-scaling_params!$B$5)/(scaling_params!$C$5-scaling_params!$B$5))))/2</f>
        <v>0.4357142857</v>
      </c>
      <c r="Z2604" s="15">
        <f>(MAX(0,MIN(1,(O2604-scaling_params!$B$6)/(scaling_params!$C$6-scaling_params!$B$6)))+MAX(0,MIN(1,1-(P2604-scaling_params!$B$7)/(scaling_params!$C$7-scaling_params!$B$7)))+MAX(0,MIN(1,(T2604-scaling_params!$B$11)/(scaling_params!$C$11-scaling_params!$B$11))))/3</f>
        <v>0.1899575672</v>
      </c>
      <c r="AA2604" s="15">
        <f>(MAX(0,MIN(1,1-(Q2604-scaling_params!$B$8)/(scaling_params!$C$8-scaling_params!$B$8)))+MAX(0,MIN(1,(R2604-scaling_params!$B$9)/(scaling_params!$C$9-scaling_params!$B$9)))+MAX(0,MIN(1,(S2604-scaling_params!$B$10)/(scaling_params!$C$10-scaling_params!$B$10))))/3</f>
        <v>0.1877637131</v>
      </c>
      <c r="AB2604" s="15">
        <f>(MAX(0,MIN(1,(U2604-scaling_params!$B$12)/(scaling_params!$C$12-scaling_params!$B$12)))+MAX(0,MIN(1,(V2604-scaling_params!$B$13)/(scaling_params!$C$13-scaling_params!$B$13))))/2</f>
        <v>0.1790909091</v>
      </c>
      <c r="AC2604" s="13">
        <f>(scaling_params!$G$2*X2604+scaling_params!$G$3*Y2604+scaling_params!$G$4*Z2604+scaling_params!$G$5*AA2604+scaling_params!$G$6*AB2604)*100</f>
        <v>23.92267321</v>
      </c>
      <c r="AD2604" s="11" t="s">
        <v>681</v>
      </c>
      <c r="AE2604" s="11">
        <f t="shared" si="2"/>
        <v>0</v>
      </c>
    </row>
    <row r="2605" ht="15.75" customHeight="1">
      <c r="A2605" s="11" t="s">
        <v>480</v>
      </c>
      <c r="B2605" s="11" t="s">
        <v>163</v>
      </c>
      <c r="C2605" s="11" t="s">
        <v>449</v>
      </c>
      <c r="D2605" s="11" t="s">
        <v>170</v>
      </c>
      <c r="E2605" s="12">
        <v>2025.0</v>
      </c>
      <c r="F2605" s="11" t="s">
        <v>166</v>
      </c>
      <c r="G2605" s="11" t="s">
        <v>172</v>
      </c>
      <c r="H2605" s="11">
        <v>3.0</v>
      </c>
      <c r="I2605" s="13">
        <v>8.3</v>
      </c>
      <c r="J2605" s="11">
        <v>0.0</v>
      </c>
      <c r="K2605" s="13">
        <v>4.1</v>
      </c>
      <c r="L2605" s="13">
        <v>4.9</v>
      </c>
      <c r="M2605" s="11">
        <v>-2.0</v>
      </c>
      <c r="N2605" s="14">
        <v>0.78</v>
      </c>
      <c r="O2605" s="13">
        <v>54.6</v>
      </c>
      <c r="P2605" s="13">
        <v>8.4</v>
      </c>
      <c r="Q2605" s="13">
        <v>21.3</v>
      </c>
      <c r="R2605" s="13">
        <v>7.8</v>
      </c>
      <c r="S2605" s="13">
        <v>3.1</v>
      </c>
      <c r="T2605" s="13">
        <v>3.3</v>
      </c>
      <c r="U2605" s="13">
        <v>0.9</v>
      </c>
      <c r="V2605" s="13">
        <v>61.6</v>
      </c>
      <c r="W2605" s="11" t="str">
        <f t="shared" si="1"/>
        <v>C-Weak|BBVA|Risk|2025</v>
      </c>
      <c r="X2605" s="15">
        <f>(MAX(0,MIN(1,1-(K2605-scaling_params!$B$2)/(scaling_params!$C$2-scaling_params!$B$2)))+MAX(0,MIN(1,(L2605-scaling_params!$B$3)/(scaling_params!$C$3-scaling_params!$B$3))))/2</f>
        <v>0.1397058824</v>
      </c>
      <c r="Y2605" s="15">
        <f>(MAX(0,MIN(1,(M2605-scaling_params!$B$4)/(scaling_params!$C$4-scaling_params!$B$4)))+MAX(0,MIN(1,(N2605-scaling_params!$B$5)/(scaling_params!$C$5-scaling_params!$B$5))))/2</f>
        <v>0.4767857143</v>
      </c>
      <c r="Z2605" s="15">
        <f>(MAX(0,MIN(1,(O2605-scaling_params!$B$6)/(scaling_params!$C$6-scaling_params!$B$6)))+MAX(0,MIN(1,1-(P2605-scaling_params!$B$7)/(scaling_params!$C$7-scaling_params!$B$7)))+MAX(0,MIN(1,(T2605-scaling_params!$B$11)/(scaling_params!$C$11-scaling_params!$B$11))))/3</f>
        <v>0.2435006435</v>
      </c>
      <c r="AA2605" s="15">
        <f>(MAX(0,MIN(1,1-(Q2605-scaling_params!$B$8)/(scaling_params!$C$8-scaling_params!$B$8)))+MAX(0,MIN(1,(R2605-scaling_params!$B$9)/(scaling_params!$C$9-scaling_params!$B$9)))+MAX(0,MIN(1,(S2605-scaling_params!$B$10)/(scaling_params!$C$10-scaling_params!$B$10))))/3</f>
        <v>0.1470588235</v>
      </c>
      <c r="AB2605" s="15">
        <f>(MAX(0,MIN(1,(U2605-scaling_params!$B$12)/(scaling_params!$C$12-scaling_params!$B$12)))+MAX(0,MIN(1,(V2605-scaling_params!$B$13)/(scaling_params!$C$13-scaling_params!$B$13))))/2</f>
        <v>0.1654545455</v>
      </c>
      <c r="AC2605" s="13">
        <f>(scaling_params!$G$2*X2605+scaling_params!$G$3*Y2605+scaling_params!$G$4*Z2605+scaling_params!$G$5*AA2605+scaling_params!$G$6*AB2605)*100</f>
        <v>24.75041657</v>
      </c>
      <c r="AD2605" s="11" t="s">
        <v>681</v>
      </c>
      <c r="AE2605" s="11">
        <f t="shared" si="2"/>
        <v>0</v>
      </c>
    </row>
    <row r="2606" ht="15.75" customHeight="1">
      <c r="A2606" s="11" t="s">
        <v>481</v>
      </c>
      <c r="B2606" s="11" t="s">
        <v>163</v>
      </c>
      <c r="C2606" s="11" t="s">
        <v>449</v>
      </c>
      <c r="D2606" s="11" t="s">
        <v>174</v>
      </c>
      <c r="E2606" s="12">
        <v>2024.0</v>
      </c>
      <c r="F2606" s="11" t="s">
        <v>166</v>
      </c>
      <c r="G2606" s="11" t="s">
        <v>167</v>
      </c>
      <c r="H2606" s="11">
        <v>2.0</v>
      </c>
      <c r="I2606" s="13">
        <v>8.6</v>
      </c>
      <c r="J2606" s="11">
        <v>0.0</v>
      </c>
      <c r="K2606" s="13">
        <v>4.4</v>
      </c>
      <c r="L2606" s="13">
        <v>3.3</v>
      </c>
      <c r="M2606" s="11">
        <v>-33.0</v>
      </c>
      <c r="N2606" s="14">
        <v>0.56</v>
      </c>
      <c r="O2606" s="13">
        <v>50.8</v>
      </c>
      <c r="P2606" s="13">
        <v>10.1</v>
      </c>
      <c r="Q2606" s="13">
        <v>23.5</v>
      </c>
      <c r="R2606" s="13">
        <v>5.6</v>
      </c>
      <c r="S2606" s="13">
        <v>1.9</v>
      </c>
      <c r="T2606" s="13">
        <v>1.0</v>
      </c>
      <c r="U2606" s="13">
        <v>0.8</v>
      </c>
      <c r="V2606" s="13">
        <v>41.3</v>
      </c>
      <c r="W2606" s="11" t="str">
        <f t="shared" si="1"/>
        <v>C-Weak|BBVA|Digital|2024</v>
      </c>
      <c r="X2606" s="15">
        <f>(MAX(0,MIN(1,1-(K2606-scaling_params!$B$2)/(scaling_params!$C$2-scaling_params!$B$2)))+MAX(0,MIN(1,(L2606-scaling_params!$B$3)/(scaling_params!$C$3-scaling_params!$B$3))))/2</f>
        <v>0.02205882353</v>
      </c>
      <c r="Y2606" s="15">
        <f>(MAX(0,MIN(1,(M2606-scaling_params!$B$4)/(scaling_params!$C$4-scaling_params!$B$4)))+MAX(0,MIN(1,(N2606-scaling_params!$B$5)/(scaling_params!$C$5-scaling_params!$B$5))))/2</f>
        <v>0.06666666667</v>
      </c>
      <c r="Z2606" s="15">
        <f>(MAX(0,MIN(1,(O2606-scaling_params!$B$6)/(scaling_params!$C$6-scaling_params!$B$6)))+MAX(0,MIN(1,1-(P2606-scaling_params!$B$7)/(scaling_params!$C$7-scaling_params!$B$7)))+MAX(0,MIN(1,(T2606-scaling_params!$B$11)/(scaling_params!$C$11-scaling_params!$B$11))))/3</f>
        <v>0</v>
      </c>
      <c r="AA2606" s="15">
        <f>(MAX(0,MIN(1,1-(Q2606-scaling_params!$B$8)/(scaling_params!$C$8-scaling_params!$B$8)))+MAX(0,MIN(1,(R2606-scaling_params!$B$9)/(scaling_params!$C$9-scaling_params!$B$9)))+MAX(0,MIN(1,(S2606-scaling_params!$B$10)/(scaling_params!$C$10-scaling_params!$B$10))))/3</f>
        <v>0.02941176471</v>
      </c>
      <c r="AB2606" s="15">
        <f>(MAX(0,MIN(1,(U2606-scaling_params!$B$12)/(scaling_params!$C$12-scaling_params!$B$12)))+MAX(0,MIN(1,(V2606-scaling_params!$B$13)/(scaling_params!$C$13-scaling_params!$B$13))))/2</f>
        <v>0</v>
      </c>
      <c r="AC2606" s="13">
        <f>(scaling_params!$G$2*X2606+scaling_params!$G$3*Y2606+scaling_params!$G$4*Z2606+scaling_params!$G$5*AA2606+scaling_params!$G$6*AB2606)*100</f>
        <v>2.602696078</v>
      </c>
      <c r="AD2606" s="11" t="s">
        <v>681</v>
      </c>
      <c r="AE2606" s="11">
        <f t="shared" si="2"/>
        <v>0</v>
      </c>
    </row>
    <row r="2607" ht="15.75" customHeight="1">
      <c r="A2607" s="11" t="s">
        <v>481</v>
      </c>
      <c r="B2607" s="11" t="s">
        <v>163</v>
      </c>
      <c r="C2607" s="11" t="s">
        <v>449</v>
      </c>
      <c r="D2607" s="11" t="s">
        <v>174</v>
      </c>
      <c r="E2607" s="12">
        <v>2025.0</v>
      </c>
      <c r="F2607" s="11" t="s">
        <v>166</v>
      </c>
      <c r="G2607" s="11" t="s">
        <v>167</v>
      </c>
      <c r="H2607" s="11">
        <v>2.0</v>
      </c>
      <c r="I2607" s="13">
        <v>8.3</v>
      </c>
      <c r="J2607" s="11">
        <v>0.0</v>
      </c>
      <c r="K2607" s="13">
        <v>4.9</v>
      </c>
      <c r="L2607" s="13">
        <v>4.1</v>
      </c>
      <c r="M2607" s="11">
        <v>-16.0</v>
      </c>
      <c r="N2607" s="14">
        <v>0.62</v>
      </c>
      <c r="O2607" s="13">
        <v>53.6</v>
      </c>
      <c r="P2607" s="13">
        <v>9.0</v>
      </c>
      <c r="Q2607" s="13">
        <v>22.9</v>
      </c>
      <c r="R2607" s="13">
        <v>8.4</v>
      </c>
      <c r="S2607" s="13">
        <v>2.0</v>
      </c>
      <c r="T2607" s="13">
        <v>1.2</v>
      </c>
      <c r="U2607" s="13">
        <v>0.8</v>
      </c>
      <c r="V2607" s="13">
        <v>50.8</v>
      </c>
      <c r="W2607" s="11" t="str">
        <f t="shared" si="1"/>
        <v>C-Weak|BBVA|Digital|2025</v>
      </c>
      <c r="X2607" s="15">
        <f>(MAX(0,MIN(1,1-(K2607-scaling_params!$B$2)/(scaling_params!$C$2-scaling_params!$B$2)))+MAX(0,MIN(1,(L2607-scaling_params!$B$3)/(scaling_params!$C$3-scaling_params!$B$3))))/2</f>
        <v>0.08088235294</v>
      </c>
      <c r="Y2607" s="15">
        <f>(MAX(0,MIN(1,(M2607-scaling_params!$B$4)/(scaling_params!$C$4-scaling_params!$B$4)))+MAX(0,MIN(1,(N2607-scaling_params!$B$5)/(scaling_params!$C$5-scaling_params!$B$5))))/2</f>
        <v>0.2101190476</v>
      </c>
      <c r="Z2607" s="15">
        <f>(MAX(0,MIN(1,(O2607-scaling_params!$B$6)/(scaling_params!$C$6-scaling_params!$B$6)))+MAX(0,MIN(1,1-(P2607-scaling_params!$B$7)/(scaling_params!$C$7-scaling_params!$B$7)))+MAX(0,MIN(1,(T2607-scaling_params!$B$11)/(scaling_params!$C$11-scaling_params!$B$11))))/3</f>
        <v>0.01801801802</v>
      </c>
      <c r="AA2607" s="15">
        <f>(MAX(0,MIN(1,1-(Q2607-scaling_params!$B$8)/(scaling_params!$C$8-scaling_params!$B$8)))+MAX(0,MIN(1,(R2607-scaling_params!$B$9)/(scaling_params!$C$9-scaling_params!$B$9)))+MAX(0,MIN(1,(S2607-scaling_params!$B$10)/(scaling_params!$C$10-scaling_params!$B$10))))/3</f>
        <v>0.03921568627</v>
      </c>
      <c r="AB2607" s="15">
        <f>(MAX(0,MIN(1,(U2607-scaling_params!$B$12)/(scaling_params!$C$12-scaling_params!$B$12)))+MAX(0,MIN(1,(V2607-scaling_params!$B$13)/(scaling_params!$C$13-scaling_params!$B$13))))/2</f>
        <v>0.06727272727</v>
      </c>
      <c r="AC2607" s="13">
        <f>(scaling_params!$G$2*X2607+scaling_params!$G$3*Y2607+scaling_params!$G$4*Z2607+scaling_params!$G$5*AA2607+scaling_params!$G$6*AB2607)*100</f>
        <v>8.745970597</v>
      </c>
      <c r="AD2607" s="11" t="s">
        <v>681</v>
      </c>
      <c r="AE2607" s="11">
        <f t="shared" si="2"/>
        <v>0</v>
      </c>
    </row>
    <row r="2608" ht="15.75" customHeight="1">
      <c r="A2608" s="11" t="s">
        <v>482</v>
      </c>
      <c r="B2608" s="11" t="s">
        <v>163</v>
      </c>
      <c r="C2608" s="11" t="s">
        <v>449</v>
      </c>
      <c r="D2608" s="11" t="s">
        <v>165</v>
      </c>
      <c r="E2608" s="12">
        <v>2024.0</v>
      </c>
      <c r="F2608" s="11" t="s">
        <v>171</v>
      </c>
      <c r="G2608" s="11" t="s">
        <v>167</v>
      </c>
      <c r="H2608" s="11">
        <v>3.0</v>
      </c>
      <c r="I2608" s="13">
        <v>8.6</v>
      </c>
      <c r="J2608" s="11">
        <v>0.0</v>
      </c>
      <c r="K2608" s="13">
        <v>5.2</v>
      </c>
      <c r="L2608" s="13">
        <v>5.6</v>
      </c>
      <c r="M2608" s="11">
        <v>-7.0</v>
      </c>
      <c r="N2608" s="14">
        <v>0.69</v>
      </c>
      <c r="O2608" s="13">
        <v>53.3</v>
      </c>
      <c r="P2608" s="13">
        <v>9.3</v>
      </c>
      <c r="Q2608" s="13">
        <v>24.0</v>
      </c>
      <c r="R2608" s="13">
        <v>6.7</v>
      </c>
      <c r="S2608" s="13">
        <v>2.8</v>
      </c>
      <c r="T2608" s="13">
        <v>3.2</v>
      </c>
      <c r="U2608" s="13">
        <v>0.6</v>
      </c>
      <c r="V2608" s="13">
        <v>58.9</v>
      </c>
      <c r="W2608" s="11" t="str">
        <f t="shared" si="1"/>
        <v>C-Weak|BBVA|Operations|2024</v>
      </c>
      <c r="X2608" s="15">
        <f>(MAX(0,MIN(1,1-(K2608-scaling_params!$B$2)/(scaling_params!$C$2-scaling_params!$B$2)))+MAX(0,MIN(1,(L2608-scaling_params!$B$3)/(scaling_params!$C$3-scaling_params!$B$3))))/2</f>
        <v>0.1911764706</v>
      </c>
      <c r="Y2608" s="15">
        <f>(MAX(0,MIN(1,(M2608-scaling_params!$B$4)/(scaling_params!$C$4-scaling_params!$B$4)))+MAX(0,MIN(1,(N2608-scaling_params!$B$5)/(scaling_params!$C$5-scaling_params!$B$5))))/2</f>
        <v>0.3404761905</v>
      </c>
      <c r="Z2608" s="15">
        <f>(MAX(0,MIN(1,(O2608-scaling_params!$B$6)/(scaling_params!$C$6-scaling_params!$B$6)))+MAX(0,MIN(1,1-(P2608-scaling_params!$B$7)/(scaling_params!$C$7-scaling_params!$B$7)))+MAX(0,MIN(1,(T2608-scaling_params!$B$11)/(scaling_params!$C$11-scaling_params!$B$11))))/3</f>
        <v>0.1619047619</v>
      </c>
      <c r="AA2608" s="15">
        <f>(MAX(0,MIN(1,1-(Q2608-scaling_params!$B$8)/(scaling_params!$C$8-scaling_params!$B$8)))+MAX(0,MIN(1,(R2608-scaling_params!$B$9)/(scaling_params!$C$9-scaling_params!$B$9)))+MAX(0,MIN(1,(S2608-scaling_params!$B$10)/(scaling_params!$C$10-scaling_params!$B$10))))/3</f>
        <v>0.1176470588</v>
      </c>
      <c r="AB2608" s="15">
        <f>(MAX(0,MIN(1,(U2608-scaling_params!$B$12)/(scaling_params!$C$12-scaling_params!$B$12)))+MAX(0,MIN(1,(V2608-scaling_params!$B$13)/(scaling_params!$C$13-scaling_params!$B$13))))/2</f>
        <v>0.1409090909</v>
      </c>
      <c r="AC2608" s="13">
        <f>(scaling_params!$G$2*X2608+scaling_params!$G$3*Y2608+scaling_params!$G$4*Z2608+scaling_params!$G$5*AA2608+scaling_params!$G$6*AB2608)*100</f>
        <v>20.03191495</v>
      </c>
      <c r="AD2608" s="11" t="s">
        <v>681</v>
      </c>
      <c r="AE2608" s="11">
        <f t="shared" si="2"/>
        <v>0</v>
      </c>
    </row>
    <row r="2609" ht="15.75" customHeight="1">
      <c r="A2609" s="11" t="s">
        <v>482</v>
      </c>
      <c r="B2609" s="11" t="s">
        <v>163</v>
      </c>
      <c r="C2609" s="11" t="s">
        <v>449</v>
      </c>
      <c r="D2609" s="11" t="s">
        <v>165</v>
      </c>
      <c r="E2609" s="12">
        <v>2025.0</v>
      </c>
      <c r="F2609" s="11" t="s">
        <v>171</v>
      </c>
      <c r="G2609" s="11" t="s">
        <v>167</v>
      </c>
      <c r="H2609" s="11">
        <v>3.0</v>
      </c>
      <c r="I2609" s="13">
        <v>8.3</v>
      </c>
      <c r="J2609" s="11">
        <v>0.0</v>
      </c>
      <c r="K2609" s="13">
        <v>4.5</v>
      </c>
      <c r="L2609" s="13">
        <v>4.6</v>
      </c>
      <c r="M2609" s="11">
        <v>-1.0</v>
      </c>
      <c r="N2609" s="14">
        <v>0.76</v>
      </c>
      <c r="O2609" s="13">
        <v>52.7</v>
      </c>
      <c r="P2609" s="13">
        <v>9.3</v>
      </c>
      <c r="Q2609" s="13">
        <v>21.4</v>
      </c>
      <c r="R2609" s="13">
        <v>5.7</v>
      </c>
      <c r="S2609" s="13">
        <v>3.4</v>
      </c>
      <c r="T2609" s="13">
        <v>3.0</v>
      </c>
      <c r="U2609" s="13">
        <v>0.5</v>
      </c>
      <c r="V2609" s="13">
        <v>70.0</v>
      </c>
      <c r="W2609" s="11" t="str">
        <f t="shared" si="1"/>
        <v>C-Weak|BBVA|Operations|2025</v>
      </c>
      <c r="X2609" s="15">
        <f>(MAX(0,MIN(1,1-(K2609-scaling_params!$B$2)/(scaling_params!$C$2-scaling_params!$B$2)))+MAX(0,MIN(1,(L2609-scaling_params!$B$3)/(scaling_params!$C$3-scaling_params!$B$3))))/2</f>
        <v>0.1176470588</v>
      </c>
      <c r="Y2609" s="15">
        <f>(MAX(0,MIN(1,(M2609-scaling_params!$B$4)/(scaling_params!$C$4-scaling_params!$B$4)))+MAX(0,MIN(1,(N2609-scaling_params!$B$5)/(scaling_params!$C$5-scaling_params!$B$5))))/2</f>
        <v>0.456547619</v>
      </c>
      <c r="Z2609" s="15">
        <f>(MAX(0,MIN(1,(O2609-scaling_params!$B$6)/(scaling_params!$C$6-scaling_params!$B$6)))+MAX(0,MIN(1,1-(P2609-scaling_params!$B$7)/(scaling_params!$C$7-scaling_params!$B$7)))+MAX(0,MIN(1,(T2609-scaling_params!$B$11)/(scaling_params!$C$11-scaling_params!$B$11))))/3</f>
        <v>0.1428571429</v>
      </c>
      <c r="AA2609" s="15">
        <f>(MAX(0,MIN(1,1-(Q2609-scaling_params!$B$8)/(scaling_params!$C$8-scaling_params!$B$8)))+MAX(0,MIN(1,(R2609-scaling_params!$B$9)/(scaling_params!$C$9-scaling_params!$B$9)))+MAX(0,MIN(1,(S2609-scaling_params!$B$10)/(scaling_params!$C$10-scaling_params!$B$10))))/3</f>
        <v>0.1764705882</v>
      </c>
      <c r="AB2609" s="15">
        <f>(MAX(0,MIN(1,(U2609-scaling_params!$B$12)/(scaling_params!$C$12-scaling_params!$B$12)))+MAX(0,MIN(1,(V2609-scaling_params!$B$13)/(scaling_params!$C$13-scaling_params!$B$13))))/2</f>
        <v>0.2418181818</v>
      </c>
      <c r="AC2609" s="13">
        <f>(scaling_params!$G$2*X2609+scaling_params!$G$3*Y2609+scaling_params!$G$4*Z2609+scaling_params!$G$5*AA2609+scaling_params!$G$6*AB2609)*100</f>
        <v>22.81005469</v>
      </c>
      <c r="AD2609" s="11" t="s">
        <v>681</v>
      </c>
      <c r="AE2609" s="11">
        <f t="shared" si="2"/>
        <v>0</v>
      </c>
    </row>
    <row r="2610" ht="15.75" customHeight="1">
      <c r="A2610" s="11" t="s">
        <v>483</v>
      </c>
      <c r="B2610" s="11" t="s">
        <v>163</v>
      </c>
      <c r="C2610" s="11" t="s">
        <v>449</v>
      </c>
      <c r="D2610" s="11" t="s">
        <v>170</v>
      </c>
      <c r="E2610" s="12">
        <v>2024.0</v>
      </c>
      <c r="F2610" s="11" t="s">
        <v>171</v>
      </c>
      <c r="G2610" s="11" t="s">
        <v>184</v>
      </c>
      <c r="H2610" s="11">
        <v>1.0</v>
      </c>
      <c r="I2610" s="13">
        <v>8.6</v>
      </c>
      <c r="J2610" s="11">
        <v>0.0</v>
      </c>
      <c r="K2610" s="13">
        <v>4.7</v>
      </c>
      <c r="L2610" s="13">
        <v>4.2</v>
      </c>
      <c r="M2610" s="11">
        <v>-16.0</v>
      </c>
      <c r="N2610" s="14">
        <v>0.63</v>
      </c>
      <c r="O2610" s="13">
        <v>58.3</v>
      </c>
      <c r="P2610" s="13">
        <v>9.6</v>
      </c>
      <c r="Q2610" s="13">
        <v>23.0</v>
      </c>
      <c r="R2610" s="13">
        <v>10.9</v>
      </c>
      <c r="S2610" s="13">
        <v>2.2</v>
      </c>
      <c r="T2610" s="13">
        <v>2.5</v>
      </c>
      <c r="U2610" s="13">
        <v>1.0</v>
      </c>
      <c r="V2610" s="13">
        <v>60.4</v>
      </c>
      <c r="W2610" s="11" t="str">
        <f t="shared" si="1"/>
        <v>C-Weak|BBVA|Risk|2024</v>
      </c>
      <c r="X2610" s="15">
        <f>(MAX(0,MIN(1,1-(K2610-scaling_params!$B$2)/(scaling_params!$C$2-scaling_params!$B$2)))+MAX(0,MIN(1,(L2610-scaling_params!$B$3)/(scaling_params!$C$3-scaling_params!$B$3))))/2</f>
        <v>0.08823529412</v>
      </c>
      <c r="Y2610" s="15">
        <f>(MAX(0,MIN(1,(M2610-scaling_params!$B$4)/(scaling_params!$C$4-scaling_params!$B$4)))+MAX(0,MIN(1,(N2610-scaling_params!$B$5)/(scaling_params!$C$5-scaling_params!$B$5))))/2</f>
        <v>0.2226190476</v>
      </c>
      <c r="Z2610" s="15">
        <f>(MAX(0,MIN(1,(O2610-scaling_params!$B$6)/(scaling_params!$C$6-scaling_params!$B$6)))+MAX(0,MIN(1,1-(P2610-scaling_params!$B$7)/(scaling_params!$C$7-scaling_params!$B$7)))+MAX(0,MIN(1,(T2610-scaling_params!$B$11)/(scaling_params!$C$11-scaling_params!$B$11))))/3</f>
        <v>0.1232909005</v>
      </c>
      <c r="AA2610" s="15">
        <f>(MAX(0,MIN(1,1-(Q2610-scaling_params!$B$8)/(scaling_params!$C$8-scaling_params!$B$8)))+MAX(0,MIN(1,(R2610-scaling_params!$B$9)/(scaling_params!$C$9-scaling_params!$B$9)))+MAX(0,MIN(1,(S2610-scaling_params!$B$10)/(scaling_params!$C$10-scaling_params!$B$10))))/3</f>
        <v>0.07992057583</v>
      </c>
      <c r="AB2610" s="15">
        <f>(MAX(0,MIN(1,(U2610-scaling_params!$B$12)/(scaling_params!$C$12-scaling_params!$B$12)))+MAX(0,MIN(1,(V2610-scaling_params!$B$13)/(scaling_params!$C$13-scaling_params!$B$13))))/2</f>
        <v>0.1545454545</v>
      </c>
      <c r="AC2610" s="13">
        <f>(scaling_params!$G$2*X2610+scaling_params!$G$3*Y2610+scaling_params!$G$4*Z2610+scaling_params!$G$5*AA2610+scaling_params!$G$6*AB2610)*100</f>
        <v>13.43265169</v>
      </c>
      <c r="AD2610" s="11" t="s">
        <v>681</v>
      </c>
      <c r="AE2610" s="11">
        <f t="shared" si="2"/>
        <v>0</v>
      </c>
    </row>
    <row r="2611" ht="15.75" customHeight="1">
      <c r="A2611" s="11" t="s">
        <v>483</v>
      </c>
      <c r="B2611" s="11" t="s">
        <v>163</v>
      </c>
      <c r="C2611" s="11" t="s">
        <v>449</v>
      </c>
      <c r="D2611" s="11" t="s">
        <v>170</v>
      </c>
      <c r="E2611" s="12">
        <v>2025.0</v>
      </c>
      <c r="F2611" s="11" t="s">
        <v>171</v>
      </c>
      <c r="G2611" s="11" t="s">
        <v>184</v>
      </c>
      <c r="H2611" s="11">
        <v>1.0</v>
      </c>
      <c r="I2611" s="13">
        <v>8.3</v>
      </c>
      <c r="J2611" s="11">
        <v>0.0</v>
      </c>
      <c r="K2611" s="13">
        <v>4.1</v>
      </c>
      <c r="L2611" s="13">
        <v>5.4</v>
      </c>
      <c r="M2611" s="11">
        <v>-6.0</v>
      </c>
      <c r="N2611" s="14">
        <v>0.75</v>
      </c>
      <c r="O2611" s="13">
        <v>54.6</v>
      </c>
      <c r="P2611" s="13">
        <v>8.4</v>
      </c>
      <c r="Q2611" s="13">
        <v>21.3</v>
      </c>
      <c r="R2611" s="13">
        <v>7.8</v>
      </c>
      <c r="S2611" s="13">
        <v>2.8</v>
      </c>
      <c r="T2611" s="13">
        <v>2.8</v>
      </c>
      <c r="U2611" s="13">
        <v>0.9</v>
      </c>
      <c r="V2611" s="13">
        <v>60.8</v>
      </c>
      <c r="W2611" s="11" t="str">
        <f t="shared" si="1"/>
        <v>C-Weak|BBVA|Risk|2025</v>
      </c>
      <c r="X2611" s="15">
        <f>(MAX(0,MIN(1,1-(K2611-scaling_params!$B$2)/(scaling_params!$C$2-scaling_params!$B$2)))+MAX(0,MIN(1,(L2611-scaling_params!$B$3)/(scaling_params!$C$3-scaling_params!$B$3))))/2</f>
        <v>0.1764705882</v>
      </c>
      <c r="Y2611" s="15">
        <f>(MAX(0,MIN(1,(M2611-scaling_params!$B$4)/(scaling_params!$C$4-scaling_params!$B$4)))+MAX(0,MIN(1,(N2611-scaling_params!$B$5)/(scaling_params!$C$5-scaling_params!$B$5))))/2</f>
        <v>0.4202380952</v>
      </c>
      <c r="Z2611" s="15">
        <f>(MAX(0,MIN(1,(O2611-scaling_params!$B$6)/(scaling_params!$C$6-scaling_params!$B$6)))+MAX(0,MIN(1,1-(P2611-scaling_params!$B$7)/(scaling_params!$C$7-scaling_params!$B$7)))+MAX(0,MIN(1,(T2611-scaling_params!$B$11)/(scaling_params!$C$11-scaling_params!$B$11))))/3</f>
        <v>0.1958815959</v>
      </c>
      <c r="AA2611" s="15">
        <f>(MAX(0,MIN(1,1-(Q2611-scaling_params!$B$8)/(scaling_params!$C$8-scaling_params!$B$8)))+MAX(0,MIN(1,(R2611-scaling_params!$B$9)/(scaling_params!$C$9-scaling_params!$B$9)))+MAX(0,MIN(1,(S2611-scaling_params!$B$10)/(scaling_params!$C$10-scaling_params!$B$10))))/3</f>
        <v>0.1176470588</v>
      </c>
      <c r="AB2611" s="15">
        <f>(MAX(0,MIN(1,(U2611-scaling_params!$B$12)/(scaling_params!$C$12-scaling_params!$B$12)))+MAX(0,MIN(1,(V2611-scaling_params!$B$13)/(scaling_params!$C$13-scaling_params!$B$13))))/2</f>
        <v>0.1581818182</v>
      </c>
      <c r="AC2611" s="13">
        <f>(scaling_params!$G$2*X2611+scaling_params!$G$3*Y2611+scaling_params!$G$4*Z2611+scaling_params!$G$5*AA2611+scaling_params!$G$6*AB2611)*100</f>
        <v>22.56300525</v>
      </c>
      <c r="AD2611" s="11" t="s">
        <v>681</v>
      </c>
      <c r="AE2611" s="11">
        <f t="shared" si="2"/>
        <v>0</v>
      </c>
    </row>
    <row r="2612" ht="15.75" customHeight="1">
      <c r="A2612" s="11" t="s">
        <v>484</v>
      </c>
      <c r="B2612" s="11" t="s">
        <v>163</v>
      </c>
      <c r="C2612" s="11" t="s">
        <v>449</v>
      </c>
      <c r="D2612" s="11" t="s">
        <v>174</v>
      </c>
      <c r="E2612" s="12">
        <v>2024.0</v>
      </c>
      <c r="F2612" s="11" t="s">
        <v>171</v>
      </c>
      <c r="G2612" s="11" t="s">
        <v>167</v>
      </c>
      <c r="H2612" s="11">
        <v>2.0</v>
      </c>
      <c r="I2612" s="13">
        <v>8.6</v>
      </c>
      <c r="J2612" s="11">
        <v>0.0</v>
      </c>
      <c r="K2612" s="13">
        <v>4.4</v>
      </c>
      <c r="L2612" s="13">
        <v>3.4</v>
      </c>
      <c r="M2612" s="11">
        <v>-20.0</v>
      </c>
      <c r="N2612" s="14">
        <v>0.58</v>
      </c>
      <c r="O2612" s="13">
        <v>50.8</v>
      </c>
      <c r="P2612" s="13">
        <v>10.1</v>
      </c>
      <c r="Q2612" s="13">
        <v>23.5</v>
      </c>
      <c r="R2612" s="13">
        <v>5.6</v>
      </c>
      <c r="S2612" s="13">
        <v>1.1</v>
      </c>
      <c r="T2612" s="13">
        <v>1.2</v>
      </c>
      <c r="U2612" s="13">
        <v>0.8</v>
      </c>
      <c r="V2612" s="13">
        <v>41.7</v>
      </c>
      <c r="W2612" s="11" t="str">
        <f t="shared" si="1"/>
        <v>C-Weak|BBVA|Digital|2024</v>
      </c>
      <c r="X2612" s="15">
        <f>(MAX(0,MIN(1,1-(K2612-scaling_params!$B$2)/(scaling_params!$C$2-scaling_params!$B$2)))+MAX(0,MIN(1,(L2612-scaling_params!$B$3)/(scaling_params!$C$3-scaling_params!$B$3))))/2</f>
        <v>0.02941176471</v>
      </c>
      <c r="Y2612" s="15">
        <f>(MAX(0,MIN(1,(M2612-scaling_params!$B$4)/(scaling_params!$C$4-scaling_params!$B$4)))+MAX(0,MIN(1,(N2612-scaling_params!$B$5)/(scaling_params!$C$5-scaling_params!$B$5))))/2</f>
        <v>0.1410714286</v>
      </c>
      <c r="Z2612" s="15">
        <f>(MAX(0,MIN(1,(O2612-scaling_params!$B$6)/(scaling_params!$C$6-scaling_params!$B$6)))+MAX(0,MIN(1,1-(P2612-scaling_params!$B$7)/(scaling_params!$C$7-scaling_params!$B$7)))+MAX(0,MIN(1,(T2612-scaling_params!$B$11)/(scaling_params!$C$11-scaling_params!$B$11))))/3</f>
        <v>0</v>
      </c>
      <c r="AA2612" s="15">
        <f>(MAX(0,MIN(1,1-(Q2612-scaling_params!$B$8)/(scaling_params!$C$8-scaling_params!$B$8)))+MAX(0,MIN(1,(R2612-scaling_params!$B$9)/(scaling_params!$C$9-scaling_params!$B$9)))+MAX(0,MIN(1,(S2612-scaling_params!$B$10)/(scaling_params!$C$10-scaling_params!$B$10))))/3</f>
        <v>0</v>
      </c>
      <c r="AB2612" s="15">
        <f>(MAX(0,MIN(1,(U2612-scaling_params!$B$12)/(scaling_params!$C$12-scaling_params!$B$12)))+MAX(0,MIN(1,(V2612-scaling_params!$B$13)/(scaling_params!$C$13-scaling_params!$B$13))))/2</f>
        <v>0</v>
      </c>
      <c r="AC2612" s="13">
        <f>(scaling_params!$G$2*X2612+scaling_params!$G$3*Y2612+scaling_params!$G$4*Z2612+scaling_params!$G$5*AA2612+scaling_params!$G$6*AB2612)*100</f>
        <v>4.006355042</v>
      </c>
      <c r="AD2612" s="11" t="s">
        <v>681</v>
      </c>
      <c r="AE2612" s="11">
        <f t="shared" si="2"/>
        <v>0</v>
      </c>
    </row>
    <row r="2613" ht="15.75" customHeight="1">
      <c r="A2613" s="11" t="s">
        <v>484</v>
      </c>
      <c r="B2613" s="11" t="s">
        <v>163</v>
      </c>
      <c r="C2613" s="11" t="s">
        <v>449</v>
      </c>
      <c r="D2613" s="11" t="s">
        <v>174</v>
      </c>
      <c r="E2613" s="12">
        <v>2025.0</v>
      </c>
      <c r="F2613" s="11" t="s">
        <v>171</v>
      </c>
      <c r="G2613" s="11" t="s">
        <v>167</v>
      </c>
      <c r="H2613" s="11">
        <v>2.0</v>
      </c>
      <c r="I2613" s="13">
        <v>8.3</v>
      </c>
      <c r="J2613" s="11">
        <v>0.0</v>
      </c>
      <c r="K2613" s="13">
        <v>4.9</v>
      </c>
      <c r="L2613" s="13">
        <v>3.0</v>
      </c>
      <c r="M2613" s="11">
        <v>-35.0</v>
      </c>
      <c r="N2613" s="14">
        <v>0.64</v>
      </c>
      <c r="O2613" s="13">
        <v>53.6</v>
      </c>
      <c r="P2613" s="13">
        <v>9.0</v>
      </c>
      <c r="Q2613" s="13">
        <v>22.9</v>
      </c>
      <c r="R2613" s="13">
        <v>8.4</v>
      </c>
      <c r="S2613" s="13">
        <v>2.3</v>
      </c>
      <c r="T2613" s="13">
        <v>1.0</v>
      </c>
      <c r="U2613" s="13">
        <v>0.8</v>
      </c>
      <c r="V2613" s="13">
        <v>41.3</v>
      </c>
      <c r="W2613" s="11" t="str">
        <f t="shared" si="1"/>
        <v>C-Weak|BBVA|Digital|2025</v>
      </c>
      <c r="X2613" s="15">
        <f>(MAX(0,MIN(1,1-(K2613-scaling_params!$B$2)/(scaling_params!$C$2-scaling_params!$B$2)))+MAX(0,MIN(1,(L2613-scaling_params!$B$3)/(scaling_params!$C$3-scaling_params!$B$3))))/2</f>
        <v>0</v>
      </c>
      <c r="Y2613" s="15">
        <f>(MAX(0,MIN(1,(M2613-scaling_params!$B$4)/(scaling_params!$C$4-scaling_params!$B$4)))+MAX(0,MIN(1,(N2613-scaling_params!$B$5)/(scaling_params!$C$5-scaling_params!$B$5))))/2</f>
        <v>0.1446428571</v>
      </c>
      <c r="Z2613" s="15">
        <f>(MAX(0,MIN(1,(O2613-scaling_params!$B$6)/(scaling_params!$C$6-scaling_params!$B$6)))+MAX(0,MIN(1,1-(P2613-scaling_params!$B$7)/(scaling_params!$C$7-scaling_params!$B$7)))+MAX(0,MIN(1,(T2613-scaling_params!$B$11)/(scaling_params!$C$11-scaling_params!$B$11))))/3</f>
        <v>0.01801801802</v>
      </c>
      <c r="AA2613" s="15">
        <f>(MAX(0,MIN(1,1-(Q2613-scaling_params!$B$8)/(scaling_params!$C$8-scaling_params!$B$8)))+MAX(0,MIN(1,(R2613-scaling_params!$B$9)/(scaling_params!$C$9-scaling_params!$B$9)))+MAX(0,MIN(1,(S2613-scaling_params!$B$10)/(scaling_params!$C$10-scaling_params!$B$10))))/3</f>
        <v>0.06862745098</v>
      </c>
      <c r="AB2613" s="15">
        <f>(MAX(0,MIN(1,(U2613-scaling_params!$B$12)/(scaling_params!$C$12-scaling_params!$B$12)))+MAX(0,MIN(1,(V2613-scaling_params!$B$13)/(scaling_params!$C$13-scaling_params!$B$13))))/2</f>
        <v>0</v>
      </c>
      <c r="AC2613" s="13">
        <f>(scaling_params!$G$2*X2613+scaling_params!$G$3*Y2613+scaling_params!$G$4*Z2613+scaling_params!$G$5*AA2613+scaling_params!$G$6*AB2613)*100</f>
        <v>5.030373704</v>
      </c>
      <c r="AD2613" s="11" t="s">
        <v>681</v>
      </c>
      <c r="AE2613" s="11">
        <f t="shared" si="2"/>
        <v>0</v>
      </c>
    </row>
    <row r="2614" ht="15.75" customHeight="1">
      <c r="A2614" s="11" t="s">
        <v>485</v>
      </c>
      <c r="B2614" s="11" t="s">
        <v>163</v>
      </c>
      <c r="C2614" s="11" t="s">
        <v>449</v>
      </c>
      <c r="D2614" s="11" t="s">
        <v>181</v>
      </c>
      <c r="E2614" s="12">
        <v>2024.0</v>
      </c>
      <c r="F2614" s="11" t="s">
        <v>166</v>
      </c>
      <c r="G2614" s="11" t="s">
        <v>172</v>
      </c>
      <c r="H2614" s="11">
        <v>3.0</v>
      </c>
      <c r="I2614" s="13">
        <v>8.6</v>
      </c>
      <c r="J2614" s="11">
        <v>0.0</v>
      </c>
      <c r="K2614" s="13">
        <v>5.0</v>
      </c>
      <c r="L2614" s="13">
        <v>3.9</v>
      </c>
      <c r="M2614" s="11">
        <v>-7.0</v>
      </c>
      <c r="N2614" s="14">
        <v>0.6</v>
      </c>
      <c r="O2614" s="13">
        <v>58.2</v>
      </c>
      <c r="P2614" s="13">
        <v>10.1</v>
      </c>
      <c r="Q2614" s="13">
        <v>23.5</v>
      </c>
      <c r="R2614" s="13">
        <v>8.2</v>
      </c>
      <c r="S2614" s="13">
        <v>1.9</v>
      </c>
      <c r="T2614" s="13">
        <v>1.9</v>
      </c>
      <c r="U2614" s="13">
        <v>1.0</v>
      </c>
      <c r="V2614" s="13">
        <v>51.3</v>
      </c>
      <c r="W2614" s="11" t="str">
        <f t="shared" si="1"/>
        <v>C-Weak|BBVA|Corporate|2024</v>
      </c>
      <c r="X2614" s="15">
        <f>(MAX(0,MIN(1,1-(K2614-scaling_params!$B$2)/(scaling_params!$C$2-scaling_params!$B$2)))+MAX(0,MIN(1,(L2614-scaling_params!$B$3)/(scaling_params!$C$3-scaling_params!$B$3))))/2</f>
        <v>0.06617647059</v>
      </c>
      <c r="Y2614" s="15">
        <f>(MAX(0,MIN(1,(M2614-scaling_params!$B$4)/(scaling_params!$C$4-scaling_params!$B$4)))+MAX(0,MIN(1,(N2614-scaling_params!$B$5)/(scaling_params!$C$5-scaling_params!$B$5))))/2</f>
        <v>0.2279761905</v>
      </c>
      <c r="Z2614" s="15">
        <f>(MAX(0,MIN(1,(O2614-scaling_params!$B$6)/(scaling_params!$C$6-scaling_params!$B$6)))+MAX(0,MIN(1,1-(P2614-scaling_params!$B$7)/(scaling_params!$C$7-scaling_params!$B$7)))+MAX(0,MIN(1,(T2614-scaling_params!$B$11)/(scaling_params!$C$11-scaling_params!$B$11))))/3</f>
        <v>0.06449787836</v>
      </c>
      <c r="AA2614" s="15">
        <f>(MAX(0,MIN(1,1-(Q2614-scaling_params!$B$8)/(scaling_params!$C$8-scaling_params!$B$8)))+MAX(0,MIN(1,(R2614-scaling_params!$B$9)/(scaling_params!$C$9-scaling_params!$B$9)))+MAX(0,MIN(1,(S2614-scaling_params!$B$10)/(scaling_params!$C$10-scaling_params!$B$10))))/3</f>
        <v>0.02941176471</v>
      </c>
      <c r="AB2614" s="15">
        <f>(MAX(0,MIN(1,(U2614-scaling_params!$B$12)/(scaling_params!$C$12-scaling_params!$B$12)))+MAX(0,MIN(1,(V2614-scaling_params!$B$13)/(scaling_params!$C$13-scaling_params!$B$13))))/2</f>
        <v>0.07181818182</v>
      </c>
      <c r="AC2614" s="13">
        <f>(scaling_params!$G$2*X2614+scaling_params!$G$3*Y2614+scaling_params!$G$4*Z2614+scaling_params!$G$5*AA2614+scaling_params!$G$6*AB2614)*100</f>
        <v>9.793389281</v>
      </c>
      <c r="AD2614" s="11" t="s">
        <v>681</v>
      </c>
      <c r="AE2614" s="11">
        <f t="shared" si="2"/>
        <v>0</v>
      </c>
    </row>
    <row r="2615" ht="15.75" customHeight="1">
      <c r="A2615" s="11" t="s">
        <v>485</v>
      </c>
      <c r="B2615" s="11" t="s">
        <v>163</v>
      </c>
      <c r="C2615" s="11" t="s">
        <v>449</v>
      </c>
      <c r="D2615" s="11" t="s">
        <v>181</v>
      </c>
      <c r="E2615" s="12">
        <v>2025.0</v>
      </c>
      <c r="F2615" s="11" t="s">
        <v>166</v>
      </c>
      <c r="G2615" s="11" t="s">
        <v>172</v>
      </c>
      <c r="H2615" s="11">
        <v>3.0</v>
      </c>
      <c r="I2615" s="13">
        <v>8.3</v>
      </c>
      <c r="J2615" s="11">
        <v>0.0</v>
      </c>
      <c r="K2615" s="13">
        <v>5.1</v>
      </c>
      <c r="L2615" s="13">
        <v>4.3</v>
      </c>
      <c r="M2615" s="11">
        <v>-9.0</v>
      </c>
      <c r="N2615" s="14">
        <v>0.62</v>
      </c>
      <c r="O2615" s="13">
        <v>54.3</v>
      </c>
      <c r="P2615" s="13">
        <v>9.4</v>
      </c>
      <c r="Q2615" s="13">
        <v>22.9</v>
      </c>
      <c r="R2615" s="13">
        <v>7.0</v>
      </c>
      <c r="S2615" s="13">
        <v>1.8</v>
      </c>
      <c r="T2615" s="13">
        <v>1.7</v>
      </c>
      <c r="U2615" s="13">
        <v>0.8</v>
      </c>
      <c r="V2615" s="13">
        <v>44.8</v>
      </c>
      <c r="W2615" s="11" t="str">
        <f t="shared" si="1"/>
        <v>C-Weak|BBVA|Corporate|2025</v>
      </c>
      <c r="X2615" s="15">
        <f>(MAX(0,MIN(1,1-(K2615-scaling_params!$B$2)/(scaling_params!$C$2-scaling_params!$B$2)))+MAX(0,MIN(1,(L2615-scaling_params!$B$3)/(scaling_params!$C$3-scaling_params!$B$3))))/2</f>
        <v>0.09558823529</v>
      </c>
      <c r="Y2615" s="15">
        <f>(MAX(0,MIN(1,(M2615-scaling_params!$B$4)/(scaling_params!$C$4-scaling_params!$B$4)))+MAX(0,MIN(1,(N2615-scaling_params!$B$5)/(scaling_params!$C$5-scaling_params!$B$5))))/2</f>
        <v>0.243452381</v>
      </c>
      <c r="Z2615" s="15">
        <f>(MAX(0,MIN(1,(O2615-scaling_params!$B$6)/(scaling_params!$C$6-scaling_params!$B$6)))+MAX(0,MIN(1,1-(P2615-scaling_params!$B$7)/(scaling_params!$C$7-scaling_params!$B$7)))+MAX(0,MIN(1,(T2615-scaling_params!$B$11)/(scaling_params!$C$11-scaling_params!$B$11))))/3</f>
        <v>0.01904761905</v>
      </c>
      <c r="AA2615" s="15">
        <f>(MAX(0,MIN(1,1-(Q2615-scaling_params!$B$8)/(scaling_params!$C$8-scaling_params!$B$8)))+MAX(0,MIN(1,(R2615-scaling_params!$B$9)/(scaling_params!$C$9-scaling_params!$B$9)))+MAX(0,MIN(1,(S2615-scaling_params!$B$10)/(scaling_params!$C$10-scaling_params!$B$10))))/3</f>
        <v>0.01960784314</v>
      </c>
      <c r="AB2615" s="15">
        <f>(MAX(0,MIN(1,(U2615-scaling_params!$B$12)/(scaling_params!$C$12-scaling_params!$B$12)))+MAX(0,MIN(1,(V2615-scaling_params!$B$13)/(scaling_params!$C$13-scaling_params!$B$13))))/2</f>
        <v>0.01272727273</v>
      </c>
      <c r="AC2615" s="13">
        <f>(scaling_params!$G$2*X2615+scaling_params!$G$3*Y2615+scaling_params!$G$4*Z2615+scaling_params!$G$5*AA2615+scaling_params!$G$6*AB2615)*100</f>
        <v>8.910353387</v>
      </c>
      <c r="AD2615" s="11" t="s">
        <v>681</v>
      </c>
      <c r="AE2615" s="11">
        <f t="shared" si="2"/>
        <v>0</v>
      </c>
    </row>
    <row r="2616" ht="15.75" customHeight="1">
      <c r="A2616" s="11" t="s">
        <v>486</v>
      </c>
      <c r="B2616" s="11" t="s">
        <v>163</v>
      </c>
      <c r="C2616" s="11" t="s">
        <v>449</v>
      </c>
      <c r="D2616" s="11" t="s">
        <v>170</v>
      </c>
      <c r="E2616" s="12">
        <v>2024.0</v>
      </c>
      <c r="F2616" s="11" t="s">
        <v>166</v>
      </c>
      <c r="G2616" s="11" t="s">
        <v>167</v>
      </c>
      <c r="H2616" s="11">
        <v>3.0</v>
      </c>
      <c r="I2616" s="13">
        <v>8.6</v>
      </c>
      <c r="J2616" s="11">
        <v>1.0</v>
      </c>
      <c r="K2616" s="13">
        <v>4.7</v>
      </c>
      <c r="L2616" s="13">
        <v>5.5</v>
      </c>
      <c r="M2616" s="11">
        <v>-1.0</v>
      </c>
      <c r="N2616" s="14">
        <v>0.67</v>
      </c>
      <c r="O2616" s="13">
        <v>58.3</v>
      </c>
      <c r="P2616" s="13">
        <v>9.6</v>
      </c>
      <c r="Q2616" s="13">
        <v>23.0</v>
      </c>
      <c r="R2616" s="13">
        <v>10.9</v>
      </c>
      <c r="S2616" s="13">
        <v>1.8</v>
      </c>
      <c r="T2616" s="13">
        <v>2.9</v>
      </c>
      <c r="U2616" s="13">
        <v>1.0</v>
      </c>
      <c r="V2616" s="13">
        <v>56.6</v>
      </c>
      <c r="W2616" s="11" t="str">
        <f t="shared" si="1"/>
        <v>C-Weak|BBVA|Risk|2024</v>
      </c>
      <c r="X2616" s="15">
        <f>(MAX(0,MIN(1,1-(K2616-scaling_params!$B$2)/(scaling_params!$C$2-scaling_params!$B$2)))+MAX(0,MIN(1,(L2616-scaling_params!$B$3)/(scaling_params!$C$3-scaling_params!$B$3))))/2</f>
        <v>0.1838235294</v>
      </c>
      <c r="Y2616" s="15">
        <f>(MAX(0,MIN(1,(M2616-scaling_params!$B$4)/(scaling_params!$C$4-scaling_params!$B$4)))+MAX(0,MIN(1,(N2616-scaling_params!$B$5)/(scaling_params!$C$5-scaling_params!$B$5))))/2</f>
        <v>0.344047619</v>
      </c>
      <c r="Z2616" s="15">
        <f>(MAX(0,MIN(1,(O2616-scaling_params!$B$6)/(scaling_params!$C$6-scaling_params!$B$6)))+MAX(0,MIN(1,1-(P2616-scaling_params!$B$7)/(scaling_params!$C$7-scaling_params!$B$7)))+MAX(0,MIN(1,(T2616-scaling_params!$B$11)/(scaling_params!$C$11-scaling_params!$B$11))))/3</f>
        <v>0.1613861386</v>
      </c>
      <c r="AA2616" s="15">
        <f>(MAX(0,MIN(1,1-(Q2616-scaling_params!$B$8)/(scaling_params!$C$8-scaling_params!$B$8)))+MAX(0,MIN(1,(R2616-scaling_params!$B$9)/(scaling_params!$C$9-scaling_params!$B$9)))+MAX(0,MIN(1,(S2616-scaling_params!$B$10)/(scaling_params!$C$10-scaling_params!$B$10))))/3</f>
        <v>0.04070488955</v>
      </c>
      <c r="AB2616" s="15">
        <f>(MAX(0,MIN(1,(U2616-scaling_params!$B$12)/(scaling_params!$C$12-scaling_params!$B$12)))+MAX(0,MIN(1,(V2616-scaling_params!$B$13)/(scaling_params!$C$13-scaling_params!$B$13))))/2</f>
        <v>0.12</v>
      </c>
      <c r="AC2616" s="13">
        <f>(scaling_params!$G$2*X2616+scaling_params!$G$3*Y2616+scaling_params!$G$4*Z2616+scaling_params!$G$5*AA2616+scaling_params!$G$6*AB2616)*100</f>
        <v>18.3299523</v>
      </c>
      <c r="AD2616" s="11" t="s">
        <v>681</v>
      </c>
      <c r="AE2616" s="11">
        <f t="shared" si="2"/>
        <v>0</v>
      </c>
    </row>
    <row r="2617" ht="15.75" customHeight="1">
      <c r="A2617" s="11" t="s">
        <v>486</v>
      </c>
      <c r="B2617" s="11" t="s">
        <v>163</v>
      </c>
      <c r="C2617" s="11" t="s">
        <v>449</v>
      </c>
      <c r="D2617" s="11" t="s">
        <v>170</v>
      </c>
      <c r="E2617" s="12">
        <v>2025.0</v>
      </c>
      <c r="F2617" s="11" t="s">
        <v>166</v>
      </c>
      <c r="G2617" s="11" t="s">
        <v>167</v>
      </c>
      <c r="H2617" s="11">
        <v>3.0</v>
      </c>
      <c r="I2617" s="13">
        <v>8.3</v>
      </c>
      <c r="J2617" s="11">
        <v>0.0</v>
      </c>
      <c r="K2617" s="13">
        <v>4.1</v>
      </c>
      <c r="L2617" s="13">
        <v>5.2</v>
      </c>
      <c r="M2617" s="11">
        <v>-9.0</v>
      </c>
      <c r="N2617" s="14">
        <v>0.72</v>
      </c>
      <c r="O2617" s="13">
        <v>54.6</v>
      </c>
      <c r="P2617" s="13">
        <v>8.4</v>
      </c>
      <c r="Q2617" s="13">
        <v>21.3</v>
      </c>
      <c r="R2617" s="13">
        <v>7.8</v>
      </c>
      <c r="S2617" s="13">
        <v>2.1</v>
      </c>
      <c r="T2617" s="13">
        <v>2.3</v>
      </c>
      <c r="U2617" s="13">
        <v>0.9</v>
      </c>
      <c r="V2617" s="13">
        <v>49.1</v>
      </c>
      <c r="W2617" s="11" t="str">
        <f t="shared" si="1"/>
        <v>C-Weak|BBVA|Risk|2025</v>
      </c>
      <c r="X2617" s="15">
        <f>(MAX(0,MIN(1,1-(K2617-scaling_params!$B$2)/(scaling_params!$C$2-scaling_params!$B$2)))+MAX(0,MIN(1,(L2617-scaling_params!$B$3)/(scaling_params!$C$3-scaling_params!$B$3))))/2</f>
        <v>0.1617647059</v>
      </c>
      <c r="Y2617" s="15">
        <f>(MAX(0,MIN(1,(M2617-scaling_params!$B$4)/(scaling_params!$C$4-scaling_params!$B$4)))+MAX(0,MIN(1,(N2617-scaling_params!$B$5)/(scaling_params!$C$5-scaling_params!$B$5))))/2</f>
        <v>0.368452381</v>
      </c>
      <c r="Z2617" s="15">
        <f>(MAX(0,MIN(1,(O2617-scaling_params!$B$6)/(scaling_params!$C$6-scaling_params!$B$6)))+MAX(0,MIN(1,1-(P2617-scaling_params!$B$7)/(scaling_params!$C$7-scaling_params!$B$7)))+MAX(0,MIN(1,(T2617-scaling_params!$B$11)/(scaling_params!$C$11-scaling_params!$B$11))))/3</f>
        <v>0.1482625483</v>
      </c>
      <c r="AA2617" s="15">
        <f>(MAX(0,MIN(1,1-(Q2617-scaling_params!$B$8)/(scaling_params!$C$8-scaling_params!$B$8)))+MAX(0,MIN(1,(R2617-scaling_params!$B$9)/(scaling_params!$C$9-scaling_params!$B$9)))+MAX(0,MIN(1,(S2617-scaling_params!$B$10)/(scaling_params!$C$10-scaling_params!$B$10))))/3</f>
        <v>0.04901960784</v>
      </c>
      <c r="AB2617" s="15">
        <f>(MAX(0,MIN(1,(U2617-scaling_params!$B$12)/(scaling_params!$C$12-scaling_params!$B$12)))+MAX(0,MIN(1,(V2617-scaling_params!$B$13)/(scaling_params!$C$13-scaling_params!$B$13))))/2</f>
        <v>0.05181818182</v>
      </c>
      <c r="AC2617" s="13">
        <f>(scaling_params!$G$2*X2617+scaling_params!$G$3*Y2617+scaling_params!$G$4*Z2617+scaling_params!$G$5*AA2617+scaling_params!$G$6*AB2617)*100</f>
        <v>17.41847107</v>
      </c>
      <c r="AD2617" s="11" t="s">
        <v>681</v>
      </c>
      <c r="AE2617" s="11">
        <f t="shared" si="2"/>
        <v>0</v>
      </c>
    </row>
    <row r="2618" ht="15.75" customHeight="1">
      <c r="A2618" s="11" t="s">
        <v>487</v>
      </c>
      <c r="B2618" s="11" t="s">
        <v>163</v>
      </c>
      <c r="C2618" s="11" t="s">
        <v>449</v>
      </c>
      <c r="D2618" s="11" t="s">
        <v>177</v>
      </c>
      <c r="E2618" s="12">
        <v>2024.0</v>
      </c>
      <c r="F2618" s="11" t="s">
        <v>166</v>
      </c>
      <c r="G2618" s="11" t="s">
        <v>175</v>
      </c>
      <c r="H2618" s="11">
        <v>2.0</v>
      </c>
      <c r="I2618" s="13">
        <v>8.6</v>
      </c>
      <c r="J2618" s="11">
        <v>1.0</v>
      </c>
      <c r="K2618" s="13">
        <v>4.9</v>
      </c>
      <c r="L2618" s="13">
        <v>3.6</v>
      </c>
      <c r="M2618" s="11">
        <v>1.0</v>
      </c>
      <c r="N2618" s="14">
        <v>0.64</v>
      </c>
      <c r="O2618" s="13">
        <v>59.8</v>
      </c>
      <c r="P2618" s="13">
        <v>9.1</v>
      </c>
      <c r="Q2618" s="13">
        <v>23.3</v>
      </c>
      <c r="R2618" s="13">
        <v>7.2</v>
      </c>
      <c r="S2618" s="13">
        <v>2.2</v>
      </c>
      <c r="T2618" s="13">
        <v>1.9</v>
      </c>
      <c r="U2618" s="13">
        <v>0.7</v>
      </c>
      <c r="V2618" s="13">
        <v>54.6</v>
      </c>
      <c r="W2618" s="11" t="str">
        <f t="shared" si="1"/>
        <v>C-Weak|BBVA|Retail|2024</v>
      </c>
      <c r="X2618" s="15">
        <f>(MAX(0,MIN(1,1-(K2618-scaling_params!$B$2)/(scaling_params!$C$2-scaling_params!$B$2)))+MAX(0,MIN(1,(L2618-scaling_params!$B$3)/(scaling_params!$C$3-scaling_params!$B$3))))/2</f>
        <v>0.04411764706</v>
      </c>
      <c r="Y2618" s="15">
        <f>(MAX(0,MIN(1,(M2618-scaling_params!$B$4)/(scaling_params!$C$4-scaling_params!$B$4)))+MAX(0,MIN(1,(N2618-scaling_params!$B$5)/(scaling_params!$C$5-scaling_params!$B$5))))/2</f>
        <v>0.3160714286</v>
      </c>
      <c r="Z2618" s="15">
        <f>(MAX(0,MIN(1,(O2618-scaling_params!$B$6)/(scaling_params!$C$6-scaling_params!$B$6)))+MAX(0,MIN(1,1-(P2618-scaling_params!$B$7)/(scaling_params!$C$7-scaling_params!$B$7)))+MAX(0,MIN(1,(T2618-scaling_params!$B$11)/(scaling_params!$C$11-scaling_params!$B$11))))/3</f>
        <v>0.09990952763</v>
      </c>
      <c r="AA2618" s="15">
        <f>(MAX(0,MIN(1,1-(Q2618-scaling_params!$B$8)/(scaling_params!$C$8-scaling_params!$B$8)))+MAX(0,MIN(1,(R2618-scaling_params!$B$9)/(scaling_params!$C$9-scaling_params!$B$9)))+MAX(0,MIN(1,(S2618-scaling_params!$B$10)/(scaling_params!$C$10-scaling_params!$B$10))))/3</f>
        <v>0.05882352941</v>
      </c>
      <c r="AB2618" s="15">
        <f>(MAX(0,MIN(1,(U2618-scaling_params!$B$12)/(scaling_params!$C$12-scaling_params!$B$12)))+MAX(0,MIN(1,(V2618-scaling_params!$B$13)/(scaling_params!$C$13-scaling_params!$B$13))))/2</f>
        <v>0.1018181818</v>
      </c>
      <c r="AC2618" s="13">
        <f>(scaling_params!$G$2*X2618+scaling_params!$G$3*Y2618+scaling_params!$G$4*Z2618+scaling_params!$G$5*AA2618+scaling_params!$G$6*AB2618)*100</f>
        <v>13.04906584</v>
      </c>
      <c r="AD2618" s="11" t="s">
        <v>681</v>
      </c>
      <c r="AE2618" s="11">
        <f t="shared" si="2"/>
        <v>0</v>
      </c>
    </row>
    <row r="2619" ht="15.75" customHeight="1">
      <c r="A2619" s="11" t="s">
        <v>487</v>
      </c>
      <c r="B2619" s="11" t="s">
        <v>163</v>
      </c>
      <c r="C2619" s="11" t="s">
        <v>449</v>
      </c>
      <c r="D2619" s="11" t="s">
        <v>177</v>
      </c>
      <c r="E2619" s="12">
        <v>2025.0</v>
      </c>
      <c r="F2619" s="11" t="s">
        <v>166</v>
      </c>
      <c r="G2619" s="11" t="s">
        <v>175</v>
      </c>
      <c r="H2619" s="11">
        <v>2.0</v>
      </c>
      <c r="I2619" s="13">
        <v>8.3</v>
      </c>
      <c r="J2619" s="11">
        <v>0.0</v>
      </c>
      <c r="K2619" s="13">
        <v>5.4</v>
      </c>
      <c r="L2619" s="13">
        <v>6.0</v>
      </c>
      <c r="M2619" s="11">
        <v>-12.0</v>
      </c>
      <c r="N2619" s="14">
        <v>0.7</v>
      </c>
      <c r="O2619" s="13">
        <v>52.5</v>
      </c>
      <c r="P2619" s="13">
        <v>9.5</v>
      </c>
      <c r="Q2619" s="13">
        <v>23.0</v>
      </c>
      <c r="R2619" s="13">
        <v>10.6</v>
      </c>
      <c r="S2619" s="13">
        <v>2.7</v>
      </c>
      <c r="T2619" s="13">
        <v>2.1</v>
      </c>
      <c r="U2619" s="13">
        <v>0.7</v>
      </c>
      <c r="V2619" s="13">
        <v>60.8</v>
      </c>
      <c r="W2619" s="11" t="str">
        <f t="shared" si="1"/>
        <v>C-Weak|BBVA|Retail|2025</v>
      </c>
      <c r="X2619" s="15">
        <f>(MAX(0,MIN(1,1-(K2619-scaling_params!$B$2)/(scaling_params!$C$2-scaling_params!$B$2)))+MAX(0,MIN(1,(L2619-scaling_params!$B$3)/(scaling_params!$C$3-scaling_params!$B$3))))/2</f>
        <v>0.2205882353</v>
      </c>
      <c r="Y2619" s="15">
        <f>(MAX(0,MIN(1,(M2619-scaling_params!$B$4)/(scaling_params!$C$4-scaling_params!$B$4)))+MAX(0,MIN(1,(N2619-scaling_params!$B$5)/(scaling_params!$C$5-scaling_params!$B$5))))/2</f>
        <v>0.3291666667</v>
      </c>
      <c r="Z2619" s="15">
        <f>(MAX(0,MIN(1,(O2619-scaling_params!$B$6)/(scaling_params!$C$6-scaling_params!$B$6)))+MAX(0,MIN(1,1-(P2619-scaling_params!$B$7)/(scaling_params!$C$7-scaling_params!$B$7)))+MAX(0,MIN(1,(T2619-scaling_params!$B$11)/(scaling_params!$C$11-scaling_params!$B$11))))/3</f>
        <v>0.05714285714</v>
      </c>
      <c r="AA2619" s="15">
        <f>(MAX(0,MIN(1,1-(Q2619-scaling_params!$B$8)/(scaling_params!$C$8-scaling_params!$B$8)))+MAX(0,MIN(1,(R2619-scaling_params!$B$9)/(scaling_params!$C$9-scaling_params!$B$9)))+MAX(0,MIN(1,(S2619-scaling_params!$B$10)/(scaling_params!$C$10-scaling_params!$B$10))))/3</f>
        <v>0.1162819558</v>
      </c>
      <c r="AB2619" s="15">
        <f>(MAX(0,MIN(1,(U2619-scaling_params!$B$12)/(scaling_params!$C$12-scaling_params!$B$12)))+MAX(0,MIN(1,(V2619-scaling_params!$B$13)/(scaling_params!$C$13-scaling_params!$B$13))))/2</f>
        <v>0.1581818182</v>
      </c>
      <c r="AC2619" s="13">
        <f>(scaling_params!$G$2*X2619+scaling_params!$G$3*Y2619+scaling_params!$G$4*Z2619+scaling_params!$G$5*AA2619+scaling_params!$G$6*AB2619)*100</f>
        <v>18.17520522</v>
      </c>
      <c r="AD2619" s="11" t="s">
        <v>681</v>
      </c>
      <c r="AE2619" s="11">
        <f t="shared" si="2"/>
        <v>0</v>
      </c>
    </row>
    <row r="2620" ht="15.75" customHeight="1">
      <c r="A2620" s="11" t="s">
        <v>488</v>
      </c>
      <c r="B2620" s="11" t="s">
        <v>163</v>
      </c>
      <c r="C2620" s="11" t="s">
        <v>449</v>
      </c>
      <c r="D2620" s="11" t="s">
        <v>174</v>
      </c>
      <c r="E2620" s="12">
        <v>2024.0</v>
      </c>
      <c r="F2620" s="11" t="s">
        <v>171</v>
      </c>
      <c r="G2620" s="11" t="s">
        <v>184</v>
      </c>
      <c r="H2620" s="11">
        <v>1.0</v>
      </c>
      <c r="I2620" s="13">
        <v>8.6</v>
      </c>
      <c r="J2620" s="11">
        <v>0.0</v>
      </c>
      <c r="K2620" s="13">
        <v>4.4</v>
      </c>
      <c r="L2620" s="13">
        <v>5.6</v>
      </c>
      <c r="M2620" s="11">
        <v>-4.0</v>
      </c>
      <c r="N2620" s="14">
        <v>0.66</v>
      </c>
      <c r="O2620" s="13">
        <v>50.8</v>
      </c>
      <c r="P2620" s="13">
        <v>10.1</v>
      </c>
      <c r="Q2620" s="13">
        <v>23.5</v>
      </c>
      <c r="R2620" s="13">
        <v>5.6</v>
      </c>
      <c r="S2620" s="13">
        <v>1.9</v>
      </c>
      <c r="T2620" s="13">
        <v>1.9</v>
      </c>
      <c r="U2620" s="13">
        <v>0.8</v>
      </c>
      <c r="V2620" s="13">
        <v>45.6</v>
      </c>
      <c r="W2620" s="11" t="str">
        <f t="shared" si="1"/>
        <v>C-Weak|BBVA|Digital|2024</v>
      </c>
      <c r="X2620" s="15">
        <f>(MAX(0,MIN(1,1-(K2620-scaling_params!$B$2)/(scaling_params!$C$2-scaling_params!$B$2)))+MAX(0,MIN(1,(L2620-scaling_params!$B$3)/(scaling_params!$C$3-scaling_params!$B$3))))/2</f>
        <v>0.1911764706</v>
      </c>
      <c r="Y2620" s="15">
        <f>(MAX(0,MIN(1,(M2620-scaling_params!$B$4)/(scaling_params!$C$4-scaling_params!$B$4)))+MAX(0,MIN(1,(N2620-scaling_params!$B$5)/(scaling_params!$C$5-scaling_params!$B$5))))/2</f>
        <v>0.3172619048</v>
      </c>
      <c r="Z2620" s="15">
        <f>(MAX(0,MIN(1,(O2620-scaling_params!$B$6)/(scaling_params!$C$6-scaling_params!$B$6)))+MAX(0,MIN(1,1-(P2620-scaling_params!$B$7)/(scaling_params!$C$7-scaling_params!$B$7)))+MAX(0,MIN(1,(T2620-scaling_params!$B$11)/(scaling_params!$C$11-scaling_params!$B$11))))/3</f>
        <v>0.0380952381</v>
      </c>
      <c r="AA2620" s="15">
        <f>(MAX(0,MIN(1,1-(Q2620-scaling_params!$B$8)/(scaling_params!$C$8-scaling_params!$B$8)))+MAX(0,MIN(1,(R2620-scaling_params!$B$9)/(scaling_params!$C$9-scaling_params!$B$9)))+MAX(0,MIN(1,(S2620-scaling_params!$B$10)/(scaling_params!$C$10-scaling_params!$B$10))))/3</f>
        <v>0.02941176471</v>
      </c>
      <c r="AB2620" s="15">
        <f>(MAX(0,MIN(1,(U2620-scaling_params!$B$12)/(scaling_params!$C$12-scaling_params!$B$12)))+MAX(0,MIN(1,(V2620-scaling_params!$B$13)/(scaling_params!$C$13-scaling_params!$B$13))))/2</f>
        <v>0.02</v>
      </c>
      <c r="AC2620" s="13">
        <f>(scaling_params!$G$2*X2620+scaling_params!$G$3*Y2620+scaling_params!$G$4*Z2620+scaling_params!$G$5*AA2620+scaling_params!$G$6*AB2620)*100</f>
        <v>13.59718697</v>
      </c>
      <c r="AD2620" s="11" t="s">
        <v>681</v>
      </c>
      <c r="AE2620" s="11">
        <f t="shared" si="2"/>
        <v>0</v>
      </c>
    </row>
    <row r="2621" ht="15.75" customHeight="1">
      <c r="A2621" s="11" t="s">
        <v>488</v>
      </c>
      <c r="B2621" s="11" t="s">
        <v>163</v>
      </c>
      <c r="C2621" s="11" t="s">
        <v>449</v>
      </c>
      <c r="D2621" s="11" t="s">
        <v>174</v>
      </c>
      <c r="E2621" s="12">
        <v>2025.0</v>
      </c>
      <c r="F2621" s="11" t="s">
        <v>171</v>
      </c>
      <c r="G2621" s="11" t="s">
        <v>184</v>
      </c>
      <c r="H2621" s="11">
        <v>1.0</v>
      </c>
      <c r="I2621" s="13">
        <v>8.3</v>
      </c>
      <c r="J2621" s="11">
        <v>0.0</v>
      </c>
      <c r="K2621" s="13">
        <v>4.9</v>
      </c>
      <c r="L2621" s="13">
        <v>3.8</v>
      </c>
      <c r="M2621" s="11">
        <v>-8.0</v>
      </c>
      <c r="N2621" s="14">
        <v>0.66</v>
      </c>
      <c r="O2621" s="13">
        <v>53.6</v>
      </c>
      <c r="P2621" s="13">
        <v>9.0</v>
      </c>
      <c r="Q2621" s="13">
        <v>22.9</v>
      </c>
      <c r="R2621" s="13">
        <v>8.4</v>
      </c>
      <c r="S2621" s="13">
        <v>2.2</v>
      </c>
      <c r="T2621" s="13">
        <v>2.5</v>
      </c>
      <c r="U2621" s="13">
        <v>0.8</v>
      </c>
      <c r="V2621" s="13">
        <v>56.7</v>
      </c>
      <c r="W2621" s="11" t="str">
        <f t="shared" si="1"/>
        <v>C-Weak|BBVA|Digital|2025</v>
      </c>
      <c r="X2621" s="15">
        <f>(MAX(0,MIN(1,1-(K2621-scaling_params!$B$2)/(scaling_params!$C$2-scaling_params!$B$2)))+MAX(0,MIN(1,(L2621-scaling_params!$B$3)/(scaling_params!$C$3-scaling_params!$B$3))))/2</f>
        <v>0.05882352941</v>
      </c>
      <c r="Y2621" s="15">
        <f>(MAX(0,MIN(1,(M2621-scaling_params!$B$4)/(scaling_params!$C$4-scaling_params!$B$4)))+MAX(0,MIN(1,(N2621-scaling_params!$B$5)/(scaling_params!$C$5-scaling_params!$B$5))))/2</f>
        <v>0.2982142857</v>
      </c>
      <c r="Z2621" s="15">
        <f>(MAX(0,MIN(1,(O2621-scaling_params!$B$6)/(scaling_params!$C$6-scaling_params!$B$6)))+MAX(0,MIN(1,1-(P2621-scaling_params!$B$7)/(scaling_params!$C$7-scaling_params!$B$7)))+MAX(0,MIN(1,(T2621-scaling_params!$B$11)/(scaling_params!$C$11-scaling_params!$B$11))))/3</f>
        <v>0.1132561133</v>
      </c>
      <c r="AA2621" s="15">
        <f>(MAX(0,MIN(1,1-(Q2621-scaling_params!$B$8)/(scaling_params!$C$8-scaling_params!$B$8)))+MAX(0,MIN(1,(R2621-scaling_params!$B$9)/(scaling_params!$C$9-scaling_params!$B$9)))+MAX(0,MIN(1,(S2621-scaling_params!$B$10)/(scaling_params!$C$10-scaling_params!$B$10))))/3</f>
        <v>0.05882352941</v>
      </c>
      <c r="AB2621" s="15">
        <f>(MAX(0,MIN(1,(U2621-scaling_params!$B$12)/(scaling_params!$C$12-scaling_params!$B$12)))+MAX(0,MIN(1,(V2621-scaling_params!$B$13)/(scaling_params!$C$13-scaling_params!$B$13))))/2</f>
        <v>0.1209090909</v>
      </c>
      <c r="AC2621" s="13">
        <f>(scaling_params!$G$2*X2621+scaling_params!$G$3*Y2621+scaling_params!$G$4*Z2621+scaling_params!$G$5*AA2621+scaling_params!$G$6*AB2621)*100</f>
        <v>13.51392871</v>
      </c>
      <c r="AD2621" s="11" t="s">
        <v>681</v>
      </c>
      <c r="AE2621" s="11">
        <f t="shared" si="2"/>
        <v>0</v>
      </c>
    </row>
    <row r="2622" ht="15.75" customHeight="1">
      <c r="A2622" s="11" t="s">
        <v>489</v>
      </c>
      <c r="B2622" s="11" t="s">
        <v>163</v>
      </c>
      <c r="C2622" s="11" t="s">
        <v>449</v>
      </c>
      <c r="D2622" s="11" t="s">
        <v>181</v>
      </c>
      <c r="E2622" s="12">
        <v>2024.0</v>
      </c>
      <c r="F2622" s="11" t="s">
        <v>171</v>
      </c>
      <c r="G2622" s="11" t="s">
        <v>167</v>
      </c>
      <c r="H2622" s="11">
        <v>3.0</v>
      </c>
      <c r="I2622" s="13">
        <v>8.6</v>
      </c>
      <c r="J2622" s="11">
        <v>0.0</v>
      </c>
      <c r="K2622" s="13">
        <v>5.0</v>
      </c>
      <c r="L2622" s="13">
        <v>4.9</v>
      </c>
      <c r="M2622" s="11">
        <v>-21.0</v>
      </c>
      <c r="N2622" s="14">
        <v>0.72</v>
      </c>
      <c r="O2622" s="13">
        <v>58.2</v>
      </c>
      <c r="P2622" s="13">
        <v>10.1</v>
      </c>
      <c r="Q2622" s="13">
        <v>23.5</v>
      </c>
      <c r="R2622" s="13">
        <v>8.2</v>
      </c>
      <c r="S2622" s="13">
        <v>3.6</v>
      </c>
      <c r="T2622" s="13">
        <v>2.4</v>
      </c>
      <c r="U2622" s="13">
        <v>1.0</v>
      </c>
      <c r="V2622" s="13">
        <v>56.1</v>
      </c>
      <c r="W2622" s="11" t="str">
        <f t="shared" si="1"/>
        <v>C-Weak|BBVA|Corporate|2024</v>
      </c>
      <c r="X2622" s="15">
        <f>(MAX(0,MIN(1,1-(K2622-scaling_params!$B$2)/(scaling_params!$C$2-scaling_params!$B$2)))+MAX(0,MIN(1,(L2622-scaling_params!$B$3)/(scaling_params!$C$3-scaling_params!$B$3))))/2</f>
        <v>0.1397058824</v>
      </c>
      <c r="Y2622" s="15">
        <f>(MAX(0,MIN(1,(M2622-scaling_params!$B$4)/(scaling_params!$C$4-scaling_params!$B$4)))+MAX(0,MIN(1,(N2622-scaling_params!$B$5)/(scaling_params!$C$5-scaling_params!$B$5))))/2</f>
        <v>0.3113095238</v>
      </c>
      <c r="Z2622" s="15">
        <f>(MAX(0,MIN(1,(O2622-scaling_params!$B$6)/(scaling_params!$C$6-scaling_params!$B$6)))+MAX(0,MIN(1,1-(P2622-scaling_params!$B$7)/(scaling_params!$C$7-scaling_params!$B$7)))+MAX(0,MIN(1,(T2622-scaling_params!$B$11)/(scaling_params!$C$11-scaling_params!$B$11))))/3</f>
        <v>0.112116926</v>
      </c>
      <c r="AA2622" s="15">
        <f>(MAX(0,MIN(1,1-(Q2622-scaling_params!$B$8)/(scaling_params!$C$8-scaling_params!$B$8)))+MAX(0,MIN(1,(R2622-scaling_params!$B$9)/(scaling_params!$C$9-scaling_params!$B$9)))+MAX(0,MIN(1,(S2622-scaling_params!$B$10)/(scaling_params!$C$10-scaling_params!$B$10))))/3</f>
        <v>0.1960784314</v>
      </c>
      <c r="AB2622" s="15">
        <f>(MAX(0,MIN(1,(U2622-scaling_params!$B$12)/(scaling_params!$C$12-scaling_params!$B$12)))+MAX(0,MIN(1,(V2622-scaling_params!$B$13)/(scaling_params!$C$13-scaling_params!$B$13))))/2</f>
        <v>0.1154545455</v>
      </c>
      <c r="AC2622" s="13">
        <f>(scaling_params!$G$2*X2622+scaling_params!$G$3*Y2622+scaling_params!$G$4*Z2622+scaling_params!$G$5*AA2622+scaling_params!$G$6*AB2622)*100</f>
        <v>18.04695383</v>
      </c>
      <c r="AD2622" s="11" t="s">
        <v>681</v>
      </c>
      <c r="AE2622" s="11">
        <f t="shared" si="2"/>
        <v>0</v>
      </c>
    </row>
    <row r="2623" ht="15.75" customHeight="1">
      <c r="A2623" s="11" t="s">
        <v>489</v>
      </c>
      <c r="B2623" s="11" t="s">
        <v>163</v>
      </c>
      <c r="C2623" s="11" t="s">
        <v>449</v>
      </c>
      <c r="D2623" s="11" t="s">
        <v>181</v>
      </c>
      <c r="E2623" s="12">
        <v>2025.0</v>
      </c>
      <c r="F2623" s="11" t="s">
        <v>171</v>
      </c>
      <c r="G2623" s="11" t="s">
        <v>167</v>
      </c>
      <c r="H2623" s="11">
        <v>3.0</v>
      </c>
      <c r="I2623" s="13">
        <v>8.3</v>
      </c>
      <c r="J2623" s="11">
        <v>0.0</v>
      </c>
      <c r="K2623" s="13">
        <v>5.1</v>
      </c>
      <c r="L2623" s="13">
        <v>4.2</v>
      </c>
      <c r="M2623" s="11">
        <v>-18.0</v>
      </c>
      <c r="N2623" s="14">
        <v>0.65</v>
      </c>
      <c r="O2623" s="13">
        <v>54.3</v>
      </c>
      <c r="P2623" s="13">
        <v>9.4</v>
      </c>
      <c r="Q2623" s="13">
        <v>22.9</v>
      </c>
      <c r="R2623" s="13">
        <v>7.0</v>
      </c>
      <c r="S2623" s="13">
        <v>2.4</v>
      </c>
      <c r="T2623" s="13">
        <v>2.8</v>
      </c>
      <c r="U2623" s="13">
        <v>0.8</v>
      </c>
      <c r="V2623" s="13">
        <v>62.1</v>
      </c>
      <c r="W2623" s="11" t="str">
        <f t="shared" si="1"/>
        <v>C-Weak|BBVA|Corporate|2025</v>
      </c>
      <c r="X2623" s="15">
        <f>(MAX(0,MIN(1,1-(K2623-scaling_params!$B$2)/(scaling_params!$C$2-scaling_params!$B$2)))+MAX(0,MIN(1,(L2623-scaling_params!$B$3)/(scaling_params!$C$3-scaling_params!$B$3))))/2</f>
        <v>0.08823529412</v>
      </c>
      <c r="Y2623" s="15">
        <f>(MAX(0,MIN(1,(M2623-scaling_params!$B$4)/(scaling_params!$C$4-scaling_params!$B$4)))+MAX(0,MIN(1,(N2623-scaling_params!$B$5)/(scaling_params!$C$5-scaling_params!$B$5))))/2</f>
        <v>0.2380952381</v>
      </c>
      <c r="Z2623" s="15">
        <f>(MAX(0,MIN(1,(O2623-scaling_params!$B$6)/(scaling_params!$C$6-scaling_params!$B$6)))+MAX(0,MIN(1,1-(P2623-scaling_params!$B$7)/(scaling_params!$C$7-scaling_params!$B$7)))+MAX(0,MIN(1,(T2623-scaling_params!$B$11)/(scaling_params!$C$11-scaling_params!$B$11))))/3</f>
        <v>0.1238095238</v>
      </c>
      <c r="AA2623" s="15">
        <f>(MAX(0,MIN(1,1-(Q2623-scaling_params!$B$8)/(scaling_params!$C$8-scaling_params!$B$8)))+MAX(0,MIN(1,(R2623-scaling_params!$B$9)/(scaling_params!$C$9-scaling_params!$B$9)))+MAX(0,MIN(1,(S2623-scaling_params!$B$10)/(scaling_params!$C$10-scaling_params!$B$10))))/3</f>
        <v>0.07843137255</v>
      </c>
      <c r="AB2623" s="15">
        <f>(MAX(0,MIN(1,(U2623-scaling_params!$B$12)/(scaling_params!$C$12-scaling_params!$B$12)))+MAX(0,MIN(1,(V2623-scaling_params!$B$13)/(scaling_params!$C$13-scaling_params!$B$13))))/2</f>
        <v>0.17</v>
      </c>
      <c r="AC2623" s="13">
        <f>(scaling_params!$G$2*X2623+scaling_params!$G$3*Y2623+scaling_params!$G$4*Z2623+scaling_params!$G$5*AA2623+scaling_params!$G$6*AB2623)*100</f>
        <v>13.96468347</v>
      </c>
      <c r="AD2623" s="11" t="s">
        <v>681</v>
      </c>
      <c r="AE2623" s="11">
        <f t="shared" si="2"/>
        <v>0</v>
      </c>
    </row>
    <row r="2624" ht="15.75" customHeight="1">
      <c r="A2624" s="11" t="s">
        <v>490</v>
      </c>
      <c r="B2624" s="11" t="s">
        <v>163</v>
      </c>
      <c r="C2624" s="11" t="s">
        <v>449</v>
      </c>
      <c r="D2624" s="11" t="s">
        <v>165</v>
      </c>
      <c r="E2624" s="12">
        <v>2024.0</v>
      </c>
      <c r="F2624" s="11" t="s">
        <v>166</v>
      </c>
      <c r="G2624" s="11" t="s">
        <v>172</v>
      </c>
      <c r="H2624" s="11">
        <v>2.0</v>
      </c>
      <c r="I2624" s="13">
        <v>8.6</v>
      </c>
      <c r="J2624" s="11">
        <v>0.0</v>
      </c>
      <c r="K2624" s="13">
        <v>5.2</v>
      </c>
      <c r="L2624" s="13">
        <v>4.4</v>
      </c>
      <c r="M2624" s="11">
        <v>-3.0</v>
      </c>
      <c r="N2624" s="14">
        <v>0.7</v>
      </c>
      <c r="O2624" s="13">
        <v>53.3</v>
      </c>
      <c r="P2624" s="13">
        <v>9.3</v>
      </c>
      <c r="Q2624" s="13">
        <v>24.0</v>
      </c>
      <c r="R2624" s="13">
        <v>6.7</v>
      </c>
      <c r="S2624" s="13">
        <v>2.3</v>
      </c>
      <c r="T2624" s="13">
        <v>2.0</v>
      </c>
      <c r="U2624" s="13">
        <v>0.6</v>
      </c>
      <c r="V2624" s="13">
        <v>58.0</v>
      </c>
      <c r="W2624" s="11" t="str">
        <f t="shared" si="1"/>
        <v>C-Weak|BBVA|Operations|2024</v>
      </c>
      <c r="X2624" s="15">
        <f>(MAX(0,MIN(1,1-(K2624-scaling_params!$B$2)/(scaling_params!$C$2-scaling_params!$B$2)))+MAX(0,MIN(1,(L2624-scaling_params!$B$3)/(scaling_params!$C$3-scaling_params!$B$3))))/2</f>
        <v>0.1029411765</v>
      </c>
      <c r="Y2624" s="15">
        <f>(MAX(0,MIN(1,(M2624-scaling_params!$B$4)/(scaling_params!$C$4-scaling_params!$B$4)))+MAX(0,MIN(1,(N2624-scaling_params!$B$5)/(scaling_params!$C$5-scaling_params!$B$5))))/2</f>
        <v>0.3720238095</v>
      </c>
      <c r="Z2624" s="15">
        <f>(MAX(0,MIN(1,(O2624-scaling_params!$B$6)/(scaling_params!$C$6-scaling_params!$B$6)))+MAX(0,MIN(1,1-(P2624-scaling_params!$B$7)/(scaling_params!$C$7-scaling_params!$B$7)))+MAX(0,MIN(1,(T2624-scaling_params!$B$11)/(scaling_params!$C$11-scaling_params!$B$11))))/3</f>
        <v>0.04761904762</v>
      </c>
      <c r="AA2624" s="15">
        <f>(MAX(0,MIN(1,1-(Q2624-scaling_params!$B$8)/(scaling_params!$C$8-scaling_params!$B$8)))+MAX(0,MIN(1,(R2624-scaling_params!$B$9)/(scaling_params!$C$9-scaling_params!$B$9)))+MAX(0,MIN(1,(S2624-scaling_params!$B$10)/(scaling_params!$C$10-scaling_params!$B$10))))/3</f>
        <v>0.06862745098</v>
      </c>
      <c r="AB2624" s="15">
        <f>(MAX(0,MIN(1,(U2624-scaling_params!$B$12)/(scaling_params!$C$12-scaling_params!$B$12)))+MAX(0,MIN(1,(V2624-scaling_params!$B$13)/(scaling_params!$C$13-scaling_params!$B$13))))/2</f>
        <v>0.1327272727</v>
      </c>
      <c r="AC2624" s="13">
        <f>(scaling_params!$G$2*X2624+scaling_params!$G$3*Y2624+scaling_params!$G$4*Z2624+scaling_params!$G$5*AA2624+scaling_params!$G$6*AB2624)*100</f>
        <v>15.05474975</v>
      </c>
      <c r="AD2624" s="11" t="s">
        <v>681</v>
      </c>
      <c r="AE2624" s="11">
        <f t="shared" si="2"/>
        <v>0</v>
      </c>
    </row>
    <row r="2625" ht="15.75" customHeight="1">
      <c r="A2625" s="11" t="s">
        <v>490</v>
      </c>
      <c r="B2625" s="11" t="s">
        <v>163</v>
      </c>
      <c r="C2625" s="11" t="s">
        <v>449</v>
      </c>
      <c r="D2625" s="11" t="s">
        <v>165</v>
      </c>
      <c r="E2625" s="12">
        <v>2025.0</v>
      </c>
      <c r="F2625" s="11" t="s">
        <v>166</v>
      </c>
      <c r="G2625" s="11" t="s">
        <v>172</v>
      </c>
      <c r="H2625" s="11">
        <v>2.0</v>
      </c>
      <c r="I2625" s="13">
        <v>8.3</v>
      </c>
      <c r="J2625" s="11">
        <v>0.0</v>
      </c>
      <c r="K2625" s="13">
        <v>4.5</v>
      </c>
      <c r="L2625" s="13">
        <v>5.8</v>
      </c>
      <c r="M2625" s="11">
        <v>-9.0</v>
      </c>
      <c r="N2625" s="14">
        <v>0.7</v>
      </c>
      <c r="O2625" s="13">
        <v>52.7</v>
      </c>
      <c r="P2625" s="13">
        <v>9.3</v>
      </c>
      <c r="Q2625" s="13">
        <v>21.4</v>
      </c>
      <c r="R2625" s="13">
        <v>5.7</v>
      </c>
      <c r="S2625" s="13">
        <v>2.7</v>
      </c>
      <c r="T2625" s="13">
        <v>2.9</v>
      </c>
      <c r="U2625" s="13">
        <v>0.5</v>
      </c>
      <c r="V2625" s="13">
        <v>62.9</v>
      </c>
      <c r="W2625" s="11" t="str">
        <f t="shared" si="1"/>
        <v>C-Weak|BBVA|Operations|2025</v>
      </c>
      <c r="X2625" s="15">
        <f>(MAX(0,MIN(1,1-(K2625-scaling_params!$B$2)/(scaling_params!$C$2-scaling_params!$B$2)))+MAX(0,MIN(1,(L2625-scaling_params!$B$3)/(scaling_params!$C$3-scaling_params!$B$3))))/2</f>
        <v>0.2058823529</v>
      </c>
      <c r="Y2625" s="15">
        <f>(MAX(0,MIN(1,(M2625-scaling_params!$B$4)/(scaling_params!$C$4-scaling_params!$B$4)))+MAX(0,MIN(1,(N2625-scaling_params!$B$5)/(scaling_params!$C$5-scaling_params!$B$5))))/2</f>
        <v>0.343452381</v>
      </c>
      <c r="Z2625" s="15">
        <f>(MAX(0,MIN(1,(O2625-scaling_params!$B$6)/(scaling_params!$C$6-scaling_params!$B$6)))+MAX(0,MIN(1,1-(P2625-scaling_params!$B$7)/(scaling_params!$C$7-scaling_params!$B$7)))+MAX(0,MIN(1,(T2625-scaling_params!$B$11)/(scaling_params!$C$11-scaling_params!$B$11))))/3</f>
        <v>0.1333333333</v>
      </c>
      <c r="AA2625" s="15">
        <f>(MAX(0,MIN(1,1-(Q2625-scaling_params!$B$8)/(scaling_params!$C$8-scaling_params!$B$8)))+MAX(0,MIN(1,(R2625-scaling_params!$B$9)/(scaling_params!$C$9-scaling_params!$B$9)))+MAX(0,MIN(1,(S2625-scaling_params!$B$10)/(scaling_params!$C$10-scaling_params!$B$10))))/3</f>
        <v>0.1078431373</v>
      </c>
      <c r="AB2625" s="15">
        <f>(MAX(0,MIN(1,(U2625-scaling_params!$B$12)/(scaling_params!$C$12-scaling_params!$B$12)))+MAX(0,MIN(1,(V2625-scaling_params!$B$13)/(scaling_params!$C$13-scaling_params!$B$13))))/2</f>
        <v>0.1772727273</v>
      </c>
      <c r="AC2625" s="13">
        <f>(scaling_params!$G$2*X2625+scaling_params!$G$3*Y2625+scaling_params!$G$4*Z2625+scaling_params!$G$5*AA2625+scaling_params!$G$6*AB2625)*100</f>
        <v>20.03255698</v>
      </c>
      <c r="AD2625" s="11" t="s">
        <v>681</v>
      </c>
      <c r="AE2625" s="11">
        <f t="shared" si="2"/>
        <v>0</v>
      </c>
    </row>
    <row r="2626" ht="15.75" customHeight="1">
      <c r="A2626" s="11" t="s">
        <v>491</v>
      </c>
      <c r="B2626" s="11" t="s">
        <v>163</v>
      </c>
      <c r="C2626" s="11" t="s">
        <v>449</v>
      </c>
      <c r="D2626" s="11" t="s">
        <v>181</v>
      </c>
      <c r="E2626" s="12">
        <v>2024.0</v>
      </c>
      <c r="F2626" s="11" t="s">
        <v>166</v>
      </c>
      <c r="G2626" s="11" t="s">
        <v>167</v>
      </c>
      <c r="H2626" s="11">
        <v>1.0</v>
      </c>
      <c r="I2626" s="13">
        <v>8.6</v>
      </c>
      <c r="J2626" s="11">
        <v>0.0</v>
      </c>
      <c r="K2626" s="13">
        <v>5.0</v>
      </c>
      <c r="L2626" s="13">
        <v>4.5</v>
      </c>
      <c r="M2626" s="11">
        <v>-13.0</v>
      </c>
      <c r="N2626" s="14">
        <v>0.73</v>
      </c>
      <c r="O2626" s="13">
        <v>58.2</v>
      </c>
      <c r="P2626" s="13">
        <v>10.1</v>
      </c>
      <c r="Q2626" s="13">
        <v>23.5</v>
      </c>
      <c r="R2626" s="13">
        <v>8.2</v>
      </c>
      <c r="S2626" s="13">
        <v>3.2</v>
      </c>
      <c r="T2626" s="13">
        <v>2.5</v>
      </c>
      <c r="U2626" s="13">
        <v>1.0</v>
      </c>
      <c r="V2626" s="13">
        <v>58.5</v>
      </c>
      <c r="W2626" s="11" t="str">
        <f t="shared" si="1"/>
        <v>C-Weak|BBVA|Corporate|2024</v>
      </c>
      <c r="X2626" s="15">
        <f>(MAX(0,MIN(1,1-(K2626-scaling_params!$B$2)/(scaling_params!$C$2-scaling_params!$B$2)))+MAX(0,MIN(1,(L2626-scaling_params!$B$3)/(scaling_params!$C$3-scaling_params!$B$3))))/2</f>
        <v>0.1102941176</v>
      </c>
      <c r="Y2626" s="15">
        <f>(MAX(0,MIN(1,(M2626-scaling_params!$B$4)/(scaling_params!$C$4-scaling_params!$B$4)))+MAX(0,MIN(1,(N2626-scaling_params!$B$5)/(scaling_params!$C$5-scaling_params!$B$5))))/2</f>
        <v>0.3619047619</v>
      </c>
      <c r="Z2626" s="15">
        <f>(MAX(0,MIN(1,(O2626-scaling_params!$B$6)/(scaling_params!$C$6-scaling_params!$B$6)))+MAX(0,MIN(1,1-(P2626-scaling_params!$B$7)/(scaling_params!$C$7-scaling_params!$B$7)))+MAX(0,MIN(1,(T2626-scaling_params!$B$11)/(scaling_params!$C$11-scaling_params!$B$11))))/3</f>
        <v>0.1216407355</v>
      </c>
      <c r="AA2626" s="15">
        <f>(MAX(0,MIN(1,1-(Q2626-scaling_params!$B$8)/(scaling_params!$C$8-scaling_params!$B$8)))+MAX(0,MIN(1,(R2626-scaling_params!$B$9)/(scaling_params!$C$9-scaling_params!$B$9)))+MAX(0,MIN(1,(S2626-scaling_params!$B$10)/(scaling_params!$C$10-scaling_params!$B$10))))/3</f>
        <v>0.1568627451</v>
      </c>
      <c r="AB2626" s="15">
        <f>(MAX(0,MIN(1,(U2626-scaling_params!$B$12)/(scaling_params!$C$12-scaling_params!$B$12)))+MAX(0,MIN(1,(V2626-scaling_params!$B$13)/(scaling_params!$C$13-scaling_params!$B$13))))/2</f>
        <v>0.1372727273</v>
      </c>
      <c r="AC2626" s="13">
        <f>(scaling_params!$G$2*X2626+scaling_params!$G$3*Y2626+scaling_params!$G$4*Z2626+scaling_params!$G$5*AA2626+scaling_params!$G$6*AB2626)*100</f>
        <v>18.33583345</v>
      </c>
      <c r="AD2626" s="11" t="s">
        <v>681</v>
      </c>
      <c r="AE2626" s="11">
        <f t="shared" si="2"/>
        <v>0</v>
      </c>
    </row>
    <row r="2627" ht="15.75" customHeight="1">
      <c r="A2627" s="11" t="s">
        <v>491</v>
      </c>
      <c r="B2627" s="11" t="s">
        <v>163</v>
      </c>
      <c r="C2627" s="11" t="s">
        <v>449</v>
      </c>
      <c r="D2627" s="11" t="s">
        <v>181</v>
      </c>
      <c r="E2627" s="12">
        <v>2025.0</v>
      </c>
      <c r="F2627" s="11" t="s">
        <v>166</v>
      </c>
      <c r="G2627" s="11" t="s">
        <v>167</v>
      </c>
      <c r="H2627" s="11">
        <v>1.0</v>
      </c>
      <c r="I2627" s="13">
        <v>8.3</v>
      </c>
      <c r="J2627" s="11">
        <v>0.0</v>
      </c>
      <c r="K2627" s="13">
        <v>5.1</v>
      </c>
      <c r="L2627" s="13">
        <v>4.7</v>
      </c>
      <c r="M2627" s="11">
        <v>-16.0</v>
      </c>
      <c r="N2627" s="14">
        <v>0.72</v>
      </c>
      <c r="O2627" s="13">
        <v>54.3</v>
      </c>
      <c r="P2627" s="13">
        <v>9.4</v>
      </c>
      <c r="Q2627" s="13">
        <v>22.9</v>
      </c>
      <c r="R2627" s="13">
        <v>7.0</v>
      </c>
      <c r="S2627" s="13">
        <v>2.7</v>
      </c>
      <c r="T2627" s="13">
        <v>3.3</v>
      </c>
      <c r="U2627" s="13">
        <v>0.8</v>
      </c>
      <c r="V2627" s="13">
        <v>62.0</v>
      </c>
      <c r="W2627" s="11" t="str">
        <f t="shared" si="1"/>
        <v>C-Weak|BBVA|Corporate|2025</v>
      </c>
      <c r="X2627" s="15">
        <f>(MAX(0,MIN(1,1-(K2627-scaling_params!$B$2)/(scaling_params!$C$2-scaling_params!$B$2)))+MAX(0,MIN(1,(L2627-scaling_params!$B$3)/(scaling_params!$C$3-scaling_params!$B$3))))/2</f>
        <v>0.125</v>
      </c>
      <c r="Y2627" s="15">
        <f>(MAX(0,MIN(1,(M2627-scaling_params!$B$4)/(scaling_params!$C$4-scaling_params!$B$4)))+MAX(0,MIN(1,(N2627-scaling_params!$B$5)/(scaling_params!$C$5-scaling_params!$B$5))))/2</f>
        <v>0.3351190476</v>
      </c>
      <c r="Z2627" s="15">
        <f>(MAX(0,MIN(1,(O2627-scaling_params!$B$6)/(scaling_params!$C$6-scaling_params!$B$6)))+MAX(0,MIN(1,1-(P2627-scaling_params!$B$7)/(scaling_params!$C$7-scaling_params!$B$7)))+MAX(0,MIN(1,(T2627-scaling_params!$B$11)/(scaling_params!$C$11-scaling_params!$B$11))))/3</f>
        <v>0.1714285714</v>
      </c>
      <c r="AA2627" s="15">
        <f>(MAX(0,MIN(1,1-(Q2627-scaling_params!$B$8)/(scaling_params!$C$8-scaling_params!$B$8)))+MAX(0,MIN(1,(R2627-scaling_params!$B$9)/(scaling_params!$C$9-scaling_params!$B$9)))+MAX(0,MIN(1,(S2627-scaling_params!$B$10)/(scaling_params!$C$10-scaling_params!$B$10))))/3</f>
        <v>0.1078431373</v>
      </c>
      <c r="AB2627" s="15">
        <f>(MAX(0,MIN(1,(U2627-scaling_params!$B$12)/(scaling_params!$C$12-scaling_params!$B$12)))+MAX(0,MIN(1,(V2627-scaling_params!$B$13)/(scaling_params!$C$13-scaling_params!$B$13))))/2</f>
        <v>0.1690909091</v>
      </c>
      <c r="AC2627" s="13">
        <f>(scaling_params!$G$2*X2627+scaling_params!$G$3*Y2627+scaling_params!$G$4*Z2627+scaling_params!$G$5*AA2627+scaling_params!$G$6*AB2627)*100</f>
        <v>18.73468099</v>
      </c>
      <c r="AD2627" s="11" t="s">
        <v>681</v>
      </c>
      <c r="AE2627" s="11">
        <f t="shared" si="2"/>
        <v>0</v>
      </c>
    </row>
    <row r="2628" ht="15.75" customHeight="1">
      <c r="A2628" s="11" t="s">
        <v>492</v>
      </c>
      <c r="B2628" s="11" t="s">
        <v>163</v>
      </c>
      <c r="C2628" s="11" t="s">
        <v>449</v>
      </c>
      <c r="D2628" s="11" t="s">
        <v>170</v>
      </c>
      <c r="E2628" s="12">
        <v>2024.0</v>
      </c>
      <c r="F2628" s="11" t="s">
        <v>171</v>
      </c>
      <c r="G2628" s="11" t="s">
        <v>175</v>
      </c>
      <c r="H2628" s="11">
        <v>4.0</v>
      </c>
      <c r="I2628" s="13">
        <v>8.6</v>
      </c>
      <c r="J2628" s="11">
        <v>0.0</v>
      </c>
      <c r="K2628" s="13">
        <v>4.7</v>
      </c>
      <c r="L2628" s="13">
        <v>5.2</v>
      </c>
      <c r="M2628" s="11">
        <v>-20.0</v>
      </c>
      <c r="N2628" s="14">
        <v>0.68</v>
      </c>
      <c r="O2628" s="13">
        <v>58.3</v>
      </c>
      <c r="P2628" s="13">
        <v>9.6</v>
      </c>
      <c r="Q2628" s="13">
        <v>23.0</v>
      </c>
      <c r="R2628" s="13">
        <v>10.9</v>
      </c>
      <c r="S2628" s="13">
        <v>2.2</v>
      </c>
      <c r="T2628" s="13">
        <v>2.1</v>
      </c>
      <c r="U2628" s="13">
        <v>1.0</v>
      </c>
      <c r="V2628" s="13">
        <v>62.2</v>
      </c>
      <c r="W2628" s="11" t="str">
        <f t="shared" si="1"/>
        <v>C-Weak|BBVA|Risk|2024</v>
      </c>
      <c r="X2628" s="15">
        <f>(MAX(0,MIN(1,1-(K2628-scaling_params!$B$2)/(scaling_params!$C$2-scaling_params!$B$2)))+MAX(0,MIN(1,(L2628-scaling_params!$B$3)/(scaling_params!$C$3-scaling_params!$B$3))))/2</f>
        <v>0.1617647059</v>
      </c>
      <c r="Y2628" s="15">
        <f>(MAX(0,MIN(1,(M2628-scaling_params!$B$4)/(scaling_params!$C$4-scaling_params!$B$4)))+MAX(0,MIN(1,(N2628-scaling_params!$B$5)/(scaling_params!$C$5-scaling_params!$B$5))))/2</f>
        <v>0.2660714286</v>
      </c>
      <c r="Z2628" s="15">
        <f>(MAX(0,MIN(1,(O2628-scaling_params!$B$6)/(scaling_params!$C$6-scaling_params!$B$6)))+MAX(0,MIN(1,1-(P2628-scaling_params!$B$7)/(scaling_params!$C$7-scaling_params!$B$7)))+MAX(0,MIN(1,(T2628-scaling_params!$B$11)/(scaling_params!$C$11-scaling_params!$B$11))))/3</f>
        <v>0.08519566242</v>
      </c>
      <c r="AA2628" s="15">
        <f>(MAX(0,MIN(1,1-(Q2628-scaling_params!$B$8)/(scaling_params!$C$8-scaling_params!$B$8)))+MAX(0,MIN(1,(R2628-scaling_params!$B$9)/(scaling_params!$C$9-scaling_params!$B$9)))+MAX(0,MIN(1,(S2628-scaling_params!$B$10)/(scaling_params!$C$10-scaling_params!$B$10))))/3</f>
        <v>0.07992057583</v>
      </c>
      <c r="AB2628" s="15">
        <f>(MAX(0,MIN(1,(U2628-scaling_params!$B$12)/(scaling_params!$C$12-scaling_params!$B$12)))+MAX(0,MIN(1,(V2628-scaling_params!$B$13)/(scaling_params!$C$13-scaling_params!$B$13))))/2</f>
        <v>0.1709090909</v>
      </c>
      <c r="AC2628" s="13">
        <f>(scaling_params!$G$2*X2628+scaling_params!$G$3*Y2628+scaling_params!$G$4*Z2628+scaling_params!$G$5*AA2628+scaling_params!$G$6*AB2628)*100</f>
        <v>15.47957663</v>
      </c>
      <c r="AD2628" s="11" t="s">
        <v>681</v>
      </c>
      <c r="AE2628" s="11">
        <f t="shared" si="2"/>
        <v>0</v>
      </c>
    </row>
    <row r="2629" ht="15.75" customHeight="1">
      <c r="A2629" s="11" t="s">
        <v>492</v>
      </c>
      <c r="B2629" s="11" t="s">
        <v>163</v>
      </c>
      <c r="C2629" s="11" t="s">
        <v>449</v>
      </c>
      <c r="D2629" s="11" t="s">
        <v>170</v>
      </c>
      <c r="E2629" s="12">
        <v>2025.0</v>
      </c>
      <c r="F2629" s="11" t="s">
        <v>171</v>
      </c>
      <c r="G2629" s="11" t="s">
        <v>175</v>
      </c>
      <c r="H2629" s="11">
        <v>4.0</v>
      </c>
      <c r="I2629" s="13">
        <v>8.3</v>
      </c>
      <c r="J2629" s="11">
        <v>1.0</v>
      </c>
      <c r="K2629" s="13">
        <v>4.1</v>
      </c>
      <c r="L2629" s="13">
        <v>4.8</v>
      </c>
      <c r="M2629" s="11">
        <v>-11.0</v>
      </c>
      <c r="N2629" s="14">
        <v>0.65</v>
      </c>
      <c r="O2629" s="13">
        <v>54.6</v>
      </c>
      <c r="P2629" s="13">
        <v>8.4</v>
      </c>
      <c r="Q2629" s="13">
        <v>21.3</v>
      </c>
      <c r="R2629" s="13">
        <v>7.8</v>
      </c>
      <c r="S2629" s="13">
        <v>2.4</v>
      </c>
      <c r="T2629" s="13">
        <v>2.4</v>
      </c>
      <c r="U2629" s="13">
        <v>0.9</v>
      </c>
      <c r="V2629" s="13">
        <v>61.2</v>
      </c>
      <c r="W2629" s="11" t="str">
        <f t="shared" si="1"/>
        <v>C-Weak|BBVA|Risk|2025</v>
      </c>
      <c r="X2629" s="15">
        <f>(MAX(0,MIN(1,1-(K2629-scaling_params!$B$2)/(scaling_params!$C$2-scaling_params!$B$2)))+MAX(0,MIN(1,(L2629-scaling_params!$B$3)/(scaling_params!$C$3-scaling_params!$B$3))))/2</f>
        <v>0.1323529412</v>
      </c>
      <c r="Y2629" s="15">
        <f>(MAX(0,MIN(1,(M2629-scaling_params!$B$4)/(scaling_params!$C$4-scaling_params!$B$4)))+MAX(0,MIN(1,(N2629-scaling_params!$B$5)/(scaling_params!$C$5-scaling_params!$B$5))))/2</f>
        <v>0.2714285714</v>
      </c>
      <c r="Z2629" s="15">
        <f>(MAX(0,MIN(1,(O2629-scaling_params!$B$6)/(scaling_params!$C$6-scaling_params!$B$6)))+MAX(0,MIN(1,1-(P2629-scaling_params!$B$7)/(scaling_params!$C$7-scaling_params!$B$7)))+MAX(0,MIN(1,(T2629-scaling_params!$B$11)/(scaling_params!$C$11-scaling_params!$B$11))))/3</f>
        <v>0.1577863578</v>
      </c>
      <c r="AA2629" s="15">
        <f>(MAX(0,MIN(1,1-(Q2629-scaling_params!$B$8)/(scaling_params!$C$8-scaling_params!$B$8)))+MAX(0,MIN(1,(R2629-scaling_params!$B$9)/(scaling_params!$C$9-scaling_params!$B$9)))+MAX(0,MIN(1,(S2629-scaling_params!$B$10)/(scaling_params!$C$10-scaling_params!$B$10))))/3</f>
        <v>0.07843137255</v>
      </c>
      <c r="AB2629" s="15">
        <f>(MAX(0,MIN(1,(U2629-scaling_params!$B$12)/(scaling_params!$C$12-scaling_params!$B$12)))+MAX(0,MIN(1,(V2629-scaling_params!$B$13)/(scaling_params!$C$13-scaling_params!$B$13))))/2</f>
        <v>0.1618181818</v>
      </c>
      <c r="AC2629" s="13">
        <f>(scaling_params!$G$2*X2629+scaling_params!$G$3*Y2629+scaling_params!$G$4*Z2629+scaling_params!$G$5*AA2629+scaling_params!$G$6*AB2629)*100</f>
        <v>16.48669166</v>
      </c>
      <c r="AD2629" s="11" t="s">
        <v>681</v>
      </c>
      <c r="AE2629" s="11">
        <f t="shared" si="2"/>
        <v>0</v>
      </c>
    </row>
    <row r="2630" ht="15.75" customHeight="1">
      <c r="A2630" s="11" t="s">
        <v>493</v>
      </c>
      <c r="B2630" s="11" t="s">
        <v>163</v>
      </c>
      <c r="C2630" s="11" t="s">
        <v>449</v>
      </c>
      <c r="D2630" s="11" t="s">
        <v>165</v>
      </c>
      <c r="E2630" s="12">
        <v>2024.0</v>
      </c>
      <c r="F2630" s="11" t="s">
        <v>166</v>
      </c>
      <c r="G2630" s="11" t="s">
        <v>172</v>
      </c>
      <c r="H2630" s="11">
        <v>5.0</v>
      </c>
      <c r="I2630" s="13">
        <v>8.6</v>
      </c>
      <c r="J2630" s="11">
        <v>0.0</v>
      </c>
      <c r="K2630" s="13">
        <v>5.2</v>
      </c>
      <c r="L2630" s="13">
        <v>5.6</v>
      </c>
      <c r="M2630" s="11">
        <v>-15.0</v>
      </c>
      <c r="N2630" s="14">
        <v>0.68</v>
      </c>
      <c r="O2630" s="13">
        <v>53.3</v>
      </c>
      <c r="P2630" s="13">
        <v>9.3</v>
      </c>
      <c r="Q2630" s="13">
        <v>24.0</v>
      </c>
      <c r="R2630" s="13">
        <v>6.7</v>
      </c>
      <c r="S2630" s="13">
        <v>2.7</v>
      </c>
      <c r="T2630" s="13">
        <v>2.3</v>
      </c>
      <c r="U2630" s="13">
        <v>0.6</v>
      </c>
      <c r="V2630" s="13">
        <v>54.6</v>
      </c>
      <c r="W2630" s="11" t="str">
        <f t="shared" si="1"/>
        <v>C-Weak|BBVA|Operations|2024</v>
      </c>
      <c r="X2630" s="15">
        <f>(MAX(0,MIN(1,1-(K2630-scaling_params!$B$2)/(scaling_params!$C$2-scaling_params!$B$2)))+MAX(0,MIN(1,(L2630-scaling_params!$B$3)/(scaling_params!$C$3-scaling_params!$B$3))))/2</f>
        <v>0.1911764706</v>
      </c>
      <c r="Y2630" s="15">
        <f>(MAX(0,MIN(1,(M2630-scaling_params!$B$4)/(scaling_params!$C$4-scaling_params!$B$4)))+MAX(0,MIN(1,(N2630-scaling_params!$B$5)/(scaling_params!$C$5-scaling_params!$B$5))))/2</f>
        <v>0.2898809524</v>
      </c>
      <c r="Z2630" s="15">
        <f>(MAX(0,MIN(1,(O2630-scaling_params!$B$6)/(scaling_params!$C$6-scaling_params!$B$6)))+MAX(0,MIN(1,1-(P2630-scaling_params!$B$7)/(scaling_params!$C$7-scaling_params!$B$7)))+MAX(0,MIN(1,(T2630-scaling_params!$B$11)/(scaling_params!$C$11-scaling_params!$B$11))))/3</f>
        <v>0.07619047619</v>
      </c>
      <c r="AA2630" s="15">
        <f>(MAX(0,MIN(1,1-(Q2630-scaling_params!$B$8)/(scaling_params!$C$8-scaling_params!$B$8)))+MAX(0,MIN(1,(R2630-scaling_params!$B$9)/(scaling_params!$C$9-scaling_params!$B$9)))+MAX(0,MIN(1,(S2630-scaling_params!$B$10)/(scaling_params!$C$10-scaling_params!$B$10))))/3</f>
        <v>0.1078431373</v>
      </c>
      <c r="AB2630" s="15">
        <f>(MAX(0,MIN(1,(U2630-scaling_params!$B$12)/(scaling_params!$C$12-scaling_params!$B$12)))+MAX(0,MIN(1,(V2630-scaling_params!$B$13)/(scaling_params!$C$13-scaling_params!$B$13))))/2</f>
        <v>0.1018181818</v>
      </c>
      <c r="AC2630" s="13">
        <f>(scaling_params!$G$2*X2630+scaling_params!$G$3*Y2630+scaling_params!$G$4*Z2630+scaling_params!$G$5*AA2630+scaling_params!$G$6*AB2630)*100</f>
        <v>16.19481939</v>
      </c>
      <c r="AD2630" s="11" t="s">
        <v>681</v>
      </c>
      <c r="AE2630" s="11">
        <f t="shared" si="2"/>
        <v>0</v>
      </c>
    </row>
    <row r="2631" ht="15.75" customHeight="1">
      <c r="A2631" s="11" t="s">
        <v>493</v>
      </c>
      <c r="B2631" s="11" t="s">
        <v>163</v>
      </c>
      <c r="C2631" s="11" t="s">
        <v>449</v>
      </c>
      <c r="D2631" s="11" t="s">
        <v>165</v>
      </c>
      <c r="E2631" s="12">
        <v>2025.0</v>
      </c>
      <c r="F2631" s="11" t="s">
        <v>166</v>
      </c>
      <c r="G2631" s="11" t="s">
        <v>172</v>
      </c>
      <c r="H2631" s="11">
        <v>5.0</v>
      </c>
      <c r="I2631" s="13">
        <v>8.3</v>
      </c>
      <c r="J2631" s="11">
        <v>1.0</v>
      </c>
      <c r="K2631" s="13">
        <v>4.5</v>
      </c>
      <c r="L2631" s="13">
        <v>4.1</v>
      </c>
      <c r="M2631" s="11">
        <v>15.0</v>
      </c>
      <c r="N2631" s="14">
        <v>0.68</v>
      </c>
      <c r="O2631" s="13">
        <v>52.7</v>
      </c>
      <c r="P2631" s="13">
        <v>9.3</v>
      </c>
      <c r="Q2631" s="13">
        <v>21.4</v>
      </c>
      <c r="R2631" s="13">
        <v>5.7</v>
      </c>
      <c r="S2631" s="13">
        <v>3.3</v>
      </c>
      <c r="T2631" s="13">
        <v>2.7</v>
      </c>
      <c r="U2631" s="13">
        <v>0.5</v>
      </c>
      <c r="V2631" s="13">
        <v>59.8</v>
      </c>
      <c r="W2631" s="11" t="str">
        <f t="shared" si="1"/>
        <v>C-Weak|BBVA|Operations|2025</v>
      </c>
      <c r="X2631" s="15">
        <f>(MAX(0,MIN(1,1-(K2631-scaling_params!$B$2)/(scaling_params!$C$2-scaling_params!$B$2)))+MAX(0,MIN(1,(L2631-scaling_params!$B$3)/(scaling_params!$C$3-scaling_params!$B$3))))/2</f>
        <v>0.08088235294</v>
      </c>
      <c r="Y2631" s="15">
        <f>(MAX(0,MIN(1,(M2631-scaling_params!$B$4)/(scaling_params!$C$4-scaling_params!$B$4)))+MAX(0,MIN(1,(N2631-scaling_params!$B$5)/(scaling_params!$C$5-scaling_params!$B$5))))/2</f>
        <v>0.4327380952</v>
      </c>
      <c r="Z2631" s="15">
        <f>(MAX(0,MIN(1,(O2631-scaling_params!$B$6)/(scaling_params!$C$6-scaling_params!$B$6)))+MAX(0,MIN(1,1-(P2631-scaling_params!$B$7)/(scaling_params!$C$7-scaling_params!$B$7)))+MAX(0,MIN(1,(T2631-scaling_params!$B$11)/(scaling_params!$C$11-scaling_params!$B$11))))/3</f>
        <v>0.1142857143</v>
      </c>
      <c r="AA2631" s="15">
        <f>(MAX(0,MIN(1,1-(Q2631-scaling_params!$B$8)/(scaling_params!$C$8-scaling_params!$B$8)))+MAX(0,MIN(1,(R2631-scaling_params!$B$9)/(scaling_params!$C$9-scaling_params!$B$9)))+MAX(0,MIN(1,(S2631-scaling_params!$B$10)/(scaling_params!$C$10-scaling_params!$B$10))))/3</f>
        <v>0.1666666667</v>
      </c>
      <c r="AB2631" s="15">
        <f>(MAX(0,MIN(1,(U2631-scaling_params!$B$12)/(scaling_params!$C$12-scaling_params!$B$12)))+MAX(0,MIN(1,(V2631-scaling_params!$B$13)/(scaling_params!$C$13-scaling_params!$B$13))))/2</f>
        <v>0.1490909091</v>
      </c>
      <c r="AC2631" s="13">
        <f>(scaling_params!$G$2*X2631+scaling_params!$G$3*Y2631+scaling_params!$G$4*Z2631+scaling_params!$G$5*AA2631+scaling_params!$G$6*AB2631)*100</f>
        <v>19.44840088</v>
      </c>
      <c r="AD2631" s="11" t="s">
        <v>681</v>
      </c>
      <c r="AE2631" s="11">
        <f t="shared" si="2"/>
        <v>0</v>
      </c>
    </row>
    <row r="2632" ht="15.75" customHeight="1">
      <c r="A2632" s="11" t="s">
        <v>494</v>
      </c>
      <c r="B2632" s="11" t="s">
        <v>163</v>
      </c>
      <c r="C2632" s="11" t="s">
        <v>449</v>
      </c>
      <c r="D2632" s="11" t="s">
        <v>177</v>
      </c>
      <c r="E2632" s="12">
        <v>2024.0</v>
      </c>
      <c r="F2632" s="11" t="s">
        <v>171</v>
      </c>
      <c r="G2632" s="11" t="s">
        <v>184</v>
      </c>
      <c r="H2632" s="11">
        <v>2.0</v>
      </c>
      <c r="I2632" s="13">
        <v>8.6</v>
      </c>
      <c r="J2632" s="11">
        <v>0.0</v>
      </c>
      <c r="K2632" s="13">
        <v>4.9</v>
      </c>
      <c r="L2632" s="13">
        <v>4.5</v>
      </c>
      <c r="M2632" s="11">
        <v>-17.0</v>
      </c>
      <c r="N2632" s="14">
        <v>0.6</v>
      </c>
      <c r="O2632" s="13">
        <v>59.8</v>
      </c>
      <c r="P2632" s="13">
        <v>9.1</v>
      </c>
      <c r="Q2632" s="13">
        <v>23.3</v>
      </c>
      <c r="R2632" s="13">
        <v>7.2</v>
      </c>
      <c r="S2632" s="13">
        <v>2.5</v>
      </c>
      <c r="T2632" s="13">
        <v>2.0</v>
      </c>
      <c r="U2632" s="13">
        <v>0.7</v>
      </c>
      <c r="V2632" s="13">
        <v>56.7</v>
      </c>
      <c r="W2632" s="11" t="str">
        <f t="shared" si="1"/>
        <v>C-Weak|BBVA|Retail|2024</v>
      </c>
      <c r="X2632" s="15">
        <f>(MAX(0,MIN(1,1-(K2632-scaling_params!$B$2)/(scaling_params!$C$2-scaling_params!$B$2)))+MAX(0,MIN(1,(L2632-scaling_params!$B$3)/(scaling_params!$C$3-scaling_params!$B$3))))/2</f>
        <v>0.1102941176</v>
      </c>
      <c r="Y2632" s="15">
        <f>(MAX(0,MIN(1,(M2632-scaling_params!$B$4)/(scaling_params!$C$4-scaling_params!$B$4)))+MAX(0,MIN(1,(N2632-scaling_params!$B$5)/(scaling_params!$C$5-scaling_params!$B$5))))/2</f>
        <v>0.1803571429</v>
      </c>
      <c r="Z2632" s="15">
        <f>(MAX(0,MIN(1,(O2632-scaling_params!$B$6)/(scaling_params!$C$6-scaling_params!$B$6)))+MAX(0,MIN(1,1-(P2632-scaling_params!$B$7)/(scaling_params!$C$7-scaling_params!$B$7)))+MAX(0,MIN(1,(T2632-scaling_params!$B$11)/(scaling_params!$C$11-scaling_params!$B$11))))/3</f>
        <v>0.1094333372</v>
      </c>
      <c r="AA2632" s="15">
        <f>(MAX(0,MIN(1,1-(Q2632-scaling_params!$B$8)/(scaling_params!$C$8-scaling_params!$B$8)))+MAX(0,MIN(1,(R2632-scaling_params!$B$9)/(scaling_params!$C$9-scaling_params!$B$9)))+MAX(0,MIN(1,(S2632-scaling_params!$B$10)/(scaling_params!$C$10-scaling_params!$B$10))))/3</f>
        <v>0.08823529412</v>
      </c>
      <c r="AB2632" s="15">
        <f>(MAX(0,MIN(1,(U2632-scaling_params!$B$12)/(scaling_params!$C$12-scaling_params!$B$12)))+MAX(0,MIN(1,(V2632-scaling_params!$B$13)/(scaling_params!$C$13-scaling_params!$B$13))))/2</f>
        <v>0.1209090909</v>
      </c>
      <c r="AC2632" s="13">
        <f>(scaling_params!$G$2*X2632+scaling_params!$G$3*Y2632+scaling_params!$G$4*Z2632+scaling_params!$G$5*AA2632+scaling_params!$G$6*AB2632)*100</f>
        <v>12.38165649</v>
      </c>
      <c r="AD2632" s="11" t="s">
        <v>681</v>
      </c>
      <c r="AE2632" s="11">
        <f t="shared" si="2"/>
        <v>0</v>
      </c>
    </row>
    <row r="2633" ht="15.75" customHeight="1">
      <c r="A2633" s="11" t="s">
        <v>494</v>
      </c>
      <c r="B2633" s="11" t="s">
        <v>163</v>
      </c>
      <c r="C2633" s="11" t="s">
        <v>449</v>
      </c>
      <c r="D2633" s="11" t="s">
        <v>177</v>
      </c>
      <c r="E2633" s="12">
        <v>2025.0</v>
      </c>
      <c r="F2633" s="11" t="s">
        <v>171</v>
      </c>
      <c r="G2633" s="11" t="s">
        <v>184</v>
      </c>
      <c r="H2633" s="11">
        <v>2.0</v>
      </c>
      <c r="I2633" s="13">
        <v>8.3</v>
      </c>
      <c r="J2633" s="11">
        <v>0.0</v>
      </c>
      <c r="K2633" s="13">
        <v>5.4</v>
      </c>
      <c r="L2633" s="13">
        <v>4.6</v>
      </c>
      <c r="M2633" s="11">
        <v>-19.0</v>
      </c>
      <c r="N2633" s="14">
        <v>0.7</v>
      </c>
      <c r="O2633" s="13">
        <v>52.5</v>
      </c>
      <c r="P2633" s="13">
        <v>9.5</v>
      </c>
      <c r="Q2633" s="13">
        <v>23.0</v>
      </c>
      <c r="R2633" s="13">
        <v>10.6</v>
      </c>
      <c r="S2633" s="13">
        <v>2.2</v>
      </c>
      <c r="T2633" s="13">
        <v>1.6</v>
      </c>
      <c r="U2633" s="13">
        <v>0.7</v>
      </c>
      <c r="V2633" s="13">
        <v>57.4</v>
      </c>
      <c r="W2633" s="11" t="str">
        <f t="shared" si="1"/>
        <v>C-Weak|BBVA|Retail|2025</v>
      </c>
      <c r="X2633" s="15">
        <f>(MAX(0,MIN(1,1-(K2633-scaling_params!$B$2)/(scaling_params!$C$2-scaling_params!$B$2)))+MAX(0,MIN(1,(L2633-scaling_params!$B$3)/(scaling_params!$C$3-scaling_params!$B$3))))/2</f>
        <v>0.1176470588</v>
      </c>
      <c r="Y2633" s="15">
        <f>(MAX(0,MIN(1,(M2633-scaling_params!$B$4)/(scaling_params!$C$4-scaling_params!$B$4)))+MAX(0,MIN(1,(N2633-scaling_params!$B$5)/(scaling_params!$C$5-scaling_params!$B$5))))/2</f>
        <v>0.2958333333</v>
      </c>
      <c r="Z2633" s="15">
        <f>(MAX(0,MIN(1,(O2633-scaling_params!$B$6)/(scaling_params!$C$6-scaling_params!$B$6)))+MAX(0,MIN(1,1-(P2633-scaling_params!$B$7)/(scaling_params!$C$7-scaling_params!$B$7)))+MAX(0,MIN(1,(T2633-scaling_params!$B$11)/(scaling_params!$C$11-scaling_params!$B$11))))/3</f>
        <v>0.009523809524</v>
      </c>
      <c r="AA2633" s="15">
        <f>(MAX(0,MIN(1,1-(Q2633-scaling_params!$B$8)/(scaling_params!$C$8-scaling_params!$B$8)))+MAX(0,MIN(1,(R2633-scaling_params!$B$9)/(scaling_params!$C$9-scaling_params!$B$9)))+MAX(0,MIN(1,(S2633-scaling_params!$B$10)/(scaling_params!$C$10-scaling_params!$B$10))))/3</f>
        <v>0.06726234798</v>
      </c>
      <c r="AB2633" s="15">
        <f>(MAX(0,MIN(1,(U2633-scaling_params!$B$12)/(scaling_params!$C$12-scaling_params!$B$12)))+MAX(0,MIN(1,(V2633-scaling_params!$B$13)/(scaling_params!$C$13-scaling_params!$B$13))))/2</f>
        <v>0.1272727273</v>
      </c>
      <c r="AC2633" s="13">
        <f>(scaling_params!$G$2*X2633+scaling_params!$G$3*Y2633+scaling_params!$G$4*Z2633+scaling_params!$G$5*AA2633+scaling_params!$G$6*AB2633)*100</f>
        <v>12.62623425</v>
      </c>
      <c r="AD2633" s="11" t="s">
        <v>681</v>
      </c>
      <c r="AE2633" s="11">
        <f t="shared" si="2"/>
        <v>0</v>
      </c>
    </row>
    <row r="2634" ht="15.75" customHeight="1">
      <c r="A2634" s="11" t="s">
        <v>495</v>
      </c>
      <c r="B2634" s="11" t="s">
        <v>163</v>
      </c>
      <c r="C2634" s="11" t="s">
        <v>449</v>
      </c>
      <c r="D2634" s="11" t="s">
        <v>165</v>
      </c>
      <c r="E2634" s="12">
        <v>2024.0</v>
      </c>
      <c r="F2634" s="11" t="s">
        <v>171</v>
      </c>
      <c r="G2634" s="11" t="s">
        <v>184</v>
      </c>
      <c r="H2634" s="11">
        <v>3.0</v>
      </c>
      <c r="I2634" s="13">
        <v>8.6</v>
      </c>
      <c r="J2634" s="11">
        <v>1.0</v>
      </c>
      <c r="K2634" s="13">
        <v>5.2</v>
      </c>
      <c r="L2634" s="13">
        <v>4.5</v>
      </c>
      <c r="M2634" s="11">
        <v>-31.0</v>
      </c>
      <c r="N2634" s="14">
        <v>0.63</v>
      </c>
      <c r="O2634" s="13">
        <v>53.3</v>
      </c>
      <c r="P2634" s="13">
        <v>9.3</v>
      </c>
      <c r="Q2634" s="13">
        <v>24.0</v>
      </c>
      <c r="R2634" s="13">
        <v>6.7</v>
      </c>
      <c r="S2634" s="13">
        <v>2.7</v>
      </c>
      <c r="T2634" s="13">
        <v>2.0</v>
      </c>
      <c r="U2634" s="13">
        <v>0.6</v>
      </c>
      <c r="V2634" s="13">
        <v>48.2</v>
      </c>
      <c r="W2634" s="11" t="str">
        <f t="shared" si="1"/>
        <v>C-Weak|BBVA|Operations|2024</v>
      </c>
      <c r="X2634" s="15">
        <f>(MAX(0,MIN(1,1-(K2634-scaling_params!$B$2)/(scaling_params!$C$2-scaling_params!$B$2)))+MAX(0,MIN(1,(L2634-scaling_params!$B$3)/(scaling_params!$C$3-scaling_params!$B$3))))/2</f>
        <v>0.1102941176</v>
      </c>
      <c r="Y2634" s="15">
        <f>(MAX(0,MIN(1,(M2634-scaling_params!$B$4)/(scaling_params!$C$4-scaling_params!$B$4)))+MAX(0,MIN(1,(N2634-scaling_params!$B$5)/(scaling_params!$C$5-scaling_params!$B$5))))/2</f>
        <v>0.1511904762</v>
      </c>
      <c r="Z2634" s="15">
        <f>(MAX(0,MIN(1,(O2634-scaling_params!$B$6)/(scaling_params!$C$6-scaling_params!$B$6)))+MAX(0,MIN(1,1-(P2634-scaling_params!$B$7)/(scaling_params!$C$7-scaling_params!$B$7)))+MAX(0,MIN(1,(T2634-scaling_params!$B$11)/(scaling_params!$C$11-scaling_params!$B$11))))/3</f>
        <v>0.04761904762</v>
      </c>
      <c r="AA2634" s="15">
        <f>(MAX(0,MIN(1,1-(Q2634-scaling_params!$B$8)/(scaling_params!$C$8-scaling_params!$B$8)))+MAX(0,MIN(1,(R2634-scaling_params!$B$9)/(scaling_params!$C$9-scaling_params!$B$9)))+MAX(0,MIN(1,(S2634-scaling_params!$B$10)/(scaling_params!$C$10-scaling_params!$B$10))))/3</f>
        <v>0.1078431373</v>
      </c>
      <c r="AB2634" s="15">
        <f>(MAX(0,MIN(1,(U2634-scaling_params!$B$12)/(scaling_params!$C$12-scaling_params!$B$12)))+MAX(0,MIN(1,(V2634-scaling_params!$B$13)/(scaling_params!$C$13-scaling_params!$B$13))))/2</f>
        <v>0.04363636364</v>
      </c>
      <c r="AC2634" s="13">
        <f>(scaling_params!$G$2*X2634+scaling_params!$G$3*Y2634+scaling_params!$G$4*Z2634+scaling_params!$G$5*AA2634+scaling_params!$G$6*AB2634)*100</f>
        <v>9.676883881</v>
      </c>
      <c r="AD2634" s="11" t="s">
        <v>681</v>
      </c>
      <c r="AE2634" s="11">
        <f t="shared" si="2"/>
        <v>0</v>
      </c>
    </row>
    <row r="2635" ht="15.75" customHeight="1">
      <c r="A2635" s="11" t="s">
        <v>495</v>
      </c>
      <c r="B2635" s="11" t="s">
        <v>163</v>
      </c>
      <c r="C2635" s="11" t="s">
        <v>449</v>
      </c>
      <c r="D2635" s="11" t="s">
        <v>165</v>
      </c>
      <c r="E2635" s="12">
        <v>2025.0</v>
      </c>
      <c r="F2635" s="11" t="s">
        <v>171</v>
      </c>
      <c r="G2635" s="11" t="s">
        <v>184</v>
      </c>
      <c r="H2635" s="11">
        <v>3.0</v>
      </c>
      <c r="I2635" s="13">
        <v>8.3</v>
      </c>
      <c r="J2635" s="11">
        <v>0.0</v>
      </c>
      <c r="K2635" s="13">
        <v>4.5</v>
      </c>
      <c r="L2635" s="13">
        <v>4.0</v>
      </c>
      <c r="M2635" s="11">
        <v>-12.0</v>
      </c>
      <c r="N2635" s="14">
        <v>0.69</v>
      </c>
      <c r="O2635" s="13">
        <v>52.7</v>
      </c>
      <c r="P2635" s="13">
        <v>9.3</v>
      </c>
      <c r="Q2635" s="13">
        <v>21.4</v>
      </c>
      <c r="R2635" s="13">
        <v>5.7</v>
      </c>
      <c r="S2635" s="13">
        <v>2.3</v>
      </c>
      <c r="T2635" s="13">
        <v>2.8</v>
      </c>
      <c r="U2635" s="13">
        <v>0.5</v>
      </c>
      <c r="V2635" s="13">
        <v>44.6</v>
      </c>
      <c r="W2635" s="11" t="str">
        <f t="shared" si="1"/>
        <v>C-Weak|BBVA|Operations|2025</v>
      </c>
      <c r="X2635" s="15">
        <f>(MAX(0,MIN(1,1-(K2635-scaling_params!$B$2)/(scaling_params!$C$2-scaling_params!$B$2)))+MAX(0,MIN(1,(L2635-scaling_params!$B$3)/(scaling_params!$C$3-scaling_params!$B$3))))/2</f>
        <v>0.07352941176</v>
      </c>
      <c r="Y2635" s="15">
        <f>(MAX(0,MIN(1,(M2635-scaling_params!$B$4)/(scaling_params!$C$4-scaling_params!$B$4)))+MAX(0,MIN(1,(N2635-scaling_params!$B$5)/(scaling_params!$C$5-scaling_params!$B$5))))/2</f>
        <v>0.3166666667</v>
      </c>
      <c r="Z2635" s="15">
        <f>(MAX(0,MIN(1,(O2635-scaling_params!$B$6)/(scaling_params!$C$6-scaling_params!$B$6)))+MAX(0,MIN(1,1-(P2635-scaling_params!$B$7)/(scaling_params!$C$7-scaling_params!$B$7)))+MAX(0,MIN(1,(T2635-scaling_params!$B$11)/(scaling_params!$C$11-scaling_params!$B$11))))/3</f>
        <v>0.1238095238</v>
      </c>
      <c r="AA2635" s="15">
        <f>(MAX(0,MIN(1,1-(Q2635-scaling_params!$B$8)/(scaling_params!$C$8-scaling_params!$B$8)))+MAX(0,MIN(1,(R2635-scaling_params!$B$9)/(scaling_params!$C$9-scaling_params!$B$9)))+MAX(0,MIN(1,(S2635-scaling_params!$B$10)/(scaling_params!$C$10-scaling_params!$B$10))))/3</f>
        <v>0.06862745098</v>
      </c>
      <c r="AB2635" s="15">
        <f>(MAX(0,MIN(1,(U2635-scaling_params!$B$12)/(scaling_params!$C$12-scaling_params!$B$12)))+MAX(0,MIN(1,(V2635-scaling_params!$B$13)/(scaling_params!$C$13-scaling_params!$B$13))))/2</f>
        <v>0.01090909091</v>
      </c>
      <c r="AC2635" s="13">
        <f>(scaling_params!$G$2*X2635+scaling_params!$G$3*Y2635+scaling_params!$G$4*Z2635+scaling_params!$G$5*AA2635+scaling_params!$G$6*AB2635)*100</f>
        <v>13.41570206</v>
      </c>
      <c r="AD2635" s="11" t="s">
        <v>681</v>
      </c>
      <c r="AE2635" s="11">
        <f t="shared" si="2"/>
        <v>0</v>
      </c>
    </row>
    <row r="2636" ht="15.75" customHeight="1">
      <c r="A2636" s="11" t="s">
        <v>496</v>
      </c>
      <c r="B2636" s="11" t="s">
        <v>163</v>
      </c>
      <c r="C2636" s="11" t="s">
        <v>449</v>
      </c>
      <c r="D2636" s="11" t="s">
        <v>170</v>
      </c>
      <c r="E2636" s="12">
        <v>2024.0</v>
      </c>
      <c r="F2636" s="11" t="s">
        <v>171</v>
      </c>
      <c r="G2636" s="11" t="s">
        <v>172</v>
      </c>
      <c r="H2636" s="11">
        <v>5.0</v>
      </c>
      <c r="I2636" s="13">
        <v>8.6</v>
      </c>
      <c r="J2636" s="11">
        <v>0.0</v>
      </c>
      <c r="K2636" s="13">
        <v>4.7</v>
      </c>
      <c r="L2636" s="13">
        <v>4.5</v>
      </c>
      <c r="M2636" s="11">
        <v>-13.0</v>
      </c>
      <c r="N2636" s="14">
        <v>0.59</v>
      </c>
      <c r="O2636" s="13">
        <v>58.3</v>
      </c>
      <c r="P2636" s="13">
        <v>9.6</v>
      </c>
      <c r="Q2636" s="13">
        <v>23.0</v>
      </c>
      <c r="R2636" s="13">
        <v>10.9</v>
      </c>
      <c r="S2636" s="13">
        <v>2.5</v>
      </c>
      <c r="T2636" s="13">
        <v>1.8</v>
      </c>
      <c r="U2636" s="13">
        <v>1.0</v>
      </c>
      <c r="V2636" s="13">
        <v>51.5</v>
      </c>
      <c r="W2636" s="11" t="str">
        <f t="shared" si="1"/>
        <v>C-Weak|BBVA|Risk|2024</v>
      </c>
      <c r="X2636" s="15">
        <f>(MAX(0,MIN(1,1-(K2636-scaling_params!$B$2)/(scaling_params!$C$2-scaling_params!$B$2)))+MAX(0,MIN(1,(L2636-scaling_params!$B$3)/(scaling_params!$C$3-scaling_params!$B$3))))/2</f>
        <v>0.1102941176</v>
      </c>
      <c r="Y2636" s="15">
        <f>(MAX(0,MIN(1,(M2636-scaling_params!$B$4)/(scaling_params!$C$4-scaling_params!$B$4)))+MAX(0,MIN(1,(N2636-scaling_params!$B$5)/(scaling_params!$C$5-scaling_params!$B$5))))/2</f>
        <v>0.1869047619</v>
      </c>
      <c r="Z2636" s="15">
        <f>(MAX(0,MIN(1,(O2636-scaling_params!$B$6)/(scaling_params!$C$6-scaling_params!$B$6)))+MAX(0,MIN(1,1-(P2636-scaling_params!$B$7)/(scaling_params!$C$7-scaling_params!$B$7)))+MAX(0,MIN(1,(T2636-scaling_params!$B$11)/(scaling_params!$C$11-scaling_params!$B$11))))/3</f>
        <v>0.05662423385</v>
      </c>
      <c r="AA2636" s="15">
        <f>(MAX(0,MIN(1,1-(Q2636-scaling_params!$B$8)/(scaling_params!$C$8-scaling_params!$B$8)))+MAX(0,MIN(1,(R2636-scaling_params!$B$9)/(scaling_params!$C$9-scaling_params!$B$9)))+MAX(0,MIN(1,(S2636-scaling_params!$B$10)/(scaling_params!$C$10-scaling_params!$B$10))))/3</f>
        <v>0.1093323405</v>
      </c>
      <c r="AB2636" s="15">
        <f>(MAX(0,MIN(1,(U2636-scaling_params!$B$12)/(scaling_params!$C$12-scaling_params!$B$12)))+MAX(0,MIN(1,(V2636-scaling_params!$B$13)/(scaling_params!$C$13-scaling_params!$B$13))))/2</f>
        <v>0.07363636364</v>
      </c>
      <c r="AC2636" s="13">
        <f>(scaling_params!$G$2*X2636+scaling_params!$G$3*Y2636+scaling_params!$G$4*Z2636+scaling_params!$G$5*AA2636+scaling_params!$G$6*AB2636)*100</f>
        <v>11.10800145</v>
      </c>
      <c r="AD2636" s="11" t="s">
        <v>681</v>
      </c>
      <c r="AE2636" s="11">
        <f t="shared" si="2"/>
        <v>0</v>
      </c>
    </row>
    <row r="2637" ht="15.75" customHeight="1">
      <c r="A2637" s="11" t="s">
        <v>496</v>
      </c>
      <c r="B2637" s="11" t="s">
        <v>163</v>
      </c>
      <c r="C2637" s="11" t="s">
        <v>449</v>
      </c>
      <c r="D2637" s="11" t="s">
        <v>170</v>
      </c>
      <c r="E2637" s="12">
        <v>2025.0</v>
      </c>
      <c r="F2637" s="11" t="s">
        <v>171</v>
      </c>
      <c r="G2637" s="11" t="s">
        <v>172</v>
      </c>
      <c r="H2637" s="11">
        <v>5.0</v>
      </c>
      <c r="I2637" s="13">
        <v>8.3</v>
      </c>
      <c r="J2637" s="11">
        <v>0.0</v>
      </c>
      <c r="K2637" s="13">
        <v>4.1</v>
      </c>
      <c r="L2637" s="13">
        <v>5.6</v>
      </c>
      <c r="M2637" s="11">
        <v>-22.0</v>
      </c>
      <c r="N2637" s="14">
        <v>0.62</v>
      </c>
      <c r="O2637" s="13">
        <v>54.6</v>
      </c>
      <c r="P2637" s="13">
        <v>8.4</v>
      </c>
      <c r="Q2637" s="13">
        <v>21.3</v>
      </c>
      <c r="R2637" s="13">
        <v>7.8</v>
      </c>
      <c r="S2637" s="13">
        <v>2.6</v>
      </c>
      <c r="T2637" s="13">
        <v>1.6</v>
      </c>
      <c r="U2637" s="13">
        <v>0.9</v>
      </c>
      <c r="V2637" s="13">
        <v>56.0</v>
      </c>
      <c r="W2637" s="11" t="str">
        <f t="shared" si="1"/>
        <v>C-Weak|BBVA|Risk|2025</v>
      </c>
      <c r="X2637" s="15">
        <f>(MAX(0,MIN(1,1-(K2637-scaling_params!$B$2)/(scaling_params!$C$2-scaling_params!$B$2)))+MAX(0,MIN(1,(L2637-scaling_params!$B$3)/(scaling_params!$C$3-scaling_params!$B$3))))/2</f>
        <v>0.1911764706</v>
      </c>
      <c r="Y2637" s="15">
        <f>(MAX(0,MIN(1,(M2637-scaling_params!$B$4)/(scaling_params!$C$4-scaling_params!$B$4)))+MAX(0,MIN(1,(N2637-scaling_params!$B$5)/(scaling_params!$C$5-scaling_params!$B$5))))/2</f>
        <v>0.181547619</v>
      </c>
      <c r="Z2637" s="15">
        <f>(MAX(0,MIN(1,(O2637-scaling_params!$B$6)/(scaling_params!$C$6-scaling_params!$B$6)))+MAX(0,MIN(1,1-(P2637-scaling_params!$B$7)/(scaling_params!$C$7-scaling_params!$B$7)))+MAX(0,MIN(1,(T2637-scaling_params!$B$11)/(scaling_params!$C$11-scaling_params!$B$11))))/3</f>
        <v>0.0815958816</v>
      </c>
      <c r="AA2637" s="15">
        <f>(MAX(0,MIN(1,1-(Q2637-scaling_params!$B$8)/(scaling_params!$C$8-scaling_params!$B$8)))+MAX(0,MIN(1,(R2637-scaling_params!$B$9)/(scaling_params!$C$9-scaling_params!$B$9)))+MAX(0,MIN(1,(S2637-scaling_params!$B$10)/(scaling_params!$C$10-scaling_params!$B$10))))/3</f>
        <v>0.09803921569</v>
      </c>
      <c r="AB2637" s="15">
        <f>(MAX(0,MIN(1,(U2637-scaling_params!$B$12)/(scaling_params!$C$12-scaling_params!$B$12)))+MAX(0,MIN(1,(V2637-scaling_params!$B$13)/(scaling_params!$C$13-scaling_params!$B$13))))/2</f>
        <v>0.1145454545</v>
      </c>
      <c r="AC2637" s="13">
        <f>(scaling_params!$G$2*X2637+scaling_params!$G$3*Y2637+scaling_params!$G$4*Z2637+scaling_params!$G$5*AA2637+scaling_params!$G$6*AB2637)*100</f>
        <v>13.75364588</v>
      </c>
      <c r="AD2637" s="11" t="s">
        <v>681</v>
      </c>
      <c r="AE2637" s="11">
        <f t="shared" si="2"/>
        <v>0</v>
      </c>
    </row>
    <row r="2638" ht="15.75" customHeight="1">
      <c r="A2638" s="11" t="s">
        <v>497</v>
      </c>
      <c r="B2638" s="11" t="s">
        <v>163</v>
      </c>
      <c r="C2638" s="11" t="s">
        <v>449</v>
      </c>
      <c r="D2638" s="11" t="s">
        <v>181</v>
      </c>
      <c r="E2638" s="12">
        <v>2024.0</v>
      </c>
      <c r="F2638" s="11" t="s">
        <v>166</v>
      </c>
      <c r="G2638" s="11" t="s">
        <v>172</v>
      </c>
      <c r="H2638" s="11">
        <v>3.0</v>
      </c>
      <c r="I2638" s="13">
        <v>8.6</v>
      </c>
      <c r="J2638" s="11">
        <v>0.0</v>
      </c>
      <c r="K2638" s="13">
        <v>5.0</v>
      </c>
      <c r="L2638" s="13">
        <v>5.1</v>
      </c>
      <c r="M2638" s="11">
        <v>-20.0</v>
      </c>
      <c r="N2638" s="14">
        <v>0.66</v>
      </c>
      <c r="O2638" s="13">
        <v>58.2</v>
      </c>
      <c r="P2638" s="13">
        <v>10.1</v>
      </c>
      <c r="Q2638" s="13">
        <v>23.5</v>
      </c>
      <c r="R2638" s="13">
        <v>8.2</v>
      </c>
      <c r="S2638" s="13">
        <v>2.2</v>
      </c>
      <c r="T2638" s="13">
        <v>2.2</v>
      </c>
      <c r="U2638" s="13">
        <v>1.0</v>
      </c>
      <c r="V2638" s="13">
        <v>57.3</v>
      </c>
      <c r="W2638" s="11" t="str">
        <f t="shared" si="1"/>
        <v>C-Weak|BBVA|Corporate|2024</v>
      </c>
      <c r="X2638" s="15">
        <f>(MAX(0,MIN(1,1-(K2638-scaling_params!$B$2)/(scaling_params!$C$2-scaling_params!$B$2)))+MAX(0,MIN(1,(L2638-scaling_params!$B$3)/(scaling_params!$C$3-scaling_params!$B$3))))/2</f>
        <v>0.1544117647</v>
      </c>
      <c r="Y2638" s="15">
        <f>(MAX(0,MIN(1,(M2638-scaling_params!$B$4)/(scaling_params!$C$4-scaling_params!$B$4)))+MAX(0,MIN(1,(N2638-scaling_params!$B$5)/(scaling_params!$C$5-scaling_params!$B$5))))/2</f>
        <v>0.2410714286</v>
      </c>
      <c r="Z2638" s="15">
        <f>(MAX(0,MIN(1,(O2638-scaling_params!$B$6)/(scaling_params!$C$6-scaling_params!$B$6)))+MAX(0,MIN(1,1-(P2638-scaling_params!$B$7)/(scaling_params!$C$7-scaling_params!$B$7)))+MAX(0,MIN(1,(T2638-scaling_params!$B$11)/(scaling_params!$C$11-scaling_params!$B$11))))/3</f>
        <v>0.09306930693</v>
      </c>
      <c r="AA2638" s="15">
        <f>(MAX(0,MIN(1,1-(Q2638-scaling_params!$B$8)/(scaling_params!$C$8-scaling_params!$B$8)))+MAX(0,MIN(1,(R2638-scaling_params!$B$9)/(scaling_params!$C$9-scaling_params!$B$9)))+MAX(0,MIN(1,(S2638-scaling_params!$B$10)/(scaling_params!$C$10-scaling_params!$B$10))))/3</f>
        <v>0.05882352941</v>
      </c>
      <c r="AB2638" s="15">
        <f>(MAX(0,MIN(1,(U2638-scaling_params!$B$12)/(scaling_params!$C$12-scaling_params!$B$12)))+MAX(0,MIN(1,(V2638-scaling_params!$B$13)/(scaling_params!$C$13-scaling_params!$B$13))))/2</f>
        <v>0.1263636364</v>
      </c>
      <c r="AC2638" s="13">
        <f>(scaling_params!$G$2*X2638+scaling_params!$G$3*Y2638+scaling_params!$G$4*Z2638+scaling_params!$G$5*AA2638+scaling_params!$G$6*AB2638)*100</f>
        <v>14.00736878</v>
      </c>
      <c r="AD2638" s="11" t="s">
        <v>681</v>
      </c>
      <c r="AE2638" s="11">
        <f t="shared" si="2"/>
        <v>0</v>
      </c>
    </row>
    <row r="2639" ht="15.75" customHeight="1">
      <c r="A2639" s="11" t="s">
        <v>497</v>
      </c>
      <c r="B2639" s="11" t="s">
        <v>163</v>
      </c>
      <c r="C2639" s="11" t="s">
        <v>449</v>
      </c>
      <c r="D2639" s="11" t="s">
        <v>181</v>
      </c>
      <c r="E2639" s="12">
        <v>2025.0</v>
      </c>
      <c r="F2639" s="11" t="s">
        <v>166</v>
      </c>
      <c r="G2639" s="11" t="s">
        <v>172</v>
      </c>
      <c r="H2639" s="11">
        <v>3.0</v>
      </c>
      <c r="I2639" s="13">
        <v>8.3</v>
      </c>
      <c r="J2639" s="11">
        <v>1.0</v>
      </c>
      <c r="K2639" s="13">
        <v>5.1</v>
      </c>
      <c r="L2639" s="13">
        <v>5.8</v>
      </c>
      <c r="M2639" s="11">
        <v>-9.0</v>
      </c>
      <c r="N2639" s="14">
        <v>0.75</v>
      </c>
      <c r="O2639" s="13">
        <v>54.3</v>
      </c>
      <c r="P2639" s="13">
        <v>9.4</v>
      </c>
      <c r="Q2639" s="13">
        <v>22.9</v>
      </c>
      <c r="R2639" s="13">
        <v>7.0</v>
      </c>
      <c r="S2639" s="13">
        <v>2.5</v>
      </c>
      <c r="T2639" s="13">
        <v>2.7</v>
      </c>
      <c r="U2639" s="13">
        <v>0.8</v>
      </c>
      <c r="V2639" s="13">
        <v>59.6</v>
      </c>
      <c r="W2639" s="11" t="str">
        <f t="shared" si="1"/>
        <v>C-Weak|BBVA|Corporate|2025</v>
      </c>
      <c r="X2639" s="15">
        <f>(MAX(0,MIN(1,1-(K2639-scaling_params!$B$2)/(scaling_params!$C$2-scaling_params!$B$2)))+MAX(0,MIN(1,(L2639-scaling_params!$B$3)/(scaling_params!$C$3-scaling_params!$B$3))))/2</f>
        <v>0.2058823529</v>
      </c>
      <c r="Y2639" s="15">
        <f>(MAX(0,MIN(1,(M2639-scaling_params!$B$4)/(scaling_params!$C$4-scaling_params!$B$4)))+MAX(0,MIN(1,(N2639-scaling_params!$B$5)/(scaling_params!$C$5-scaling_params!$B$5))))/2</f>
        <v>0.405952381</v>
      </c>
      <c r="Z2639" s="15">
        <f>(MAX(0,MIN(1,(O2639-scaling_params!$B$6)/(scaling_params!$C$6-scaling_params!$B$6)))+MAX(0,MIN(1,1-(P2639-scaling_params!$B$7)/(scaling_params!$C$7-scaling_params!$B$7)))+MAX(0,MIN(1,(T2639-scaling_params!$B$11)/(scaling_params!$C$11-scaling_params!$B$11))))/3</f>
        <v>0.1142857143</v>
      </c>
      <c r="AA2639" s="15">
        <f>(MAX(0,MIN(1,1-(Q2639-scaling_params!$B$8)/(scaling_params!$C$8-scaling_params!$B$8)))+MAX(0,MIN(1,(R2639-scaling_params!$B$9)/(scaling_params!$C$9-scaling_params!$B$9)))+MAX(0,MIN(1,(S2639-scaling_params!$B$10)/(scaling_params!$C$10-scaling_params!$B$10))))/3</f>
        <v>0.08823529412</v>
      </c>
      <c r="AB2639" s="15">
        <f>(MAX(0,MIN(1,(U2639-scaling_params!$B$12)/(scaling_params!$C$12-scaling_params!$B$12)))+MAX(0,MIN(1,(V2639-scaling_params!$B$13)/(scaling_params!$C$13-scaling_params!$B$13))))/2</f>
        <v>0.1472727273</v>
      </c>
      <c r="AC2639" s="13">
        <f>(scaling_params!$G$2*X2639+scaling_params!$G$3*Y2639+scaling_params!$G$4*Z2639+scaling_params!$G$5*AA2639+scaling_params!$G$6*AB2639)*100</f>
        <v>20.35458989</v>
      </c>
      <c r="AD2639" s="11" t="s">
        <v>681</v>
      </c>
      <c r="AE2639" s="11">
        <f t="shared" si="2"/>
        <v>0</v>
      </c>
    </row>
    <row r="2640" ht="15.75" customHeight="1">
      <c r="A2640" s="11" t="s">
        <v>498</v>
      </c>
      <c r="B2640" s="11" t="s">
        <v>163</v>
      </c>
      <c r="C2640" s="11" t="s">
        <v>449</v>
      </c>
      <c r="D2640" s="11" t="s">
        <v>170</v>
      </c>
      <c r="E2640" s="12">
        <v>2024.0</v>
      </c>
      <c r="F2640" s="11" t="s">
        <v>166</v>
      </c>
      <c r="G2640" s="11" t="s">
        <v>184</v>
      </c>
      <c r="H2640" s="11">
        <v>5.0</v>
      </c>
      <c r="I2640" s="13">
        <v>8.6</v>
      </c>
      <c r="J2640" s="11">
        <v>0.0</v>
      </c>
      <c r="K2640" s="13">
        <v>4.7</v>
      </c>
      <c r="L2640" s="13">
        <v>4.6</v>
      </c>
      <c r="M2640" s="11">
        <v>-23.0</v>
      </c>
      <c r="N2640" s="14">
        <v>0.65</v>
      </c>
      <c r="O2640" s="13">
        <v>58.3</v>
      </c>
      <c r="P2640" s="13">
        <v>9.6</v>
      </c>
      <c r="Q2640" s="13">
        <v>23.0</v>
      </c>
      <c r="R2640" s="13">
        <v>10.9</v>
      </c>
      <c r="S2640" s="13">
        <v>2.3</v>
      </c>
      <c r="T2640" s="13">
        <v>2.3</v>
      </c>
      <c r="U2640" s="13">
        <v>1.0</v>
      </c>
      <c r="V2640" s="13">
        <v>58.1</v>
      </c>
      <c r="W2640" s="11" t="str">
        <f t="shared" si="1"/>
        <v>C-Weak|BBVA|Risk|2024</v>
      </c>
      <c r="X2640" s="15">
        <f>(MAX(0,MIN(1,1-(K2640-scaling_params!$B$2)/(scaling_params!$C$2-scaling_params!$B$2)))+MAX(0,MIN(1,(L2640-scaling_params!$B$3)/(scaling_params!$C$3-scaling_params!$B$3))))/2</f>
        <v>0.1176470588</v>
      </c>
      <c r="Y2640" s="15">
        <f>(MAX(0,MIN(1,(M2640-scaling_params!$B$4)/(scaling_params!$C$4-scaling_params!$B$4)))+MAX(0,MIN(1,(N2640-scaling_params!$B$5)/(scaling_params!$C$5-scaling_params!$B$5))))/2</f>
        <v>0.2142857143</v>
      </c>
      <c r="Z2640" s="15">
        <f>(MAX(0,MIN(1,(O2640-scaling_params!$B$6)/(scaling_params!$C$6-scaling_params!$B$6)))+MAX(0,MIN(1,1-(P2640-scaling_params!$B$7)/(scaling_params!$C$7-scaling_params!$B$7)))+MAX(0,MIN(1,(T2640-scaling_params!$B$11)/(scaling_params!$C$11-scaling_params!$B$11))))/3</f>
        <v>0.1042432815</v>
      </c>
      <c r="AA2640" s="15">
        <f>(MAX(0,MIN(1,1-(Q2640-scaling_params!$B$8)/(scaling_params!$C$8-scaling_params!$B$8)))+MAX(0,MIN(1,(R2640-scaling_params!$B$9)/(scaling_params!$C$9-scaling_params!$B$9)))+MAX(0,MIN(1,(S2640-scaling_params!$B$10)/(scaling_params!$C$10-scaling_params!$B$10))))/3</f>
        <v>0.08972449739</v>
      </c>
      <c r="AB2640" s="15">
        <f>(MAX(0,MIN(1,(U2640-scaling_params!$B$12)/(scaling_params!$C$12-scaling_params!$B$12)))+MAX(0,MIN(1,(V2640-scaling_params!$B$13)/(scaling_params!$C$13-scaling_params!$B$13))))/2</f>
        <v>0.1336363636</v>
      </c>
      <c r="AC2640" s="13">
        <f>(scaling_params!$G$2*X2640+scaling_params!$G$3*Y2640+scaling_params!$G$4*Z2640+scaling_params!$G$5*AA2640+scaling_params!$G$6*AB2640)*100</f>
        <v>13.40619753</v>
      </c>
      <c r="AD2640" s="11" t="s">
        <v>681</v>
      </c>
      <c r="AE2640" s="11">
        <f t="shared" si="2"/>
        <v>0</v>
      </c>
    </row>
    <row r="2641" ht="15.75" customHeight="1">
      <c r="A2641" s="11" t="s">
        <v>498</v>
      </c>
      <c r="B2641" s="11" t="s">
        <v>163</v>
      </c>
      <c r="C2641" s="11" t="s">
        <v>449</v>
      </c>
      <c r="D2641" s="11" t="s">
        <v>170</v>
      </c>
      <c r="E2641" s="12">
        <v>2025.0</v>
      </c>
      <c r="F2641" s="11" t="s">
        <v>166</v>
      </c>
      <c r="G2641" s="11" t="s">
        <v>184</v>
      </c>
      <c r="H2641" s="11">
        <v>5.0</v>
      </c>
      <c r="I2641" s="13">
        <v>8.3</v>
      </c>
      <c r="J2641" s="11">
        <v>0.0</v>
      </c>
      <c r="K2641" s="13">
        <v>4.1</v>
      </c>
      <c r="L2641" s="13">
        <v>4.8</v>
      </c>
      <c r="M2641" s="11">
        <v>-13.0</v>
      </c>
      <c r="N2641" s="14">
        <v>0.8</v>
      </c>
      <c r="O2641" s="13">
        <v>54.6</v>
      </c>
      <c r="P2641" s="13">
        <v>8.4</v>
      </c>
      <c r="Q2641" s="13">
        <v>21.3</v>
      </c>
      <c r="R2641" s="13">
        <v>7.8</v>
      </c>
      <c r="S2641" s="13">
        <v>2.5</v>
      </c>
      <c r="T2641" s="13">
        <v>2.3</v>
      </c>
      <c r="U2641" s="13">
        <v>0.9</v>
      </c>
      <c r="V2641" s="13">
        <v>76.3</v>
      </c>
      <c r="W2641" s="11" t="str">
        <f t="shared" si="1"/>
        <v>C-Weak|BBVA|Risk|2025</v>
      </c>
      <c r="X2641" s="15">
        <f>(MAX(0,MIN(1,1-(K2641-scaling_params!$B$2)/(scaling_params!$C$2-scaling_params!$B$2)))+MAX(0,MIN(1,(L2641-scaling_params!$B$3)/(scaling_params!$C$3-scaling_params!$B$3))))/2</f>
        <v>0.1323529412</v>
      </c>
      <c r="Y2641" s="15">
        <f>(MAX(0,MIN(1,(M2641-scaling_params!$B$4)/(scaling_params!$C$4-scaling_params!$B$4)))+MAX(0,MIN(1,(N2641-scaling_params!$B$5)/(scaling_params!$C$5-scaling_params!$B$5))))/2</f>
        <v>0.4494047619</v>
      </c>
      <c r="Z2641" s="15">
        <f>(MAX(0,MIN(1,(O2641-scaling_params!$B$6)/(scaling_params!$C$6-scaling_params!$B$6)))+MAX(0,MIN(1,1-(P2641-scaling_params!$B$7)/(scaling_params!$C$7-scaling_params!$B$7)))+MAX(0,MIN(1,(T2641-scaling_params!$B$11)/(scaling_params!$C$11-scaling_params!$B$11))))/3</f>
        <v>0.1482625483</v>
      </c>
      <c r="AA2641" s="15">
        <f>(MAX(0,MIN(1,1-(Q2641-scaling_params!$B$8)/(scaling_params!$C$8-scaling_params!$B$8)))+MAX(0,MIN(1,(R2641-scaling_params!$B$9)/(scaling_params!$C$9-scaling_params!$B$9)))+MAX(0,MIN(1,(S2641-scaling_params!$B$10)/(scaling_params!$C$10-scaling_params!$B$10))))/3</f>
        <v>0.08823529412</v>
      </c>
      <c r="AB2641" s="15">
        <f>(MAX(0,MIN(1,(U2641-scaling_params!$B$12)/(scaling_params!$C$12-scaling_params!$B$12)))+MAX(0,MIN(1,(V2641-scaling_params!$B$13)/(scaling_params!$C$13-scaling_params!$B$13))))/2</f>
        <v>0.2990909091</v>
      </c>
      <c r="AC2641" s="13">
        <f>(scaling_params!$G$2*X2641+scaling_params!$G$3*Y2641+scaling_params!$G$4*Z2641+scaling_params!$G$5*AA2641+scaling_params!$G$6*AB2641)*100</f>
        <v>22.23768981</v>
      </c>
      <c r="AD2641" s="11" t="s">
        <v>681</v>
      </c>
      <c r="AE2641" s="11">
        <f t="shared" si="2"/>
        <v>0</v>
      </c>
    </row>
    <row r="2642" ht="15.75" customHeight="1">
      <c r="A2642" s="11" t="s">
        <v>499</v>
      </c>
      <c r="B2642" s="11" t="s">
        <v>163</v>
      </c>
      <c r="C2642" s="11" t="s">
        <v>449</v>
      </c>
      <c r="D2642" s="11" t="s">
        <v>165</v>
      </c>
      <c r="E2642" s="12">
        <v>2024.0</v>
      </c>
      <c r="F2642" s="11" t="s">
        <v>171</v>
      </c>
      <c r="G2642" s="11" t="s">
        <v>167</v>
      </c>
      <c r="H2642" s="11">
        <v>1.0</v>
      </c>
      <c r="I2642" s="13">
        <v>8.6</v>
      </c>
      <c r="J2642" s="11">
        <v>1.0</v>
      </c>
      <c r="K2642" s="13">
        <v>5.2</v>
      </c>
      <c r="L2642" s="13">
        <v>3.8</v>
      </c>
      <c r="M2642" s="11">
        <v>-39.0</v>
      </c>
      <c r="N2642" s="14">
        <v>0.62</v>
      </c>
      <c r="O2642" s="13">
        <v>53.3</v>
      </c>
      <c r="P2642" s="13">
        <v>9.3</v>
      </c>
      <c r="Q2642" s="13">
        <v>24.0</v>
      </c>
      <c r="R2642" s="13">
        <v>6.7</v>
      </c>
      <c r="S2642" s="13">
        <v>1.7</v>
      </c>
      <c r="T2642" s="13">
        <v>1.8</v>
      </c>
      <c r="U2642" s="13">
        <v>0.6</v>
      </c>
      <c r="V2642" s="13">
        <v>48.6</v>
      </c>
      <c r="W2642" s="11" t="str">
        <f t="shared" si="1"/>
        <v>C-Weak|BBVA|Operations|2024</v>
      </c>
      <c r="X2642" s="15">
        <f>(MAX(0,MIN(1,1-(K2642-scaling_params!$B$2)/(scaling_params!$C$2-scaling_params!$B$2)))+MAX(0,MIN(1,(L2642-scaling_params!$B$3)/(scaling_params!$C$3-scaling_params!$B$3))))/2</f>
        <v>0.05882352941</v>
      </c>
      <c r="Y2642" s="15">
        <f>(MAX(0,MIN(1,(M2642-scaling_params!$B$4)/(scaling_params!$C$4-scaling_params!$B$4)))+MAX(0,MIN(1,(N2642-scaling_params!$B$5)/(scaling_params!$C$5-scaling_params!$B$5))))/2</f>
        <v>0.1005952381</v>
      </c>
      <c r="Z2642" s="15">
        <f>(MAX(0,MIN(1,(O2642-scaling_params!$B$6)/(scaling_params!$C$6-scaling_params!$B$6)))+MAX(0,MIN(1,1-(P2642-scaling_params!$B$7)/(scaling_params!$C$7-scaling_params!$B$7)))+MAX(0,MIN(1,(T2642-scaling_params!$B$11)/(scaling_params!$C$11-scaling_params!$B$11))))/3</f>
        <v>0.02857142857</v>
      </c>
      <c r="AA2642" s="15">
        <f>(MAX(0,MIN(1,1-(Q2642-scaling_params!$B$8)/(scaling_params!$C$8-scaling_params!$B$8)))+MAX(0,MIN(1,(R2642-scaling_params!$B$9)/(scaling_params!$C$9-scaling_params!$B$9)))+MAX(0,MIN(1,(S2642-scaling_params!$B$10)/(scaling_params!$C$10-scaling_params!$B$10))))/3</f>
        <v>0.009803921569</v>
      </c>
      <c r="AB2642" s="15">
        <f>(MAX(0,MIN(1,(U2642-scaling_params!$B$12)/(scaling_params!$C$12-scaling_params!$B$12)))+MAX(0,MIN(1,(V2642-scaling_params!$B$13)/(scaling_params!$C$13-scaling_params!$B$13))))/2</f>
        <v>0.04727272727</v>
      </c>
      <c r="AC2642" s="13">
        <f>(scaling_params!$G$2*X2642+scaling_params!$G$3*Y2642+scaling_params!$G$4*Z2642+scaling_params!$G$5*AA2642+scaling_params!$G$6*AB2642)*100</f>
        <v>5.148136809</v>
      </c>
      <c r="AD2642" s="11" t="s">
        <v>681</v>
      </c>
      <c r="AE2642" s="11">
        <f t="shared" si="2"/>
        <v>0</v>
      </c>
    </row>
    <row r="2643" ht="15.75" customHeight="1">
      <c r="A2643" s="11" t="s">
        <v>499</v>
      </c>
      <c r="B2643" s="11" t="s">
        <v>163</v>
      </c>
      <c r="C2643" s="11" t="s">
        <v>449</v>
      </c>
      <c r="D2643" s="11" t="s">
        <v>165</v>
      </c>
      <c r="E2643" s="12">
        <v>2025.0</v>
      </c>
      <c r="F2643" s="11" t="s">
        <v>171</v>
      </c>
      <c r="G2643" s="11" t="s">
        <v>167</v>
      </c>
      <c r="H2643" s="11">
        <v>1.0</v>
      </c>
      <c r="I2643" s="13">
        <v>8.3</v>
      </c>
      <c r="J2643" s="11">
        <v>0.0</v>
      </c>
      <c r="K2643" s="13">
        <v>4.5</v>
      </c>
      <c r="L2643" s="13">
        <v>3.4</v>
      </c>
      <c r="M2643" s="11">
        <v>-15.0</v>
      </c>
      <c r="N2643" s="14">
        <v>0.72</v>
      </c>
      <c r="O2643" s="13">
        <v>52.7</v>
      </c>
      <c r="P2643" s="13">
        <v>9.3</v>
      </c>
      <c r="Q2643" s="13">
        <v>21.4</v>
      </c>
      <c r="R2643" s="13">
        <v>5.7</v>
      </c>
      <c r="S2643" s="13">
        <v>2.3</v>
      </c>
      <c r="T2643" s="13">
        <v>2.4</v>
      </c>
      <c r="U2643" s="13">
        <v>0.5</v>
      </c>
      <c r="V2643" s="13">
        <v>59.6</v>
      </c>
      <c r="W2643" s="11" t="str">
        <f t="shared" si="1"/>
        <v>C-Weak|BBVA|Operations|2025</v>
      </c>
      <c r="X2643" s="15">
        <f>(MAX(0,MIN(1,1-(K2643-scaling_params!$B$2)/(scaling_params!$C$2-scaling_params!$B$2)))+MAX(0,MIN(1,(L2643-scaling_params!$B$3)/(scaling_params!$C$3-scaling_params!$B$3))))/2</f>
        <v>0.02941176471</v>
      </c>
      <c r="Y2643" s="15">
        <f>(MAX(0,MIN(1,(M2643-scaling_params!$B$4)/(scaling_params!$C$4-scaling_params!$B$4)))+MAX(0,MIN(1,(N2643-scaling_params!$B$5)/(scaling_params!$C$5-scaling_params!$B$5))))/2</f>
        <v>0.3398809524</v>
      </c>
      <c r="Z2643" s="15">
        <f>(MAX(0,MIN(1,(O2643-scaling_params!$B$6)/(scaling_params!$C$6-scaling_params!$B$6)))+MAX(0,MIN(1,1-(P2643-scaling_params!$B$7)/(scaling_params!$C$7-scaling_params!$B$7)))+MAX(0,MIN(1,(T2643-scaling_params!$B$11)/(scaling_params!$C$11-scaling_params!$B$11))))/3</f>
        <v>0.08571428571</v>
      </c>
      <c r="AA2643" s="15">
        <f>(MAX(0,MIN(1,1-(Q2643-scaling_params!$B$8)/(scaling_params!$C$8-scaling_params!$B$8)))+MAX(0,MIN(1,(R2643-scaling_params!$B$9)/(scaling_params!$C$9-scaling_params!$B$9)))+MAX(0,MIN(1,(S2643-scaling_params!$B$10)/(scaling_params!$C$10-scaling_params!$B$10))))/3</f>
        <v>0.06862745098</v>
      </c>
      <c r="AB2643" s="15">
        <f>(MAX(0,MIN(1,(U2643-scaling_params!$B$12)/(scaling_params!$C$12-scaling_params!$B$12)))+MAX(0,MIN(1,(V2643-scaling_params!$B$13)/(scaling_params!$C$13-scaling_params!$B$13))))/2</f>
        <v>0.1472727273</v>
      </c>
      <c r="AC2643" s="13">
        <f>(scaling_params!$G$2*X2643+scaling_params!$G$3*Y2643+scaling_params!$G$4*Z2643+scaling_params!$G$5*AA2643+scaling_params!$G$6*AB2643)*100</f>
        <v>13.63832588</v>
      </c>
      <c r="AD2643" s="11" t="s">
        <v>681</v>
      </c>
      <c r="AE2643" s="11">
        <f t="shared" si="2"/>
        <v>0</v>
      </c>
    </row>
    <row r="2644" ht="15.75" customHeight="1">
      <c r="A2644" s="11" t="s">
        <v>500</v>
      </c>
      <c r="B2644" s="11" t="s">
        <v>163</v>
      </c>
      <c r="C2644" s="11" t="s">
        <v>449</v>
      </c>
      <c r="D2644" s="11" t="s">
        <v>170</v>
      </c>
      <c r="E2644" s="12">
        <v>2024.0</v>
      </c>
      <c r="F2644" s="11" t="s">
        <v>166</v>
      </c>
      <c r="G2644" s="11" t="s">
        <v>175</v>
      </c>
      <c r="H2644" s="11">
        <v>4.0</v>
      </c>
      <c r="I2644" s="13">
        <v>8.6</v>
      </c>
      <c r="J2644" s="11">
        <v>0.0</v>
      </c>
      <c r="K2644" s="13">
        <v>4.7</v>
      </c>
      <c r="L2644" s="13">
        <v>4.3</v>
      </c>
      <c r="M2644" s="11">
        <v>-13.0</v>
      </c>
      <c r="N2644" s="14">
        <v>0.7</v>
      </c>
      <c r="O2644" s="13">
        <v>58.3</v>
      </c>
      <c r="P2644" s="13">
        <v>9.6</v>
      </c>
      <c r="Q2644" s="13">
        <v>23.0</v>
      </c>
      <c r="R2644" s="13">
        <v>10.9</v>
      </c>
      <c r="S2644" s="13">
        <v>2.5</v>
      </c>
      <c r="T2644" s="13">
        <v>3.0</v>
      </c>
      <c r="U2644" s="13">
        <v>1.0</v>
      </c>
      <c r="V2644" s="13">
        <v>54.9</v>
      </c>
      <c r="W2644" s="11" t="str">
        <f t="shared" si="1"/>
        <v>C-Weak|BBVA|Risk|2024</v>
      </c>
      <c r="X2644" s="15">
        <f>(MAX(0,MIN(1,1-(K2644-scaling_params!$B$2)/(scaling_params!$C$2-scaling_params!$B$2)))+MAX(0,MIN(1,(L2644-scaling_params!$B$3)/(scaling_params!$C$3-scaling_params!$B$3))))/2</f>
        <v>0.09558823529</v>
      </c>
      <c r="Y2644" s="15">
        <f>(MAX(0,MIN(1,(M2644-scaling_params!$B$4)/(scaling_params!$C$4-scaling_params!$B$4)))+MAX(0,MIN(1,(N2644-scaling_params!$B$5)/(scaling_params!$C$5-scaling_params!$B$5))))/2</f>
        <v>0.3244047619</v>
      </c>
      <c r="Z2644" s="15">
        <f>(MAX(0,MIN(1,(O2644-scaling_params!$B$6)/(scaling_params!$C$6-scaling_params!$B$6)))+MAX(0,MIN(1,1-(P2644-scaling_params!$B$7)/(scaling_params!$C$7-scaling_params!$B$7)))+MAX(0,MIN(1,(T2644-scaling_params!$B$11)/(scaling_params!$C$11-scaling_params!$B$11))))/3</f>
        <v>0.1709099481</v>
      </c>
      <c r="AA2644" s="15">
        <f>(MAX(0,MIN(1,1-(Q2644-scaling_params!$B$8)/(scaling_params!$C$8-scaling_params!$B$8)))+MAX(0,MIN(1,(R2644-scaling_params!$B$9)/(scaling_params!$C$9-scaling_params!$B$9)))+MAX(0,MIN(1,(S2644-scaling_params!$B$10)/(scaling_params!$C$10-scaling_params!$B$10))))/3</f>
        <v>0.1093323405</v>
      </c>
      <c r="AB2644" s="15">
        <f>(MAX(0,MIN(1,(U2644-scaling_params!$B$12)/(scaling_params!$C$12-scaling_params!$B$12)))+MAX(0,MIN(1,(V2644-scaling_params!$B$13)/(scaling_params!$C$13-scaling_params!$B$13))))/2</f>
        <v>0.1045454545</v>
      </c>
      <c r="AC2644" s="13">
        <f>(scaling_params!$G$2*X2644+scaling_params!$G$3*Y2644+scaling_params!$G$4*Z2644+scaling_params!$G$5*AA2644+scaling_params!$G$6*AB2644)*100</f>
        <v>17.04410477</v>
      </c>
      <c r="AD2644" s="11" t="s">
        <v>681</v>
      </c>
      <c r="AE2644" s="11">
        <f t="shared" si="2"/>
        <v>0</v>
      </c>
    </row>
    <row r="2645" ht="15.75" customHeight="1">
      <c r="A2645" s="11" t="s">
        <v>500</v>
      </c>
      <c r="B2645" s="11" t="s">
        <v>163</v>
      </c>
      <c r="C2645" s="11" t="s">
        <v>449</v>
      </c>
      <c r="D2645" s="11" t="s">
        <v>170</v>
      </c>
      <c r="E2645" s="12">
        <v>2025.0</v>
      </c>
      <c r="F2645" s="11" t="s">
        <v>166</v>
      </c>
      <c r="G2645" s="11" t="s">
        <v>175</v>
      </c>
      <c r="H2645" s="11">
        <v>4.0</v>
      </c>
      <c r="I2645" s="13">
        <v>8.3</v>
      </c>
      <c r="J2645" s="11">
        <v>0.0</v>
      </c>
      <c r="K2645" s="13">
        <v>4.1</v>
      </c>
      <c r="L2645" s="13">
        <v>4.2</v>
      </c>
      <c r="M2645" s="11">
        <v>-11.0</v>
      </c>
      <c r="N2645" s="14">
        <v>0.74</v>
      </c>
      <c r="O2645" s="13">
        <v>54.6</v>
      </c>
      <c r="P2645" s="13">
        <v>8.4</v>
      </c>
      <c r="Q2645" s="13">
        <v>21.3</v>
      </c>
      <c r="R2645" s="13">
        <v>7.8</v>
      </c>
      <c r="S2645" s="13">
        <v>2.9</v>
      </c>
      <c r="T2645" s="13">
        <v>2.3</v>
      </c>
      <c r="U2645" s="13">
        <v>0.9</v>
      </c>
      <c r="V2645" s="13">
        <v>61.2</v>
      </c>
      <c r="W2645" s="11" t="str">
        <f t="shared" si="1"/>
        <v>C-Weak|BBVA|Risk|2025</v>
      </c>
      <c r="X2645" s="15">
        <f>(MAX(0,MIN(1,1-(K2645-scaling_params!$B$2)/(scaling_params!$C$2-scaling_params!$B$2)))+MAX(0,MIN(1,(L2645-scaling_params!$B$3)/(scaling_params!$C$3-scaling_params!$B$3))))/2</f>
        <v>0.08823529412</v>
      </c>
      <c r="Y2645" s="15">
        <f>(MAX(0,MIN(1,(M2645-scaling_params!$B$4)/(scaling_params!$C$4-scaling_params!$B$4)))+MAX(0,MIN(1,(N2645-scaling_params!$B$5)/(scaling_params!$C$5-scaling_params!$B$5))))/2</f>
        <v>0.3839285714</v>
      </c>
      <c r="Z2645" s="15">
        <f>(MAX(0,MIN(1,(O2645-scaling_params!$B$6)/(scaling_params!$C$6-scaling_params!$B$6)))+MAX(0,MIN(1,1-(P2645-scaling_params!$B$7)/(scaling_params!$C$7-scaling_params!$B$7)))+MAX(0,MIN(1,(T2645-scaling_params!$B$11)/(scaling_params!$C$11-scaling_params!$B$11))))/3</f>
        <v>0.1482625483</v>
      </c>
      <c r="AA2645" s="15">
        <f>(MAX(0,MIN(1,1-(Q2645-scaling_params!$B$8)/(scaling_params!$C$8-scaling_params!$B$8)))+MAX(0,MIN(1,(R2645-scaling_params!$B$9)/(scaling_params!$C$9-scaling_params!$B$9)))+MAX(0,MIN(1,(S2645-scaling_params!$B$10)/(scaling_params!$C$10-scaling_params!$B$10))))/3</f>
        <v>0.1274509804</v>
      </c>
      <c r="AB2645" s="15">
        <f>(MAX(0,MIN(1,(U2645-scaling_params!$B$12)/(scaling_params!$C$12-scaling_params!$B$12)))+MAX(0,MIN(1,(V2645-scaling_params!$B$13)/(scaling_params!$C$13-scaling_params!$B$13))))/2</f>
        <v>0.1618181818</v>
      </c>
      <c r="AC2645" s="13">
        <f>(scaling_params!$G$2*X2645+scaling_params!$G$3*Y2645+scaling_params!$G$4*Z2645+scaling_params!$G$5*AA2645+scaling_params!$G$6*AB2645)*100</f>
        <v>18.73261252</v>
      </c>
      <c r="AD2645" s="11" t="s">
        <v>681</v>
      </c>
      <c r="AE2645" s="11">
        <f t="shared" si="2"/>
        <v>0</v>
      </c>
    </row>
    <row r="2646" ht="15.75" customHeight="1">
      <c r="A2646" s="11" t="s">
        <v>501</v>
      </c>
      <c r="B2646" s="11" t="s">
        <v>163</v>
      </c>
      <c r="C2646" s="11" t="s">
        <v>449</v>
      </c>
      <c r="D2646" s="11" t="s">
        <v>165</v>
      </c>
      <c r="E2646" s="12">
        <v>2024.0</v>
      </c>
      <c r="F2646" s="11" t="s">
        <v>166</v>
      </c>
      <c r="G2646" s="11" t="s">
        <v>184</v>
      </c>
      <c r="H2646" s="11">
        <v>1.0</v>
      </c>
      <c r="I2646" s="13">
        <v>8.6</v>
      </c>
      <c r="J2646" s="11">
        <v>0.0</v>
      </c>
      <c r="K2646" s="13">
        <v>5.2</v>
      </c>
      <c r="L2646" s="13">
        <v>3.8</v>
      </c>
      <c r="M2646" s="11">
        <v>-1.0</v>
      </c>
      <c r="N2646" s="14">
        <v>0.63</v>
      </c>
      <c r="O2646" s="13">
        <v>53.3</v>
      </c>
      <c r="P2646" s="13">
        <v>9.3</v>
      </c>
      <c r="Q2646" s="13">
        <v>24.0</v>
      </c>
      <c r="R2646" s="13">
        <v>6.7</v>
      </c>
      <c r="S2646" s="13">
        <v>2.4</v>
      </c>
      <c r="T2646" s="13">
        <v>2.4</v>
      </c>
      <c r="U2646" s="13">
        <v>0.6</v>
      </c>
      <c r="V2646" s="13">
        <v>53.6</v>
      </c>
      <c r="W2646" s="11" t="str">
        <f t="shared" si="1"/>
        <v>C-Weak|BBVA|Operations|2024</v>
      </c>
      <c r="X2646" s="15">
        <f>(MAX(0,MIN(1,1-(K2646-scaling_params!$B$2)/(scaling_params!$C$2-scaling_params!$B$2)))+MAX(0,MIN(1,(L2646-scaling_params!$B$3)/(scaling_params!$C$3-scaling_params!$B$3))))/2</f>
        <v>0.05882352941</v>
      </c>
      <c r="Y2646" s="15">
        <f>(MAX(0,MIN(1,(M2646-scaling_params!$B$4)/(scaling_params!$C$4-scaling_params!$B$4)))+MAX(0,MIN(1,(N2646-scaling_params!$B$5)/(scaling_params!$C$5-scaling_params!$B$5))))/2</f>
        <v>0.294047619</v>
      </c>
      <c r="Z2646" s="15">
        <f>(MAX(0,MIN(1,(O2646-scaling_params!$B$6)/(scaling_params!$C$6-scaling_params!$B$6)))+MAX(0,MIN(1,1-(P2646-scaling_params!$B$7)/(scaling_params!$C$7-scaling_params!$B$7)))+MAX(0,MIN(1,(T2646-scaling_params!$B$11)/(scaling_params!$C$11-scaling_params!$B$11))))/3</f>
        <v>0.08571428571</v>
      </c>
      <c r="AA2646" s="15">
        <f>(MAX(0,MIN(1,1-(Q2646-scaling_params!$B$8)/(scaling_params!$C$8-scaling_params!$B$8)))+MAX(0,MIN(1,(R2646-scaling_params!$B$9)/(scaling_params!$C$9-scaling_params!$B$9)))+MAX(0,MIN(1,(S2646-scaling_params!$B$10)/(scaling_params!$C$10-scaling_params!$B$10))))/3</f>
        <v>0.07843137255</v>
      </c>
      <c r="AB2646" s="15">
        <f>(MAX(0,MIN(1,(U2646-scaling_params!$B$12)/(scaling_params!$C$12-scaling_params!$B$12)))+MAX(0,MIN(1,(V2646-scaling_params!$B$13)/(scaling_params!$C$13-scaling_params!$B$13))))/2</f>
        <v>0.09272727273</v>
      </c>
      <c r="AC2646" s="13">
        <f>(scaling_params!$G$2*X2646+scaling_params!$G$3*Y2646+scaling_params!$G$4*Z2646+scaling_params!$G$5*AA2646+scaling_params!$G$6*AB2646)*100</f>
        <v>12.78133168</v>
      </c>
      <c r="AD2646" s="11" t="s">
        <v>681</v>
      </c>
      <c r="AE2646" s="11">
        <f t="shared" si="2"/>
        <v>0</v>
      </c>
    </row>
    <row r="2647" ht="15.75" customHeight="1">
      <c r="A2647" s="11" t="s">
        <v>501</v>
      </c>
      <c r="B2647" s="11" t="s">
        <v>163</v>
      </c>
      <c r="C2647" s="11" t="s">
        <v>449</v>
      </c>
      <c r="D2647" s="11" t="s">
        <v>165</v>
      </c>
      <c r="E2647" s="12">
        <v>2025.0</v>
      </c>
      <c r="F2647" s="11" t="s">
        <v>166</v>
      </c>
      <c r="G2647" s="11" t="s">
        <v>184</v>
      </c>
      <c r="H2647" s="11">
        <v>1.0</v>
      </c>
      <c r="I2647" s="13">
        <v>8.3</v>
      </c>
      <c r="J2647" s="11">
        <v>0.0</v>
      </c>
      <c r="K2647" s="13">
        <v>4.5</v>
      </c>
      <c r="L2647" s="13">
        <v>3.8</v>
      </c>
      <c r="M2647" s="11">
        <v>-4.0</v>
      </c>
      <c r="N2647" s="14">
        <v>0.63</v>
      </c>
      <c r="O2647" s="13">
        <v>52.7</v>
      </c>
      <c r="P2647" s="13">
        <v>9.3</v>
      </c>
      <c r="Q2647" s="13">
        <v>21.4</v>
      </c>
      <c r="R2647" s="13">
        <v>5.7</v>
      </c>
      <c r="S2647" s="13">
        <v>2.6</v>
      </c>
      <c r="T2647" s="13">
        <v>2.3</v>
      </c>
      <c r="U2647" s="13">
        <v>0.5</v>
      </c>
      <c r="V2647" s="13">
        <v>58.6</v>
      </c>
      <c r="W2647" s="11" t="str">
        <f t="shared" si="1"/>
        <v>C-Weak|BBVA|Operations|2025</v>
      </c>
      <c r="X2647" s="15">
        <f>(MAX(0,MIN(1,1-(K2647-scaling_params!$B$2)/(scaling_params!$C$2-scaling_params!$B$2)))+MAX(0,MIN(1,(L2647-scaling_params!$B$3)/(scaling_params!$C$3-scaling_params!$B$3))))/2</f>
        <v>0.05882352941</v>
      </c>
      <c r="Y2647" s="15">
        <f>(MAX(0,MIN(1,(M2647-scaling_params!$B$4)/(scaling_params!$C$4-scaling_params!$B$4)))+MAX(0,MIN(1,(N2647-scaling_params!$B$5)/(scaling_params!$C$5-scaling_params!$B$5))))/2</f>
        <v>0.2797619048</v>
      </c>
      <c r="Z2647" s="15">
        <f>(MAX(0,MIN(1,(O2647-scaling_params!$B$6)/(scaling_params!$C$6-scaling_params!$B$6)))+MAX(0,MIN(1,1-(P2647-scaling_params!$B$7)/(scaling_params!$C$7-scaling_params!$B$7)))+MAX(0,MIN(1,(T2647-scaling_params!$B$11)/(scaling_params!$C$11-scaling_params!$B$11))))/3</f>
        <v>0.07619047619</v>
      </c>
      <c r="AA2647" s="15">
        <f>(MAX(0,MIN(1,1-(Q2647-scaling_params!$B$8)/(scaling_params!$C$8-scaling_params!$B$8)))+MAX(0,MIN(1,(R2647-scaling_params!$B$9)/(scaling_params!$C$9-scaling_params!$B$9)))+MAX(0,MIN(1,(S2647-scaling_params!$B$10)/(scaling_params!$C$10-scaling_params!$B$10))))/3</f>
        <v>0.09803921569</v>
      </c>
      <c r="AB2647" s="15">
        <f>(MAX(0,MIN(1,(U2647-scaling_params!$B$12)/(scaling_params!$C$12-scaling_params!$B$12)))+MAX(0,MIN(1,(V2647-scaling_params!$B$13)/(scaling_params!$C$13-scaling_params!$B$13))))/2</f>
        <v>0.1381818182</v>
      </c>
      <c r="AC2647" s="13">
        <f>(scaling_params!$G$2*X2647+scaling_params!$G$3*Y2647+scaling_params!$G$4*Z2647+scaling_params!$G$5*AA2647+scaling_params!$G$6*AB2647)*100</f>
        <v>13.10326954</v>
      </c>
      <c r="AD2647" s="11" t="s">
        <v>681</v>
      </c>
      <c r="AE2647" s="11">
        <f t="shared" si="2"/>
        <v>0</v>
      </c>
    </row>
    <row r="2648" ht="15.75" customHeight="1">
      <c r="A2648" s="11" t="s">
        <v>502</v>
      </c>
      <c r="B2648" s="11" t="s">
        <v>163</v>
      </c>
      <c r="C2648" s="11" t="s">
        <v>449</v>
      </c>
      <c r="D2648" s="11" t="s">
        <v>165</v>
      </c>
      <c r="E2648" s="12">
        <v>2024.0</v>
      </c>
      <c r="F2648" s="11" t="s">
        <v>171</v>
      </c>
      <c r="G2648" s="11" t="s">
        <v>175</v>
      </c>
      <c r="H2648" s="11">
        <v>4.0</v>
      </c>
      <c r="I2648" s="13">
        <v>8.6</v>
      </c>
      <c r="J2648" s="11">
        <v>0.0</v>
      </c>
      <c r="K2648" s="13">
        <v>5.2</v>
      </c>
      <c r="L2648" s="13">
        <v>5.6</v>
      </c>
      <c r="M2648" s="11">
        <v>-12.0</v>
      </c>
      <c r="N2648" s="14">
        <v>0.66</v>
      </c>
      <c r="O2648" s="13">
        <v>53.3</v>
      </c>
      <c r="P2648" s="13">
        <v>9.3</v>
      </c>
      <c r="Q2648" s="13">
        <v>24.0</v>
      </c>
      <c r="R2648" s="13">
        <v>6.7</v>
      </c>
      <c r="S2648" s="13">
        <v>2.4</v>
      </c>
      <c r="T2648" s="13">
        <v>2.7</v>
      </c>
      <c r="U2648" s="13">
        <v>0.6</v>
      </c>
      <c r="V2648" s="13">
        <v>58.4</v>
      </c>
      <c r="W2648" s="11" t="str">
        <f t="shared" si="1"/>
        <v>C-Weak|BBVA|Operations|2024</v>
      </c>
      <c r="X2648" s="15">
        <f>(MAX(0,MIN(1,1-(K2648-scaling_params!$B$2)/(scaling_params!$C$2-scaling_params!$B$2)))+MAX(0,MIN(1,(L2648-scaling_params!$B$3)/(scaling_params!$C$3-scaling_params!$B$3))))/2</f>
        <v>0.1911764706</v>
      </c>
      <c r="Y2648" s="15">
        <f>(MAX(0,MIN(1,(M2648-scaling_params!$B$4)/(scaling_params!$C$4-scaling_params!$B$4)))+MAX(0,MIN(1,(N2648-scaling_params!$B$5)/(scaling_params!$C$5-scaling_params!$B$5))))/2</f>
        <v>0.2791666667</v>
      </c>
      <c r="Z2648" s="15">
        <f>(MAX(0,MIN(1,(O2648-scaling_params!$B$6)/(scaling_params!$C$6-scaling_params!$B$6)))+MAX(0,MIN(1,1-(P2648-scaling_params!$B$7)/(scaling_params!$C$7-scaling_params!$B$7)))+MAX(0,MIN(1,(T2648-scaling_params!$B$11)/(scaling_params!$C$11-scaling_params!$B$11))))/3</f>
        <v>0.1142857143</v>
      </c>
      <c r="AA2648" s="15">
        <f>(MAX(0,MIN(1,1-(Q2648-scaling_params!$B$8)/(scaling_params!$C$8-scaling_params!$B$8)))+MAX(0,MIN(1,(R2648-scaling_params!$B$9)/(scaling_params!$C$9-scaling_params!$B$9)))+MAX(0,MIN(1,(S2648-scaling_params!$B$10)/(scaling_params!$C$10-scaling_params!$B$10))))/3</f>
        <v>0.07843137255</v>
      </c>
      <c r="AB2648" s="15">
        <f>(MAX(0,MIN(1,(U2648-scaling_params!$B$12)/(scaling_params!$C$12-scaling_params!$B$12)))+MAX(0,MIN(1,(V2648-scaling_params!$B$13)/(scaling_params!$C$13-scaling_params!$B$13))))/2</f>
        <v>0.1363636364</v>
      </c>
      <c r="AC2648" s="13">
        <f>(scaling_params!$G$2*X2648+scaling_params!$G$3*Y2648+scaling_params!$G$4*Z2648+scaling_params!$G$5*AA2648+scaling_params!$G$6*AB2648)*100</f>
        <v>16.72826108</v>
      </c>
      <c r="AD2648" s="11" t="s">
        <v>681</v>
      </c>
      <c r="AE2648" s="11">
        <f t="shared" si="2"/>
        <v>0</v>
      </c>
    </row>
    <row r="2649" ht="15.75" customHeight="1">
      <c r="A2649" s="11" t="s">
        <v>502</v>
      </c>
      <c r="B2649" s="11" t="s">
        <v>163</v>
      </c>
      <c r="C2649" s="11" t="s">
        <v>449</v>
      </c>
      <c r="D2649" s="11" t="s">
        <v>165</v>
      </c>
      <c r="E2649" s="12">
        <v>2025.0</v>
      </c>
      <c r="F2649" s="11" t="s">
        <v>171</v>
      </c>
      <c r="G2649" s="11" t="s">
        <v>175</v>
      </c>
      <c r="H2649" s="11">
        <v>4.0</v>
      </c>
      <c r="I2649" s="13">
        <v>8.3</v>
      </c>
      <c r="J2649" s="11">
        <v>0.0</v>
      </c>
      <c r="K2649" s="13">
        <v>4.5</v>
      </c>
      <c r="L2649" s="13">
        <v>3.8</v>
      </c>
      <c r="M2649" s="11">
        <v>-1.0</v>
      </c>
      <c r="N2649" s="14">
        <v>0.67</v>
      </c>
      <c r="O2649" s="13">
        <v>52.7</v>
      </c>
      <c r="P2649" s="13">
        <v>9.3</v>
      </c>
      <c r="Q2649" s="13">
        <v>21.4</v>
      </c>
      <c r="R2649" s="13">
        <v>5.7</v>
      </c>
      <c r="S2649" s="13">
        <v>2.7</v>
      </c>
      <c r="T2649" s="13">
        <v>2.9</v>
      </c>
      <c r="U2649" s="13">
        <v>0.5</v>
      </c>
      <c r="V2649" s="13">
        <v>52.2</v>
      </c>
      <c r="W2649" s="11" t="str">
        <f t="shared" si="1"/>
        <v>C-Weak|BBVA|Operations|2025</v>
      </c>
      <c r="X2649" s="15">
        <f>(MAX(0,MIN(1,1-(K2649-scaling_params!$B$2)/(scaling_params!$C$2-scaling_params!$B$2)))+MAX(0,MIN(1,(L2649-scaling_params!$B$3)/(scaling_params!$C$3-scaling_params!$B$3))))/2</f>
        <v>0.05882352941</v>
      </c>
      <c r="Y2649" s="15">
        <f>(MAX(0,MIN(1,(M2649-scaling_params!$B$4)/(scaling_params!$C$4-scaling_params!$B$4)))+MAX(0,MIN(1,(N2649-scaling_params!$B$5)/(scaling_params!$C$5-scaling_params!$B$5))))/2</f>
        <v>0.344047619</v>
      </c>
      <c r="Z2649" s="15">
        <f>(MAX(0,MIN(1,(O2649-scaling_params!$B$6)/(scaling_params!$C$6-scaling_params!$B$6)))+MAX(0,MIN(1,1-(P2649-scaling_params!$B$7)/(scaling_params!$C$7-scaling_params!$B$7)))+MAX(0,MIN(1,(T2649-scaling_params!$B$11)/(scaling_params!$C$11-scaling_params!$B$11))))/3</f>
        <v>0.1333333333</v>
      </c>
      <c r="AA2649" s="15">
        <f>(MAX(0,MIN(1,1-(Q2649-scaling_params!$B$8)/(scaling_params!$C$8-scaling_params!$B$8)))+MAX(0,MIN(1,(R2649-scaling_params!$B$9)/(scaling_params!$C$9-scaling_params!$B$9)))+MAX(0,MIN(1,(S2649-scaling_params!$B$10)/(scaling_params!$C$10-scaling_params!$B$10))))/3</f>
        <v>0.1078431373</v>
      </c>
      <c r="AB2649" s="15">
        <f>(MAX(0,MIN(1,(U2649-scaling_params!$B$12)/(scaling_params!$C$12-scaling_params!$B$12)))+MAX(0,MIN(1,(V2649-scaling_params!$B$13)/(scaling_params!$C$13-scaling_params!$B$13))))/2</f>
        <v>0.08</v>
      </c>
      <c r="AC2649" s="13">
        <f>(scaling_params!$G$2*X2649+scaling_params!$G$3*Y2649+scaling_params!$G$4*Z2649+scaling_params!$G$5*AA2649+scaling_params!$G$6*AB2649)*100</f>
        <v>15.44284454</v>
      </c>
      <c r="AD2649" s="11" t="s">
        <v>681</v>
      </c>
      <c r="AE2649" s="11">
        <f t="shared" si="2"/>
        <v>0</v>
      </c>
    </row>
    <row r="2650" ht="15.75" customHeight="1">
      <c r="A2650" s="11" t="s">
        <v>503</v>
      </c>
      <c r="B2650" s="11" t="s">
        <v>163</v>
      </c>
      <c r="C2650" s="11" t="s">
        <v>449</v>
      </c>
      <c r="D2650" s="11" t="s">
        <v>165</v>
      </c>
      <c r="E2650" s="12">
        <v>2024.0</v>
      </c>
      <c r="F2650" s="11" t="s">
        <v>166</v>
      </c>
      <c r="G2650" s="11" t="s">
        <v>184</v>
      </c>
      <c r="H2650" s="11">
        <v>5.0</v>
      </c>
      <c r="I2650" s="13">
        <v>8.6</v>
      </c>
      <c r="J2650" s="11">
        <v>0.0</v>
      </c>
      <c r="K2650" s="13">
        <v>5.2</v>
      </c>
      <c r="L2650" s="13">
        <v>4.9</v>
      </c>
      <c r="M2650" s="11">
        <v>-14.0</v>
      </c>
      <c r="N2650" s="14">
        <v>0.59</v>
      </c>
      <c r="O2650" s="13">
        <v>53.3</v>
      </c>
      <c r="P2650" s="13">
        <v>9.3</v>
      </c>
      <c r="Q2650" s="13">
        <v>24.0</v>
      </c>
      <c r="R2650" s="13">
        <v>6.7</v>
      </c>
      <c r="S2650" s="13">
        <v>1.9</v>
      </c>
      <c r="T2650" s="13">
        <v>1.2</v>
      </c>
      <c r="U2650" s="13">
        <v>0.6</v>
      </c>
      <c r="V2650" s="13">
        <v>46.3</v>
      </c>
      <c r="W2650" s="11" t="str">
        <f t="shared" si="1"/>
        <v>C-Weak|BBVA|Operations|2024</v>
      </c>
      <c r="X2650" s="15">
        <f>(MAX(0,MIN(1,1-(K2650-scaling_params!$B$2)/(scaling_params!$C$2-scaling_params!$B$2)))+MAX(0,MIN(1,(L2650-scaling_params!$B$3)/(scaling_params!$C$3-scaling_params!$B$3))))/2</f>
        <v>0.1397058824</v>
      </c>
      <c r="Y2650" s="15">
        <f>(MAX(0,MIN(1,(M2650-scaling_params!$B$4)/(scaling_params!$C$4-scaling_params!$B$4)))+MAX(0,MIN(1,(N2650-scaling_params!$B$5)/(scaling_params!$C$5-scaling_params!$B$5))))/2</f>
        <v>0.1821428571</v>
      </c>
      <c r="Z2650" s="15">
        <f>(MAX(0,MIN(1,(O2650-scaling_params!$B$6)/(scaling_params!$C$6-scaling_params!$B$6)))+MAX(0,MIN(1,1-(P2650-scaling_params!$B$7)/(scaling_params!$C$7-scaling_params!$B$7)))+MAX(0,MIN(1,(T2650-scaling_params!$B$11)/(scaling_params!$C$11-scaling_params!$B$11))))/3</f>
        <v>0</v>
      </c>
      <c r="AA2650" s="15">
        <f>(MAX(0,MIN(1,1-(Q2650-scaling_params!$B$8)/(scaling_params!$C$8-scaling_params!$B$8)))+MAX(0,MIN(1,(R2650-scaling_params!$B$9)/(scaling_params!$C$9-scaling_params!$B$9)))+MAX(0,MIN(1,(S2650-scaling_params!$B$10)/(scaling_params!$C$10-scaling_params!$B$10))))/3</f>
        <v>0.02941176471</v>
      </c>
      <c r="AB2650" s="15">
        <f>(MAX(0,MIN(1,(U2650-scaling_params!$B$12)/(scaling_params!$C$12-scaling_params!$B$12)))+MAX(0,MIN(1,(V2650-scaling_params!$B$13)/(scaling_params!$C$13-scaling_params!$B$13))))/2</f>
        <v>0.02636363636</v>
      </c>
      <c r="AC2650" s="13">
        <f>(scaling_params!$G$2*X2650+scaling_params!$G$3*Y2650+scaling_params!$G$4*Z2650+scaling_params!$G$5*AA2650+scaling_params!$G$6*AB2650)*100</f>
        <v>8.392183346</v>
      </c>
      <c r="AD2650" s="11" t="s">
        <v>681</v>
      </c>
      <c r="AE2650" s="11">
        <f t="shared" si="2"/>
        <v>0</v>
      </c>
    </row>
    <row r="2651" ht="15.75" customHeight="1">
      <c r="A2651" s="11" t="s">
        <v>503</v>
      </c>
      <c r="B2651" s="11" t="s">
        <v>163</v>
      </c>
      <c r="C2651" s="11" t="s">
        <v>449</v>
      </c>
      <c r="D2651" s="11" t="s">
        <v>165</v>
      </c>
      <c r="E2651" s="12">
        <v>2025.0</v>
      </c>
      <c r="F2651" s="11" t="s">
        <v>166</v>
      </c>
      <c r="G2651" s="11" t="s">
        <v>184</v>
      </c>
      <c r="H2651" s="11">
        <v>5.0</v>
      </c>
      <c r="I2651" s="13">
        <v>8.3</v>
      </c>
      <c r="J2651" s="11">
        <v>0.0</v>
      </c>
      <c r="K2651" s="13">
        <v>4.5</v>
      </c>
      <c r="L2651" s="13">
        <v>4.3</v>
      </c>
      <c r="M2651" s="11">
        <v>-20.0</v>
      </c>
      <c r="N2651" s="14">
        <v>0.61</v>
      </c>
      <c r="O2651" s="13">
        <v>52.7</v>
      </c>
      <c r="P2651" s="13">
        <v>9.3</v>
      </c>
      <c r="Q2651" s="13">
        <v>21.4</v>
      </c>
      <c r="R2651" s="13">
        <v>5.7</v>
      </c>
      <c r="S2651" s="13">
        <v>2.4</v>
      </c>
      <c r="T2651" s="13">
        <v>1.4</v>
      </c>
      <c r="U2651" s="13">
        <v>0.5</v>
      </c>
      <c r="V2651" s="13">
        <v>38.7</v>
      </c>
      <c r="W2651" s="11" t="str">
        <f t="shared" si="1"/>
        <v>C-Weak|BBVA|Operations|2025</v>
      </c>
      <c r="X2651" s="15">
        <f>(MAX(0,MIN(1,1-(K2651-scaling_params!$B$2)/(scaling_params!$C$2-scaling_params!$B$2)))+MAX(0,MIN(1,(L2651-scaling_params!$B$3)/(scaling_params!$C$3-scaling_params!$B$3))))/2</f>
        <v>0.09558823529</v>
      </c>
      <c r="Y2651" s="15">
        <f>(MAX(0,MIN(1,(M2651-scaling_params!$B$4)/(scaling_params!$C$4-scaling_params!$B$4)))+MAX(0,MIN(1,(N2651-scaling_params!$B$5)/(scaling_params!$C$5-scaling_params!$B$5))))/2</f>
        <v>0.1785714286</v>
      </c>
      <c r="Z2651" s="15">
        <f>(MAX(0,MIN(1,(O2651-scaling_params!$B$6)/(scaling_params!$C$6-scaling_params!$B$6)))+MAX(0,MIN(1,1-(P2651-scaling_params!$B$7)/(scaling_params!$C$7-scaling_params!$B$7)))+MAX(0,MIN(1,(T2651-scaling_params!$B$11)/(scaling_params!$C$11-scaling_params!$B$11))))/3</f>
        <v>0</v>
      </c>
      <c r="AA2651" s="15">
        <f>(MAX(0,MIN(1,1-(Q2651-scaling_params!$B$8)/(scaling_params!$C$8-scaling_params!$B$8)))+MAX(0,MIN(1,(R2651-scaling_params!$B$9)/(scaling_params!$C$9-scaling_params!$B$9)))+MAX(0,MIN(1,(S2651-scaling_params!$B$10)/(scaling_params!$C$10-scaling_params!$B$10))))/3</f>
        <v>0.07843137255</v>
      </c>
      <c r="AB2651" s="15">
        <f>(MAX(0,MIN(1,(U2651-scaling_params!$B$12)/(scaling_params!$C$12-scaling_params!$B$12)))+MAX(0,MIN(1,(V2651-scaling_params!$B$13)/(scaling_params!$C$13-scaling_params!$B$13))))/2</f>
        <v>0</v>
      </c>
      <c r="AC2651" s="13">
        <f>(scaling_params!$G$2*X2651+scaling_params!$G$3*Y2651+scaling_params!$G$4*Z2651+scaling_params!$G$5*AA2651+scaling_params!$G$6*AB2651)*100</f>
        <v>7.823144258</v>
      </c>
      <c r="AD2651" s="11" t="s">
        <v>681</v>
      </c>
      <c r="AE2651" s="11">
        <f t="shared" si="2"/>
        <v>0</v>
      </c>
    </row>
    <row r="2652" ht="15.75" customHeight="1">
      <c r="A2652" s="11" t="s">
        <v>504</v>
      </c>
      <c r="B2652" s="11" t="s">
        <v>163</v>
      </c>
      <c r="C2652" s="11" t="s">
        <v>449</v>
      </c>
      <c r="D2652" s="11" t="s">
        <v>165</v>
      </c>
      <c r="E2652" s="12">
        <v>2024.0</v>
      </c>
      <c r="F2652" s="11" t="s">
        <v>171</v>
      </c>
      <c r="G2652" s="11" t="s">
        <v>184</v>
      </c>
      <c r="H2652" s="11">
        <v>4.0</v>
      </c>
      <c r="I2652" s="13">
        <v>8.6</v>
      </c>
      <c r="J2652" s="11">
        <v>0.0</v>
      </c>
      <c r="K2652" s="13">
        <v>5.2</v>
      </c>
      <c r="L2652" s="13">
        <v>4.9</v>
      </c>
      <c r="M2652" s="11">
        <v>-42.0</v>
      </c>
      <c r="N2652" s="14">
        <v>0.75</v>
      </c>
      <c r="O2652" s="13">
        <v>53.3</v>
      </c>
      <c r="P2652" s="13">
        <v>9.3</v>
      </c>
      <c r="Q2652" s="13">
        <v>24.0</v>
      </c>
      <c r="R2652" s="13">
        <v>6.7</v>
      </c>
      <c r="S2652" s="13">
        <v>3.0</v>
      </c>
      <c r="T2652" s="13">
        <v>2.4</v>
      </c>
      <c r="U2652" s="13">
        <v>0.6</v>
      </c>
      <c r="V2652" s="13">
        <v>53.4</v>
      </c>
      <c r="W2652" s="11" t="str">
        <f t="shared" si="1"/>
        <v>C-Weak|BBVA|Operations|2024</v>
      </c>
      <c r="X2652" s="15">
        <f>(MAX(0,MIN(1,1-(K2652-scaling_params!$B$2)/(scaling_params!$C$2-scaling_params!$B$2)))+MAX(0,MIN(1,(L2652-scaling_params!$B$3)/(scaling_params!$C$3-scaling_params!$B$3))))/2</f>
        <v>0.1397058824</v>
      </c>
      <c r="Y2652" s="15">
        <f>(MAX(0,MIN(1,(M2652-scaling_params!$B$4)/(scaling_params!$C$4-scaling_params!$B$4)))+MAX(0,MIN(1,(N2652-scaling_params!$B$5)/(scaling_params!$C$5-scaling_params!$B$5))))/2</f>
        <v>0.2488095238</v>
      </c>
      <c r="Z2652" s="15">
        <f>(MAX(0,MIN(1,(O2652-scaling_params!$B$6)/(scaling_params!$C$6-scaling_params!$B$6)))+MAX(0,MIN(1,1-(P2652-scaling_params!$B$7)/(scaling_params!$C$7-scaling_params!$B$7)))+MAX(0,MIN(1,(T2652-scaling_params!$B$11)/(scaling_params!$C$11-scaling_params!$B$11))))/3</f>
        <v>0.08571428571</v>
      </c>
      <c r="AA2652" s="15">
        <f>(MAX(0,MIN(1,1-(Q2652-scaling_params!$B$8)/(scaling_params!$C$8-scaling_params!$B$8)))+MAX(0,MIN(1,(R2652-scaling_params!$B$9)/(scaling_params!$C$9-scaling_params!$B$9)))+MAX(0,MIN(1,(S2652-scaling_params!$B$10)/(scaling_params!$C$10-scaling_params!$B$10))))/3</f>
        <v>0.137254902</v>
      </c>
      <c r="AB2652" s="15">
        <f>(MAX(0,MIN(1,(U2652-scaling_params!$B$12)/(scaling_params!$C$12-scaling_params!$B$12)))+MAX(0,MIN(1,(V2652-scaling_params!$B$13)/(scaling_params!$C$13-scaling_params!$B$13))))/2</f>
        <v>0.09090909091</v>
      </c>
      <c r="AC2652" s="13">
        <f>(scaling_params!$G$2*X2652+scaling_params!$G$3*Y2652+scaling_params!$G$4*Z2652+scaling_params!$G$5*AA2652+scaling_params!$G$6*AB2652)*100</f>
        <v>14.63281131</v>
      </c>
      <c r="AD2652" s="11" t="s">
        <v>681</v>
      </c>
      <c r="AE2652" s="11">
        <f t="shared" si="2"/>
        <v>0</v>
      </c>
    </row>
    <row r="2653" ht="15.75" customHeight="1">
      <c r="A2653" s="11" t="s">
        <v>504</v>
      </c>
      <c r="B2653" s="11" t="s">
        <v>163</v>
      </c>
      <c r="C2653" s="11" t="s">
        <v>449</v>
      </c>
      <c r="D2653" s="11" t="s">
        <v>165</v>
      </c>
      <c r="E2653" s="12">
        <v>2025.0</v>
      </c>
      <c r="F2653" s="11" t="s">
        <v>171</v>
      </c>
      <c r="G2653" s="11" t="s">
        <v>184</v>
      </c>
      <c r="H2653" s="11">
        <v>4.0</v>
      </c>
      <c r="I2653" s="13">
        <v>8.3</v>
      </c>
      <c r="J2653" s="11">
        <v>0.0</v>
      </c>
      <c r="K2653" s="13">
        <v>4.5</v>
      </c>
      <c r="L2653" s="13">
        <v>5.6</v>
      </c>
      <c r="M2653" s="11">
        <v>-8.0</v>
      </c>
      <c r="N2653" s="14">
        <v>0.74</v>
      </c>
      <c r="O2653" s="13">
        <v>52.7</v>
      </c>
      <c r="P2653" s="13">
        <v>9.3</v>
      </c>
      <c r="Q2653" s="13">
        <v>21.4</v>
      </c>
      <c r="R2653" s="13">
        <v>5.7</v>
      </c>
      <c r="S2653" s="13">
        <v>2.8</v>
      </c>
      <c r="T2653" s="13">
        <v>3.0</v>
      </c>
      <c r="U2653" s="13">
        <v>0.5</v>
      </c>
      <c r="V2653" s="13">
        <v>63.1</v>
      </c>
      <c r="W2653" s="11" t="str">
        <f t="shared" si="1"/>
        <v>C-Weak|BBVA|Operations|2025</v>
      </c>
      <c r="X2653" s="15">
        <f>(MAX(0,MIN(1,1-(K2653-scaling_params!$B$2)/(scaling_params!$C$2-scaling_params!$B$2)))+MAX(0,MIN(1,(L2653-scaling_params!$B$3)/(scaling_params!$C$3-scaling_params!$B$3))))/2</f>
        <v>0.1911764706</v>
      </c>
      <c r="Y2653" s="15">
        <f>(MAX(0,MIN(1,(M2653-scaling_params!$B$4)/(scaling_params!$C$4-scaling_params!$B$4)))+MAX(0,MIN(1,(N2653-scaling_params!$B$5)/(scaling_params!$C$5-scaling_params!$B$5))))/2</f>
        <v>0.3982142857</v>
      </c>
      <c r="Z2653" s="15">
        <f>(MAX(0,MIN(1,(O2653-scaling_params!$B$6)/(scaling_params!$C$6-scaling_params!$B$6)))+MAX(0,MIN(1,1-(P2653-scaling_params!$B$7)/(scaling_params!$C$7-scaling_params!$B$7)))+MAX(0,MIN(1,(T2653-scaling_params!$B$11)/(scaling_params!$C$11-scaling_params!$B$11))))/3</f>
        <v>0.1428571429</v>
      </c>
      <c r="AA2653" s="15">
        <f>(MAX(0,MIN(1,1-(Q2653-scaling_params!$B$8)/(scaling_params!$C$8-scaling_params!$B$8)))+MAX(0,MIN(1,(R2653-scaling_params!$B$9)/(scaling_params!$C$9-scaling_params!$B$9)))+MAX(0,MIN(1,(S2653-scaling_params!$B$10)/(scaling_params!$C$10-scaling_params!$B$10))))/3</f>
        <v>0.1176470588</v>
      </c>
      <c r="AB2653" s="15">
        <f>(MAX(0,MIN(1,(U2653-scaling_params!$B$12)/(scaling_params!$C$12-scaling_params!$B$12)))+MAX(0,MIN(1,(V2653-scaling_params!$B$13)/(scaling_params!$C$13-scaling_params!$B$13))))/2</f>
        <v>0.1790909091</v>
      </c>
      <c r="AC2653" s="13">
        <f>(scaling_params!$G$2*X2653+scaling_params!$G$3*Y2653+scaling_params!$G$4*Z2653+scaling_params!$G$5*AA2653+scaling_params!$G$6*AB2653)*100</f>
        <v>21.39168659</v>
      </c>
      <c r="AD2653" s="11" t="s">
        <v>681</v>
      </c>
      <c r="AE2653" s="11">
        <f t="shared" si="2"/>
        <v>0</v>
      </c>
    </row>
    <row r="2654" ht="15.75" customHeight="1">
      <c r="A2654" s="11" t="s">
        <v>505</v>
      </c>
      <c r="B2654" s="11" t="s">
        <v>163</v>
      </c>
      <c r="C2654" s="11" t="s">
        <v>449</v>
      </c>
      <c r="D2654" s="11" t="s">
        <v>181</v>
      </c>
      <c r="E2654" s="12">
        <v>2024.0</v>
      </c>
      <c r="F2654" s="11" t="s">
        <v>171</v>
      </c>
      <c r="G2654" s="11" t="s">
        <v>175</v>
      </c>
      <c r="H2654" s="11">
        <v>2.0</v>
      </c>
      <c r="I2654" s="13">
        <v>8.6</v>
      </c>
      <c r="J2654" s="11">
        <v>0.0</v>
      </c>
      <c r="K2654" s="13">
        <v>5.0</v>
      </c>
      <c r="L2654" s="13">
        <v>2.9</v>
      </c>
      <c r="M2654" s="11">
        <v>-8.0</v>
      </c>
      <c r="N2654" s="14">
        <v>0.69</v>
      </c>
      <c r="O2654" s="13">
        <v>58.2</v>
      </c>
      <c r="P2654" s="13">
        <v>10.1</v>
      </c>
      <c r="Q2654" s="13">
        <v>23.5</v>
      </c>
      <c r="R2654" s="13">
        <v>8.2</v>
      </c>
      <c r="S2654" s="13">
        <v>2.6</v>
      </c>
      <c r="T2654" s="13">
        <v>1.9</v>
      </c>
      <c r="U2654" s="13">
        <v>1.0</v>
      </c>
      <c r="V2654" s="13">
        <v>51.9</v>
      </c>
      <c r="W2654" s="11" t="str">
        <f t="shared" si="1"/>
        <v>C-Weak|BBVA|Corporate|2024</v>
      </c>
      <c r="X2654" s="15">
        <f>(MAX(0,MIN(1,1-(K2654-scaling_params!$B$2)/(scaling_params!$C$2-scaling_params!$B$2)))+MAX(0,MIN(1,(L2654-scaling_params!$B$3)/(scaling_params!$C$3-scaling_params!$B$3))))/2</f>
        <v>0</v>
      </c>
      <c r="Y2654" s="15">
        <f>(MAX(0,MIN(1,(M2654-scaling_params!$B$4)/(scaling_params!$C$4-scaling_params!$B$4)))+MAX(0,MIN(1,(N2654-scaling_params!$B$5)/(scaling_params!$C$5-scaling_params!$B$5))))/2</f>
        <v>0.3357142857</v>
      </c>
      <c r="Z2654" s="15">
        <f>(MAX(0,MIN(1,(O2654-scaling_params!$B$6)/(scaling_params!$C$6-scaling_params!$B$6)))+MAX(0,MIN(1,1-(P2654-scaling_params!$B$7)/(scaling_params!$C$7-scaling_params!$B$7)))+MAX(0,MIN(1,(T2654-scaling_params!$B$11)/(scaling_params!$C$11-scaling_params!$B$11))))/3</f>
        <v>0.06449787836</v>
      </c>
      <c r="AA2654" s="15">
        <f>(MAX(0,MIN(1,1-(Q2654-scaling_params!$B$8)/(scaling_params!$C$8-scaling_params!$B$8)))+MAX(0,MIN(1,(R2654-scaling_params!$B$9)/(scaling_params!$C$9-scaling_params!$B$9)))+MAX(0,MIN(1,(S2654-scaling_params!$B$10)/(scaling_params!$C$10-scaling_params!$B$10))))/3</f>
        <v>0.09803921569</v>
      </c>
      <c r="AB2654" s="15">
        <f>(MAX(0,MIN(1,(U2654-scaling_params!$B$12)/(scaling_params!$C$12-scaling_params!$B$12)))+MAX(0,MIN(1,(V2654-scaling_params!$B$13)/(scaling_params!$C$13-scaling_params!$B$13))))/2</f>
        <v>0.07727272727</v>
      </c>
      <c r="AC2654" s="13">
        <f>(scaling_params!$G$2*X2654+scaling_params!$G$3*Y2654+scaling_params!$G$4*Z2654+scaling_params!$G$5*AA2654+scaling_params!$G$6*AB2654)*100</f>
        <v>12.04229423</v>
      </c>
      <c r="AD2654" s="11" t="s">
        <v>681</v>
      </c>
      <c r="AE2654" s="11">
        <f t="shared" si="2"/>
        <v>0</v>
      </c>
    </row>
    <row r="2655" ht="15.75" customHeight="1">
      <c r="A2655" s="11" t="s">
        <v>505</v>
      </c>
      <c r="B2655" s="11" t="s">
        <v>163</v>
      </c>
      <c r="C2655" s="11" t="s">
        <v>449</v>
      </c>
      <c r="D2655" s="11" t="s">
        <v>181</v>
      </c>
      <c r="E2655" s="12">
        <v>2025.0</v>
      </c>
      <c r="F2655" s="11" t="s">
        <v>171</v>
      </c>
      <c r="G2655" s="11" t="s">
        <v>175</v>
      </c>
      <c r="H2655" s="11">
        <v>2.0</v>
      </c>
      <c r="I2655" s="13">
        <v>8.3</v>
      </c>
      <c r="J2655" s="11">
        <v>0.0</v>
      </c>
      <c r="K2655" s="13">
        <v>5.1</v>
      </c>
      <c r="L2655" s="13">
        <v>5.9</v>
      </c>
      <c r="M2655" s="11">
        <v>7.0</v>
      </c>
      <c r="N2655" s="14">
        <v>0.72</v>
      </c>
      <c r="O2655" s="13">
        <v>54.3</v>
      </c>
      <c r="P2655" s="13">
        <v>9.4</v>
      </c>
      <c r="Q2655" s="13">
        <v>22.9</v>
      </c>
      <c r="R2655" s="13">
        <v>7.0</v>
      </c>
      <c r="S2655" s="13">
        <v>2.6</v>
      </c>
      <c r="T2655" s="13">
        <v>2.8</v>
      </c>
      <c r="U2655" s="13">
        <v>0.8</v>
      </c>
      <c r="V2655" s="13">
        <v>56.2</v>
      </c>
      <c r="W2655" s="11" t="str">
        <f t="shared" si="1"/>
        <v>C-Weak|BBVA|Corporate|2025</v>
      </c>
      <c r="X2655" s="15">
        <f>(MAX(0,MIN(1,1-(K2655-scaling_params!$B$2)/(scaling_params!$C$2-scaling_params!$B$2)))+MAX(0,MIN(1,(L2655-scaling_params!$B$3)/(scaling_params!$C$3-scaling_params!$B$3))))/2</f>
        <v>0.2132352941</v>
      </c>
      <c r="Y2655" s="15">
        <f>(MAX(0,MIN(1,(M2655-scaling_params!$B$4)/(scaling_params!$C$4-scaling_params!$B$4)))+MAX(0,MIN(1,(N2655-scaling_params!$B$5)/(scaling_params!$C$5-scaling_params!$B$5))))/2</f>
        <v>0.4446428571</v>
      </c>
      <c r="Z2655" s="15">
        <f>(MAX(0,MIN(1,(O2655-scaling_params!$B$6)/(scaling_params!$C$6-scaling_params!$B$6)))+MAX(0,MIN(1,1-(P2655-scaling_params!$B$7)/(scaling_params!$C$7-scaling_params!$B$7)))+MAX(0,MIN(1,(T2655-scaling_params!$B$11)/(scaling_params!$C$11-scaling_params!$B$11))))/3</f>
        <v>0.1238095238</v>
      </c>
      <c r="AA2655" s="15">
        <f>(MAX(0,MIN(1,1-(Q2655-scaling_params!$B$8)/(scaling_params!$C$8-scaling_params!$B$8)))+MAX(0,MIN(1,(R2655-scaling_params!$B$9)/(scaling_params!$C$9-scaling_params!$B$9)))+MAX(0,MIN(1,(S2655-scaling_params!$B$10)/(scaling_params!$C$10-scaling_params!$B$10))))/3</f>
        <v>0.09803921569</v>
      </c>
      <c r="AB2655" s="15">
        <f>(MAX(0,MIN(1,(U2655-scaling_params!$B$12)/(scaling_params!$C$12-scaling_params!$B$12)))+MAX(0,MIN(1,(V2655-scaling_params!$B$13)/(scaling_params!$C$13-scaling_params!$B$13))))/2</f>
        <v>0.1163636364</v>
      </c>
      <c r="AC2655" s="13">
        <f>(scaling_params!$G$2*X2655+scaling_params!$G$3*Y2655+scaling_params!$G$4*Z2655+scaling_params!$G$5*AA2655+scaling_params!$G$6*AB2655)*100</f>
        <v>21.46824147</v>
      </c>
      <c r="AD2655" s="11" t="s">
        <v>681</v>
      </c>
      <c r="AE2655" s="11">
        <f t="shared" si="2"/>
        <v>0</v>
      </c>
    </row>
    <row r="2656" ht="15.75" customHeight="1">
      <c r="A2656" s="11" t="s">
        <v>506</v>
      </c>
      <c r="B2656" s="11" t="s">
        <v>163</v>
      </c>
      <c r="C2656" s="11" t="s">
        <v>449</v>
      </c>
      <c r="D2656" s="11" t="s">
        <v>177</v>
      </c>
      <c r="E2656" s="12">
        <v>2024.0</v>
      </c>
      <c r="F2656" s="11" t="s">
        <v>171</v>
      </c>
      <c r="G2656" s="11" t="s">
        <v>184</v>
      </c>
      <c r="H2656" s="11">
        <v>3.0</v>
      </c>
      <c r="I2656" s="13">
        <v>8.6</v>
      </c>
      <c r="J2656" s="11">
        <v>1.0</v>
      </c>
      <c r="K2656" s="13">
        <v>4.9</v>
      </c>
      <c r="L2656" s="13">
        <v>4.4</v>
      </c>
      <c r="M2656" s="11">
        <v>-18.0</v>
      </c>
      <c r="N2656" s="14">
        <v>0.65</v>
      </c>
      <c r="O2656" s="13">
        <v>59.8</v>
      </c>
      <c r="P2656" s="13">
        <v>9.1</v>
      </c>
      <c r="Q2656" s="13">
        <v>23.3</v>
      </c>
      <c r="R2656" s="13">
        <v>7.2</v>
      </c>
      <c r="S2656" s="13">
        <v>2.7</v>
      </c>
      <c r="T2656" s="13">
        <v>1.8</v>
      </c>
      <c r="U2656" s="13">
        <v>0.7</v>
      </c>
      <c r="V2656" s="13">
        <v>51.9</v>
      </c>
      <c r="W2656" s="11" t="str">
        <f t="shared" si="1"/>
        <v>C-Weak|BBVA|Retail|2024</v>
      </c>
      <c r="X2656" s="15">
        <f>(MAX(0,MIN(1,1-(K2656-scaling_params!$B$2)/(scaling_params!$C$2-scaling_params!$B$2)))+MAX(0,MIN(1,(L2656-scaling_params!$B$3)/(scaling_params!$C$3-scaling_params!$B$3))))/2</f>
        <v>0.1029411765</v>
      </c>
      <c r="Y2656" s="15">
        <f>(MAX(0,MIN(1,(M2656-scaling_params!$B$4)/(scaling_params!$C$4-scaling_params!$B$4)))+MAX(0,MIN(1,(N2656-scaling_params!$B$5)/(scaling_params!$C$5-scaling_params!$B$5))))/2</f>
        <v>0.2380952381</v>
      </c>
      <c r="Z2656" s="15">
        <f>(MAX(0,MIN(1,(O2656-scaling_params!$B$6)/(scaling_params!$C$6-scaling_params!$B$6)))+MAX(0,MIN(1,1-(P2656-scaling_params!$B$7)/(scaling_params!$C$7-scaling_params!$B$7)))+MAX(0,MIN(1,(T2656-scaling_params!$B$11)/(scaling_params!$C$11-scaling_params!$B$11))))/3</f>
        <v>0.09038571811</v>
      </c>
      <c r="AA2656" s="15">
        <f>(MAX(0,MIN(1,1-(Q2656-scaling_params!$B$8)/(scaling_params!$C$8-scaling_params!$B$8)))+MAX(0,MIN(1,(R2656-scaling_params!$B$9)/(scaling_params!$C$9-scaling_params!$B$9)))+MAX(0,MIN(1,(S2656-scaling_params!$B$10)/(scaling_params!$C$10-scaling_params!$B$10))))/3</f>
        <v>0.1078431373</v>
      </c>
      <c r="AB2656" s="15">
        <f>(MAX(0,MIN(1,(U2656-scaling_params!$B$12)/(scaling_params!$C$12-scaling_params!$B$12)))+MAX(0,MIN(1,(V2656-scaling_params!$B$13)/(scaling_params!$C$13-scaling_params!$B$13))))/2</f>
        <v>0.07727272727</v>
      </c>
      <c r="AC2656" s="13">
        <f>(scaling_params!$G$2*X2656+scaling_params!$G$3*Y2656+scaling_params!$G$4*Z2656+scaling_params!$G$5*AA2656+scaling_params!$G$6*AB2656)*100</f>
        <v>12.94827752</v>
      </c>
      <c r="AD2656" s="11" t="s">
        <v>681</v>
      </c>
      <c r="AE2656" s="11">
        <f t="shared" si="2"/>
        <v>0</v>
      </c>
    </row>
    <row r="2657" ht="15.75" customHeight="1">
      <c r="A2657" s="11" t="s">
        <v>506</v>
      </c>
      <c r="B2657" s="11" t="s">
        <v>163</v>
      </c>
      <c r="C2657" s="11" t="s">
        <v>449</v>
      </c>
      <c r="D2657" s="11" t="s">
        <v>177</v>
      </c>
      <c r="E2657" s="12">
        <v>2025.0</v>
      </c>
      <c r="F2657" s="11" t="s">
        <v>171</v>
      </c>
      <c r="G2657" s="11" t="s">
        <v>184</v>
      </c>
      <c r="H2657" s="11">
        <v>3.0</v>
      </c>
      <c r="I2657" s="13">
        <v>8.3</v>
      </c>
      <c r="J2657" s="11">
        <v>0.0</v>
      </c>
      <c r="K2657" s="13">
        <v>5.4</v>
      </c>
      <c r="L2657" s="13">
        <v>6.2</v>
      </c>
      <c r="M2657" s="11">
        <v>3.0</v>
      </c>
      <c r="N2657" s="14">
        <v>0.63</v>
      </c>
      <c r="O2657" s="13">
        <v>52.5</v>
      </c>
      <c r="P2657" s="13">
        <v>9.5</v>
      </c>
      <c r="Q2657" s="13">
        <v>23.0</v>
      </c>
      <c r="R2657" s="13">
        <v>10.6</v>
      </c>
      <c r="S2657" s="13">
        <v>3.1</v>
      </c>
      <c r="T2657" s="13">
        <v>3.0</v>
      </c>
      <c r="U2657" s="13">
        <v>0.7</v>
      </c>
      <c r="V2657" s="13">
        <v>53.6</v>
      </c>
      <c r="W2657" s="11" t="str">
        <f t="shared" si="1"/>
        <v>C-Weak|BBVA|Retail|2025</v>
      </c>
      <c r="X2657" s="15">
        <f>(MAX(0,MIN(1,1-(K2657-scaling_params!$B$2)/(scaling_params!$C$2-scaling_params!$B$2)))+MAX(0,MIN(1,(L2657-scaling_params!$B$3)/(scaling_params!$C$3-scaling_params!$B$3))))/2</f>
        <v>0.2352941176</v>
      </c>
      <c r="Y2657" s="15">
        <f>(MAX(0,MIN(1,(M2657-scaling_params!$B$4)/(scaling_params!$C$4-scaling_params!$B$4)))+MAX(0,MIN(1,(N2657-scaling_params!$B$5)/(scaling_params!$C$5-scaling_params!$B$5))))/2</f>
        <v>0.3130952381</v>
      </c>
      <c r="Z2657" s="15">
        <f>(MAX(0,MIN(1,(O2657-scaling_params!$B$6)/(scaling_params!$C$6-scaling_params!$B$6)))+MAX(0,MIN(1,1-(P2657-scaling_params!$B$7)/(scaling_params!$C$7-scaling_params!$B$7)))+MAX(0,MIN(1,(T2657-scaling_params!$B$11)/(scaling_params!$C$11-scaling_params!$B$11))))/3</f>
        <v>0.1428571429</v>
      </c>
      <c r="AA2657" s="15">
        <f>(MAX(0,MIN(1,1-(Q2657-scaling_params!$B$8)/(scaling_params!$C$8-scaling_params!$B$8)))+MAX(0,MIN(1,(R2657-scaling_params!$B$9)/(scaling_params!$C$9-scaling_params!$B$9)))+MAX(0,MIN(1,(S2657-scaling_params!$B$10)/(scaling_params!$C$10-scaling_params!$B$10))))/3</f>
        <v>0.1554976421</v>
      </c>
      <c r="AB2657" s="15">
        <f>(MAX(0,MIN(1,(U2657-scaling_params!$B$12)/(scaling_params!$C$12-scaling_params!$B$12)))+MAX(0,MIN(1,(V2657-scaling_params!$B$13)/(scaling_params!$C$13-scaling_params!$B$13))))/2</f>
        <v>0.09272727273</v>
      </c>
      <c r="AC2657" s="13">
        <f>(scaling_params!$G$2*X2657+scaling_params!$G$3*Y2657+scaling_params!$G$4*Z2657+scaling_params!$G$5*AA2657+scaling_params!$G$6*AB2657)*100</f>
        <v>20.07523304</v>
      </c>
      <c r="AD2657" s="11" t="s">
        <v>681</v>
      </c>
      <c r="AE2657" s="11">
        <f t="shared" si="2"/>
        <v>0</v>
      </c>
    </row>
    <row r="2658" ht="15.75" customHeight="1">
      <c r="A2658" s="11" t="s">
        <v>507</v>
      </c>
      <c r="B2658" s="11" t="s">
        <v>163</v>
      </c>
      <c r="C2658" s="11" t="s">
        <v>449</v>
      </c>
      <c r="D2658" s="11" t="s">
        <v>165</v>
      </c>
      <c r="E2658" s="12">
        <v>2024.0</v>
      </c>
      <c r="F2658" s="11" t="s">
        <v>166</v>
      </c>
      <c r="G2658" s="11" t="s">
        <v>172</v>
      </c>
      <c r="H2658" s="11">
        <v>4.0</v>
      </c>
      <c r="I2658" s="13">
        <v>8.6</v>
      </c>
      <c r="J2658" s="11">
        <v>0.0</v>
      </c>
      <c r="K2658" s="13">
        <v>5.2</v>
      </c>
      <c r="L2658" s="13">
        <v>4.4</v>
      </c>
      <c r="M2658" s="11">
        <v>-30.0</v>
      </c>
      <c r="N2658" s="14">
        <v>0.68</v>
      </c>
      <c r="O2658" s="13">
        <v>53.3</v>
      </c>
      <c r="P2658" s="13">
        <v>9.3</v>
      </c>
      <c r="Q2658" s="13">
        <v>24.0</v>
      </c>
      <c r="R2658" s="13">
        <v>6.7</v>
      </c>
      <c r="S2658" s="13">
        <v>2.2</v>
      </c>
      <c r="T2658" s="13">
        <v>1.8</v>
      </c>
      <c r="U2658" s="13">
        <v>0.6</v>
      </c>
      <c r="V2658" s="13">
        <v>47.8</v>
      </c>
      <c r="W2658" s="11" t="str">
        <f t="shared" si="1"/>
        <v>C-Weak|BBVA|Operations|2024</v>
      </c>
      <c r="X2658" s="15">
        <f>(MAX(0,MIN(1,1-(K2658-scaling_params!$B$2)/(scaling_params!$C$2-scaling_params!$B$2)))+MAX(0,MIN(1,(L2658-scaling_params!$B$3)/(scaling_params!$C$3-scaling_params!$B$3))))/2</f>
        <v>0.1029411765</v>
      </c>
      <c r="Y2658" s="15">
        <f>(MAX(0,MIN(1,(M2658-scaling_params!$B$4)/(scaling_params!$C$4-scaling_params!$B$4)))+MAX(0,MIN(1,(N2658-scaling_params!$B$5)/(scaling_params!$C$5-scaling_params!$B$5))))/2</f>
        <v>0.218452381</v>
      </c>
      <c r="Z2658" s="15">
        <f>(MAX(0,MIN(1,(O2658-scaling_params!$B$6)/(scaling_params!$C$6-scaling_params!$B$6)))+MAX(0,MIN(1,1-(P2658-scaling_params!$B$7)/(scaling_params!$C$7-scaling_params!$B$7)))+MAX(0,MIN(1,(T2658-scaling_params!$B$11)/(scaling_params!$C$11-scaling_params!$B$11))))/3</f>
        <v>0.02857142857</v>
      </c>
      <c r="AA2658" s="15">
        <f>(MAX(0,MIN(1,1-(Q2658-scaling_params!$B$8)/(scaling_params!$C$8-scaling_params!$B$8)))+MAX(0,MIN(1,(R2658-scaling_params!$B$9)/(scaling_params!$C$9-scaling_params!$B$9)))+MAX(0,MIN(1,(S2658-scaling_params!$B$10)/(scaling_params!$C$10-scaling_params!$B$10))))/3</f>
        <v>0.05882352941</v>
      </c>
      <c r="AB2658" s="15">
        <f>(MAX(0,MIN(1,(U2658-scaling_params!$B$12)/(scaling_params!$C$12-scaling_params!$B$12)))+MAX(0,MIN(1,(V2658-scaling_params!$B$13)/(scaling_params!$C$13-scaling_params!$B$13))))/2</f>
        <v>0.04</v>
      </c>
      <c r="AC2658" s="13">
        <f>(scaling_params!$G$2*X2658+scaling_params!$G$3*Y2658+scaling_params!$G$4*Z2658+scaling_params!$G$5*AA2658+scaling_params!$G$6*AB2658)*100</f>
        <v>9.731471289</v>
      </c>
      <c r="AD2658" s="11" t="s">
        <v>681</v>
      </c>
      <c r="AE2658" s="11">
        <f t="shared" si="2"/>
        <v>0</v>
      </c>
    </row>
    <row r="2659" ht="15.75" customHeight="1">
      <c r="A2659" s="11" t="s">
        <v>507</v>
      </c>
      <c r="B2659" s="11" t="s">
        <v>163</v>
      </c>
      <c r="C2659" s="11" t="s">
        <v>449</v>
      </c>
      <c r="D2659" s="11" t="s">
        <v>165</v>
      </c>
      <c r="E2659" s="12">
        <v>2025.0</v>
      </c>
      <c r="F2659" s="11" t="s">
        <v>166</v>
      </c>
      <c r="G2659" s="11" t="s">
        <v>172</v>
      </c>
      <c r="H2659" s="11">
        <v>4.0</v>
      </c>
      <c r="I2659" s="13">
        <v>8.3</v>
      </c>
      <c r="J2659" s="11">
        <v>0.0</v>
      </c>
      <c r="K2659" s="13">
        <v>4.5</v>
      </c>
      <c r="L2659" s="13">
        <v>4.4</v>
      </c>
      <c r="M2659" s="11">
        <v>-17.0</v>
      </c>
      <c r="N2659" s="14">
        <v>0.64</v>
      </c>
      <c r="O2659" s="13">
        <v>52.7</v>
      </c>
      <c r="P2659" s="13">
        <v>9.3</v>
      </c>
      <c r="Q2659" s="13">
        <v>21.4</v>
      </c>
      <c r="R2659" s="13">
        <v>5.7</v>
      </c>
      <c r="S2659" s="13">
        <v>2.6</v>
      </c>
      <c r="T2659" s="13">
        <v>2.2</v>
      </c>
      <c r="U2659" s="13">
        <v>0.5</v>
      </c>
      <c r="V2659" s="13">
        <v>58.6</v>
      </c>
      <c r="W2659" s="11" t="str">
        <f t="shared" si="1"/>
        <v>C-Weak|BBVA|Operations|2025</v>
      </c>
      <c r="X2659" s="15">
        <f>(MAX(0,MIN(1,1-(K2659-scaling_params!$B$2)/(scaling_params!$C$2-scaling_params!$B$2)))+MAX(0,MIN(1,(L2659-scaling_params!$B$3)/(scaling_params!$C$3-scaling_params!$B$3))))/2</f>
        <v>0.1029411765</v>
      </c>
      <c r="Y2659" s="15">
        <f>(MAX(0,MIN(1,(M2659-scaling_params!$B$4)/(scaling_params!$C$4-scaling_params!$B$4)))+MAX(0,MIN(1,(N2659-scaling_params!$B$5)/(scaling_params!$C$5-scaling_params!$B$5))))/2</f>
        <v>0.2303571429</v>
      </c>
      <c r="Z2659" s="15">
        <f>(MAX(0,MIN(1,(O2659-scaling_params!$B$6)/(scaling_params!$C$6-scaling_params!$B$6)))+MAX(0,MIN(1,1-(P2659-scaling_params!$B$7)/(scaling_params!$C$7-scaling_params!$B$7)))+MAX(0,MIN(1,(T2659-scaling_params!$B$11)/(scaling_params!$C$11-scaling_params!$B$11))))/3</f>
        <v>0.06666666667</v>
      </c>
      <c r="AA2659" s="15">
        <f>(MAX(0,MIN(1,1-(Q2659-scaling_params!$B$8)/(scaling_params!$C$8-scaling_params!$B$8)))+MAX(0,MIN(1,(R2659-scaling_params!$B$9)/(scaling_params!$C$9-scaling_params!$B$9)))+MAX(0,MIN(1,(S2659-scaling_params!$B$10)/(scaling_params!$C$10-scaling_params!$B$10))))/3</f>
        <v>0.09803921569</v>
      </c>
      <c r="AB2659" s="15">
        <f>(MAX(0,MIN(1,(U2659-scaling_params!$B$12)/(scaling_params!$C$12-scaling_params!$B$12)))+MAX(0,MIN(1,(V2659-scaling_params!$B$13)/(scaling_params!$C$13-scaling_params!$B$13))))/2</f>
        <v>0.1381818182</v>
      </c>
      <c r="AC2659" s="13">
        <f>(scaling_params!$G$2*X2659+scaling_params!$G$3*Y2659+scaling_params!$G$4*Z2659+scaling_params!$G$5*AA2659+scaling_params!$G$6*AB2659)*100</f>
        <v>12.75521282</v>
      </c>
      <c r="AD2659" s="11" t="s">
        <v>681</v>
      </c>
      <c r="AE2659" s="11">
        <f t="shared" si="2"/>
        <v>0</v>
      </c>
    </row>
    <row r="2660" ht="15.75" customHeight="1">
      <c r="A2660" s="11" t="s">
        <v>508</v>
      </c>
      <c r="B2660" s="11" t="s">
        <v>163</v>
      </c>
      <c r="C2660" s="11" t="s">
        <v>449</v>
      </c>
      <c r="D2660" s="11" t="s">
        <v>170</v>
      </c>
      <c r="E2660" s="12">
        <v>2024.0</v>
      </c>
      <c r="F2660" s="11" t="s">
        <v>166</v>
      </c>
      <c r="G2660" s="11" t="s">
        <v>172</v>
      </c>
      <c r="H2660" s="11">
        <v>5.0</v>
      </c>
      <c r="I2660" s="13">
        <v>8.6</v>
      </c>
      <c r="J2660" s="11">
        <v>0.0</v>
      </c>
      <c r="K2660" s="13">
        <v>4.7</v>
      </c>
      <c r="L2660" s="13">
        <v>6.5</v>
      </c>
      <c r="M2660" s="11">
        <v>-2.0</v>
      </c>
      <c r="N2660" s="14">
        <v>0.71</v>
      </c>
      <c r="O2660" s="13">
        <v>58.3</v>
      </c>
      <c r="P2660" s="13">
        <v>9.6</v>
      </c>
      <c r="Q2660" s="13">
        <v>23.0</v>
      </c>
      <c r="R2660" s="13">
        <v>10.9</v>
      </c>
      <c r="S2660" s="13">
        <v>3.1</v>
      </c>
      <c r="T2660" s="13">
        <v>2.9</v>
      </c>
      <c r="U2660" s="13">
        <v>1.0</v>
      </c>
      <c r="V2660" s="13">
        <v>63.5</v>
      </c>
      <c r="W2660" s="11" t="str">
        <f t="shared" si="1"/>
        <v>C-Weak|BBVA|Risk|2024</v>
      </c>
      <c r="X2660" s="15">
        <f>(MAX(0,MIN(1,1-(K2660-scaling_params!$B$2)/(scaling_params!$C$2-scaling_params!$B$2)))+MAX(0,MIN(1,(L2660-scaling_params!$B$3)/(scaling_params!$C$3-scaling_params!$B$3))))/2</f>
        <v>0.2573529412</v>
      </c>
      <c r="Y2660" s="15">
        <f>(MAX(0,MIN(1,(M2660-scaling_params!$B$4)/(scaling_params!$C$4-scaling_params!$B$4)))+MAX(0,MIN(1,(N2660-scaling_params!$B$5)/(scaling_params!$C$5-scaling_params!$B$5))))/2</f>
        <v>0.3892857143</v>
      </c>
      <c r="Z2660" s="15">
        <f>(MAX(0,MIN(1,(O2660-scaling_params!$B$6)/(scaling_params!$C$6-scaling_params!$B$6)))+MAX(0,MIN(1,1-(P2660-scaling_params!$B$7)/(scaling_params!$C$7-scaling_params!$B$7)))+MAX(0,MIN(1,(T2660-scaling_params!$B$11)/(scaling_params!$C$11-scaling_params!$B$11))))/3</f>
        <v>0.1613861386</v>
      </c>
      <c r="AA2660" s="15">
        <f>(MAX(0,MIN(1,1-(Q2660-scaling_params!$B$8)/(scaling_params!$C$8-scaling_params!$B$8)))+MAX(0,MIN(1,(R2660-scaling_params!$B$9)/(scaling_params!$C$9-scaling_params!$B$9)))+MAX(0,MIN(1,(S2660-scaling_params!$B$10)/(scaling_params!$C$10-scaling_params!$B$10))))/3</f>
        <v>0.1681558699</v>
      </c>
      <c r="AB2660" s="15">
        <f>(MAX(0,MIN(1,(U2660-scaling_params!$B$12)/(scaling_params!$C$12-scaling_params!$B$12)))+MAX(0,MIN(1,(V2660-scaling_params!$B$13)/(scaling_params!$C$13-scaling_params!$B$13))))/2</f>
        <v>0.1827272727</v>
      </c>
      <c r="AC2660" s="13">
        <f>(scaling_params!$G$2*X2660+scaling_params!$G$3*Y2660+scaling_params!$G$4*Z2660+scaling_params!$G$5*AA2660+scaling_params!$G$6*AB2660)*100</f>
        <v>24.10430779</v>
      </c>
      <c r="AD2660" s="11" t="s">
        <v>681</v>
      </c>
      <c r="AE2660" s="11">
        <f t="shared" si="2"/>
        <v>0</v>
      </c>
    </row>
    <row r="2661" ht="15.75" customHeight="1">
      <c r="A2661" s="11" t="s">
        <v>508</v>
      </c>
      <c r="B2661" s="11" t="s">
        <v>163</v>
      </c>
      <c r="C2661" s="11" t="s">
        <v>449</v>
      </c>
      <c r="D2661" s="11" t="s">
        <v>170</v>
      </c>
      <c r="E2661" s="12">
        <v>2025.0</v>
      </c>
      <c r="F2661" s="11" t="s">
        <v>166</v>
      </c>
      <c r="G2661" s="11" t="s">
        <v>172</v>
      </c>
      <c r="H2661" s="11">
        <v>5.0</v>
      </c>
      <c r="I2661" s="13">
        <v>8.3</v>
      </c>
      <c r="J2661" s="11">
        <v>0.0</v>
      </c>
      <c r="K2661" s="13">
        <v>4.1</v>
      </c>
      <c r="L2661" s="13">
        <v>5.4</v>
      </c>
      <c r="M2661" s="11">
        <v>1.0</v>
      </c>
      <c r="N2661" s="14">
        <v>0.74</v>
      </c>
      <c r="O2661" s="13">
        <v>54.6</v>
      </c>
      <c r="P2661" s="13">
        <v>8.4</v>
      </c>
      <c r="Q2661" s="13">
        <v>21.3</v>
      </c>
      <c r="R2661" s="13">
        <v>7.8</v>
      </c>
      <c r="S2661" s="13">
        <v>2.8</v>
      </c>
      <c r="T2661" s="13">
        <v>2.6</v>
      </c>
      <c r="U2661" s="13">
        <v>0.9</v>
      </c>
      <c r="V2661" s="13">
        <v>68.8</v>
      </c>
      <c r="W2661" s="11" t="str">
        <f t="shared" si="1"/>
        <v>C-Weak|BBVA|Risk|2025</v>
      </c>
      <c r="X2661" s="15">
        <f>(MAX(0,MIN(1,1-(K2661-scaling_params!$B$2)/(scaling_params!$C$2-scaling_params!$B$2)))+MAX(0,MIN(1,(L2661-scaling_params!$B$3)/(scaling_params!$C$3-scaling_params!$B$3))))/2</f>
        <v>0.1764705882</v>
      </c>
      <c r="Y2661" s="15">
        <f>(MAX(0,MIN(1,(M2661-scaling_params!$B$4)/(scaling_params!$C$4-scaling_params!$B$4)))+MAX(0,MIN(1,(N2661-scaling_params!$B$5)/(scaling_params!$C$5-scaling_params!$B$5))))/2</f>
        <v>0.4410714286</v>
      </c>
      <c r="Z2661" s="15">
        <f>(MAX(0,MIN(1,(O2661-scaling_params!$B$6)/(scaling_params!$C$6-scaling_params!$B$6)))+MAX(0,MIN(1,1-(P2661-scaling_params!$B$7)/(scaling_params!$C$7-scaling_params!$B$7)))+MAX(0,MIN(1,(T2661-scaling_params!$B$11)/(scaling_params!$C$11-scaling_params!$B$11))))/3</f>
        <v>0.1768339768</v>
      </c>
      <c r="AA2661" s="15">
        <f>(MAX(0,MIN(1,1-(Q2661-scaling_params!$B$8)/(scaling_params!$C$8-scaling_params!$B$8)))+MAX(0,MIN(1,(R2661-scaling_params!$B$9)/(scaling_params!$C$9-scaling_params!$B$9)))+MAX(0,MIN(1,(S2661-scaling_params!$B$10)/(scaling_params!$C$10-scaling_params!$B$10))))/3</f>
        <v>0.1176470588</v>
      </c>
      <c r="AB2661" s="15">
        <f>(MAX(0,MIN(1,(U2661-scaling_params!$B$12)/(scaling_params!$C$12-scaling_params!$B$12)))+MAX(0,MIN(1,(V2661-scaling_params!$B$13)/(scaling_params!$C$13-scaling_params!$B$13))))/2</f>
        <v>0.2309090909</v>
      </c>
      <c r="AC2661" s="13">
        <f>(scaling_params!$G$2*X2661+scaling_params!$G$3*Y2661+scaling_params!$G$4*Z2661+scaling_params!$G$5*AA2661+scaling_params!$G$6*AB2661)*100</f>
        <v>23.46315136</v>
      </c>
      <c r="AD2661" s="11" t="s">
        <v>681</v>
      </c>
      <c r="AE2661" s="11">
        <f t="shared" si="2"/>
        <v>0</v>
      </c>
    </row>
    <row r="2662" ht="15.75" customHeight="1">
      <c r="A2662" s="11" t="s">
        <v>509</v>
      </c>
      <c r="B2662" s="11" t="s">
        <v>163</v>
      </c>
      <c r="C2662" s="11" t="s">
        <v>449</v>
      </c>
      <c r="D2662" s="11" t="s">
        <v>170</v>
      </c>
      <c r="E2662" s="12">
        <v>2024.0</v>
      </c>
      <c r="F2662" s="11" t="s">
        <v>171</v>
      </c>
      <c r="G2662" s="11" t="s">
        <v>184</v>
      </c>
      <c r="H2662" s="11">
        <v>5.0</v>
      </c>
      <c r="I2662" s="13">
        <v>8.6</v>
      </c>
      <c r="J2662" s="11">
        <v>0.0</v>
      </c>
      <c r="K2662" s="13">
        <v>4.7</v>
      </c>
      <c r="L2662" s="13">
        <v>4.1</v>
      </c>
      <c r="M2662" s="11">
        <v>-37.0</v>
      </c>
      <c r="N2662" s="14">
        <v>0.63</v>
      </c>
      <c r="O2662" s="13">
        <v>58.3</v>
      </c>
      <c r="P2662" s="13">
        <v>9.6</v>
      </c>
      <c r="Q2662" s="13">
        <v>23.0</v>
      </c>
      <c r="R2662" s="13">
        <v>10.9</v>
      </c>
      <c r="S2662" s="13">
        <v>1.9</v>
      </c>
      <c r="T2662" s="13">
        <v>1.1</v>
      </c>
      <c r="U2662" s="13">
        <v>1.0</v>
      </c>
      <c r="V2662" s="13">
        <v>49.5</v>
      </c>
      <c r="W2662" s="11" t="str">
        <f t="shared" si="1"/>
        <v>C-Weak|BBVA|Risk|2024</v>
      </c>
      <c r="X2662" s="15">
        <f>(MAX(0,MIN(1,1-(K2662-scaling_params!$B$2)/(scaling_params!$C$2-scaling_params!$B$2)))+MAX(0,MIN(1,(L2662-scaling_params!$B$3)/(scaling_params!$C$3-scaling_params!$B$3))))/2</f>
        <v>0.08088235294</v>
      </c>
      <c r="Y2662" s="15">
        <f>(MAX(0,MIN(1,(M2662-scaling_params!$B$4)/(scaling_params!$C$4-scaling_params!$B$4)))+MAX(0,MIN(1,(N2662-scaling_params!$B$5)/(scaling_params!$C$5-scaling_params!$B$5))))/2</f>
        <v>0.1226190476</v>
      </c>
      <c r="Z2662" s="15">
        <f>(MAX(0,MIN(1,(O2662-scaling_params!$B$6)/(scaling_params!$C$6-scaling_params!$B$6)))+MAX(0,MIN(1,1-(P2662-scaling_params!$B$7)/(scaling_params!$C$7-scaling_params!$B$7)))+MAX(0,MIN(1,(T2662-scaling_params!$B$11)/(scaling_params!$C$11-scaling_params!$B$11))))/3</f>
        <v>0.02805280528</v>
      </c>
      <c r="AA2662" s="15">
        <f>(MAX(0,MIN(1,1-(Q2662-scaling_params!$B$8)/(scaling_params!$C$8-scaling_params!$B$8)))+MAX(0,MIN(1,(R2662-scaling_params!$B$9)/(scaling_params!$C$9-scaling_params!$B$9)))+MAX(0,MIN(1,(S2662-scaling_params!$B$10)/(scaling_params!$C$10-scaling_params!$B$10))))/3</f>
        <v>0.05050881112</v>
      </c>
      <c r="AB2662" s="15">
        <f>(MAX(0,MIN(1,(U2662-scaling_params!$B$12)/(scaling_params!$C$12-scaling_params!$B$12)))+MAX(0,MIN(1,(V2662-scaling_params!$B$13)/(scaling_params!$C$13-scaling_params!$B$13))))/2</f>
        <v>0.05545454545</v>
      </c>
      <c r="AC2662" s="13">
        <f>(scaling_params!$G$2*X2662+scaling_params!$G$3*Y2662+scaling_params!$G$4*Z2662+scaling_params!$G$5*AA2662+scaling_params!$G$6*AB2662)*100</f>
        <v>6.984842549</v>
      </c>
      <c r="AD2662" s="11" t="s">
        <v>681</v>
      </c>
      <c r="AE2662" s="11">
        <f t="shared" si="2"/>
        <v>0</v>
      </c>
    </row>
    <row r="2663" ht="15.75" customHeight="1">
      <c r="A2663" s="11" t="s">
        <v>509</v>
      </c>
      <c r="B2663" s="11" t="s">
        <v>163</v>
      </c>
      <c r="C2663" s="11" t="s">
        <v>449</v>
      </c>
      <c r="D2663" s="11" t="s">
        <v>170</v>
      </c>
      <c r="E2663" s="12">
        <v>2025.0</v>
      </c>
      <c r="F2663" s="11" t="s">
        <v>171</v>
      </c>
      <c r="G2663" s="11" t="s">
        <v>184</v>
      </c>
      <c r="H2663" s="11">
        <v>5.0</v>
      </c>
      <c r="I2663" s="13">
        <v>8.3</v>
      </c>
      <c r="J2663" s="11">
        <v>0.0</v>
      </c>
      <c r="K2663" s="13">
        <v>4.1</v>
      </c>
      <c r="L2663" s="13">
        <v>4.2</v>
      </c>
      <c r="M2663" s="11">
        <v>-22.0</v>
      </c>
      <c r="N2663" s="14">
        <v>0.65</v>
      </c>
      <c r="O2663" s="13">
        <v>54.6</v>
      </c>
      <c r="P2663" s="13">
        <v>8.4</v>
      </c>
      <c r="Q2663" s="13">
        <v>21.3</v>
      </c>
      <c r="R2663" s="13">
        <v>7.8</v>
      </c>
      <c r="S2663" s="13">
        <v>2.5</v>
      </c>
      <c r="T2663" s="13">
        <v>1.5</v>
      </c>
      <c r="U2663" s="13">
        <v>0.9</v>
      </c>
      <c r="V2663" s="13">
        <v>49.9</v>
      </c>
      <c r="W2663" s="11" t="str">
        <f t="shared" si="1"/>
        <v>C-Weak|BBVA|Risk|2025</v>
      </c>
      <c r="X2663" s="15">
        <f>(MAX(0,MIN(1,1-(K2663-scaling_params!$B$2)/(scaling_params!$C$2-scaling_params!$B$2)))+MAX(0,MIN(1,(L2663-scaling_params!$B$3)/(scaling_params!$C$3-scaling_params!$B$3))))/2</f>
        <v>0.08823529412</v>
      </c>
      <c r="Y2663" s="15">
        <f>(MAX(0,MIN(1,(M2663-scaling_params!$B$4)/(scaling_params!$C$4-scaling_params!$B$4)))+MAX(0,MIN(1,(N2663-scaling_params!$B$5)/(scaling_params!$C$5-scaling_params!$B$5))))/2</f>
        <v>0.219047619</v>
      </c>
      <c r="Z2663" s="15">
        <f>(MAX(0,MIN(1,(O2663-scaling_params!$B$6)/(scaling_params!$C$6-scaling_params!$B$6)))+MAX(0,MIN(1,1-(P2663-scaling_params!$B$7)/(scaling_params!$C$7-scaling_params!$B$7)))+MAX(0,MIN(1,(T2663-scaling_params!$B$11)/(scaling_params!$C$11-scaling_params!$B$11))))/3</f>
        <v>0.07207207207</v>
      </c>
      <c r="AA2663" s="15">
        <f>(MAX(0,MIN(1,1-(Q2663-scaling_params!$B$8)/(scaling_params!$C$8-scaling_params!$B$8)))+MAX(0,MIN(1,(R2663-scaling_params!$B$9)/(scaling_params!$C$9-scaling_params!$B$9)))+MAX(0,MIN(1,(S2663-scaling_params!$B$10)/(scaling_params!$C$10-scaling_params!$B$10))))/3</f>
        <v>0.08823529412</v>
      </c>
      <c r="AB2663" s="15">
        <f>(MAX(0,MIN(1,(U2663-scaling_params!$B$12)/(scaling_params!$C$12-scaling_params!$B$12)))+MAX(0,MIN(1,(V2663-scaling_params!$B$13)/(scaling_params!$C$13-scaling_params!$B$13))))/2</f>
        <v>0.05909090909</v>
      </c>
      <c r="AC2663" s="13">
        <f>(scaling_params!$G$2*X2663+scaling_params!$G$3*Y2663+scaling_params!$G$4*Z2663+scaling_params!$G$5*AA2663+scaling_params!$G$6*AB2663)*100</f>
        <v>11.16505606</v>
      </c>
      <c r="AD2663" s="11" t="s">
        <v>681</v>
      </c>
      <c r="AE2663" s="11">
        <f t="shared" si="2"/>
        <v>0</v>
      </c>
    </row>
    <row r="2664" ht="15.75" customHeight="1">
      <c r="A2664" s="11" t="s">
        <v>510</v>
      </c>
      <c r="B2664" s="11" t="s">
        <v>163</v>
      </c>
      <c r="C2664" s="11" t="s">
        <v>449</v>
      </c>
      <c r="D2664" s="11" t="s">
        <v>165</v>
      </c>
      <c r="E2664" s="12">
        <v>2024.0</v>
      </c>
      <c r="F2664" s="11" t="s">
        <v>171</v>
      </c>
      <c r="G2664" s="11" t="s">
        <v>167</v>
      </c>
      <c r="H2664" s="11">
        <v>4.0</v>
      </c>
      <c r="I2664" s="13">
        <v>8.6</v>
      </c>
      <c r="J2664" s="11">
        <v>0.0</v>
      </c>
      <c r="K2664" s="13">
        <v>5.2</v>
      </c>
      <c r="L2664" s="13">
        <v>4.3</v>
      </c>
      <c r="M2664" s="11">
        <v>-10.0</v>
      </c>
      <c r="N2664" s="14">
        <v>0.67</v>
      </c>
      <c r="O2664" s="13">
        <v>53.3</v>
      </c>
      <c r="P2664" s="13">
        <v>9.3</v>
      </c>
      <c r="Q2664" s="13">
        <v>24.0</v>
      </c>
      <c r="R2664" s="13">
        <v>6.7</v>
      </c>
      <c r="S2664" s="13">
        <v>3.1</v>
      </c>
      <c r="T2664" s="13">
        <v>2.3</v>
      </c>
      <c r="U2664" s="13">
        <v>0.6</v>
      </c>
      <c r="V2664" s="13">
        <v>60.0</v>
      </c>
      <c r="W2664" s="11" t="str">
        <f t="shared" si="1"/>
        <v>C-Weak|BBVA|Operations|2024</v>
      </c>
      <c r="X2664" s="15">
        <f>(MAX(0,MIN(1,1-(K2664-scaling_params!$B$2)/(scaling_params!$C$2-scaling_params!$B$2)))+MAX(0,MIN(1,(L2664-scaling_params!$B$3)/(scaling_params!$C$3-scaling_params!$B$3))))/2</f>
        <v>0.09558823529</v>
      </c>
      <c r="Y2664" s="15">
        <f>(MAX(0,MIN(1,(M2664-scaling_params!$B$4)/(scaling_params!$C$4-scaling_params!$B$4)))+MAX(0,MIN(1,(N2664-scaling_params!$B$5)/(scaling_params!$C$5-scaling_params!$B$5))))/2</f>
        <v>0.3011904762</v>
      </c>
      <c r="Z2664" s="15">
        <f>(MAX(0,MIN(1,(O2664-scaling_params!$B$6)/(scaling_params!$C$6-scaling_params!$B$6)))+MAX(0,MIN(1,1-(P2664-scaling_params!$B$7)/(scaling_params!$C$7-scaling_params!$B$7)))+MAX(0,MIN(1,(T2664-scaling_params!$B$11)/(scaling_params!$C$11-scaling_params!$B$11))))/3</f>
        <v>0.07619047619</v>
      </c>
      <c r="AA2664" s="15">
        <f>(MAX(0,MIN(1,1-(Q2664-scaling_params!$B$8)/(scaling_params!$C$8-scaling_params!$B$8)))+MAX(0,MIN(1,(R2664-scaling_params!$B$9)/(scaling_params!$C$9-scaling_params!$B$9)))+MAX(0,MIN(1,(S2664-scaling_params!$B$10)/(scaling_params!$C$10-scaling_params!$B$10))))/3</f>
        <v>0.1470588235</v>
      </c>
      <c r="AB2664" s="15">
        <f>(MAX(0,MIN(1,(U2664-scaling_params!$B$12)/(scaling_params!$C$12-scaling_params!$B$12)))+MAX(0,MIN(1,(V2664-scaling_params!$B$13)/(scaling_params!$C$13-scaling_params!$B$13))))/2</f>
        <v>0.1509090909</v>
      </c>
      <c r="AC2664" s="13">
        <f>(scaling_params!$G$2*X2664+scaling_params!$G$3*Y2664+scaling_params!$G$4*Z2664+scaling_params!$G$5*AA2664+scaling_params!$G$6*AB2664)*100</f>
        <v>15.48373848</v>
      </c>
      <c r="AD2664" s="11" t="s">
        <v>681</v>
      </c>
      <c r="AE2664" s="11">
        <f t="shared" si="2"/>
        <v>0</v>
      </c>
    </row>
    <row r="2665" ht="15.75" customHeight="1">
      <c r="A2665" s="11" t="s">
        <v>510</v>
      </c>
      <c r="B2665" s="11" t="s">
        <v>163</v>
      </c>
      <c r="C2665" s="11" t="s">
        <v>449</v>
      </c>
      <c r="D2665" s="11" t="s">
        <v>165</v>
      </c>
      <c r="E2665" s="12">
        <v>2025.0</v>
      </c>
      <c r="F2665" s="11" t="s">
        <v>171</v>
      </c>
      <c r="G2665" s="11" t="s">
        <v>167</v>
      </c>
      <c r="H2665" s="11">
        <v>4.0</v>
      </c>
      <c r="I2665" s="13">
        <v>8.3</v>
      </c>
      <c r="J2665" s="11">
        <v>0.0</v>
      </c>
      <c r="K2665" s="13">
        <v>4.5</v>
      </c>
      <c r="L2665" s="13">
        <v>6.7</v>
      </c>
      <c r="M2665" s="11">
        <v>-7.0</v>
      </c>
      <c r="N2665" s="14">
        <v>0.76</v>
      </c>
      <c r="O2665" s="13">
        <v>52.7</v>
      </c>
      <c r="P2665" s="13">
        <v>9.3</v>
      </c>
      <c r="Q2665" s="13">
        <v>21.4</v>
      </c>
      <c r="R2665" s="13">
        <v>5.7</v>
      </c>
      <c r="S2665" s="13">
        <v>3.2</v>
      </c>
      <c r="T2665" s="13">
        <v>3.3</v>
      </c>
      <c r="U2665" s="13">
        <v>0.5</v>
      </c>
      <c r="V2665" s="13">
        <v>70.0</v>
      </c>
      <c r="W2665" s="11" t="str">
        <f t="shared" si="1"/>
        <v>C-Weak|BBVA|Operations|2025</v>
      </c>
      <c r="X2665" s="15">
        <f>(MAX(0,MIN(1,1-(K2665-scaling_params!$B$2)/(scaling_params!$C$2-scaling_params!$B$2)))+MAX(0,MIN(1,(L2665-scaling_params!$B$3)/(scaling_params!$C$3-scaling_params!$B$3))))/2</f>
        <v>0.2720588235</v>
      </c>
      <c r="Y2665" s="15">
        <f>(MAX(0,MIN(1,(M2665-scaling_params!$B$4)/(scaling_params!$C$4-scaling_params!$B$4)))+MAX(0,MIN(1,(N2665-scaling_params!$B$5)/(scaling_params!$C$5-scaling_params!$B$5))))/2</f>
        <v>0.4279761905</v>
      </c>
      <c r="Z2665" s="15">
        <f>(MAX(0,MIN(1,(O2665-scaling_params!$B$6)/(scaling_params!$C$6-scaling_params!$B$6)))+MAX(0,MIN(1,1-(P2665-scaling_params!$B$7)/(scaling_params!$C$7-scaling_params!$B$7)))+MAX(0,MIN(1,(T2665-scaling_params!$B$11)/(scaling_params!$C$11-scaling_params!$B$11))))/3</f>
        <v>0.1714285714</v>
      </c>
      <c r="AA2665" s="15">
        <f>(MAX(0,MIN(1,1-(Q2665-scaling_params!$B$8)/(scaling_params!$C$8-scaling_params!$B$8)))+MAX(0,MIN(1,(R2665-scaling_params!$B$9)/(scaling_params!$C$9-scaling_params!$B$9)))+MAX(0,MIN(1,(S2665-scaling_params!$B$10)/(scaling_params!$C$10-scaling_params!$B$10))))/3</f>
        <v>0.1568627451</v>
      </c>
      <c r="AB2665" s="15">
        <f>(MAX(0,MIN(1,(U2665-scaling_params!$B$12)/(scaling_params!$C$12-scaling_params!$B$12)))+MAX(0,MIN(1,(V2665-scaling_params!$B$13)/(scaling_params!$C$13-scaling_params!$B$13))))/2</f>
        <v>0.2418181818</v>
      </c>
      <c r="AC2665" s="13">
        <f>(scaling_params!$G$2*X2665+scaling_params!$G$3*Y2665+scaling_params!$G$4*Z2665+scaling_params!$G$5*AA2665+scaling_params!$G$6*AB2665)*100</f>
        <v>26.09363312</v>
      </c>
      <c r="AD2665" s="11" t="s">
        <v>681</v>
      </c>
      <c r="AE2665" s="11">
        <f t="shared" si="2"/>
        <v>0</v>
      </c>
    </row>
    <row r="2666" ht="15.75" customHeight="1">
      <c r="A2666" s="11" t="s">
        <v>511</v>
      </c>
      <c r="B2666" s="11" t="s">
        <v>163</v>
      </c>
      <c r="C2666" s="11" t="s">
        <v>449</v>
      </c>
      <c r="D2666" s="11" t="s">
        <v>170</v>
      </c>
      <c r="E2666" s="12">
        <v>2024.0</v>
      </c>
      <c r="F2666" s="11" t="s">
        <v>166</v>
      </c>
      <c r="G2666" s="11" t="s">
        <v>172</v>
      </c>
      <c r="H2666" s="11">
        <v>4.0</v>
      </c>
      <c r="I2666" s="13">
        <v>8.6</v>
      </c>
      <c r="J2666" s="11">
        <v>1.0</v>
      </c>
      <c r="K2666" s="13">
        <v>4.7</v>
      </c>
      <c r="L2666" s="13">
        <v>3.5</v>
      </c>
      <c r="M2666" s="11">
        <v>14.0</v>
      </c>
      <c r="N2666" s="14">
        <v>0.68</v>
      </c>
      <c r="O2666" s="13">
        <v>58.3</v>
      </c>
      <c r="P2666" s="13">
        <v>9.6</v>
      </c>
      <c r="Q2666" s="13">
        <v>23.0</v>
      </c>
      <c r="R2666" s="13">
        <v>10.9</v>
      </c>
      <c r="S2666" s="13">
        <v>2.7</v>
      </c>
      <c r="T2666" s="13">
        <v>2.7</v>
      </c>
      <c r="U2666" s="13">
        <v>1.0</v>
      </c>
      <c r="V2666" s="13">
        <v>62.7</v>
      </c>
      <c r="W2666" s="11" t="str">
        <f t="shared" si="1"/>
        <v>C-Weak|BBVA|Risk|2024</v>
      </c>
      <c r="X2666" s="15">
        <f>(MAX(0,MIN(1,1-(K2666-scaling_params!$B$2)/(scaling_params!$C$2-scaling_params!$B$2)))+MAX(0,MIN(1,(L2666-scaling_params!$B$3)/(scaling_params!$C$3-scaling_params!$B$3))))/2</f>
        <v>0.03676470588</v>
      </c>
      <c r="Y2666" s="15">
        <f>(MAX(0,MIN(1,(M2666-scaling_params!$B$4)/(scaling_params!$C$4-scaling_params!$B$4)))+MAX(0,MIN(1,(N2666-scaling_params!$B$5)/(scaling_params!$C$5-scaling_params!$B$5))))/2</f>
        <v>0.4279761905</v>
      </c>
      <c r="Z2666" s="15">
        <f>(MAX(0,MIN(1,(O2666-scaling_params!$B$6)/(scaling_params!$C$6-scaling_params!$B$6)))+MAX(0,MIN(1,1-(P2666-scaling_params!$B$7)/(scaling_params!$C$7-scaling_params!$B$7)))+MAX(0,MIN(1,(T2666-scaling_params!$B$11)/(scaling_params!$C$11-scaling_params!$B$11))))/3</f>
        <v>0.1423385196</v>
      </c>
      <c r="AA2666" s="15">
        <f>(MAX(0,MIN(1,1-(Q2666-scaling_params!$B$8)/(scaling_params!$C$8-scaling_params!$B$8)))+MAX(0,MIN(1,(R2666-scaling_params!$B$9)/(scaling_params!$C$9-scaling_params!$B$9)))+MAX(0,MIN(1,(S2666-scaling_params!$B$10)/(scaling_params!$C$10-scaling_params!$B$10))))/3</f>
        <v>0.1289401837</v>
      </c>
      <c r="AB2666" s="15">
        <f>(MAX(0,MIN(1,(U2666-scaling_params!$B$12)/(scaling_params!$C$12-scaling_params!$B$12)))+MAX(0,MIN(1,(V2666-scaling_params!$B$13)/(scaling_params!$C$13-scaling_params!$B$13))))/2</f>
        <v>0.1754545455</v>
      </c>
      <c r="AC2666" s="13">
        <f>(scaling_params!$G$2*X2666+scaling_params!$G$3*Y2666+scaling_params!$G$4*Z2666+scaling_params!$G$5*AA2666+scaling_params!$G$6*AB2666)*100</f>
        <v>18.60607714</v>
      </c>
      <c r="AD2666" s="11" t="s">
        <v>681</v>
      </c>
      <c r="AE2666" s="11">
        <f t="shared" si="2"/>
        <v>0</v>
      </c>
    </row>
    <row r="2667" ht="15.75" customHeight="1">
      <c r="A2667" s="11" t="s">
        <v>511</v>
      </c>
      <c r="B2667" s="11" t="s">
        <v>163</v>
      </c>
      <c r="C2667" s="11" t="s">
        <v>449</v>
      </c>
      <c r="D2667" s="11" t="s">
        <v>170</v>
      </c>
      <c r="E2667" s="12">
        <v>2025.0</v>
      </c>
      <c r="F2667" s="11" t="s">
        <v>166</v>
      </c>
      <c r="G2667" s="11" t="s">
        <v>172</v>
      </c>
      <c r="H2667" s="11">
        <v>4.0</v>
      </c>
      <c r="I2667" s="13">
        <v>8.3</v>
      </c>
      <c r="J2667" s="11">
        <v>0.0</v>
      </c>
      <c r="K2667" s="13">
        <v>4.1</v>
      </c>
      <c r="L2667" s="13">
        <v>5.7</v>
      </c>
      <c r="M2667" s="11">
        <v>-5.0</v>
      </c>
      <c r="N2667" s="14">
        <v>0.76</v>
      </c>
      <c r="O2667" s="13">
        <v>54.6</v>
      </c>
      <c r="P2667" s="13">
        <v>8.4</v>
      </c>
      <c r="Q2667" s="13">
        <v>21.3</v>
      </c>
      <c r="R2667" s="13">
        <v>7.8</v>
      </c>
      <c r="S2667" s="13">
        <v>2.8</v>
      </c>
      <c r="T2667" s="13">
        <v>3.1</v>
      </c>
      <c r="U2667" s="13">
        <v>0.9</v>
      </c>
      <c r="V2667" s="13">
        <v>63.1</v>
      </c>
      <c r="W2667" s="11" t="str">
        <f t="shared" si="1"/>
        <v>C-Weak|BBVA|Risk|2025</v>
      </c>
      <c r="X2667" s="15">
        <f>(MAX(0,MIN(1,1-(K2667-scaling_params!$B$2)/(scaling_params!$C$2-scaling_params!$B$2)))+MAX(0,MIN(1,(L2667-scaling_params!$B$3)/(scaling_params!$C$3-scaling_params!$B$3))))/2</f>
        <v>0.1985294118</v>
      </c>
      <c r="Y2667" s="15">
        <f>(MAX(0,MIN(1,(M2667-scaling_params!$B$4)/(scaling_params!$C$4-scaling_params!$B$4)))+MAX(0,MIN(1,(N2667-scaling_params!$B$5)/(scaling_params!$C$5-scaling_params!$B$5))))/2</f>
        <v>0.4375</v>
      </c>
      <c r="Z2667" s="15">
        <f>(MAX(0,MIN(1,(O2667-scaling_params!$B$6)/(scaling_params!$C$6-scaling_params!$B$6)))+MAX(0,MIN(1,1-(P2667-scaling_params!$B$7)/(scaling_params!$C$7-scaling_params!$B$7)))+MAX(0,MIN(1,(T2667-scaling_params!$B$11)/(scaling_params!$C$11-scaling_params!$B$11))))/3</f>
        <v>0.2244530245</v>
      </c>
      <c r="AA2667" s="15">
        <f>(MAX(0,MIN(1,1-(Q2667-scaling_params!$B$8)/(scaling_params!$C$8-scaling_params!$B$8)))+MAX(0,MIN(1,(R2667-scaling_params!$B$9)/(scaling_params!$C$9-scaling_params!$B$9)))+MAX(0,MIN(1,(S2667-scaling_params!$B$10)/(scaling_params!$C$10-scaling_params!$B$10))))/3</f>
        <v>0.1176470588</v>
      </c>
      <c r="AB2667" s="15">
        <f>(MAX(0,MIN(1,(U2667-scaling_params!$B$12)/(scaling_params!$C$12-scaling_params!$B$12)))+MAX(0,MIN(1,(V2667-scaling_params!$B$13)/(scaling_params!$C$13-scaling_params!$B$13))))/2</f>
        <v>0.1790909091</v>
      </c>
      <c r="AC2667" s="13">
        <f>(scaling_params!$G$2*X2667+scaling_params!$G$3*Y2667+scaling_params!$G$4*Z2667+scaling_params!$G$5*AA2667+scaling_params!$G$6*AB2667)*100</f>
        <v>24.40519821</v>
      </c>
      <c r="AD2667" s="11" t="s">
        <v>681</v>
      </c>
      <c r="AE2667" s="11">
        <f t="shared" si="2"/>
        <v>0</v>
      </c>
    </row>
    <row r="2668" ht="15.75" customHeight="1">
      <c r="A2668" s="11" t="s">
        <v>512</v>
      </c>
      <c r="B2668" s="11" t="s">
        <v>163</v>
      </c>
      <c r="C2668" s="11" t="s">
        <v>449</v>
      </c>
      <c r="D2668" s="11" t="s">
        <v>181</v>
      </c>
      <c r="E2668" s="12">
        <v>2024.0</v>
      </c>
      <c r="F2668" s="11" t="s">
        <v>171</v>
      </c>
      <c r="G2668" s="11" t="s">
        <v>167</v>
      </c>
      <c r="H2668" s="11">
        <v>1.0</v>
      </c>
      <c r="I2668" s="13">
        <v>8.6</v>
      </c>
      <c r="J2668" s="11">
        <v>0.0</v>
      </c>
      <c r="K2668" s="13">
        <v>5.0</v>
      </c>
      <c r="L2668" s="13">
        <v>4.6</v>
      </c>
      <c r="M2668" s="11">
        <v>-14.0</v>
      </c>
      <c r="N2668" s="14">
        <v>0.76</v>
      </c>
      <c r="O2668" s="13">
        <v>58.2</v>
      </c>
      <c r="P2668" s="13">
        <v>10.1</v>
      </c>
      <c r="Q2668" s="13">
        <v>23.5</v>
      </c>
      <c r="R2668" s="13">
        <v>8.2</v>
      </c>
      <c r="S2668" s="13">
        <v>2.4</v>
      </c>
      <c r="T2668" s="13">
        <v>2.6</v>
      </c>
      <c r="U2668" s="13">
        <v>1.0</v>
      </c>
      <c r="V2668" s="13">
        <v>52.9</v>
      </c>
      <c r="W2668" s="11" t="str">
        <f t="shared" si="1"/>
        <v>C-Weak|BBVA|Corporate|2024</v>
      </c>
      <c r="X2668" s="15">
        <f>(MAX(0,MIN(1,1-(K2668-scaling_params!$B$2)/(scaling_params!$C$2-scaling_params!$B$2)))+MAX(0,MIN(1,(L2668-scaling_params!$B$3)/(scaling_params!$C$3-scaling_params!$B$3))))/2</f>
        <v>0.1176470588</v>
      </c>
      <c r="Y2668" s="15">
        <f>(MAX(0,MIN(1,(M2668-scaling_params!$B$4)/(scaling_params!$C$4-scaling_params!$B$4)))+MAX(0,MIN(1,(N2668-scaling_params!$B$5)/(scaling_params!$C$5-scaling_params!$B$5))))/2</f>
        <v>0.3946428571</v>
      </c>
      <c r="Z2668" s="15">
        <f>(MAX(0,MIN(1,(O2668-scaling_params!$B$6)/(scaling_params!$C$6-scaling_params!$B$6)))+MAX(0,MIN(1,1-(P2668-scaling_params!$B$7)/(scaling_params!$C$7-scaling_params!$B$7)))+MAX(0,MIN(1,(T2668-scaling_params!$B$11)/(scaling_params!$C$11-scaling_params!$B$11))))/3</f>
        <v>0.131164545</v>
      </c>
      <c r="AA2668" s="15">
        <f>(MAX(0,MIN(1,1-(Q2668-scaling_params!$B$8)/(scaling_params!$C$8-scaling_params!$B$8)))+MAX(0,MIN(1,(R2668-scaling_params!$B$9)/(scaling_params!$C$9-scaling_params!$B$9)))+MAX(0,MIN(1,(S2668-scaling_params!$B$10)/(scaling_params!$C$10-scaling_params!$B$10))))/3</f>
        <v>0.07843137255</v>
      </c>
      <c r="AB2668" s="15">
        <f>(MAX(0,MIN(1,(U2668-scaling_params!$B$12)/(scaling_params!$C$12-scaling_params!$B$12)))+MAX(0,MIN(1,(V2668-scaling_params!$B$13)/(scaling_params!$C$13-scaling_params!$B$13))))/2</f>
        <v>0.08636363636</v>
      </c>
      <c r="AC2668" s="13">
        <f>(scaling_params!$G$2*X2668+scaling_params!$G$3*Y2668+scaling_params!$G$4*Z2668+scaling_params!$G$5*AA2668+scaling_params!$G$6*AB2668)*100</f>
        <v>17.5206629</v>
      </c>
      <c r="AD2668" s="11" t="s">
        <v>681</v>
      </c>
      <c r="AE2668" s="11">
        <f t="shared" si="2"/>
        <v>0</v>
      </c>
    </row>
    <row r="2669" ht="15.75" customHeight="1">
      <c r="A2669" s="11" t="s">
        <v>512</v>
      </c>
      <c r="B2669" s="11" t="s">
        <v>163</v>
      </c>
      <c r="C2669" s="11" t="s">
        <v>449</v>
      </c>
      <c r="D2669" s="11" t="s">
        <v>181</v>
      </c>
      <c r="E2669" s="12">
        <v>2025.0</v>
      </c>
      <c r="F2669" s="11" t="s">
        <v>171</v>
      </c>
      <c r="G2669" s="11" t="s">
        <v>167</v>
      </c>
      <c r="H2669" s="11">
        <v>1.0</v>
      </c>
      <c r="I2669" s="13">
        <v>8.3</v>
      </c>
      <c r="J2669" s="11">
        <v>0.0</v>
      </c>
      <c r="K2669" s="13">
        <v>5.1</v>
      </c>
      <c r="L2669" s="13">
        <v>4.8</v>
      </c>
      <c r="M2669" s="11">
        <v>-24.0</v>
      </c>
      <c r="N2669" s="14">
        <v>0.67</v>
      </c>
      <c r="O2669" s="13">
        <v>54.3</v>
      </c>
      <c r="P2669" s="13">
        <v>9.4</v>
      </c>
      <c r="Q2669" s="13">
        <v>22.9</v>
      </c>
      <c r="R2669" s="13">
        <v>7.0</v>
      </c>
      <c r="S2669" s="13">
        <v>2.7</v>
      </c>
      <c r="T2669" s="13">
        <v>2.0</v>
      </c>
      <c r="U2669" s="13">
        <v>0.8</v>
      </c>
      <c r="V2669" s="13">
        <v>56.8</v>
      </c>
      <c r="W2669" s="11" t="str">
        <f t="shared" si="1"/>
        <v>C-Weak|BBVA|Corporate|2025</v>
      </c>
      <c r="X2669" s="15">
        <f>(MAX(0,MIN(1,1-(K2669-scaling_params!$B$2)/(scaling_params!$C$2-scaling_params!$B$2)))+MAX(0,MIN(1,(L2669-scaling_params!$B$3)/(scaling_params!$C$3-scaling_params!$B$3))))/2</f>
        <v>0.1323529412</v>
      </c>
      <c r="Y2669" s="15">
        <f>(MAX(0,MIN(1,(M2669-scaling_params!$B$4)/(scaling_params!$C$4-scaling_params!$B$4)))+MAX(0,MIN(1,(N2669-scaling_params!$B$5)/(scaling_params!$C$5-scaling_params!$B$5))))/2</f>
        <v>0.2345238095</v>
      </c>
      <c r="Z2669" s="15">
        <f>(MAX(0,MIN(1,(O2669-scaling_params!$B$6)/(scaling_params!$C$6-scaling_params!$B$6)))+MAX(0,MIN(1,1-(P2669-scaling_params!$B$7)/(scaling_params!$C$7-scaling_params!$B$7)))+MAX(0,MIN(1,(T2669-scaling_params!$B$11)/(scaling_params!$C$11-scaling_params!$B$11))))/3</f>
        <v>0.04761904762</v>
      </c>
      <c r="AA2669" s="15">
        <f>(MAX(0,MIN(1,1-(Q2669-scaling_params!$B$8)/(scaling_params!$C$8-scaling_params!$B$8)))+MAX(0,MIN(1,(R2669-scaling_params!$B$9)/(scaling_params!$C$9-scaling_params!$B$9)))+MAX(0,MIN(1,(S2669-scaling_params!$B$10)/(scaling_params!$C$10-scaling_params!$B$10))))/3</f>
        <v>0.1078431373</v>
      </c>
      <c r="AB2669" s="15">
        <f>(MAX(0,MIN(1,(U2669-scaling_params!$B$12)/(scaling_params!$C$12-scaling_params!$B$12)))+MAX(0,MIN(1,(V2669-scaling_params!$B$13)/(scaling_params!$C$13-scaling_params!$B$13))))/2</f>
        <v>0.1218181818</v>
      </c>
      <c r="AC2669" s="13">
        <f>(scaling_params!$G$2*X2669+scaling_params!$G$3*Y2669+scaling_params!$G$4*Z2669+scaling_params!$G$5*AA2669+scaling_params!$G$6*AB2669)*100</f>
        <v>13.07614502</v>
      </c>
      <c r="AD2669" s="11" t="s">
        <v>681</v>
      </c>
      <c r="AE2669" s="11">
        <f t="shared" si="2"/>
        <v>0</v>
      </c>
    </row>
    <row r="2670" ht="15.75" customHeight="1">
      <c r="A2670" s="11" t="s">
        <v>513</v>
      </c>
      <c r="B2670" s="11" t="s">
        <v>163</v>
      </c>
      <c r="C2670" s="11" t="s">
        <v>449</v>
      </c>
      <c r="D2670" s="11" t="s">
        <v>174</v>
      </c>
      <c r="E2670" s="12">
        <v>2024.0</v>
      </c>
      <c r="F2670" s="11" t="s">
        <v>166</v>
      </c>
      <c r="G2670" s="11" t="s">
        <v>184</v>
      </c>
      <c r="H2670" s="11">
        <v>3.0</v>
      </c>
      <c r="I2670" s="13">
        <v>8.6</v>
      </c>
      <c r="J2670" s="11">
        <v>0.0</v>
      </c>
      <c r="K2670" s="13">
        <v>4.4</v>
      </c>
      <c r="L2670" s="13">
        <v>4.2</v>
      </c>
      <c r="M2670" s="11">
        <v>-33.0</v>
      </c>
      <c r="N2670" s="14">
        <v>0.63</v>
      </c>
      <c r="O2670" s="13">
        <v>50.8</v>
      </c>
      <c r="P2670" s="13">
        <v>10.1</v>
      </c>
      <c r="Q2670" s="13">
        <v>23.5</v>
      </c>
      <c r="R2670" s="13">
        <v>5.6</v>
      </c>
      <c r="S2670" s="13">
        <v>1.5</v>
      </c>
      <c r="T2670" s="13">
        <v>2.0</v>
      </c>
      <c r="U2670" s="13">
        <v>0.8</v>
      </c>
      <c r="V2670" s="13">
        <v>42.9</v>
      </c>
      <c r="W2670" s="11" t="str">
        <f t="shared" si="1"/>
        <v>C-Weak|BBVA|Digital|2024</v>
      </c>
      <c r="X2670" s="15">
        <f>(MAX(0,MIN(1,1-(K2670-scaling_params!$B$2)/(scaling_params!$C$2-scaling_params!$B$2)))+MAX(0,MIN(1,(L2670-scaling_params!$B$3)/(scaling_params!$C$3-scaling_params!$B$3))))/2</f>
        <v>0.08823529412</v>
      </c>
      <c r="Y2670" s="15">
        <f>(MAX(0,MIN(1,(M2670-scaling_params!$B$4)/(scaling_params!$C$4-scaling_params!$B$4)))+MAX(0,MIN(1,(N2670-scaling_params!$B$5)/(scaling_params!$C$5-scaling_params!$B$5))))/2</f>
        <v>0.1416666667</v>
      </c>
      <c r="Z2670" s="15">
        <f>(MAX(0,MIN(1,(O2670-scaling_params!$B$6)/(scaling_params!$C$6-scaling_params!$B$6)))+MAX(0,MIN(1,1-(P2670-scaling_params!$B$7)/(scaling_params!$C$7-scaling_params!$B$7)))+MAX(0,MIN(1,(T2670-scaling_params!$B$11)/(scaling_params!$C$11-scaling_params!$B$11))))/3</f>
        <v>0.04761904762</v>
      </c>
      <c r="AA2670" s="15">
        <f>(MAX(0,MIN(1,1-(Q2670-scaling_params!$B$8)/(scaling_params!$C$8-scaling_params!$B$8)))+MAX(0,MIN(1,(R2670-scaling_params!$B$9)/(scaling_params!$C$9-scaling_params!$B$9)))+MAX(0,MIN(1,(S2670-scaling_params!$B$10)/(scaling_params!$C$10-scaling_params!$B$10))))/3</f>
        <v>0</v>
      </c>
      <c r="AB2670" s="15">
        <f>(MAX(0,MIN(1,(U2670-scaling_params!$B$12)/(scaling_params!$C$12-scaling_params!$B$12)))+MAX(0,MIN(1,(V2670-scaling_params!$B$13)/(scaling_params!$C$13-scaling_params!$B$13))))/2</f>
        <v>0</v>
      </c>
      <c r="AC2670" s="13">
        <f>(scaling_params!$G$2*X2670+scaling_params!$G$3*Y2670+scaling_params!$G$4*Z2670+scaling_params!$G$5*AA2670+scaling_params!$G$6*AB2670)*100</f>
        <v>6.521743697</v>
      </c>
      <c r="AD2670" s="11" t="s">
        <v>681</v>
      </c>
      <c r="AE2670" s="11">
        <f t="shared" si="2"/>
        <v>0</v>
      </c>
    </row>
    <row r="2671" ht="15.75" customHeight="1">
      <c r="A2671" s="11" t="s">
        <v>513</v>
      </c>
      <c r="B2671" s="11" t="s">
        <v>163</v>
      </c>
      <c r="C2671" s="11" t="s">
        <v>449</v>
      </c>
      <c r="D2671" s="11" t="s">
        <v>174</v>
      </c>
      <c r="E2671" s="12">
        <v>2025.0</v>
      </c>
      <c r="F2671" s="11" t="s">
        <v>166</v>
      </c>
      <c r="G2671" s="11" t="s">
        <v>184</v>
      </c>
      <c r="H2671" s="11">
        <v>3.0</v>
      </c>
      <c r="I2671" s="13">
        <v>8.3</v>
      </c>
      <c r="J2671" s="11">
        <v>1.0</v>
      </c>
      <c r="K2671" s="13">
        <v>4.9</v>
      </c>
      <c r="L2671" s="13">
        <v>3.8</v>
      </c>
      <c r="M2671" s="11">
        <v>-26.0</v>
      </c>
      <c r="N2671" s="14">
        <v>0.72</v>
      </c>
      <c r="O2671" s="13">
        <v>53.6</v>
      </c>
      <c r="P2671" s="13">
        <v>9.0</v>
      </c>
      <c r="Q2671" s="13">
        <v>22.9</v>
      </c>
      <c r="R2671" s="13">
        <v>8.4</v>
      </c>
      <c r="S2671" s="13">
        <v>2.5</v>
      </c>
      <c r="T2671" s="13">
        <v>2.6</v>
      </c>
      <c r="U2671" s="13">
        <v>0.8</v>
      </c>
      <c r="V2671" s="13">
        <v>63.4</v>
      </c>
      <c r="W2671" s="11" t="str">
        <f t="shared" si="1"/>
        <v>C-Weak|BBVA|Digital|2025</v>
      </c>
      <c r="X2671" s="15">
        <f>(MAX(0,MIN(1,1-(K2671-scaling_params!$B$2)/(scaling_params!$C$2-scaling_params!$B$2)))+MAX(0,MIN(1,(L2671-scaling_params!$B$3)/(scaling_params!$C$3-scaling_params!$B$3))))/2</f>
        <v>0.05882352941</v>
      </c>
      <c r="Y2671" s="15">
        <f>(MAX(0,MIN(1,(M2671-scaling_params!$B$4)/(scaling_params!$C$4-scaling_params!$B$4)))+MAX(0,MIN(1,(N2671-scaling_params!$B$5)/(scaling_params!$C$5-scaling_params!$B$5))))/2</f>
        <v>0.2875</v>
      </c>
      <c r="Z2671" s="15">
        <f>(MAX(0,MIN(1,(O2671-scaling_params!$B$6)/(scaling_params!$C$6-scaling_params!$B$6)))+MAX(0,MIN(1,1-(P2671-scaling_params!$B$7)/(scaling_params!$C$7-scaling_params!$B$7)))+MAX(0,MIN(1,(T2671-scaling_params!$B$11)/(scaling_params!$C$11-scaling_params!$B$11))))/3</f>
        <v>0.1227799228</v>
      </c>
      <c r="AA2671" s="15">
        <f>(MAX(0,MIN(1,1-(Q2671-scaling_params!$B$8)/(scaling_params!$C$8-scaling_params!$B$8)))+MAX(0,MIN(1,(R2671-scaling_params!$B$9)/(scaling_params!$C$9-scaling_params!$B$9)))+MAX(0,MIN(1,(S2671-scaling_params!$B$10)/(scaling_params!$C$10-scaling_params!$B$10))))/3</f>
        <v>0.08823529412</v>
      </c>
      <c r="AB2671" s="15">
        <f>(MAX(0,MIN(1,(U2671-scaling_params!$B$12)/(scaling_params!$C$12-scaling_params!$B$12)))+MAX(0,MIN(1,(V2671-scaling_params!$B$13)/(scaling_params!$C$13-scaling_params!$B$13))))/2</f>
        <v>0.1818181818</v>
      </c>
      <c r="AC2671" s="13">
        <f>(scaling_params!$G$2*X2671+scaling_params!$G$3*Y2671+scaling_params!$G$4*Z2671+scaling_params!$G$5*AA2671+scaling_params!$G$6*AB2671)*100</f>
        <v>14.72232685</v>
      </c>
      <c r="AD2671" s="11" t="s">
        <v>681</v>
      </c>
      <c r="AE2671" s="11">
        <f t="shared" si="2"/>
        <v>0</v>
      </c>
    </row>
    <row r="2672" ht="15.75" customHeight="1">
      <c r="A2672" s="11" t="s">
        <v>514</v>
      </c>
      <c r="B2672" s="11" t="s">
        <v>163</v>
      </c>
      <c r="C2672" s="11" t="s">
        <v>449</v>
      </c>
      <c r="D2672" s="11" t="s">
        <v>165</v>
      </c>
      <c r="E2672" s="12">
        <v>2024.0</v>
      </c>
      <c r="F2672" s="11" t="s">
        <v>166</v>
      </c>
      <c r="G2672" s="11" t="s">
        <v>167</v>
      </c>
      <c r="H2672" s="11">
        <v>1.0</v>
      </c>
      <c r="I2672" s="13">
        <v>8.6</v>
      </c>
      <c r="J2672" s="11">
        <v>0.0</v>
      </c>
      <c r="K2672" s="13">
        <v>5.2</v>
      </c>
      <c r="L2672" s="13">
        <v>4.0</v>
      </c>
      <c r="M2672" s="11">
        <v>-16.0</v>
      </c>
      <c r="N2672" s="14">
        <v>0.67</v>
      </c>
      <c r="O2672" s="13">
        <v>53.3</v>
      </c>
      <c r="P2672" s="13">
        <v>9.3</v>
      </c>
      <c r="Q2672" s="13">
        <v>24.0</v>
      </c>
      <c r="R2672" s="13">
        <v>6.7</v>
      </c>
      <c r="S2672" s="13">
        <v>2.0</v>
      </c>
      <c r="T2672" s="13">
        <v>1.7</v>
      </c>
      <c r="U2672" s="13">
        <v>0.6</v>
      </c>
      <c r="V2672" s="13">
        <v>52.4</v>
      </c>
      <c r="W2672" s="11" t="str">
        <f t="shared" si="1"/>
        <v>C-Weak|BBVA|Operations|2024</v>
      </c>
      <c r="X2672" s="15">
        <f>(MAX(0,MIN(1,1-(K2672-scaling_params!$B$2)/(scaling_params!$C$2-scaling_params!$B$2)))+MAX(0,MIN(1,(L2672-scaling_params!$B$3)/(scaling_params!$C$3-scaling_params!$B$3))))/2</f>
        <v>0.07352941176</v>
      </c>
      <c r="Y2672" s="15">
        <f>(MAX(0,MIN(1,(M2672-scaling_params!$B$4)/(scaling_params!$C$4-scaling_params!$B$4)))+MAX(0,MIN(1,(N2672-scaling_params!$B$5)/(scaling_params!$C$5-scaling_params!$B$5))))/2</f>
        <v>0.2726190476</v>
      </c>
      <c r="Z2672" s="15">
        <f>(MAX(0,MIN(1,(O2672-scaling_params!$B$6)/(scaling_params!$C$6-scaling_params!$B$6)))+MAX(0,MIN(1,1-(P2672-scaling_params!$B$7)/(scaling_params!$C$7-scaling_params!$B$7)))+MAX(0,MIN(1,(T2672-scaling_params!$B$11)/(scaling_params!$C$11-scaling_params!$B$11))))/3</f>
        <v>0.01904761905</v>
      </c>
      <c r="AA2672" s="15">
        <f>(MAX(0,MIN(1,1-(Q2672-scaling_params!$B$8)/(scaling_params!$C$8-scaling_params!$B$8)))+MAX(0,MIN(1,(R2672-scaling_params!$B$9)/(scaling_params!$C$9-scaling_params!$B$9)))+MAX(0,MIN(1,(S2672-scaling_params!$B$10)/(scaling_params!$C$10-scaling_params!$B$10))))/3</f>
        <v>0.03921568627</v>
      </c>
      <c r="AB2672" s="15">
        <f>(MAX(0,MIN(1,(U2672-scaling_params!$B$12)/(scaling_params!$C$12-scaling_params!$B$12)))+MAX(0,MIN(1,(V2672-scaling_params!$B$13)/(scaling_params!$C$13-scaling_params!$B$13))))/2</f>
        <v>0.08181818182</v>
      </c>
      <c r="AC2672" s="13">
        <f>(scaling_params!$G$2*X2672+scaling_params!$G$3*Y2672+scaling_params!$G$4*Z2672+scaling_params!$G$5*AA2672+scaling_params!$G$6*AB2672)*100</f>
        <v>10.23775847</v>
      </c>
      <c r="AD2672" s="11" t="s">
        <v>681</v>
      </c>
      <c r="AE2672" s="11">
        <f t="shared" si="2"/>
        <v>0</v>
      </c>
    </row>
    <row r="2673" ht="15.75" customHeight="1">
      <c r="A2673" s="11" t="s">
        <v>514</v>
      </c>
      <c r="B2673" s="11" t="s">
        <v>163</v>
      </c>
      <c r="C2673" s="11" t="s">
        <v>449</v>
      </c>
      <c r="D2673" s="11" t="s">
        <v>165</v>
      </c>
      <c r="E2673" s="12">
        <v>2025.0</v>
      </c>
      <c r="F2673" s="11" t="s">
        <v>166</v>
      </c>
      <c r="G2673" s="11" t="s">
        <v>167</v>
      </c>
      <c r="H2673" s="11">
        <v>1.0</v>
      </c>
      <c r="I2673" s="13">
        <v>8.3</v>
      </c>
      <c r="J2673" s="11">
        <v>0.0</v>
      </c>
      <c r="K2673" s="13">
        <v>4.5</v>
      </c>
      <c r="L2673" s="13">
        <v>4.6</v>
      </c>
      <c r="M2673" s="11">
        <v>-14.0</v>
      </c>
      <c r="N2673" s="14">
        <v>0.62</v>
      </c>
      <c r="O2673" s="13">
        <v>52.7</v>
      </c>
      <c r="P2673" s="13">
        <v>9.3</v>
      </c>
      <c r="Q2673" s="13">
        <v>21.4</v>
      </c>
      <c r="R2673" s="13">
        <v>5.7</v>
      </c>
      <c r="S2673" s="13">
        <v>2.6</v>
      </c>
      <c r="T2673" s="13">
        <v>2.9</v>
      </c>
      <c r="U2673" s="13">
        <v>0.5</v>
      </c>
      <c r="V2673" s="13">
        <v>63.1</v>
      </c>
      <c r="W2673" s="11" t="str">
        <f t="shared" si="1"/>
        <v>C-Weak|BBVA|Operations|2025</v>
      </c>
      <c r="X2673" s="15">
        <f>(MAX(0,MIN(1,1-(K2673-scaling_params!$B$2)/(scaling_params!$C$2-scaling_params!$B$2)))+MAX(0,MIN(1,(L2673-scaling_params!$B$3)/(scaling_params!$C$3-scaling_params!$B$3))))/2</f>
        <v>0.1176470588</v>
      </c>
      <c r="Y2673" s="15">
        <f>(MAX(0,MIN(1,(M2673-scaling_params!$B$4)/(scaling_params!$C$4-scaling_params!$B$4)))+MAX(0,MIN(1,(N2673-scaling_params!$B$5)/(scaling_params!$C$5-scaling_params!$B$5))))/2</f>
        <v>0.2196428571</v>
      </c>
      <c r="Z2673" s="15">
        <f>(MAX(0,MIN(1,(O2673-scaling_params!$B$6)/(scaling_params!$C$6-scaling_params!$B$6)))+MAX(0,MIN(1,1-(P2673-scaling_params!$B$7)/(scaling_params!$C$7-scaling_params!$B$7)))+MAX(0,MIN(1,(T2673-scaling_params!$B$11)/(scaling_params!$C$11-scaling_params!$B$11))))/3</f>
        <v>0.1333333333</v>
      </c>
      <c r="AA2673" s="15">
        <f>(MAX(0,MIN(1,1-(Q2673-scaling_params!$B$8)/(scaling_params!$C$8-scaling_params!$B$8)))+MAX(0,MIN(1,(R2673-scaling_params!$B$9)/(scaling_params!$C$9-scaling_params!$B$9)))+MAX(0,MIN(1,(S2673-scaling_params!$B$10)/(scaling_params!$C$10-scaling_params!$B$10))))/3</f>
        <v>0.09803921569</v>
      </c>
      <c r="AB2673" s="15">
        <f>(MAX(0,MIN(1,(U2673-scaling_params!$B$12)/(scaling_params!$C$12-scaling_params!$B$12)))+MAX(0,MIN(1,(V2673-scaling_params!$B$13)/(scaling_params!$C$13-scaling_params!$B$13))))/2</f>
        <v>0.1790909091</v>
      </c>
      <c r="AC2673" s="13">
        <f>(scaling_params!$G$2*X2673+scaling_params!$G$3*Y2673+scaling_params!$G$4*Z2673+scaling_params!$G$5*AA2673+scaling_params!$G$6*AB2673)*100</f>
        <v>14.89840928</v>
      </c>
      <c r="AD2673" s="11" t="s">
        <v>681</v>
      </c>
      <c r="AE2673" s="11">
        <f t="shared" si="2"/>
        <v>0</v>
      </c>
    </row>
    <row r="2674" ht="15.75" customHeight="1">
      <c r="A2674" s="11" t="s">
        <v>515</v>
      </c>
      <c r="B2674" s="11" t="s">
        <v>163</v>
      </c>
      <c r="C2674" s="11" t="s">
        <v>449</v>
      </c>
      <c r="D2674" s="11" t="s">
        <v>174</v>
      </c>
      <c r="E2674" s="12">
        <v>2024.0</v>
      </c>
      <c r="F2674" s="11" t="s">
        <v>171</v>
      </c>
      <c r="G2674" s="11" t="s">
        <v>184</v>
      </c>
      <c r="H2674" s="11">
        <v>4.0</v>
      </c>
      <c r="I2674" s="13">
        <v>8.6</v>
      </c>
      <c r="J2674" s="11">
        <v>0.0</v>
      </c>
      <c r="K2674" s="13">
        <v>4.4</v>
      </c>
      <c r="L2674" s="13">
        <v>4.5</v>
      </c>
      <c r="M2674" s="11">
        <v>-29.0</v>
      </c>
      <c r="N2674" s="14">
        <v>0.62</v>
      </c>
      <c r="O2674" s="13">
        <v>50.8</v>
      </c>
      <c r="P2674" s="13">
        <v>10.1</v>
      </c>
      <c r="Q2674" s="13">
        <v>23.5</v>
      </c>
      <c r="R2674" s="13">
        <v>5.6</v>
      </c>
      <c r="S2674" s="13">
        <v>2.7</v>
      </c>
      <c r="T2674" s="13">
        <v>2.6</v>
      </c>
      <c r="U2674" s="13">
        <v>0.8</v>
      </c>
      <c r="V2674" s="13">
        <v>53.6</v>
      </c>
      <c r="W2674" s="11" t="str">
        <f t="shared" si="1"/>
        <v>C-Weak|BBVA|Digital|2024</v>
      </c>
      <c r="X2674" s="15">
        <f>(MAX(0,MIN(1,1-(K2674-scaling_params!$B$2)/(scaling_params!$C$2-scaling_params!$B$2)))+MAX(0,MIN(1,(L2674-scaling_params!$B$3)/(scaling_params!$C$3-scaling_params!$B$3))))/2</f>
        <v>0.1102941176</v>
      </c>
      <c r="Y2674" s="15">
        <f>(MAX(0,MIN(1,(M2674-scaling_params!$B$4)/(scaling_params!$C$4-scaling_params!$B$4)))+MAX(0,MIN(1,(N2674-scaling_params!$B$5)/(scaling_params!$C$5-scaling_params!$B$5))))/2</f>
        <v>0.1482142857</v>
      </c>
      <c r="Z2674" s="15">
        <f>(MAX(0,MIN(1,(O2674-scaling_params!$B$6)/(scaling_params!$C$6-scaling_params!$B$6)))+MAX(0,MIN(1,1-(P2674-scaling_params!$B$7)/(scaling_params!$C$7-scaling_params!$B$7)))+MAX(0,MIN(1,(T2674-scaling_params!$B$11)/(scaling_params!$C$11-scaling_params!$B$11))))/3</f>
        <v>0.1047619048</v>
      </c>
      <c r="AA2674" s="15">
        <f>(MAX(0,MIN(1,1-(Q2674-scaling_params!$B$8)/(scaling_params!$C$8-scaling_params!$B$8)))+MAX(0,MIN(1,(R2674-scaling_params!$B$9)/(scaling_params!$C$9-scaling_params!$B$9)))+MAX(0,MIN(1,(S2674-scaling_params!$B$10)/(scaling_params!$C$10-scaling_params!$B$10))))/3</f>
        <v>0.1078431373</v>
      </c>
      <c r="AB2674" s="15">
        <f>(MAX(0,MIN(1,(U2674-scaling_params!$B$12)/(scaling_params!$C$12-scaling_params!$B$12)))+MAX(0,MIN(1,(V2674-scaling_params!$B$13)/(scaling_params!$C$13-scaling_params!$B$13))))/2</f>
        <v>0.09272727273</v>
      </c>
      <c r="AC2674" s="13">
        <f>(scaling_params!$G$2*X2674+scaling_params!$G$3*Y2674+scaling_params!$G$4*Z2674+scaling_params!$G$5*AA2674+scaling_params!$G$6*AB2674)*100</f>
        <v>11.52907327</v>
      </c>
      <c r="AD2674" s="11" t="s">
        <v>681</v>
      </c>
      <c r="AE2674" s="11">
        <f t="shared" si="2"/>
        <v>0</v>
      </c>
    </row>
    <row r="2675" ht="15.75" customHeight="1">
      <c r="A2675" s="11" t="s">
        <v>515</v>
      </c>
      <c r="B2675" s="11" t="s">
        <v>163</v>
      </c>
      <c r="C2675" s="11" t="s">
        <v>449</v>
      </c>
      <c r="D2675" s="11" t="s">
        <v>174</v>
      </c>
      <c r="E2675" s="12">
        <v>2025.0</v>
      </c>
      <c r="F2675" s="11" t="s">
        <v>171</v>
      </c>
      <c r="G2675" s="11" t="s">
        <v>184</v>
      </c>
      <c r="H2675" s="11">
        <v>4.0</v>
      </c>
      <c r="I2675" s="13">
        <v>8.3</v>
      </c>
      <c r="J2675" s="11">
        <v>1.0</v>
      </c>
      <c r="K2675" s="13">
        <v>4.9</v>
      </c>
      <c r="L2675" s="13">
        <v>5.1</v>
      </c>
      <c r="M2675" s="11">
        <v>5.0</v>
      </c>
      <c r="N2675" s="14">
        <v>0.71</v>
      </c>
      <c r="O2675" s="13">
        <v>53.6</v>
      </c>
      <c r="P2675" s="13">
        <v>9.0</v>
      </c>
      <c r="Q2675" s="13">
        <v>22.9</v>
      </c>
      <c r="R2675" s="13">
        <v>8.4</v>
      </c>
      <c r="S2675" s="13">
        <v>2.3</v>
      </c>
      <c r="T2675" s="13">
        <v>2.6</v>
      </c>
      <c r="U2675" s="13">
        <v>0.8</v>
      </c>
      <c r="V2675" s="13">
        <v>61.9</v>
      </c>
      <c r="W2675" s="11" t="str">
        <f t="shared" si="1"/>
        <v>C-Weak|BBVA|Digital|2025</v>
      </c>
      <c r="X2675" s="15">
        <f>(MAX(0,MIN(1,1-(K2675-scaling_params!$B$2)/(scaling_params!$C$2-scaling_params!$B$2)))+MAX(0,MIN(1,(L2675-scaling_params!$B$3)/(scaling_params!$C$3-scaling_params!$B$3))))/2</f>
        <v>0.1544117647</v>
      </c>
      <c r="Y2675" s="15">
        <f>(MAX(0,MIN(1,(M2675-scaling_params!$B$4)/(scaling_params!$C$4-scaling_params!$B$4)))+MAX(0,MIN(1,(N2675-scaling_params!$B$5)/(scaling_params!$C$5-scaling_params!$B$5))))/2</f>
        <v>0.4226190476</v>
      </c>
      <c r="Z2675" s="15">
        <f>(MAX(0,MIN(1,(O2675-scaling_params!$B$6)/(scaling_params!$C$6-scaling_params!$B$6)))+MAX(0,MIN(1,1-(P2675-scaling_params!$B$7)/(scaling_params!$C$7-scaling_params!$B$7)))+MAX(0,MIN(1,(T2675-scaling_params!$B$11)/(scaling_params!$C$11-scaling_params!$B$11))))/3</f>
        <v>0.1227799228</v>
      </c>
      <c r="AA2675" s="15">
        <f>(MAX(0,MIN(1,1-(Q2675-scaling_params!$B$8)/(scaling_params!$C$8-scaling_params!$B$8)))+MAX(0,MIN(1,(R2675-scaling_params!$B$9)/(scaling_params!$C$9-scaling_params!$B$9)))+MAX(0,MIN(1,(S2675-scaling_params!$B$10)/(scaling_params!$C$10-scaling_params!$B$10))))/3</f>
        <v>0.06862745098</v>
      </c>
      <c r="AB2675" s="15">
        <f>(MAX(0,MIN(1,(U2675-scaling_params!$B$12)/(scaling_params!$C$12-scaling_params!$B$12)))+MAX(0,MIN(1,(V2675-scaling_params!$B$13)/(scaling_params!$C$13-scaling_params!$B$13))))/2</f>
        <v>0.1681818182</v>
      </c>
      <c r="AC2675" s="13">
        <f>(scaling_params!$G$2*X2675+scaling_params!$G$3*Y2675+scaling_params!$G$4*Z2675+scaling_params!$G$5*AA2675+scaling_params!$G$6*AB2675)*100</f>
        <v>19.63794087</v>
      </c>
      <c r="AD2675" s="11" t="s">
        <v>681</v>
      </c>
      <c r="AE2675" s="11">
        <f t="shared" si="2"/>
        <v>0</v>
      </c>
    </row>
    <row r="2676" ht="15.75" customHeight="1">
      <c r="A2676" s="11" t="s">
        <v>516</v>
      </c>
      <c r="B2676" s="11" t="s">
        <v>163</v>
      </c>
      <c r="C2676" s="11" t="s">
        <v>449</v>
      </c>
      <c r="D2676" s="11" t="s">
        <v>165</v>
      </c>
      <c r="E2676" s="12">
        <v>2024.0</v>
      </c>
      <c r="F2676" s="11" t="s">
        <v>171</v>
      </c>
      <c r="G2676" s="11" t="s">
        <v>175</v>
      </c>
      <c r="H2676" s="11">
        <v>3.0</v>
      </c>
      <c r="I2676" s="13">
        <v>8.6</v>
      </c>
      <c r="J2676" s="11">
        <v>1.0</v>
      </c>
      <c r="K2676" s="13">
        <v>5.2</v>
      </c>
      <c r="L2676" s="13">
        <v>5.8</v>
      </c>
      <c r="M2676" s="11">
        <v>1.0</v>
      </c>
      <c r="N2676" s="14">
        <v>0.68</v>
      </c>
      <c r="O2676" s="13">
        <v>53.3</v>
      </c>
      <c r="P2676" s="13">
        <v>9.3</v>
      </c>
      <c r="Q2676" s="13">
        <v>24.0</v>
      </c>
      <c r="R2676" s="13">
        <v>6.7</v>
      </c>
      <c r="S2676" s="13">
        <v>1.9</v>
      </c>
      <c r="T2676" s="13">
        <v>2.3</v>
      </c>
      <c r="U2676" s="13">
        <v>0.6</v>
      </c>
      <c r="V2676" s="13">
        <v>54.2</v>
      </c>
      <c r="W2676" s="11" t="str">
        <f t="shared" si="1"/>
        <v>C-Weak|BBVA|Operations|2024</v>
      </c>
      <c r="X2676" s="15">
        <f>(MAX(0,MIN(1,1-(K2676-scaling_params!$B$2)/(scaling_params!$C$2-scaling_params!$B$2)))+MAX(0,MIN(1,(L2676-scaling_params!$B$3)/(scaling_params!$C$3-scaling_params!$B$3))))/2</f>
        <v>0.2058823529</v>
      </c>
      <c r="Y2676" s="15">
        <f>(MAX(0,MIN(1,(M2676-scaling_params!$B$4)/(scaling_params!$C$4-scaling_params!$B$4)))+MAX(0,MIN(1,(N2676-scaling_params!$B$5)/(scaling_params!$C$5-scaling_params!$B$5))))/2</f>
        <v>0.3660714286</v>
      </c>
      <c r="Z2676" s="15">
        <f>(MAX(0,MIN(1,(O2676-scaling_params!$B$6)/(scaling_params!$C$6-scaling_params!$B$6)))+MAX(0,MIN(1,1-(P2676-scaling_params!$B$7)/(scaling_params!$C$7-scaling_params!$B$7)))+MAX(0,MIN(1,(T2676-scaling_params!$B$11)/(scaling_params!$C$11-scaling_params!$B$11))))/3</f>
        <v>0.07619047619</v>
      </c>
      <c r="AA2676" s="15">
        <f>(MAX(0,MIN(1,1-(Q2676-scaling_params!$B$8)/(scaling_params!$C$8-scaling_params!$B$8)))+MAX(0,MIN(1,(R2676-scaling_params!$B$9)/(scaling_params!$C$9-scaling_params!$B$9)))+MAX(0,MIN(1,(S2676-scaling_params!$B$10)/(scaling_params!$C$10-scaling_params!$B$10))))/3</f>
        <v>0.02941176471</v>
      </c>
      <c r="AB2676" s="15">
        <f>(MAX(0,MIN(1,(U2676-scaling_params!$B$12)/(scaling_params!$C$12-scaling_params!$B$12)))+MAX(0,MIN(1,(V2676-scaling_params!$B$13)/(scaling_params!$C$13-scaling_params!$B$13))))/2</f>
        <v>0.09818181818</v>
      </c>
      <c r="AC2676" s="13">
        <f>(scaling_params!$G$2*X2676+scaling_params!$G$3*Y2676+scaling_params!$G$4*Z2676+scaling_params!$G$5*AA2676+scaling_params!$G$6*AB2676)*100</f>
        <v>16.90758257</v>
      </c>
      <c r="AD2676" s="11" t="s">
        <v>681</v>
      </c>
      <c r="AE2676" s="11">
        <f t="shared" si="2"/>
        <v>0</v>
      </c>
    </row>
    <row r="2677" ht="15.75" customHeight="1">
      <c r="A2677" s="11" t="s">
        <v>516</v>
      </c>
      <c r="B2677" s="11" t="s">
        <v>163</v>
      </c>
      <c r="C2677" s="11" t="s">
        <v>449</v>
      </c>
      <c r="D2677" s="11" t="s">
        <v>165</v>
      </c>
      <c r="E2677" s="12">
        <v>2025.0</v>
      </c>
      <c r="F2677" s="11" t="s">
        <v>171</v>
      </c>
      <c r="G2677" s="11" t="s">
        <v>175</v>
      </c>
      <c r="H2677" s="11">
        <v>3.0</v>
      </c>
      <c r="I2677" s="13">
        <v>8.3</v>
      </c>
      <c r="J2677" s="11">
        <v>1.0</v>
      </c>
      <c r="K2677" s="13">
        <v>4.5</v>
      </c>
      <c r="L2677" s="13">
        <v>4.2</v>
      </c>
      <c r="M2677" s="11">
        <v>-16.0</v>
      </c>
      <c r="N2677" s="14">
        <v>0.63</v>
      </c>
      <c r="O2677" s="13">
        <v>52.7</v>
      </c>
      <c r="P2677" s="13">
        <v>9.3</v>
      </c>
      <c r="Q2677" s="13">
        <v>21.4</v>
      </c>
      <c r="R2677" s="13">
        <v>5.7</v>
      </c>
      <c r="S2677" s="13">
        <v>2.0</v>
      </c>
      <c r="T2677" s="13">
        <v>2.6</v>
      </c>
      <c r="U2677" s="13">
        <v>0.5</v>
      </c>
      <c r="V2677" s="13">
        <v>51.0</v>
      </c>
      <c r="W2677" s="11" t="str">
        <f t="shared" si="1"/>
        <v>C-Weak|BBVA|Operations|2025</v>
      </c>
      <c r="X2677" s="15">
        <f>(MAX(0,MIN(1,1-(K2677-scaling_params!$B$2)/(scaling_params!$C$2-scaling_params!$B$2)))+MAX(0,MIN(1,(L2677-scaling_params!$B$3)/(scaling_params!$C$3-scaling_params!$B$3))))/2</f>
        <v>0.08823529412</v>
      </c>
      <c r="Y2677" s="15">
        <f>(MAX(0,MIN(1,(M2677-scaling_params!$B$4)/(scaling_params!$C$4-scaling_params!$B$4)))+MAX(0,MIN(1,(N2677-scaling_params!$B$5)/(scaling_params!$C$5-scaling_params!$B$5))))/2</f>
        <v>0.2226190476</v>
      </c>
      <c r="Z2677" s="15">
        <f>(MAX(0,MIN(1,(O2677-scaling_params!$B$6)/(scaling_params!$C$6-scaling_params!$B$6)))+MAX(0,MIN(1,1-(P2677-scaling_params!$B$7)/(scaling_params!$C$7-scaling_params!$B$7)))+MAX(0,MIN(1,(T2677-scaling_params!$B$11)/(scaling_params!$C$11-scaling_params!$B$11))))/3</f>
        <v>0.1047619048</v>
      </c>
      <c r="AA2677" s="15">
        <f>(MAX(0,MIN(1,1-(Q2677-scaling_params!$B$8)/(scaling_params!$C$8-scaling_params!$B$8)))+MAX(0,MIN(1,(R2677-scaling_params!$B$9)/(scaling_params!$C$9-scaling_params!$B$9)))+MAX(0,MIN(1,(S2677-scaling_params!$B$10)/(scaling_params!$C$10-scaling_params!$B$10))))/3</f>
        <v>0.03921568627</v>
      </c>
      <c r="AB2677" s="15">
        <f>(MAX(0,MIN(1,(U2677-scaling_params!$B$12)/(scaling_params!$C$12-scaling_params!$B$12)))+MAX(0,MIN(1,(V2677-scaling_params!$B$13)/(scaling_params!$C$13-scaling_params!$B$13))))/2</f>
        <v>0.06909090909</v>
      </c>
      <c r="AC2677" s="13">
        <f>(scaling_params!$G$2*X2677+scaling_params!$G$3*Y2677+scaling_params!$G$4*Z2677+scaling_params!$G$5*AA2677+scaling_params!$G$6*AB2677)*100</f>
        <v>11.2724506</v>
      </c>
      <c r="AD2677" s="11" t="s">
        <v>681</v>
      </c>
      <c r="AE2677" s="11">
        <f t="shared" si="2"/>
        <v>0</v>
      </c>
    </row>
    <row r="2678" ht="15.75" customHeight="1">
      <c r="A2678" s="11" t="s">
        <v>517</v>
      </c>
      <c r="B2678" s="11" t="s">
        <v>163</v>
      </c>
      <c r="C2678" s="11" t="s">
        <v>449</v>
      </c>
      <c r="D2678" s="11" t="s">
        <v>174</v>
      </c>
      <c r="E2678" s="12">
        <v>2024.0</v>
      </c>
      <c r="F2678" s="11" t="s">
        <v>171</v>
      </c>
      <c r="G2678" s="11" t="s">
        <v>184</v>
      </c>
      <c r="H2678" s="11">
        <v>4.0</v>
      </c>
      <c r="I2678" s="13">
        <v>8.6</v>
      </c>
      <c r="J2678" s="11">
        <v>1.0</v>
      </c>
      <c r="K2678" s="13">
        <v>4.4</v>
      </c>
      <c r="L2678" s="13">
        <v>3.4</v>
      </c>
      <c r="M2678" s="11">
        <v>-33.0</v>
      </c>
      <c r="N2678" s="14">
        <v>0.62</v>
      </c>
      <c r="O2678" s="13">
        <v>50.8</v>
      </c>
      <c r="P2678" s="13">
        <v>10.1</v>
      </c>
      <c r="Q2678" s="13">
        <v>23.5</v>
      </c>
      <c r="R2678" s="13">
        <v>5.6</v>
      </c>
      <c r="S2678" s="13">
        <v>2.1</v>
      </c>
      <c r="T2678" s="13">
        <v>1.8</v>
      </c>
      <c r="U2678" s="13">
        <v>0.8</v>
      </c>
      <c r="V2678" s="13">
        <v>45.6</v>
      </c>
      <c r="W2678" s="11" t="str">
        <f t="shared" si="1"/>
        <v>C-Weak|BBVA|Digital|2024</v>
      </c>
      <c r="X2678" s="15">
        <f>(MAX(0,MIN(1,1-(K2678-scaling_params!$B$2)/(scaling_params!$C$2-scaling_params!$B$2)))+MAX(0,MIN(1,(L2678-scaling_params!$B$3)/(scaling_params!$C$3-scaling_params!$B$3))))/2</f>
        <v>0.02941176471</v>
      </c>
      <c r="Y2678" s="15">
        <f>(MAX(0,MIN(1,(M2678-scaling_params!$B$4)/(scaling_params!$C$4-scaling_params!$B$4)))+MAX(0,MIN(1,(N2678-scaling_params!$B$5)/(scaling_params!$C$5-scaling_params!$B$5))))/2</f>
        <v>0.1291666667</v>
      </c>
      <c r="Z2678" s="15">
        <f>(MAX(0,MIN(1,(O2678-scaling_params!$B$6)/(scaling_params!$C$6-scaling_params!$B$6)))+MAX(0,MIN(1,1-(P2678-scaling_params!$B$7)/(scaling_params!$C$7-scaling_params!$B$7)))+MAX(0,MIN(1,(T2678-scaling_params!$B$11)/(scaling_params!$C$11-scaling_params!$B$11))))/3</f>
        <v>0.02857142857</v>
      </c>
      <c r="AA2678" s="15">
        <f>(MAX(0,MIN(1,1-(Q2678-scaling_params!$B$8)/(scaling_params!$C$8-scaling_params!$B$8)))+MAX(0,MIN(1,(R2678-scaling_params!$B$9)/(scaling_params!$C$9-scaling_params!$B$9)))+MAX(0,MIN(1,(S2678-scaling_params!$B$10)/(scaling_params!$C$10-scaling_params!$B$10))))/3</f>
        <v>0.04901960784</v>
      </c>
      <c r="AB2678" s="15">
        <f>(MAX(0,MIN(1,(U2678-scaling_params!$B$12)/(scaling_params!$C$12-scaling_params!$B$12)))+MAX(0,MIN(1,(V2678-scaling_params!$B$13)/(scaling_params!$C$13-scaling_params!$B$13))))/2</f>
        <v>0.02</v>
      </c>
      <c r="AC2678" s="13">
        <f>(scaling_params!$G$2*X2678+scaling_params!$G$3*Y2678+scaling_params!$G$4*Z2678+scaling_params!$G$5*AA2678+scaling_params!$G$6*AB2678)*100</f>
        <v>5.496766807</v>
      </c>
      <c r="AD2678" s="11" t="s">
        <v>681</v>
      </c>
      <c r="AE2678" s="11">
        <f t="shared" si="2"/>
        <v>0</v>
      </c>
    </row>
    <row r="2679" ht="15.75" customHeight="1">
      <c r="A2679" s="11" t="s">
        <v>517</v>
      </c>
      <c r="B2679" s="11" t="s">
        <v>163</v>
      </c>
      <c r="C2679" s="11" t="s">
        <v>449</v>
      </c>
      <c r="D2679" s="11" t="s">
        <v>174</v>
      </c>
      <c r="E2679" s="12">
        <v>2025.0</v>
      </c>
      <c r="F2679" s="11" t="s">
        <v>171</v>
      </c>
      <c r="G2679" s="11" t="s">
        <v>184</v>
      </c>
      <c r="H2679" s="11">
        <v>4.0</v>
      </c>
      <c r="I2679" s="13">
        <v>8.3</v>
      </c>
      <c r="J2679" s="11">
        <v>1.0</v>
      </c>
      <c r="K2679" s="13">
        <v>4.9</v>
      </c>
      <c r="L2679" s="13">
        <v>3.5</v>
      </c>
      <c r="M2679" s="11">
        <v>-49.0</v>
      </c>
      <c r="N2679" s="14">
        <v>0.68</v>
      </c>
      <c r="O2679" s="13">
        <v>53.6</v>
      </c>
      <c r="P2679" s="13">
        <v>9.0</v>
      </c>
      <c r="Q2679" s="13">
        <v>22.9</v>
      </c>
      <c r="R2679" s="13">
        <v>8.4</v>
      </c>
      <c r="S2679" s="13">
        <v>3.3</v>
      </c>
      <c r="T2679" s="13">
        <v>3.0</v>
      </c>
      <c r="U2679" s="13">
        <v>0.8</v>
      </c>
      <c r="V2679" s="13">
        <v>53.3</v>
      </c>
      <c r="W2679" s="11" t="str">
        <f t="shared" si="1"/>
        <v>C-Weak|BBVA|Digital|2025</v>
      </c>
      <c r="X2679" s="15">
        <f>(MAX(0,MIN(1,1-(K2679-scaling_params!$B$2)/(scaling_params!$C$2-scaling_params!$B$2)))+MAX(0,MIN(1,(L2679-scaling_params!$B$3)/(scaling_params!$C$3-scaling_params!$B$3))))/2</f>
        <v>0.03676470588</v>
      </c>
      <c r="Y2679" s="15">
        <f>(MAX(0,MIN(1,(M2679-scaling_params!$B$4)/(scaling_params!$C$4-scaling_params!$B$4)))+MAX(0,MIN(1,(N2679-scaling_params!$B$5)/(scaling_params!$C$5-scaling_params!$B$5))))/2</f>
        <v>0.1375</v>
      </c>
      <c r="Z2679" s="15">
        <f>(MAX(0,MIN(1,(O2679-scaling_params!$B$6)/(scaling_params!$C$6-scaling_params!$B$6)))+MAX(0,MIN(1,1-(P2679-scaling_params!$B$7)/(scaling_params!$C$7-scaling_params!$B$7)))+MAX(0,MIN(1,(T2679-scaling_params!$B$11)/(scaling_params!$C$11-scaling_params!$B$11))))/3</f>
        <v>0.1608751609</v>
      </c>
      <c r="AA2679" s="15">
        <f>(MAX(0,MIN(1,1-(Q2679-scaling_params!$B$8)/(scaling_params!$C$8-scaling_params!$B$8)))+MAX(0,MIN(1,(R2679-scaling_params!$B$9)/(scaling_params!$C$9-scaling_params!$B$9)))+MAX(0,MIN(1,(S2679-scaling_params!$B$10)/(scaling_params!$C$10-scaling_params!$B$10))))/3</f>
        <v>0.1666666667</v>
      </c>
      <c r="AB2679" s="15">
        <f>(MAX(0,MIN(1,(U2679-scaling_params!$B$12)/(scaling_params!$C$12-scaling_params!$B$12)))+MAX(0,MIN(1,(V2679-scaling_params!$B$13)/(scaling_params!$C$13-scaling_params!$B$13))))/2</f>
        <v>0.09</v>
      </c>
      <c r="AC2679" s="13">
        <f>(scaling_params!$G$2*X2679+scaling_params!$G$3*Y2679+scaling_params!$G$4*Z2679+scaling_params!$G$5*AA2679+scaling_params!$G$6*AB2679)*100</f>
        <v>11.8711202</v>
      </c>
      <c r="AD2679" s="11" t="s">
        <v>681</v>
      </c>
      <c r="AE2679" s="11">
        <f t="shared" si="2"/>
        <v>0</v>
      </c>
    </row>
    <row r="2680" ht="15.75" customHeight="1">
      <c r="A2680" s="11" t="s">
        <v>518</v>
      </c>
      <c r="B2680" s="11" t="s">
        <v>163</v>
      </c>
      <c r="C2680" s="11" t="s">
        <v>449</v>
      </c>
      <c r="D2680" s="11" t="s">
        <v>170</v>
      </c>
      <c r="E2680" s="12">
        <v>2024.0</v>
      </c>
      <c r="F2680" s="11" t="s">
        <v>166</v>
      </c>
      <c r="G2680" s="11" t="s">
        <v>175</v>
      </c>
      <c r="H2680" s="11">
        <v>3.0</v>
      </c>
      <c r="I2680" s="13">
        <v>8.6</v>
      </c>
      <c r="J2680" s="11">
        <v>0.0</v>
      </c>
      <c r="K2680" s="13">
        <v>4.7</v>
      </c>
      <c r="L2680" s="13">
        <v>5.9</v>
      </c>
      <c r="M2680" s="11">
        <v>0.0</v>
      </c>
      <c r="N2680" s="14">
        <v>0.76</v>
      </c>
      <c r="O2680" s="13">
        <v>58.3</v>
      </c>
      <c r="P2680" s="13">
        <v>9.6</v>
      </c>
      <c r="Q2680" s="13">
        <v>23.0</v>
      </c>
      <c r="R2680" s="13">
        <v>10.9</v>
      </c>
      <c r="S2680" s="13">
        <v>3.0</v>
      </c>
      <c r="T2680" s="13">
        <v>2.6</v>
      </c>
      <c r="U2680" s="13">
        <v>1.0</v>
      </c>
      <c r="V2680" s="13">
        <v>66.0</v>
      </c>
      <c r="W2680" s="11" t="str">
        <f t="shared" si="1"/>
        <v>C-Weak|BBVA|Risk|2024</v>
      </c>
      <c r="X2680" s="15">
        <f>(MAX(0,MIN(1,1-(K2680-scaling_params!$B$2)/(scaling_params!$C$2-scaling_params!$B$2)))+MAX(0,MIN(1,(L2680-scaling_params!$B$3)/(scaling_params!$C$3-scaling_params!$B$3))))/2</f>
        <v>0.2132352941</v>
      </c>
      <c r="Y2680" s="15">
        <f>(MAX(0,MIN(1,(M2680-scaling_params!$B$4)/(scaling_params!$C$4-scaling_params!$B$4)))+MAX(0,MIN(1,(N2680-scaling_params!$B$5)/(scaling_params!$C$5-scaling_params!$B$5))))/2</f>
        <v>0.4613095238</v>
      </c>
      <c r="Z2680" s="15">
        <f>(MAX(0,MIN(1,(O2680-scaling_params!$B$6)/(scaling_params!$C$6-scaling_params!$B$6)))+MAX(0,MIN(1,1-(P2680-scaling_params!$B$7)/(scaling_params!$C$7-scaling_params!$B$7)))+MAX(0,MIN(1,(T2680-scaling_params!$B$11)/(scaling_params!$C$11-scaling_params!$B$11))))/3</f>
        <v>0.13281471</v>
      </c>
      <c r="AA2680" s="15">
        <f>(MAX(0,MIN(1,1-(Q2680-scaling_params!$B$8)/(scaling_params!$C$8-scaling_params!$B$8)))+MAX(0,MIN(1,(R2680-scaling_params!$B$9)/(scaling_params!$C$9-scaling_params!$B$9)))+MAX(0,MIN(1,(S2680-scaling_params!$B$10)/(scaling_params!$C$10-scaling_params!$B$10))))/3</f>
        <v>0.1583519484</v>
      </c>
      <c r="AB2680" s="15">
        <f>(MAX(0,MIN(1,(U2680-scaling_params!$B$12)/(scaling_params!$C$12-scaling_params!$B$12)))+MAX(0,MIN(1,(V2680-scaling_params!$B$13)/(scaling_params!$C$13-scaling_params!$B$13))))/2</f>
        <v>0.2054545455</v>
      </c>
      <c r="AC2680" s="13">
        <f>(scaling_params!$G$2*X2680+scaling_params!$G$3*Y2680+scaling_params!$G$4*Z2680+scaling_params!$G$5*AA2680+scaling_params!$G$6*AB2680)*100</f>
        <v>24.18430684</v>
      </c>
      <c r="AD2680" s="11" t="s">
        <v>681</v>
      </c>
      <c r="AE2680" s="11">
        <f t="shared" si="2"/>
        <v>0</v>
      </c>
    </row>
    <row r="2681" ht="15.75" customHeight="1">
      <c r="A2681" s="11" t="s">
        <v>518</v>
      </c>
      <c r="B2681" s="11" t="s">
        <v>163</v>
      </c>
      <c r="C2681" s="11" t="s">
        <v>449</v>
      </c>
      <c r="D2681" s="11" t="s">
        <v>170</v>
      </c>
      <c r="E2681" s="12">
        <v>2025.0</v>
      </c>
      <c r="F2681" s="11" t="s">
        <v>166</v>
      </c>
      <c r="G2681" s="11" t="s">
        <v>175</v>
      </c>
      <c r="H2681" s="11">
        <v>3.0</v>
      </c>
      <c r="I2681" s="13">
        <v>8.3</v>
      </c>
      <c r="J2681" s="11">
        <v>0.0</v>
      </c>
      <c r="K2681" s="13">
        <v>4.1</v>
      </c>
      <c r="L2681" s="13">
        <v>6.5</v>
      </c>
      <c r="M2681" s="11">
        <v>-3.0</v>
      </c>
      <c r="N2681" s="14">
        <v>0.72</v>
      </c>
      <c r="O2681" s="13">
        <v>54.6</v>
      </c>
      <c r="P2681" s="13">
        <v>8.4</v>
      </c>
      <c r="Q2681" s="13">
        <v>21.3</v>
      </c>
      <c r="R2681" s="13">
        <v>7.8</v>
      </c>
      <c r="S2681" s="13">
        <v>3.2</v>
      </c>
      <c r="T2681" s="13">
        <v>2.9</v>
      </c>
      <c r="U2681" s="13">
        <v>0.9</v>
      </c>
      <c r="V2681" s="13">
        <v>56.3</v>
      </c>
      <c r="W2681" s="11" t="str">
        <f t="shared" si="1"/>
        <v>C-Weak|BBVA|Risk|2025</v>
      </c>
      <c r="X2681" s="15">
        <f>(MAX(0,MIN(1,1-(K2681-scaling_params!$B$2)/(scaling_params!$C$2-scaling_params!$B$2)))+MAX(0,MIN(1,(L2681-scaling_params!$B$3)/(scaling_params!$C$3-scaling_params!$B$3))))/2</f>
        <v>0.2573529412</v>
      </c>
      <c r="Y2681" s="15">
        <f>(MAX(0,MIN(1,(M2681-scaling_params!$B$4)/(scaling_params!$C$4-scaling_params!$B$4)))+MAX(0,MIN(1,(N2681-scaling_params!$B$5)/(scaling_params!$C$5-scaling_params!$B$5))))/2</f>
        <v>0.3970238095</v>
      </c>
      <c r="Z2681" s="15">
        <f>(MAX(0,MIN(1,(O2681-scaling_params!$B$6)/(scaling_params!$C$6-scaling_params!$B$6)))+MAX(0,MIN(1,1-(P2681-scaling_params!$B$7)/(scaling_params!$C$7-scaling_params!$B$7)))+MAX(0,MIN(1,(T2681-scaling_params!$B$11)/(scaling_params!$C$11-scaling_params!$B$11))))/3</f>
        <v>0.2054054054</v>
      </c>
      <c r="AA2681" s="15">
        <f>(MAX(0,MIN(1,1-(Q2681-scaling_params!$B$8)/(scaling_params!$C$8-scaling_params!$B$8)))+MAX(0,MIN(1,(R2681-scaling_params!$B$9)/(scaling_params!$C$9-scaling_params!$B$9)))+MAX(0,MIN(1,(S2681-scaling_params!$B$10)/(scaling_params!$C$10-scaling_params!$B$10))))/3</f>
        <v>0.1568627451</v>
      </c>
      <c r="AB2681" s="15">
        <f>(MAX(0,MIN(1,(U2681-scaling_params!$B$12)/(scaling_params!$C$12-scaling_params!$B$12)))+MAX(0,MIN(1,(V2681-scaling_params!$B$13)/(scaling_params!$C$13-scaling_params!$B$13))))/2</f>
        <v>0.1172727273</v>
      </c>
      <c r="AC2681" s="13">
        <f>(scaling_params!$G$2*X2681+scaling_params!$G$3*Y2681+scaling_params!$G$4*Z2681+scaling_params!$G$5*AA2681+scaling_params!$G$6*AB2681)*100</f>
        <v>24.34948316</v>
      </c>
      <c r="AD2681" s="11" t="s">
        <v>681</v>
      </c>
      <c r="AE2681" s="11">
        <f t="shared" si="2"/>
        <v>0</v>
      </c>
    </row>
    <row r="2682" ht="15.75" customHeight="1">
      <c r="A2682" s="11" t="s">
        <v>519</v>
      </c>
      <c r="B2682" s="11" t="s">
        <v>163</v>
      </c>
      <c r="C2682" s="11" t="s">
        <v>449</v>
      </c>
      <c r="D2682" s="11" t="s">
        <v>174</v>
      </c>
      <c r="E2682" s="12">
        <v>2024.0</v>
      </c>
      <c r="F2682" s="11" t="s">
        <v>171</v>
      </c>
      <c r="G2682" s="11" t="s">
        <v>172</v>
      </c>
      <c r="H2682" s="11">
        <v>2.0</v>
      </c>
      <c r="I2682" s="13">
        <v>8.6</v>
      </c>
      <c r="J2682" s="11">
        <v>0.0</v>
      </c>
      <c r="K2682" s="13">
        <v>4.4</v>
      </c>
      <c r="L2682" s="13">
        <v>4.8</v>
      </c>
      <c r="M2682" s="11">
        <v>3.0</v>
      </c>
      <c r="N2682" s="14">
        <v>0.63</v>
      </c>
      <c r="O2682" s="13">
        <v>50.8</v>
      </c>
      <c r="P2682" s="13">
        <v>10.1</v>
      </c>
      <c r="Q2682" s="13">
        <v>23.5</v>
      </c>
      <c r="R2682" s="13">
        <v>5.6</v>
      </c>
      <c r="S2682" s="13">
        <v>3.2</v>
      </c>
      <c r="T2682" s="13">
        <v>1.8</v>
      </c>
      <c r="U2682" s="13">
        <v>0.8</v>
      </c>
      <c r="V2682" s="13">
        <v>47.0</v>
      </c>
      <c r="W2682" s="11" t="str">
        <f t="shared" si="1"/>
        <v>C-Weak|BBVA|Digital|2024</v>
      </c>
      <c r="X2682" s="15">
        <f>(MAX(0,MIN(1,1-(K2682-scaling_params!$B$2)/(scaling_params!$C$2-scaling_params!$B$2)))+MAX(0,MIN(1,(L2682-scaling_params!$B$3)/(scaling_params!$C$3-scaling_params!$B$3))))/2</f>
        <v>0.1323529412</v>
      </c>
      <c r="Y2682" s="15">
        <f>(MAX(0,MIN(1,(M2682-scaling_params!$B$4)/(scaling_params!$C$4-scaling_params!$B$4)))+MAX(0,MIN(1,(N2682-scaling_params!$B$5)/(scaling_params!$C$5-scaling_params!$B$5))))/2</f>
        <v>0.3130952381</v>
      </c>
      <c r="Z2682" s="15">
        <f>(MAX(0,MIN(1,(O2682-scaling_params!$B$6)/(scaling_params!$C$6-scaling_params!$B$6)))+MAX(0,MIN(1,1-(P2682-scaling_params!$B$7)/(scaling_params!$C$7-scaling_params!$B$7)))+MAX(0,MIN(1,(T2682-scaling_params!$B$11)/(scaling_params!$C$11-scaling_params!$B$11))))/3</f>
        <v>0.02857142857</v>
      </c>
      <c r="AA2682" s="15">
        <f>(MAX(0,MIN(1,1-(Q2682-scaling_params!$B$8)/(scaling_params!$C$8-scaling_params!$B$8)))+MAX(0,MIN(1,(R2682-scaling_params!$B$9)/(scaling_params!$C$9-scaling_params!$B$9)))+MAX(0,MIN(1,(S2682-scaling_params!$B$10)/(scaling_params!$C$10-scaling_params!$B$10))))/3</f>
        <v>0.1568627451</v>
      </c>
      <c r="AB2682" s="15">
        <f>(MAX(0,MIN(1,(U2682-scaling_params!$B$12)/(scaling_params!$C$12-scaling_params!$B$12)))+MAX(0,MIN(1,(V2682-scaling_params!$B$13)/(scaling_params!$C$13-scaling_params!$B$13))))/2</f>
        <v>0.03272727273</v>
      </c>
      <c r="AC2682" s="13">
        <f>(scaling_params!$G$2*X2682+scaling_params!$G$3*Y2682+scaling_params!$G$4*Z2682+scaling_params!$G$5*AA2682+scaling_params!$G$6*AB2682)*100</f>
        <v>14.28642692</v>
      </c>
      <c r="AD2682" s="11" t="s">
        <v>681</v>
      </c>
      <c r="AE2682" s="11">
        <f t="shared" si="2"/>
        <v>0</v>
      </c>
    </row>
    <row r="2683" ht="15.75" customHeight="1">
      <c r="A2683" s="11" t="s">
        <v>519</v>
      </c>
      <c r="B2683" s="11" t="s">
        <v>163</v>
      </c>
      <c r="C2683" s="11" t="s">
        <v>449</v>
      </c>
      <c r="D2683" s="11" t="s">
        <v>174</v>
      </c>
      <c r="E2683" s="12">
        <v>2025.0</v>
      </c>
      <c r="F2683" s="11" t="s">
        <v>171</v>
      </c>
      <c r="G2683" s="11" t="s">
        <v>172</v>
      </c>
      <c r="H2683" s="11">
        <v>2.0</v>
      </c>
      <c r="I2683" s="13">
        <v>8.3</v>
      </c>
      <c r="J2683" s="11">
        <v>0.0</v>
      </c>
      <c r="K2683" s="13">
        <v>4.9</v>
      </c>
      <c r="L2683" s="13">
        <v>4.5</v>
      </c>
      <c r="M2683" s="11">
        <v>-8.0</v>
      </c>
      <c r="N2683" s="14">
        <v>0.71</v>
      </c>
      <c r="O2683" s="13">
        <v>53.6</v>
      </c>
      <c r="P2683" s="13">
        <v>9.0</v>
      </c>
      <c r="Q2683" s="13">
        <v>22.9</v>
      </c>
      <c r="R2683" s="13">
        <v>8.4</v>
      </c>
      <c r="S2683" s="13">
        <v>2.7</v>
      </c>
      <c r="T2683" s="13">
        <v>2.3</v>
      </c>
      <c r="U2683" s="13">
        <v>0.8</v>
      </c>
      <c r="V2683" s="13">
        <v>63.2</v>
      </c>
      <c r="W2683" s="11" t="str">
        <f t="shared" si="1"/>
        <v>C-Weak|BBVA|Digital|2025</v>
      </c>
      <c r="X2683" s="15">
        <f>(MAX(0,MIN(1,1-(K2683-scaling_params!$B$2)/(scaling_params!$C$2-scaling_params!$B$2)))+MAX(0,MIN(1,(L2683-scaling_params!$B$3)/(scaling_params!$C$3-scaling_params!$B$3))))/2</f>
        <v>0.1102941176</v>
      </c>
      <c r="Y2683" s="15">
        <f>(MAX(0,MIN(1,(M2683-scaling_params!$B$4)/(scaling_params!$C$4-scaling_params!$B$4)))+MAX(0,MIN(1,(N2683-scaling_params!$B$5)/(scaling_params!$C$5-scaling_params!$B$5))))/2</f>
        <v>0.3607142857</v>
      </c>
      <c r="Z2683" s="15">
        <f>(MAX(0,MIN(1,(O2683-scaling_params!$B$6)/(scaling_params!$C$6-scaling_params!$B$6)))+MAX(0,MIN(1,1-(P2683-scaling_params!$B$7)/(scaling_params!$C$7-scaling_params!$B$7)))+MAX(0,MIN(1,(T2683-scaling_params!$B$11)/(scaling_params!$C$11-scaling_params!$B$11))))/3</f>
        <v>0.09420849421</v>
      </c>
      <c r="AA2683" s="15">
        <f>(MAX(0,MIN(1,1-(Q2683-scaling_params!$B$8)/(scaling_params!$C$8-scaling_params!$B$8)))+MAX(0,MIN(1,(R2683-scaling_params!$B$9)/(scaling_params!$C$9-scaling_params!$B$9)))+MAX(0,MIN(1,(S2683-scaling_params!$B$10)/(scaling_params!$C$10-scaling_params!$B$10))))/3</f>
        <v>0.1078431373</v>
      </c>
      <c r="AB2683" s="15">
        <f>(MAX(0,MIN(1,(U2683-scaling_params!$B$12)/(scaling_params!$C$12-scaling_params!$B$12)))+MAX(0,MIN(1,(V2683-scaling_params!$B$13)/(scaling_params!$C$13-scaling_params!$B$13))))/2</f>
        <v>0.18</v>
      </c>
      <c r="AC2683" s="13">
        <f>(scaling_params!$G$2*X2683+scaling_params!$G$3*Y2683+scaling_params!$G$4*Z2683+scaling_params!$G$5*AA2683+scaling_params!$G$6*AB2683)*100</f>
        <v>17.30463631</v>
      </c>
      <c r="AD2683" s="11" t="s">
        <v>681</v>
      </c>
      <c r="AE2683" s="11">
        <f t="shared" si="2"/>
        <v>0</v>
      </c>
    </row>
    <row r="2684" ht="15.75" customHeight="1">
      <c r="A2684" s="11" t="s">
        <v>520</v>
      </c>
      <c r="B2684" s="11" t="s">
        <v>163</v>
      </c>
      <c r="C2684" s="11" t="s">
        <v>449</v>
      </c>
      <c r="D2684" s="11" t="s">
        <v>170</v>
      </c>
      <c r="E2684" s="12">
        <v>2024.0</v>
      </c>
      <c r="F2684" s="11" t="s">
        <v>166</v>
      </c>
      <c r="G2684" s="11" t="s">
        <v>184</v>
      </c>
      <c r="H2684" s="11">
        <v>5.0</v>
      </c>
      <c r="I2684" s="13">
        <v>8.6</v>
      </c>
      <c r="J2684" s="11">
        <v>0.0</v>
      </c>
      <c r="K2684" s="13">
        <v>4.7</v>
      </c>
      <c r="L2684" s="13">
        <v>6.3</v>
      </c>
      <c r="M2684" s="11">
        <v>-8.0</v>
      </c>
      <c r="N2684" s="14">
        <v>0.72</v>
      </c>
      <c r="O2684" s="13">
        <v>58.3</v>
      </c>
      <c r="P2684" s="13">
        <v>9.6</v>
      </c>
      <c r="Q2684" s="13">
        <v>23.0</v>
      </c>
      <c r="R2684" s="13">
        <v>10.9</v>
      </c>
      <c r="S2684" s="13">
        <v>2.7</v>
      </c>
      <c r="T2684" s="13">
        <v>3.1</v>
      </c>
      <c r="U2684" s="13">
        <v>1.0</v>
      </c>
      <c r="V2684" s="13">
        <v>63.9</v>
      </c>
      <c r="W2684" s="11" t="str">
        <f t="shared" si="1"/>
        <v>C-Weak|BBVA|Risk|2024</v>
      </c>
      <c r="X2684" s="15">
        <f>(MAX(0,MIN(1,1-(K2684-scaling_params!$B$2)/(scaling_params!$C$2-scaling_params!$B$2)))+MAX(0,MIN(1,(L2684-scaling_params!$B$3)/(scaling_params!$C$3-scaling_params!$B$3))))/2</f>
        <v>0.2426470588</v>
      </c>
      <c r="Y2684" s="15">
        <f>(MAX(0,MIN(1,(M2684-scaling_params!$B$4)/(scaling_params!$C$4-scaling_params!$B$4)))+MAX(0,MIN(1,(N2684-scaling_params!$B$5)/(scaling_params!$C$5-scaling_params!$B$5))))/2</f>
        <v>0.3732142857</v>
      </c>
      <c r="Z2684" s="15">
        <f>(MAX(0,MIN(1,(O2684-scaling_params!$B$6)/(scaling_params!$C$6-scaling_params!$B$6)))+MAX(0,MIN(1,1-(P2684-scaling_params!$B$7)/(scaling_params!$C$7-scaling_params!$B$7)))+MAX(0,MIN(1,(T2684-scaling_params!$B$11)/(scaling_params!$C$11-scaling_params!$B$11))))/3</f>
        <v>0.1804337577</v>
      </c>
      <c r="AA2684" s="15">
        <f>(MAX(0,MIN(1,1-(Q2684-scaling_params!$B$8)/(scaling_params!$C$8-scaling_params!$B$8)))+MAX(0,MIN(1,(R2684-scaling_params!$B$9)/(scaling_params!$C$9-scaling_params!$B$9)))+MAX(0,MIN(1,(S2684-scaling_params!$B$10)/(scaling_params!$C$10-scaling_params!$B$10))))/3</f>
        <v>0.1289401837</v>
      </c>
      <c r="AB2684" s="15">
        <f>(MAX(0,MIN(1,(U2684-scaling_params!$B$12)/(scaling_params!$C$12-scaling_params!$B$12)))+MAX(0,MIN(1,(V2684-scaling_params!$B$13)/(scaling_params!$C$13-scaling_params!$B$13))))/2</f>
        <v>0.1863636364</v>
      </c>
      <c r="AC2684" s="13">
        <f>(scaling_params!$G$2*X2684+scaling_params!$G$3*Y2684+scaling_params!$G$4*Z2684+scaling_params!$G$5*AA2684+scaling_params!$G$6*AB2684)*100</f>
        <v>23.18137304</v>
      </c>
      <c r="AD2684" s="11" t="s">
        <v>681</v>
      </c>
      <c r="AE2684" s="11">
        <f t="shared" si="2"/>
        <v>0</v>
      </c>
    </row>
    <row r="2685" ht="15.75" customHeight="1">
      <c r="A2685" s="11" t="s">
        <v>520</v>
      </c>
      <c r="B2685" s="11" t="s">
        <v>163</v>
      </c>
      <c r="C2685" s="11" t="s">
        <v>449</v>
      </c>
      <c r="D2685" s="11" t="s">
        <v>170</v>
      </c>
      <c r="E2685" s="12">
        <v>2025.0</v>
      </c>
      <c r="F2685" s="11" t="s">
        <v>166</v>
      </c>
      <c r="G2685" s="11" t="s">
        <v>184</v>
      </c>
      <c r="H2685" s="11">
        <v>5.0</v>
      </c>
      <c r="I2685" s="13">
        <v>8.3</v>
      </c>
      <c r="J2685" s="11">
        <v>0.0</v>
      </c>
      <c r="K2685" s="13">
        <v>4.1</v>
      </c>
      <c r="L2685" s="13">
        <v>6.3</v>
      </c>
      <c r="M2685" s="11">
        <v>22.0</v>
      </c>
      <c r="N2685" s="14">
        <v>0.73</v>
      </c>
      <c r="O2685" s="13">
        <v>54.6</v>
      </c>
      <c r="P2685" s="13">
        <v>8.4</v>
      </c>
      <c r="Q2685" s="13">
        <v>21.3</v>
      </c>
      <c r="R2685" s="13">
        <v>7.8</v>
      </c>
      <c r="S2685" s="13">
        <v>3.3</v>
      </c>
      <c r="T2685" s="13">
        <v>3.8</v>
      </c>
      <c r="U2685" s="13">
        <v>0.9</v>
      </c>
      <c r="V2685" s="13">
        <v>71.0</v>
      </c>
      <c r="W2685" s="11" t="str">
        <f t="shared" si="1"/>
        <v>C-Weak|BBVA|Risk|2025</v>
      </c>
      <c r="X2685" s="15">
        <f>(MAX(0,MIN(1,1-(K2685-scaling_params!$B$2)/(scaling_params!$C$2-scaling_params!$B$2)))+MAX(0,MIN(1,(L2685-scaling_params!$B$3)/(scaling_params!$C$3-scaling_params!$B$3))))/2</f>
        <v>0.2426470588</v>
      </c>
      <c r="Y2685" s="15">
        <f>(MAX(0,MIN(1,(M2685-scaling_params!$B$4)/(scaling_params!$C$4-scaling_params!$B$4)))+MAX(0,MIN(1,(N2685-scaling_params!$B$5)/(scaling_params!$C$5-scaling_params!$B$5))))/2</f>
        <v>0.5285714286</v>
      </c>
      <c r="Z2685" s="15">
        <f>(MAX(0,MIN(1,(O2685-scaling_params!$B$6)/(scaling_params!$C$6-scaling_params!$B$6)))+MAX(0,MIN(1,1-(P2685-scaling_params!$B$7)/(scaling_params!$C$7-scaling_params!$B$7)))+MAX(0,MIN(1,(T2685-scaling_params!$B$11)/(scaling_params!$C$11-scaling_params!$B$11))))/3</f>
        <v>0.2911196911</v>
      </c>
      <c r="AA2685" s="15">
        <f>(MAX(0,MIN(1,1-(Q2685-scaling_params!$B$8)/(scaling_params!$C$8-scaling_params!$B$8)))+MAX(0,MIN(1,(R2685-scaling_params!$B$9)/(scaling_params!$C$9-scaling_params!$B$9)))+MAX(0,MIN(1,(S2685-scaling_params!$B$10)/(scaling_params!$C$10-scaling_params!$B$10))))/3</f>
        <v>0.1666666667</v>
      </c>
      <c r="AB2685" s="15">
        <f>(MAX(0,MIN(1,(U2685-scaling_params!$B$12)/(scaling_params!$C$12-scaling_params!$B$12)))+MAX(0,MIN(1,(V2685-scaling_params!$B$13)/(scaling_params!$C$13-scaling_params!$B$13))))/2</f>
        <v>0.2509090909</v>
      </c>
      <c r="AC2685" s="13">
        <f>(scaling_params!$G$2*X2685+scaling_params!$G$3*Y2685+scaling_params!$G$4*Z2685+scaling_params!$G$5*AA2685+scaling_params!$G$6*AB2685)*100</f>
        <v>30.8590078</v>
      </c>
      <c r="AD2685" s="11" t="s">
        <v>681</v>
      </c>
      <c r="AE2685" s="11">
        <f t="shared" si="2"/>
        <v>0</v>
      </c>
    </row>
    <row r="2686" ht="15.75" customHeight="1">
      <c r="A2686" s="11" t="s">
        <v>521</v>
      </c>
      <c r="B2686" s="11" t="s">
        <v>163</v>
      </c>
      <c r="C2686" s="11" t="s">
        <v>449</v>
      </c>
      <c r="D2686" s="11" t="s">
        <v>181</v>
      </c>
      <c r="E2686" s="12">
        <v>2024.0</v>
      </c>
      <c r="F2686" s="11" t="s">
        <v>171</v>
      </c>
      <c r="G2686" s="11" t="s">
        <v>184</v>
      </c>
      <c r="H2686" s="11">
        <v>2.0</v>
      </c>
      <c r="I2686" s="13">
        <v>8.6</v>
      </c>
      <c r="J2686" s="11">
        <v>1.0</v>
      </c>
      <c r="K2686" s="13">
        <v>5.0</v>
      </c>
      <c r="L2686" s="13">
        <v>4.9</v>
      </c>
      <c r="M2686" s="11">
        <v>1.0</v>
      </c>
      <c r="N2686" s="14">
        <v>0.7</v>
      </c>
      <c r="O2686" s="13">
        <v>58.2</v>
      </c>
      <c r="P2686" s="13">
        <v>10.1</v>
      </c>
      <c r="Q2686" s="13">
        <v>23.5</v>
      </c>
      <c r="R2686" s="13">
        <v>8.2</v>
      </c>
      <c r="S2686" s="13">
        <v>2.2</v>
      </c>
      <c r="T2686" s="13">
        <v>3.0</v>
      </c>
      <c r="U2686" s="13">
        <v>1.0</v>
      </c>
      <c r="V2686" s="13">
        <v>56.7</v>
      </c>
      <c r="W2686" s="11" t="str">
        <f t="shared" si="1"/>
        <v>C-Weak|BBVA|Corporate|2024</v>
      </c>
      <c r="X2686" s="15">
        <f>(MAX(0,MIN(1,1-(K2686-scaling_params!$B$2)/(scaling_params!$C$2-scaling_params!$B$2)))+MAX(0,MIN(1,(L2686-scaling_params!$B$3)/(scaling_params!$C$3-scaling_params!$B$3))))/2</f>
        <v>0.1397058824</v>
      </c>
      <c r="Y2686" s="15">
        <f>(MAX(0,MIN(1,(M2686-scaling_params!$B$4)/(scaling_params!$C$4-scaling_params!$B$4)))+MAX(0,MIN(1,(N2686-scaling_params!$B$5)/(scaling_params!$C$5-scaling_params!$B$5))))/2</f>
        <v>0.3910714286</v>
      </c>
      <c r="Z2686" s="15">
        <f>(MAX(0,MIN(1,(O2686-scaling_params!$B$6)/(scaling_params!$C$6-scaling_params!$B$6)))+MAX(0,MIN(1,1-(P2686-scaling_params!$B$7)/(scaling_params!$C$7-scaling_params!$B$7)))+MAX(0,MIN(1,(T2686-scaling_params!$B$11)/(scaling_params!$C$11-scaling_params!$B$11))))/3</f>
        <v>0.1692597831</v>
      </c>
      <c r="AA2686" s="15">
        <f>(MAX(0,MIN(1,1-(Q2686-scaling_params!$B$8)/(scaling_params!$C$8-scaling_params!$B$8)))+MAX(0,MIN(1,(R2686-scaling_params!$B$9)/(scaling_params!$C$9-scaling_params!$B$9)))+MAX(0,MIN(1,(S2686-scaling_params!$B$10)/(scaling_params!$C$10-scaling_params!$B$10))))/3</f>
        <v>0.05882352941</v>
      </c>
      <c r="AB2686" s="15">
        <f>(MAX(0,MIN(1,(U2686-scaling_params!$B$12)/(scaling_params!$C$12-scaling_params!$B$12)))+MAX(0,MIN(1,(V2686-scaling_params!$B$13)/(scaling_params!$C$13-scaling_params!$B$13))))/2</f>
        <v>0.1209090909</v>
      </c>
      <c r="AC2686" s="13">
        <f>(scaling_params!$G$2*X2686+scaling_params!$G$3*Y2686+scaling_params!$G$4*Z2686+scaling_params!$G$5*AA2686+scaling_params!$G$6*AB2686)*100</f>
        <v>18.9128931</v>
      </c>
      <c r="AD2686" s="11" t="s">
        <v>681</v>
      </c>
      <c r="AE2686" s="11">
        <f t="shared" si="2"/>
        <v>0</v>
      </c>
    </row>
    <row r="2687" ht="15.75" customHeight="1">
      <c r="A2687" s="11" t="s">
        <v>521</v>
      </c>
      <c r="B2687" s="11" t="s">
        <v>163</v>
      </c>
      <c r="C2687" s="11" t="s">
        <v>449</v>
      </c>
      <c r="D2687" s="11" t="s">
        <v>181</v>
      </c>
      <c r="E2687" s="12">
        <v>2025.0</v>
      </c>
      <c r="F2687" s="11" t="s">
        <v>171</v>
      </c>
      <c r="G2687" s="11" t="s">
        <v>184</v>
      </c>
      <c r="H2687" s="11">
        <v>2.0</v>
      </c>
      <c r="I2687" s="13">
        <v>8.3</v>
      </c>
      <c r="J2687" s="11">
        <v>0.0</v>
      </c>
      <c r="K2687" s="13">
        <v>5.1</v>
      </c>
      <c r="L2687" s="13">
        <v>3.4</v>
      </c>
      <c r="M2687" s="11">
        <v>2.0</v>
      </c>
      <c r="N2687" s="14">
        <v>0.72</v>
      </c>
      <c r="O2687" s="13">
        <v>54.3</v>
      </c>
      <c r="P2687" s="13">
        <v>9.4</v>
      </c>
      <c r="Q2687" s="13">
        <v>22.9</v>
      </c>
      <c r="R2687" s="13">
        <v>7.0</v>
      </c>
      <c r="S2687" s="13">
        <v>2.9</v>
      </c>
      <c r="T2687" s="13">
        <v>2.6</v>
      </c>
      <c r="U2687" s="13">
        <v>0.8</v>
      </c>
      <c r="V2687" s="13">
        <v>59.1</v>
      </c>
      <c r="W2687" s="11" t="str">
        <f t="shared" si="1"/>
        <v>C-Weak|BBVA|Corporate|2025</v>
      </c>
      <c r="X2687" s="15">
        <f>(MAX(0,MIN(1,1-(K2687-scaling_params!$B$2)/(scaling_params!$C$2-scaling_params!$B$2)))+MAX(0,MIN(1,(L2687-scaling_params!$B$3)/(scaling_params!$C$3-scaling_params!$B$3))))/2</f>
        <v>0.02941176471</v>
      </c>
      <c r="Y2687" s="15">
        <f>(MAX(0,MIN(1,(M2687-scaling_params!$B$4)/(scaling_params!$C$4-scaling_params!$B$4)))+MAX(0,MIN(1,(N2687-scaling_params!$B$5)/(scaling_params!$C$5-scaling_params!$B$5))))/2</f>
        <v>0.4208333333</v>
      </c>
      <c r="Z2687" s="15">
        <f>(MAX(0,MIN(1,(O2687-scaling_params!$B$6)/(scaling_params!$C$6-scaling_params!$B$6)))+MAX(0,MIN(1,1-(P2687-scaling_params!$B$7)/(scaling_params!$C$7-scaling_params!$B$7)))+MAX(0,MIN(1,(T2687-scaling_params!$B$11)/(scaling_params!$C$11-scaling_params!$B$11))))/3</f>
        <v>0.1047619048</v>
      </c>
      <c r="AA2687" s="15">
        <f>(MAX(0,MIN(1,1-(Q2687-scaling_params!$B$8)/(scaling_params!$C$8-scaling_params!$B$8)))+MAX(0,MIN(1,(R2687-scaling_params!$B$9)/(scaling_params!$C$9-scaling_params!$B$9)))+MAX(0,MIN(1,(S2687-scaling_params!$B$10)/(scaling_params!$C$10-scaling_params!$B$10))))/3</f>
        <v>0.1274509804</v>
      </c>
      <c r="AB2687" s="15">
        <f>(MAX(0,MIN(1,(U2687-scaling_params!$B$12)/(scaling_params!$C$12-scaling_params!$B$12)))+MAX(0,MIN(1,(V2687-scaling_params!$B$13)/(scaling_params!$C$13-scaling_params!$B$13))))/2</f>
        <v>0.1427272727</v>
      </c>
      <c r="AC2687" s="13">
        <f>(scaling_params!$G$2*X2687+scaling_params!$G$3*Y2687+scaling_params!$G$4*Z2687+scaling_params!$G$5*AA2687+scaling_params!$G$6*AB2687)*100</f>
        <v>16.96998364</v>
      </c>
      <c r="AD2687" s="11" t="s">
        <v>681</v>
      </c>
      <c r="AE2687" s="11">
        <f t="shared" si="2"/>
        <v>0</v>
      </c>
    </row>
    <row r="2688" ht="15.75" customHeight="1">
      <c r="A2688" s="11" t="s">
        <v>522</v>
      </c>
      <c r="B2688" s="11" t="s">
        <v>163</v>
      </c>
      <c r="C2688" s="11" t="s">
        <v>449</v>
      </c>
      <c r="D2688" s="11" t="s">
        <v>174</v>
      </c>
      <c r="E2688" s="12">
        <v>2024.0</v>
      </c>
      <c r="F2688" s="11" t="s">
        <v>166</v>
      </c>
      <c r="G2688" s="11" t="s">
        <v>184</v>
      </c>
      <c r="H2688" s="11">
        <v>3.0</v>
      </c>
      <c r="I2688" s="13">
        <v>8.6</v>
      </c>
      <c r="J2688" s="11">
        <v>1.0</v>
      </c>
      <c r="K2688" s="13">
        <v>4.4</v>
      </c>
      <c r="L2688" s="13">
        <v>4.1</v>
      </c>
      <c r="M2688" s="11">
        <v>-20.0</v>
      </c>
      <c r="N2688" s="14">
        <v>0.66</v>
      </c>
      <c r="O2688" s="13">
        <v>50.8</v>
      </c>
      <c r="P2688" s="13">
        <v>10.1</v>
      </c>
      <c r="Q2688" s="13">
        <v>23.5</v>
      </c>
      <c r="R2688" s="13">
        <v>5.6</v>
      </c>
      <c r="S2688" s="13">
        <v>1.9</v>
      </c>
      <c r="T2688" s="13">
        <v>1.9</v>
      </c>
      <c r="U2688" s="13">
        <v>0.8</v>
      </c>
      <c r="V2688" s="13">
        <v>51.8</v>
      </c>
      <c r="W2688" s="11" t="str">
        <f t="shared" si="1"/>
        <v>C-Weak|BBVA|Digital|2024</v>
      </c>
      <c r="X2688" s="15">
        <f>(MAX(0,MIN(1,1-(K2688-scaling_params!$B$2)/(scaling_params!$C$2-scaling_params!$B$2)))+MAX(0,MIN(1,(L2688-scaling_params!$B$3)/(scaling_params!$C$3-scaling_params!$B$3))))/2</f>
        <v>0.08088235294</v>
      </c>
      <c r="Y2688" s="15">
        <f>(MAX(0,MIN(1,(M2688-scaling_params!$B$4)/(scaling_params!$C$4-scaling_params!$B$4)))+MAX(0,MIN(1,(N2688-scaling_params!$B$5)/(scaling_params!$C$5-scaling_params!$B$5))))/2</f>
        <v>0.2410714286</v>
      </c>
      <c r="Z2688" s="15">
        <f>(MAX(0,MIN(1,(O2688-scaling_params!$B$6)/(scaling_params!$C$6-scaling_params!$B$6)))+MAX(0,MIN(1,1-(P2688-scaling_params!$B$7)/(scaling_params!$C$7-scaling_params!$B$7)))+MAX(0,MIN(1,(T2688-scaling_params!$B$11)/(scaling_params!$C$11-scaling_params!$B$11))))/3</f>
        <v>0.0380952381</v>
      </c>
      <c r="AA2688" s="15">
        <f>(MAX(0,MIN(1,1-(Q2688-scaling_params!$B$8)/(scaling_params!$C$8-scaling_params!$B$8)))+MAX(0,MIN(1,(R2688-scaling_params!$B$9)/(scaling_params!$C$9-scaling_params!$B$9)))+MAX(0,MIN(1,(S2688-scaling_params!$B$10)/(scaling_params!$C$10-scaling_params!$B$10))))/3</f>
        <v>0.02941176471</v>
      </c>
      <c r="AB2688" s="15">
        <f>(MAX(0,MIN(1,(U2688-scaling_params!$B$12)/(scaling_params!$C$12-scaling_params!$B$12)))+MAX(0,MIN(1,(V2688-scaling_params!$B$13)/(scaling_params!$C$13-scaling_params!$B$13))))/2</f>
        <v>0.07636363636</v>
      </c>
      <c r="AC2688" s="13">
        <f>(scaling_params!$G$2*X2688+scaling_params!$G$3*Y2688+scaling_params!$G$4*Z2688+scaling_params!$G$5*AA2688+scaling_params!$G$6*AB2688)*100</f>
        <v>9.879889929</v>
      </c>
      <c r="AD2688" s="11" t="s">
        <v>681</v>
      </c>
      <c r="AE2688" s="11">
        <f t="shared" si="2"/>
        <v>0</v>
      </c>
    </row>
    <row r="2689" ht="15.75" customHeight="1">
      <c r="A2689" s="11" t="s">
        <v>522</v>
      </c>
      <c r="B2689" s="11" t="s">
        <v>163</v>
      </c>
      <c r="C2689" s="11" t="s">
        <v>449</v>
      </c>
      <c r="D2689" s="11" t="s">
        <v>174</v>
      </c>
      <c r="E2689" s="12">
        <v>2025.0</v>
      </c>
      <c r="F2689" s="11" t="s">
        <v>166</v>
      </c>
      <c r="G2689" s="11" t="s">
        <v>184</v>
      </c>
      <c r="H2689" s="11">
        <v>3.0</v>
      </c>
      <c r="I2689" s="13">
        <v>8.3</v>
      </c>
      <c r="J2689" s="11">
        <v>1.0</v>
      </c>
      <c r="K2689" s="13">
        <v>4.9</v>
      </c>
      <c r="L2689" s="13">
        <v>4.5</v>
      </c>
      <c r="M2689" s="11">
        <v>-22.0</v>
      </c>
      <c r="N2689" s="14">
        <v>0.66</v>
      </c>
      <c r="O2689" s="13">
        <v>53.6</v>
      </c>
      <c r="P2689" s="13">
        <v>9.0</v>
      </c>
      <c r="Q2689" s="13">
        <v>22.9</v>
      </c>
      <c r="R2689" s="13">
        <v>8.4</v>
      </c>
      <c r="S2689" s="13">
        <v>1.6</v>
      </c>
      <c r="T2689" s="13">
        <v>1.7</v>
      </c>
      <c r="U2689" s="13">
        <v>0.8</v>
      </c>
      <c r="V2689" s="13">
        <v>45.5</v>
      </c>
      <c r="W2689" s="11" t="str">
        <f t="shared" si="1"/>
        <v>C-Weak|BBVA|Digital|2025</v>
      </c>
      <c r="X2689" s="15">
        <f>(MAX(0,MIN(1,1-(K2689-scaling_params!$B$2)/(scaling_params!$C$2-scaling_params!$B$2)))+MAX(0,MIN(1,(L2689-scaling_params!$B$3)/(scaling_params!$C$3-scaling_params!$B$3))))/2</f>
        <v>0.1102941176</v>
      </c>
      <c r="Y2689" s="15">
        <f>(MAX(0,MIN(1,(M2689-scaling_params!$B$4)/(scaling_params!$C$4-scaling_params!$B$4)))+MAX(0,MIN(1,(N2689-scaling_params!$B$5)/(scaling_params!$C$5-scaling_params!$B$5))))/2</f>
        <v>0.231547619</v>
      </c>
      <c r="Z2689" s="15">
        <f>(MAX(0,MIN(1,(O2689-scaling_params!$B$6)/(scaling_params!$C$6-scaling_params!$B$6)))+MAX(0,MIN(1,1-(P2689-scaling_params!$B$7)/(scaling_params!$C$7-scaling_params!$B$7)))+MAX(0,MIN(1,(T2689-scaling_params!$B$11)/(scaling_params!$C$11-scaling_params!$B$11))))/3</f>
        <v>0.03706563707</v>
      </c>
      <c r="AA2689" s="15">
        <f>(MAX(0,MIN(1,1-(Q2689-scaling_params!$B$8)/(scaling_params!$C$8-scaling_params!$B$8)))+MAX(0,MIN(1,(R2689-scaling_params!$B$9)/(scaling_params!$C$9-scaling_params!$B$9)))+MAX(0,MIN(1,(S2689-scaling_params!$B$10)/(scaling_params!$C$10-scaling_params!$B$10))))/3</f>
        <v>0</v>
      </c>
      <c r="AB2689" s="15">
        <f>(MAX(0,MIN(1,(U2689-scaling_params!$B$12)/(scaling_params!$C$12-scaling_params!$B$12)))+MAX(0,MIN(1,(V2689-scaling_params!$B$13)/(scaling_params!$C$13-scaling_params!$B$13))))/2</f>
        <v>0.01909090909</v>
      </c>
      <c r="AC2689" s="13">
        <f>(scaling_params!$G$2*X2689+scaling_params!$G$3*Y2689+scaling_params!$G$4*Z2689+scaling_params!$G$5*AA2689+scaling_params!$G$6*AB2689)*100</f>
        <v>9.129596011</v>
      </c>
      <c r="AD2689" s="11" t="s">
        <v>681</v>
      </c>
      <c r="AE2689" s="11">
        <f t="shared" si="2"/>
        <v>0</v>
      </c>
    </row>
    <row r="2690" ht="15.75" customHeight="1">
      <c r="A2690" s="11" t="s">
        <v>523</v>
      </c>
      <c r="B2690" s="11" t="s">
        <v>163</v>
      </c>
      <c r="C2690" s="11" t="s">
        <v>449</v>
      </c>
      <c r="D2690" s="11" t="s">
        <v>165</v>
      </c>
      <c r="E2690" s="12">
        <v>2024.0</v>
      </c>
      <c r="F2690" s="11" t="s">
        <v>171</v>
      </c>
      <c r="G2690" s="11" t="s">
        <v>167</v>
      </c>
      <c r="H2690" s="11">
        <v>2.0</v>
      </c>
      <c r="I2690" s="13">
        <v>8.6</v>
      </c>
      <c r="J2690" s="11">
        <v>0.0</v>
      </c>
      <c r="K2690" s="13">
        <v>5.2</v>
      </c>
      <c r="L2690" s="13">
        <v>3.7</v>
      </c>
      <c r="M2690" s="11">
        <v>-22.0</v>
      </c>
      <c r="N2690" s="14">
        <v>0.68</v>
      </c>
      <c r="O2690" s="13">
        <v>53.3</v>
      </c>
      <c r="P2690" s="13">
        <v>9.3</v>
      </c>
      <c r="Q2690" s="13">
        <v>24.0</v>
      </c>
      <c r="R2690" s="13">
        <v>6.7</v>
      </c>
      <c r="S2690" s="13">
        <v>2.0</v>
      </c>
      <c r="T2690" s="13">
        <v>2.6</v>
      </c>
      <c r="U2690" s="13">
        <v>0.6</v>
      </c>
      <c r="V2690" s="13">
        <v>53.9</v>
      </c>
      <c r="W2690" s="11" t="str">
        <f t="shared" si="1"/>
        <v>C-Weak|BBVA|Operations|2024</v>
      </c>
      <c r="X2690" s="15">
        <f>(MAX(0,MIN(1,1-(K2690-scaling_params!$B$2)/(scaling_params!$C$2-scaling_params!$B$2)))+MAX(0,MIN(1,(L2690-scaling_params!$B$3)/(scaling_params!$C$3-scaling_params!$B$3))))/2</f>
        <v>0.05147058824</v>
      </c>
      <c r="Y2690" s="15">
        <f>(MAX(0,MIN(1,(M2690-scaling_params!$B$4)/(scaling_params!$C$4-scaling_params!$B$4)))+MAX(0,MIN(1,(N2690-scaling_params!$B$5)/(scaling_params!$C$5-scaling_params!$B$5))))/2</f>
        <v>0.256547619</v>
      </c>
      <c r="Z2690" s="15">
        <f>(MAX(0,MIN(1,(O2690-scaling_params!$B$6)/(scaling_params!$C$6-scaling_params!$B$6)))+MAX(0,MIN(1,1-(P2690-scaling_params!$B$7)/(scaling_params!$C$7-scaling_params!$B$7)))+MAX(0,MIN(1,(T2690-scaling_params!$B$11)/(scaling_params!$C$11-scaling_params!$B$11))))/3</f>
        <v>0.1047619048</v>
      </c>
      <c r="AA2690" s="15">
        <f>(MAX(0,MIN(1,1-(Q2690-scaling_params!$B$8)/(scaling_params!$C$8-scaling_params!$B$8)))+MAX(0,MIN(1,(R2690-scaling_params!$B$9)/(scaling_params!$C$9-scaling_params!$B$9)))+MAX(0,MIN(1,(S2690-scaling_params!$B$10)/(scaling_params!$C$10-scaling_params!$B$10))))/3</f>
        <v>0.03921568627</v>
      </c>
      <c r="AB2690" s="15">
        <f>(MAX(0,MIN(1,(U2690-scaling_params!$B$12)/(scaling_params!$C$12-scaling_params!$B$12)))+MAX(0,MIN(1,(V2690-scaling_params!$B$13)/(scaling_params!$C$13-scaling_params!$B$13))))/2</f>
        <v>0.09545454545</v>
      </c>
      <c r="AC2690" s="13">
        <f>(scaling_params!$G$2*X2690+scaling_params!$G$3*Y2690+scaling_params!$G$4*Z2690+scaling_params!$G$5*AA2690+scaling_params!$G$6*AB2690)*100</f>
        <v>11.51689235</v>
      </c>
      <c r="AD2690" s="11" t="s">
        <v>681</v>
      </c>
      <c r="AE2690" s="11">
        <f t="shared" si="2"/>
        <v>0</v>
      </c>
    </row>
    <row r="2691" ht="15.75" customHeight="1">
      <c r="A2691" s="11" t="s">
        <v>523</v>
      </c>
      <c r="B2691" s="11" t="s">
        <v>163</v>
      </c>
      <c r="C2691" s="11" t="s">
        <v>449</v>
      </c>
      <c r="D2691" s="11" t="s">
        <v>165</v>
      </c>
      <c r="E2691" s="12">
        <v>2025.0</v>
      </c>
      <c r="F2691" s="11" t="s">
        <v>171</v>
      </c>
      <c r="G2691" s="11" t="s">
        <v>167</v>
      </c>
      <c r="H2691" s="11">
        <v>2.0</v>
      </c>
      <c r="I2691" s="13">
        <v>8.3</v>
      </c>
      <c r="J2691" s="11">
        <v>0.0</v>
      </c>
      <c r="K2691" s="13">
        <v>4.5</v>
      </c>
      <c r="L2691" s="13">
        <v>4.4</v>
      </c>
      <c r="M2691" s="11">
        <v>-9.0</v>
      </c>
      <c r="N2691" s="14">
        <v>0.73</v>
      </c>
      <c r="O2691" s="13">
        <v>52.7</v>
      </c>
      <c r="P2691" s="13">
        <v>9.3</v>
      </c>
      <c r="Q2691" s="13">
        <v>21.4</v>
      </c>
      <c r="R2691" s="13">
        <v>5.7</v>
      </c>
      <c r="S2691" s="13">
        <v>2.3</v>
      </c>
      <c r="T2691" s="13">
        <v>2.8</v>
      </c>
      <c r="U2691" s="13">
        <v>0.5</v>
      </c>
      <c r="V2691" s="13">
        <v>52.3</v>
      </c>
      <c r="W2691" s="11" t="str">
        <f t="shared" si="1"/>
        <v>C-Weak|BBVA|Operations|2025</v>
      </c>
      <c r="X2691" s="15">
        <f>(MAX(0,MIN(1,1-(K2691-scaling_params!$B$2)/(scaling_params!$C$2-scaling_params!$B$2)))+MAX(0,MIN(1,(L2691-scaling_params!$B$3)/(scaling_params!$C$3-scaling_params!$B$3))))/2</f>
        <v>0.1029411765</v>
      </c>
      <c r="Y2691" s="15">
        <f>(MAX(0,MIN(1,(M2691-scaling_params!$B$4)/(scaling_params!$C$4-scaling_params!$B$4)))+MAX(0,MIN(1,(N2691-scaling_params!$B$5)/(scaling_params!$C$5-scaling_params!$B$5))))/2</f>
        <v>0.380952381</v>
      </c>
      <c r="Z2691" s="15">
        <f>(MAX(0,MIN(1,(O2691-scaling_params!$B$6)/(scaling_params!$C$6-scaling_params!$B$6)))+MAX(0,MIN(1,1-(P2691-scaling_params!$B$7)/(scaling_params!$C$7-scaling_params!$B$7)))+MAX(0,MIN(1,(T2691-scaling_params!$B$11)/(scaling_params!$C$11-scaling_params!$B$11))))/3</f>
        <v>0.1238095238</v>
      </c>
      <c r="AA2691" s="15">
        <f>(MAX(0,MIN(1,1-(Q2691-scaling_params!$B$8)/(scaling_params!$C$8-scaling_params!$B$8)))+MAX(0,MIN(1,(R2691-scaling_params!$B$9)/(scaling_params!$C$9-scaling_params!$B$9)))+MAX(0,MIN(1,(S2691-scaling_params!$B$10)/(scaling_params!$C$10-scaling_params!$B$10))))/3</f>
        <v>0.06862745098</v>
      </c>
      <c r="AB2691" s="15">
        <f>(MAX(0,MIN(1,(U2691-scaling_params!$B$12)/(scaling_params!$C$12-scaling_params!$B$12)))+MAX(0,MIN(1,(V2691-scaling_params!$B$13)/(scaling_params!$C$13-scaling_params!$B$13))))/2</f>
        <v>0.08090909091</v>
      </c>
      <c r="AC2691" s="13">
        <f>(scaling_params!$G$2*X2691+scaling_params!$G$3*Y2691+scaling_params!$G$4*Z2691+scaling_params!$G$5*AA2691+scaling_params!$G$6*AB2691)*100</f>
        <v>16.44359282</v>
      </c>
      <c r="AD2691" s="11" t="s">
        <v>681</v>
      </c>
      <c r="AE2691" s="11">
        <f t="shared" si="2"/>
        <v>0</v>
      </c>
    </row>
    <row r="2692" ht="15.75" customHeight="1">
      <c r="A2692" s="11" t="s">
        <v>524</v>
      </c>
      <c r="B2692" s="11" t="s">
        <v>163</v>
      </c>
      <c r="C2692" s="11" t="s">
        <v>449</v>
      </c>
      <c r="D2692" s="11" t="s">
        <v>170</v>
      </c>
      <c r="E2692" s="12">
        <v>2024.0</v>
      </c>
      <c r="F2692" s="11" t="s">
        <v>171</v>
      </c>
      <c r="G2692" s="11" t="s">
        <v>172</v>
      </c>
      <c r="H2692" s="11">
        <v>5.0</v>
      </c>
      <c r="I2692" s="13">
        <v>8.6</v>
      </c>
      <c r="J2692" s="11">
        <v>0.0</v>
      </c>
      <c r="K2692" s="13">
        <v>4.7</v>
      </c>
      <c r="L2692" s="13">
        <v>3.4</v>
      </c>
      <c r="M2692" s="11">
        <v>-24.0</v>
      </c>
      <c r="N2692" s="14">
        <v>0.66</v>
      </c>
      <c r="O2692" s="13">
        <v>58.3</v>
      </c>
      <c r="P2692" s="13">
        <v>9.6</v>
      </c>
      <c r="Q2692" s="13">
        <v>23.0</v>
      </c>
      <c r="R2692" s="13">
        <v>10.9</v>
      </c>
      <c r="S2692" s="13">
        <v>2.6</v>
      </c>
      <c r="T2692" s="13">
        <v>2.2</v>
      </c>
      <c r="U2692" s="13">
        <v>1.0</v>
      </c>
      <c r="V2692" s="13">
        <v>48.3</v>
      </c>
      <c r="W2692" s="11" t="str">
        <f t="shared" si="1"/>
        <v>C-Weak|BBVA|Risk|2024</v>
      </c>
      <c r="X2692" s="15">
        <f>(MAX(0,MIN(1,1-(K2692-scaling_params!$B$2)/(scaling_params!$C$2-scaling_params!$B$2)))+MAX(0,MIN(1,(L2692-scaling_params!$B$3)/(scaling_params!$C$3-scaling_params!$B$3))))/2</f>
        <v>0.02941176471</v>
      </c>
      <c r="Y2692" s="15">
        <f>(MAX(0,MIN(1,(M2692-scaling_params!$B$4)/(scaling_params!$C$4-scaling_params!$B$4)))+MAX(0,MIN(1,(N2692-scaling_params!$B$5)/(scaling_params!$C$5-scaling_params!$B$5))))/2</f>
        <v>0.2220238095</v>
      </c>
      <c r="Z2692" s="15">
        <f>(MAX(0,MIN(1,(O2692-scaling_params!$B$6)/(scaling_params!$C$6-scaling_params!$B$6)))+MAX(0,MIN(1,1-(P2692-scaling_params!$B$7)/(scaling_params!$C$7-scaling_params!$B$7)))+MAX(0,MIN(1,(T2692-scaling_params!$B$11)/(scaling_params!$C$11-scaling_params!$B$11))))/3</f>
        <v>0.09471947195</v>
      </c>
      <c r="AA2692" s="15">
        <f>(MAX(0,MIN(1,1-(Q2692-scaling_params!$B$8)/(scaling_params!$C$8-scaling_params!$B$8)))+MAX(0,MIN(1,(R2692-scaling_params!$B$9)/(scaling_params!$C$9-scaling_params!$B$9)))+MAX(0,MIN(1,(S2692-scaling_params!$B$10)/(scaling_params!$C$10-scaling_params!$B$10))))/3</f>
        <v>0.1191362621</v>
      </c>
      <c r="AB2692" s="15">
        <f>(MAX(0,MIN(1,(U2692-scaling_params!$B$12)/(scaling_params!$C$12-scaling_params!$B$12)))+MAX(0,MIN(1,(V2692-scaling_params!$B$13)/(scaling_params!$C$13-scaling_params!$B$13))))/2</f>
        <v>0.04454545455</v>
      </c>
      <c r="AC2692" s="13">
        <f>(scaling_params!$G$2*X2692+scaling_params!$G$3*Y2692+scaling_params!$G$4*Z2692+scaling_params!$G$5*AA2692+scaling_params!$G$6*AB2692)*100</f>
        <v>10.75707816</v>
      </c>
      <c r="AD2692" s="11" t="s">
        <v>681</v>
      </c>
      <c r="AE2692" s="11">
        <f t="shared" si="2"/>
        <v>0</v>
      </c>
    </row>
    <row r="2693" ht="15.75" customHeight="1">
      <c r="A2693" s="11" t="s">
        <v>524</v>
      </c>
      <c r="B2693" s="11" t="s">
        <v>163</v>
      </c>
      <c r="C2693" s="11" t="s">
        <v>449</v>
      </c>
      <c r="D2693" s="11" t="s">
        <v>170</v>
      </c>
      <c r="E2693" s="12">
        <v>2025.0</v>
      </c>
      <c r="F2693" s="11" t="s">
        <v>171</v>
      </c>
      <c r="G2693" s="11" t="s">
        <v>172</v>
      </c>
      <c r="H2693" s="11">
        <v>5.0</v>
      </c>
      <c r="I2693" s="13">
        <v>8.3</v>
      </c>
      <c r="J2693" s="11">
        <v>0.0</v>
      </c>
      <c r="K2693" s="13">
        <v>4.1</v>
      </c>
      <c r="L2693" s="13">
        <v>5.2</v>
      </c>
      <c r="M2693" s="11">
        <v>-31.0</v>
      </c>
      <c r="N2693" s="14">
        <v>0.67</v>
      </c>
      <c r="O2693" s="13">
        <v>54.6</v>
      </c>
      <c r="P2693" s="13">
        <v>8.4</v>
      </c>
      <c r="Q2693" s="13">
        <v>21.3</v>
      </c>
      <c r="R2693" s="13">
        <v>7.8</v>
      </c>
      <c r="S2693" s="13">
        <v>2.3</v>
      </c>
      <c r="T2693" s="13">
        <v>2.0</v>
      </c>
      <c r="U2693" s="13">
        <v>0.9</v>
      </c>
      <c r="V2693" s="13">
        <v>68.6</v>
      </c>
      <c r="W2693" s="11" t="str">
        <f t="shared" si="1"/>
        <v>C-Weak|BBVA|Risk|2025</v>
      </c>
      <c r="X2693" s="15">
        <f>(MAX(0,MIN(1,1-(K2693-scaling_params!$B$2)/(scaling_params!$C$2-scaling_params!$B$2)))+MAX(0,MIN(1,(L2693-scaling_params!$B$3)/(scaling_params!$C$3-scaling_params!$B$3))))/2</f>
        <v>0.1617647059</v>
      </c>
      <c r="Y2693" s="15">
        <f>(MAX(0,MIN(1,(M2693-scaling_params!$B$4)/(scaling_params!$C$4-scaling_params!$B$4)))+MAX(0,MIN(1,(N2693-scaling_params!$B$5)/(scaling_params!$C$5-scaling_params!$B$5))))/2</f>
        <v>0.2011904762</v>
      </c>
      <c r="Z2693" s="15">
        <f>(MAX(0,MIN(1,(O2693-scaling_params!$B$6)/(scaling_params!$C$6-scaling_params!$B$6)))+MAX(0,MIN(1,1-(P2693-scaling_params!$B$7)/(scaling_params!$C$7-scaling_params!$B$7)))+MAX(0,MIN(1,(T2693-scaling_params!$B$11)/(scaling_params!$C$11-scaling_params!$B$11))))/3</f>
        <v>0.1196911197</v>
      </c>
      <c r="AA2693" s="15">
        <f>(MAX(0,MIN(1,1-(Q2693-scaling_params!$B$8)/(scaling_params!$C$8-scaling_params!$B$8)))+MAX(0,MIN(1,(R2693-scaling_params!$B$9)/(scaling_params!$C$9-scaling_params!$B$9)))+MAX(0,MIN(1,(S2693-scaling_params!$B$10)/(scaling_params!$C$10-scaling_params!$B$10))))/3</f>
        <v>0.06862745098</v>
      </c>
      <c r="AB2693" s="15">
        <f>(MAX(0,MIN(1,(U2693-scaling_params!$B$12)/(scaling_params!$C$12-scaling_params!$B$12)))+MAX(0,MIN(1,(V2693-scaling_params!$B$13)/(scaling_params!$C$13-scaling_params!$B$13))))/2</f>
        <v>0.2290909091</v>
      </c>
      <c r="AC2693" s="13">
        <f>(scaling_params!$G$2*X2693+scaling_params!$G$3*Y2693+scaling_params!$G$4*Z2693+scaling_params!$G$5*AA2693+scaling_params!$G$6*AB2693)*100</f>
        <v>15.25330396</v>
      </c>
      <c r="AD2693" s="11" t="s">
        <v>681</v>
      </c>
      <c r="AE2693" s="11">
        <f t="shared" si="2"/>
        <v>0</v>
      </c>
    </row>
    <row r="2694" ht="15.75" customHeight="1">
      <c r="A2694" s="11" t="s">
        <v>525</v>
      </c>
      <c r="B2694" s="11" t="s">
        <v>163</v>
      </c>
      <c r="C2694" s="11" t="s">
        <v>449</v>
      </c>
      <c r="D2694" s="11" t="s">
        <v>165</v>
      </c>
      <c r="E2694" s="12">
        <v>2024.0</v>
      </c>
      <c r="F2694" s="11" t="s">
        <v>171</v>
      </c>
      <c r="G2694" s="11" t="s">
        <v>175</v>
      </c>
      <c r="H2694" s="11">
        <v>5.0</v>
      </c>
      <c r="I2694" s="13">
        <v>8.6</v>
      </c>
      <c r="J2694" s="11">
        <v>0.0</v>
      </c>
      <c r="K2694" s="13">
        <v>5.2</v>
      </c>
      <c r="L2694" s="13">
        <v>3.8</v>
      </c>
      <c r="M2694" s="11">
        <v>-8.0</v>
      </c>
      <c r="N2694" s="14">
        <v>0.75</v>
      </c>
      <c r="O2694" s="13">
        <v>53.3</v>
      </c>
      <c r="P2694" s="13">
        <v>9.3</v>
      </c>
      <c r="Q2694" s="13">
        <v>24.0</v>
      </c>
      <c r="R2694" s="13">
        <v>6.7</v>
      </c>
      <c r="S2694" s="13">
        <v>2.7</v>
      </c>
      <c r="T2694" s="13">
        <v>1.8</v>
      </c>
      <c r="U2694" s="13">
        <v>0.6</v>
      </c>
      <c r="V2694" s="13">
        <v>50.4</v>
      </c>
      <c r="W2694" s="11" t="str">
        <f t="shared" si="1"/>
        <v>C-Weak|BBVA|Operations|2024</v>
      </c>
      <c r="X2694" s="15">
        <f>(MAX(0,MIN(1,1-(K2694-scaling_params!$B$2)/(scaling_params!$C$2-scaling_params!$B$2)))+MAX(0,MIN(1,(L2694-scaling_params!$B$3)/(scaling_params!$C$3-scaling_params!$B$3))))/2</f>
        <v>0.05882352941</v>
      </c>
      <c r="Y2694" s="15">
        <f>(MAX(0,MIN(1,(M2694-scaling_params!$B$4)/(scaling_params!$C$4-scaling_params!$B$4)))+MAX(0,MIN(1,(N2694-scaling_params!$B$5)/(scaling_params!$C$5-scaling_params!$B$5))))/2</f>
        <v>0.4107142857</v>
      </c>
      <c r="Z2694" s="15">
        <f>(MAX(0,MIN(1,(O2694-scaling_params!$B$6)/(scaling_params!$C$6-scaling_params!$B$6)))+MAX(0,MIN(1,1-(P2694-scaling_params!$B$7)/(scaling_params!$C$7-scaling_params!$B$7)))+MAX(0,MIN(1,(T2694-scaling_params!$B$11)/(scaling_params!$C$11-scaling_params!$B$11))))/3</f>
        <v>0.02857142857</v>
      </c>
      <c r="AA2694" s="15">
        <f>(MAX(0,MIN(1,1-(Q2694-scaling_params!$B$8)/(scaling_params!$C$8-scaling_params!$B$8)))+MAX(0,MIN(1,(R2694-scaling_params!$B$9)/(scaling_params!$C$9-scaling_params!$B$9)))+MAX(0,MIN(1,(S2694-scaling_params!$B$10)/(scaling_params!$C$10-scaling_params!$B$10))))/3</f>
        <v>0.1078431373</v>
      </c>
      <c r="AB2694" s="15">
        <f>(MAX(0,MIN(1,(U2694-scaling_params!$B$12)/(scaling_params!$C$12-scaling_params!$B$12)))+MAX(0,MIN(1,(V2694-scaling_params!$B$13)/(scaling_params!$C$13-scaling_params!$B$13))))/2</f>
        <v>0.06363636364</v>
      </c>
      <c r="AC2694" s="13">
        <f>(scaling_params!$G$2*X2694+scaling_params!$G$3*Y2694+scaling_params!$G$4*Z2694+scaling_params!$G$5*AA2694+scaling_params!$G$6*AB2694)*100</f>
        <v>14.35451553</v>
      </c>
      <c r="AD2694" s="11" t="s">
        <v>681</v>
      </c>
      <c r="AE2694" s="11">
        <f t="shared" si="2"/>
        <v>0</v>
      </c>
    </row>
    <row r="2695" ht="15.75" customHeight="1">
      <c r="A2695" s="11" t="s">
        <v>525</v>
      </c>
      <c r="B2695" s="11" t="s">
        <v>163</v>
      </c>
      <c r="C2695" s="11" t="s">
        <v>449</v>
      </c>
      <c r="D2695" s="11" t="s">
        <v>165</v>
      </c>
      <c r="E2695" s="12">
        <v>2025.0</v>
      </c>
      <c r="F2695" s="11" t="s">
        <v>171</v>
      </c>
      <c r="G2695" s="11" t="s">
        <v>175</v>
      </c>
      <c r="H2695" s="11">
        <v>5.0</v>
      </c>
      <c r="I2695" s="13">
        <v>8.3</v>
      </c>
      <c r="J2695" s="11">
        <v>0.0</v>
      </c>
      <c r="K2695" s="13">
        <v>4.5</v>
      </c>
      <c r="L2695" s="13">
        <v>4.9</v>
      </c>
      <c r="M2695" s="11">
        <v>-11.0</v>
      </c>
      <c r="N2695" s="14">
        <v>0.63</v>
      </c>
      <c r="O2695" s="13">
        <v>52.7</v>
      </c>
      <c r="P2695" s="13">
        <v>9.3</v>
      </c>
      <c r="Q2695" s="13">
        <v>21.4</v>
      </c>
      <c r="R2695" s="13">
        <v>5.7</v>
      </c>
      <c r="S2695" s="13">
        <v>2.2</v>
      </c>
      <c r="T2695" s="13">
        <v>2.0</v>
      </c>
      <c r="U2695" s="13">
        <v>0.5</v>
      </c>
      <c r="V2695" s="13">
        <v>56.0</v>
      </c>
      <c r="W2695" s="11" t="str">
        <f t="shared" si="1"/>
        <v>C-Weak|BBVA|Operations|2025</v>
      </c>
      <c r="X2695" s="15">
        <f>(MAX(0,MIN(1,1-(K2695-scaling_params!$B$2)/(scaling_params!$C$2-scaling_params!$B$2)))+MAX(0,MIN(1,(L2695-scaling_params!$B$3)/(scaling_params!$C$3-scaling_params!$B$3))))/2</f>
        <v>0.1397058824</v>
      </c>
      <c r="Y2695" s="15">
        <f>(MAX(0,MIN(1,(M2695-scaling_params!$B$4)/(scaling_params!$C$4-scaling_params!$B$4)))+MAX(0,MIN(1,(N2695-scaling_params!$B$5)/(scaling_params!$C$5-scaling_params!$B$5))))/2</f>
        <v>0.2464285714</v>
      </c>
      <c r="Z2695" s="15">
        <f>(MAX(0,MIN(1,(O2695-scaling_params!$B$6)/(scaling_params!$C$6-scaling_params!$B$6)))+MAX(0,MIN(1,1-(P2695-scaling_params!$B$7)/(scaling_params!$C$7-scaling_params!$B$7)))+MAX(0,MIN(1,(T2695-scaling_params!$B$11)/(scaling_params!$C$11-scaling_params!$B$11))))/3</f>
        <v>0.04761904762</v>
      </c>
      <c r="AA2695" s="15">
        <f>(MAX(0,MIN(1,1-(Q2695-scaling_params!$B$8)/(scaling_params!$C$8-scaling_params!$B$8)))+MAX(0,MIN(1,(R2695-scaling_params!$B$9)/(scaling_params!$C$9-scaling_params!$B$9)))+MAX(0,MIN(1,(S2695-scaling_params!$B$10)/(scaling_params!$C$10-scaling_params!$B$10))))/3</f>
        <v>0.05882352941</v>
      </c>
      <c r="AB2695" s="15">
        <f>(MAX(0,MIN(1,(U2695-scaling_params!$B$12)/(scaling_params!$C$12-scaling_params!$B$12)))+MAX(0,MIN(1,(V2695-scaling_params!$B$13)/(scaling_params!$C$13-scaling_params!$B$13))))/2</f>
        <v>0.1145454545</v>
      </c>
      <c r="AC2695" s="13">
        <f>(scaling_params!$G$2*X2695+scaling_params!$G$3*Y2695+scaling_params!$G$4*Z2695+scaling_params!$G$5*AA2695+scaling_params!$G$6*AB2695)*100</f>
        <v>12.58013776</v>
      </c>
      <c r="AD2695" s="11" t="s">
        <v>681</v>
      </c>
      <c r="AE2695" s="11">
        <f t="shared" si="2"/>
        <v>0</v>
      </c>
    </row>
    <row r="2696" ht="15.75" customHeight="1">
      <c r="A2696" s="11" t="s">
        <v>526</v>
      </c>
      <c r="B2696" s="11" t="s">
        <v>163</v>
      </c>
      <c r="C2696" s="11" t="s">
        <v>449</v>
      </c>
      <c r="D2696" s="11" t="s">
        <v>174</v>
      </c>
      <c r="E2696" s="12">
        <v>2024.0</v>
      </c>
      <c r="F2696" s="11" t="s">
        <v>166</v>
      </c>
      <c r="G2696" s="11" t="s">
        <v>175</v>
      </c>
      <c r="H2696" s="11">
        <v>4.0</v>
      </c>
      <c r="I2696" s="13">
        <v>8.6</v>
      </c>
      <c r="J2696" s="11">
        <v>0.0</v>
      </c>
      <c r="K2696" s="13">
        <v>4.4</v>
      </c>
      <c r="L2696" s="13">
        <v>4.4</v>
      </c>
      <c r="M2696" s="11">
        <v>-18.0</v>
      </c>
      <c r="N2696" s="14">
        <v>0.61</v>
      </c>
      <c r="O2696" s="13">
        <v>50.8</v>
      </c>
      <c r="P2696" s="13">
        <v>10.1</v>
      </c>
      <c r="Q2696" s="13">
        <v>23.5</v>
      </c>
      <c r="R2696" s="13">
        <v>5.6</v>
      </c>
      <c r="S2696" s="13">
        <v>2.1</v>
      </c>
      <c r="T2696" s="13">
        <v>1.4</v>
      </c>
      <c r="U2696" s="13">
        <v>0.8</v>
      </c>
      <c r="V2696" s="13">
        <v>50.4</v>
      </c>
      <c r="W2696" s="11" t="str">
        <f t="shared" si="1"/>
        <v>C-Weak|BBVA|Digital|2024</v>
      </c>
      <c r="X2696" s="15">
        <f>(MAX(0,MIN(1,1-(K2696-scaling_params!$B$2)/(scaling_params!$C$2-scaling_params!$B$2)))+MAX(0,MIN(1,(L2696-scaling_params!$B$3)/(scaling_params!$C$3-scaling_params!$B$3))))/2</f>
        <v>0.1029411765</v>
      </c>
      <c r="Y2696" s="15">
        <f>(MAX(0,MIN(1,(M2696-scaling_params!$B$4)/(scaling_params!$C$4-scaling_params!$B$4)))+MAX(0,MIN(1,(N2696-scaling_params!$B$5)/(scaling_params!$C$5-scaling_params!$B$5))))/2</f>
        <v>0.1880952381</v>
      </c>
      <c r="Z2696" s="15">
        <f>(MAX(0,MIN(1,(O2696-scaling_params!$B$6)/(scaling_params!$C$6-scaling_params!$B$6)))+MAX(0,MIN(1,1-(P2696-scaling_params!$B$7)/(scaling_params!$C$7-scaling_params!$B$7)))+MAX(0,MIN(1,(T2696-scaling_params!$B$11)/(scaling_params!$C$11-scaling_params!$B$11))))/3</f>
        <v>0</v>
      </c>
      <c r="AA2696" s="15">
        <f>(MAX(0,MIN(1,1-(Q2696-scaling_params!$B$8)/(scaling_params!$C$8-scaling_params!$B$8)))+MAX(0,MIN(1,(R2696-scaling_params!$B$9)/(scaling_params!$C$9-scaling_params!$B$9)))+MAX(0,MIN(1,(S2696-scaling_params!$B$10)/(scaling_params!$C$10-scaling_params!$B$10))))/3</f>
        <v>0.04901960784</v>
      </c>
      <c r="AB2696" s="15">
        <f>(MAX(0,MIN(1,(U2696-scaling_params!$B$12)/(scaling_params!$C$12-scaling_params!$B$12)))+MAX(0,MIN(1,(V2696-scaling_params!$B$13)/(scaling_params!$C$13-scaling_params!$B$13))))/2</f>
        <v>0.06363636364</v>
      </c>
      <c r="AC2696" s="13">
        <f>(scaling_params!$G$2*X2696+scaling_params!$G$3*Y2696+scaling_params!$G$4*Z2696+scaling_params!$G$5*AA2696+scaling_params!$G$6*AB2696)*100</f>
        <v>8.453009931</v>
      </c>
      <c r="AD2696" s="11" t="s">
        <v>681</v>
      </c>
      <c r="AE2696" s="11">
        <f t="shared" si="2"/>
        <v>0</v>
      </c>
    </row>
    <row r="2697" ht="15.75" customHeight="1">
      <c r="A2697" s="11" t="s">
        <v>526</v>
      </c>
      <c r="B2697" s="11" t="s">
        <v>163</v>
      </c>
      <c r="C2697" s="11" t="s">
        <v>449</v>
      </c>
      <c r="D2697" s="11" t="s">
        <v>174</v>
      </c>
      <c r="E2697" s="12">
        <v>2025.0</v>
      </c>
      <c r="F2697" s="11" t="s">
        <v>166</v>
      </c>
      <c r="G2697" s="11" t="s">
        <v>175</v>
      </c>
      <c r="H2697" s="11">
        <v>4.0</v>
      </c>
      <c r="I2697" s="13">
        <v>8.3</v>
      </c>
      <c r="J2697" s="11">
        <v>1.0</v>
      </c>
      <c r="K2697" s="13">
        <v>4.9</v>
      </c>
      <c r="L2697" s="13">
        <v>2.7</v>
      </c>
      <c r="M2697" s="11">
        <v>-32.0</v>
      </c>
      <c r="N2697" s="14">
        <v>0.72</v>
      </c>
      <c r="O2697" s="13">
        <v>53.6</v>
      </c>
      <c r="P2697" s="13">
        <v>9.0</v>
      </c>
      <c r="Q2697" s="13">
        <v>22.9</v>
      </c>
      <c r="R2697" s="13">
        <v>8.4</v>
      </c>
      <c r="S2697" s="13">
        <v>1.3</v>
      </c>
      <c r="T2697" s="13">
        <v>1.2</v>
      </c>
      <c r="U2697" s="13">
        <v>0.8</v>
      </c>
      <c r="V2697" s="13">
        <v>49.5</v>
      </c>
      <c r="W2697" s="11" t="str">
        <f t="shared" si="1"/>
        <v>C-Weak|BBVA|Digital|2025</v>
      </c>
      <c r="X2697" s="15">
        <f>(MAX(0,MIN(1,1-(K2697-scaling_params!$B$2)/(scaling_params!$C$2-scaling_params!$B$2)))+MAX(0,MIN(1,(L2697-scaling_params!$B$3)/(scaling_params!$C$3-scaling_params!$B$3))))/2</f>
        <v>0</v>
      </c>
      <c r="Y2697" s="15">
        <f>(MAX(0,MIN(1,(M2697-scaling_params!$B$4)/(scaling_params!$C$4-scaling_params!$B$4)))+MAX(0,MIN(1,(N2697-scaling_params!$B$5)/(scaling_params!$C$5-scaling_params!$B$5))))/2</f>
        <v>0.2589285714</v>
      </c>
      <c r="Z2697" s="15">
        <f>(MAX(0,MIN(1,(O2697-scaling_params!$B$6)/(scaling_params!$C$6-scaling_params!$B$6)))+MAX(0,MIN(1,1-(P2697-scaling_params!$B$7)/(scaling_params!$C$7-scaling_params!$B$7)))+MAX(0,MIN(1,(T2697-scaling_params!$B$11)/(scaling_params!$C$11-scaling_params!$B$11))))/3</f>
        <v>0.01801801802</v>
      </c>
      <c r="AA2697" s="15">
        <f>(MAX(0,MIN(1,1-(Q2697-scaling_params!$B$8)/(scaling_params!$C$8-scaling_params!$B$8)))+MAX(0,MIN(1,(R2697-scaling_params!$B$9)/(scaling_params!$C$9-scaling_params!$B$9)))+MAX(0,MIN(1,(S2697-scaling_params!$B$10)/(scaling_params!$C$10-scaling_params!$B$10))))/3</f>
        <v>0</v>
      </c>
      <c r="AB2697" s="15">
        <f>(MAX(0,MIN(1,(U2697-scaling_params!$B$12)/(scaling_params!$C$12-scaling_params!$B$12)))+MAX(0,MIN(1,(V2697-scaling_params!$B$13)/(scaling_params!$C$13-scaling_params!$B$13))))/2</f>
        <v>0.05545454545</v>
      </c>
      <c r="AC2697" s="13">
        <f>(scaling_params!$G$2*X2697+scaling_params!$G$3*Y2697+scaling_params!$G$4*Z2697+scaling_params!$G$5*AA2697+scaling_params!$G$6*AB2697)*100</f>
        <v>7.162608488</v>
      </c>
      <c r="AD2697" s="11" t="s">
        <v>681</v>
      </c>
      <c r="AE2697" s="11">
        <f t="shared" si="2"/>
        <v>0</v>
      </c>
    </row>
    <row r="2698" ht="15.75" customHeight="1">
      <c r="A2698" s="11" t="s">
        <v>527</v>
      </c>
      <c r="B2698" s="11" t="s">
        <v>163</v>
      </c>
      <c r="C2698" s="11" t="s">
        <v>449</v>
      </c>
      <c r="D2698" s="11" t="s">
        <v>174</v>
      </c>
      <c r="E2698" s="12">
        <v>2024.0</v>
      </c>
      <c r="F2698" s="11" t="s">
        <v>171</v>
      </c>
      <c r="G2698" s="11" t="s">
        <v>167</v>
      </c>
      <c r="H2698" s="11">
        <v>2.0</v>
      </c>
      <c r="I2698" s="13">
        <v>8.6</v>
      </c>
      <c r="J2698" s="11">
        <v>0.0</v>
      </c>
      <c r="K2698" s="13">
        <v>4.4</v>
      </c>
      <c r="L2698" s="13">
        <v>4.6</v>
      </c>
      <c r="M2698" s="11">
        <v>-37.0</v>
      </c>
      <c r="N2698" s="14">
        <v>0.63</v>
      </c>
      <c r="O2698" s="13">
        <v>50.8</v>
      </c>
      <c r="P2698" s="13">
        <v>10.1</v>
      </c>
      <c r="Q2698" s="13">
        <v>23.5</v>
      </c>
      <c r="R2698" s="13">
        <v>5.6</v>
      </c>
      <c r="S2698" s="13">
        <v>2.0</v>
      </c>
      <c r="T2698" s="13">
        <v>1.5</v>
      </c>
      <c r="U2698" s="13">
        <v>0.8</v>
      </c>
      <c r="V2698" s="13">
        <v>53.1</v>
      </c>
      <c r="W2698" s="11" t="str">
        <f t="shared" si="1"/>
        <v>C-Weak|BBVA|Digital|2024</v>
      </c>
      <c r="X2698" s="15">
        <f>(MAX(0,MIN(1,1-(K2698-scaling_params!$B$2)/(scaling_params!$C$2-scaling_params!$B$2)))+MAX(0,MIN(1,(L2698-scaling_params!$B$3)/(scaling_params!$C$3-scaling_params!$B$3))))/2</f>
        <v>0.1176470588</v>
      </c>
      <c r="Y2698" s="15">
        <f>(MAX(0,MIN(1,(M2698-scaling_params!$B$4)/(scaling_params!$C$4-scaling_params!$B$4)))+MAX(0,MIN(1,(N2698-scaling_params!$B$5)/(scaling_params!$C$5-scaling_params!$B$5))))/2</f>
        <v>0.1226190476</v>
      </c>
      <c r="Z2698" s="15">
        <f>(MAX(0,MIN(1,(O2698-scaling_params!$B$6)/(scaling_params!$C$6-scaling_params!$B$6)))+MAX(0,MIN(1,1-(P2698-scaling_params!$B$7)/(scaling_params!$C$7-scaling_params!$B$7)))+MAX(0,MIN(1,(T2698-scaling_params!$B$11)/(scaling_params!$C$11-scaling_params!$B$11))))/3</f>
        <v>0</v>
      </c>
      <c r="AA2698" s="15">
        <f>(MAX(0,MIN(1,1-(Q2698-scaling_params!$B$8)/(scaling_params!$C$8-scaling_params!$B$8)))+MAX(0,MIN(1,(R2698-scaling_params!$B$9)/(scaling_params!$C$9-scaling_params!$B$9)))+MAX(0,MIN(1,(S2698-scaling_params!$B$10)/(scaling_params!$C$10-scaling_params!$B$10))))/3</f>
        <v>0.03921568627</v>
      </c>
      <c r="AB2698" s="15">
        <f>(MAX(0,MIN(1,(U2698-scaling_params!$B$12)/(scaling_params!$C$12-scaling_params!$B$12)))+MAX(0,MIN(1,(V2698-scaling_params!$B$13)/(scaling_params!$C$13-scaling_params!$B$13))))/2</f>
        <v>0.08818181818</v>
      </c>
      <c r="AC2698" s="13">
        <f>(scaling_params!$G$2*X2698+scaling_params!$G$3*Y2698+scaling_params!$G$4*Z2698+scaling_params!$G$5*AA2698+scaling_params!$G$6*AB2698)*100</f>
        <v>7.376995034</v>
      </c>
      <c r="AD2698" s="11" t="s">
        <v>681</v>
      </c>
      <c r="AE2698" s="11">
        <f t="shared" si="2"/>
        <v>0</v>
      </c>
    </row>
    <row r="2699" ht="15.75" customHeight="1">
      <c r="A2699" s="11" t="s">
        <v>527</v>
      </c>
      <c r="B2699" s="11" t="s">
        <v>163</v>
      </c>
      <c r="C2699" s="11" t="s">
        <v>449</v>
      </c>
      <c r="D2699" s="11" t="s">
        <v>174</v>
      </c>
      <c r="E2699" s="12">
        <v>2025.0</v>
      </c>
      <c r="F2699" s="11" t="s">
        <v>171</v>
      </c>
      <c r="G2699" s="11" t="s">
        <v>167</v>
      </c>
      <c r="H2699" s="11">
        <v>2.0</v>
      </c>
      <c r="I2699" s="13">
        <v>8.3</v>
      </c>
      <c r="J2699" s="11">
        <v>0.0</v>
      </c>
      <c r="K2699" s="13">
        <v>4.9</v>
      </c>
      <c r="L2699" s="13">
        <v>4.5</v>
      </c>
      <c r="M2699" s="11">
        <v>-23.0</v>
      </c>
      <c r="N2699" s="14">
        <v>0.65</v>
      </c>
      <c r="O2699" s="13">
        <v>53.6</v>
      </c>
      <c r="P2699" s="13">
        <v>9.0</v>
      </c>
      <c r="Q2699" s="13">
        <v>22.9</v>
      </c>
      <c r="R2699" s="13">
        <v>8.4</v>
      </c>
      <c r="S2699" s="13">
        <v>1.7</v>
      </c>
      <c r="T2699" s="13">
        <v>1.5</v>
      </c>
      <c r="U2699" s="13">
        <v>0.8</v>
      </c>
      <c r="V2699" s="13">
        <v>55.9</v>
      </c>
      <c r="W2699" s="11" t="str">
        <f t="shared" si="1"/>
        <v>C-Weak|BBVA|Digital|2025</v>
      </c>
      <c r="X2699" s="15">
        <f>(MAX(0,MIN(1,1-(K2699-scaling_params!$B$2)/(scaling_params!$C$2-scaling_params!$B$2)))+MAX(0,MIN(1,(L2699-scaling_params!$B$3)/(scaling_params!$C$3-scaling_params!$B$3))))/2</f>
        <v>0.1102941176</v>
      </c>
      <c r="Y2699" s="15">
        <f>(MAX(0,MIN(1,(M2699-scaling_params!$B$4)/(scaling_params!$C$4-scaling_params!$B$4)))+MAX(0,MIN(1,(N2699-scaling_params!$B$5)/(scaling_params!$C$5-scaling_params!$B$5))))/2</f>
        <v>0.2142857143</v>
      </c>
      <c r="Z2699" s="15">
        <f>(MAX(0,MIN(1,(O2699-scaling_params!$B$6)/(scaling_params!$C$6-scaling_params!$B$6)))+MAX(0,MIN(1,1-(P2699-scaling_params!$B$7)/(scaling_params!$C$7-scaling_params!$B$7)))+MAX(0,MIN(1,(T2699-scaling_params!$B$11)/(scaling_params!$C$11-scaling_params!$B$11))))/3</f>
        <v>0.01801801802</v>
      </c>
      <c r="AA2699" s="15">
        <f>(MAX(0,MIN(1,1-(Q2699-scaling_params!$B$8)/(scaling_params!$C$8-scaling_params!$B$8)))+MAX(0,MIN(1,(R2699-scaling_params!$B$9)/(scaling_params!$C$9-scaling_params!$B$9)))+MAX(0,MIN(1,(S2699-scaling_params!$B$10)/(scaling_params!$C$10-scaling_params!$B$10))))/3</f>
        <v>0.009803921569</v>
      </c>
      <c r="AB2699" s="15">
        <f>(MAX(0,MIN(1,(U2699-scaling_params!$B$12)/(scaling_params!$C$12-scaling_params!$B$12)))+MAX(0,MIN(1,(V2699-scaling_params!$B$13)/(scaling_params!$C$13-scaling_params!$B$13))))/2</f>
        <v>0.1136363636</v>
      </c>
      <c r="AC2699" s="13">
        <f>(scaling_params!$G$2*X2699+scaling_params!$G$3*Y2699+scaling_params!$G$4*Z2699+scaling_params!$G$5*AA2699+scaling_params!$G$6*AB2699)*100</f>
        <v>9.564507584</v>
      </c>
      <c r="AD2699" s="11" t="s">
        <v>681</v>
      </c>
      <c r="AE2699" s="11">
        <f t="shared" si="2"/>
        <v>0</v>
      </c>
    </row>
    <row r="2700" ht="15.75" customHeight="1">
      <c r="A2700" s="11" t="s">
        <v>528</v>
      </c>
      <c r="B2700" s="11" t="s">
        <v>163</v>
      </c>
      <c r="C2700" s="11" t="s">
        <v>449</v>
      </c>
      <c r="D2700" s="11" t="s">
        <v>181</v>
      </c>
      <c r="E2700" s="12">
        <v>2024.0</v>
      </c>
      <c r="F2700" s="11" t="s">
        <v>171</v>
      </c>
      <c r="G2700" s="11" t="s">
        <v>175</v>
      </c>
      <c r="H2700" s="11">
        <v>5.0</v>
      </c>
      <c r="I2700" s="13">
        <v>8.6</v>
      </c>
      <c r="J2700" s="11">
        <v>0.0</v>
      </c>
      <c r="K2700" s="13">
        <v>5.0</v>
      </c>
      <c r="L2700" s="13">
        <v>4.8</v>
      </c>
      <c r="M2700" s="11">
        <v>6.0</v>
      </c>
      <c r="N2700" s="14">
        <v>0.7</v>
      </c>
      <c r="O2700" s="13">
        <v>58.2</v>
      </c>
      <c r="P2700" s="13">
        <v>10.1</v>
      </c>
      <c r="Q2700" s="13">
        <v>23.5</v>
      </c>
      <c r="R2700" s="13">
        <v>8.2</v>
      </c>
      <c r="S2700" s="13">
        <v>3.0</v>
      </c>
      <c r="T2700" s="13">
        <v>2.2</v>
      </c>
      <c r="U2700" s="13">
        <v>1.0</v>
      </c>
      <c r="V2700" s="13">
        <v>59.8</v>
      </c>
      <c r="W2700" s="11" t="str">
        <f t="shared" si="1"/>
        <v>C-Weak|BBVA|Corporate|2024</v>
      </c>
      <c r="X2700" s="15">
        <f>(MAX(0,MIN(1,1-(K2700-scaling_params!$B$2)/(scaling_params!$C$2-scaling_params!$B$2)))+MAX(0,MIN(1,(L2700-scaling_params!$B$3)/(scaling_params!$C$3-scaling_params!$B$3))))/2</f>
        <v>0.1323529412</v>
      </c>
      <c r="Y2700" s="15">
        <f>(MAX(0,MIN(1,(M2700-scaling_params!$B$4)/(scaling_params!$C$4-scaling_params!$B$4)))+MAX(0,MIN(1,(N2700-scaling_params!$B$5)/(scaling_params!$C$5-scaling_params!$B$5))))/2</f>
        <v>0.4148809524</v>
      </c>
      <c r="Z2700" s="15">
        <f>(MAX(0,MIN(1,(O2700-scaling_params!$B$6)/(scaling_params!$C$6-scaling_params!$B$6)))+MAX(0,MIN(1,1-(P2700-scaling_params!$B$7)/(scaling_params!$C$7-scaling_params!$B$7)))+MAX(0,MIN(1,(T2700-scaling_params!$B$11)/(scaling_params!$C$11-scaling_params!$B$11))))/3</f>
        <v>0.09306930693</v>
      </c>
      <c r="AA2700" s="15">
        <f>(MAX(0,MIN(1,1-(Q2700-scaling_params!$B$8)/(scaling_params!$C$8-scaling_params!$B$8)))+MAX(0,MIN(1,(R2700-scaling_params!$B$9)/(scaling_params!$C$9-scaling_params!$B$9)))+MAX(0,MIN(1,(S2700-scaling_params!$B$10)/(scaling_params!$C$10-scaling_params!$B$10))))/3</f>
        <v>0.137254902</v>
      </c>
      <c r="AB2700" s="15">
        <f>(MAX(0,MIN(1,(U2700-scaling_params!$B$12)/(scaling_params!$C$12-scaling_params!$B$12)))+MAX(0,MIN(1,(V2700-scaling_params!$B$13)/(scaling_params!$C$13-scaling_params!$B$13))))/2</f>
        <v>0.1490909091</v>
      </c>
      <c r="AC2700" s="13">
        <f>(scaling_params!$G$2*X2700+scaling_params!$G$3*Y2700+scaling_params!$G$4*Z2700+scaling_params!$G$5*AA2700+scaling_params!$G$6*AB2700)*100</f>
        <v>19.22208421</v>
      </c>
      <c r="AD2700" s="11" t="s">
        <v>681</v>
      </c>
      <c r="AE2700" s="11">
        <f t="shared" si="2"/>
        <v>0</v>
      </c>
    </row>
    <row r="2701" ht="15.75" customHeight="1">
      <c r="A2701" s="11" t="s">
        <v>528</v>
      </c>
      <c r="B2701" s="11" t="s">
        <v>163</v>
      </c>
      <c r="C2701" s="11" t="s">
        <v>449</v>
      </c>
      <c r="D2701" s="11" t="s">
        <v>181</v>
      </c>
      <c r="E2701" s="12">
        <v>2025.0</v>
      </c>
      <c r="F2701" s="11" t="s">
        <v>171</v>
      </c>
      <c r="G2701" s="11" t="s">
        <v>175</v>
      </c>
      <c r="H2701" s="11">
        <v>5.0</v>
      </c>
      <c r="I2701" s="13">
        <v>8.3</v>
      </c>
      <c r="J2701" s="11">
        <v>0.0</v>
      </c>
      <c r="K2701" s="13">
        <v>5.1</v>
      </c>
      <c r="L2701" s="13">
        <v>4.9</v>
      </c>
      <c r="M2701" s="11">
        <v>4.0</v>
      </c>
      <c r="N2701" s="14">
        <v>0.62</v>
      </c>
      <c r="O2701" s="13">
        <v>54.3</v>
      </c>
      <c r="P2701" s="13">
        <v>9.4</v>
      </c>
      <c r="Q2701" s="13">
        <v>22.9</v>
      </c>
      <c r="R2701" s="13">
        <v>7.0</v>
      </c>
      <c r="S2701" s="13">
        <v>2.7</v>
      </c>
      <c r="T2701" s="13">
        <v>2.6</v>
      </c>
      <c r="U2701" s="13">
        <v>0.8</v>
      </c>
      <c r="V2701" s="13">
        <v>70.5</v>
      </c>
      <c r="W2701" s="11" t="str">
        <f t="shared" si="1"/>
        <v>C-Weak|BBVA|Corporate|2025</v>
      </c>
      <c r="X2701" s="15">
        <f>(MAX(0,MIN(1,1-(K2701-scaling_params!$B$2)/(scaling_params!$C$2-scaling_params!$B$2)))+MAX(0,MIN(1,(L2701-scaling_params!$B$3)/(scaling_params!$C$3-scaling_params!$B$3))))/2</f>
        <v>0.1397058824</v>
      </c>
      <c r="Y2701" s="15">
        <f>(MAX(0,MIN(1,(M2701-scaling_params!$B$4)/(scaling_params!$C$4-scaling_params!$B$4)))+MAX(0,MIN(1,(N2701-scaling_params!$B$5)/(scaling_params!$C$5-scaling_params!$B$5))))/2</f>
        <v>0.3053571429</v>
      </c>
      <c r="Z2701" s="15">
        <f>(MAX(0,MIN(1,(O2701-scaling_params!$B$6)/(scaling_params!$C$6-scaling_params!$B$6)))+MAX(0,MIN(1,1-(P2701-scaling_params!$B$7)/(scaling_params!$C$7-scaling_params!$B$7)))+MAX(0,MIN(1,(T2701-scaling_params!$B$11)/(scaling_params!$C$11-scaling_params!$B$11))))/3</f>
        <v>0.1047619048</v>
      </c>
      <c r="AA2701" s="15">
        <f>(MAX(0,MIN(1,1-(Q2701-scaling_params!$B$8)/(scaling_params!$C$8-scaling_params!$B$8)))+MAX(0,MIN(1,(R2701-scaling_params!$B$9)/(scaling_params!$C$9-scaling_params!$B$9)))+MAX(0,MIN(1,(S2701-scaling_params!$B$10)/(scaling_params!$C$10-scaling_params!$B$10))))/3</f>
        <v>0.1078431373</v>
      </c>
      <c r="AB2701" s="15">
        <f>(MAX(0,MIN(1,(U2701-scaling_params!$B$12)/(scaling_params!$C$12-scaling_params!$B$12)))+MAX(0,MIN(1,(V2701-scaling_params!$B$13)/(scaling_params!$C$13-scaling_params!$B$13))))/2</f>
        <v>0.2463636364</v>
      </c>
      <c r="AC2701" s="13">
        <f>(scaling_params!$G$2*X2701+scaling_params!$G$3*Y2701+scaling_params!$G$4*Z2701+scaling_params!$G$5*AA2701+scaling_params!$G$6*AB2701)*100</f>
        <v>17.72601598</v>
      </c>
      <c r="AD2701" s="11" t="s">
        <v>681</v>
      </c>
      <c r="AE2701" s="11">
        <f t="shared" si="2"/>
        <v>0</v>
      </c>
    </row>
    <row r="2702" ht="15.75" customHeight="1">
      <c r="A2702" s="11" t="s">
        <v>529</v>
      </c>
      <c r="B2702" s="11" t="s">
        <v>163</v>
      </c>
      <c r="C2702" s="11" t="s">
        <v>449</v>
      </c>
      <c r="D2702" s="11" t="s">
        <v>170</v>
      </c>
      <c r="E2702" s="12">
        <v>2024.0</v>
      </c>
      <c r="F2702" s="11" t="s">
        <v>171</v>
      </c>
      <c r="G2702" s="11" t="s">
        <v>184</v>
      </c>
      <c r="H2702" s="11">
        <v>4.0</v>
      </c>
      <c r="I2702" s="13">
        <v>8.6</v>
      </c>
      <c r="J2702" s="11">
        <v>0.0</v>
      </c>
      <c r="K2702" s="13">
        <v>4.7</v>
      </c>
      <c r="L2702" s="13">
        <v>5.3</v>
      </c>
      <c r="M2702" s="11">
        <v>25.0</v>
      </c>
      <c r="N2702" s="14">
        <v>0.74</v>
      </c>
      <c r="O2702" s="13">
        <v>58.3</v>
      </c>
      <c r="P2702" s="13">
        <v>9.6</v>
      </c>
      <c r="Q2702" s="13">
        <v>23.0</v>
      </c>
      <c r="R2702" s="13">
        <v>10.9</v>
      </c>
      <c r="S2702" s="13">
        <v>2.4</v>
      </c>
      <c r="T2702" s="13">
        <v>2.7</v>
      </c>
      <c r="U2702" s="13">
        <v>1.0</v>
      </c>
      <c r="V2702" s="13">
        <v>56.7</v>
      </c>
      <c r="W2702" s="11" t="str">
        <f t="shared" si="1"/>
        <v>C-Weak|BBVA|Risk|2024</v>
      </c>
      <c r="X2702" s="15">
        <f>(MAX(0,MIN(1,1-(K2702-scaling_params!$B$2)/(scaling_params!$C$2-scaling_params!$B$2)))+MAX(0,MIN(1,(L2702-scaling_params!$B$3)/(scaling_params!$C$3-scaling_params!$B$3))))/2</f>
        <v>0.1691176471</v>
      </c>
      <c r="Y2702" s="15">
        <f>(MAX(0,MIN(1,(M2702-scaling_params!$B$4)/(scaling_params!$C$4-scaling_params!$B$4)))+MAX(0,MIN(1,(N2702-scaling_params!$B$5)/(scaling_params!$C$5-scaling_params!$B$5))))/2</f>
        <v>0.5553571429</v>
      </c>
      <c r="Z2702" s="15">
        <f>(MAX(0,MIN(1,(O2702-scaling_params!$B$6)/(scaling_params!$C$6-scaling_params!$B$6)))+MAX(0,MIN(1,1-(P2702-scaling_params!$B$7)/(scaling_params!$C$7-scaling_params!$B$7)))+MAX(0,MIN(1,(T2702-scaling_params!$B$11)/(scaling_params!$C$11-scaling_params!$B$11))))/3</f>
        <v>0.1423385196</v>
      </c>
      <c r="AA2702" s="15">
        <f>(MAX(0,MIN(1,1-(Q2702-scaling_params!$B$8)/(scaling_params!$C$8-scaling_params!$B$8)))+MAX(0,MIN(1,(R2702-scaling_params!$B$9)/(scaling_params!$C$9-scaling_params!$B$9)))+MAX(0,MIN(1,(S2702-scaling_params!$B$10)/(scaling_params!$C$10-scaling_params!$B$10))))/3</f>
        <v>0.09952841896</v>
      </c>
      <c r="AB2702" s="15">
        <f>(MAX(0,MIN(1,(U2702-scaling_params!$B$12)/(scaling_params!$C$12-scaling_params!$B$12)))+MAX(0,MIN(1,(V2702-scaling_params!$B$13)/(scaling_params!$C$13-scaling_params!$B$13))))/2</f>
        <v>0.1209090909</v>
      </c>
      <c r="AC2702" s="13">
        <f>(scaling_params!$G$2*X2702+scaling_params!$G$3*Y2702+scaling_params!$G$4*Z2702+scaling_params!$G$5*AA2702+scaling_params!$G$6*AB2702)*100</f>
        <v>23.54854022</v>
      </c>
      <c r="AD2702" s="11" t="s">
        <v>681</v>
      </c>
      <c r="AE2702" s="11">
        <f t="shared" si="2"/>
        <v>0</v>
      </c>
    </row>
    <row r="2703" ht="15.75" customHeight="1">
      <c r="A2703" s="11" t="s">
        <v>529</v>
      </c>
      <c r="B2703" s="11" t="s">
        <v>163</v>
      </c>
      <c r="C2703" s="11" t="s">
        <v>449</v>
      </c>
      <c r="D2703" s="11" t="s">
        <v>170</v>
      </c>
      <c r="E2703" s="12">
        <v>2025.0</v>
      </c>
      <c r="F2703" s="11" t="s">
        <v>171</v>
      </c>
      <c r="G2703" s="11" t="s">
        <v>184</v>
      </c>
      <c r="H2703" s="11">
        <v>4.0</v>
      </c>
      <c r="I2703" s="13">
        <v>8.3</v>
      </c>
      <c r="J2703" s="11">
        <v>1.0</v>
      </c>
      <c r="K2703" s="13">
        <v>4.1</v>
      </c>
      <c r="L2703" s="13">
        <v>4.9</v>
      </c>
      <c r="M2703" s="11">
        <v>-13.0</v>
      </c>
      <c r="N2703" s="14">
        <v>0.76</v>
      </c>
      <c r="O2703" s="13">
        <v>54.6</v>
      </c>
      <c r="P2703" s="13">
        <v>8.4</v>
      </c>
      <c r="Q2703" s="13">
        <v>21.3</v>
      </c>
      <c r="R2703" s="13">
        <v>7.8</v>
      </c>
      <c r="S2703" s="13">
        <v>3.5</v>
      </c>
      <c r="T2703" s="13">
        <v>3.2</v>
      </c>
      <c r="U2703" s="13">
        <v>0.9</v>
      </c>
      <c r="V2703" s="13">
        <v>70.1</v>
      </c>
      <c r="W2703" s="11" t="str">
        <f t="shared" si="1"/>
        <v>C-Weak|BBVA|Risk|2025</v>
      </c>
      <c r="X2703" s="15">
        <f>(MAX(0,MIN(1,1-(K2703-scaling_params!$B$2)/(scaling_params!$C$2-scaling_params!$B$2)))+MAX(0,MIN(1,(L2703-scaling_params!$B$3)/(scaling_params!$C$3-scaling_params!$B$3))))/2</f>
        <v>0.1397058824</v>
      </c>
      <c r="Y2703" s="15">
        <f>(MAX(0,MIN(1,(M2703-scaling_params!$B$4)/(scaling_params!$C$4-scaling_params!$B$4)))+MAX(0,MIN(1,(N2703-scaling_params!$B$5)/(scaling_params!$C$5-scaling_params!$B$5))))/2</f>
        <v>0.3994047619</v>
      </c>
      <c r="Z2703" s="15">
        <f>(MAX(0,MIN(1,(O2703-scaling_params!$B$6)/(scaling_params!$C$6-scaling_params!$B$6)))+MAX(0,MIN(1,1-(P2703-scaling_params!$B$7)/(scaling_params!$C$7-scaling_params!$B$7)))+MAX(0,MIN(1,(T2703-scaling_params!$B$11)/(scaling_params!$C$11-scaling_params!$B$11))))/3</f>
        <v>0.233976834</v>
      </c>
      <c r="AA2703" s="15">
        <f>(MAX(0,MIN(1,1-(Q2703-scaling_params!$B$8)/(scaling_params!$C$8-scaling_params!$B$8)))+MAX(0,MIN(1,(R2703-scaling_params!$B$9)/(scaling_params!$C$9-scaling_params!$B$9)))+MAX(0,MIN(1,(S2703-scaling_params!$B$10)/(scaling_params!$C$10-scaling_params!$B$10))))/3</f>
        <v>0.1862745098</v>
      </c>
      <c r="AB2703" s="15">
        <f>(MAX(0,MIN(1,(U2703-scaling_params!$B$12)/(scaling_params!$C$12-scaling_params!$B$12)))+MAX(0,MIN(1,(V2703-scaling_params!$B$13)/(scaling_params!$C$13-scaling_params!$B$13))))/2</f>
        <v>0.2427272727</v>
      </c>
      <c r="AC2703" s="13">
        <f>(scaling_params!$G$2*X2703+scaling_params!$G$3*Y2703+scaling_params!$G$4*Z2703+scaling_params!$G$5*AA2703+scaling_params!$G$6*AB2703)*100</f>
        <v>24.31016893</v>
      </c>
      <c r="AD2703" s="11" t="s">
        <v>681</v>
      </c>
      <c r="AE2703" s="11">
        <f t="shared" si="2"/>
        <v>0</v>
      </c>
    </row>
    <row r="2704" ht="15.75" customHeight="1">
      <c r="A2704" s="11" t="s">
        <v>530</v>
      </c>
      <c r="B2704" s="11" t="s">
        <v>163</v>
      </c>
      <c r="C2704" s="11" t="s">
        <v>449</v>
      </c>
      <c r="D2704" s="11" t="s">
        <v>174</v>
      </c>
      <c r="E2704" s="12">
        <v>2024.0</v>
      </c>
      <c r="F2704" s="11" t="s">
        <v>166</v>
      </c>
      <c r="G2704" s="11" t="s">
        <v>184</v>
      </c>
      <c r="H2704" s="11">
        <v>4.0</v>
      </c>
      <c r="I2704" s="13">
        <v>8.6</v>
      </c>
      <c r="J2704" s="11">
        <v>1.0</v>
      </c>
      <c r="K2704" s="13">
        <v>4.4</v>
      </c>
      <c r="L2704" s="13">
        <v>4.2</v>
      </c>
      <c r="M2704" s="11">
        <v>-29.0</v>
      </c>
      <c r="N2704" s="14">
        <v>0.66</v>
      </c>
      <c r="O2704" s="13">
        <v>50.8</v>
      </c>
      <c r="P2704" s="13">
        <v>10.1</v>
      </c>
      <c r="Q2704" s="13">
        <v>23.5</v>
      </c>
      <c r="R2704" s="13">
        <v>5.6</v>
      </c>
      <c r="S2704" s="13">
        <v>2.1</v>
      </c>
      <c r="T2704" s="13">
        <v>1.8</v>
      </c>
      <c r="U2704" s="13">
        <v>0.8</v>
      </c>
      <c r="V2704" s="13">
        <v>37.5</v>
      </c>
      <c r="W2704" s="11" t="str">
        <f t="shared" si="1"/>
        <v>C-Weak|BBVA|Digital|2024</v>
      </c>
      <c r="X2704" s="15">
        <f>(MAX(0,MIN(1,1-(K2704-scaling_params!$B$2)/(scaling_params!$C$2-scaling_params!$B$2)))+MAX(0,MIN(1,(L2704-scaling_params!$B$3)/(scaling_params!$C$3-scaling_params!$B$3))))/2</f>
        <v>0.08823529412</v>
      </c>
      <c r="Y2704" s="15">
        <f>(MAX(0,MIN(1,(M2704-scaling_params!$B$4)/(scaling_params!$C$4-scaling_params!$B$4)))+MAX(0,MIN(1,(N2704-scaling_params!$B$5)/(scaling_params!$C$5-scaling_params!$B$5))))/2</f>
        <v>0.1982142857</v>
      </c>
      <c r="Z2704" s="15">
        <f>(MAX(0,MIN(1,(O2704-scaling_params!$B$6)/(scaling_params!$C$6-scaling_params!$B$6)))+MAX(0,MIN(1,1-(P2704-scaling_params!$B$7)/(scaling_params!$C$7-scaling_params!$B$7)))+MAX(0,MIN(1,(T2704-scaling_params!$B$11)/(scaling_params!$C$11-scaling_params!$B$11))))/3</f>
        <v>0.02857142857</v>
      </c>
      <c r="AA2704" s="15">
        <f>(MAX(0,MIN(1,1-(Q2704-scaling_params!$B$8)/(scaling_params!$C$8-scaling_params!$B$8)))+MAX(0,MIN(1,(R2704-scaling_params!$B$9)/(scaling_params!$C$9-scaling_params!$B$9)))+MAX(0,MIN(1,(S2704-scaling_params!$B$10)/(scaling_params!$C$10-scaling_params!$B$10))))/3</f>
        <v>0.04901960784</v>
      </c>
      <c r="AB2704" s="15">
        <f>(MAX(0,MIN(1,(U2704-scaling_params!$B$12)/(scaling_params!$C$12-scaling_params!$B$12)))+MAX(0,MIN(1,(V2704-scaling_params!$B$13)/(scaling_params!$C$13-scaling_params!$B$13))))/2</f>
        <v>0</v>
      </c>
      <c r="AC2704" s="13">
        <f>(scaling_params!$G$2*X2704+scaling_params!$G$3*Y2704+scaling_params!$G$4*Z2704+scaling_params!$G$5*AA2704+scaling_params!$G$6*AB2704)*100</f>
        <v>8.265738796</v>
      </c>
      <c r="AD2704" s="11" t="s">
        <v>681</v>
      </c>
      <c r="AE2704" s="11">
        <f t="shared" si="2"/>
        <v>0</v>
      </c>
    </row>
    <row r="2705" ht="15.75" customHeight="1">
      <c r="A2705" s="11" t="s">
        <v>530</v>
      </c>
      <c r="B2705" s="11" t="s">
        <v>163</v>
      </c>
      <c r="C2705" s="11" t="s">
        <v>449</v>
      </c>
      <c r="D2705" s="11" t="s">
        <v>174</v>
      </c>
      <c r="E2705" s="12">
        <v>2025.0</v>
      </c>
      <c r="F2705" s="11" t="s">
        <v>166</v>
      </c>
      <c r="G2705" s="11" t="s">
        <v>184</v>
      </c>
      <c r="H2705" s="11">
        <v>4.0</v>
      </c>
      <c r="I2705" s="13">
        <v>8.3</v>
      </c>
      <c r="J2705" s="11">
        <v>0.0</v>
      </c>
      <c r="K2705" s="13">
        <v>4.9</v>
      </c>
      <c r="L2705" s="13">
        <v>5.2</v>
      </c>
      <c r="M2705" s="11">
        <v>-36.0</v>
      </c>
      <c r="N2705" s="14">
        <v>0.69</v>
      </c>
      <c r="O2705" s="13">
        <v>53.6</v>
      </c>
      <c r="P2705" s="13">
        <v>9.0</v>
      </c>
      <c r="Q2705" s="13">
        <v>22.9</v>
      </c>
      <c r="R2705" s="13">
        <v>8.4</v>
      </c>
      <c r="S2705" s="13">
        <v>2.3</v>
      </c>
      <c r="T2705" s="13">
        <v>1.7</v>
      </c>
      <c r="U2705" s="13">
        <v>0.8</v>
      </c>
      <c r="V2705" s="13">
        <v>42.5</v>
      </c>
      <c r="W2705" s="11" t="str">
        <f t="shared" si="1"/>
        <v>C-Weak|BBVA|Digital|2025</v>
      </c>
      <c r="X2705" s="15">
        <f>(MAX(0,MIN(1,1-(K2705-scaling_params!$B$2)/(scaling_params!$C$2-scaling_params!$B$2)))+MAX(0,MIN(1,(L2705-scaling_params!$B$3)/(scaling_params!$C$3-scaling_params!$B$3))))/2</f>
        <v>0.1617647059</v>
      </c>
      <c r="Y2705" s="15">
        <f>(MAX(0,MIN(1,(M2705-scaling_params!$B$4)/(scaling_params!$C$4-scaling_params!$B$4)))+MAX(0,MIN(1,(N2705-scaling_params!$B$5)/(scaling_params!$C$5-scaling_params!$B$5))))/2</f>
        <v>0.2023809524</v>
      </c>
      <c r="Z2705" s="15">
        <f>(MAX(0,MIN(1,(O2705-scaling_params!$B$6)/(scaling_params!$C$6-scaling_params!$B$6)))+MAX(0,MIN(1,1-(P2705-scaling_params!$B$7)/(scaling_params!$C$7-scaling_params!$B$7)))+MAX(0,MIN(1,(T2705-scaling_params!$B$11)/(scaling_params!$C$11-scaling_params!$B$11))))/3</f>
        <v>0.03706563707</v>
      </c>
      <c r="AA2705" s="15">
        <f>(MAX(0,MIN(1,1-(Q2705-scaling_params!$B$8)/(scaling_params!$C$8-scaling_params!$B$8)))+MAX(0,MIN(1,(R2705-scaling_params!$B$9)/(scaling_params!$C$9-scaling_params!$B$9)))+MAX(0,MIN(1,(S2705-scaling_params!$B$10)/(scaling_params!$C$10-scaling_params!$B$10))))/3</f>
        <v>0.06862745098</v>
      </c>
      <c r="AB2705" s="15">
        <f>(MAX(0,MIN(1,(U2705-scaling_params!$B$12)/(scaling_params!$C$12-scaling_params!$B$12)))+MAX(0,MIN(1,(V2705-scaling_params!$B$13)/(scaling_params!$C$13-scaling_params!$B$13))))/2</f>
        <v>0</v>
      </c>
      <c r="AC2705" s="13">
        <f>(scaling_params!$G$2*X2705+scaling_params!$G$3*Y2705+scaling_params!$G$4*Z2705+scaling_params!$G$5*AA2705+scaling_params!$G$6*AB2705)*100</f>
        <v>10.63630858</v>
      </c>
      <c r="AD2705" s="11" t="s">
        <v>681</v>
      </c>
      <c r="AE2705" s="11">
        <f t="shared" si="2"/>
        <v>0</v>
      </c>
    </row>
    <row r="2706" ht="15.75" customHeight="1">
      <c r="A2706" s="11" t="s">
        <v>531</v>
      </c>
      <c r="B2706" s="11" t="s">
        <v>163</v>
      </c>
      <c r="C2706" s="11" t="s">
        <v>449</v>
      </c>
      <c r="D2706" s="11" t="s">
        <v>174</v>
      </c>
      <c r="E2706" s="12">
        <v>2024.0</v>
      </c>
      <c r="F2706" s="11" t="s">
        <v>171</v>
      </c>
      <c r="G2706" s="11" t="s">
        <v>184</v>
      </c>
      <c r="H2706" s="11">
        <v>5.0</v>
      </c>
      <c r="I2706" s="13">
        <v>8.6</v>
      </c>
      <c r="J2706" s="11">
        <v>0.0</v>
      </c>
      <c r="K2706" s="13">
        <v>4.4</v>
      </c>
      <c r="L2706" s="13">
        <v>4.6</v>
      </c>
      <c r="M2706" s="11">
        <v>-2.0</v>
      </c>
      <c r="N2706" s="14">
        <v>0.65</v>
      </c>
      <c r="O2706" s="13">
        <v>50.8</v>
      </c>
      <c r="P2706" s="13">
        <v>10.1</v>
      </c>
      <c r="Q2706" s="13">
        <v>23.5</v>
      </c>
      <c r="R2706" s="13">
        <v>5.6</v>
      </c>
      <c r="S2706" s="13">
        <v>2.3</v>
      </c>
      <c r="T2706" s="13">
        <v>2.0</v>
      </c>
      <c r="U2706" s="13">
        <v>0.8</v>
      </c>
      <c r="V2706" s="13">
        <v>51.0</v>
      </c>
      <c r="W2706" s="11" t="str">
        <f t="shared" si="1"/>
        <v>C-Weak|BBVA|Digital|2024</v>
      </c>
      <c r="X2706" s="15">
        <f>(MAX(0,MIN(1,1-(K2706-scaling_params!$B$2)/(scaling_params!$C$2-scaling_params!$B$2)))+MAX(0,MIN(1,(L2706-scaling_params!$B$3)/(scaling_params!$C$3-scaling_params!$B$3))))/2</f>
        <v>0.1176470588</v>
      </c>
      <c r="Y2706" s="15">
        <f>(MAX(0,MIN(1,(M2706-scaling_params!$B$4)/(scaling_params!$C$4-scaling_params!$B$4)))+MAX(0,MIN(1,(N2706-scaling_params!$B$5)/(scaling_params!$C$5-scaling_params!$B$5))))/2</f>
        <v>0.3142857143</v>
      </c>
      <c r="Z2706" s="15">
        <f>(MAX(0,MIN(1,(O2706-scaling_params!$B$6)/(scaling_params!$C$6-scaling_params!$B$6)))+MAX(0,MIN(1,1-(P2706-scaling_params!$B$7)/(scaling_params!$C$7-scaling_params!$B$7)))+MAX(0,MIN(1,(T2706-scaling_params!$B$11)/(scaling_params!$C$11-scaling_params!$B$11))))/3</f>
        <v>0.04761904762</v>
      </c>
      <c r="AA2706" s="15">
        <f>(MAX(0,MIN(1,1-(Q2706-scaling_params!$B$8)/(scaling_params!$C$8-scaling_params!$B$8)))+MAX(0,MIN(1,(R2706-scaling_params!$B$9)/(scaling_params!$C$9-scaling_params!$B$9)))+MAX(0,MIN(1,(S2706-scaling_params!$B$10)/(scaling_params!$C$10-scaling_params!$B$10))))/3</f>
        <v>0.06862745098</v>
      </c>
      <c r="AB2706" s="15">
        <f>(MAX(0,MIN(1,(U2706-scaling_params!$B$12)/(scaling_params!$C$12-scaling_params!$B$12)))+MAX(0,MIN(1,(V2706-scaling_params!$B$13)/(scaling_params!$C$13-scaling_params!$B$13))))/2</f>
        <v>0.06909090909</v>
      </c>
      <c r="AC2706" s="13">
        <f>(scaling_params!$G$2*X2706+scaling_params!$G$3*Y2706+scaling_params!$G$4*Z2706+scaling_params!$G$5*AA2706+scaling_params!$G$6*AB2706)*100</f>
        <v>13.29258365</v>
      </c>
      <c r="AD2706" s="11" t="s">
        <v>681</v>
      </c>
      <c r="AE2706" s="11">
        <f t="shared" si="2"/>
        <v>0</v>
      </c>
    </row>
    <row r="2707" ht="15.75" customHeight="1">
      <c r="A2707" s="11" t="s">
        <v>531</v>
      </c>
      <c r="B2707" s="11" t="s">
        <v>163</v>
      </c>
      <c r="C2707" s="11" t="s">
        <v>449</v>
      </c>
      <c r="D2707" s="11" t="s">
        <v>174</v>
      </c>
      <c r="E2707" s="12">
        <v>2025.0</v>
      </c>
      <c r="F2707" s="11" t="s">
        <v>171</v>
      </c>
      <c r="G2707" s="11" t="s">
        <v>184</v>
      </c>
      <c r="H2707" s="11">
        <v>5.0</v>
      </c>
      <c r="I2707" s="13">
        <v>8.3</v>
      </c>
      <c r="J2707" s="11">
        <v>0.0</v>
      </c>
      <c r="K2707" s="13">
        <v>4.9</v>
      </c>
      <c r="L2707" s="13">
        <v>4.8</v>
      </c>
      <c r="M2707" s="11">
        <v>-12.0</v>
      </c>
      <c r="N2707" s="14">
        <v>0.74</v>
      </c>
      <c r="O2707" s="13">
        <v>53.6</v>
      </c>
      <c r="P2707" s="13">
        <v>9.0</v>
      </c>
      <c r="Q2707" s="13">
        <v>22.9</v>
      </c>
      <c r="R2707" s="13">
        <v>8.4</v>
      </c>
      <c r="S2707" s="13">
        <v>3.0</v>
      </c>
      <c r="T2707" s="13">
        <v>1.8</v>
      </c>
      <c r="U2707" s="13">
        <v>0.8</v>
      </c>
      <c r="V2707" s="13">
        <v>61.2</v>
      </c>
      <c r="W2707" s="11" t="str">
        <f t="shared" si="1"/>
        <v>C-Weak|BBVA|Digital|2025</v>
      </c>
      <c r="X2707" s="15">
        <f>(MAX(0,MIN(1,1-(K2707-scaling_params!$B$2)/(scaling_params!$C$2-scaling_params!$B$2)))+MAX(0,MIN(1,(L2707-scaling_params!$B$3)/(scaling_params!$C$3-scaling_params!$B$3))))/2</f>
        <v>0.1323529412</v>
      </c>
      <c r="Y2707" s="15">
        <f>(MAX(0,MIN(1,(M2707-scaling_params!$B$4)/(scaling_params!$C$4-scaling_params!$B$4)))+MAX(0,MIN(1,(N2707-scaling_params!$B$5)/(scaling_params!$C$5-scaling_params!$B$5))))/2</f>
        <v>0.3791666667</v>
      </c>
      <c r="Z2707" s="15">
        <f>(MAX(0,MIN(1,(O2707-scaling_params!$B$6)/(scaling_params!$C$6-scaling_params!$B$6)))+MAX(0,MIN(1,1-(P2707-scaling_params!$B$7)/(scaling_params!$C$7-scaling_params!$B$7)))+MAX(0,MIN(1,(T2707-scaling_params!$B$11)/(scaling_params!$C$11-scaling_params!$B$11))))/3</f>
        <v>0.04658944659</v>
      </c>
      <c r="AA2707" s="15">
        <f>(MAX(0,MIN(1,1-(Q2707-scaling_params!$B$8)/(scaling_params!$C$8-scaling_params!$B$8)))+MAX(0,MIN(1,(R2707-scaling_params!$B$9)/(scaling_params!$C$9-scaling_params!$B$9)))+MAX(0,MIN(1,(S2707-scaling_params!$B$10)/(scaling_params!$C$10-scaling_params!$B$10))))/3</f>
        <v>0.137254902</v>
      </c>
      <c r="AB2707" s="15">
        <f>(MAX(0,MIN(1,(U2707-scaling_params!$B$12)/(scaling_params!$C$12-scaling_params!$B$12)))+MAX(0,MIN(1,(V2707-scaling_params!$B$13)/(scaling_params!$C$13-scaling_params!$B$13))))/2</f>
        <v>0.1618181818</v>
      </c>
      <c r="AC2707" s="13">
        <f>(scaling_params!$G$2*X2707+scaling_params!$G$3*Y2707+scaling_params!$G$4*Z2707+scaling_params!$G$5*AA2707+scaling_params!$G$6*AB2707)*100</f>
        <v>17.4407036</v>
      </c>
      <c r="AD2707" s="11" t="s">
        <v>681</v>
      </c>
      <c r="AE2707" s="11">
        <f t="shared" si="2"/>
        <v>0</v>
      </c>
    </row>
    <row r="2708" ht="15.75" customHeight="1">
      <c r="A2708" s="11" t="s">
        <v>532</v>
      </c>
      <c r="B2708" s="11" t="s">
        <v>163</v>
      </c>
      <c r="C2708" s="11" t="s">
        <v>449</v>
      </c>
      <c r="D2708" s="11" t="s">
        <v>177</v>
      </c>
      <c r="E2708" s="12">
        <v>2024.0</v>
      </c>
      <c r="F2708" s="11" t="s">
        <v>171</v>
      </c>
      <c r="G2708" s="11" t="s">
        <v>184</v>
      </c>
      <c r="H2708" s="11">
        <v>2.0</v>
      </c>
      <c r="I2708" s="13">
        <v>8.6</v>
      </c>
      <c r="J2708" s="11">
        <v>0.0</v>
      </c>
      <c r="K2708" s="13">
        <v>4.9</v>
      </c>
      <c r="L2708" s="13">
        <v>4.9</v>
      </c>
      <c r="M2708" s="11">
        <v>-28.0</v>
      </c>
      <c r="N2708" s="14">
        <v>0.66</v>
      </c>
      <c r="O2708" s="13">
        <v>59.8</v>
      </c>
      <c r="P2708" s="13">
        <v>9.1</v>
      </c>
      <c r="Q2708" s="13">
        <v>23.3</v>
      </c>
      <c r="R2708" s="13">
        <v>7.2</v>
      </c>
      <c r="S2708" s="13">
        <v>2.1</v>
      </c>
      <c r="T2708" s="13">
        <v>2.7</v>
      </c>
      <c r="U2708" s="13">
        <v>0.7</v>
      </c>
      <c r="V2708" s="13">
        <v>53.7</v>
      </c>
      <c r="W2708" s="11" t="str">
        <f t="shared" si="1"/>
        <v>C-Weak|BBVA|Retail|2024</v>
      </c>
      <c r="X2708" s="15">
        <f>(MAX(0,MIN(1,1-(K2708-scaling_params!$B$2)/(scaling_params!$C$2-scaling_params!$B$2)))+MAX(0,MIN(1,(L2708-scaling_params!$B$3)/(scaling_params!$C$3-scaling_params!$B$3))))/2</f>
        <v>0.1397058824</v>
      </c>
      <c r="Y2708" s="15">
        <f>(MAX(0,MIN(1,(M2708-scaling_params!$B$4)/(scaling_params!$C$4-scaling_params!$B$4)))+MAX(0,MIN(1,(N2708-scaling_params!$B$5)/(scaling_params!$C$5-scaling_params!$B$5))))/2</f>
        <v>0.2029761905</v>
      </c>
      <c r="Z2708" s="15">
        <f>(MAX(0,MIN(1,(O2708-scaling_params!$B$6)/(scaling_params!$C$6-scaling_params!$B$6)))+MAX(0,MIN(1,1-(P2708-scaling_params!$B$7)/(scaling_params!$C$7-scaling_params!$B$7)))+MAX(0,MIN(1,(T2708-scaling_params!$B$11)/(scaling_params!$C$11-scaling_params!$B$11))))/3</f>
        <v>0.1761000038</v>
      </c>
      <c r="AA2708" s="15">
        <f>(MAX(0,MIN(1,1-(Q2708-scaling_params!$B$8)/(scaling_params!$C$8-scaling_params!$B$8)))+MAX(0,MIN(1,(R2708-scaling_params!$B$9)/(scaling_params!$C$9-scaling_params!$B$9)))+MAX(0,MIN(1,(S2708-scaling_params!$B$10)/(scaling_params!$C$10-scaling_params!$B$10))))/3</f>
        <v>0.04901960784</v>
      </c>
      <c r="AB2708" s="15">
        <f>(MAX(0,MIN(1,(U2708-scaling_params!$B$12)/(scaling_params!$C$12-scaling_params!$B$12)))+MAX(0,MIN(1,(V2708-scaling_params!$B$13)/(scaling_params!$C$13-scaling_params!$B$13))))/2</f>
        <v>0.09363636364</v>
      </c>
      <c r="AC2708" s="13">
        <f>(scaling_params!$G$2*X2708+scaling_params!$G$3*Y2708+scaling_params!$G$4*Z2708+scaling_params!$G$5*AA2708+scaling_params!$G$6*AB2708)*100</f>
        <v>14.15903299</v>
      </c>
      <c r="AD2708" s="11" t="s">
        <v>681</v>
      </c>
      <c r="AE2708" s="11">
        <f t="shared" si="2"/>
        <v>0</v>
      </c>
    </row>
    <row r="2709" ht="15.75" customHeight="1">
      <c r="A2709" s="11" t="s">
        <v>532</v>
      </c>
      <c r="B2709" s="11" t="s">
        <v>163</v>
      </c>
      <c r="C2709" s="11" t="s">
        <v>449</v>
      </c>
      <c r="D2709" s="11" t="s">
        <v>177</v>
      </c>
      <c r="E2709" s="12">
        <v>2025.0</v>
      </c>
      <c r="F2709" s="11" t="s">
        <v>171</v>
      </c>
      <c r="G2709" s="11" t="s">
        <v>184</v>
      </c>
      <c r="H2709" s="11">
        <v>2.0</v>
      </c>
      <c r="I2709" s="13">
        <v>8.3</v>
      </c>
      <c r="J2709" s="11">
        <v>0.0</v>
      </c>
      <c r="K2709" s="13">
        <v>5.4</v>
      </c>
      <c r="L2709" s="13">
        <v>5.6</v>
      </c>
      <c r="M2709" s="11">
        <v>-21.0</v>
      </c>
      <c r="N2709" s="14">
        <v>0.67</v>
      </c>
      <c r="O2709" s="13">
        <v>52.5</v>
      </c>
      <c r="P2709" s="13">
        <v>9.5</v>
      </c>
      <c r="Q2709" s="13">
        <v>23.0</v>
      </c>
      <c r="R2709" s="13">
        <v>10.6</v>
      </c>
      <c r="S2709" s="13">
        <v>2.1</v>
      </c>
      <c r="T2709" s="13">
        <v>2.2</v>
      </c>
      <c r="U2709" s="13">
        <v>0.7</v>
      </c>
      <c r="V2709" s="13">
        <v>70.4</v>
      </c>
      <c r="W2709" s="11" t="str">
        <f t="shared" si="1"/>
        <v>C-Weak|BBVA|Retail|2025</v>
      </c>
      <c r="X2709" s="15">
        <f>(MAX(0,MIN(1,1-(K2709-scaling_params!$B$2)/(scaling_params!$C$2-scaling_params!$B$2)))+MAX(0,MIN(1,(L2709-scaling_params!$B$3)/(scaling_params!$C$3-scaling_params!$B$3))))/2</f>
        <v>0.1911764706</v>
      </c>
      <c r="Y2709" s="15">
        <f>(MAX(0,MIN(1,(M2709-scaling_params!$B$4)/(scaling_params!$C$4-scaling_params!$B$4)))+MAX(0,MIN(1,(N2709-scaling_params!$B$5)/(scaling_params!$C$5-scaling_params!$B$5))))/2</f>
        <v>0.2488095238</v>
      </c>
      <c r="Z2709" s="15">
        <f>(MAX(0,MIN(1,(O2709-scaling_params!$B$6)/(scaling_params!$C$6-scaling_params!$B$6)))+MAX(0,MIN(1,1-(P2709-scaling_params!$B$7)/(scaling_params!$C$7-scaling_params!$B$7)))+MAX(0,MIN(1,(T2709-scaling_params!$B$11)/(scaling_params!$C$11-scaling_params!$B$11))))/3</f>
        <v>0.06666666667</v>
      </c>
      <c r="AA2709" s="15">
        <f>(MAX(0,MIN(1,1-(Q2709-scaling_params!$B$8)/(scaling_params!$C$8-scaling_params!$B$8)))+MAX(0,MIN(1,(R2709-scaling_params!$B$9)/(scaling_params!$C$9-scaling_params!$B$9)))+MAX(0,MIN(1,(S2709-scaling_params!$B$10)/(scaling_params!$C$10-scaling_params!$B$10))))/3</f>
        <v>0.05745842641</v>
      </c>
      <c r="AB2709" s="15">
        <f>(MAX(0,MIN(1,(U2709-scaling_params!$B$12)/(scaling_params!$C$12-scaling_params!$B$12)))+MAX(0,MIN(1,(V2709-scaling_params!$B$13)/(scaling_params!$C$13-scaling_params!$B$13))))/2</f>
        <v>0.2454545455</v>
      </c>
      <c r="AC2709" s="13">
        <f>(scaling_params!$G$2*X2709+scaling_params!$G$3*Y2709+scaling_params!$G$4*Z2709+scaling_params!$G$5*AA2709+scaling_params!$G$6*AB2709)*100</f>
        <v>15.81396948</v>
      </c>
      <c r="AD2709" s="11" t="s">
        <v>681</v>
      </c>
      <c r="AE2709" s="11">
        <f t="shared" si="2"/>
        <v>0</v>
      </c>
    </row>
    <row r="2710" ht="15.75" customHeight="1">
      <c r="A2710" s="11" t="s">
        <v>533</v>
      </c>
      <c r="B2710" s="11" t="s">
        <v>163</v>
      </c>
      <c r="C2710" s="11" t="s">
        <v>449</v>
      </c>
      <c r="D2710" s="11" t="s">
        <v>181</v>
      </c>
      <c r="E2710" s="12">
        <v>2024.0</v>
      </c>
      <c r="F2710" s="11" t="s">
        <v>166</v>
      </c>
      <c r="G2710" s="11" t="s">
        <v>167</v>
      </c>
      <c r="H2710" s="11">
        <v>4.0</v>
      </c>
      <c r="I2710" s="13">
        <v>8.6</v>
      </c>
      <c r="J2710" s="11">
        <v>0.0</v>
      </c>
      <c r="K2710" s="13">
        <v>5.0</v>
      </c>
      <c r="L2710" s="13">
        <v>5.4</v>
      </c>
      <c r="M2710" s="11">
        <v>-5.0</v>
      </c>
      <c r="N2710" s="14">
        <v>0.76</v>
      </c>
      <c r="O2710" s="13">
        <v>58.2</v>
      </c>
      <c r="P2710" s="13">
        <v>10.1</v>
      </c>
      <c r="Q2710" s="13">
        <v>23.5</v>
      </c>
      <c r="R2710" s="13">
        <v>8.2</v>
      </c>
      <c r="S2710" s="13">
        <v>2.3</v>
      </c>
      <c r="T2710" s="13">
        <v>2.1</v>
      </c>
      <c r="U2710" s="13">
        <v>1.0</v>
      </c>
      <c r="V2710" s="13">
        <v>48.5</v>
      </c>
      <c r="W2710" s="11" t="str">
        <f t="shared" si="1"/>
        <v>C-Weak|BBVA|Corporate|2024</v>
      </c>
      <c r="X2710" s="15">
        <f>(MAX(0,MIN(1,1-(K2710-scaling_params!$B$2)/(scaling_params!$C$2-scaling_params!$B$2)))+MAX(0,MIN(1,(L2710-scaling_params!$B$3)/(scaling_params!$C$3-scaling_params!$B$3))))/2</f>
        <v>0.1764705882</v>
      </c>
      <c r="Y2710" s="15">
        <f>(MAX(0,MIN(1,(M2710-scaling_params!$B$4)/(scaling_params!$C$4-scaling_params!$B$4)))+MAX(0,MIN(1,(N2710-scaling_params!$B$5)/(scaling_params!$C$5-scaling_params!$B$5))))/2</f>
        <v>0.4375</v>
      </c>
      <c r="Z2710" s="15">
        <f>(MAX(0,MIN(1,(O2710-scaling_params!$B$6)/(scaling_params!$C$6-scaling_params!$B$6)))+MAX(0,MIN(1,1-(P2710-scaling_params!$B$7)/(scaling_params!$C$7-scaling_params!$B$7)))+MAX(0,MIN(1,(T2710-scaling_params!$B$11)/(scaling_params!$C$11-scaling_params!$B$11))))/3</f>
        <v>0.08354549741</v>
      </c>
      <c r="AA2710" s="15">
        <f>(MAX(0,MIN(1,1-(Q2710-scaling_params!$B$8)/(scaling_params!$C$8-scaling_params!$B$8)))+MAX(0,MIN(1,(R2710-scaling_params!$B$9)/(scaling_params!$C$9-scaling_params!$B$9)))+MAX(0,MIN(1,(S2710-scaling_params!$B$10)/(scaling_params!$C$10-scaling_params!$B$10))))/3</f>
        <v>0.06862745098</v>
      </c>
      <c r="AB2710" s="15">
        <f>(MAX(0,MIN(1,(U2710-scaling_params!$B$12)/(scaling_params!$C$12-scaling_params!$B$12)))+MAX(0,MIN(1,(V2710-scaling_params!$B$13)/(scaling_params!$C$13-scaling_params!$B$13))))/2</f>
        <v>0.04636363636</v>
      </c>
      <c r="AC2710" s="13">
        <f>(scaling_params!$G$2*X2710+scaling_params!$G$3*Y2710+scaling_params!$G$4*Z2710+scaling_params!$G$5*AA2710+scaling_params!$G$6*AB2710)*100</f>
        <v>18.14656206</v>
      </c>
      <c r="AD2710" s="11" t="s">
        <v>681</v>
      </c>
      <c r="AE2710" s="11">
        <f t="shared" si="2"/>
        <v>0</v>
      </c>
    </row>
    <row r="2711" ht="15.75" customHeight="1">
      <c r="A2711" s="11" t="s">
        <v>533</v>
      </c>
      <c r="B2711" s="11" t="s">
        <v>163</v>
      </c>
      <c r="C2711" s="11" t="s">
        <v>449</v>
      </c>
      <c r="D2711" s="11" t="s">
        <v>181</v>
      </c>
      <c r="E2711" s="12">
        <v>2025.0</v>
      </c>
      <c r="F2711" s="11" t="s">
        <v>166</v>
      </c>
      <c r="G2711" s="11" t="s">
        <v>167</v>
      </c>
      <c r="H2711" s="11">
        <v>4.0</v>
      </c>
      <c r="I2711" s="13">
        <v>8.3</v>
      </c>
      <c r="J2711" s="11">
        <v>0.0</v>
      </c>
      <c r="K2711" s="13">
        <v>5.1</v>
      </c>
      <c r="L2711" s="13">
        <v>4.9</v>
      </c>
      <c r="M2711" s="11">
        <v>-6.0</v>
      </c>
      <c r="N2711" s="14">
        <v>0.64</v>
      </c>
      <c r="O2711" s="13">
        <v>54.3</v>
      </c>
      <c r="P2711" s="13">
        <v>9.4</v>
      </c>
      <c r="Q2711" s="13">
        <v>22.9</v>
      </c>
      <c r="R2711" s="13">
        <v>7.0</v>
      </c>
      <c r="S2711" s="13">
        <v>2.6</v>
      </c>
      <c r="T2711" s="13">
        <v>2.4</v>
      </c>
      <c r="U2711" s="13">
        <v>0.8</v>
      </c>
      <c r="V2711" s="13">
        <v>57.9</v>
      </c>
      <c r="W2711" s="11" t="str">
        <f t="shared" si="1"/>
        <v>C-Weak|BBVA|Corporate|2025</v>
      </c>
      <c r="X2711" s="15">
        <f>(MAX(0,MIN(1,1-(K2711-scaling_params!$B$2)/(scaling_params!$C$2-scaling_params!$B$2)))+MAX(0,MIN(1,(L2711-scaling_params!$B$3)/(scaling_params!$C$3-scaling_params!$B$3))))/2</f>
        <v>0.1397058824</v>
      </c>
      <c r="Y2711" s="15">
        <f>(MAX(0,MIN(1,(M2711-scaling_params!$B$4)/(scaling_params!$C$4-scaling_params!$B$4)))+MAX(0,MIN(1,(N2711-scaling_params!$B$5)/(scaling_params!$C$5-scaling_params!$B$5))))/2</f>
        <v>0.2827380952</v>
      </c>
      <c r="Z2711" s="15">
        <f>(MAX(0,MIN(1,(O2711-scaling_params!$B$6)/(scaling_params!$C$6-scaling_params!$B$6)))+MAX(0,MIN(1,1-(P2711-scaling_params!$B$7)/(scaling_params!$C$7-scaling_params!$B$7)))+MAX(0,MIN(1,(T2711-scaling_params!$B$11)/(scaling_params!$C$11-scaling_params!$B$11))))/3</f>
        <v>0.08571428571</v>
      </c>
      <c r="AA2711" s="15">
        <f>(MAX(0,MIN(1,1-(Q2711-scaling_params!$B$8)/(scaling_params!$C$8-scaling_params!$B$8)))+MAX(0,MIN(1,(R2711-scaling_params!$B$9)/(scaling_params!$C$9-scaling_params!$B$9)))+MAX(0,MIN(1,(S2711-scaling_params!$B$10)/(scaling_params!$C$10-scaling_params!$B$10))))/3</f>
        <v>0.09803921569</v>
      </c>
      <c r="AB2711" s="15">
        <f>(MAX(0,MIN(1,(U2711-scaling_params!$B$12)/(scaling_params!$C$12-scaling_params!$B$12)))+MAX(0,MIN(1,(V2711-scaling_params!$B$13)/(scaling_params!$C$13-scaling_params!$B$13))))/2</f>
        <v>0.1318181818</v>
      </c>
      <c r="AC2711" s="13">
        <f>(scaling_params!$G$2*X2711+scaling_params!$G$3*Y2711+scaling_params!$G$4*Z2711+scaling_params!$G$5*AA2711+scaling_params!$G$6*AB2711)*100</f>
        <v>15.22266393</v>
      </c>
      <c r="AD2711" s="11" t="s">
        <v>681</v>
      </c>
      <c r="AE2711" s="11">
        <f t="shared" si="2"/>
        <v>0</v>
      </c>
    </row>
    <row r="2712" ht="15.75" customHeight="1">
      <c r="A2712" s="11" t="s">
        <v>534</v>
      </c>
      <c r="B2712" s="11" t="s">
        <v>163</v>
      </c>
      <c r="C2712" s="11" t="s">
        <v>449</v>
      </c>
      <c r="D2712" s="11" t="s">
        <v>181</v>
      </c>
      <c r="E2712" s="12">
        <v>2024.0</v>
      </c>
      <c r="F2712" s="11" t="s">
        <v>166</v>
      </c>
      <c r="G2712" s="11" t="s">
        <v>167</v>
      </c>
      <c r="H2712" s="11">
        <v>2.0</v>
      </c>
      <c r="I2712" s="13">
        <v>8.6</v>
      </c>
      <c r="J2712" s="11">
        <v>1.0</v>
      </c>
      <c r="K2712" s="13">
        <v>5.0</v>
      </c>
      <c r="L2712" s="13">
        <v>3.8</v>
      </c>
      <c r="M2712" s="11">
        <v>-53.0</v>
      </c>
      <c r="N2712" s="14">
        <v>0.62</v>
      </c>
      <c r="O2712" s="13">
        <v>58.2</v>
      </c>
      <c r="P2712" s="13">
        <v>10.1</v>
      </c>
      <c r="Q2712" s="13">
        <v>23.5</v>
      </c>
      <c r="R2712" s="13">
        <v>8.2</v>
      </c>
      <c r="S2712" s="13">
        <v>1.2</v>
      </c>
      <c r="T2712" s="13">
        <v>1.4</v>
      </c>
      <c r="U2712" s="13">
        <v>1.0</v>
      </c>
      <c r="V2712" s="13">
        <v>51.3</v>
      </c>
      <c r="W2712" s="11" t="str">
        <f t="shared" si="1"/>
        <v>C-Weak|BBVA|Corporate|2024</v>
      </c>
      <c r="X2712" s="15">
        <f>(MAX(0,MIN(1,1-(K2712-scaling_params!$B$2)/(scaling_params!$C$2-scaling_params!$B$2)))+MAX(0,MIN(1,(L2712-scaling_params!$B$3)/(scaling_params!$C$3-scaling_params!$B$3))))/2</f>
        <v>0.05882352941</v>
      </c>
      <c r="Y2712" s="15">
        <f>(MAX(0,MIN(1,(M2712-scaling_params!$B$4)/(scaling_params!$C$4-scaling_params!$B$4)))+MAX(0,MIN(1,(N2712-scaling_params!$B$5)/(scaling_params!$C$5-scaling_params!$B$5))))/2</f>
        <v>0.0625</v>
      </c>
      <c r="Z2712" s="15">
        <f>(MAX(0,MIN(1,(O2712-scaling_params!$B$6)/(scaling_params!$C$6-scaling_params!$B$6)))+MAX(0,MIN(1,1-(P2712-scaling_params!$B$7)/(scaling_params!$C$7-scaling_params!$B$7)))+MAX(0,MIN(1,(T2712-scaling_params!$B$11)/(scaling_params!$C$11-scaling_params!$B$11))))/3</f>
        <v>0.02640264026</v>
      </c>
      <c r="AA2712" s="15">
        <f>(MAX(0,MIN(1,1-(Q2712-scaling_params!$B$8)/(scaling_params!$C$8-scaling_params!$B$8)))+MAX(0,MIN(1,(R2712-scaling_params!$B$9)/(scaling_params!$C$9-scaling_params!$B$9)))+MAX(0,MIN(1,(S2712-scaling_params!$B$10)/(scaling_params!$C$10-scaling_params!$B$10))))/3</f>
        <v>0</v>
      </c>
      <c r="AB2712" s="15">
        <f>(MAX(0,MIN(1,(U2712-scaling_params!$B$12)/(scaling_params!$C$12-scaling_params!$B$12)))+MAX(0,MIN(1,(V2712-scaling_params!$B$13)/(scaling_params!$C$13-scaling_params!$B$13))))/2</f>
        <v>0.07181818182</v>
      </c>
      <c r="AC2712" s="13">
        <f>(scaling_params!$G$2*X2712+scaling_params!$G$3*Y2712+scaling_params!$G$4*Z2712+scaling_params!$G$5*AA2712+scaling_params!$G$6*AB2712)*100</f>
        <v>4.319019533</v>
      </c>
      <c r="AD2712" s="11" t="s">
        <v>681</v>
      </c>
      <c r="AE2712" s="11">
        <f t="shared" si="2"/>
        <v>0</v>
      </c>
    </row>
    <row r="2713" ht="15.75" customHeight="1">
      <c r="A2713" s="11" t="s">
        <v>534</v>
      </c>
      <c r="B2713" s="11" t="s">
        <v>163</v>
      </c>
      <c r="C2713" s="11" t="s">
        <v>449</v>
      </c>
      <c r="D2713" s="11" t="s">
        <v>181</v>
      </c>
      <c r="E2713" s="12">
        <v>2025.0</v>
      </c>
      <c r="F2713" s="11" t="s">
        <v>166</v>
      </c>
      <c r="G2713" s="11" t="s">
        <v>167</v>
      </c>
      <c r="H2713" s="11">
        <v>2.0</v>
      </c>
      <c r="I2713" s="13">
        <v>8.3</v>
      </c>
      <c r="J2713" s="11">
        <v>0.0</v>
      </c>
      <c r="K2713" s="13">
        <v>5.1</v>
      </c>
      <c r="L2713" s="13">
        <v>2.7</v>
      </c>
      <c r="M2713" s="11">
        <v>-35.0</v>
      </c>
      <c r="N2713" s="14">
        <v>0.57</v>
      </c>
      <c r="O2713" s="13">
        <v>54.3</v>
      </c>
      <c r="P2713" s="13">
        <v>9.4</v>
      </c>
      <c r="Q2713" s="13">
        <v>22.9</v>
      </c>
      <c r="R2713" s="13">
        <v>7.0</v>
      </c>
      <c r="S2713" s="13">
        <v>1.3</v>
      </c>
      <c r="T2713" s="13">
        <v>1.7</v>
      </c>
      <c r="U2713" s="13">
        <v>0.8</v>
      </c>
      <c r="V2713" s="13">
        <v>51.7</v>
      </c>
      <c r="W2713" s="11" t="str">
        <f t="shared" si="1"/>
        <v>C-Weak|BBVA|Corporate|2025</v>
      </c>
      <c r="X2713" s="15">
        <f>(MAX(0,MIN(1,1-(K2713-scaling_params!$B$2)/(scaling_params!$C$2-scaling_params!$B$2)))+MAX(0,MIN(1,(L2713-scaling_params!$B$3)/(scaling_params!$C$3-scaling_params!$B$3))))/2</f>
        <v>0</v>
      </c>
      <c r="Y2713" s="15">
        <f>(MAX(0,MIN(1,(M2713-scaling_params!$B$4)/(scaling_params!$C$4-scaling_params!$B$4)))+MAX(0,MIN(1,(N2713-scaling_params!$B$5)/(scaling_params!$C$5-scaling_params!$B$5))))/2</f>
        <v>0.05714285714</v>
      </c>
      <c r="Z2713" s="15">
        <f>(MAX(0,MIN(1,(O2713-scaling_params!$B$6)/(scaling_params!$C$6-scaling_params!$B$6)))+MAX(0,MIN(1,1-(P2713-scaling_params!$B$7)/(scaling_params!$C$7-scaling_params!$B$7)))+MAX(0,MIN(1,(T2713-scaling_params!$B$11)/(scaling_params!$C$11-scaling_params!$B$11))))/3</f>
        <v>0.01904761905</v>
      </c>
      <c r="AA2713" s="15">
        <f>(MAX(0,MIN(1,1-(Q2713-scaling_params!$B$8)/(scaling_params!$C$8-scaling_params!$B$8)))+MAX(0,MIN(1,(R2713-scaling_params!$B$9)/(scaling_params!$C$9-scaling_params!$B$9)))+MAX(0,MIN(1,(S2713-scaling_params!$B$10)/(scaling_params!$C$10-scaling_params!$B$10))))/3</f>
        <v>0</v>
      </c>
      <c r="AB2713" s="15">
        <f>(MAX(0,MIN(1,(U2713-scaling_params!$B$12)/(scaling_params!$C$12-scaling_params!$B$12)))+MAX(0,MIN(1,(V2713-scaling_params!$B$13)/(scaling_params!$C$13-scaling_params!$B$13))))/2</f>
        <v>0.07545454545</v>
      </c>
      <c r="AC2713" s="13">
        <f>(scaling_params!$G$2*X2713+scaling_params!$G$3*Y2713+scaling_params!$G$4*Z2713+scaling_params!$G$5*AA2713+scaling_params!$G$6*AB2713)*100</f>
        <v>2.680839827</v>
      </c>
      <c r="AD2713" s="11" t="s">
        <v>681</v>
      </c>
      <c r="AE2713" s="11">
        <f t="shared" si="2"/>
        <v>0</v>
      </c>
    </row>
    <row r="2714" ht="15.75" customHeight="1">
      <c r="A2714" s="11" t="s">
        <v>535</v>
      </c>
      <c r="B2714" s="11" t="s">
        <v>163</v>
      </c>
      <c r="C2714" s="11" t="s">
        <v>449</v>
      </c>
      <c r="D2714" s="11" t="s">
        <v>165</v>
      </c>
      <c r="E2714" s="12">
        <v>2024.0</v>
      </c>
      <c r="F2714" s="11" t="s">
        <v>166</v>
      </c>
      <c r="G2714" s="11" t="s">
        <v>172</v>
      </c>
      <c r="H2714" s="11">
        <v>2.0</v>
      </c>
      <c r="I2714" s="13">
        <v>8.6</v>
      </c>
      <c r="J2714" s="11">
        <v>1.0</v>
      </c>
      <c r="K2714" s="13">
        <v>5.2</v>
      </c>
      <c r="L2714" s="13">
        <v>4.4</v>
      </c>
      <c r="M2714" s="11">
        <v>-22.0</v>
      </c>
      <c r="N2714" s="14">
        <v>0.7</v>
      </c>
      <c r="O2714" s="13">
        <v>53.3</v>
      </c>
      <c r="P2714" s="13">
        <v>9.3</v>
      </c>
      <c r="Q2714" s="13">
        <v>24.0</v>
      </c>
      <c r="R2714" s="13">
        <v>6.7</v>
      </c>
      <c r="S2714" s="13">
        <v>2.5</v>
      </c>
      <c r="T2714" s="13">
        <v>2.4</v>
      </c>
      <c r="U2714" s="13">
        <v>0.6</v>
      </c>
      <c r="V2714" s="13">
        <v>53.5</v>
      </c>
      <c r="W2714" s="11" t="str">
        <f t="shared" si="1"/>
        <v>C-Weak|BBVA|Operations|2024</v>
      </c>
      <c r="X2714" s="15">
        <f>(MAX(0,MIN(1,1-(K2714-scaling_params!$B$2)/(scaling_params!$C$2-scaling_params!$B$2)))+MAX(0,MIN(1,(L2714-scaling_params!$B$3)/(scaling_params!$C$3-scaling_params!$B$3))))/2</f>
        <v>0.1029411765</v>
      </c>
      <c r="Y2714" s="15">
        <f>(MAX(0,MIN(1,(M2714-scaling_params!$B$4)/(scaling_params!$C$4-scaling_params!$B$4)))+MAX(0,MIN(1,(N2714-scaling_params!$B$5)/(scaling_params!$C$5-scaling_params!$B$5))))/2</f>
        <v>0.281547619</v>
      </c>
      <c r="Z2714" s="15">
        <f>(MAX(0,MIN(1,(O2714-scaling_params!$B$6)/(scaling_params!$C$6-scaling_params!$B$6)))+MAX(0,MIN(1,1-(P2714-scaling_params!$B$7)/(scaling_params!$C$7-scaling_params!$B$7)))+MAX(0,MIN(1,(T2714-scaling_params!$B$11)/(scaling_params!$C$11-scaling_params!$B$11))))/3</f>
        <v>0.08571428571</v>
      </c>
      <c r="AA2714" s="15">
        <f>(MAX(0,MIN(1,1-(Q2714-scaling_params!$B$8)/(scaling_params!$C$8-scaling_params!$B$8)))+MAX(0,MIN(1,(R2714-scaling_params!$B$9)/(scaling_params!$C$9-scaling_params!$B$9)))+MAX(0,MIN(1,(S2714-scaling_params!$B$10)/(scaling_params!$C$10-scaling_params!$B$10))))/3</f>
        <v>0.08823529412</v>
      </c>
      <c r="AB2714" s="15">
        <f>(MAX(0,MIN(1,(U2714-scaling_params!$B$12)/(scaling_params!$C$12-scaling_params!$B$12)))+MAX(0,MIN(1,(V2714-scaling_params!$B$13)/(scaling_params!$C$13-scaling_params!$B$13))))/2</f>
        <v>0.09181818182</v>
      </c>
      <c r="AC2714" s="13">
        <f>(scaling_params!$G$2*X2714+scaling_params!$G$3*Y2714+scaling_params!$G$4*Z2714+scaling_params!$G$5*AA2714+scaling_params!$G$6*AB2714)*100</f>
        <v>13.68616813</v>
      </c>
      <c r="AD2714" s="11" t="s">
        <v>681</v>
      </c>
      <c r="AE2714" s="11">
        <f t="shared" si="2"/>
        <v>0</v>
      </c>
    </row>
    <row r="2715" ht="15.75" customHeight="1">
      <c r="A2715" s="11" t="s">
        <v>535</v>
      </c>
      <c r="B2715" s="11" t="s">
        <v>163</v>
      </c>
      <c r="C2715" s="11" t="s">
        <v>449</v>
      </c>
      <c r="D2715" s="11" t="s">
        <v>165</v>
      </c>
      <c r="E2715" s="12">
        <v>2025.0</v>
      </c>
      <c r="F2715" s="11" t="s">
        <v>166</v>
      </c>
      <c r="G2715" s="11" t="s">
        <v>172</v>
      </c>
      <c r="H2715" s="11">
        <v>2.0</v>
      </c>
      <c r="I2715" s="13">
        <v>8.3</v>
      </c>
      <c r="J2715" s="11">
        <v>0.0</v>
      </c>
      <c r="K2715" s="13">
        <v>4.5</v>
      </c>
      <c r="L2715" s="13">
        <v>5.8</v>
      </c>
      <c r="M2715" s="11">
        <v>-9.0</v>
      </c>
      <c r="N2715" s="14">
        <v>0.64</v>
      </c>
      <c r="O2715" s="13">
        <v>52.7</v>
      </c>
      <c r="P2715" s="13">
        <v>9.3</v>
      </c>
      <c r="Q2715" s="13">
        <v>21.4</v>
      </c>
      <c r="R2715" s="13">
        <v>5.7</v>
      </c>
      <c r="S2715" s="13">
        <v>2.7</v>
      </c>
      <c r="T2715" s="13">
        <v>1.9</v>
      </c>
      <c r="U2715" s="13">
        <v>0.5</v>
      </c>
      <c r="V2715" s="13">
        <v>61.0</v>
      </c>
      <c r="W2715" s="11" t="str">
        <f t="shared" si="1"/>
        <v>C-Weak|BBVA|Operations|2025</v>
      </c>
      <c r="X2715" s="15">
        <f>(MAX(0,MIN(1,1-(K2715-scaling_params!$B$2)/(scaling_params!$C$2-scaling_params!$B$2)))+MAX(0,MIN(1,(L2715-scaling_params!$B$3)/(scaling_params!$C$3-scaling_params!$B$3))))/2</f>
        <v>0.2058823529</v>
      </c>
      <c r="Y2715" s="15">
        <f>(MAX(0,MIN(1,(M2715-scaling_params!$B$4)/(scaling_params!$C$4-scaling_params!$B$4)))+MAX(0,MIN(1,(N2715-scaling_params!$B$5)/(scaling_params!$C$5-scaling_params!$B$5))))/2</f>
        <v>0.268452381</v>
      </c>
      <c r="Z2715" s="15">
        <f>(MAX(0,MIN(1,(O2715-scaling_params!$B$6)/(scaling_params!$C$6-scaling_params!$B$6)))+MAX(0,MIN(1,1-(P2715-scaling_params!$B$7)/(scaling_params!$C$7-scaling_params!$B$7)))+MAX(0,MIN(1,(T2715-scaling_params!$B$11)/(scaling_params!$C$11-scaling_params!$B$11))))/3</f>
        <v>0.0380952381</v>
      </c>
      <c r="AA2715" s="15">
        <f>(MAX(0,MIN(1,1-(Q2715-scaling_params!$B$8)/(scaling_params!$C$8-scaling_params!$B$8)))+MAX(0,MIN(1,(R2715-scaling_params!$B$9)/(scaling_params!$C$9-scaling_params!$B$9)))+MAX(0,MIN(1,(S2715-scaling_params!$B$10)/(scaling_params!$C$10-scaling_params!$B$10))))/3</f>
        <v>0.1078431373</v>
      </c>
      <c r="AB2715" s="15">
        <f>(MAX(0,MIN(1,(U2715-scaling_params!$B$12)/(scaling_params!$C$12-scaling_params!$B$12)))+MAX(0,MIN(1,(V2715-scaling_params!$B$13)/(scaling_params!$C$13-scaling_params!$B$13))))/2</f>
        <v>0.16</v>
      </c>
      <c r="AC2715" s="13">
        <f>(scaling_params!$G$2*X2715+scaling_params!$G$3*Y2715+scaling_params!$G$4*Z2715+scaling_params!$G$5*AA2715+scaling_params!$G$6*AB2715)*100</f>
        <v>15.82814356</v>
      </c>
      <c r="AD2715" s="11" t="s">
        <v>681</v>
      </c>
      <c r="AE2715" s="11">
        <f t="shared" si="2"/>
        <v>0</v>
      </c>
    </row>
    <row r="2716" ht="15.75" customHeight="1">
      <c r="A2716" s="11" t="s">
        <v>536</v>
      </c>
      <c r="B2716" s="11" t="s">
        <v>163</v>
      </c>
      <c r="C2716" s="11" t="s">
        <v>449</v>
      </c>
      <c r="D2716" s="11" t="s">
        <v>174</v>
      </c>
      <c r="E2716" s="12">
        <v>2024.0</v>
      </c>
      <c r="F2716" s="11" t="s">
        <v>166</v>
      </c>
      <c r="G2716" s="11" t="s">
        <v>172</v>
      </c>
      <c r="H2716" s="11">
        <v>4.0</v>
      </c>
      <c r="I2716" s="13">
        <v>8.6</v>
      </c>
      <c r="J2716" s="11">
        <v>0.0</v>
      </c>
      <c r="K2716" s="13">
        <v>4.4</v>
      </c>
      <c r="L2716" s="13">
        <v>3.2</v>
      </c>
      <c r="M2716" s="11">
        <v>-17.0</v>
      </c>
      <c r="N2716" s="14">
        <v>0.6</v>
      </c>
      <c r="O2716" s="13">
        <v>50.8</v>
      </c>
      <c r="P2716" s="13">
        <v>10.1</v>
      </c>
      <c r="Q2716" s="13">
        <v>23.5</v>
      </c>
      <c r="R2716" s="13">
        <v>5.6</v>
      </c>
      <c r="S2716" s="13">
        <v>2.1</v>
      </c>
      <c r="T2716" s="13">
        <v>3.0</v>
      </c>
      <c r="U2716" s="13">
        <v>0.8</v>
      </c>
      <c r="V2716" s="13">
        <v>53.7</v>
      </c>
      <c r="W2716" s="11" t="str">
        <f t="shared" si="1"/>
        <v>C-Weak|BBVA|Digital|2024</v>
      </c>
      <c r="X2716" s="15">
        <f>(MAX(0,MIN(1,1-(K2716-scaling_params!$B$2)/(scaling_params!$C$2-scaling_params!$B$2)))+MAX(0,MIN(1,(L2716-scaling_params!$B$3)/(scaling_params!$C$3-scaling_params!$B$3))))/2</f>
        <v>0.01470588235</v>
      </c>
      <c r="Y2716" s="15">
        <f>(MAX(0,MIN(1,(M2716-scaling_params!$B$4)/(scaling_params!$C$4-scaling_params!$B$4)))+MAX(0,MIN(1,(N2716-scaling_params!$B$5)/(scaling_params!$C$5-scaling_params!$B$5))))/2</f>
        <v>0.1803571429</v>
      </c>
      <c r="Z2716" s="15">
        <f>(MAX(0,MIN(1,(O2716-scaling_params!$B$6)/(scaling_params!$C$6-scaling_params!$B$6)))+MAX(0,MIN(1,1-(P2716-scaling_params!$B$7)/(scaling_params!$C$7-scaling_params!$B$7)))+MAX(0,MIN(1,(T2716-scaling_params!$B$11)/(scaling_params!$C$11-scaling_params!$B$11))))/3</f>
        <v>0.1428571429</v>
      </c>
      <c r="AA2716" s="15">
        <f>(MAX(0,MIN(1,1-(Q2716-scaling_params!$B$8)/(scaling_params!$C$8-scaling_params!$B$8)))+MAX(0,MIN(1,(R2716-scaling_params!$B$9)/(scaling_params!$C$9-scaling_params!$B$9)))+MAX(0,MIN(1,(S2716-scaling_params!$B$10)/(scaling_params!$C$10-scaling_params!$B$10))))/3</f>
        <v>0.04901960784</v>
      </c>
      <c r="AB2716" s="15">
        <f>(MAX(0,MIN(1,(U2716-scaling_params!$B$12)/(scaling_params!$C$12-scaling_params!$B$12)))+MAX(0,MIN(1,(V2716-scaling_params!$B$13)/(scaling_params!$C$13-scaling_params!$B$13))))/2</f>
        <v>0.09363636364</v>
      </c>
      <c r="AC2716" s="13">
        <f>(scaling_params!$G$2*X2716+scaling_params!$G$3*Y2716+scaling_params!$G$4*Z2716+scaling_params!$G$5*AA2716+scaling_params!$G$6*AB2716)*100</f>
        <v>9.908778139</v>
      </c>
      <c r="AD2716" s="11" t="s">
        <v>681</v>
      </c>
      <c r="AE2716" s="11">
        <f t="shared" si="2"/>
        <v>0</v>
      </c>
    </row>
    <row r="2717" ht="15.75" customHeight="1">
      <c r="A2717" s="11" t="s">
        <v>536</v>
      </c>
      <c r="B2717" s="11" t="s">
        <v>163</v>
      </c>
      <c r="C2717" s="11" t="s">
        <v>449</v>
      </c>
      <c r="D2717" s="11" t="s">
        <v>174</v>
      </c>
      <c r="E2717" s="12">
        <v>2025.0</v>
      </c>
      <c r="F2717" s="11" t="s">
        <v>166</v>
      </c>
      <c r="G2717" s="11" t="s">
        <v>172</v>
      </c>
      <c r="H2717" s="11">
        <v>4.0</v>
      </c>
      <c r="I2717" s="13">
        <v>8.3</v>
      </c>
      <c r="J2717" s="11">
        <v>0.0</v>
      </c>
      <c r="K2717" s="13">
        <v>4.9</v>
      </c>
      <c r="L2717" s="13">
        <v>4.6</v>
      </c>
      <c r="M2717" s="11">
        <v>-26.0</v>
      </c>
      <c r="N2717" s="14">
        <v>0.62</v>
      </c>
      <c r="O2717" s="13">
        <v>53.6</v>
      </c>
      <c r="P2717" s="13">
        <v>9.0</v>
      </c>
      <c r="Q2717" s="13">
        <v>22.9</v>
      </c>
      <c r="R2717" s="13">
        <v>8.4</v>
      </c>
      <c r="S2717" s="13">
        <v>2.8</v>
      </c>
      <c r="T2717" s="13">
        <v>2.4</v>
      </c>
      <c r="U2717" s="13">
        <v>0.8</v>
      </c>
      <c r="V2717" s="13">
        <v>55.0</v>
      </c>
      <c r="W2717" s="11" t="str">
        <f t="shared" si="1"/>
        <v>C-Weak|BBVA|Digital|2025</v>
      </c>
      <c r="X2717" s="15">
        <f>(MAX(0,MIN(1,1-(K2717-scaling_params!$B$2)/(scaling_params!$C$2-scaling_params!$B$2)))+MAX(0,MIN(1,(L2717-scaling_params!$B$3)/(scaling_params!$C$3-scaling_params!$B$3))))/2</f>
        <v>0.1176470588</v>
      </c>
      <c r="Y2717" s="15">
        <f>(MAX(0,MIN(1,(M2717-scaling_params!$B$4)/(scaling_params!$C$4-scaling_params!$B$4)))+MAX(0,MIN(1,(N2717-scaling_params!$B$5)/(scaling_params!$C$5-scaling_params!$B$5))))/2</f>
        <v>0.1625</v>
      </c>
      <c r="Z2717" s="15">
        <f>(MAX(0,MIN(1,(O2717-scaling_params!$B$6)/(scaling_params!$C$6-scaling_params!$B$6)))+MAX(0,MIN(1,1-(P2717-scaling_params!$B$7)/(scaling_params!$C$7-scaling_params!$B$7)))+MAX(0,MIN(1,(T2717-scaling_params!$B$11)/(scaling_params!$C$11-scaling_params!$B$11))))/3</f>
        <v>0.1037323037</v>
      </c>
      <c r="AA2717" s="15">
        <f>(MAX(0,MIN(1,1-(Q2717-scaling_params!$B$8)/(scaling_params!$C$8-scaling_params!$B$8)))+MAX(0,MIN(1,(R2717-scaling_params!$B$9)/(scaling_params!$C$9-scaling_params!$B$9)))+MAX(0,MIN(1,(S2717-scaling_params!$B$10)/(scaling_params!$C$10-scaling_params!$B$10))))/3</f>
        <v>0.1176470588</v>
      </c>
      <c r="AB2717" s="15">
        <f>(MAX(0,MIN(1,(U2717-scaling_params!$B$12)/(scaling_params!$C$12-scaling_params!$B$12)))+MAX(0,MIN(1,(V2717-scaling_params!$B$13)/(scaling_params!$C$13-scaling_params!$B$13))))/2</f>
        <v>0.1054545455</v>
      </c>
      <c r="AC2717" s="13">
        <f>(scaling_params!$G$2*X2717+scaling_params!$G$3*Y2717+scaling_params!$G$4*Z2717+scaling_params!$G$5*AA2717+scaling_params!$G$6*AB2717)*100</f>
        <v>12.33611689</v>
      </c>
      <c r="AD2717" s="11" t="s">
        <v>681</v>
      </c>
      <c r="AE2717" s="11">
        <f t="shared" si="2"/>
        <v>0</v>
      </c>
    </row>
    <row r="2718" ht="15.75" customHeight="1">
      <c r="A2718" s="11" t="s">
        <v>537</v>
      </c>
      <c r="B2718" s="11" t="s">
        <v>163</v>
      </c>
      <c r="C2718" s="11" t="s">
        <v>449</v>
      </c>
      <c r="D2718" s="11" t="s">
        <v>170</v>
      </c>
      <c r="E2718" s="12">
        <v>2024.0</v>
      </c>
      <c r="F2718" s="11" t="s">
        <v>166</v>
      </c>
      <c r="G2718" s="11" t="s">
        <v>175</v>
      </c>
      <c r="H2718" s="11">
        <v>1.0</v>
      </c>
      <c r="I2718" s="13">
        <v>8.6</v>
      </c>
      <c r="J2718" s="11">
        <v>0.0</v>
      </c>
      <c r="K2718" s="13">
        <v>4.7</v>
      </c>
      <c r="L2718" s="13">
        <v>5.3</v>
      </c>
      <c r="M2718" s="11">
        <v>-2.0</v>
      </c>
      <c r="N2718" s="14">
        <v>0.7</v>
      </c>
      <c r="O2718" s="13">
        <v>58.3</v>
      </c>
      <c r="P2718" s="13">
        <v>9.6</v>
      </c>
      <c r="Q2718" s="13">
        <v>23.0</v>
      </c>
      <c r="R2718" s="13">
        <v>10.9</v>
      </c>
      <c r="S2718" s="13">
        <v>2.7</v>
      </c>
      <c r="T2718" s="13">
        <v>2.2</v>
      </c>
      <c r="U2718" s="13">
        <v>1.0</v>
      </c>
      <c r="V2718" s="13">
        <v>70.8</v>
      </c>
      <c r="W2718" s="11" t="str">
        <f t="shared" si="1"/>
        <v>C-Weak|BBVA|Risk|2024</v>
      </c>
      <c r="X2718" s="15">
        <f>(MAX(0,MIN(1,1-(K2718-scaling_params!$B$2)/(scaling_params!$C$2-scaling_params!$B$2)))+MAX(0,MIN(1,(L2718-scaling_params!$B$3)/(scaling_params!$C$3-scaling_params!$B$3))))/2</f>
        <v>0.1691176471</v>
      </c>
      <c r="Y2718" s="15">
        <f>(MAX(0,MIN(1,(M2718-scaling_params!$B$4)/(scaling_params!$C$4-scaling_params!$B$4)))+MAX(0,MIN(1,(N2718-scaling_params!$B$5)/(scaling_params!$C$5-scaling_params!$B$5))))/2</f>
        <v>0.3767857143</v>
      </c>
      <c r="Z2718" s="15">
        <f>(MAX(0,MIN(1,(O2718-scaling_params!$B$6)/(scaling_params!$C$6-scaling_params!$B$6)))+MAX(0,MIN(1,1-(P2718-scaling_params!$B$7)/(scaling_params!$C$7-scaling_params!$B$7)))+MAX(0,MIN(1,(T2718-scaling_params!$B$11)/(scaling_params!$C$11-scaling_params!$B$11))))/3</f>
        <v>0.09471947195</v>
      </c>
      <c r="AA2718" s="15">
        <f>(MAX(0,MIN(1,1-(Q2718-scaling_params!$B$8)/(scaling_params!$C$8-scaling_params!$B$8)))+MAX(0,MIN(1,(R2718-scaling_params!$B$9)/(scaling_params!$C$9-scaling_params!$B$9)))+MAX(0,MIN(1,(S2718-scaling_params!$B$10)/(scaling_params!$C$10-scaling_params!$B$10))))/3</f>
        <v>0.1289401837</v>
      </c>
      <c r="AB2718" s="15">
        <f>(MAX(0,MIN(1,(U2718-scaling_params!$B$12)/(scaling_params!$C$12-scaling_params!$B$12)))+MAX(0,MIN(1,(V2718-scaling_params!$B$13)/(scaling_params!$C$13-scaling_params!$B$13))))/2</f>
        <v>0.2490909091</v>
      </c>
      <c r="AC2718" s="13">
        <f>(scaling_params!$G$2*X2718+scaling_params!$G$3*Y2718+scaling_params!$G$4*Z2718+scaling_params!$G$5*AA2718+scaling_params!$G$6*AB2718)*100</f>
        <v>20.26325654</v>
      </c>
      <c r="AD2718" s="11" t="s">
        <v>681</v>
      </c>
      <c r="AE2718" s="11">
        <f t="shared" si="2"/>
        <v>0</v>
      </c>
    </row>
    <row r="2719" ht="15.75" customHeight="1">
      <c r="A2719" s="11" t="s">
        <v>537</v>
      </c>
      <c r="B2719" s="11" t="s">
        <v>163</v>
      </c>
      <c r="C2719" s="11" t="s">
        <v>449</v>
      </c>
      <c r="D2719" s="11" t="s">
        <v>170</v>
      </c>
      <c r="E2719" s="12">
        <v>2025.0</v>
      </c>
      <c r="F2719" s="11" t="s">
        <v>166</v>
      </c>
      <c r="G2719" s="11" t="s">
        <v>175</v>
      </c>
      <c r="H2719" s="11">
        <v>1.0</v>
      </c>
      <c r="I2719" s="13">
        <v>8.3</v>
      </c>
      <c r="J2719" s="11">
        <v>0.0</v>
      </c>
      <c r="K2719" s="13">
        <v>4.1</v>
      </c>
      <c r="L2719" s="13">
        <v>4.9</v>
      </c>
      <c r="M2719" s="11">
        <v>4.0</v>
      </c>
      <c r="N2719" s="14">
        <v>0.74</v>
      </c>
      <c r="O2719" s="13">
        <v>54.6</v>
      </c>
      <c r="P2719" s="13">
        <v>8.4</v>
      </c>
      <c r="Q2719" s="13">
        <v>21.3</v>
      </c>
      <c r="R2719" s="13">
        <v>7.8</v>
      </c>
      <c r="S2719" s="13">
        <v>2.9</v>
      </c>
      <c r="T2719" s="13">
        <v>2.9</v>
      </c>
      <c r="U2719" s="13">
        <v>0.9</v>
      </c>
      <c r="V2719" s="13">
        <v>50.8</v>
      </c>
      <c r="W2719" s="11" t="str">
        <f t="shared" si="1"/>
        <v>C-Weak|BBVA|Risk|2025</v>
      </c>
      <c r="X2719" s="15">
        <f>(MAX(0,MIN(1,1-(K2719-scaling_params!$B$2)/(scaling_params!$C$2-scaling_params!$B$2)))+MAX(0,MIN(1,(L2719-scaling_params!$B$3)/(scaling_params!$C$3-scaling_params!$B$3))))/2</f>
        <v>0.1397058824</v>
      </c>
      <c r="Y2719" s="15">
        <f>(MAX(0,MIN(1,(M2719-scaling_params!$B$4)/(scaling_params!$C$4-scaling_params!$B$4)))+MAX(0,MIN(1,(N2719-scaling_params!$B$5)/(scaling_params!$C$5-scaling_params!$B$5))))/2</f>
        <v>0.4553571429</v>
      </c>
      <c r="Z2719" s="15">
        <f>(MAX(0,MIN(1,(O2719-scaling_params!$B$6)/(scaling_params!$C$6-scaling_params!$B$6)))+MAX(0,MIN(1,1-(P2719-scaling_params!$B$7)/(scaling_params!$C$7-scaling_params!$B$7)))+MAX(0,MIN(1,(T2719-scaling_params!$B$11)/(scaling_params!$C$11-scaling_params!$B$11))))/3</f>
        <v>0.2054054054</v>
      </c>
      <c r="AA2719" s="15">
        <f>(MAX(0,MIN(1,1-(Q2719-scaling_params!$B$8)/(scaling_params!$C$8-scaling_params!$B$8)))+MAX(0,MIN(1,(R2719-scaling_params!$B$9)/(scaling_params!$C$9-scaling_params!$B$9)))+MAX(0,MIN(1,(S2719-scaling_params!$B$10)/(scaling_params!$C$10-scaling_params!$B$10))))/3</f>
        <v>0.1274509804</v>
      </c>
      <c r="AB2719" s="15">
        <f>(MAX(0,MIN(1,(U2719-scaling_params!$B$12)/(scaling_params!$C$12-scaling_params!$B$12)))+MAX(0,MIN(1,(V2719-scaling_params!$B$13)/(scaling_params!$C$13-scaling_params!$B$13))))/2</f>
        <v>0.06727272727</v>
      </c>
      <c r="AC2719" s="13">
        <f>(scaling_params!$G$2*X2719+scaling_params!$G$3*Y2719+scaling_params!$G$4*Z2719+scaling_params!$G$5*AA2719+scaling_params!$G$6*AB2719)*100</f>
        <v>21.84796356</v>
      </c>
      <c r="AD2719" s="11" t="s">
        <v>681</v>
      </c>
      <c r="AE2719" s="11">
        <f t="shared" si="2"/>
        <v>0</v>
      </c>
    </row>
    <row r="2720" ht="15.75" customHeight="1">
      <c r="A2720" s="11" t="s">
        <v>538</v>
      </c>
      <c r="B2720" s="11" t="s">
        <v>163</v>
      </c>
      <c r="C2720" s="11" t="s">
        <v>449</v>
      </c>
      <c r="D2720" s="11" t="s">
        <v>177</v>
      </c>
      <c r="E2720" s="12">
        <v>2024.0</v>
      </c>
      <c r="F2720" s="11" t="s">
        <v>166</v>
      </c>
      <c r="G2720" s="11" t="s">
        <v>172</v>
      </c>
      <c r="H2720" s="11">
        <v>4.0</v>
      </c>
      <c r="I2720" s="13">
        <v>8.6</v>
      </c>
      <c r="J2720" s="11">
        <v>0.0</v>
      </c>
      <c r="K2720" s="13">
        <v>4.9</v>
      </c>
      <c r="L2720" s="13">
        <v>4.1</v>
      </c>
      <c r="M2720" s="11">
        <v>-22.0</v>
      </c>
      <c r="N2720" s="14">
        <v>0.65</v>
      </c>
      <c r="O2720" s="13">
        <v>59.8</v>
      </c>
      <c r="P2720" s="13">
        <v>9.1</v>
      </c>
      <c r="Q2720" s="13">
        <v>23.3</v>
      </c>
      <c r="R2720" s="13">
        <v>7.2</v>
      </c>
      <c r="S2720" s="13">
        <v>2.3</v>
      </c>
      <c r="T2720" s="13">
        <v>2.2</v>
      </c>
      <c r="U2720" s="13">
        <v>0.7</v>
      </c>
      <c r="V2720" s="13">
        <v>52.3</v>
      </c>
      <c r="W2720" s="11" t="str">
        <f t="shared" si="1"/>
        <v>C-Weak|BBVA|Retail|2024</v>
      </c>
      <c r="X2720" s="15">
        <f>(MAX(0,MIN(1,1-(K2720-scaling_params!$B$2)/(scaling_params!$C$2-scaling_params!$B$2)))+MAX(0,MIN(1,(L2720-scaling_params!$B$3)/(scaling_params!$C$3-scaling_params!$B$3))))/2</f>
        <v>0.08088235294</v>
      </c>
      <c r="Y2720" s="15">
        <f>(MAX(0,MIN(1,(M2720-scaling_params!$B$4)/(scaling_params!$C$4-scaling_params!$B$4)))+MAX(0,MIN(1,(N2720-scaling_params!$B$5)/(scaling_params!$C$5-scaling_params!$B$5))))/2</f>
        <v>0.219047619</v>
      </c>
      <c r="Z2720" s="15">
        <f>(MAX(0,MIN(1,(O2720-scaling_params!$B$6)/(scaling_params!$C$6-scaling_params!$B$6)))+MAX(0,MIN(1,1-(P2720-scaling_params!$B$7)/(scaling_params!$C$7-scaling_params!$B$7)))+MAX(0,MIN(1,(T2720-scaling_params!$B$11)/(scaling_params!$C$11-scaling_params!$B$11))))/3</f>
        <v>0.1284809562</v>
      </c>
      <c r="AA2720" s="15">
        <f>(MAX(0,MIN(1,1-(Q2720-scaling_params!$B$8)/(scaling_params!$C$8-scaling_params!$B$8)))+MAX(0,MIN(1,(R2720-scaling_params!$B$9)/(scaling_params!$C$9-scaling_params!$B$9)))+MAX(0,MIN(1,(S2720-scaling_params!$B$10)/(scaling_params!$C$10-scaling_params!$B$10))))/3</f>
        <v>0.06862745098</v>
      </c>
      <c r="AB2720" s="15">
        <f>(MAX(0,MIN(1,(U2720-scaling_params!$B$12)/(scaling_params!$C$12-scaling_params!$B$12)))+MAX(0,MIN(1,(V2720-scaling_params!$B$13)/(scaling_params!$C$13-scaling_params!$B$13))))/2</f>
        <v>0.08090909091</v>
      </c>
      <c r="AC2720" s="13">
        <f>(scaling_params!$G$2*X2720+scaling_params!$G$3*Y2720+scaling_params!$G$4*Z2720+scaling_params!$G$5*AA2720+scaling_params!$G$6*AB2720)*100</f>
        <v>12.23022722</v>
      </c>
      <c r="AD2720" s="11" t="s">
        <v>681</v>
      </c>
      <c r="AE2720" s="11">
        <f t="shared" si="2"/>
        <v>0</v>
      </c>
    </row>
    <row r="2721" ht="15.75" customHeight="1">
      <c r="A2721" s="11" t="s">
        <v>538</v>
      </c>
      <c r="B2721" s="11" t="s">
        <v>163</v>
      </c>
      <c r="C2721" s="11" t="s">
        <v>449</v>
      </c>
      <c r="D2721" s="11" t="s">
        <v>177</v>
      </c>
      <c r="E2721" s="12">
        <v>2025.0</v>
      </c>
      <c r="F2721" s="11" t="s">
        <v>166</v>
      </c>
      <c r="G2721" s="11" t="s">
        <v>172</v>
      </c>
      <c r="H2721" s="11">
        <v>4.0</v>
      </c>
      <c r="I2721" s="13">
        <v>8.3</v>
      </c>
      <c r="J2721" s="11">
        <v>0.0</v>
      </c>
      <c r="K2721" s="13">
        <v>5.4</v>
      </c>
      <c r="L2721" s="13">
        <v>4.6</v>
      </c>
      <c r="M2721" s="11">
        <v>-24.0</v>
      </c>
      <c r="N2721" s="14">
        <v>0.66</v>
      </c>
      <c r="O2721" s="13">
        <v>52.5</v>
      </c>
      <c r="P2721" s="13">
        <v>9.5</v>
      </c>
      <c r="Q2721" s="13">
        <v>23.0</v>
      </c>
      <c r="R2721" s="13">
        <v>10.6</v>
      </c>
      <c r="S2721" s="13">
        <v>3.1</v>
      </c>
      <c r="T2721" s="13">
        <v>2.2</v>
      </c>
      <c r="U2721" s="13">
        <v>0.7</v>
      </c>
      <c r="V2721" s="13">
        <v>57.2</v>
      </c>
      <c r="W2721" s="11" t="str">
        <f t="shared" si="1"/>
        <v>C-Weak|BBVA|Retail|2025</v>
      </c>
      <c r="X2721" s="15">
        <f>(MAX(0,MIN(1,1-(K2721-scaling_params!$B$2)/(scaling_params!$C$2-scaling_params!$B$2)))+MAX(0,MIN(1,(L2721-scaling_params!$B$3)/(scaling_params!$C$3-scaling_params!$B$3))))/2</f>
        <v>0.1176470588</v>
      </c>
      <c r="Y2721" s="15">
        <f>(MAX(0,MIN(1,(M2721-scaling_params!$B$4)/(scaling_params!$C$4-scaling_params!$B$4)))+MAX(0,MIN(1,(N2721-scaling_params!$B$5)/(scaling_params!$C$5-scaling_params!$B$5))))/2</f>
        <v>0.2220238095</v>
      </c>
      <c r="Z2721" s="15">
        <f>(MAX(0,MIN(1,(O2721-scaling_params!$B$6)/(scaling_params!$C$6-scaling_params!$B$6)))+MAX(0,MIN(1,1-(P2721-scaling_params!$B$7)/(scaling_params!$C$7-scaling_params!$B$7)))+MAX(0,MIN(1,(T2721-scaling_params!$B$11)/(scaling_params!$C$11-scaling_params!$B$11))))/3</f>
        <v>0.06666666667</v>
      </c>
      <c r="AA2721" s="15">
        <f>(MAX(0,MIN(1,1-(Q2721-scaling_params!$B$8)/(scaling_params!$C$8-scaling_params!$B$8)))+MAX(0,MIN(1,(R2721-scaling_params!$B$9)/(scaling_params!$C$9-scaling_params!$B$9)))+MAX(0,MIN(1,(S2721-scaling_params!$B$10)/(scaling_params!$C$10-scaling_params!$B$10))))/3</f>
        <v>0.1554976421</v>
      </c>
      <c r="AB2721" s="15">
        <f>(MAX(0,MIN(1,(U2721-scaling_params!$B$12)/(scaling_params!$C$12-scaling_params!$B$12)))+MAX(0,MIN(1,(V2721-scaling_params!$B$13)/(scaling_params!$C$13-scaling_params!$B$13))))/2</f>
        <v>0.1254545455</v>
      </c>
      <c r="AC2721" s="13">
        <f>(scaling_params!$G$2*X2721+scaling_params!$G$3*Y2721+scaling_params!$G$4*Z2721+scaling_params!$G$5*AA2721+scaling_params!$G$6*AB2721)*100</f>
        <v>13.76605421</v>
      </c>
      <c r="AD2721" s="11" t="s">
        <v>681</v>
      </c>
      <c r="AE2721" s="11">
        <f t="shared" si="2"/>
        <v>0</v>
      </c>
    </row>
    <row r="2722" ht="15.75" customHeight="1">
      <c r="A2722" s="11" t="s">
        <v>539</v>
      </c>
      <c r="B2722" s="11" t="s">
        <v>163</v>
      </c>
      <c r="C2722" s="11" t="s">
        <v>449</v>
      </c>
      <c r="D2722" s="11" t="s">
        <v>165</v>
      </c>
      <c r="E2722" s="12">
        <v>2024.0</v>
      </c>
      <c r="F2722" s="11" t="s">
        <v>171</v>
      </c>
      <c r="G2722" s="11" t="s">
        <v>167</v>
      </c>
      <c r="H2722" s="11">
        <v>3.0</v>
      </c>
      <c r="I2722" s="13">
        <v>8.6</v>
      </c>
      <c r="J2722" s="11">
        <v>0.0</v>
      </c>
      <c r="K2722" s="13">
        <v>5.2</v>
      </c>
      <c r="L2722" s="13">
        <v>4.3</v>
      </c>
      <c r="M2722" s="11">
        <v>-5.0</v>
      </c>
      <c r="N2722" s="14">
        <v>0.59</v>
      </c>
      <c r="O2722" s="13">
        <v>53.3</v>
      </c>
      <c r="P2722" s="13">
        <v>9.3</v>
      </c>
      <c r="Q2722" s="13">
        <v>24.0</v>
      </c>
      <c r="R2722" s="13">
        <v>6.7</v>
      </c>
      <c r="S2722" s="13">
        <v>2.2</v>
      </c>
      <c r="T2722" s="13">
        <v>2.0</v>
      </c>
      <c r="U2722" s="13">
        <v>0.6</v>
      </c>
      <c r="V2722" s="13">
        <v>59.6</v>
      </c>
      <c r="W2722" s="11" t="str">
        <f t="shared" si="1"/>
        <v>C-Weak|BBVA|Operations|2024</v>
      </c>
      <c r="X2722" s="15">
        <f>(MAX(0,MIN(1,1-(K2722-scaling_params!$B$2)/(scaling_params!$C$2-scaling_params!$B$2)))+MAX(0,MIN(1,(L2722-scaling_params!$B$3)/(scaling_params!$C$3-scaling_params!$B$3))))/2</f>
        <v>0.09558823529</v>
      </c>
      <c r="Y2722" s="15">
        <f>(MAX(0,MIN(1,(M2722-scaling_params!$B$4)/(scaling_params!$C$4-scaling_params!$B$4)))+MAX(0,MIN(1,(N2722-scaling_params!$B$5)/(scaling_params!$C$5-scaling_params!$B$5))))/2</f>
        <v>0.225</v>
      </c>
      <c r="Z2722" s="15">
        <f>(MAX(0,MIN(1,(O2722-scaling_params!$B$6)/(scaling_params!$C$6-scaling_params!$B$6)))+MAX(0,MIN(1,1-(P2722-scaling_params!$B$7)/(scaling_params!$C$7-scaling_params!$B$7)))+MAX(0,MIN(1,(T2722-scaling_params!$B$11)/(scaling_params!$C$11-scaling_params!$B$11))))/3</f>
        <v>0.04761904762</v>
      </c>
      <c r="AA2722" s="15">
        <f>(MAX(0,MIN(1,1-(Q2722-scaling_params!$B$8)/(scaling_params!$C$8-scaling_params!$B$8)))+MAX(0,MIN(1,(R2722-scaling_params!$B$9)/(scaling_params!$C$9-scaling_params!$B$9)))+MAX(0,MIN(1,(S2722-scaling_params!$B$10)/(scaling_params!$C$10-scaling_params!$B$10))))/3</f>
        <v>0.05882352941</v>
      </c>
      <c r="AB2722" s="15">
        <f>(MAX(0,MIN(1,(U2722-scaling_params!$B$12)/(scaling_params!$C$12-scaling_params!$B$12)))+MAX(0,MIN(1,(V2722-scaling_params!$B$13)/(scaling_params!$C$13-scaling_params!$B$13))))/2</f>
        <v>0.1472727273</v>
      </c>
      <c r="AC2722" s="13">
        <f>(scaling_params!$G$2*X2722+scaling_params!$G$3*Y2722+scaling_params!$G$4*Z2722+scaling_params!$G$5*AA2722+scaling_params!$G$6*AB2722)*100</f>
        <v>11.42598345</v>
      </c>
      <c r="AD2722" s="11" t="s">
        <v>681</v>
      </c>
      <c r="AE2722" s="11">
        <f t="shared" si="2"/>
        <v>0</v>
      </c>
    </row>
    <row r="2723" ht="15.75" customHeight="1">
      <c r="A2723" s="11" t="s">
        <v>539</v>
      </c>
      <c r="B2723" s="11" t="s">
        <v>163</v>
      </c>
      <c r="C2723" s="11" t="s">
        <v>449</v>
      </c>
      <c r="D2723" s="11" t="s">
        <v>165</v>
      </c>
      <c r="E2723" s="12">
        <v>2025.0</v>
      </c>
      <c r="F2723" s="11" t="s">
        <v>171</v>
      </c>
      <c r="G2723" s="11" t="s">
        <v>167</v>
      </c>
      <c r="H2723" s="11">
        <v>3.0</v>
      </c>
      <c r="I2723" s="13">
        <v>8.3</v>
      </c>
      <c r="J2723" s="11">
        <v>0.0</v>
      </c>
      <c r="K2723" s="13">
        <v>4.5</v>
      </c>
      <c r="L2723" s="13">
        <v>6.3</v>
      </c>
      <c r="M2723" s="11">
        <v>-2.0</v>
      </c>
      <c r="N2723" s="14">
        <v>0.68</v>
      </c>
      <c r="O2723" s="13">
        <v>52.7</v>
      </c>
      <c r="P2723" s="13">
        <v>9.3</v>
      </c>
      <c r="Q2723" s="13">
        <v>21.4</v>
      </c>
      <c r="R2723" s="13">
        <v>5.7</v>
      </c>
      <c r="S2723" s="13">
        <v>2.7</v>
      </c>
      <c r="T2723" s="13">
        <v>2.4</v>
      </c>
      <c r="U2723" s="13">
        <v>0.5</v>
      </c>
      <c r="V2723" s="13">
        <v>63.7</v>
      </c>
      <c r="W2723" s="11" t="str">
        <f t="shared" si="1"/>
        <v>C-Weak|BBVA|Operations|2025</v>
      </c>
      <c r="X2723" s="15">
        <f>(MAX(0,MIN(1,1-(K2723-scaling_params!$B$2)/(scaling_params!$C$2-scaling_params!$B$2)))+MAX(0,MIN(1,(L2723-scaling_params!$B$3)/(scaling_params!$C$3-scaling_params!$B$3))))/2</f>
        <v>0.2426470588</v>
      </c>
      <c r="Y2723" s="15">
        <f>(MAX(0,MIN(1,(M2723-scaling_params!$B$4)/(scaling_params!$C$4-scaling_params!$B$4)))+MAX(0,MIN(1,(N2723-scaling_params!$B$5)/(scaling_params!$C$5-scaling_params!$B$5))))/2</f>
        <v>0.3517857143</v>
      </c>
      <c r="Z2723" s="15">
        <f>(MAX(0,MIN(1,(O2723-scaling_params!$B$6)/(scaling_params!$C$6-scaling_params!$B$6)))+MAX(0,MIN(1,1-(P2723-scaling_params!$B$7)/(scaling_params!$C$7-scaling_params!$B$7)))+MAX(0,MIN(1,(T2723-scaling_params!$B$11)/(scaling_params!$C$11-scaling_params!$B$11))))/3</f>
        <v>0.08571428571</v>
      </c>
      <c r="AA2723" s="15">
        <f>(MAX(0,MIN(1,1-(Q2723-scaling_params!$B$8)/(scaling_params!$C$8-scaling_params!$B$8)))+MAX(0,MIN(1,(R2723-scaling_params!$B$9)/(scaling_params!$C$9-scaling_params!$B$9)))+MAX(0,MIN(1,(S2723-scaling_params!$B$10)/(scaling_params!$C$10-scaling_params!$B$10))))/3</f>
        <v>0.1078431373</v>
      </c>
      <c r="AB2723" s="15">
        <f>(MAX(0,MIN(1,(U2723-scaling_params!$B$12)/(scaling_params!$C$12-scaling_params!$B$12)))+MAX(0,MIN(1,(V2723-scaling_params!$B$13)/(scaling_params!$C$13-scaling_params!$B$13))))/2</f>
        <v>0.1845454545</v>
      </c>
      <c r="AC2723" s="13">
        <f>(scaling_params!$G$2*X2723+scaling_params!$G$3*Y2723+scaling_params!$G$4*Z2723+scaling_params!$G$5*AA2723+scaling_params!$G$6*AB2723)*100</f>
        <v>20.05913146</v>
      </c>
      <c r="AD2723" s="11" t="s">
        <v>681</v>
      </c>
      <c r="AE2723" s="11">
        <f t="shared" si="2"/>
        <v>0</v>
      </c>
    </row>
    <row r="2724" ht="15.75" customHeight="1">
      <c r="A2724" s="11" t="s">
        <v>540</v>
      </c>
      <c r="B2724" s="11" t="s">
        <v>163</v>
      </c>
      <c r="C2724" s="11" t="s">
        <v>449</v>
      </c>
      <c r="D2724" s="11" t="s">
        <v>181</v>
      </c>
      <c r="E2724" s="12">
        <v>2024.0</v>
      </c>
      <c r="F2724" s="11" t="s">
        <v>166</v>
      </c>
      <c r="G2724" s="11" t="s">
        <v>172</v>
      </c>
      <c r="H2724" s="11">
        <v>5.0</v>
      </c>
      <c r="I2724" s="13">
        <v>8.6</v>
      </c>
      <c r="J2724" s="11">
        <v>0.0</v>
      </c>
      <c r="K2724" s="13">
        <v>5.0</v>
      </c>
      <c r="L2724" s="13">
        <v>4.8</v>
      </c>
      <c r="M2724" s="11">
        <v>8.0</v>
      </c>
      <c r="N2724" s="14">
        <v>0.66</v>
      </c>
      <c r="O2724" s="13">
        <v>58.2</v>
      </c>
      <c r="P2724" s="13">
        <v>10.1</v>
      </c>
      <c r="Q2724" s="13">
        <v>23.5</v>
      </c>
      <c r="R2724" s="13">
        <v>8.2</v>
      </c>
      <c r="S2724" s="13">
        <v>2.6</v>
      </c>
      <c r="T2724" s="13">
        <v>2.7</v>
      </c>
      <c r="U2724" s="13">
        <v>1.0</v>
      </c>
      <c r="V2724" s="13">
        <v>61.8</v>
      </c>
      <c r="W2724" s="11" t="str">
        <f t="shared" si="1"/>
        <v>C-Weak|BBVA|Corporate|2024</v>
      </c>
      <c r="X2724" s="15">
        <f>(MAX(0,MIN(1,1-(K2724-scaling_params!$B$2)/(scaling_params!$C$2-scaling_params!$B$2)))+MAX(0,MIN(1,(L2724-scaling_params!$B$3)/(scaling_params!$C$3-scaling_params!$B$3))))/2</f>
        <v>0.1323529412</v>
      </c>
      <c r="Y2724" s="15">
        <f>(MAX(0,MIN(1,(M2724-scaling_params!$B$4)/(scaling_params!$C$4-scaling_params!$B$4)))+MAX(0,MIN(1,(N2724-scaling_params!$B$5)/(scaling_params!$C$5-scaling_params!$B$5))))/2</f>
        <v>0.3744047619</v>
      </c>
      <c r="Z2724" s="15">
        <f>(MAX(0,MIN(1,(O2724-scaling_params!$B$6)/(scaling_params!$C$6-scaling_params!$B$6)))+MAX(0,MIN(1,1-(P2724-scaling_params!$B$7)/(scaling_params!$C$7-scaling_params!$B$7)))+MAX(0,MIN(1,(T2724-scaling_params!$B$11)/(scaling_params!$C$11-scaling_params!$B$11))))/3</f>
        <v>0.1406883545</v>
      </c>
      <c r="AA2724" s="15">
        <f>(MAX(0,MIN(1,1-(Q2724-scaling_params!$B$8)/(scaling_params!$C$8-scaling_params!$B$8)))+MAX(0,MIN(1,(R2724-scaling_params!$B$9)/(scaling_params!$C$9-scaling_params!$B$9)))+MAX(0,MIN(1,(S2724-scaling_params!$B$10)/(scaling_params!$C$10-scaling_params!$B$10))))/3</f>
        <v>0.09803921569</v>
      </c>
      <c r="AB2724" s="15">
        <f>(MAX(0,MIN(1,(U2724-scaling_params!$B$12)/(scaling_params!$C$12-scaling_params!$B$12)))+MAX(0,MIN(1,(V2724-scaling_params!$B$13)/(scaling_params!$C$13-scaling_params!$B$13))))/2</f>
        <v>0.1672727273</v>
      </c>
      <c r="AC2724" s="13">
        <f>(scaling_params!$G$2*X2724+scaling_params!$G$3*Y2724+scaling_params!$G$4*Z2724+scaling_params!$G$5*AA2724+scaling_params!$G$6*AB2724)*100</f>
        <v>18.91429073</v>
      </c>
      <c r="AD2724" s="11" t="s">
        <v>681</v>
      </c>
      <c r="AE2724" s="11">
        <f t="shared" si="2"/>
        <v>0</v>
      </c>
    </row>
    <row r="2725" ht="15.75" customHeight="1">
      <c r="A2725" s="11" t="s">
        <v>540</v>
      </c>
      <c r="B2725" s="11" t="s">
        <v>163</v>
      </c>
      <c r="C2725" s="11" t="s">
        <v>449</v>
      </c>
      <c r="D2725" s="11" t="s">
        <v>181</v>
      </c>
      <c r="E2725" s="12">
        <v>2025.0</v>
      </c>
      <c r="F2725" s="11" t="s">
        <v>166</v>
      </c>
      <c r="G2725" s="11" t="s">
        <v>172</v>
      </c>
      <c r="H2725" s="11">
        <v>5.0</v>
      </c>
      <c r="I2725" s="13">
        <v>8.3</v>
      </c>
      <c r="J2725" s="11">
        <v>1.0</v>
      </c>
      <c r="K2725" s="13">
        <v>5.1</v>
      </c>
      <c r="L2725" s="13">
        <v>4.7</v>
      </c>
      <c r="M2725" s="11">
        <v>-9.0</v>
      </c>
      <c r="N2725" s="14">
        <v>0.75</v>
      </c>
      <c r="O2725" s="13">
        <v>54.3</v>
      </c>
      <c r="P2725" s="13">
        <v>9.4</v>
      </c>
      <c r="Q2725" s="13">
        <v>22.9</v>
      </c>
      <c r="R2725" s="13">
        <v>7.0</v>
      </c>
      <c r="S2725" s="13">
        <v>2.4</v>
      </c>
      <c r="T2725" s="13">
        <v>2.7</v>
      </c>
      <c r="U2725" s="13">
        <v>0.8</v>
      </c>
      <c r="V2725" s="13">
        <v>58.2</v>
      </c>
      <c r="W2725" s="11" t="str">
        <f t="shared" si="1"/>
        <v>C-Weak|BBVA|Corporate|2025</v>
      </c>
      <c r="X2725" s="15">
        <f>(MAX(0,MIN(1,1-(K2725-scaling_params!$B$2)/(scaling_params!$C$2-scaling_params!$B$2)))+MAX(0,MIN(1,(L2725-scaling_params!$B$3)/(scaling_params!$C$3-scaling_params!$B$3))))/2</f>
        <v>0.125</v>
      </c>
      <c r="Y2725" s="15">
        <f>(MAX(0,MIN(1,(M2725-scaling_params!$B$4)/(scaling_params!$C$4-scaling_params!$B$4)))+MAX(0,MIN(1,(N2725-scaling_params!$B$5)/(scaling_params!$C$5-scaling_params!$B$5))))/2</f>
        <v>0.405952381</v>
      </c>
      <c r="Z2725" s="15">
        <f>(MAX(0,MIN(1,(O2725-scaling_params!$B$6)/(scaling_params!$C$6-scaling_params!$B$6)))+MAX(0,MIN(1,1-(P2725-scaling_params!$B$7)/(scaling_params!$C$7-scaling_params!$B$7)))+MAX(0,MIN(1,(T2725-scaling_params!$B$11)/(scaling_params!$C$11-scaling_params!$B$11))))/3</f>
        <v>0.1142857143</v>
      </c>
      <c r="AA2725" s="15">
        <f>(MAX(0,MIN(1,1-(Q2725-scaling_params!$B$8)/(scaling_params!$C$8-scaling_params!$B$8)))+MAX(0,MIN(1,(R2725-scaling_params!$B$9)/(scaling_params!$C$9-scaling_params!$B$9)))+MAX(0,MIN(1,(S2725-scaling_params!$B$10)/(scaling_params!$C$10-scaling_params!$B$10))))/3</f>
        <v>0.07843137255</v>
      </c>
      <c r="AB2725" s="15">
        <f>(MAX(0,MIN(1,(U2725-scaling_params!$B$12)/(scaling_params!$C$12-scaling_params!$B$12)))+MAX(0,MIN(1,(V2725-scaling_params!$B$13)/(scaling_params!$C$13-scaling_params!$B$13))))/2</f>
        <v>0.1345454545</v>
      </c>
      <c r="AC2725" s="13">
        <f>(scaling_params!$G$2*X2725+scaling_params!$G$3*Y2725+scaling_params!$G$4*Z2725+scaling_params!$G$5*AA2725+scaling_params!$G$6*AB2725)*100</f>
        <v>18.13112376</v>
      </c>
      <c r="AD2725" s="11" t="s">
        <v>681</v>
      </c>
      <c r="AE2725" s="11">
        <f t="shared" si="2"/>
        <v>0</v>
      </c>
    </row>
    <row r="2726" ht="15.75" customHeight="1">
      <c r="A2726" s="11" t="s">
        <v>541</v>
      </c>
      <c r="B2726" s="11" t="s">
        <v>163</v>
      </c>
      <c r="C2726" s="11" t="s">
        <v>449</v>
      </c>
      <c r="D2726" s="11" t="s">
        <v>174</v>
      </c>
      <c r="E2726" s="12">
        <v>2024.0</v>
      </c>
      <c r="F2726" s="11" t="s">
        <v>171</v>
      </c>
      <c r="G2726" s="11" t="s">
        <v>167</v>
      </c>
      <c r="H2726" s="11">
        <v>2.0</v>
      </c>
      <c r="I2726" s="13">
        <v>8.6</v>
      </c>
      <c r="J2726" s="11">
        <v>1.0</v>
      </c>
      <c r="K2726" s="13">
        <v>4.4</v>
      </c>
      <c r="L2726" s="13">
        <v>4.9</v>
      </c>
      <c r="M2726" s="11">
        <v>-22.0</v>
      </c>
      <c r="N2726" s="14">
        <v>0.68</v>
      </c>
      <c r="O2726" s="13">
        <v>50.8</v>
      </c>
      <c r="P2726" s="13">
        <v>10.1</v>
      </c>
      <c r="Q2726" s="13">
        <v>23.5</v>
      </c>
      <c r="R2726" s="13">
        <v>5.6</v>
      </c>
      <c r="S2726" s="13">
        <v>1.7</v>
      </c>
      <c r="T2726" s="13">
        <v>1.8</v>
      </c>
      <c r="U2726" s="13">
        <v>0.8</v>
      </c>
      <c r="V2726" s="13">
        <v>51.4</v>
      </c>
      <c r="W2726" s="11" t="str">
        <f t="shared" si="1"/>
        <v>C-Weak|BBVA|Digital|2024</v>
      </c>
      <c r="X2726" s="15">
        <f>(MAX(0,MIN(1,1-(K2726-scaling_params!$B$2)/(scaling_params!$C$2-scaling_params!$B$2)))+MAX(0,MIN(1,(L2726-scaling_params!$B$3)/(scaling_params!$C$3-scaling_params!$B$3))))/2</f>
        <v>0.1397058824</v>
      </c>
      <c r="Y2726" s="15">
        <f>(MAX(0,MIN(1,(M2726-scaling_params!$B$4)/(scaling_params!$C$4-scaling_params!$B$4)))+MAX(0,MIN(1,(N2726-scaling_params!$B$5)/(scaling_params!$C$5-scaling_params!$B$5))))/2</f>
        <v>0.256547619</v>
      </c>
      <c r="Z2726" s="15">
        <f>(MAX(0,MIN(1,(O2726-scaling_params!$B$6)/(scaling_params!$C$6-scaling_params!$B$6)))+MAX(0,MIN(1,1-(P2726-scaling_params!$B$7)/(scaling_params!$C$7-scaling_params!$B$7)))+MAX(0,MIN(1,(T2726-scaling_params!$B$11)/(scaling_params!$C$11-scaling_params!$B$11))))/3</f>
        <v>0.02857142857</v>
      </c>
      <c r="AA2726" s="15">
        <f>(MAX(0,MIN(1,1-(Q2726-scaling_params!$B$8)/(scaling_params!$C$8-scaling_params!$B$8)))+MAX(0,MIN(1,(R2726-scaling_params!$B$9)/(scaling_params!$C$9-scaling_params!$B$9)))+MAX(0,MIN(1,(S2726-scaling_params!$B$10)/(scaling_params!$C$10-scaling_params!$B$10))))/3</f>
        <v>0.009803921569</v>
      </c>
      <c r="AB2726" s="15">
        <f>(MAX(0,MIN(1,(U2726-scaling_params!$B$12)/(scaling_params!$C$12-scaling_params!$B$12)))+MAX(0,MIN(1,(V2726-scaling_params!$B$13)/(scaling_params!$C$13-scaling_params!$B$13))))/2</f>
        <v>0.07272727273</v>
      </c>
      <c r="AC2726" s="13">
        <f>(scaling_params!$G$2*X2726+scaling_params!$G$3*Y2726+scaling_params!$G$4*Z2726+scaling_params!$G$5*AA2726+scaling_params!$G$6*AB2726)*100</f>
        <v>11.01411669</v>
      </c>
      <c r="AD2726" s="11" t="s">
        <v>681</v>
      </c>
      <c r="AE2726" s="11">
        <f t="shared" si="2"/>
        <v>0</v>
      </c>
    </row>
    <row r="2727" ht="15.75" customHeight="1">
      <c r="A2727" s="11" t="s">
        <v>541</v>
      </c>
      <c r="B2727" s="11" t="s">
        <v>163</v>
      </c>
      <c r="C2727" s="11" t="s">
        <v>449</v>
      </c>
      <c r="D2727" s="11" t="s">
        <v>174</v>
      </c>
      <c r="E2727" s="12">
        <v>2025.0</v>
      </c>
      <c r="F2727" s="11" t="s">
        <v>171</v>
      </c>
      <c r="G2727" s="11" t="s">
        <v>167</v>
      </c>
      <c r="H2727" s="11">
        <v>2.0</v>
      </c>
      <c r="I2727" s="13">
        <v>8.3</v>
      </c>
      <c r="J2727" s="11">
        <v>0.0</v>
      </c>
      <c r="K2727" s="13">
        <v>4.9</v>
      </c>
      <c r="L2727" s="13">
        <v>4.5</v>
      </c>
      <c r="M2727" s="11">
        <v>-29.0</v>
      </c>
      <c r="N2727" s="14">
        <v>0.65</v>
      </c>
      <c r="O2727" s="13">
        <v>53.6</v>
      </c>
      <c r="P2727" s="13">
        <v>9.0</v>
      </c>
      <c r="Q2727" s="13">
        <v>22.9</v>
      </c>
      <c r="R2727" s="13">
        <v>8.4</v>
      </c>
      <c r="S2727" s="13">
        <v>1.6</v>
      </c>
      <c r="T2727" s="13">
        <v>1.1</v>
      </c>
      <c r="U2727" s="13">
        <v>0.8</v>
      </c>
      <c r="V2727" s="13">
        <v>56.5</v>
      </c>
      <c r="W2727" s="11" t="str">
        <f t="shared" si="1"/>
        <v>C-Weak|BBVA|Digital|2025</v>
      </c>
      <c r="X2727" s="15">
        <f>(MAX(0,MIN(1,1-(K2727-scaling_params!$B$2)/(scaling_params!$C$2-scaling_params!$B$2)))+MAX(0,MIN(1,(L2727-scaling_params!$B$3)/(scaling_params!$C$3-scaling_params!$B$3))))/2</f>
        <v>0.1102941176</v>
      </c>
      <c r="Y2727" s="15">
        <f>(MAX(0,MIN(1,(M2727-scaling_params!$B$4)/(scaling_params!$C$4-scaling_params!$B$4)))+MAX(0,MIN(1,(N2727-scaling_params!$B$5)/(scaling_params!$C$5-scaling_params!$B$5))))/2</f>
        <v>0.1857142857</v>
      </c>
      <c r="Z2727" s="15">
        <f>(MAX(0,MIN(1,(O2727-scaling_params!$B$6)/(scaling_params!$C$6-scaling_params!$B$6)))+MAX(0,MIN(1,1-(P2727-scaling_params!$B$7)/(scaling_params!$C$7-scaling_params!$B$7)))+MAX(0,MIN(1,(T2727-scaling_params!$B$11)/(scaling_params!$C$11-scaling_params!$B$11))))/3</f>
        <v>0.01801801802</v>
      </c>
      <c r="AA2727" s="15">
        <f>(MAX(0,MIN(1,1-(Q2727-scaling_params!$B$8)/(scaling_params!$C$8-scaling_params!$B$8)))+MAX(0,MIN(1,(R2727-scaling_params!$B$9)/(scaling_params!$C$9-scaling_params!$B$9)))+MAX(0,MIN(1,(S2727-scaling_params!$B$10)/(scaling_params!$C$10-scaling_params!$B$10))))/3</f>
        <v>0</v>
      </c>
      <c r="AB2727" s="15">
        <f>(MAX(0,MIN(1,(U2727-scaling_params!$B$12)/(scaling_params!$C$12-scaling_params!$B$12)))+MAX(0,MIN(1,(V2727-scaling_params!$B$13)/(scaling_params!$C$13-scaling_params!$B$13))))/2</f>
        <v>0.1190909091</v>
      </c>
      <c r="AC2727" s="13">
        <f>(scaling_params!$G$2*X2727+scaling_params!$G$3*Y2727+scaling_params!$G$4*Z2727+scaling_params!$G$5*AA2727+scaling_params!$G$6*AB2727)*100</f>
        <v>8.78489363</v>
      </c>
      <c r="AD2727" s="11" t="s">
        <v>681</v>
      </c>
      <c r="AE2727" s="11">
        <f t="shared" si="2"/>
        <v>0</v>
      </c>
    </row>
    <row r="2728" ht="15.75" customHeight="1">
      <c r="A2728" s="11" t="s">
        <v>542</v>
      </c>
      <c r="B2728" s="11" t="s">
        <v>163</v>
      </c>
      <c r="C2728" s="11" t="s">
        <v>449</v>
      </c>
      <c r="D2728" s="11" t="s">
        <v>177</v>
      </c>
      <c r="E2728" s="12">
        <v>2024.0</v>
      </c>
      <c r="F2728" s="11" t="s">
        <v>166</v>
      </c>
      <c r="G2728" s="11" t="s">
        <v>175</v>
      </c>
      <c r="H2728" s="11">
        <v>1.0</v>
      </c>
      <c r="I2728" s="13">
        <v>8.6</v>
      </c>
      <c r="J2728" s="11">
        <v>0.0</v>
      </c>
      <c r="K2728" s="13">
        <v>4.9</v>
      </c>
      <c r="L2728" s="13">
        <v>3.2</v>
      </c>
      <c r="M2728" s="11">
        <v>-31.0</v>
      </c>
      <c r="N2728" s="14">
        <v>0.65</v>
      </c>
      <c r="O2728" s="13">
        <v>59.8</v>
      </c>
      <c r="P2728" s="13">
        <v>9.1</v>
      </c>
      <c r="Q2728" s="13">
        <v>23.3</v>
      </c>
      <c r="R2728" s="13">
        <v>7.2</v>
      </c>
      <c r="S2728" s="13">
        <v>1.8</v>
      </c>
      <c r="T2728" s="13">
        <v>1.0</v>
      </c>
      <c r="U2728" s="13">
        <v>0.7</v>
      </c>
      <c r="V2728" s="13">
        <v>48.7</v>
      </c>
      <c r="W2728" s="11" t="str">
        <f t="shared" si="1"/>
        <v>C-Weak|BBVA|Retail|2024</v>
      </c>
      <c r="X2728" s="15">
        <f>(MAX(0,MIN(1,1-(K2728-scaling_params!$B$2)/(scaling_params!$C$2-scaling_params!$B$2)))+MAX(0,MIN(1,(L2728-scaling_params!$B$3)/(scaling_params!$C$3-scaling_params!$B$3))))/2</f>
        <v>0.01470588235</v>
      </c>
      <c r="Y2728" s="15">
        <f>(MAX(0,MIN(1,(M2728-scaling_params!$B$4)/(scaling_params!$C$4-scaling_params!$B$4)))+MAX(0,MIN(1,(N2728-scaling_params!$B$5)/(scaling_params!$C$5-scaling_params!$B$5))))/2</f>
        <v>0.1761904762</v>
      </c>
      <c r="Z2728" s="15">
        <f>(MAX(0,MIN(1,(O2728-scaling_params!$B$6)/(scaling_params!$C$6-scaling_params!$B$6)))+MAX(0,MIN(1,1-(P2728-scaling_params!$B$7)/(scaling_params!$C$7-scaling_params!$B$7)))+MAX(0,MIN(1,(T2728-scaling_params!$B$11)/(scaling_params!$C$11-scaling_params!$B$11))))/3</f>
        <v>0.06181428954</v>
      </c>
      <c r="AA2728" s="15">
        <f>(MAX(0,MIN(1,1-(Q2728-scaling_params!$B$8)/(scaling_params!$C$8-scaling_params!$B$8)))+MAX(0,MIN(1,(R2728-scaling_params!$B$9)/(scaling_params!$C$9-scaling_params!$B$9)))+MAX(0,MIN(1,(S2728-scaling_params!$B$10)/(scaling_params!$C$10-scaling_params!$B$10))))/3</f>
        <v>0.01960784314</v>
      </c>
      <c r="AB2728" s="15">
        <f>(MAX(0,MIN(1,(U2728-scaling_params!$B$12)/(scaling_params!$C$12-scaling_params!$B$12)))+MAX(0,MIN(1,(V2728-scaling_params!$B$13)/(scaling_params!$C$13-scaling_params!$B$13))))/2</f>
        <v>0.04818181818</v>
      </c>
      <c r="AC2728" s="13">
        <f>(scaling_params!$G$2*X2728+scaling_params!$G$3*Y2728+scaling_params!$G$4*Z2728+scaling_params!$G$5*AA2728+scaling_params!$G$6*AB2728)*100</f>
        <v>6.852343724</v>
      </c>
      <c r="AD2728" s="11" t="s">
        <v>681</v>
      </c>
      <c r="AE2728" s="11">
        <f t="shared" si="2"/>
        <v>0</v>
      </c>
    </row>
    <row r="2729" ht="15.75" customHeight="1">
      <c r="A2729" s="11" t="s">
        <v>542</v>
      </c>
      <c r="B2729" s="11" t="s">
        <v>163</v>
      </c>
      <c r="C2729" s="11" t="s">
        <v>449</v>
      </c>
      <c r="D2729" s="11" t="s">
        <v>177</v>
      </c>
      <c r="E2729" s="12">
        <v>2025.0</v>
      </c>
      <c r="F2729" s="11" t="s">
        <v>166</v>
      </c>
      <c r="G2729" s="11" t="s">
        <v>175</v>
      </c>
      <c r="H2729" s="11">
        <v>1.0</v>
      </c>
      <c r="I2729" s="13">
        <v>8.3</v>
      </c>
      <c r="J2729" s="11">
        <v>0.0</v>
      </c>
      <c r="K2729" s="13">
        <v>5.4</v>
      </c>
      <c r="L2729" s="13">
        <v>3.9</v>
      </c>
      <c r="M2729" s="11">
        <v>-25.0</v>
      </c>
      <c r="N2729" s="14">
        <v>0.64</v>
      </c>
      <c r="O2729" s="13">
        <v>52.5</v>
      </c>
      <c r="P2729" s="13">
        <v>9.5</v>
      </c>
      <c r="Q2729" s="13">
        <v>23.0</v>
      </c>
      <c r="R2729" s="13">
        <v>10.6</v>
      </c>
      <c r="S2729" s="13">
        <v>1.7</v>
      </c>
      <c r="T2729" s="13">
        <v>1.7</v>
      </c>
      <c r="U2729" s="13">
        <v>0.7</v>
      </c>
      <c r="V2729" s="13">
        <v>56.2</v>
      </c>
      <c r="W2729" s="11" t="str">
        <f t="shared" si="1"/>
        <v>C-Weak|BBVA|Retail|2025</v>
      </c>
      <c r="X2729" s="15">
        <f>(MAX(0,MIN(1,1-(K2729-scaling_params!$B$2)/(scaling_params!$C$2-scaling_params!$B$2)))+MAX(0,MIN(1,(L2729-scaling_params!$B$3)/(scaling_params!$C$3-scaling_params!$B$3))))/2</f>
        <v>0.06617647059</v>
      </c>
      <c r="Y2729" s="15">
        <f>(MAX(0,MIN(1,(M2729-scaling_params!$B$4)/(scaling_params!$C$4-scaling_params!$B$4)))+MAX(0,MIN(1,(N2729-scaling_params!$B$5)/(scaling_params!$C$5-scaling_params!$B$5))))/2</f>
        <v>0.1922619048</v>
      </c>
      <c r="Z2729" s="15">
        <f>(MAX(0,MIN(1,(O2729-scaling_params!$B$6)/(scaling_params!$C$6-scaling_params!$B$6)))+MAX(0,MIN(1,1-(P2729-scaling_params!$B$7)/(scaling_params!$C$7-scaling_params!$B$7)))+MAX(0,MIN(1,(T2729-scaling_params!$B$11)/(scaling_params!$C$11-scaling_params!$B$11))))/3</f>
        <v>0.01904761905</v>
      </c>
      <c r="AA2729" s="15">
        <f>(MAX(0,MIN(1,1-(Q2729-scaling_params!$B$8)/(scaling_params!$C$8-scaling_params!$B$8)))+MAX(0,MIN(1,(R2729-scaling_params!$B$9)/(scaling_params!$C$9-scaling_params!$B$9)))+MAX(0,MIN(1,(S2729-scaling_params!$B$10)/(scaling_params!$C$10-scaling_params!$B$10))))/3</f>
        <v>0.01824274013</v>
      </c>
      <c r="AB2729" s="15">
        <f>(MAX(0,MIN(1,(U2729-scaling_params!$B$12)/(scaling_params!$C$12-scaling_params!$B$12)))+MAX(0,MIN(1,(V2729-scaling_params!$B$13)/(scaling_params!$C$13-scaling_params!$B$13))))/2</f>
        <v>0.1163636364</v>
      </c>
      <c r="AC2729" s="13">
        <f>(scaling_params!$G$2*X2729+scaling_params!$G$3*Y2729+scaling_params!$G$4*Z2729+scaling_params!$G$5*AA2729+scaling_params!$G$6*AB2729)*100</f>
        <v>8.215084004</v>
      </c>
      <c r="AD2729" s="11" t="s">
        <v>681</v>
      </c>
      <c r="AE2729" s="11">
        <f t="shared" si="2"/>
        <v>0</v>
      </c>
    </row>
    <row r="2730" ht="15.75" customHeight="1">
      <c r="A2730" s="11" t="s">
        <v>543</v>
      </c>
      <c r="B2730" s="11" t="s">
        <v>163</v>
      </c>
      <c r="C2730" s="11" t="s">
        <v>449</v>
      </c>
      <c r="D2730" s="11" t="s">
        <v>181</v>
      </c>
      <c r="E2730" s="12">
        <v>2024.0</v>
      </c>
      <c r="F2730" s="11" t="s">
        <v>166</v>
      </c>
      <c r="G2730" s="11" t="s">
        <v>167</v>
      </c>
      <c r="H2730" s="11">
        <v>1.0</v>
      </c>
      <c r="I2730" s="13">
        <v>8.6</v>
      </c>
      <c r="J2730" s="11">
        <v>0.0</v>
      </c>
      <c r="K2730" s="13">
        <v>5.0</v>
      </c>
      <c r="L2730" s="13">
        <v>4.7</v>
      </c>
      <c r="M2730" s="11">
        <v>-15.0</v>
      </c>
      <c r="N2730" s="14">
        <v>0.74</v>
      </c>
      <c r="O2730" s="13">
        <v>58.2</v>
      </c>
      <c r="P2730" s="13">
        <v>10.1</v>
      </c>
      <c r="Q2730" s="13">
        <v>23.5</v>
      </c>
      <c r="R2730" s="13">
        <v>8.2</v>
      </c>
      <c r="S2730" s="13">
        <v>2.5</v>
      </c>
      <c r="T2730" s="13">
        <v>2.7</v>
      </c>
      <c r="U2730" s="13">
        <v>1.0</v>
      </c>
      <c r="V2730" s="13">
        <v>61.0</v>
      </c>
      <c r="W2730" s="11" t="str">
        <f t="shared" si="1"/>
        <v>C-Weak|BBVA|Corporate|2024</v>
      </c>
      <c r="X2730" s="15">
        <f>(MAX(0,MIN(1,1-(K2730-scaling_params!$B$2)/(scaling_params!$C$2-scaling_params!$B$2)))+MAX(0,MIN(1,(L2730-scaling_params!$B$3)/(scaling_params!$C$3-scaling_params!$B$3))))/2</f>
        <v>0.125</v>
      </c>
      <c r="Y2730" s="15">
        <f>(MAX(0,MIN(1,(M2730-scaling_params!$B$4)/(scaling_params!$C$4-scaling_params!$B$4)))+MAX(0,MIN(1,(N2730-scaling_params!$B$5)/(scaling_params!$C$5-scaling_params!$B$5))))/2</f>
        <v>0.3648809524</v>
      </c>
      <c r="Z2730" s="15">
        <f>(MAX(0,MIN(1,(O2730-scaling_params!$B$6)/(scaling_params!$C$6-scaling_params!$B$6)))+MAX(0,MIN(1,1-(P2730-scaling_params!$B$7)/(scaling_params!$C$7-scaling_params!$B$7)))+MAX(0,MIN(1,(T2730-scaling_params!$B$11)/(scaling_params!$C$11-scaling_params!$B$11))))/3</f>
        <v>0.1406883545</v>
      </c>
      <c r="AA2730" s="15">
        <f>(MAX(0,MIN(1,1-(Q2730-scaling_params!$B$8)/(scaling_params!$C$8-scaling_params!$B$8)))+MAX(0,MIN(1,(R2730-scaling_params!$B$9)/(scaling_params!$C$9-scaling_params!$B$9)))+MAX(0,MIN(1,(S2730-scaling_params!$B$10)/(scaling_params!$C$10-scaling_params!$B$10))))/3</f>
        <v>0.08823529412</v>
      </c>
      <c r="AB2730" s="15">
        <f>(MAX(0,MIN(1,(U2730-scaling_params!$B$12)/(scaling_params!$C$12-scaling_params!$B$12)))+MAX(0,MIN(1,(V2730-scaling_params!$B$13)/(scaling_params!$C$13-scaling_params!$B$13))))/2</f>
        <v>0.16</v>
      </c>
      <c r="AC2730" s="13">
        <f>(scaling_params!$G$2*X2730+scaling_params!$G$3*Y2730+scaling_params!$G$4*Z2730+scaling_params!$G$5*AA2730+scaling_params!$G$6*AB2730)*100</f>
        <v>18.25931989</v>
      </c>
      <c r="AD2730" s="11" t="s">
        <v>681</v>
      </c>
      <c r="AE2730" s="11">
        <f t="shared" si="2"/>
        <v>0</v>
      </c>
    </row>
    <row r="2731" ht="15.75" customHeight="1">
      <c r="A2731" s="11" t="s">
        <v>543</v>
      </c>
      <c r="B2731" s="11" t="s">
        <v>163</v>
      </c>
      <c r="C2731" s="11" t="s">
        <v>449</v>
      </c>
      <c r="D2731" s="11" t="s">
        <v>181</v>
      </c>
      <c r="E2731" s="12">
        <v>2025.0</v>
      </c>
      <c r="F2731" s="11" t="s">
        <v>166</v>
      </c>
      <c r="G2731" s="11" t="s">
        <v>167</v>
      </c>
      <c r="H2731" s="11">
        <v>1.0</v>
      </c>
      <c r="I2731" s="13">
        <v>8.3</v>
      </c>
      <c r="J2731" s="11">
        <v>0.0</v>
      </c>
      <c r="K2731" s="13">
        <v>5.1</v>
      </c>
      <c r="L2731" s="13">
        <v>5.5</v>
      </c>
      <c r="M2731" s="11">
        <v>-26.0</v>
      </c>
      <c r="N2731" s="14">
        <v>0.72</v>
      </c>
      <c r="O2731" s="13">
        <v>54.3</v>
      </c>
      <c r="P2731" s="13">
        <v>9.4</v>
      </c>
      <c r="Q2731" s="13">
        <v>22.9</v>
      </c>
      <c r="R2731" s="13">
        <v>7.0</v>
      </c>
      <c r="S2731" s="13">
        <v>2.5</v>
      </c>
      <c r="T2731" s="13">
        <v>2.5</v>
      </c>
      <c r="U2731" s="13">
        <v>0.8</v>
      </c>
      <c r="V2731" s="13">
        <v>53.2</v>
      </c>
      <c r="W2731" s="11" t="str">
        <f t="shared" si="1"/>
        <v>C-Weak|BBVA|Corporate|2025</v>
      </c>
      <c r="X2731" s="15">
        <f>(MAX(0,MIN(1,1-(K2731-scaling_params!$B$2)/(scaling_params!$C$2-scaling_params!$B$2)))+MAX(0,MIN(1,(L2731-scaling_params!$B$3)/(scaling_params!$C$3-scaling_params!$B$3))))/2</f>
        <v>0.1838235294</v>
      </c>
      <c r="Y2731" s="15">
        <f>(MAX(0,MIN(1,(M2731-scaling_params!$B$4)/(scaling_params!$C$4-scaling_params!$B$4)))+MAX(0,MIN(1,(N2731-scaling_params!$B$5)/(scaling_params!$C$5-scaling_params!$B$5))))/2</f>
        <v>0.2875</v>
      </c>
      <c r="Z2731" s="15">
        <f>(MAX(0,MIN(1,(O2731-scaling_params!$B$6)/(scaling_params!$C$6-scaling_params!$B$6)))+MAX(0,MIN(1,1-(P2731-scaling_params!$B$7)/(scaling_params!$C$7-scaling_params!$B$7)))+MAX(0,MIN(1,(T2731-scaling_params!$B$11)/(scaling_params!$C$11-scaling_params!$B$11))))/3</f>
        <v>0.09523809524</v>
      </c>
      <c r="AA2731" s="15">
        <f>(MAX(0,MIN(1,1-(Q2731-scaling_params!$B$8)/(scaling_params!$C$8-scaling_params!$B$8)))+MAX(0,MIN(1,(R2731-scaling_params!$B$9)/(scaling_params!$C$9-scaling_params!$B$9)))+MAX(0,MIN(1,(S2731-scaling_params!$B$10)/(scaling_params!$C$10-scaling_params!$B$10))))/3</f>
        <v>0.08823529412</v>
      </c>
      <c r="AB2731" s="15">
        <f>(MAX(0,MIN(1,(U2731-scaling_params!$B$12)/(scaling_params!$C$12-scaling_params!$B$12)))+MAX(0,MIN(1,(V2731-scaling_params!$B$13)/(scaling_params!$C$13-scaling_params!$B$13))))/2</f>
        <v>0.08909090909</v>
      </c>
      <c r="AC2731" s="13">
        <f>(scaling_params!$G$2*X2731+scaling_params!$G$3*Y2731+scaling_params!$G$4*Z2731+scaling_params!$G$5*AA2731+scaling_params!$G$6*AB2731)*100</f>
        <v>15.91841208</v>
      </c>
      <c r="AD2731" s="11" t="s">
        <v>681</v>
      </c>
      <c r="AE2731" s="11">
        <f t="shared" si="2"/>
        <v>0</v>
      </c>
    </row>
    <row r="2732" ht="15.75" customHeight="1">
      <c r="A2732" s="11" t="s">
        <v>544</v>
      </c>
      <c r="B2732" s="11" t="s">
        <v>163</v>
      </c>
      <c r="C2732" s="11" t="s">
        <v>449</v>
      </c>
      <c r="D2732" s="11" t="s">
        <v>165</v>
      </c>
      <c r="E2732" s="12">
        <v>2024.0</v>
      </c>
      <c r="F2732" s="11" t="s">
        <v>166</v>
      </c>
      <c r="G2732" s="11" t="s">
        <v>184</v>
      </c>
      <c r="H2732" s="11">
        <v>4.0</v>
      </c>
      <c r="I2732" s="13">
        <v>8.6</v>
      </c>
      <c r="J2732" s="11">
        <v>0.0</v>
      </c>
      <c r="K2732" s="13">
        <v>5.2</v>
      </c>
      <c r="L2732" s="13">
        <v>3.6</v>
      </c>
      <c r="M2732" s="11">
        <v>-21.0</v>
      </c>
      <c r="N2732" s="14">
        <v>0.67</v>
      </c>
      <c r="O2732" s="13">
        <v>53.3</v>
      </c>
      <c r="P2732" s="13">
        <v>9.3</v>
      </c>
      <c r="Q2732" s="13">
        <v>24.0</v>
      </c>
      <c r="R2732" s="13">
        <v>6.7</v>
      </c>
      <c r="S2732" s="13">
        <v>2.1</v>
      </c>
      <c r="T2732" s="13">
        <v>1.9</v>
      </c>
      <c r="U2732" s="13">
        <v>0.6</v>
      </c>
      <c r="V2732" s="13">
        <v>53.0</v>
      </c>
      <c r="W2732" s="11" t="str">
        <f t="shared" si="1"/>
        <v>C-Weak|BBVA|Operations|2024</v>
      </c>
      <c r="X2732" s="15">
        <f>(MAX(0,MIN(1,1-(K2732-scaling_params!$B$2)/(scaling_params!$C$2-scaling_params!$B$2)))+MAX(0,MIN(1,(L2732-scaling_params!$B$3)/(scaling_params!$C$3-scaling_params!$B$3))))/2</f>
        <v>0.04411764706</v>
      </c>
      <c r="Y2732" s="15">
        <f>(MAX(0,MIN(1,(M2732-scaling_params!$B$4)/(scaling_params!$C$4-scaling_params!$B$4)))+MAX(0,MIN(1,(N2732-scaling_params!$B$5)/(scaling_params!$C$5-scaling_params!$B$5))))/2</f>
        <v>0.2488095238</v>
      </c>
      <c r="Z2732" s="15">
        <f>(MAX(0,MIN(1,(O2732-scaling_params!$B$6)/(scaling_params!$C$6-scaling_params!$B$6)))+MAX(0,MIN(1,1-(P2732-scaling_params!$B$7)/(scaling_params!$C$7-scaling_params!$B$7)))+MAX(0,MIN(1,(T2732-scaling_params!$B$11)/(scaling_params!$C$11-scaling_params!$B$11))))/3</f>
        <v>0.0380952381</v>
      </c>
      <c r="AA2732" s="15">
        <f>(MAX(0,MIN(1,1-(Q2732-scaling_params!$B$8)/(scaling_params!$C$8-scaling_params!$B$8)))+MAX(0,MIN(1,(R2732-scaling_params!$B$9)/(scaling_params!$C$9-scaling_params!$B$9)))+MAX(0,MIN(1,(S2732-scaling_params!$B$10)/(scaling_params!$C$10-scaling_params!$B$10))))/3</f>
        <v>0.04901960784</v>
      </c>
      <c r="AB2732" s="15">
        <f>(MAX(0,MIN(1,(U2732-scaling_params!$B$12)/(scaling_params!$C$12-scaling_params!$B$12)))+MAX(0,MIN(1,(V2732-scaling_params!$B$13)/(scaling_params!$C$13-scaling_params!$B$13))))/2</f>
        <v>0.08727272727</v>
      </c>
      <c r="AC2732" s="13">
        <f>(scaling_params!$G$2*X2732+scaling_params!$G$3*Y2732+scaling_params!$G$4*Z2732+scaling_params!$G$5*AA2732+scaling_params!$G$6*AB2732)*100</f>
        <v>9.671589891</v>
      </c>
      <c r="AD2732" s="11" t="s">
        <v>681</v>
      </c>
      <c r="AE2732" s="11">
        <f t="shared" si="2"/>
        <v>0</v>
      </c>
    </row>
    <row r="2733" ht="15.75" customHeight="1">
      <c r="A2733" s="11" t="s">
        <v>544</v>
      </c>
      <c r="B2733" s="11" t="s">
        <v>163</v>
      </c>
      <c r="C2733" s="11" t="s">
        <v>449</v>
      </c>
      <c r="D2733" s="11" t="s">
        <v>165</v>
      </c>
      <c r="E2733" s="12">
        <v>2025.0</v>
      </c>
      <c r="F2733" s="11" t="s">
        <v>166</v>
      </c>
      <c r="G2733" s="11" t="s">
        <v>184</v>
      </c>
      <c r="H2733" s="11">
        <v>4.0</v>
      </c>
      <c r="I2733" s="13">
        <v>8.3</v>
      </c>
      <c r="J2733" s="11">
        <v>0.0</v>
      </c>
      <c r="K2733" s="13">
        <v>4.5</v>
      </c>
      <c r="L2733" s="13">
        <v>5.4</v>
      </c>
      <c r="M2733" s="11">
        <v>-21.0</v>
      </c>
      <c r="N2733" s="14">
        <v>0.66</v>
      </c>
      <c r="O2733" s="13">
        <v>52.7</v>
      </c>
      <c r="P2733" s="13">
        <v>9.3</v>
      </c>
      <c r="Q2733" s="13">
        <v>21.4</v>
      </c>
      <c r="R2733" s="13">
        <v>5.7</v>
      </c>
      <c r="S2733" s="13">
        <v>2.4</v>
      </c>
      <c r="T2733" s="13">
        <v>1.8</v>
      </c>
      <c r="U2733" s="13">
        <v>0.5</v>
      </c>
      <c r="V2733" s="13">
        <v>46.4</v>
      </c>
      <c r="W2733" s="11" t="str">
        <f t="shared" si="1"/>
        <v>C-Weak|BBVA|Operations|2025</v>
      </c>
      <c r="X2733" s="15">
        <f>(MAX(0,MIN(1,1-(K2733-scaling_params!$B$2)/(scaling_params!$C$2-scaling_params!$B$2)))+MAX(0,MIN(1,(L2733-scaling_params!$B$3)/(scaling_params!$C$3-scaling_params!$B$3))))/2</f>
        <v>0.1764705882</v>
      </c>
      <c r="Y2733" s="15">
        <f>(MAX(0,MIN(1,(M2733-scaling_params!$B$4)/(scaling_params!$C$4-scaling_params!$B$4)))+MAX(0,MIN(1,(N2733-scaling_params!$B$5)/(scaling_params!$C$5-scaling_params!$B$5))))/2</f>
        <v>0.2363095238</v>
      </c>
      <c r="Z2733" s="15">
        <f>(MAX(0,MIN(1,(O2733-scaling_params!$B$6)/(scaling_params!$C$6-scaling_params!$B$6)))+MAX(0,MIN(1,1-(P2733-scaling_params!$B$7)/(scaling_params!$C$7-scaling_params!$B$7)))+MAX(0,MIN(1,(T2733-scaling_params!$B$11)/(scaling_params!$C$11-scaling_params!$B$11))))/3</f>
        <v>0.02857142857</v>
      </c>
      <c r="AA2733" s="15">
        <f>(MAX(0,MIN(1,1-(Q2733-scaling_params!$B$8)/(scaling_params!$C$8-scaling_params!$B$8)))+MAX(0,MIN(1,(R2733-scaling_params!$B$9)/(scaling_params!$C$9-scaling_params!$B$9)))+MAX(0,MIN(1,(S2733-scaling_params!$B$10)/(scaling_params!$C$10-scaling_params!$B$10))))/3</f>
        <v>0.07843137255</v>
      </c>
      <c r="AB2733" s="15">
        <f>(MAX(0,MIN(1,(U2733-scaling_params!$B$12)/(scaling_params!$C$12-scaling_params!$B$12)))+MAX(0,MIN(1,(V2733-scaling_params!$B$13)/(scaling_params!$C$13-scaling_params!$B$13))))/2</f>
        <v>0.02727272727</v>
      </c>
      <c r="AC2733" s="13">
        <f>(scaling_params!$G$2*X2733+scaling_params!$G$3*Y2733+scaling_params!$G$4*Z2733+scaling_params!$G$5*AA2733+scaling_params!$G$6*AB2733)*100</f>
        <v>12.07397154</v>
      </c>
      <c r="AD2733" s="11" t="s">
        <v>681</v>
      </c>
      <c r="AE2733" s="11">
        <f t="shared" si="2"/>
        <v>0</v>
      </c>
    </row>
    <row r="2734" ht="15.75" customHeight="1">
      <c r="A2734" s="11" t="s">
        <v>545</v>
      </c>
      <c r="B2734" s="11" t="s">
        <v>163</v>
      </c>
      <c r="C2734" s="11" t="s">
        <v>449</v>
      </c>
      <c r="D2734" s="11" t="s">
        <v>165</v>
      </c>
      <c r="E2734" s="12">
        <v>2024.0</v>
      </c>
      <c r="F2734" s="11" t="s">
        <v>171</v>
      </c>
      <c r="G2734" s="11" t="s">
        <v>172</v>
      </c>
      <c r="H2734" s="11">
        <v>4.0</v>
      </c>
      <c r="I2734" s="13">
        <v>8.6</v>
      </c>
      <c r="J2734" s="11">
        <v>0.0</v>
      </c>
      <c r="K2734" s="13">
        <v>5.2</v>
      </c>
      <c r="L2734" s="13">
        <v>4.2</v>
      </c>
      <c r="M2734" s="11">
        <v>-13.0</v>
      </c>
      <c r="N2734" s="14">
        <v>0.64</v>
      </c>
      <c r="O2734" s="13">
        <v>53.3</v>
      </c>
      <c r="P2734" s="13">
        <v>9.3</v>
      </c>
      <c r="Q2734" s="13">
        <v>24.0</v>
      </c>
      <c r="R2734" s="13">
        <v>6.7</v>
      </c>
      <c r="S2734" s="13">
        <v>1.7</v>
      </c>
      <c r="T2734" s="13">
        <v>1.6</v>
      </c>
      <c r="U2734" s="13">
        <v>0.6</v>
      </c>
      <c r="V2734" s="13">
        <v>42.6</v>
      </c>
      <c r="W2734" s="11" t="str">
        <f t="shared" si="1"/>
        <v>C-Weak|BBVA|Operations|2024</v>
      </c>
      <c r="X2734" s="15">
        <f>(MAX(0,MIN(1,1-(K2734-scaling_params!$B$2)/(scaling_params!$C$2-scaling_params!$B$2)))+MAX(0,MIN(1,(L2734-scaling_params!$B$3)/(scaling_params!$C$3-scaling_params!$B$3))))/2</f>
        <v>0.08823529412</v>
      </c>
      <c r="Y2734" s="15">
        <f>(MAX(0,MIN(1,(M2734-scaling_params!$B$4)/(scaling_params!$C$4-scaling_params!$B$4)))+MAX(0,MIN(1,(N2734-scaling_params!$B$5)/(scaling_params!$C$5-scaling_params!$B$5))))/2</f>
        <v>0.2494047619</v>
      </c>
      <c r="Z2734" s="15">
        <f>(MAX(0,MIN(1,(O2734-scaling_params!$B$6)/(scaling_params!$C$6-scaling_params!$B$6)))+MAX(0,MIN(1,1-(P2734-scaling_params!$B$7)/(scaling_params!$C$7-scaling_params!$B$7)))+MAX(0,MIN(1,(T2734-scaling_params!$B$11)/(scaling_params!$C$11-scaling_params!$B$11))))/3</f>
        <v>0.009523809524</v>
      </c>
      <c r="AA2734" s="15">
        <f>(MAX(0,MIN(1,1-(Q2734-scaling_params!$B$8)/(scaling_params!$C$8-scaling_params!$B$8)))+MAX(0,MIN(1,(R2734-scaling_params!$B$9)/(scaling_params!$C$9-scaling_params!$B$9)))+MAX(0,MIN(1,(S2734-scaling_params!$B$10)/(scaling_params!$C$10-scaling_params!$B$10))))/3</f>
        <v>0.009803921569</v>
      </c>
      <c r="AB2734" s="15">
        <f>(MAX(0,MIN(1,(U2734-scaling_params!$B$12)/(scaling_params!$C$12-scaling_params!$B$12)))+MAX(0,MIN(1,(V2734-scaling_params!$B$13)/(scaling_params!$C$13-scaling_params!$B$13))))/2</f>
        <v>0</v>
      </c>
      <c r="AC2734" s="13">
        <f>(scaling_params!$G$2*X2734+scaling_params!$G$3*Y2734+scaling_params!$G$4*Z2734+scaling_params!$G$5*AA2734+scaling_params!$G$6*AB2734)*100</f>
        <v>8.33089986</v>
      </c>
      <c r="AD2734" s="11" t="s">
        <v>681</v>
      </c>
      <c r="AE2734" s="11">
        <f t="shared" si="2"/>
        <v>0</v>
      </c>
    </row>
    <row r="2735" ht="15.75" customHeight="1">
      <c r="A2735" s="11" t="s">
        <v>545</v>
      </c>
      <c r="B2735" s="11" t="s">
        <v>163</v>
      </c>
      <c r="C2735" s="11" t="s">
        <v>449</v>
      </c>
      <c r="D2735" s="11" t="s">
        <v>165</v>
      </c>
      <c r="E2735" s="12">
        <v>2025.0</v>
      </c>
      <c r="F2735" s="11" t="s">
        <v>171</v>
      </c>
      <c r="G2735" s="11" t="s">
        <v>172</v>
      </c>
      <c r="H2735" s="11">
        <v>4.0</v>
      </c>
      <c r="I2735" s="13">
        <v>8.3</v>
      </c>
      <c r="J2735" s="11">
        <v>0.0</v>
      </c>
      <c r="K2735" s="13">
        <v>4.5</v>
      </c>
      <c r="L2735" s="13">
        <v>3.3</v>
      </c>
      <c r="M2735" s="11">
        <v>-18.0</v>
      </c>
      <c r="N2735" s="14">
        <v>0.63</v>
      </c>
      <c r="O2735" s="13">
        <v>52.7</v>
      </c>
      <c r="P2735" s="13">
        <v>9.3</v>
      </c>
      <c r="Q2735" s="13">
        <v>21.4</v>
      </c>
      <c r="R2735" s="13">
        <v>5.7</v>
      </c>
      <c r="S2735" s="13">
        <v>1.8</v>
      </c>
      <c r="T2735" s="13">
        <v>1.5</v>
      </c>
      <c r="U2735" s="13">
        <v>0.5</v>
      </c>
      <c r="V2735" s="13">
        <v>43.7</v>
      </c>
      <c r="W2735" s="11" t="str">
        <f t="shared" si="1"/>
        <v>C-Weak|BBVA|Operations|2025</v>
      </c>
      <c r="X2735" s="15">
        <f>(MAX(0,MIN(1,1-(K2735-scaling_params!$B$2)/(scaling_params!$C$2-scaling_params!$B$2)))+MAX(0,MIN(1,(L2735-scaling_params!$B$3)/(scaling_params!$C$3-scaling_params!$B$3))))/2</f>
        <v>0.02205882353</v>
      </c>
      <c r="Y2735" s="15">
        <f>(MAX(0,MIN(1,(M2735-scaling_params!$B$4)/(scaling_params!$C$4-scaling_params!$B$4)))+MAX(0,MIN(1,(N2735-scaling_params!$B$5)/(scaling_params!$C$5-scaling_params!$B$5))))/2</f>
        <v>0.2130952381</v>
      </c>
      <c r="Z2735" s="15">
        <f>(MAX(0,MIN(1,(O2735-scaling_params!$B$6)/(scaling_params!$C$6-scaling_params!$B$6)))+MAX(0,MIN(1,1-(P2735-scaling_params!$B$7)/(scaling_params!$C$7-scaling_params!$B$7)))+MAX(0,MIN(1,(T2735-scaling_params!$B$11)/(scaling_params!$C$11-scaling_params!$B$11))))/3</f>
        <v>0</v>
      </c>
      <c r="AA2735" s="15">
        <f>(MAX(0,MIN(1,1-(Q2735-scaling_params!$B$8)/(scaling_params!$C$8-scaling_params!$B$8)))+MAX(0,MIN(1,(R2735-scaling_params!$B$9)/(scaling_params!$C$9-scaling_params!$B$9)))+MAX(0,MIN(1,(S2735-scaling_params!$B$10)/(scaling_params!$C$10-scaling_params!$B$10))))/3</f>
        <v>0.01960784314</v>
      </c>
      <c r="AB2735" s="15">
        <f>(MAX(0,MIN(1,(U2735-scaling_params!$B$12)/(scaling_params!$C$12-scaling_params!$B$12)))+MAX(0,MIN(1,(V2735-scaling_params!$B$13)/(scaling_params!$C$13-scaling_params!$B$13))))/2</f>
        <v>0.002727272727</v>
      </c>
      <c r="AC2735" s="13">
        <f>(scaling_params!$G$2*X2735+scaling_params!$G$3*Y2735+scaling_params!$G$4*Z2735+scaling_params!$G$5*AA2735+scaling_params!$G$6*AB2735)*100</f>
        <v>5.903400306</v>
      </c>
      <c r="AD2735" s="11" t="s">
        <v>681</v>
      </c>
      <c r="AE2735" s="11">
        <f t="shared" si="2"/>
        <v>0</v>
      </c>
    </row>
    <row r="2736" ht="15.75" customHeight="1">
      <c r="A2736" s="11" t="s">
        <v>546</v>
      </c>
      <c r="B2736" s="11" t="s">
        <v>163</v>
      </c>
      <c r="C2736" s="11" t="s">
        <v>449</v>
      </c>
      <c r="D2736" s="11" t="s">
        <v>174</v>
      </c>
      <c r="E2736" s="12">
        <v>2024.0</v>
      </c>
      <c r="F2736" s="11" t="s">
        <v>171</v>
      </c>
      <c r="G2736" s="11" t="s">
        <v>167</v>
      </c>
      <c r="H2736" s="11">
        <v>1.0</v>
      </c>
      <c r="I2736" s="13">
        <v>8.6</v>
      </c>
      <c r="J2736" s="11">
        <v>0.0</v>
      </c>
      <c r="K2736" s="13">
        <v>4.4</v>
      </c>
      <c r="L2736" s="13">
        <v>3.9</v>
      </c>
      <c r="M2736" s="11">
        <v>-19.0</v>
      </c>
      <c r="N2736" s="14">
        <v>0.66</v>
      </c>
      <c r="O2736" s="13">
        <v>50.8</v>
      </c>
      <c r="P2736" s="13">
        <v>10.1</v>
      </c>
      <c r="Q2736" s="13">
        <v>23.5</v>
      </c>
      <c r="R2736" s="13">
        <v>5.6</v>
      </c>
      <c r="S2736" s="13">
        <v>2.3</v>
      </c>
      <c r="T2736" s="13">
        <v>1.4</v>
      </c>
      <c r="U2736" s="13">
        <v>0.8</v>
      </c>
      <c r="V2736" s="13">
        <v>52.0</v>
      </c>
      <c r="W2736" s="11" t="str">
        <f t="shared" si="1"/>
        <v>C-Weak|BBVA|Digital|2024</v>
      </c>
      <c r="X2736" s="15">
        <f>(MAX(0,MIN(1,1-(K2736-scaling_params!$B$2)/(scaling_params!$C$2-scaling_params!$B$2)))+MAX(0,MIN(1,(L2736-scaling_params!$B$3)/(scaling_params!$C$3-scaling_params!$B$3))))/2</f>
        <v>0.06617647059</v>
      </c>
      <c r="Y2736" s="15">
        <f>(MAX(0,MIN(1,(M2736-scaling_params!$B$4)/(scaling_params!$C$4-scaling_params!$B$4)))+MAX(0,MIN(1,(N2736-scaling_params!$B$5)/(scaling_params!$C$5-scaling_params!$B$5))))/2</f>
        <v>0.2458333333</v>
      </c>
      <c r="Z2736" s="15">
        <f>(MAX(0,MIN(1,(O2736-scaling_params!$B$6)/(scaling_params!$C$6-scaling_params!$B$6)))+MAX(0,MIN(1,1-(P2736-scaling_params!$B$7)/(scaling_params!$C$7-scaling_params!$B$7)))+MAX(0,MIN(1,(T2736-scaling_params!$B$11)/(scaling_params!$C$11-scaling_params!$B$11))))/3</f>
        <v>0</v>
      </c>
      <c r="AA2736" s="15">
        <f>(MAX(0,MIN(1,1-(Q2736-scaling_params!$B$8)/(scaling_params!$C$8-scaling_params!$B$8)))+MAX(0,MIN(1,(R2736-scaling_params!$B$9)/(scaling_params!$C$9-scaling_params!$B$9)))+MAX(0,MIN(1,(S2736-scaling_params!$B$10)/(scaling_params!$C$10-scaling_params!$B$10))))/3</f>
        <v>0.06862745098</v>
      </c>
      <c r="AB2736" s="15">
        <f>(MAX(0,MIN(1,(U2736-scaling_params!$B$12)/(scaling_params!$C$12-scaling_params!$B$12)))+MAX(0,MIN(1,(V2736-scaling_params!$B$13)/(scaling_params!$C$13-scaling_params!$B$13))))/2</f>
        <v>0.07818181818</v>
      </c>
      <c r="AC2736" s="13">
        <f>(scaling_params!$G$2*X2736+scaling_params!$G$3*Y2736+scaling_params!$G$4*Z2736+scaling_params!$G$5*AA2736+scaling_params!$G$6*AB2736)*100</f>
        <v>9.462618984</v>
      </c>
      <c r="AD2736" s="11" t="s">
        <v>681</v>
      </c>
      <c r="AE2736" s="11">
        <f t="shared" si="2"/>
        <v>0</v>
      </c>
    </row>
    <row r="2737" ht="15.75" customHeight="1">
      <c r="A2737" s="11" t="s">
        <v>546</v>
      </c>
      <c r="B2737" s="11" t="s">
        <v>163</v>
      </c>
      <c r="C2737" s="11" t="s">
        <v>449</v>
      </c>
      <c r="D2737" s="11" t="s">
        <v>174</v>
      </c>
      <c r="E2737" s="12">
        <v>2025.0</v>
      </c>
      <c r="F2737" s="11" t="s">
        <v>171</v>
      </c>
      <c r="G2737" s="11" t="s">
        <v>167</v>
      </c>
      <c r="H2737" s="11">
        <v>1.0</v>
      </c>
      <c r="I2737" s="13">
        <v>8.3</v>
      </c>
      <c r="J2737" s="11">
        <v>0.0</v>
      </c>
      <c r="K2737" s="13">
        <v>4.9</v>
      </c>
      <c r="L2737" s="13">
        <v>4.6</v>
      </c>
      <c r="M2737" s="11">
        <v>-5.0</v>
      </c>
      <c r="N2737" s="14">
        <v>0.71</v>
      </c>
      <c r="O2737" s="13">
        <v>53.6</v>
      </c>
      <c r="P2737" s="13">
        <v>9.0</v>
      </c>
      <c r="Q2737" s="13">
        <v>22.9</v>
      </c>
      <c r="R2737" s="13">
        <v>8.4</v>
      </c>
      <c r="S2737" s="13">
        <v>2.8</v>
      </c>
      <c r="T2737" s="13">
        <v>2.4</v>
      </c>
      <c r="U2737" s="13">
        <v>0.8</v>
      </c>
      <c r="V2737" s="13">
        <v>55.2</v>
      </c>
      <c r="W2737" s="11" t="str">
        <f t="shared" si="1"/>
        <v>C-Weak|BBVA|Digital|2025</v>
      </c>
      <c r="X2737" s="15">
        <f>(MAX(0,MIN(1,1-(K2737-scaling_params!$B$2)/(scaling_params!$C$2-scaling_params!$B$2)))+MAX(0,MIN(1,(L2737-scaling_params!$B$3)/(scaling_params!$C$3-scaling_params!$B$3))))/2</f>
        <v>0.1176470588</v>
      </c>
      <c r="Y2737" s="15">
        <f>(MAX(0,MIN(1,(M2737-scaling_params!$B$4)/(scaling_params!$C$4-scaling_params!$B$4)))+MAX(0,MIN(1,(N2737-scaling_params!$B$5)/(scaling_params!$C$5-scaling_params!$B$5))))/2</f>
        <v>0.375</v>
      </c>
      <c r="Z2737" s="15">
        <f>(MAX(0,MIN(1,(O2737-scaling_params!$B$6)/(scaling_params!$C$6-scaling_params!$B$6)))+MAX(0,MIN(1,1-(P2737-scaling_params!$B$7)/(scaling_params!$C$7-scaling_params!$B$7)))+MAX(0,MIN(1,(T2737-scaling_params!$B$11)/(scaling_params!$C$11-scaling_params!$B$11))))/3</f>
        <v>0.1037323037</v>
      </c>
      <c r="AA2737" s="15">
        <f>(MAX(0,MIN(1,1-(Q2737-scaling_params!$B$8)/(scaling_params!$C$8-scaling_params!$B$8)))+MAX(0,MIN(1,(R2737-scaling_params!$B$9)/(scaling_params!$C$9-scaling_params!$B$9)))+MAX(0,MIN(1,(S2737-scaling_params!$B$10)/(scaling_params!$C$10-scaling_params!$B$10))))/3</f>
        <v>0.1176470588</v>
      </c>
      <c r="AB2737" s="15">
        <f>(MAX(0,MIN(1,(U2737-scaling_params!$B$12)/(scaling_params!$C$12-scaling_params!$B$12)))+MAX(0,MIN(1,(V2737-scaling_params!$B$13)/(scaling_params!$C$13-scaling_params!$B$13))))/2</f>
        <v>0.1072727273</v>
      </c>
      <c r="AC2737" s="13">
        <f>(scaling_params!$G$2*X2737+scaling_params!$G$3*Y2737+scaling_params!$G$4*Z2737+scaling_params!$G$5*AA2737+scaling_params!$G$6*AB2737)*100</f>
        <v>17.35132144</v>
      </c>
      <c r="AD2737" s="11" t="s">
        <v>681</v>
      </c>
      <c r="AE2737" s="11">
        <f t="shared" si="2"/>
        <v>0</v>
      </c>
    </row>
    <row r="2738" ht="15.75" customHeight="1">
      <c r="A2738" s="11" t="s">
        <v>547</v>
      </c>
      <c r="B2738" s="11" t="s">
        <v>163</v>
      </c>
      <c r="C2738" s="11" t="s">
        <v>449</v>
      </c>
      <c r="D2738" s="11" t="s">
        <v>177</v>
      </c>
      <c r="E2738" s="12">
        <v>2024.0</v>
      </c>
      <c r="F2738" s="11" t="s">
        <v>171</v>
      </c>
      <c r="G2738" s="11" t="s">
        <v>167</v>
      </c>
      <c r="H2738" s="11">
        <v>3.0</v>
      </c>
      <c r="I2738" s="13">
        <v>8.6</v>
      </c>
      <c r="J2738" s="11">
        <v>0.0</v>
      </c>
      <c r="K2738" s="13">
        <v>4.9</v>
      </c>
      <c r="L2738" s="13">
        <v>5.3</v>
      </c>
      <c r="M2738" s="11">
        <v>-10.0</v>
      </c>
      <c r="N2738" s="14">
        <v>0.71</v>
      </c>
      <c r="O2738" s="13">
        <v>59.8</v>
      </c>
      <c r="P2738" s="13">
        <v>9.1</v>
      </c>
      <c r="Q2738" s="13">
        <v>23.3</v>
      </c>
      <c r="R2738" s="13">
        <v>7.2</v>
      </c>
      <c r="S2738" s="13">
        <v>2.7</v>
      </c>
      <c r="T2738" s="13">
        <v>2.4</v>
      </c>
      <c r="U2738" s="13">
        <v>0.7</v>
      </c>
      <c r="V2738" s="13">
        <v>46.1</v>
      </c>
      <c r="W2738" s="11" t="str">
        <f t="shared" si="1"/>
        <v>C-Weak|BBVA|Retail|2024</v>
      </c>
      <c r="X2738" s="15">
        <f>(MAX(0,MIN(1,1-(K2738-scaling_params!$B$2)/(scaling_params!$C$2-scaling_params!$B$2)))+MAX(0,MIN(1,(L2738-scaling_params!$B$3)/(scaling_params!$C$3-scaling_params!$B$3))))/2</f>
        <v>0.1691176471</v>
      </c>
      <c r="Y2738" s="15">
        <f>(MAX(0,MIN(1,(M2738-scaling_params!$B$4)/(scaling_params!$C$4-scaling_params!$B$4)))+MAX(0,MIN(1,(N2738-scaling_params!$B$5)/(scaling_params!$C$5-scaling_params!$B$5))))/2</f>
        <v>0.3511904762</v>
      </c>
      <c r="Z2738" s="15">
        <f>(MAX(0,MIN(1,(O2738-scaling_params!$B$6)/(scaling_params!$C$6-scaling_params!$B$6)))+MAX(0,MIN(1,1-(P2738-scaling_params!$B$7)/(scaling_params!$C$7-scaling_params!$B$7)))+MAX(0,MIN(1,(T2738-scaling_params!$B$11)/(scaling_params!$C$11-scaling_params!$B$11))))/3</f>
        <v>0.1475285753</v>
      </c>
      <c r="AA2738" s="15">
        <f>(MAX(0,MIN(1,1-(Q2738-scaling_params!$B$8)/(scaling_params!$C$8-scaling_params!$B$8)))+MAX(0,MIN(1,(R2738-scaling_params!$B$9)/(scaling_params!$C$9-scaling_params!$B$9)))+MAX(0,MIN(1,(S2738-scaling_params!$B$10)/(scaling_params!$C$10-scaling_params!$B$10))))/3</f>
        <v>0.1078431373</v>
      </c>
      <c r="AB2738" s="15">
        <f>(MAX(0,MIN(1,(U2738-scaling_params!$B$12)/(scaling_params!$C$12-scaling_params!$B$12)))+MAX(0,MIN(1,(V2738-scaling_params!$B$13)/(scaling_params!$C$13-scaling_params!$B$13))))/2</f>
        <v>0.02454545455</v>
      </c>
      <c r="AC2738" s="13">
        <f>(scaling_params!$G$2*X2738+scaling_params!$G$3*Y2738+scaling_params!$G$4*Z2738+scaling_params!$G$5*AA2738+scaling_params!$G$6*AB2738)*100</f>
        <v>17.88183799</v>
      </c>
      <c r="AD2738" s="11" t="s">
        <v>681</v>
      </c>
      <c r="AE2738" s="11">
        <f t="shared" si="2"/>
        <v>0</v>
      </c>
    </row>
    <row r="2739" ht="15.75" customHeight="1">
      <c r="A2739" s="11" t="s">
        <v>547</v>
      </c>
      <c r="B2739" s="11" t="s">
        <v>163</v>
      </c>
      <c r="C2739" s="11" t="s">
        <v>449</v>
      </c>
      <c r="D2739" s="11" t="s">
        <v>177</v>
      </c>
      <c r="E2739" s="12">
        <v>2025.0</v>
      </c>
      <c r="F2739" s="11" t="s">
        <v>171</v>
      </c>
      <c r="G2739" s="11" t="s">
        <v>167</v>
      </c>
      <c r="H2739" s="11">
        <v>3.0</v>
      </c>
      <c r="I2739" s="13">
        <v>8.3</v>
      </c>
      <c r="J2739" s="11">
        <v>1.0</v>
      </c>
      <c r="K2739" s="13">
        <v>5.4</v>
      </c>
      <c r="L2739" s="13">
        <v>5.6</v>
      </c>
      <c r="M2739" s="11">
        <v>-24.0</v>
      </c>
      <c r="N2739" s="14">
        <v>0.73</v>
      </c>
      <c r="O2739" s="13">
        <v>52.5</v>
      </c>
      <c r="P2739" s="13">
        <v>9.5</v>
      </c>
      <c r="Q2739" s="13">
        <v>23.0</v>
      </c>
      <c r="R2739" s="13">
        <v>10.6</v>
      </c>
      <c r="S2739" s="13">
        <v>2.7</v>
      </c>
      <c r="T2739" s="13">
        <v>2.5</v>
      </c>
      <c r="U2739" s="13">
        <v>0.7</v>
      </c>
      <c r="V2739" s="13">
        <v>57.8</v>
      </c>
      <c r="W2739" s="11" t="str">
        <f t="shared" si="1"/>
        <v>C-Weak|BBVA|Retail|2025</v>
      </c>
      <c r="X2739" s="15">
        <f>(MAX(0,MIN(1,1-(K2739-scaling_params!$B$2)/(scaling_params!$C$2-scaling_params!$B$2)))+MAX(0,MIN(1,(L2739-scaling_params!$B$3)/(scaling_params!$C$3-scaling_params!$B$3))))/2</f>
        <v>0.1911764706</v>
      </c>
      <c r="Y2739" s="15">
        <f>(MAX(0,MIN(1,(M2739-scaling_params!$B$4)/(scaling_params!$C$4-scaling_params!$B$4)))+MAX(0,MIN(1,(N2739-scaling_params!$B$5)/(scaling_params!$C$5-scaling_params!$B$5))))/2</f>
        <v>0.3095238095</v>
      </c>
      <c r="Z2739" s="15">
        <f>(MAX(0,MIN(1,(O2739-scaling_params!$B$6)/(scaling_params!$C$6-scaling_params!$B$6)))+MAX(0,MIN(1,1-(P2739-scaling_params!$B$7)/(scaling_params!$C$7-scaling_params!$B$7)))+MAX(0,MIN(1,(T2739-scaling_params!$B$11)/(scaling_params!$C$11-scaling_params!$B$11))))/3</f>
        <v>0.09523809524</v>
      </c>
      <c r="AA2739" s="15">
        <f>(MAX(0,MIN(1,1-(Q2739-scaling_params!$B$8)/(scaling_params!$C$8-scaling_params!$B$8)))+MAX(0,MIN(1,(R2739-scaling_params!$B$9)/(scaling_params!$C$9-scaling_params!$B$9)))+MAX(0,MIN(1,(S2739-scaling_params!$B$10)/(scaling_params!$C$10-scaling_params!$B$10))))/3</f>
        <v>0.1162819558</v>
      </c>
      <c r="AB2739" s="15">
        <f>(MAX(0,MIN(1,(U2739-scaling_params!$B$12)/(scaling_params!$C$12-scaling_params!$B$12)))+MAX(0,MIN(1,(V2739-scaling_params!$B$13)/(scaling_params!$C$13-scaling_params!$B$13))))/2</f>
        <v>0.1309090909</v>
      </c>
      <c r="AC2739" s="13">
        <f>(scaling_params!$G$2*X2739+scaling_params!$G$3*Y2739+scaling_params!$G$4*Z2739+scaling_params!$G$5*AA2739+scaling_params!$G$6*AB2739)*100</f>
        <v>17.59584152</v>
      </c>
      <c r="AD2739" s="11" t="s">
        <v>681</v>
      </c>
      <c r="AE2739" s="11">
        <f t="shared" si="2"/>
        <v>0</v>
      </c>
    </row>
    <row r="2740" ht="15.75" customHeight="1">
      <c r="A2740" s="11" t="s">
        <v>548</v>
      </c>
      <c r="B2740" s="11" t="s">
        <v>163</v>
      </c>
      <c r="C2740" s="11" t="s">
        <v>449</v>
      </c>
      <c r="D2740" s="11" t="s">
        <v>177</v>
      </c>
      <c r="E2740" s="12">
        <v>2024.0</v>
      </c>
      <c r="F2740" s="11" t="s">
        <v>171</v>
      </c>
      <c r="G2740" s="11" t="s">
        <v>167</v>
      </c>
      <c r="H2740" s="11">
        <v>2.0</v>
      </c>
      <c r="I2740" s="13">
        <v>8.6</v>
      </c>
      <c r="J2740" s="11">
        <v>0.0</v>
      </c>
      <c r="K2740" s="13">
        <v>4.9</v>
      </c>
      <c r="L2740" s="13">
        <v>6.3</v>
      </c>
      <c r="M2740" s="11">
        <v>-4.0</v>
      </c>
      <c r="N2740" s="14">
        <v>0.69</v>
      </c>
      <c r="O2740" s="13">
        <v>59.8</v>
      </c>
      <c r="P2740" s="13">
        <v>9.1</v>
      </c>
      <c r="Q2740" s="13">
        <v>23.3</v>
      </c>
      <c r="R2740" s="13">
        <v>7.2</v>
      </c>
      <c r="S2740" s="13">
        <v>2.6</v>
      </c>
      <c r="T2740" s="13">
        <v>2.4</v>
      </c>
      <c r="U2740" s="13">
        <v>0.7</v>
      </c>
      <c r="V2740" s="13">
        <v>56.6</v>
      </c>
      <c r="W2740" s="11" t="str">
        <f t="shared" si="1"/>
        <v>C-Weak|BBVA|Retail|2024</v>
      </c>
      <c r="X2740" s="15">
        <f>(MAX(0,MIN(1,1-(K2740-scaling_params!$B$2)/(scaling_params!$C$2-scaling_params!$B$2)))+MAX(0,MIN(1,(L2740-scaling_params!$B$3)/(scaling_params!$C$3-scaling_params!$B$3))))/2</f>
        <v>0.2426470588</v>
      </c>
      <c r="Y2740" s="15">
        <f>(MAX(0,MIN(1,(M2740-scaling_params!$B$4)/(scaling_params!$C$4-scaling_params!$B$4)))+MAX(0,MIN(1,(N2740-scaling_params!$B$5)/(scaling_params!$C$5-scaling_params!$B$5))))/2</f>
        <v>0.3547619048</v>
      </c>
      <c r="Z2740" s="15">
        <f>(MAX(0,MIN(1,(O2740-scaling_params!$B$6)/(scaling_params!$C$6-scaling_params!$B$6)))+MAX(0,MIN(1,1-(P2740-scaling_params!$B$7)/(scaling_params!$C$7-scaling_params!$B$7)))+MAX(0,MIN(1,(T2740-scaling_params!$B$11)/(scaling_params!$C$11-scaling_params!$B$11))))/3</f>
        <v>0.1475285753</v>
      </c>
      <c r="AA2740" s="15">
        <f>(MAX(0,MIN(1,1-(Q2740-scaling_params!$B$8)/(scaling_params!$C$8-scaling_params!$B$8)))+MAX(0,MIN(1,(R2740-scaling_params!$B$9)/(scaling_params!$C$9-scaling_params!$B$9)))+MAX(0,MIN(1,(S2740-scaling_params!$B$10)/(scaling_params!$C$10-scaling_params!$B$10))))/3</f>
        <v>0.09803921569</v>
      </c>
      <c r="AB2740" s="15">
        <f>(MAX(0,MIN(1,(U2740-scaling_params!$B$12)/(scaling_params!$C$12-scaling_params!$B$12)))+MAX(0,MIN(1,(V2740-scaling_params!$B$13)/(scaling_params!$C$13-scaling_params!$B$13))))/2</f>
        <v>0.12</v>
      </c>
      <c r="AC2740" s="13">
        <f>(scaling_params!$G$2*X2740+scaling_params!$G$3*Y2740+scaling_params!$G$4*Z2740+scaling_params!$G$5*AA2740+scaling_params!$G$6*AB2740)*100</f>
        <v>20.64752236</v>
      </c>
      <c r="AD2740" s="11" t="s">
        <v>681</v>
      </c>
      <c r="AE2740" s="11">
        <f t="shared" si="2"/>
        <v>0</v>
      </c>
    </row>
    <row r="2741" ht="15.75" customHeight="1">
      <c r="A2741" s="11" t="s">
        <v>548</v>
      </c>
      <c r="B2741" s="11" t="s">
        <v>163</v>
      </c>
      <c r="C2741" s="11" t="s">
        <v>449</v>
      </c>
      <c r="D2741" s="11" t="s">
        <v>177</v>
      </c>
      <c r="E2741" s="12">
        <v>2025.0</v>
      </c>
      <c r="F2741" s="11" t="s">
        <v>171</v>
      </c>
      <c r="G2741" s="11" t="s">
        <v>167</v>
      </c>
      <c r="H2741" s="11">
        <v>2.0</v>
      </c>
      <c r="I2741" s="13">
        <v>8.3</v>
      </c>
      <c r="J2741" s="11">
        <v>0.0</v>
      </c>
      <c r="K2741" s="13">
        <v>5.4</v>
      </c>
      <c r="L2741" s="13">
        <v>4.4</v>
      </c>
      <c r="M2741" s="11">
        <v>2.0</v>
      </c>
      <c r="N2741" s="14">
        <v>0.68</v>
      </c>
      <c r="O2741" s="13">
        <v>52.5</v>
      </c>
      <c r="P2741" s="13">
        <v>9.5</v>
      </c>
      <c r="Q2741" s="13">
        <v>23.0</v>
      </c>
      <c r="R2741" s="13">
        <v>10.6</v>
      </c>
      <c r="S2741" s="13">
        <v>2.1</v>
      </c>
      <c r="T2741" s="13">
        <v>2.3</v>
      </c>
      <c r="U2741" s="13">
        <v>0.7</v>
      </c>
      <c r="V2741" s="13">
        <v>55.3</v>
      </c>
      <c r="W2741" s="11" t="str">
        <f t="shared" si="1"/>
        <v>C-Weak|BBVA|Retail|2025</v>
      </c>
      <c r="X2741" s="15">
        <f>(MAX(0,MIN(1,1-(K2741-scaling_params!$B$2)/(scaling_params!$C$2-scaling_params!$B$2)))+MAX(0,MIN(1,(L2741-scaling_params!$B$3)/(scaling_params!$C$3-scaling_params!$B$3))))/2</f>
        <v>0.1029411765</v>
      </c>
      <c r="Y2741" s="15">
        <f>(MAX(0,MIN(1,(M2741-scaling_params!$B$4)/(scaling_params!$C$4-scaling_params!$B$4)))+MAX(0,MIN(1,(N2741-scaling_params!$B$5)/(scaling_params!$C$5-scaling_params!$B$5))))/2</f>
        <v>0.3708333333</v>
      </c>
      <c r="Z2741" s="15">
        <f>(MAX(0,MIN(1,(O2741-scaling_params!$B$6)/(scaling_params!$C$6-scaling_params!$B$6)))+MAX(0,MIN(1,1-(P2741-scaling_params!$B$7)/(scaling_params!$C$7-scaling_params!$B$7)))+MAX(0,MIN(1,(T2741-scaling_params!$B$11)/(scaling_params!$C$11-scaling_params!$B$11))))/3</f>
        <v>0.07619047619</v>
      </c>
      <c r="AA2741" s="15">
        <f>(MAX(0,MIN(1,1-(Q2741-scaling_params!$B$8)/(scaling_params!$C$8-scaling_params!$B$8)))+MAX(0,MIN(1,(R2741-scaling_params!$B$9)/(scaling_params!$C$9-scaling_params!$B$9)))+MAX(0,MIN(1,(S2741-scaling_params!$B$10)/(scaling_params!$C$10-scaling_params!$B$10))))/3</f>
        <v>0.05745842641</v>
      </c>
      <c r="AB2741" s="15">
        <f>(MAX(0,MIN(1,(U2741-scaling_params!$B$12)/(scaling_params!$C$12-scaling_params!$B$12)))+MAX(0,MIN(1,(V2741-scaling_params!$B$13)/(scaling_params!$C$13-scaling_params!$B$13))))/2</f>
        <v>0.1081818182</v>
      </c>
      <c r="AC2741" s="13">
        <f>(scaling_params!$G$2*X2741+scaling_params!$G$3*Y2741+scaling_params!$G$4*Z2741+scaling_params!$G$5*AA2741+scaling_params!$G$6*AB2741)*100</f>
        <v>15.21199093</v>
      </c>
      <c r="AD2741" s="11" t="s">
        <v>681</v>
      </c>
      <c r="AE2741" s="11">
        <f t="shared" si="2"/>
        <v>0</v>
      </c>
    </row>
    <row r="2742" ht="15.75" customHeight="1">
      <c r="A2742" s="11" t="s">
        <v>549</v>
      </c>
      <c r="B2742" s="11" t="s">
        <v>163</v>
      </c>
      <c r="C2742" s="11" t="s">
        <v>449</v>
      </c>
      <c r="D2742" s="11" t="s">
        <v>177</v>
      </c>
      <c r="E2742" s="12">
        <v>2024.0</v>
      </c>
      <c r="F2742" s="11" t="s">
        <v>166</v>
      </c>
      <c r="G2742" s="11" t="s">
        <v>184</v>
      </c>
      <c r="H2742" s="11">
        <v>2.0</v>
      </c>
      <c r="I2742" s="13">
        <v>8.6</v>
      </c>
      <c r="J2742" s="11">
        <v>0.0</v>
      </c>
      <c r="K2742" s="13">
        <v>4.9</v>
      </c>
      <c r="L2742" s="13">
        <v>4.5</v>
      </c>
      <c r="M2742" s="11">
        <v>-31.0</v>
      </c>
      <c r="N2742" s="14">
        <v>0.62</v>
      </c>
      <c r="O2742" s="13">
        <v>59.8</v>
      </c>
      <c r="P2742" s="13">
        <v>9.1</v>
      </c>
      <c r="Q2742" s="13">
        <v>23.3</v>
      </c>
      <c r="R2742" s="13">
        <v>7.2</v>
      </c>
      <c r="S2742" s="13">
        <v>2.1</v>
      </c>
      <c r="T2742" s="13">
        <v>1.8</v>
      </c>
      <c r="U2742" s="13">
        <v>0.7</v>
      </c>
      <c r="V2742" s="13">
        <v>52.9</v>
      </c>
      <c r="W2742" s="11" t="str">
        <f t="shared" si="1"/>
        <v>C-Weak|BBVA|Retail|2024</v>
      </c>
      <c r="X2742" s="15">
        <f>(MAX(0,MIN(1,1-(K2742-scaling_params!$B$2)/(scaling_params!$C$2-scaling_params!$B$2)))+MAX(0,MIN(1,(L2742-scaling_params!$B$3)/(scaling_params!$C$3-scaling_params!$B$3))))/2</f>
        <v>0.1102941176</v>
      </c>
      <c r="Y2742" s="15">
        <f>(MAX(0,MIN(1,(M2742-scaling_params!$B$4)/(scaling_params!$C$4-scaling_params!$B$4)))+MAX(0,MIN(1,(N2742-scaling_params!$B$5)/(scaling_params!$C$5-scaling_params!$B$5))))/2</f>
        <v>0.1386904762</v>
      </c>
      <c r="Z2742" s="15">
        <f>(MAX(0,MIN(1,(O2742-scaling_params!$B$6)/(scaling_params!$C$6-scaling_params!$B$6)))+MAX(0,MIN(1,1-(P2742-scaling_params!$B$7)/(scaling_params!$C$7-scaling_params!$B$7)))+MAX(0,MIN(1,(T2742-scaling_params!$B$11)/(scaling_params!$C$11-scaling_params!$B$11))))/3</f>
        <v>0.09038571811</v>
      </c>
      <c r="AA2742" s="15">
        <f>(MAX(0,MIN(1,1-(Q2742-scaling_params!$B$8)/(scaling_params!$C$8-scaling_params!$B$8)))+MAX(0,MIN(1,(R2742-scaling_params!$B$9)/(scaling_params!$C$9-scaling_params!$B$9)))+MAX(0,MIN(1,(S2742-scaling_params!$B$10)/(scaling_params!$C$10-scaling_params!$B$10))))/3</f>
        <v>0.04901960784</v>
      </c>
      <c r="AB2742" s="15">
        <f>(MAX(0,MIN(1,(U2742-scaling_params!$B$12)/(scaling_params!$C$12-scaling_params!$B$12)))+MAX(0,MIN(1,(V2742-scaling_params!$B$13)/(scaling_params!$C$13-scaling_params!$B$13))))/2</f>
        <v>0.08636363636</v>
      </c>
      <c r="AC2742" s="13">
        <f>(scaling_params!$G$2*X2742+scaling_params!$G$3*Y2742+scaling_params!$G$4*Z2742+scaling_params!$G$5*AA2742+scaling_params!$G$6*AB2742)*100</f>
        <v>9.857038338</v>
      </c>
      <c r="AD2742" s="11" t="s">
        <v>681</v>
      </c>
      <c r="AE2742" s="11">
        <f t="shared" si="2"/>
        <v>0</v>
      </c>
    </row>
    <row r="2743" ht="15.75" customHeight="1">
      <c r="A2743" s="11" t="s">
        <v>549</v>
      </c>
      <c r="B2743" s="11" t="s">
        <v>163</v>
      </c>
      <c r="C2743" s="11" t="s">
        <v>449</v>
      </c>
      <c r="D2743" s="11" t="s">
        <v>177</v>
      </c>
      <c r="E2743" s="12">
        <v>2025.0</v>
      </c>
      <c r="F2743" s="11" t="s">
        <v>166</v>
      </c>
      <c r="G2743" s="11" t="s">
        <v>184</v>
      </c>
      <c r="H2743" s="11">
        <v>2.0</v>
      </c>
      <c r="I2743" s="13">
        <v>8.3</v>
      </c>
      <c r="J2743" s="11">
        <v>0.0</v>
      </c>
      <c r="K2743" s="13">
        <v>5.4</v>
      </c>
      <c r="L2743" s="13">
        <v>3.8</v>
      </c>
      <c r="M2743" s="11">
        <v>-28.0</v>
      </c>
      <c r="N2743" s="14">
        <v>0.7</v>
      </c>
      <c r="O2743" s="13">
        <v>52.5</v>
      </c>
      <c r="P2743" s="13">
        <v>9.5</v>
      </c>
      <c r="Q2743" s="13">
        <v>23.0</v>
      </c>
      <c r="R2743" s="13">
        <v>10.6</v>
      </c>
      <c r="S2743" s="13">
        <v>2.1</v>
      </c>
      <c r="T2743" s="13">
        <v>1.9</v>
      </c>
      <c r="U2743" s="13">
        <v>0.7</v>
      </c>
      <c r="V2743" s="13">
        <v>53.6</v>
      </c>
      <c r="W2743" s="11" t="str">
        <f t="shared" si="1"/>
        <v>C-Weak|BBVA|Retail|2025</v>
      </c>
      <c r="X2743" s="15">
        <f>(MAX(0,MIN(1,1-(K2743-scaling_params!$B$2)/(scaling_params!$C$2-scaling_params!$B$2)))+MAX(0,MIN(1,(L2743-scaling_params!$B$3)/(scaling_params!$C$3-scaling_params!$B$3))))/2</f>
        <v>0.05882352941</v>
      </c>
      <c r="Y2743" s="15">
        <f>(MAX(0,MIN(1,(M2743-scaling_params!$B$4)/(scaling_params!$C$4-scaling_params!$B$4)))+MAX(0,MIN(1,(N2743-scaling_params!$B$5)/(scaling_params!$C$5-scaling_params!$B$5))))/2</f>
        <v>0.2529761905</v>
      </c>
      <c r="Z2743" s="15">
        <f>(MAX(0,MIN(1,(O2743-scaling_params!$B$6)/(scaling_params!$C$6-scaling_params!$B$6)))+MAX(0,MIN(1,1-(P2743-scaling_params!$B$7)/(scaling_params!$C$7-scaling_params!$B$7)))+MAX(0,MIN(1,(T2743-scaling_params!$B$11)/(scaling_params!$C$11-scaling_params!$B$11))))/3</f>
        <v>0.0380952381</v>
      </c>
      <c r="AA2743" s="15">
        <f>(MAX(0,MIN(1,1-(Q2743-scaling_params!$B$8)/(scaling_params!$C$8-scaling_params!$B$8)))+MAX(0,MIN(1,(R2743-scaling_params!$B$9)/(scaling_params!$C$9-scaling_params!$B$9)))+MAX(0,MIN(1,(S2743-scaling_params!$B$10)/(scaling_params!$C$10-scaling_params!$B$10))))/3</f>
        <v>0.05745842641</v>
      </c>
      <c r="AB2743" s="15">
        <f>(MAX(0,MIN(1,(U2743-scaling_params!$B$12)/(scaling_params!$C$12-scaling_params!$B$12)))+MAX(0,MIN(1,(V2743-scaling_params!$B$13)/(scaling_params!$C$13-scaling_params!$B$13))))/2</f>
        <v>0.09272727273</v>
      </c>
      <c r="AC2743" s="13">
        <f>(scaling_params!$G$2*X2743+scaling_params!$G$3*Y2743+scaling_params!$G$4*Z2743+scaling_params!$G$5*AA2743+scaling_params!$G$6*AB2743)*100</f>
        <v>10.32798164</v>
      </c>
      <c r="AD2743" s="11" t="s">
        <v>681</v>
      </c>
      <c r="AE2743" s="11">
        <f t="shared" si="2"/>
        <v>0</v>
      </c>
    </row>
    <row r="2744" ht="15.75" customHeight="1">
      <c r="A2744" s="11" t="s">
        <v>550</v>
      </c>
      <c r="B2744" s="11" t="s">
        <v>163</v>
      </c>
      <c r="C2744" s="11" t="s">
        <v>449</v>
      </c>
      <c r="D2744" s="11" t="s">
        <v>174</v>
      </c>
      <c r="E2744" s="12">
        <v>2024.0</v>
      </c>
      <c r="F2744" s="11" t="s">
        <v>171</v>
      </c>
      <c r="G2744" s="11" t="s">
        <v>175</v>
      </c>
      <c r="H2744" s="11">
        <v>5.0</v>
      </c>
      <c r="I2744" s="13">
        <v>8.6</v>
      </c>
      <c r="J2744" s="11">
        <v>0.0</v>
      </c>
      <c r="K2744" s="13">
        <v>4.4</v>
      </c>
      <c r="L2744" s="13">
        <v>3.3</v>
      </c>
      <c r="M2744" s="11">
        <v>-17.0</v>
      </c>
      <c r="N2744" s="14">
        <v>0.6</v>
      </c>
      <c r="O2744" s="13">
        <v>50.8</v>
      </c>
      <c r="P2744" s="13">
        <v>10.1</v>
      </c>
      <c r="Q2744" s="13">
        <v>23.5</v>
      </c>
      <c r="R2744" s="13">
        <v>5.6</v>
      </c>
      <c r="S2744" s="13">
        <v>1.7</v>
      </c>
      <c r="T2744" s="13">
        <v>2.2</v>
      </c>
      <c r="U2744" s="13">
        <v>0.8</v>
      </c>
      <c r="V2744" s="13">
        <v>54.5</v>
      </c>
      <c r="W2744" s="11" t="str">
        <f t="shared" si="1"/>
        <v>C-Weak|BBVA|Digital|2024</v>
      </c>
      <c r="X2744" s="15">
        <f>(MAX(0,MIN(1,1-(K2744-scaling_params!$B$2)/(scaling_params!$C$2-scaling_params!$B$2)))+MAX(0,MIN(1,(L2744-scaling_params!$B$3)/(scaling_params!$C$3-scaling_params!$B$3))))/2</f>
        <v>0.02205882353</v>
      </c>
      <c r="Y2744" s="15">
        <f>(MAX(0,MIN(1,(M2744-scaling_params!$B$4)/(scaling_params!$C$4-scaling_params!$B$4)))+MAX(0,MIN(1,(N2744-scaling_params!$B$5)/(scaling_params!$C$5-scaling_params!$B$5))))/2</f>
        <v>0.1803571429</v>
      </c>
      <c r="Z2744" s="15">
        <f>(MAX(0,MIN(1,(O2744-scaling_params!$B$6)/(scaling_params!$C$6-scaling_params!$B$6)))+MAX(0,MIN(1,1-(P2744-scaling_params!$B$7)/(scaling_params!$C$7-scaling_params!$B$7)))+MAX(0,MIN(1,(T2744-scaling_params!$B$11)/(scaling_params!$C$11-scaling_params!$B$11))))/3</f>
        <v>0.06666666667</v>
      </c>
      <c r="AA2744" s="15">
        <f>(MAX(0,MIN(1,1-(Q2744-scaling_params!$B$8)/(scaling_params!$C$8-scaling_params!$B$8)))+MAX(0,MIN(1,(R2744-scaling_params!$B$9)/(scaling_params!$C$9-scaling_params!$B$9)))+MAX(0,MIN(1,(S2744-scaling_params!$B$10)/(scaling_params!$C$10-scaling_params!$B$10))))/3</f>
        <v>0.009803921569</v>
      </c>
      <c r="AB2744" s="15">
        <f>(MAX(0,MIN(1,(U2744-scaling_params!$B$12)/(scaling_params!$C$12-scaling_params!$B$12)))+MAX(0,MIN(1,(V2744-scaling_params!$B$13)/(scaling_params!$C$13-scaling_params!$B$13))))/2</f>
        <v>0.1009090909</v>
      </c>
      <c r="AC2744" s="13">
        <f>(scaling_params!$G$2*X2744+scaling_params!$G$3*Y2744+scaling_params!$G$4*Z2744+scaling_params!$G$5*AA2744+scaling_params!$G$6*AB2744)*100</f>
        <v>7.686718169</v>
      </c>
      <c r="AD2744" s="11" t="s">
        <v>681</v>
      </c>
      <c r="AE2744" s="11">
        <f t="shared" si="2"/>
        <v>0</v>
      </c>
    </row>
    <row r="2745" ht="15.75" customHeight="1">
      <c r="A2745" s="11" t="s">
        <v>550</v>
      </c>
      <c r="B2745" s="11" t="s">
        <v>163</v>
      </c>
      <c r="C2745" s="11" t="s">
        <v>449</v>
      </c>
      <c r="D2745" s="11" t="s">
        <v>174</v>
      </c>
      <c r="E2745" s="12">
        <v>2025.0</v>
      </c>
      <c r="F2745" s="11" t="s">
        <v>171</v>
      </c>
      <c r="G2745" s="11" t="s">
        <v>175</v>
      </c>
      <c r="H2745" s="11">
        <v>5.0</v>
      </c>
      <c r="I2745" s="13">
        <v>8.3</v>
      </c>
      <c r="J2745" s="11">
        <v>0.0</v>
      </c>
      <c r="K2745" s="13">
        <v>4.9</v>
      </c>
      <c r="L2745" s="13">
        <v>3.8</v>
      </c>
      <c r="M2745" s="11">
        <v>-32.0</v>
      </c>
      <c r="N2745" s="14">
        <v>0.72</v>
      </c>
      <c r="O2745" s="13">
        <v>53.6</v>
      </c>
      <c r="P2745" s="13">
        <v>9.0</v>
      </c>
      <c r="Q2745" s="13">
        <v>22.9</v>
      </c>
      <c r="R2745" s="13">
        <v>8.4</v>
      </c>
      <c r="S2745" s="13">
        <v>2.4</v>
      </c>
      <c r="T2745" s="13">
        <v>1.8</v>
      </c>
      <c r="U2745" s="13">
        <v>0.8</v>
      </c>
      <c r="V2745" s="13">
        <v>55.5</v>
      </c>
      <c r="W2745" s="11" t="str">
        <f t="shared" si="1"/>
        <v>C-Weak|BBVA|Digital|2025</v>
      </c>
      <c r="X2745" s="15">
        <f>(MAX(0,MIN(1,1-(K2745-scaling_params!$B$2)/(scaling_params!$C$2-scaling_params!$B$2)))+MAX(0,MIN(1,(L2745-scaling_params!$B$3)/(scaling_params!$C$3-scaling_params!$B$3))))/2</f>
        <v>0.05882352941</v>
      </c>
      <c r="Y2745" s="15">
        <f>(MAX(0,MIN(1,(M2745-scaling_params!$B$4)/(scaling_params!$C$4-scaling_params!$B$4)))+MAX(0,MIN(1,(N2745-scaling_params!$B$5)/(scaling_params!$C$5-scaling_params!$B$5))))/2</f>
        <v>0.2589285714</v>
      </c>
      <c r="Z2745" s="15">
        <f>(MAX(0,MIN(1,(O2745-scaling_params!$B$6)/(scaling_params!$C$6-scaling_params!$B$6)))+MAX(0,MIN(1,1-(P2745-scaling_params!$B$7)/(scaling_params!$C$7-scaling_params!$B$7)))+MAX(0,MIN(1,(T2745-scaling_params!$B$11)/(scaling_params!$C$11-scaling_params!$B$11))))/3</f>
        <v>0.04658944659</v>
      </c>
      <c r="AA2745" s="15">
        <f>(MAX(0,MIN(1,1-(Q2745-scaling_params!$B$8)/(scaling_params!$C$8-scaling_params!$B$8)))+MAX(0,MIN(1,(R2745-scaling_params!$B$9)/(scaling_params!$C$9-scaling_params!$B$9)))+MAX(0,MIN(1,(S2745-scaling_params!$B$10)/(scaling_params!$C$10-scaling_params!$B$10))))/3</f>
        <v>0.07843137255</v>
      </c>
      <c r="AB2745" s="15">
        <f>(MAX(0,MIN(1,(U2745-scaling_params!$B$12)/(scaling_params!$C$12-scaling_params!$B$12)))+MAX(0,MIN(1,(V2745-scaling_params!$B$13)/(scaling_params!$C$13-scaling_params!$B$13))))/2</f>
        <v>0.11</v>
      </c>
      <c r="AC2745" s="13">
        <f>(scaling_params!$G$2*X2745+scaling_params!$G$3*Y2745+scaling_params!$G$4*Z2745+scaling_params!$G$5*AA2745+scaling_params!$G$6*AB2745)*100</f>
        <v>11.24041852</v>
      </c>
      <c r="AD2745" s="11" t="s">
        <v>681</v>
      </c>
      <c r="AE2745" s="11">
        <f t="shared" si="2"/>
        <v>0</v>
      </c>
    </row>
    <row r="2746" ht="15.75" customHeight="1">
      <c r="A2746" s="11" t="s">
        <v>551</v>
      </c>
      <c r="B2746" s="11" t="s">
        <v>163</v>
      </c>
      <c r="C2746" s="11" t="s">
        <v>449</v>
      </c>
      <c r="D2746" s="11" t="s">
        <v>177</v>
      </c>
      <c r="E2746" s="12">
        <v>2024.0</v>
      </c>
      <c r="F2746" s="11" t="s">
        <v>166</v>
      </c>
      <c r="G2746" s="11" t="s">
        <v>184</v>
      </c>
      <c r="H2746" s="11">
        <v>1.0</v>
      </c>
      <c r="I2746" s="13">
        <v>8.6</v>
      </c>
      <c r="J2746" s="11">
        <v>0.0</v>
      </c>
      <c r="K2746" s="13">
        <v>4.9</v>
      </c>
      <c r="L2746" s="13">
        <v>4.3</v>
      </c>
      <c r="M2746" s="11">
        <v>-17.0</v>
      </c>
      <c r="N2746" s="14">
        <v>0.62</v>
      </c>
      <c r="O2746" s="13">
        <v>59.8</v>
      </c>
      <c r="P2746" s="13">
        <v>9.1</v>
      </c>
      <c r="Q2746" s="13">
        <v>23.3</v>
      </c>
      <c r="R2746" s="13">
        <v>7.2</v>
      </c>
      <c r="S2746" s="13">
        <v>2.0</v>
      </c>
      <c r="T2746" s="13">
        <v>1.4</v>
      </c>
      <c r="U2746" s="13">
        <v>0.7</v>
      </c>
      <c r="V2746" s="13">
        <v>51.4</v>
      </c>
      <c r="W2746" s="11" t="str">
        <f t="shared" si="1"/>
        <v>C-Weak|BBVA|Retail|2024</v>
      </c>
      <c r="X2746" s="15">
        <f>(MAX(0,MIN(1,1-(K2746-scaling_params!$B$2)/(scaling_params!$C$2-scaling_params!$B$2)))+MAX(0,MIN(1,(L2746-scaling_params!$B$3)/(scaling_params!$C$3-scaling_params!$B$3))))/2</f>
        <v>0.09558823529</v>
      </c>
      <c r="Y2746" s="15">
        <f>(MAX(0,MIN(1,(M2746-scaling_params!$B$4)/(scaling_params!$C$4-scaling_params!$B$4)))+MAX(0,MIN(1,(N2746-scaling_params!$B$5)/(scaling_params!$C$5-scaling_params!$B$5))))/2</f>
        <v>0.2053571429</v>
      </c>
      <c r="Z2746" s="15">
        <f>(MAX(0,MIN(1,(O2746-scaling_params!$B$6)/(scaling_params!$C$6-scaling_params!$B$6)))+MAX(0,MIN(1,1-(P2746-scaling_params!$B$7)/(scaling_params!$C$7-scaling_params!$B$7)))+MAX(0,MIN(1,(T2746-scaling_params!$B$11)/(scaling_params!$C$11-scaling_params!$B$11))))/3</f>
        <v>0.06181428954</v>
      </c>
      <c r="AA2746" s="15">
        <f>(MAX(0,MIN(1,1-(Q2746-scaling_params!$B$8)/(scaling_params!$C$8-scaling_params!$B$8)))+MAX(0,MIN(1,(R2746-scaling_params!$B$9)/(scaling_params!$C$9-scaling_params!$B$9)))+MAX(0,MIN(1,(S2746-scaling_params!$B$10)/(scaling_params!$C$10-scaling_params!$B$10))))/3</f>
        <v>0.03921568627</v>
      </c>
      <c r="AB2746" s="15">
        <f>(MAX(0,MIN(1,(U2746-scaling_params!$B$12)/(scaling_params!$C$12-scaling_params!$B$12)))+MAX(0,MIN(1,(V2746-scaling_params!$B$13)/(scaling_params!$C$13-scaling_params!$B$13))))/2</f>
        <v>0.07272727273</v>
      </c>
      <c r="AC2746" s="13">
        <f>(scaling_params!$G$2*X2746+scaling_params!$G$3*Y2746+scaling_params!$G$4*Z2746+scaling_params!$G$5*AA2746+scaling_params!$G$6*AB2746)*100</f>
        <v>10.07323009</v>
      </c>
      <c r="AD2746" s="11" t="s">
        <v>681</v>
      </c>
      <c r="AE2746" s="11">
        <f t="shared" si="2"/>
        <v>0</v>
      </c>
    </row>
    <row r="2747" ht="15.75" customHeight="1">
      <c r="A2747" s="11" t="s">
        <v>551</v>
      </c>
      <c r="B2747" s="11" t="s">
        <v>163</v>
      </c>
      <c r="C2747" s="11" t="s">
        <v>449</v>
      </c>
      <c r="D2747" s="11" t="s">
        <v>177</v>
      </c>
      <c r="E2747" s="12">
        <v>2025.0</v>
      </c>
      <c r="F2747" s="11" t="s">
        <v>166</v>
      </c>
      <c r="G2747" s="11" t="s">
        <v>184</v>
      </c>
      <c r="H2747" s="11">
        <v>1.0</v>
      </c>
      <c r="I2747" s="13">
        <v>8.3</v>
      </c>
      <c r="J2747" s="11">
        <v>0.0</v>
      </c>
      <c r="K2747" s="13">
        <v>5.4</v>
      </c>
      <c r="L2747" s="13">
        <v>4.0</v>
      </c>
      <c r="M2747" s="11">
        <v>-24.0</v>
      </c>
      <c r="N2747" s="14">
        <v>0.62</v>
      </c>
      <c r="O2747" s="13">
        <v>52.5</v>
      </c>
      <c r="P2747" s="13">
        <v>9.5</v>
      </c>
      <c r="Q2747" s="13">
        <v>23.0</v>
      </c>
      <c r="R2747" s="13">
        <v>10.6</v>
      </c>
      <c r="S2747" s="13">
        <v>2.0</v>
      </c>
      <c r="T2747" s="13">
        <v>1.1</v>
      </c>
      <c r="U2747" s="13">
        <v>0.7</v>
      </c>
      <c r="V2747" s="13">
        <v>42.8</v>
      </c>
      <c r="W2747" s="11" t="str">
        <f t="shared" si="1"/>
        <v>C-Weak|BBVA|Retail|2025</v>
      </c>
      <c r="X2747" s="15">
        <f>(MAX(0,MIN(1,1-(K2747-scaling_params!$B$2)/(scaling_params!$C$2-scaling_params!$B$2)))+MAX(0,MIN(1,(L2747-scaling_params!$B$3)/(scaling_params!$C$3-scaling_params!$B$3))))/2</f>
        <v>0.07352941176</v>
      </c>
      <c r="Y2747" s="15">
        <f>(MAX(0,MIN(1,(M2747-scaling_params!$B$4)/(scaling_params!$C$4-scaling_params!$B$4)))+MAX(0,MIN(1,(N2747-scaling_params!$B$5)/(scaling_params!$C$5-scaling_params!$B$5))))/2</f>
        <v>0.1720238095</v>
      </c>
      <c r="Z2747" s="15">
        <f>(MAX(0,MIN(1,(O2747-scaling_params!$B$6)/(scaling_params!$C$6-scaling_params!$B$6)))+MAX(0,MIN(1,1-(P2747-scaling_params!$B$7)/(scaling_params!$C$7-scaling_params!$B$7)))+MAX(0,MIN(1,(T2747-scaling_params!$B$11)/(scaling_params!$C$11-scaling_params!$B$11))))/3</f>
        <v>0</v>
      </c>
      <c r="AA2747" s="15">
        <f>(MAX(0,MIN(1,1-(Q2747-scaling_params!$B$8)/(scaling_params!$C$8-scaling_params!$B$8)))+MAX(0,MIN(1,(R2747-scaling_params!$B$9)/(scaling_params!$C$9-scaling_params!$B$9)))+MAX(0,MIN(1,(S2747-scaling_params!$B$10)/(scaling_params!$C$10-scaling_params!$B$10))))/3</f>
        <v>0.04765450484</v>
      </c>
      <c r="AB2747" s="15">
        <f>(MAX(0,MIN(1,(U2747-scaling_params!$B$12)/(scaling_params!$C$12-scaling_params!$B$12)))+MAX(0,MIN(1,(V2747-scaling_params!$B$13)/(scaling_params!$C$13-scaling_params!$B$13))))/2</f>
        <v>0</v>
      </c>
      <c r="AC2747" s="13">
        <f>(scaling_params!$G$2*X2747+scaling_params!$G$3*Y2747+scaling_params!$G$4*Z2747+scaling_params!$G$5*AA2747+scaling_params!$G$6*AB2747)*100</f>
        <v>6.609219985</v>
      </c>
      <c r="AD2747" s="11" t="s">
        <v>681</v>
      </c>
      <c r="AE2747" s="11">
        <f t="shared" si="2"/>
        <v>0</v>
      </c>
    </row>
    <row r="2748" ht="15.75" customHeight="1">
      <c r="A2748" s="11" t="s">
        <v>552</v>
      </c>
      <c r="B2748" s="11" t="s">
        <v>163</v>
      </c>
      <c r="C2748" s="11" t="s">
        <v>449</v>
      </c>
      <c r="D2748" s="11" t="s">
        <v>181</v>
      </c>
      <c r="E2748" s="12">
        <v>2024.0</v>
      </c>
      <c r="F2748" s="11" t="s">
        <v>171</v>
      </c>
      <c r="G2748" s="11" t="s">
        <v>172</v>
      </c>
      <c r="H2748" s="11">
        <v>5.0</v>
      </c>
      <c r="I2748" s="13">
        <v>8.6</v>
      </c>
      <c r="J2748" s="11">
        <v>0.0</v>
      </c>
      <c r="K2748" s="13">
        <v>5.0</v>
      </c>
      <c r="L2748" s="13">
        <v>4.7</v>
      </c>
      <c r="M2748" s="11">
        <v>-10.0</v>
      </c>
      <c r="N2748" s="14">
        <v>0.63</v>
      </c>
      <c r="O2748" s="13">
        <v>58.2</v>
      </c>
      <c r="P2748" s="13">
        <v>10.1</v>
      </c>
      <c r="Q2748" s="13">
        <v>23.5</v>
      </c>
      <c r="R2748" s="13">
        <v>8.2</v>
      </c>
      <c r="S2748" s="13">
        <v>2.0</v>
      </c>
      <c r="T2748" s="13">
        <v>2.1</v>
      </c>
      <c r="U2748" s="13">
        <v>1.0</v>
      </c>
      <c r="V2748" s="13">
        <v>58.5</v>
      </c>
      <c r="W2748" s="11" t="str">
        <f t="shared" si="1"/>
        <v>C-Weak|BBVA|Corporate|2024</v>
      </c>
      <c r="X2748" s="15">
        <f>(MAX(0,MIN(1,1-(K2748-scaling_params!$B$2)/(scaling_params!$C$2-scaling_params!$B$2)))+MAX(0,MIN(1,(L2748-scaling_params!$B$3)/(scaling_params!$C$3-scaling_params!$B$3))))/2</f>
        <v>0.125</v>
      </c>
      <c r="Y2748" s="15">
        <f>(MAX(0,MIN(1,(M2748-scaling_params!$B$4)/(scaling_params!$C$4-scaling_params!$B$4)))+MAX(0,MIN(1,(N2748-scaling_params!$B$5)/(scaling_params!$C$5-scaling_params!$B$5))))/2</f>
        <v>0.2511904762</v>
      </c>
      <c r="Z2748" s="15">
        <f>(MAX(0,MIN(1,(O2748-scaling_params!$B$6)/(scaling_params!$C$6-scaling_params!$B$6)))+MAX(0,MIN(1,1-(P2748-scaling_params!$B$7)/(scaling_params!$C$7-scaling_params!$B$7)))+MAX(0,MIN(1,(T2748-scaling_params!$B$11)/(scaling_params!$C$11-scaling_params!$B$11))))/3</f>
        <v>0.08354549741</v>
      </c>
      <c r="AA2748" s="15">
        <f>(MAX(0,MIN(1,1-(Q2748-scaling_params!$B$8)/(scaling_params!$C$8-scaling_params!$B$8)))+MAX(0,MIN(1,(R2748-scaling_params!$B$9)/(scaling_params!$C$9-scaling_params!$B$9)))+MAX(0,MIN(1,(S2748-scaling_params!$B$10)/(scaling_params!$C$10-scaling_params!$B$10))))/3</f>
        <v>0.03921568627</v>
      </c>
      <c r="AB2748" s="15">
        <f>(MAX(0,MIN(1,(U2748-scaling_params!$B$12)/(scaling_params!$C$12-scaling_params!$B$12)))+MAX(0,MIN(1,(V2748-scaling_params!$B$13)/(scaling_params!$C$13-scaling_params!$B$13))))/2</f>
        <v>0.1372727273</v>
      </c>
      <c r="AC2748" s="13">
        <f>(scaling_params!$G$2*X2748+scaling_params!$G$3*Y2748+scaling_params!$G$4*Z2748+scaling_params!$G$5*AA2748+scaling_params!$G$6*AB2748)*100</f>
        <v>13.11380964</v>
      </c>
      <c r="AD2748" s="11" t="s">
        <v>681</v>
      </c>
      <c r="AE2748" s="11">
        <f t="shared" si="2"/>
        <v>0</v>
      </c>
    </row>
    <row r="2749" ht="15.75" customHeight="1">
      <c r="A2749" s="11" t="s">
        <v>552</v>
      </c>
      <c r="B2749" s="11" t="s">
        <v>163</v>
      </c>
      <c r="C2749" s="11" t="s">
        <v>449</v>
      </c>
      <c r="D2749" s="11" t="s">
        <v>181</v>
      </c>
      <c r="E2749" s="12">
        <v>2025.0</v>
      </c>
      <c r="F2749" s="11" t="s">
        <v>171</v>
      </c>
      <c r="G2749" s="11" t="s">
        <v>172</v>
      </c>
      <c r="H2749" s="11">
        <v>5.0</v>
      </c>
      <c r="I2749" s="13">
        <v>8.3</v>
      </c>
      <c r="J2749" s="11">
        <v>0.0</v>
      </c>
      <c r="K2749" s="13">
        <v>5.1</v>
      </c>
      <c r="L2749" s="13">
        <v>4.3</v>
      </c>
      <c r="M2749" s="11">
        <v>-21.0</v>
      </c>
      <c r="N2749" s="14">
        <v>0.68</v>
      </c>
      <c r="O2749" s="13">
        <v>54.3</v>
      </c>
      <c r="P2749" s="13">
        <v>9.4</v>
      </c>
      <c r="Q2749" s="13">
        <v>22.9</v>
      </c>
      <c r="R2749" s="13">
        <v>7.0</v>
      </c>
      <c r="S2749" s="13">
        <v>2.3</v>
      </c>
      <c r="T2749" s="13">
        <v>1.9</v>
      </c>
      <c r="U2749" s="13">
        <v>0.8</v>
      </c>
      <c r="V2749" s="13">
        <v>60.6</v>
      </c>
      <c r="W2749" s="11" t="str">
        <f t="shared" si="1"/>
        <v>C-Weak|BBVA|Corporate|2025</v>
      </c>
      <c r="X2749" s="15">
        <f>(MAX(0,MIN(1,1-(K2749-scaling_params!$B$2)/(scaling_params!$C$2-scaling_params!$B$2)))+MAX(0,MIN(1,(L2749-scaling_params!$B$3)/(scaling_params!$C$3-scaling_params!$B$3))))/2</f>
        <v>0.09558823529</v>
      </c>
      <c r="Y2749" s="15">
        <f>(MAX(0,MIN(1,(M2749-scaling_params!$B$4)/(scaling_params!$C$4-scaling_params!$B$4)))+MAX(0,MIN(1,(N2749-scaling_params!$B$5)/(scaling_params!$C$5-scaling_params!$B$5))))/2</f>
        <v>0.2613095238</v>
      </c>
      <c r="Z2749" s="15">
        <f>(MAX(0,MIN(1,(O2749-scaling_params!$B$6)/(scaling_params!$C$6-scaling_params!$B$6)))+MAX(0,MIN(1,1-(P2749-scaling_params!$B$7)/(scaling_params!$C$7-scaling_params!$B$7)))+MAX(0,MIN(1,(T2749-scaling_params!$B$11)/(scaling_params!$C$11-scaling_params!$B$11))))/3</f>
        <v>0.0380952381</v>
      </c>
      <c r="AA2749" s="15">
        <f>(MAX(0,MIN(1,1-(Q2749-scaling_params!$B$8)/(scaling_params!$C$8-scaling_params!$B$8)))+MAX(0,MIN(1,(R2749-scaling_params!$B$9)/(scaling_params!$C$9-scaling_params!$B$9)))+MAX(0,MIN(1,(S2749-scaling_params!$B$10)/(scaling_params!$C$10-scaling_params!$B$10))))/3</f>
        <v>0.06862745098</v>
      </c>
      <c r="AB2749" s="15">
        <f>(MAX(0,MIN(1,(U2749-scaling_params!$B$12)/(scaling_params!$C$12-scaling_params!$B$12)))+MAX(0,MIN(1,(V2749-scaling_params!$B$13)/(scaling_params!$C$13-scaling_params!$B$13))))/2</f>
        <v>0.1563636364</v>
      </c>
      <c r="AC2749" s="13">
        <f>(scaling_params!$G$2*X2749+scaling_params!$G$3*Y2749+scaling_params!$G$4*Z2749+scaling_params!$G$5*AA2749+scaling_params!$G$6*AB2749)*100</f>
        <v>12.33526948</v>
      </c>
      <c r="AD2749" s="11" t="s">
        <v>681</v>
      </c>
      <c r="AE2749" s="11">
        <f t="shared" si="2"/>
        <v>0</v>
      </c>
    </row>
    <row r="2750" ht="15.75" customHeight="1">
      <c r="A2750" s="11" t="s">
        <v>553</v>
      </c>
      <c r="B2750" s="11" t="s">
        <v>163</v>
      </c>
      <c r="C2750" s="11" t="s">
        <v>449</v>
      </c>
      <c r="D2750" s="11" t="s">
        <v>174</v>
      </c>
      <c r="E2750" s="12">
        <v>2024.0</v>
      </c>
      <c r="F2750" s="11" t="s">
        <v>166</v>
      </c>
      <c r="G2750" s="11" t="s">
        <v>172</v>
      </c>
      <c r="H2750" s="11">
        <v>2.0</v>
      </c>
      <c r="I2750" s="13">
        <v>8.6</v>
      </c>
      <c r="J2750" s="11">
        <v>0.0</v>
      </c>
      <c r="K2750" s="13">
        <v>4.4</v>
      </c>
      <c r="L2750" s="13">
        <v>3.1</v>
      </c>
      <c r="M2750" s="11">
        <v>-28.0</v>
      </c>
      <c r="N2750" s="14">
        <v>0.68</v>
      </c>
      <c r="O2750" s="13">
        <v>50.8</v>
      </c>
      <c r="P2750" s="13">
        <v>10.1</v>
      </c>
      <c r="Q2750" s="13">
        <v>23.5</v>
      </c>
      <c r="R2750" s="13">
        <v>5.6</v>
      </c>
      <c r="S2750" s="13">
        <v>1.8</v>
      </c>
      <c r="T2750" s="13">
        <v>2.0</v>
      </c>
      <c r="U2750" s="13">
        <v>0.8</v>
      </c>
      <c r="V2750" s="13">
        <v>49.5</v>
      </c>
      <c r="W2750" s="11" t="str">
        <f t="shared" si="1"/>
        <v>C-Weak|BBVA|Digital|2024</v>
      </c>
      <c r="X2750" s="15">
        <f>(MAX(0,MIN(1,1-(K2750-scaling_params!$B$2)/(scaling_params!$C$2-scaling_params!$B$2)))+MAX(0,MIN(1,(L2750-scaling_params!$B$3)/(scaling_params!$C$3-scaling_params!$B$3))))/2</f>
        <v>0.007352941176</v>
      </c>
      <c r="Y2750" s="15">
        <f>(MAX(0,MIN(1,(M2750-scaling_params!$B$4)/(scaling_params!$C$4-scaling_params!$B$4)))+MAX(0,MIN(1,(N2750-scaling_params!$B$5)/(scaling_params!$C$5-scaling_params!$B$5))))/2</f>
        <v>0.2279761905</v>
      </c>
      <c r="Z2750" s="15">
        <f>(MAX(0,MIN(1,(O2750-scaling_params!$B$6)/(scaling_params!$C$6-scaling_params!$B$6)))+MAX(0,MIN(1,1-(P2750-scaling_params!$B$7)/(scaling_params!$C$7-scaling_params!$B$7)))+MAX(0,MIN(1,(T2750-scaling_params!$B$11)/(scaling_params!$C$11-scaling_params!$B$11))))/3</f>
        <v>0.04761904762</v>
      </c>
      <c r="AA2750" s="15">
        <f>(MAX(0,MIN(1,1-(Q2750-scaling_params!$B$8)/(scaling_params!$C$8-scaling_params!$B$8)))+MAX(0,MIN(1,(R2750-scaling_params!$B$9)/(scaling_params!$C$9-scaling_params!$B$9)))+MAX(0,MIN(1,(S2750-scaling_params!$B$10)/(scaling_params!$C$10-scaling_params!$B$10))))/3</f>
        <v>0.01960784314</v>
      </c>
      <c r="AB2750" s="15">
        <f>(MAX(0,MIN(1,(U2750-scaling_params!$B$12)/(scaling_params!$C$12-scaling_params!$B$12)))+MAX(0,MIN(1,(V2750-scaling_params!$B$13)/(scaling_params!$C$13-scaling_params!$B$13))))/2</f>
        <v>0.05545454545</v>
      </c>
      <c r="AC2750" s="13">
        <f>(scaling_params!$G$2*X2750+scaling_params!$G$3*Y2750+scaling_params!$G$4*Z2750+scaling_params!$G$5*AA2750+scaling_params!$G$6*AB2750)*100</f>
        <v>7.648743888</v>
      </c>
      <c r="AD2750" s="11" t="s">
        <v>681</v>
      </c>
      <c r="AE2750" s="11">
        <f t="shared" si="2"/>
        <v>0</v>
      </c>
    </row>
    <row r="2751" ht="15.75" customHeight="1">
      <c r="A2751" s="11" t="s">
        <v>553</v>
      </c>
      <c r="B2751" s="11" t="s">
        <v>163</v>
      </c>
      <c r="C2751" s="11" t="s">
        <v>449</v>
      </c>
      <c r="D2751" s="11" t="s">
        <v>174</v>
      </c>
      <c r="E2751" s="12">
        <v>2025.0</v>
      </c>
      <c r="F2751" s="11" t="s">
        <v>166</v>
      </c>
      <c r="G2751" s="11" t="s">
        <v>172</v>
      </c>
      <c r="H2751" s="11">
        <v>2.0</v>
      </c>
      <c r="I2751" s="13">
        <v>8.3</v>
      </c>
      <c r="J2751" s="11">
        <v>0.0</v>
      </c>
      <c r="K2751" s="13">
        <v>4.9</v>
      </c>
      <c r="L2751" s="13">
        <v>5.0</v>
      </c>
      <c r="M2751" s="11">
        <v>-37.0</v>
      </c>
      <c r="N2751" s="14">
        <v>0.59</v>
      </c>
      <c r="O2751" s="13">
        <v>53.6</v>
      </c>
      <c r="P2751" s="13">
        <v>9.0</v>
      </c>
      <c r="Q2751" s="13">
        <v>22.9</v>
      </c>
      <c r="R2751" s="13">
        <v>8.4</v>
      </c>
      <c r="S2751" s="13">
        <v>2.0</v>
      </c>
      <c r="T2751" s="13">
        <v>1.6</v>
      </c>
      <c r="U2751" s="13">
        <v>0.8</v>
      </c>
      <c r="V2751" s="13">
        <v>49.1</v>
      </c>
      <c r="W2751" s="11" t="str">
        <f t="shared" si="1"/>
        <v>C-Weak|BBVA|Digital|2025</v>
      </c>
      <c r="X2751" s="15">
        <f>(MAX(0,MIN(1,1-(K2751-scaling_params!$B$2)/(scaling_params!$C$2-scaling_params!$B$2)))+MAX(0,MIN(1,(L2751-scaling_params!$B$3)/(scaling_params!$C$3-scaling_params!$B$3))))/2</f>
        <v>0.1470588235</v>
      </c>
      <c r="Y2751" s="15">
        <f>(MAX(0,MIN(1,(M2751-scaling_params!$B$4)/(scaling_params!$C$4-scaling_params!$B$4)))+MAX(0,MIN(1,(N2751-scaling_params!$B$5)/(scaling_params!$C$5-scaling_params!$B$5))))/2</f>
        <v>0.07261904762</v>
      </c>
      <c r="Z2751" s="15">
        <f>(MAX(0,MIN(1,(O2751-scaling_params!$B$6)/(scaling_params!$C$6-scaling_params!$B$6)))+MAX(0,MIN(1,1-(P2751-scaling_params!$B$7)/(scaling_params!$C$7-scaling_params!$B$7)))+MAX(0,MIN(1,(T2751-scaling_params!$B$11)/(scaling_params!$C$11-scaling_params!$B$11))))/3</f>
        <v>0.02754182754</v>
      </c>
      <c r="AA2751" s="15">
        <f>(MAX(0,MIN(1,1-(Q2751-scaling_params!$B$8)/(scaling_params!$C$8-scaling_params!$B$8)))+MAX(0,MIN(1,(R2751-scaling_params!$B$9)/(scaling_params!$C$9-scaling_params!$B$9)))+MAX(0,MIN(1,(S2751-scaling_params!$B$10)/(scaling_params!$C$10-scaling_params!$B$10))))/3</f>
        <v>0.03921568627</v>
      </c>
      <c r="AB2751" s="15">
        <f>(MAX(0,MIN(1,(U2751-scaling_params!$B$12)/(scaling_params!$C$12-scaling_params!$B$12)))+MAX(0,MIN(1,(V2751-scaling_params!$B$13)/(scaling_params!$C$13-scaling_params!$B$13))))/2</f>
        <v>0.05181818182</v>
      </c>
      <c r="AC2751" s="13">
        <f>(scaling_params!$G$2*X2751+scaling_params!$G$3*Y2751+scaling_params!$G$4*Z2751+scaling_params!$G$5*AA2751+scaling_params!$G$6*AB2751)*100</f>
        <v>7.111313543</v>
      </c>
      <c r="AD2751" s="11" t="s">
        <v>681</v>
      </c>
      <c r="AE2751" s="11">
        <f t="shared" si="2"/>
        <v>0</v>
      </c>
    </row>
    <row r="2752" ht="15.75" customHeight="1">
      <c r="A2752" s="11" t="s">
        <v>554</v>
      </c>
      <c r="B2752" s="11" t="s">
        <v>163</v>
      </c>
      <c r="C2752" s="11" t="s">
        <v>449</v>
      </c>
      <c r="D2752" s="11" t="s">
        <v>181</v>
      </c>
      <c r="E2752" s="12">
        <v>2024.0</v>
      </c>
      <c r="F2752" s="11" t="s">
        <v>171</v>
      </c>
      <c r="G2752" s="11" t="s">
        <v>167</v>
      </c>
      <c r="H2752" s="11">
        <v>3.0</v>
      </c>
      <c r="I2752" s="13">
        <v>8.6</v>
      </c>
      <c r="J2752" s="11">
        <v>0.0</v>
      </c>
      <c r="K2752" s="13">
        <v>5.0</v>
      </c>
      <c r="L2752" s="13">
        <v>4.7</v>
      </c>
      <c r="M2752" s="11">
        <v>-24.0</v>
      </c>
      <c r="N2752" s="14">
        <v>0.68</v>
      </c>
      <c r="O2752" s="13">
        <v>58.2</v>
      </c>
      <c r="P2752" s="13">
        <v>10.1</v>
      </c>
      <c r="Q2752" s="13">
        <v>23.5</v>
      </c>
      <c r="R2752" s="13">
        <v>8.2</v>
      </c>
      <c r="S2752" s="13">
        <v>2.4</v>
      </c>
      <c r="T2752" s="13">
        <v>1.8</v>
      </c>
      <c r="U2752" s="13">
        <v>1.0</v>
      </c>
      <c r="V2752" s="13">
        <v>54.8</v>
      </c>
      <c r="W2752" s="11" t="str">
        <f t="shared" si="1"/>
        <v>C-Weak|BBVA|Corporate|2024</v>
      </c>
      <c r="X2752" s="15">
        <f>(MAX(0,MIN(1,1-(K2752-scaling_params!$B$2)/(scaling_params!$C$2-scaling_params!$B$2)))+MAX(0,MIN(1,(L2752-scaling_params!$B$3)/(scaling_params!$C$3-scaling_params!$B$3))))/2</f>
        <v>0.125</v>
      </c>
      <c r="Y2752" s="15">
        <f>(MAX(0,MIN(1,(M2752-scaling_params!$B$4)/(scaling_params!$C$4-scaling_params!$B$4)))+MAX(0,MIN(1,(N2752-scaling_params!$B$5)/(scaling_params!$C$5-scaling_params!$B$5))))/2</f>
        <v>0.2470238095</v>
      </c>
      <c r="Z2752" s="15">
        <f>(MAX(0,MIN(1,(O2752-scaling_params!$B$6)/(scaling_params!$C$6-scaling_params!$B$6)))+MAX(0,MIN(1,1-(P2752-scaling_params!$B$7)/(scaling_params!$C$7-scaling_params!$B$7)))+MAX(0,MIN(1,(T2752-scaling_params!$B$11)/(scaling_params!$C$11-scaling_params!$B$11))))/3</f>
        <v>0.05497406884</v>
      </c>
      <c r="AA2752" s="15">
        <f>(MAX(0,MIN(1,1-(Q2752-scaling_params!$B$8)/(scaling_params!$C$8-scaling_params!$B$8)))+MAX(0,MIN(1,(R2752-scaling_params!$B$9)/(scaling_params!$C$9-scaling_params!$B$9)))+MAX(0,MIN(1,(S2752-scaling_params!$B$10)/(scaling_params!$C$10-scaling_params!$B$10))))/3</f>
        <v>0.07843137255</v>
      </c>
      <c r="AB2752" s="15">
        <f>(MAX(0,MIN(1,(U2752-scaling_params!$B$12)/(scaling_params!$C$12-scaling_params!$B$12)))+MAX(0,MIN(1,(V2752-scaling_params!$B$13)/(scaling_params!$C$13-scaling_params!$B$13))))/2</f>
        <v>0.1036363636</v>
      </c>
      <c r="AC2752" s="13">
        <f>(scaling_params!$G$2*X2752+scaling_params!$G$3*Y2752+scaling_params!$G$4*Z2752+scaling_params!$G$5*AA2752+scaling_params!$G$6*AB2752)*100</f>
        <v>12.63775139</v>
      </c>
      <c r="AD2752" s="11" t="s">
        <v>681</v>
      </c>
      <c r="AE2752" s="11">
        <f t="shared" si="2"/>
        <v>0</v>
      </c>
    </row>
    <row r="2753" ht="15.75" customHeight="1">
      <c r="A2753" s="11" t="s">
        <v>554</v>
      </c>
      <c r="B2753" s="11" t="s">
        <v>163</v>
      </c>
      <c r="C2753" s="11" t="s">
        <v>449</v>
      </c>
      <c r="D2753" s="11" t="s">
        <v>181</v>
      </c>
      <c r="E2753" s="12">
        <v>2025.0</v>
      </c>
      <c r="F2753" s="11" t="s">
        <v>171</v>
      </c>
      <c r="G2753" s="11" t="s">
        <v>167</v>
      </c>
      <c r="H2753" s="11">
        <v>3.0</v>
      </c>
      <c r="I2753" s="13">
        <v>8.3</v>
      </c>
      <c r="J2753" s="11">
        <v>0.0</v>
      </c>
      <c r="K2753" s="13">
        <v>5.1</v>
      </c>
      <c r="L2753" s="13">
        <v>5.9</v>
      </c>
      <c r="M2753" s="11">
        <v>-7.0</v>
      </c>
      <c r="N2753" s="14">
        <v>0.75</v>
      </c>
      <c r="O2753" s="13">
        <v>54.3</v>
      </c>
      <c r="P2753" s="13">
        <v>9.4</v>
      </c>
      <c r="Q2753" s="13">
        <v>22.9</v>
      </c>
      <c r="R2753" s="13">
        <v>7.0</v>
      </c>
      <c r="S2753" s="13">
        <v>2.6</v>
      </c>
      <c r="T2753" s="13">
        <v>2.4</v>
      </c>
      <c r="U2753" s="13">
        <v>0.8</v>
      </c>
      <c r="V2753" s="13">
        <v>61.5</v>
      </c>
      <c r="W2753" s="11" t="str">
        <f t="shared" si="1"/>
        <v>C-Weak|BBVA|Corporate|2025</v>
      </c>
      <c r="X2753" s="15">
        <f>(MAX(0,MIN(1,1-(K2753-scaling_params!$B$2)/(scaling_params!$C$2-scaling_params!$B$2)))+MAX(0,MIN(1,(L2753-scaling_params!$B$3)/(scaling_params!$C$3-scaling_params!$B$3))))/2</f>
        <v>0.2132352941</v>
      </c>
      <c r="Y2753" s="15">
        <f>(MAX(0,MIN(1,(M2753-scaling_params!$B$4)/(scaling_params!$C$4-scaling_params!$B$4)))+MAX(0,MIN(1,(N2753-scaling_params!$B$5)/(scaling_params!$C$5-scaling_params!$B$5))))/2</f>
        <v>0.4154761905</v>
      </c>
      <c r="Z2753" s="15">
        <f>(MAX(0,MIN(1,(O2753-scaling_params!$B$6)/(scaling_params!$C$6-scaling_params!$B$6)))+MAX(0,MIN(1,1-(P2753-scaling_params!$B$7)/(scaling_params!$C$7-scaling_params!$B$7)))+MAX(0,MIN(1,(T2753-scaling_params!$B$11)/(scaling_params!$C$11-scaling_params!$B$11))))/3</f>
        <v>0.08571428571</v>
      </c>
      <c r="AA2753" s="15">
        <f>(MAX(0,MIN(1,1-(Q2753-scaling_params!$B$8)/(scaling_params!$C$8-scaling_params!$B$8)))+MAX(0,MIN(1,(R2753-scaling_params!$B$9)/(scaling_params!$C$9-scaling_params!$B$9)))+MAX(0,MIN(1,(S2753-scaling_params!$B$10)/(scaling_params!$C$10-scaling_params!$B$10))))/3</f>
        <v>0.09803921569</v>
      </c>
      <c r="AB2753" s="15">
        <f>(MAX(0,MIN(1,(U2753-scaling_params!$B$12)/(scaling_params!$C$12-scaling_params!$B$12)))+MAX(0,MIN(1,(V2753-scaling_params!$B$13)/(scaling_params!$C$13-scaling_params!$B$13))))/2</f>
        <v>0.1645454545</v>
      </c>
      <c r="AC2753" s="13">
        <f>(scaling_params!$G$2*X2753+scaling_params!$G$3*Y2753+scaling_params!$G$4*Z2753+scaling_params!$G$5*AA2753+scaling_params!$G$6*AB2753)*100</f>
        <v>20.45613216</v>
      </c>
      <c r="AD2753" s="11" t="s">
        <v>681</v>
      </c>
      <c r="AE2753" s="11">
        <f t="shared" si="2"/>
        <v>0</v>
      </c>
    </row>
    <row r="2754" ht="15.75" customHeight="1">
      <c r="A2754" s="11" t="s">
        <v>555</v>
      </c>
      <c r="B2754" s="11" t="s">
        <v>163</v>
      </c>
      <c r="C2754" s="11" t="s">
        <v>449</v>
      </c>
      <c r="D2754" s="11" t="s">
        <v>165</v>
      </c>
      <c r="E2754" s="12">
        <v>2024.0</v>
      </c>
      <c r="F2754" s="11" t="s">
        <v>171</v>
      </c>
      <c r="G2754" s="11" t="s">
        <v>184</v>
      </c>
      <c r="H2754" s="11">
        <v>5.0</v>
      </c>
      <c r="I2754" s="13">
        <v>8.6</v>
      </c>
      <c r="J2754" s="11">
        <v>1.0</v>
      </c>
      <c r="K2754" s="13">
        <v>5.2</v>
      </c>
      <c r="L2754" s="13">
        <v>2.5</v>
      </c>
      <c r="M2754" s="11">
        <v>-32.0</v>
      </c>
      <c r="N2754" s="14">
        <v>0.6</v>
      </c>
      <c r="O2754" s="13">
        <v>53.3</v>
      </c>
      <c r="P2754" s="13">
        <v>9.3</v>
      </c>
      <c r="Q2754" s="13">
        <v>24.0</v>
      </c>
      <c r="R2754" s="13">
        <v>6.7</v>
      </c>
      <c r="S2754" s="13">
        <v>1.3</v>
      </c>
      <c r="T2754" s="13">
        <v>1.3</v>
      </c>
      <c r="U2754" s="13">
        <v>0.6</v>
      </c>
      <c r="V2754" s="13">
        <v>44.8</v>
      </c>
      <c r="W2754" s="11" t="str">
        <f t="shared" si="1"/>
        <v>C-Weak|BBVA|Operations|2024</v>
      </c>
      <c r="X2754" s="15">
        <f>(MAX(0,MIN(1,1-(K2754-scaling_params!$B$2)/(scaling_params!$C$2-scaling_params!$B$2)))+MAX(0,MIN(1,(L2754-scaling_params!$B$3)/(scaling_params!$C$3-scaling_params!$B$3))))/2</f>
        <v>0</v>
      </c>
      <c r="Y2754" s="15">
        <f>(MAX(0,MIN(1,(M2754-scaling_params!$B$4)/(scaling_params!$C$4-scaling_params!$B$4)))+MAX(0,MIN(1,(N2754-scaling_params!$B$5)/(scaling_params!$C$5-scaling_params!$B$5))))/2</f>
        <v>0.1089285714</v>
      </c>
      <c r="Z2754" s="15">
        <f>(MAX(0,MIN(1,(O2754-scaling_params!$B$6)/(scaling_params!$C$6-scaling_params!$B$6)))+MAX(0,MIN(1,1-(P2754-scaling_params!$B$7)/(scaling_params!$C$7-scaling_params!$B$7)))+MAX(0,MIN(1,(T2754-scaling_params!$B$11)/(scaling_params!$C$11-scaling_params!$B$11))))/3</f>
        <v>0</v>
      </c>
      <c r="AA2754" s="15">
        <f>(MAX(0,MIN(1,1-(Q2754-scaling_params!$B$8)/(scaling_params!$C$8-scaling_params!$B$8)))+MAX(0,MIN(1,(R2754-scaling_params!$B$9)/(scaling_params!$C$9-scaling_params!$B$9)))+MAX(0,MIN(1,(S2754-scaling_params!$B$10)/(scaling_params!$C$10-scaling_params!$B$10))))/3</f>
        <v>0</v>
      </c>
      <c r="AB2754" s="15">
        <f>(MAX(0,MIN(1,(U2754-scaling_params!$B$12)/(scaling_params!$C$12-scaling_params!$B$12)))+MAX(0,MIN(1,(V2754-scaling_params!$B$13)/(scaling_params!$C$13-scaling_params!$B$13))))/2</f>
        <v>0.01272727273</v>
      </c>
      <c r="AC2754" s="13">
        <f>(scaling_params!$G$2*X2754+scaling_params!$G$3*Y2754+scaling_params!$G$4*Z2754+scaling_params!$G$5*AA2754+scaling_params!$G$6*AB2754)*100</f>
        <v>2.710003247</v>
      </c>
      <c r="AD2754" s="11" t="s">
        <v>681</v>
      </c>
      <c r="AE2754" s="11">
        <f t="shared" si="2"/>
        <v>0</v>
      </c>
    </row>
    <row r="2755" ht="15.75" customHeight="1">
      <c r="A2755" s="11" t="s">
        <v>555</v>
      </c>
      <c r="B2755" s="11" t="s">
        <v>163</v>
      </c>
      <c r="C2755" s="11" t="s">
        <v>449</v>
      </c>
      <c r="D2755" s="11" t="s">
        <v>165</v>
      </c>
      <c r="E2755" s="12">
        <v>2025.0</v>
      </c>
      <c r="F2755" s="11" t="s">
        <v>171</v>
      </c>
      <c r="G2755" s="11" t="s">
        <v>184</v>
      </c>
      <c r="H2755" s="11">
        <v>5.0</v>
      </c>
      <c r="I2755" s="13">
        <v>8.3</v>
      </c>
      <c r="J2755" s="11">
        <v>0.0</v>
      </c>
      <c r="K2755" s="13">
        <v>4.5</v>
      </c>
      <c r="L2755" s="13">
        <v>4.3</v>
      </c>
      <c r="M2755" s="11">
        <v>-52.0</v>
      </c>
      <c r="N2755" s="14">
        <v>0.54</v>
      </c>
      <c r="O2755" s="13">
        <v>52.7</v>
      </c>
      <c r="P2755" s="13">
        <v>9.3</v>
      </c>
      <c r="Q2755" s="13">
        <v>21.4</v>
      </c>
      <c r="R2755" s="13">
        <v>5.7</v>
      </c>
      <c r="S2755" s="13">
        <v>1.8</v>
      </c>
      <c r="T2755" s="13">
        <v>1.6</v>
      </c>
      <c r="U2755" s="13">
        <v>0.5</v>
      </c>
      <c r="V2755" s="13">
        <v>49.8</v>
      </c>
      <c r="W2755" s="11" t="str">
        <f t="shared" si="1"/>
        <v>C-Weak|BBVA|Operations|2025</v>
      </c>
      <c r="X2755" s="15">
        <f>(MAX(0,MIN(1,1-(K2755-scaling_params!$B$2)/(scaling_params!$C$2-scaling_params!$B$2)))+MAX(0,MIN(1,(L2755-scaling_params!$B$3)/(scaling_params!$C$3-scaling_params!$B$3))))/2</f>
        <v>0.09558823529</v>
      </c>
      <c r="Y2755" s="15">
        <f>(MAX(0,MIN(1,(M2755-scaling_params!$B$4)/(scaling_params!$C$4-scaling_params!$B$4)))+MAX(0,MIN(1,(N2755-scaling_params!$B$5)/(scaling_params!$C$5-scaling_params!$B$5))))/2</f>
        <v>0</v>
      </c>
      <c r="Z2755" s="15">
        <f>(MAX(0,MIN(1,(O2755-scaling_params!$B$6)/(scaling_params!$C$6-scaling_params!$B$6)))+MAX(0,MIN(1,1-(P2755-scaling_params!$B$7)/(scaling_params!$C$7-scaling_params!$B$7)))+MAX(0,MIN(1,(T2755-scaling_params!$B$11)/(scaling_params!$C$11-scaling_params!$B$11))))/3</f>
        <v>0.009523809524</v>
      </c>
      <c r="AA2755" s="15">
        <f>(MAX(0,MIN(1,1-(Q2755-scaling_params!$B$8)/(scaling_params!$C$8-scaling_params!$B$8)))+MAX(0,MIN(1,(R2755-scaling_params!$B$9)/(scaling_params!$C$9-scaling_params!$B$9)))+MAX(0,MIN(1,(S2755-scaling_params!$B$10)/(scaling_params!$C$10-scaling_params!$B$10))))/3</f>
        <v>0.01960784314</v>
      </c>
      <c r="AB2755" s="15">
        <f>(MAX(0,MIN(1,(U2755-scaling_params!$B$12)/(scaling_params!$C$12-scaling_params!$B$12)))+MAX(0,MIN(1,(V2755-scaling_params!$B$13)/(scaling_params!$C$13-scaling_params!$B$13))))/2</f>
        <v>0.05818181818</v>
      </c>
      <c r="AC2755" s="13">
        <f>(scaling_params!$G$2*X2755+scaling_params!$G$3*Y2755+scaling_params!$G$4*Z2755+scaling_params!$G$5*AA2755+scaling_params!$G$6*AB2755)*100</f>
        <v>3.501776547</v>
      </c>
      <c r="AD2755" s="11" t="s">
        <v>681</v>
      </c>
      <c r="AE2755" s="11">
        <f t="shared" si="2"/>
        <v>0</v>
      </c>
    </row>
    <row r="2756" ht="15.75" customHeight="1">
      <c r="A2756" s="11" t="s">
        <v>556</v>
      </c>
      <c r="B2756" s="11" t="s">
        <v>163</v>
      </c>
      <c r="C2756" s="11" t="s">
        <v>449</v>
      </c>
      <c r="D2756" s="11" t="s">
        <v>170</v>
      </c>
      <c r="E2756" s="12">
        <v>2024.0</v>
      </c>
      <c r="F2756" s="11" t="s">
        <v>166</v>
      </c>
      <c r="G2756" s="11" t="s">
        <v>184</v>
      </c>
      <c r="H2756" s="11">
        <v>3.0</v>
      </c>
      <c r="I2756" s="13">
        <v>8.6</v>
      </c>
      <c r="J2756" s="11">
        <v>0.0</v>
      </c>
      <c r="K2756" s="13">
        <v>4.7</v>
      </c>
      <c r="L2756" s="13">
        <v>5.3</v>
      </c>
      <c r="M2756" s="11">
        <v>-19.0</v>
      </c>
      <c r="N2756" s="14">
        <v>0.64</v>
      </c>
      <c r="O2756" s="13">
        <v>58.3</v>
      </c>
      <c r="P2756" s="13">
        <v>9.6</v>
      </c>
      <c r="Q2756" s="13">
        <v>23.0</v>
      </c>
      <c r="R2756" s="13">
        <v>10.9</v>
      </c>
      <c r="S2756" s="13">
        <v>3.0</v>
      </c>
      <c r="T2756" s="13">
        <v>3.0</v>
      </c>
      <c r="U2756" s="13">
        <v>1.0</v>
      </c>
      <c r="V2756" s="13">
        <v>52.6</v>
      </c>
      <c r="W2756" s="11" t="str">
        <f t="shared" si="1"/>
        <v>C-Weak|BBVA|Risk|2024</v>
      </c>
      <c r="X2756" s="15">
        <f>(MAX(0,MIN(1,1-(K2756-scaling_params!$B$2)/(scaling_params!$C$2-scaling_params!$B$2)))+MAX(0,MIN(1,(L2756-scaling_params!$B$3)/(scaling_params!$C$3-scaling_params!$B$3))))/2</f>
        <v>0.1691176471</v>
      </c>
      <c r="Y2756" s="15">
        <f>(MAX(0,MIN(1,(M2756-scaling_params!$B$4)/(scaling_params!$C$4-scaling_params!$B$4)))+MAX(0,MIN(1,(N2756-scaling_params!$B$5)/(scaling_params!$C$5-scaling_params!$B$5))))/2</f>
        <v>0.2208333333</v>
      </c>
      <c r="Z2756" s="15">
        <f>(MAX(0,MIN(1,(O2756-scaling_params!$B$6)/(scaling_params!$C$6-scaling_params!$B$6)))+MAX(0,MIN(1,1-(P2756-scaling_params!$B$7)/(scaling_params!$C$7-scaling_params!$B$7)))+MAX(0,MIN(1,(T2756-scaling_params!$B$11)/(scaling_params!$C$11-scaling_params!$B$11))))/3</f>
        <v>0.1709099481</v>
      </c>
      <c r="AA2756" s="15">
        <f>(MAX(0,MIN(1,1-(Q2756-scaling_params!$B$8)/(scaling_params!$C$8-scaling_params!$B$8)))+MAX(0,MIN(1,(R2756-scaling_params!$B$9)/(scaling_params!$C$9-scaling_params!$B$9)))+MAX(0,MIN(1,(S2756-scaling_params!$B$10)/(scaling_params!$C$10-scaling_params!$B$10))))/3</f>
        <v>0.1583519484</v>
      </c>
      <c r="AB2756" s="15">
        <f>(MAX(0,MIN(1,(U2756-scaling_params!$B$12)/(scaling_params!$C$12-scaling_params!$B$12)))+MAX(0,MIN(1,(V2756-scaling_params!$B$13)/(scaling_params!$C$13-scaling_params!$B$13))))/2</f>
        <v>0.08363636364</v>
      </c>
      <c r="AC2756" s="13">
        <f>(scaling_params!$G$2*X2756+scaling_params!$G$3*Y2756+scaling_params!$G$4*Z2756+scaling_params!$G$5*AA2756+scaling_params!$G$6*AB2756)*100</f>
        <v>16.9541352</v>
      </c>
      <c r="AD2756" s="11" t="s">
        <v>681</v>
      </c>
      <c r="AE2756" s="11">
        <f t="shared" si="2"/>
        <v>0</v>
      </c>
    </row>
    <row r="2757" ht="15.75" customHeight="1">
      <c r="A2757" s="11" t="s">
        <v>556</v>
      </c>
      <c r="B2757" s="11" t="s">
        <v>163</v>
      </c>
      <c r="C2757" s="11" t="s">
        <v>449</v>
      </c>
      <c r="D2757" s="11" t="s">
        <v>170</v>
      </c>
      <c r="E2757" s="12">
        <v>2025.0</v>
      </c>
      <c r="F2757" s="11" t="s">
        <v>166</v>
      </c>
      <c r="G2757" s="11" t="s">
        <v>184</v>
      </c>
      <c r="H2757" s="11">
        <v>3.0</v>
      </c>
      <c r="I2757" s="13">
        <v>8.3</v>
      </c>
      <c r="J2757" s="11">
        <v>0.0</v>
      </c>
      <c r="K2757" s="13">
        <v>4.1</v>
      </c>
      <c r="L2757" s="13">
        <v>6.5</v>
      </c>
      <c r="M2757" s="11">
        <v>7.0</v>
      </c>
      <c r="N2757" s="14">
        <v>0.72</v>
      </c>
      <c r="O2757" s="13">
        <v>54.6</v>
      </c>
      <c r="P2757" s="13">
        <v>8.4</v>
      </c>
      <c r="Q2757" s="13">
        <v>21.3</v>
      </c>
      <c r="R2757" s="13">
        <v>7.8</v>
      </c>
      <c r="S2757" s="13">
        <v>2.8</v>
      </c>
      <c r="T2757" s="13">
        <v>3.0</v>
      </c>
      <c r="U2757" s="13">
        <v>0.9</v>
      </c>
      <c r="V2757" s="13">
        <v>66.4</v>
      </c>
      <c r="W2757" s="11" t="str">
        <f t="shared" si="1"/>
        <v>C-Weak|BBVA|Risk|2025</v>
      </c>
      <c r="X2757" s="15">
        <f>(MAX(0,MIN(1,1-(K2757-scaling_params!$B$2)/(scaling_params!$C$2-scaling_params!$B$2)))+MAX(0,MIN(1,(L2757-scaling_params!$B$3)/(scaling_params!$C$3-scaling_params!$B$3))))/2</f>
        <v>0.2573529412</v>
      </c>
      <c r="Y2757" s="15">
        <f>(MAX(0,MIN(1,(M2757-scaling_params!$B$4)/(scaling_params!$C$4-scaling_params!$B$4)))+MAX(0,MIN(1,(N2757-scaling_params!$B$5)/(scaling_params!$C$5-scaling_params!$B$5))))/2</f>
        <v>0.4446428571</v>
      </c>
      <c r="Z2757" s="15">
        <f>(MAX(0,MIN(1,(O2757-scaling_params!$B$6)/(scaling_params!$C$6-scaling_params!$B$6)))+MAX(0,MIN(1,1-(P2757-scaling_params!$B$7)/(scaling_params!$C$7-scaling_params!$B$7)))+MAX(0,MIN(1,(T2757-scaling_params!$B$11)/(scaling_params!$C$11-scaling_params!$B$11))))/3</f>
        <v>0.2149292149</v>
      </c>
      <c r="AA2757" s="15">
        <f>(MAX(0,MIN(1,1-(Q2757-scaling_params!$B$8)/(scaling_params!$C$8-scaling_params!$B$8)))+MAX(0,MIN(1,(R2757-scaling_params!$B$9)/(scaling_params!$C$9-scaling_params!$B$9)))+MAX(0,MIN(1,(S2757-scaling_params!$B$10)/(scaling_params!$C$10-scaling_params!$B$10))))/3</f>
        <v>0.1176470588</v>
      </c>
      <c r="AB2757" s="15">
        <f>(MAX(0,MIN(1,(U2757-scaling_params!$B$12)/(scaling_params!$C$12-scaling_params!$B$12)))+MAX(0,MIN(1,(V2757-scaling_params!$B$13)/(scaling_params!$C$13-scaling_params!$B$13))))/2</f>
        <v>0.2090909091</v>
      </c>
      <c r="AC2757" s="13">
        <f>(scaling_params!$G$2*X2757+scaling_params!$G$3*Y2757+scaling_params!$G$4*Z2757+scaling_params!$G$5*AA2757+scaling_params!$G$6*AB2757)*100</f>
        <v>26.08559877</v>
      </c>
      <c r="AD2757" s="11" t="s">
        <v>681</v>
      </c>
      <c r="AE2757" s="11">
        <f t="shared" si="2"/>
        <v>0</v>
      </c>
    </row>
    <row r="2758" ht="15.75" customHeight="1">
      <c r="A2758" s="11" t="s">
        <v>557</v>
      </c>
      <c r="B2758" s="11" t="s">
        <v>163</v>
      </c>
      <c r="C2758" s="11" t="s">
        <v>449</v>
      </c>
      <c r="D2758" s="11" t="s">
        <v>174</v>
      </c>
      <c r="E2758" s="12">
        <v>2024.0</v>
      </c>
      <c r="F2758" s="11" t="s">
        <v>166</v>
      </c>
      <c r="G2758" s="11" t="s">
        <v>175</v>
      </c>
      <c r="H2758" s="11">
        <v>3.0</v>
      </c>
      <c r="I2758" s="13">
        <v>8.6</v>
      </c>
      <c r="J2758" s="11">
        <v>0.0</v>
      </c>
      <c r="K2758" s="13">
        <v>4.4</v>
      </c>
      <c r="L2758" s="13">
        <v>3.6</v>
      </c>
      <c r="M2758" s="11">
        <v>-32.0</v>
      </c>
      <c r="N2758" s="14">
        <v>0.59</v>
      </c>
      <c r="O2758" s="13">
        <v>50.8</v>
      </c>
      <c r="P2758" s="13">
        <v>10.1</v>
      </c>
      <c r="Q2758" s="13">
        <v>23.5</v>
      </c>
      <c r="R2758" s="13">
        <v>5.6</v>
      </c>
      <c r="S2758" s="13">
        <v>2.4</v>
      </c>
      <c r="T2758" s="13">
        <v>2.2</v>
      </c>
      <c r="U2758" s="13">
        <v>0.8</v>
      </c>
      <c r="V2758" s="13">
        <v>50.6</v>
      </c>
      <c r="W2758" s="11" t="str">
        <f t="shared" si="1"/>
        <v>C-Weak|BBVA|Digital|2024</v>
      </c>
      <c r="X2758" s="15">
        <f>(MAX(0,MIN(1,1-(K2758-scaling_params!$B$2)/(scaling_params!$C$2-scaling_params!$B$2)))+MAX(0,MIN(1,(L2758-scaling_params!$B$3)/(scaling_params!$C$3-scaling_params!$B$3))))/2</f>
        <v>0.04411764706</v>
      </c>
      <c r="Y2758" s="15">
        <f>(MAX(0,MIN(1,(M2758-scaling_params!$B$4)/(scaling_params!$C$4-scaling_params!$B$4)))+MAX(0,MIN(1,(N2758-scaling_params!$B$5)/(scaling_params!$C$5-scaling_params!$B$5))))/2</f>
        <v>0.09642857143</v>
      </c>
      <c r="Z2758" s="15">
        <f>(MAX(0,MIN(1,(O2758-scaling_params!$B$6)/(scaling_params!$C$6-scaling_params!$B$6)))+MAX(0,MIN(1,1-(P2758-scaling_params!$B$7)/(scaling_params!$C$7-scaling_params!$B$7)))+MAX(0,MIN(1,(T2758-scaling_params!$B$11)/(scaling_params!$C$11-scaling_params!$B$11))))/3</f>
        <v>0.06666666667</v>
      </c>
      <c r="AA2758" s="15">
        <f>(MAX(0,MIN(1,1-(Q2758-scaling_params!$B$8)/(scaling_params!$C$8-scaling_params!$B$8)))+MAX(0,MIN(1,(R2758-scaling_params!$B$9)/(scaling_params!$C$9-scaling_params!$B$9)))+MAX(0,MIN(1,(S2758-scaling_params!$B$10)/(scaling_params!$C$10-scaling_params!$B$10))))/3</f>
        <v>0.07843137255</v>
      </c>
      <c r="AB2758" s="15">
        <f>(MAX(0,MIN(1,(U2758-scaling_params!$B$12)/(scaling_params!$C$12-scaling_params!$B$12)))+MAX(0,MIN(1,(V2758-scaling_params!$B$13)/(scaling_params!$C$13-scaling_params!$B$13))))/2</f>
        <v>0.06545454545</v>
      </c>
      <c r="AC2758" s="13">
        <f>(scaling_params!$G$2*X2758+scaling_params!$G$3*Y2758+scaling_params!$G$4*Z2758+scaling_params!$G$5*AA2758+scaling_params!$G$6*AB2758)*100</f>
        <v>7.022258594</v>
      </c>
      <c r="AD2758" s="11" t="s">
        <v>681</v>
      </c>
      <c r="AE2758" s="11">
        <f t="shared" si="2"/>
        <v>0</v>
      </c>
    </row>
    <row r="2759" ht="15.75" customHeight="1">
      <c r="A2759" s="11" t="s">
        <v>557</v>
      </c>
      <c r="B2759" s="11" t="s">
        <v>163</v>
      </c>
      <c r="C2759" s="11" t="s">
        <v>449</v>
      </c>
      <c r="D2759" s="11" t="s">
        <v>174</v>
      </c>
      <c r="E2759" s="12">
        <v>2025.0</v>
      </c>
      <c r="F2759" s="11" t="s">
        <v>166</v>
      </c>
      <c r="G2759" s="11" t="s">
        <v>175</v>
      </c>
      <c r="H2759" s="11">
        <v>3.0</v>
      </c>
      <c r="I2759" s="13">
        <v>8.3</v>
      </c>
      <c r="J2759" s="11">
        <v>0.0</v>
      </c>
      <c r="K2759" s="13">
        <v>4.9</v>
      </c>
      <c r="L2759" s="13">
        <v>3.3</v>
      </c>
      <c r="M2759" s="11">
        <v>-20.0</v>
      </c>
      <c r="N2759" s="14">
        <v>0.67</v>
      </c>
      <c r="O2759" s="13">
        <v>53.6</v>
      </c>
      <c r="P2759" s="13">
        <v>9.0</v>
      </c>
      <c r="Q2759" s="13">
        <v>22.9</v>
      </c>
      <c r="R2759" s="13">
        <v>8.4</v>
      </c>
      <c r="S2759" s="13">
        <v>1.5</v>
      </c>
      <c r="T2759" s="13">
        <v>1.8</v>
      </c>
      <c r="U2759" s="13">
        <v>0.8</v>
      </c>
      <c r="V2759" s="13">
        <v>60.3</v>
      </c>
      <c r="W2759" s="11" t="str">
        <f t="shared" si="1"/>
        <v>C-Weak|BBVA|Digital|2025</v>
      </c>
      <c r="X2759" s="15">
        <f>(MAX(0,MIN(1,1-(K2759-scaling_params!$B$2)/(scaling_params!$C$2-scaling_params!$B$2)))+MAX(0,MIN(1,(L2759-scaling_params!$B$3)/(scaling_params!$C$3-scaling_params!$B$3))))/2</f>
        <v>0.02205882353</v>
      </c>
      <c r="Y2759" s="15">
        <f>(MAX(0,MIN(1,(M2759-scaling_params!$B$4)/(scaling_params!$C$4-scaling_params!$B$4)))+MAX(0,MIN(1,(N2759-scaling_params!$B$5)/(scaling_params!$C$5-scaling_params!$B$5))))/2</f>
        <v>0.2535714286</v>
      </c>
      <c r="Z2759" s="15">
        <f>(MAX(0,MIN(1,(O2759-scaling_params!$B$6)/(scaling_params!$C$6-scaling_params!$B$6)))+MAX(0,MIN(1,1-(P2759-scaling_params!$B$7)/(scaling_params!$C$7-scaling_params!$B$7)))+MAX(0,MIN(1,(T2759-scaling_params!$B$11)/(scaling_params!$C$11-scaling_params!$B$11))))/3</f>
        <v>0.04658944659</v>
      </c>
      <c r="AA2759" s="15">
        <f>(MAX(0,MIN(1,1-(Q2759-scaling_params!$B$8)/(scaling_params!$C$8-scaling_params!$B$8)))+MAX(0,MIN(1,(R2759-scaling_params!$B$9)/(scaling_params!$C$9-scaling_params!$B$9)))+MAX(0,MIN(1,(S2759-scaling_params!$B$10)/(scaling_params!$C$10-scaling_params!$B$10))))/3</f>
        <v>0</v>
      </c>
      <c r="AB2759" s="15">
        <f>(MAX(0,MIN(1,(U2759-scaling_params!$B$12)/(scaling_params!$C$12-scaling_params!$B$12)))+MAX(0,MIN(1,(V2759-scaling_params!$B$13)/(scaling_params!$C$13-scaling_params!$B$13))))/2</f>
        <v>0.1536363636</v>
      </c>
      <c r="AC2759" s="13">
        <f>(scaling_params!$G$2*X2759+scaling_params!$G$3*Y2759+scaling_params!$G$4*Z2759+scaling_params!$G$5*AA2759+scaling_params!$G$6*AB2759)*100</f>
        <v>9.38507201</v>
      </c>
      <c r="AD2759" s="11" t="s">
        <v>681</v>
      </c>
      <c r="AE2759" s="11">
        <f t="shared" si="2"/>
        <v>0</v>
      </c>
    </row>
    <row r="2760" ht="15.75" customHeight="1">
      <c r="A2760" s="11" t="s">
        <v>558</v>
      </c>
      <c r="B2760" s="11" t="s">
        <v>163</v>
      </c>
      <c r="C2760" s="11" t="s">
        <v>449</v>
      </c>
      <c r="D2760" s="11" t="s">
        <v>170</v>
      </c>
      <c r="E2760" s="12">
        <v>2024.0</v>
      </c>
      <c r="F2760" s="11" t="s">
        <v>166</v>
      </c>
      <c r="G2760" s="11" t="s">
        <v>167</v>
      </c>
      <c r="H2760" s="11">
        <v>3.0</v>
      </c>
      <c r="I2760" s="13">
        <v>8.6</v>
      </c>
      <c r="J2760" s="11">
        <v>0.0</v>
      </c>
      <c r="K2760" s="13">
        <v>4.7</v>
      </c>
      <c r="L2760" s="13">
        <v>5.6</v>
      </c>
      <c r="M2760" s="11">
        <v>-2.0</v>
      </c>
      <c r="N2760" s="14">
        <v>0.66</v>
      </c>
      <c r="O2760" s="13">
        <v>58.3</v>
      </c>
      <c r="P2760" s="13">
        <v>9.6</v>
      </c>
      <c r="Q2760" s="13">
        <v>23.0</v>
      </c>
      <c r="R2760" s="13">
        <v>10.9</v>
      </c>
      <c r="S2760" s="13">
        <v>2.6</v>
      </c>
      <c r="T2760" s="13">
        <v>2.8</v>
      </c>
      <c r="U2760" s="13">
        <v>1.0</v>
      </c>
      <c r="V2760" s="13">
        <v>62.8</v>
      </c>
      <c r="W2760" s="11" t="str">
        <f t="shared" si="1"/>
        <v>C-Weak|BBVA|Risk|2024</v>
      </c>
      <c r="X2760" s="15">
        <f>(MAX(0,MIN(1,1-(K2760-scaling_params!$B$2)/(scaling_params!$C$2-scaling_params!$B$2)))+MAX(0,MIN(1,(L2760-scaling_params!$B$3)/(scaling_params!$C$3-scaling_params!$B$3))))/2</f>
        <v>0.1911764706</v>
      </c>
      <c r="Y2760" s="15">
        <f>(MAX(0,MIN(1,(M2760-scaling_params!$B$4)/(scaling_params!$C$4-scaling_params!$B$4)))+MAX(0,MIN(1,(N2760-scaling_params!$B$5)/(scaling_params!$C$5-scaling_params!$B$5))))/2</f>
        <v>0.3267857143</v>
      </c>
      <c r="Z2760" s="15">
        <f>(MAX(0,MIN(1,(O2760-scaling_params!$B$6)/(scaling_params!$C$6-scaling_params!$B$6)))+MAX(0,MIN(1,1-(P2760-scaling_params!$B$7)/(scaling_params!$C$7-scaling_params!$B$7)))+MAX(0,MIN(1,(T2760-scaling_params!$B$11)/(scaling_params!$C$11-scaling_params!$B$11))))/3</f>
        <v>0.1518623291</v>
      </c>
      <c r="AA2760" s="15">
        <f>(MAX(0,MIN(1,1-(Q2760-scaling_params!$B$8)/(scaling_params!$C$8-scaling_params!$B$8)))+MAX(0,MIN(1,(R2760-scaling_params!$B$9)/(scaling_params!$C$9-scaling_params!$B$9)))+MAX(0,MIN(1,(S2760-scaling_params!$B$10)/(scaling_params!$C$10-scaling_params!$B$10))))/3</f>
        <v>0.1191362621</v>
      </c>
      <c r="AB2760" s="15">
        <f>(MAX(0,MIN(1,(U2760-scaling_params!$B$12)/(scaling_params!$C$12-scaling_params!$B$12)))+MAX(0,MIN(1,(V2760-scaling_params!$B$13)/(scaling_params!$C$13-scaling_params!$B$13))))/2</f>
        <v>0.1763636364</v>
      </c>
      <c r="AC2760" s="13">
        <f>(scaling_params!$G$2*X2760+scaling_params!$G$3*Y2760+scaling_params!$G$4*Z2760+scaling_params!$G$5*AA2760+scaling_params!$G$6*AB2760)*100</f>
        <v>19.9187652</v>
      </c>
      <c r="AD2760" s="11" t="s">
        <v>681</v>
      </c>
      <c r="AE2760" s="11">
        <f t="shared" si="2"/>
        <v>0</v>
      </c>
    </row>
    <row r="2761" ht="15.75" customHeight="1">
      <c r="A2761" s="11" t="s">
        <v>558</v>
      </c>
      <c r="B2761" s="11" t="s">
        <v>163</v>
      </c>
      <c r="C2761" s="11" t="s">
        <v>449</v>
      </c>
      <c r="D2761" s="11" t="s">
        <v>170</v>
      </c>
      <c r="E2761" s="12">
        <v>2025.0</v>
      </c>
      <c r="F2761" s="11" t="s">
        <v>166</v>
      </c>
      <c r="G2761" s="11" t="s">
        <v>167</v>
      </c>
      <c r="H2761" s="11">
        <v>3.0</v>
      </c>
      <c r="I2761" s="13">
        <v>8.3</v>
      </c>
      <c r="J2761" s="11">
        <v>0.0</v>
      </c>
      <c r="K2761" s="13">
        <v>4.1</v>
      </c>
      <c r="L2761" s="13">
        <v>4.8</v>
      </c>
      <c r="M2761" s="11">
        <v>-8.0</v>
      </c>
      <c r="N2761" s="14">
        <v>0.75</v>
      </c>
      <c r="O2761" s="13">
        <v>54.6</v>
      </c>
      <c r="P2761" s="13">
        <v>8.4</v>
      </c>
      <c r="Q2761" s="13">
        <v>21.3</v>
      </c>
      <c r="R2761" s="13">
        <v>7.8</v>
      </c>
      <c r="S2761" s="13">
        <v>2.8</v>
      </c>
      <c r="T2761" s="13">
        <v>3.2</v>
      </c>
      <c r="U2761" s="13">
        <v>0.9</v>
      </c>
      <c r="V2761" s="13">
        <v>57.8</v>
      </c>
      <c r="W2761" s="11" t="str">
        <f t="shared" si="1"/>
        <v>C-Weak|BBVA|Risk|2025</v>
      </c>
      <c r="X2761" s="15">
        <f>(MAX(0,MIN(1,1-(K2761-scaling_params!$B$2)/(scaling_params!$C$2-scaling_params!$B$2)))+MAX(0,MIN(1,(L2761-scaling_params!$B$3)/(scaling_params!$C$3-scaling_params!$B$3))))/2</f>
        <v>0.1323529412</v>
      </c>
      <c r="Y2761" s="15">
        <f>(MAX(0,MIN(1,(M2761-scaling_params!$B$4)/(scaling_params!$C$4-scaling_params!$B$4)))+MAX(0,MIN(1,(N2761-scaling_params!$B$5)/(scaling_params!$C$5-scaling_params!$B$5))))/2</f>
        <v>0.4107142857</v>
      </c>
      <c r="Z2761" s="15">
        <f>(MAX(0,MIN(1,(O2761-scaling_params!$B$6)/(scaling_params!$C$6-scaling_params!$B$6)))+MAX(0,MIN(1,1-(P2761-scaling_params!$B$7)/(scaling_params!$C$7-scaling_params!$B$7)))+MAX(0,MIN(1,(T2761-scaling_params!$B$11)/(scaling_params!$C$11-scaling_params!$B$11))))/3</f>
        <v>0.233976834</v>
      </c>
      <c r="AA2761" s="15">
        <f>(MAX(0,MIN(1,1-(Q2761-scaling_params!$B$8)/(scaling_params!$C$8-scaling_params!$B$8)))+MAX(0,MIN(1,(R2761-scaling_params!$B$9)/(scaling_params!$C$9-scaling_params!$B$9)))+MAX(0,MIN(1,(S2761-scaling_params!$B$10)/(scaling_params!$C$10-scaling_params!$B$10))))/3</f>
        <v>0.1176470588</v>
      </c>
      <c r="AB2761" s="15">
        <f>(MAX(0,MIN(1,(U2761-scaling_params!$B$12)/(scaling_params!$C$12-scaling_params!$B$12)))+MAX(0,MIN(1,(V2761-scaling_params!$B$13)/(scaling_params!$C$13-scaling_params!$B$13))))/2</f>
        <v>0.1309090909</v>
      </c>
      <c r="AC2761" s="13">
        <f>(scaling_params!$G$2*X2761+scaling_params!$G$3*Y2761+scaling_params!$G$4*Z2761+scaling_params!$G$5*AA2761+scaling_params!$G$6*AB2761)*100</f>
        <v>21.87585094</v>
      </c>
      <c r="AD2761" s="11" t="s">
        <v>681</v>
      </c>
      <c r="AE2761" s="11">
        <f t="shared" si="2"/>
        <v>0</v>
      </c>
    </row>
    <row r="2762" ht="15.75" customHeight="1">
      <c r="A2762" s="11" t="s">
        <v>559</v>
      </c>
      <c r="B2762" s="11" t="s">
        <v>163</v>
      </c>
      <c r="C2762" s="11" t="s">
        <v>449</v>
      </c>
      <c r="D2762" s="11" t="s">
        <v>170</v>
      </c>
      <c r="E2762" s="12">
        <v>2024.0</v>
      </c>
      <c r="F2762" s="11" t="s">
        <v>171</v>
      </c>
      <c r="G2762" s="11" t="s">
        <v>184</v>
      </c>
      <c r="H2762" s="11">
        <v>1.0</v>
      </c>
      <c r="I2762" s="13">
        <v>8.6</v>
      </c>
      <c r="J2762" s="11">
        <v>0.0</v>
      </c>
      <c r="K2762" s="13">
        <v>4.7</v>
      </c>
      <c r="L2762" s="13">
        <v>4.1</v>
      </c>
      <c r="M2762" s="11">
        <v>-21.0</v>
      </c>
      <c r="N2762" s="14">
        <v>0.68</v>
      </c>
      <c r="O2762" s="13">
        <v>58.3</v>
      </c>
      <c r="P2762" s="13">
        <v>9.6</v>
      </c>
      <c r="Q2762" s="13">
        <v>23.0</v>
      </c>
      <c r="R2762" s="13">
        <v>10.9</v>
      </c>
      <c r="S2762" s="13">
        <v>2.0</v>
      </c>
      <c r="T2762" s="13">
        <v>1.7</v>
      </c>
      <c r="U2762" s="13">
        <v>1.0</v>
      </c>
      <c r="V2762" s="13">
        <v>55.4</v>
      </c>
      <c r="W2762" s="11" t="str">
        <f t="shared" si="1"/>
        <v>C-Weak|BBVA|Risk|2024</v>
      </c>
      <c r="X2762" s="15">
        <f>(MAX(0,MIN(1,1-(K2762-scaling_params!$B$2)/(scaling_params!$C$2-scaling_params!$B$2)))+MAX(0,MIN(1,(L2762-scaling_params!$B$3)/(scaling_params!$C$3-scaling_params!$B$3))))/2</f>
        <v>0.08088235294</v>
      </c>
      <c r="Y2762" s="15">
        <f>(MAX(0,MIN(1,(M2762-scaling_params!$B$4)/(scaling_params!$C$4-scaling_params!$B$4)))+MAX(0,MIN(1,(N2762-scaling_params!$B$5)/(scaling_params!$C$5-scaling_params!$B$5))))/2</f>
        <v>0.2613095238</v>
      </c>
      <c r="Z2762" s="15">
        <f>(MAX(0,MIN(1,(O2762-scaling_params!$B$6)/(scaling_params!$C$6-scaling_params!$B$6)))+MAX(0,MIN(1,1-(P2762-scaling_params!$B$7)/(scaling_params!$C$7-scaling_params!$B$7)))+MAX(0,MIN(1,(T2762-scaling_params!$B$11)/(scaling_params!$C$11-scaling_params!$B$11))))/3</f>
        <v>0.04710042433</v>
      </c>
      <c r="AA2762" s="15">
        <f>(MAX(0,MIN(1,1-(Q2762-scaling_params!$B$8)/(scaling_params!$C$8-scaling_params!$B$8)))+MAX(0,MIN(1,(R2762-scaling_params!$B$9)/(scaling_params!$C$9-scaling_params!$B$9)))+MAX(0,MIN(1,(S2762-scaling_params!$B$10)/(scaling_params!$C$10-scaling_params!$B$10))))/3</f>
        <v>0.06031273269</v>
      </c>
      <c r="AB2762" s="15">
        <f>(MAX(0,MIN(1,(U2762-scaling_params!$B$12)/(scaling_params!$C$12-scaling_params!$B$12)))+MAX(0,MIN(1,(V2762-scaling_params!$B$13)/(scaling_params!$C$13-scaling_params!$B$13))))/2</f>
        <v>0.1090909091</v>
      </c>
      <c r="AC2762" s="13">
        <f>(scaling_params!$G$2*X2762+scaling_params!$G$3*Y2762+scaling_params!$G$4*Z2762+scaling_params!$G$5*AA2762+scaling_params!$G$6*AB2762)*100</f>
        <v>11.4971459</v>
      </c>
      <c r="AD2762" s="11" t="s">
        <v>681</v>
      </c>
      <c r="AE2762" s="11">
        <f t="shared" si="2"/>
        <v>0</v>
      </c>
    </row>
    <row r="2763" ht="15.75" customHeight="1">
      <c r="A2763" s="11" t="s">
        <v>559</v>
      </c>
      <c r="B2763" s="11" t="s">
        <v>163</v>
      </c>
      <c r="C2763" s="11" t="s">
        <v>449</v>
      </c>
      <c r="D2763" s="11" t="s">
        <v>170</v>
      </c>
      <c r="E2763" s="12">
        <v>2025.0</v>
      </c>
      <c r="F2763" s="11" t="s">
        <v>171</v>
      </c>
      <c r="G2763" s="11" t="s">
        <v>184</v>
      </c>
      <c r="H2763" s="11">
        <v>1.0</v>
      </c>
      <c r="I2763" s="13">
        <v>8.3</v>
      </c>
      <c r="J2763" s="11">
        <v>0.0</v>
      </c>
      <c r="K2763" s="13">
        <v>4.1</v>
      </c>
      <c r="L2763" s="13">
        <v>4.2</v>
      </c>
      <c r="M2763" s="11">
        <v>-30.0</v>
      </c>
      <c r="N2763" s="14">
        <v>0.72</v>
      </c>
      <c r="O2763" s="13">
        <v>54.6</v>
      </c>
      <c r="P2763" s="13">
        <v>8.4</v>
      </c>
      <c r="Q2763" s="13">
        <v>21.3</v>
      </c>
      <c r="R2763" s="13">
        <v>7.8</v>
      </c>
      <c r="S2763" s="13">
        <v>2.3</v>
      </c>
      <c r="T2763" s="13">
        <v>2.0</v>
      </c>
      <c r="U2763" s="13">
        <v>0.9</v>
      </c>
      <c r="V2763" s="13">
        <v>55.6</v>
      </c>
      <c r="W2763" s="11" t="str">
        <f t="shared" si="1"/>
        <v>C-Weak|BBVA|Risk|2025</v>
      </c>
      <c r="X2763" s="15">
        <f>(MAX(0,MIN(1,1-(K2763-scaling_params!$B$2)/(scaling_params!$C$2-scaling_params!$B$2)))+MAX(0,MIN(1,(L2763-scaling_params!$B$3)/(scaling_params!$C$3-scaling_params!$B$3))))/2</f>
        <v>0.08823529412</v>
      </c>
      <c r="Y2763" s="15">
        <f>(MAX(0,MIN(1,(M2763-scaling_params!$B$4)/(scaling_params!$C$4-scaling_params!$B$4)))+MAX(0,MIN(1,(N2763-scaling_params!$B$5)/(scaling_params!$C$5-scaling_params!$B$5))))/2</f>
        <v>0.268452381</v>
      </c>
      <c r="Z2763" s="15">
        <f>(MAX(0,MIN(1,(O2763-scaling_params!$B$6)/(scaling_params!$C$6-scaling_params!$B$6)))+MAX(0,MIN(1,1-(P2763-scaling_params!$B$7)/(scaling_params!$C$7-scaling_params!$B$7)))+MAX(0,MIN(1,(T2763-scaling_params!$B$11)/(scaling_params!$C$11-scaling_params!$B$11))))/3</f>
        <v>0.1196911197</v>
      </c>
      <c r="AA2763" s="15">
        <f>(MAX(0,MIN(1,1-(Q2763-scaling_params!$B$8)/(scaling_params!$C$8-scaling_params!$B$8)))+MAX(0,MIN(1,(R2763-scaling_params!$B$9)/(scaling_params!$C$9-scaling_params!$B$9)))+MAX(0,MIN(1,(S2763-scaling_params!$B$10)/(scaling_params!$C$10-scaling_params!$B$10))))/3</f>
        <v>0.06862745098</v>
      </c>
      <c r="AB2763" s="15">
        <f>(MAX(0,MIN(1,(U2763-scaling_params!$B$12)/(scaling_params!$C$12-scaling_params!$B$12)))+MAX(0,MIN(1,(V2763-scaling_params!$B$13)/(scaling_params!$C$13-scaling_params!$B$13))))/2</f>
        <v>0.1109090909</v>
      </c>
      <c r="AC2763" s="13">
        <f>(scaling_params!$G$2*X2763+scaling_params!$G$3*Y2763+scaling_params!$G$4*Z2763+scaling_params!$G$5*AA2763+scaling_params!$G$6*AB2763)*100</f>
        <v>13.71147209</v>
      </c>
      <c r="AD2763" s="11" t="s">
        <v>681</v>
      </c>
      <c r="AE2763" s="11">
        <f t="shared" si="2"/>
        <v>0</v>
      </c>
    </row>
    <row r="2764" ht="15.75" customHeight="1">
      <c r="A2764" s="11" t="s">
        <v>560</v>
      </c>
      <c r="B2764" s="11" t="s">
        <v>163</v>
      </c>
      <c r="C2764" s="11" t="s">
        <v>449</v>
      </c>
      <c r="D2764" s="11" t="s">
        <v>165</v>
      </c>
      <c r="E2764" s="12">
        <v>2024.0</v>
      </c>
      <c r="F2764" s="11" t="s">
        <v>171</v>
      </c>
      <c r="G2764" s="11" t="s">
        <v>167</v>
      </c>
      <c r="H2764" s="11">
        <v>4.0</v>
      </c>
      <c r="I2764" s="13">
        <v>8.6</v>
      </c>
      <c r="J2764" s="11">
        <v>1.0</v>
      </c>
      <c r="K2764" s="13">
        <v>5.2</v>
      </c>
      <c r="L2764" s="13">
        <v>4.8</v>
      </c>
      <c r="M2764" s="11">
        <v>-28.0</v>
      </c>
      <c r="N2764" s="14">
        <v>0.64</v>
      </c>
      <c r="O2764" s="13">
        <v>53.3</v>
      </c>
      <c r="P2764" s="13">
        <v>9.3</v>
      </c>
      <c r="Q2764" s="13">
        <v>24.0</v>
      </c>
      <c r="R2764" s="13">
        <v>6.7</v>
      </c>
      <c r="S2764" s="13">
        <v>2.1</v>
      </c>
      <c r="T2764" s="13">
        <v>2.8</v>
      </c>
      <c r="U2764" s="13">
        <v>0.6</v>
      </c>
      <c r="V2764" s="13">
        <v>51.2</v>
      </c>
      <c r="W2764" s="11" t="str">
        <f t="shared" si="1"/>
        <v>C-Weak|BBVA|Operations|2024</v>
      </c>
      <c r="X2764" s="15">
        <f>(MAX(0,MIN(1,1-(K2764-scaling_params!$B$2)/(scaling_params!$C$2-scaling_params!$B$2)))+MAX(0,MIN(1,(L2764-scaling_params!$B$3)/(scaling_params!$C$3-scaling_params!$B$3))))/2</f>
        <v>0.1323529412</v>
      </c>
      <c r="Y2764" s="15">
        <f>(MAX(0,MIN(1,(M2764-scaling_params!$B$4)/(scaling_params!$C$4-scaling_params!$B$4)))+MAX(0,MIN(1,(N2764-scaling_params!$B$5)/(scaling_params!$C$5-scaling_params!$B$5))))/2</f>
        <v>0.1779761905</v>
      </c>
      <c r="Z2764" s="15">
        <f>(MAX(0,MIN(1,(O2764-scaling_params!$B$6)/(scaling_params!$C$6-scaling_params!$B$6)))+MAX(0,MIN(1,1-(P2764-scaling_params!$B$7)/(scaling_params!$C$7-scaling_params!$B$7)))+MAX(0,MIN(1,(T2764-scaling_params!$B$11)/(scaling_params!$C$11-scaling_params!$B$11))))/3</f>
        <v>0.1238095238</v>
      </c>
      <c r="AA2764" s="15">
        <f>(MAX(0,MIN(1,1-(Q2764-scaling_params!$B$8)/(scaling_params!$C$8-scaling_params!$B$8)))+MAX(0,MIN(1,(R2764-scaling_params!$B$9)/(scaling_params!$C$9-scaling_params!$B$9)))+MAX(0,MIN(1,(S2764-scaling_params!$B$10)/(scaling_params!$C$10-scaling_params!$B$10))))/3</f>
        <v>0.04901960784</v>
      </c>
      <c r="AB2764" s="15">
        <f>(MAX(0,MIN(1,(U2764-scaling_params!$B$12)/(scaling_params!$C$12-scaling_params!$B$12)))+MAX(0,MIN(1,(V2764-scaling_params!$B$13)/(scaling_params!$C$13-scaling_params!$B$13))))/2</f>
        <v>0.07090909091</v>
      </c>
      <c r="AC2764" s="13">
        <f>(scaling_params!$G$2*X2764+scaling_params!$G$3*Y2764+scaling_params!$G$4*Z2764+scaling_params!$G$5*AA2764+scaling_params!$G$6*AB2764)*100</f>
        <v>11.90173077</v>
      </c>
      <c r="AD2764" s="11" t="s">
        <v>681</v>
      </c>
      <c r="AE2764" s="11">
        <f t="shared" si="2"/>
        <v>0</v>
      </c>
    </row>
    <row r="2765" ht="15.75" customHeight="1">
      <c r="A2765" s="11" t="s">
        <v>560</v>
      </c>
      <c r="B2765" s="11" t="s">
        <v>163</v>
      </c>
      <c r="C2765" s="11" t="s">
        <v>449</v>
      </c>
      <c r="D2765" s="11" t="s">
        <v>165</v>
      </c>
      <c r="E2765" s="12">
        <v>2025.0</v>
      </c>
      <c r="F2765" s="11" t="s">
        <v>171</v>
      </c>
      <c r="G2765" s="11" t="s">
        <v>167</v>
      </c>
      <c r="H2765" s="11">
        <v>4.0</v>
      </c>
      <c r="I2765" s="13">
        <v>8.3</v>
      </c>
      <c r="J2765" s="11">
        <v>1.0</v>
      </c>
      <c r="K2765" s="13">
        <v>4.5</v>
      </c>
      <c r="L2765" s="13">
        <v>4.5</v>
      </c>
      <c r="M2765" s="11">
        <v>9.0</v>
      </c>
      <c r="N2765" s="14">
        <v>0.68</v>
      </c>
      <c r="O2765" s="13">
        <v>52.7</v>
      </c>
      <c r="P2765" s="13">
        <v>9.3</v>
      </c>
      <c r="Q2765" s="13">
        <v>21.4</v>
      </c>
      <c r="R2765" s="13">
        <v>5.7</v>
      </c>
      <c r="S2765" s="13">
        <v>2.1</v>
      </c>
      <c r="T2765" s="13">
        <v>2.9</v>
      </c>
      <c r="U2765" s="13">
        <v>0.5</v>
      </c>
      <c r="V2765" s="13">
        <v>65.5</v>
      </c>
      <c r="W2765" s="11" t="str">
        <f t="shared" si="1"/>
        <v>C-Weak|BBVA|Operations|2025</v>
      </c>
      <c r="X2765" s="15">
        <f>(MAX(0,MIN(1,1-(K2765-scaling_params!$B$2)/(scaling_params!$C$2-scaling_params!$B$2)))+MAX(0,MIN(1,(L2765-scaling_params!$B$3)/(scaling_params!$C$3-scaling_params!$B$3))))/2</f>
        <v>0.1102941176</v>
      </c>
      <c r="Y2765" s="15">
        <f>(MAX(0,MIN(1,(M2765-scaling_params!$B$4)/(scaling_params!$C$4-scaling_params!$B$4)))+MAX(0,MIN(1,(N2765-scaling_params!$B$5)/(scaling_params!$C$5-scaling_params!$B$5))))/2</f>
        <v>0.4041666667</v>
      </c>
      <c r="Z2765" s="15">
        <f>(MAX(0,MIN(1,(O2765-scaling_params!$B$6)/(scaling_params!$C$6-scaling_params!$B$6)))+MAX(0,MIN(1,1-(P2765-scaling_params!$B$7)/(scaling_params!$C$7-scaling_params!$B$7)))+MAX(0,MIN(1,(T2765-scaling_params!$B$11)/(scaling_params!$C$11-scaling_params!$B$11))))/3</f>
        <v>0.1333333333</v>
      </c>
      <c r="AA2765" s="15">
        <f>(MAX(0,MIN(1,1-(Q2765-scaling_params!$B$8)/(scaling_params!$C$8-scaling_params!$B$8)))+MAX(0,MIN(1,(R2765-scaling_params!$B$9)/(scaling_params!$C$9-scaling_params!$B$9)))+MAX(0,MIN(1,(S2765-scaling_params!$B$10)/(scaling_params!$C$10-scaling_params!$B$10))))/3</f>
        <v>0.04901960784</v>
      </c>
      <c r="AB2765" s="15">
        <f>(MAX(0,MIN(1,(U2765-scaling_params!$B$12)/(scaling_params!$C$12-scaling_params!$B$12)))+MAX(0,MIN(1,(V2765-scaling_params!$B$13)/(scaling_params!$C$13-scaling_params!$B$13))))/2</f>
        <v>0.2009090909</v>
      </c>
      <c r="AC2765" s="13">
        <f>(scaling_params!$G$2*X2765+scaling_params!$G$3*Y2765+scaling_params!$G$4*Z2765+scaling_params!$G$5*AA2765+scaling_params!$G$6*AB2765)*100</f>
        <v>18.45663414</v>
      </c>
      <c r="AD2765" s="11" t="s">
        <v>681</v>
      </c>
      <c r="AE2765" s="11">
        <f t="shared" si="2"/>
        <v>0</v>
      </c>
    </row>
    <row r="2766" ht="15.75" customHeight="1">
      <c r="A2766" s="11" t="s">
        <v>561</v>
      </c>
      <c r="B2766" s="11" t="s">
        <v>163</v>
      </c>
      <c r="C2766" s="11" t="s">
        <v>449</v>
      </c>
      <c r="D2766" s="11" t="s">
        <v>170</v>
      </c>
      <c r="E2766" s="12">
        <v>2024.0</v>
      </c>
      <c r="F2766" s="11" t="s">
        <v>166</v>
      </c>
      <c r="G2766" s="11" t="s">
        <v>175</v>
      </c>
      <c r="H2766" s="11">
        <v>1.0</v>
      </c>
      <c r="I2766" s="13">
        <v>8.6</v>
      </c>
      <c r="J2766" s="11">
        <v>0.0</v>
      </c>
      <c r="K2766" s="13">
        <v>4.7</v>
      </c>
      <c r="L2766" s="13">
        <v>4.5</v>
      </c>
      <c r="M2766" s="11">
        <v>-25.0</v>
      </c>
      <c r="N2766" s="14">
        <v>0.67</v>
      </c>
      <c r="O2766" s="13">
        <v>58.3</v>
      </c>
      <c r="P2766" s="13">
        <v>9.6</v>
      </c>
      <c r="Q2766" s="13">
        <v>23.0</v>
      </c>
      <c r="R2766" s="13">
        <v>10.9</v>
      </c>
      <c r="S2766" s="13">
        <v>2.3</v>
      </c>
      <c r="T2766" s="13">
        <v>2.1</v>
      </c>
      <c r="U2766" s="13">
        <v>1.0</v>
      </c>
      <c r="V2766" s="13">
        <v>52.8</v>
      </c>
      <c r="W2766" s="11" t="str">
        <f t="shared" si="1"/>
        <v>C-Weak|BBVA|Risk|2024</v>
      </c>
      <c r="X2766" s="15">
        <f>(MAX(0,MIN(1,1-(K2766-scaling_params!$B$2)/(scaling_params!$C$2-scaling_params!$B$2)))+MAX(0,MIN(1,(L2766-scaling_params!$B$3)/(scaling_params!$C$3-scaling_params!$B$3))))/2</f>
        <v>0.1102941176</v>
      </c>
      <c r="Y2766" s="15">
        <f>(MAX(0,MIN(1,(M2766-scaling_params!$B$4)/(scaling_params!$C$4-scaling_params!$B$4)))+MAX(0,MIN(1,(N2766-scaling_params!$B$5)/(scaling_params!$C$5-scaling_params!$B$5))))/2</f>
        <v>0.2297619048</v>
      </c>
      <c r="Z2766" s="15">
        <f>(MAX(0,MIN(1,(O2766-scaling_params!$B$6)/(scaling_params!$C$6-scaling_params!$B$6)))+MAX(0,MIN(1,1-(P2766-scaling_params!$B$7)/(scaling_params!$C$7-scaling_params!$B$7)))+MAX(0,MIN(1,(T2766-scaling_params!$B$11)/(scaling_params!$C$11-scaling_params!$B$11))))/3</f>
        <v>0.08519566242</v>
      </c>
      <c r="AA2766" s="15">
        <f>(MAX(0,MIN(1,1-(Q2766-scaling_params!$B$8)/(scaling_params!$C$8-scaling_params!$B$8)))+MAX(0,MIN(1,(R2766-scaling_params!$B$9)/(scaling_params!$C$9-scaling_params!$B$9)))+MAX(0,MIN(1,(S2766-scaling_params!$B$10)/(scaling_params!$C$10-scaling_params!$B$10))))/3</f>
        <v>0.08972449739</v>
      </c>
      <c r="AB2766" s="15">
        <f>(MAX(0,MIN(1,(U2766-scaling_params!$B$12)/(scaling_params!$C$12-scaling_params!$B$12)))+MAX(0,MIN(1,(V2766-scaling_params!$B$13)/(scaling_params!$C$13-scaling_params!$B$13))))/2</f>
        <v>0.08545454545</v>
      </c>
      <c r="AC2766" s="13">
        <f>(scaling_params!$G$2*X2766+scaling_params!$G$3*Y2766+scaling_params!$G$4*Z2766+scaling_params!$G$5*AA2766+scaling_params!$G$6*AB2766)*100</f>
        <v>12.58092938</v>
      </c>
      <c r="AD2766" s="11" t="s">
        <v>681</v>
      </c>
      <c r="AE2766" s="11">
        <f t="shared" si="2"/>
        <v>0</v>
      </c>
    </row>
    <row r="2767" ht="15.75" customHeight="1">
      <c r="A2767" s="11" t="s">
        <v>561</v>
      </c>
      <c r="B2767" s="11" t="s">
        <v>163</v>
      </c>
      <c r="C2767" s="11" t="s">
        <v>449</v>
      </c>
      <c r="D2767" s="11" t="s">
        <v>170</v>
      </c>
      <c r="E2767" s="12">
        <v>2025.0</v>
      </c>
      <c r="F2767" s="11" t="s">
        <v>166</v>
      </c>
      <c r="G2767" s="11" t="s">
        <v>175</v>
      </c>
      <c r="H2767" s="11">
        <v>1.0</v>
      </c>
      <c r="I2767" s="13">
        <v>8.3</v>
      </c>
      <c r="J2767" s="11">
        <v>0.0</v>
      </c>
      <c r="K2767" s="13">
        <v>4.1</v>
      </c>
      <c r="L2767" s="13">
        <v>5.0</v>
      </c>
      <c r="M2767" s="11">
        <v>-22.0</v>
      </c>
      <c r="N2767" s="14">
        <v>0.65</v>
      </c>
      <c r="O2767" s="13">
        <v>54.6</v>
      </c>
      <c r="P2767" s="13">
        <v>8.4</v>
      </c>
      <c r="Q2767" s="13">
        <v>21.3</v>
      </c>
      <c r="R2767" s="13">
        <v>7.8</v>
      </c>
      <c r="S2767" s="13">
        <v>2.5</v>
      </c>
      <c r="T2767" s="13">
        <v>2.7</v>
      </c>
      <c r="U2767" s="13">
        <v>0.9</v>
      </c>
      <c r="V2767" s="13">
        <v>59.1</v>
      </c>
      <c r="W2767" s="11" t="str">
        <f t="shared" si="1"/>
        <v>C-Weak|BBVA|Risk|2025</v>
      </c>
      <c r="X2767" s="15">
        <f>(MAX(0,MIN(1,1-(K2767-scaling_params!$B$2)/(scaling_params!$C$2-scaling_params!$B$2)))+MAX(0,MIN(1,(L2767-scaling_params!$B$3)/(scaling_params!$C$3-scaling_params!$B$3))))/2</f>
        <v>0.1470588235</v>
      </c>
      <c r="Y2767" s="15">
        <f>(MAX(0,MIN(1,(M2767-scaling_params!$B$4)/(scaling_params!$C$4-scaling_params!$B$4)))+MAX(0,MIN(1,(N2767-scaling_params!$B$5)/(scaling_params!$C$5-scaling_params!$B$5))))/2</f>
        <v>0.219047619</v>
      </c>
      <c r="Z2767" s="15">
        <f>(MAX(0,MIN(1,(O2767-scaling_params!$B$6)/(scaling_params!$C$6-scaling_params!$B$6)))+MAX(0,MIN(1,1-(P2767-scaling_params!$B$7)/(scaling_params!$C$7-scaling_params!$B$7)))+MAX(0,MIN(1,(T2767-scaling_params!$B$11)/(scaling_params!$C$11-scaling_params!$B$11))))/3</f>
        <v>0.1863577864</v>
      </c>
      <c r="AA2767" s="15">
        <f>(MAX(0,MIN(1,1-(Q2767-scaling_params!$B$8)/(scaling_params!$C$8-scaling_params!$B$8)))+MAX(0,MIN(1,(R2767-scaling_params!$B$9)/(scaling_params!$C$9-scaling_params!$B$9)))+MAX(0,MIN(1,(S2767-scaling_params!$B$10)/(scaling_params!$C$10-scaling_params!$B$10))))/3</f>
        <v>0.08823529412</v>
      </c>
      <c r="AB2767" s="15">
        <f>(MAX(0,MIN(1,(U2767-scaling_params!$B$12)/(scaling_params!$C$12-scaling_params!$B$12)))+MAX(0,MIN(1,(V2767-scaling_params!$B$13)/(scaling_params!$C$13-scaling_params!$B$13))))/2</f>
        <v>0.1427272727</v>
      </c>
      <c r="AC2767" s="13">
        <f>(scaling_params!$G$2*X2767+scaling_params!$G$3*Y2767+scaling_params!$G$4*Z2767+scaling_params!$G$5*AA2767+scaling_params!$G$6*AB2767)*100</f>
        <v>16.22003237</v>
      </c>
      <c r="AD2767" s="11" t="s">
        <v>681</v>
      </c>
      <c r="AE2767" s="11">
        <f t="shared" si="2"/>
        <v>0</v>
      </c>
    </row>
    <row r="2768" ht="15.75" customHeight="1">
      <c r="A2768" s="11" t="s">
        <v>562</v>
      </c>
      <c r="B2768" s="11" t="s">
        <v>163</v>
      </c>
      <c r="C2768" s="11" t="s">
        <v>449</v>
      </c>
      <c r="D2768" s="11" t="s">
        <v>170</v>
      </c>
      <c r="E2768" s="12">
        <v>2024.0</v>
      </c>
      <c r="F2768" s="11" t="s">
        <v>171</v>
      </c>
      <c r="G2768" s="11" t="s">
        <v>172</v>
      </c>
      <c r="H2768" s="11">
        <v>4.0</v>
      </c>
      <c r="I2768" s="13">
        <v>8.6</v>
      </c>
      <c r="J2768" s="11">
        <v>0.0</v>
      </c>
      <c r="K2768" s="13">
        <v>4.7</v>
      </c>
      <c r="L2768" s="13">
        <v>4.4</v>
      </c>
      <c r="M2768" s="11">
        <v>-7.0</v>
      </c>
      <c r="N2768" s="14">
        <v>0.69</v>
      </c>
      <c r="O2768" s="13">
        <v>58.3</v>
      </c>
      <c r="P2768" s="13">
        <v>9.6</v>
      </c>
      <c r="Q2768" s="13">
        <v>23.0</v>
      </c>
      <c r="R2768" s="13">
        <v>10.9</v>
      </c>
      <c r="S2768" s="13">
        <v>2.6</v>
      </c>
      <c r="T2768" s="13">
        <v>2.5</v>
      </c>
      <c r="U2768" s="13">
        <v>1.0</v>
      </c>
      <c r="V2768" s="13">
        <v>59.3</v>
      </c>
      <c r="W2768" s="11" t="str">
        <f t="shared" si="1"/>
        <v>C-Weak|BBVA|Risk|2024</v>
      </c>
      <c r="X2768" s="15">
        <f>(MAX(0,MIN(1,1-(K2768-scaling_params!$B$2)/(scaling_params!$C$2-scaling_params!$B$2)))+MAX(0,MIN(1,(L2768-scaling_params!$B$3)/(scaling_params!$C$3-scaling_params!$B$3))))/2</f>
        <v>0.1029411765</v>
      </c>
      <c r="Y2768" s="15">
        <f>(MAX(0,MIN(1,(M2768-scaling_params!$B$4)/(scaling_params!$C$4-scaling_params!$B$4)))+MAX(0,MIN(1,(N2768-scaling_params!$B$5)/(scaling_params!$C$5-scaling_params!$B$5))))/2</f>
        <v>0.3404761905</v>
      </c>
      <c r="Z2768" s="15">
        <f>(MAX(0,MIN(1,(O2768-scaling_params!$B$6)/(scaling_params!$C$6-scaling_params!$B$6)))+MAX(0,MIN(1,1-(P2768-scaling_params!$B$7)/(scaling_params!$C$7-scaling_params!$B$7)))+MAX(0,MIN(1,(T2768-scaling_params!$B$11)/(scaling_params!$C$11-scaling_params!$B$11))))/3</f>
        <v>0.1232909005</v>
      </c>
      <c r="AA2768" s="15">
        <f>(MAX(0,MIN(1,1-(Q2768-scaling_params!$B$8)/(scaling_params!$C$8-scaling_params!$B$8)))+MAX(0,MIN(1,(R2768-scaling_params!$B$9)/(scaling_params!$C$9-scaling_params!$B$9)))+MAX(0,MIN(1,(S2768-scaling_params!$B$10)/(scaling_params!$C$10-scaling_params!$B$10))))/3</f>
        <v>0.1191362621</v>
      </c>
      <c r="AB2768" s="15">
        <f>(MAX(0,MIN(1,(U2768-scaling_params!$B$12)/(scaling_params!$C$12-scaling_params!$B$12)))+MAX(0,MIN(1,(V2768-scaling_params!$B$13)/(scaling_params!$C$13-scaling_params!$B$13))))/2</f>
        <v>0.1445454545</v>
      </c>
      <c r="AC2768" s="13">
        <f>(scaling_params!$G$2*X2768+scaling_params!$G$3*Y2768+scaling_params!$G$4*Z2768+scaling_params!$G$5*AA2768+scaling_params!$G$6*AB2768)*100</f>
        <v>17.12007886</v>
      </c>
      <c r="AD2768" s="11" t="s">
        <v>681</v>
      </c>
      <c r="AE2768" s="11">
        <f t="shared" si="2"/>
        <v>0</v>
      </c>
    </row>
    <row r="2769" ht="15.75" customHeight="1">
      <c r="A2769" s="11" t="s">
        <v>562</v>
      </c>
      <c r="B2769" s="11" t="s">
        <v>163</v>
      </c>
      <c r="C2769" s="11" t="s">
        <v>449</v>
      </c>
      <c r="D2769" s="11" t="s">
        <v>170</v>
      </c>
      <c r="E2769" s="12">
        <v>2025.0</v>
      </c>
      <c r="F2769" s="11" t="s">
        <v>171</v>
      </c>
      <c r="G2769" s="11" t="s">
        <v>172</v>
      </c>
      <c r="H2769" s="11">
        <v>4.0</v>
      </c>
      <c r="I2769" s="13">
        <v>8.3</v>
      </c>
      <c r="J2769" s="11">
        <v>0.0</v>
      </c>
      <c r="K2769" s="13">
        <v>4.1</v>
      </c>
      <c r="L2769" s="13">
        <v>5.0</v>
      </c>
      <c r="M2769" s="11">
        <v>-12.0</v>
      </c>
      <c r="N2769" s="14">
        <v>0.71</v>
      </c>
      <c r="O2769" s="13">
        <v>54.6</v>
      </c>
      <c r="P2769" s="13">
        <v>8.4</v>
      </c>
      <c r="Q2769" s="13">
        <v>21.3</v>
      </c>
      <c r="R2769" s="13">
        <v>7.8</v>
      </c>
      <c r="S2769" s="13">
        <v>2.9</v>
      </c>
      <c r="T2769" s="13">
        <v>2.6</v>
      </c>
      <c r="U2769" s="13">
        <v>0.9</v>
      </c>
      <c r="V2769" s="13">
        <v>64.0</v>
      </c>
      <c r="W2769" s="11" t="str">
        <f t="shared" si="1"/>
        <v>C-Weak|BBVA|Risk|2025</v>
      </c>
      <c r="X2769" s="15">
        <f>(MAX(0,MIN(1,1-(K2769-scaling_params!$B$2)/(scaling_params!$C$2-scaling_params!$B$2)))+MAX(0,MIN(1,(L2769-scaling_params!$B$3)/(scaling_params!$C$3-scaling_params!$B$3))))/2</f>
        <v>0.1470588235</v>
      </c>
      <c r="Y2769" s="15">
        <f>(MAX(0,MIN(1,(M2769-scaling_params!$B$4)/(scaling_params!$C$4-scaling_params!$B$4)))+MAX(0,MIN(1,(N2769-scaling_params!$B$5)/(scaling_params!$C$5-scaling_params!$B$5))))/2</f>
        <v>0.3416666667</v>
      </c>
      <c r="Z2769" s="15">
        <f>(MAX(0,MIN(1,(O2769-scaling_params!$B$6)/(scaling_params!$C$6-scaling_params!$B$6)))+MAX(0,MIN(1,1-(P2769-scaling_params!$B$7)/(scaling_params!$C$7-scaling_params!$B$7)))+MAX(0,MIN(1,(T2769-scaling_params!$B$11)/(scaling_params!$C$11-scaling_params!$B$11))))/3</f>
        <v>0.1768339768</v>
      </c>
      <c r="AA2769" s="15">
        <f>(MAX(0,MIN(1,1-(Q2769-scaling_params!$B$8)/(scaling_params!$C$8-scaling_params!$B$8)))+MAX(0,MIN(1,(R2769-scaling_params!$B$9)/(scaling_params!$C$9-scaling_params!$B$9)))+MAX(0,MIN(1,(S2769-scaling_params!$B$10)/(scaling_params!$C$10-scaling_params!$B$10))))/3</f>
        <v>0.1274509804</v>
      </c>
      <c r="AB2769" s="15">
        <f>(MAX(0,MIN(1,(U2769-scaling_params!$B$12)/(scaling_params!$C$12-scaling_params!$B$12)))+MAX(0,MIN(1,(V2769-scaling_params!$B$13)/(scaling_params!$C$13-scaling_params!$B$13))))/2</f>
        <v>0.1872727273</v>
      </c>
      <c r="AC2769" s="13">
        <f>(scaling_params!$G$2*X2769+scaling_params!$G$3*Y2769+scaling_params!$G$4*Z2769+scaling_params!$G$5*AA2769+scaling_params!$G$6*AB2769)*100</f>
        <v>20.09360291</v>
      </c>
      <c r="AD2769" s="11" t="s">
        <v>681</v>
      </c>
      <c r="AE2769" s="11">
        <f t="shared" si="2"/>
        <v>0</v>
      </c>
    </row>
    <row r="2770" ht="15.75" customHeight="1">
      <c r="A2770" s="11" t="s">
        <v>563</v>
      </c>
      <c r="B2770" s="11" t="s">
        <v>163</v>
      </c>
      <c r="C2770" s="11" t="s">
        <v>449</v>
      </c>
      <c r="D2770" s="11" t="s">
        <v>181</v>
      </c>
      <c r="E2770" s="12">
        <v>2024.0</v>
      </c>
      <c r="F2770" s="11" t="s">
        <v>166</v>
      </c>
      <c r="G2770" s="11" t="s">
        <v>184</v>
      </c>
      <c r="H2770" s="11">
        <v>3.0</v>
      </c>
      <c r="I2770" s="13">
        <v>8.6</v>
      </c>
      <c r="J2770" s="11">
        <v>0.0</v>
      </c>
      <c r="K2770" s="13">
        <v>5.0</v>
      </c>
      <c r="L2770" s="13">
        <v>4.8</v>
      </c>
      <c r="M2770" s="11">
        <v>-8.0</v>
      </c>
      <c r="N2770" s="14">
        <v>0.74</v>
      </c>
      <c r="O2770" s="13">
        <v>58.2</v>
      </c>
      <c r="P2770" s="13">
        <v>10.1</v>
      </c>
      <c r="Q2770" s="13">
        <v>23.5</v>
      </c>
      <c r="R2770" s="13">
        <v>8.2</v>
      </c>
      <c r="S2770" s="13">
        <v>2.5</v>
      </c>
      <c r="T2770" s="13">
        <v>2.9</v>
      </c>
      <c r="U2770" s="13">
        <v>1.0</v>
      </c>
      <c r="V2770" s="13">
        <v>60.3</v>
      </c>
      <c r="W2770" s="11" t="str">
        <f t="shared" si="1"/>
        <v>C-Weak|BBVA|Corporate|2024</v>
      </c>
      <c r="X2770" s="15">
        <f>(MAX(0,MIN(1,1-(K2770-scaling_params!$B$2)/(scaling_params!$C$2-scaling_params!$B$2)))+MAX(0,MIN(1,(L2770-scaling_params!$B$3)/(scaling_params!$C$3-scaling_params!$B$3))))/2</f>
        <v>0.1323529412</v>
      </c>
      <c r="Y2770" s="15">
        <f>(MAX(0,MIN(1,(M2770-scaling_params!$B$4)/(scaling_params!$C$4-scaling_params!$B$4)))+MAX(0,MIN(1,(N2770-scaling_params!$B$5)/(scaling_params!$C$5-scaling_params!$B$5))))/2</f>
        <v>0.3982142857</v>
      </c>
      <c r="Z2770" s="15">
        <f>(MAX(0,MIN(1,(O2770-scaling_params!$B$6)/(scaling_params!$C$6-scaling_params!$B$6)))+MAX(0,MIN(1,1-(P2770-scaling_params!$B$7)/(scaling_params!$C$7-scaling_params!$B$7)))+MAX(0,MIN(1,(T2770-scaling_params!$B$11)/(scaling_params!$C$11-scaling_params!$B$11))))/3</f>
        <v>0.1597359736</v>
      </c>
      <c r="AA2770" s="15">
        <f>(MAX(0,MIN(1,1-(Q2770-scaling_params!$B$8)/(scaling_params!$C$8-scaling_params!$B$8)))+MAX(0,MIN(1,(R2770-scaling_params!$B$9)/(scaling_params!$C$9-scaling_params!$B$9)))+MAX(0,MIN(1,(S2770-scaling_params!$B$10)/(scaling_params!$C$10-scaling_params!$B$10))))/3</f>
        <v>0.08823529412</v>
      </c>
      <c r="AB2770" s="15">
        <f>(MAX(0,MIN(1,(U2770-scaling_params!$B$12)/(scaling_params!$C$12-scaling_params!$B$12)))+MAX(0,MIN(1,(V2770-scaling_params!$B$13)/(scaling_params!$C$13-scaling_params!$B$13))))/2</f>
        <v>0.1536363636</v>
      </c>
      <c r="AC2770" s="13">
        <f>(scaling_params!$G$2*X2770+scaling_params!$G$3*Y2770+scaling_params!$G$4*Z2770+scaling_params!$G$5*AA2770+scaling_params!$G$6*AB2770)*100</f>
        <v>19.58797548</v>
      </c>
      <c r="AD2770" s="11" t="s">
        <v>681</v>
      </c>
      <c r="AE2770" s="11">
        <f t="shared" si="2"/>
        <v>0</v>
      </c>
    </row>
    <row r="2771" ht="15.75" customHeight="1">
      <c r="A2771" s="11" t="s">
        <v>563</v>
      </c>
      <c r="B2771" s="11" t="s">
        <v>163</v>
      </c>
      <c r="C2771" s="11" t="s">
        <v>449</v>
      </c>
      <c r="D2771" s="11" t="s">
        <v>181</v>
      </c>
      <c r="E2771" s="12">
        <v>2025.0</v>
      </c>
      <c r="F2771" s="11" t="s">
        <v>166</v>
      </c>
      <c r="G2771" s="11" t="s">
        <v>184</v>
      </c>
      <c r="H2771" s="11">
        <v>3.0</v>
      </c>
      <c r="I2771" s="13">
        <v>8.3</v>
      </c>
      <c r="J2771" s="11">
        <v>1.0</v>
      </c>
      <c r="K2771" s="13">
        <v>5.1</v>
      </c>
      <c r="L2771" s="13">
        <v>5.8</v>
      </c>
      <c r="M2771" s="11">
        <v>-4.0</v>
      </c>
      <c r="N2771" s="14">
        <v>0.75</v>
      </c>
      <c r="O2771" s="13">
        <v>54.3</v>
      </c>
      <c r="P2771" s="13">
        <v>9.4</v>
      </c>
      <c r="Q2771" s="13">
        <v>22.9</v>
      </c>
      <c r="R2771" s="13">
        <v>7.0</v>
      </c>
      <c r="S2771" s="13">
        <v>2.9</v>
      </c>
      <c r="T2771" s="13">
        <v>2.2</v>
      </c>
      <c r="U2771" s="13">
        <v>0.8</v>
      </c>
      <c r="V2771" s="13">
        <v>62.5</v>
      </c>
      <c r="W2771" s="11" t="str">
        <f t="shared" si="1"/>
        <v>C-Weak|BBVA|Corporate|2025</v>
      </c>
      <c r="X2771" s="15">
        <f>(MAX(0,MIN(1,1-(K2771-scaling_params!$B$2)/(scaling_params!$C$2-scaling_params!$B$2)))+MAX(0,MIN(1,(L2771-scaling_params!$B$3)/(scaling_params!$C$3-scaling_params!$B$3))))/2</f>
        <v>0.2058823529</v>
      </c>
      <c r="Y2771" s="15">
        <f>(MAX(0,MIN(1,(M2771-scaling_params!$B$4)/(scaling_params!$C$4-scaling_params!$B$4)))+MAX(0,MIN(1,(N2771-scaling_params!$B$5)/(scaling_params!$C$5-scaling_params!$B$5))))/2</f>
        <v>0.4297619048</v>
      </c>
      <c r="Z2771" s="15">
        <f>(MAX(0,MIN(1,(O2771-scaling_params!$B$6)/(scaling_params!$C$6-scaling_params!$B$6)))+MAX(0,MIN(1,1-(P2771-scaling_params!$B$7)/(scaling_params!$C$7-scaling_params!$B$7)))+MAX(0,MIN(1,(T2771-scaling_params!$B$11)/(scaling_params!$C$11-scaling_params!$B$11))))/3</f>
        <v>0.06666666667</v>
      </c>
      <c r="AA2771" s="15">
        <f>(MAX(0,MIN(1,1-(Q2771-scaling_params!$B$8)/(scaling_params!$C$8-scaling_params!$B$8)))+MAX(0,MIN(1,(R2771-scaling_params!$B$9)/(scaling_params!$C$9-scaling_params!$B$9)))+MAX(0,MIN(1,(S2771-scaling_params!$B$10)/(scaling_params!$C$10-scaling_params!$B$10))))/3</f>
        <v>0.1274509804</v>
      </c>
      <c r="AB2771" s="15">
        <f>(MAX(0,MIN(1,(U2771-scaling_params!$B$12)/(scaling_params!$C$12-scaling_params!$B$12)))+MAX(0,MIN(1,(V2771-scaling_params!$B$13)/(scaling_params!$C$13-scaling_params!$B$13))))/2</f>
        <v>0.1736363636</v>
      </c>
      <c r="AC2771" s="13">
        <f>(scaling_params!$G$2*X2771+scaling_params!$G$3*Y2771+scaling_params!$G$4*Z2771+scaling_params!$G$5*AA2771+scaling_params!$G$6*AB2771)*100</f>
        <v>20.79635307</v>
      </c>
      <c r="AD2771" s="11" t="s">
        <v>681</v>
      </c>
      <c r="AE2771" s="11">
        <f t="shared" si="2"/>
        <v>0</v>
      </c>
    </row>
    <row r="2772" ht="15.75" customHeight="1">
      <c r="A2772" s="11" t="s">
        <v>564</v>
      </c>
      <c r="B2772" s="11" t="s">
        <v>163</v>
      </c>
      <c r="C2772" s="11" t="s">
        <v>449</v>
      </c>
      <c r="D2772" s="11" t="s">
        <v>170</v>
      </c>
      <c r="E2772" s="12">
        <v>2024.0</v>
      </c>
      <c r="F2772" s="11" t="s">
        <v>171</v>
      </c>
      <c r="G2772" s="11" t="s">
        <v>175</v>
      </c>
      <c r="H2772" s="11">
        <v>3.0</v>
      </c>
      <c r="I2772" s="13">
        <v>8.6</v>
      </c>
      <c r="J2772" s="11">
        <v>0.0</v>
      </c>
      <c r="K2772" s="13">
        <v>4.7</v>
      </c>
      <c r="L2772" s="13">
        <v>4.8</v>
      </c>
      <c r="M2772" s="11">
        <v>-24.0</v>
      </c>
      <c r="N2772" s="14">
        <v>0.73</v>
      </c>
      <c r="O2772" s="13">
        <v>58.3</v>
      </c>
      <c r="P2772" s="13">
        <v>9.6</v>
      </c>
      <c r="Q2772" s="13">
        <v>23.0</v>
      </c>
      <c r="R2772" s="13">
        <v>10.9</v>
      </c>
      <c r="S2772" s="13">
        <v>2.1</v>
      </c>
      <c r="T2772" s="13">
        <v>2.2</v>
      </c>
      <c r="U2772" s="13">
        <v>1.0</v>
      </c>
      <c r="V2772" s="13">
        <v>54.9</v>
      </c>
      <c r="W2772" s="11" t="str">
        <f t="shared" si="1"/>
        <v>C-Weak|BBVA|Risk|2024</v>
      </c>
      <c r="X2772" s="15">
        <f>(MAX(0,MIN(1,1-(K2772-scaling_params!$B$2)/(scaling_params!$C$2-scaling_params!$B$2)))+MAX(0,MIN(1,(L2772-scaling_params!$B$3)/(scaling_params!$C$3-scaling_params!$B$3))))/2</f>
        <v>0.1323529412</v>
      </c>
      <c r="Y2772" s="15">
        <f>(MAX(0,MIN(1,(M2772-scaling_params!$B$4)/(scaling_params!$C$4-scaling_params!$B$4)))+MAX(0,MIN(1,(N2772-scaling_params!$B$5)/(scaling_params!$C$5-scaling_params!$B$5))))/2</f>
        <v>0.3095238095</v>
      </c>
      <c r="Z2772" s="15">
        <f>(MAX(0,MIN(1,(O2772-scaling_params!$B$6)/(scaling_params!$C$6-scaling_params!$B$6)))+MAX(0,MIN(1,1-(P2772-scaling_params!$B$7)/(scaling_params!$C$7-scaling_params!$B$7)))+MAX(0,MIN(1,(T2772-scaling_params!$B$11)/(scaling_params!$C$11-scaling_params!$B$11))))/3</f>
        <v>0.09471947195</v>
      </c>
      <c r="AA2772" s="15">
        <f>(MAX(0,MIN(1,1-(Q2772-scaling_params!$B$8)/(scaling_params!$C$8-scaling_params!$B$8)))+MAX(0,MIN(1,(R2772-scaling_params!$B$9)/(scaling_params!$C$9-scaling_params!$B$9)))+MAX(0,MIN(1,(S2772-scaling_params!$B$10)/(scaling_params!$C$10-scaling_params!$B$10))))/3</f>
        <v>0.07011665426</v>
      </c>
      <c r="AB2772" s="15">
        <f>(MAX(0,MIN(1,(U2772-scaling_params!$B$12)/(scaling_params!$C$12-scaling_params!$B$12)))+MAX(0,MIN(1,(V2772-scaling_params!$B$13)/(scaling_params!$C$13-scaling_params!$B$13))))/2</f>
        <v>0.1045454545</v>
      </c>
      <c r="AC2772" s="13">
        <f>(scaling_params!$G$2*X2772+scaling_params!$G$3*Y2772+scaling_params!$G$4*Z2772+scaling_params!$G$5*AA2772+scaling_params!$G$6*AB2772)*100</f>
        <v>15.07770071</v>
      </c>
      <c r="AD2772" s="11" t="s">
        <v>681</v>
      </c>
      <c r="AE2772" s="11">
        <f t="shared" si="2"/>
        <v>0</v>
      </c>
    </row>
    <row r="2773" ht="15.75" customHeight="1">
      <c r="A2773" s="11" t="s">
        <v>564</v>
      </c>
      <c r="B2773" s="11" t="s">
        <v>163</v>
      </c>
      <c r="C2773" s="11" t="s">
        <v>449</v>
      </c>
      <c r="D2773" s="11" t="s">
        <v>170</v>
      </c>
      <c r="E2773" s="12">
        <v>2025.0</v>
      </c>
      <c r="F2773" s="11" t="s">
        <v>171</v>
      </c>
      <c r="G2773" s="11" t="s">
        <v>175</v>
      </c>
      <c r="H2773" s="11">
        <v>3.0</v>
      </c>
      <c r="I2773" s="13">
        <v>8.3</v>
      </c>
      <c r="J2773" s="11">
        <v>0.0</v>
      </c>
      <c r="K2773" s="13">
        <v>4.1</v>
      </c>
      <c r="L2773" s="13">
        <v>4.8</v>
      </c>
      <c r="M2773" s="11">
        <v>-33.0</v>
      </c>
      <c r="N2773" s="14">
        <v>0.69</v>
      </c>
      <c r="O2773" s="13">
        <v>54.6</v>
      </c>
      <c r="P2773" s="13">
        <v>8.4</v>
      </c>
      <c r="Q2773" s="13">
        <v>21.3</v>
      </c>
      <c r="R2773" s="13">
        <v>7.8</v>
      </c>
      <c r="S2773" s="13">
        <v>2.9</v>
      </c>
      <c r="T2773" s="13">
        <v>2.9</v>
      </c>
      <c r="U2773" s="13">
        <v>0.9</v>
      </c>
      <c r="V2773" s="13">
        <v>72.5</v>
      </c>
      <c r="W2773" s="11" t="str">
        <f t="shared" si="1"/>
        <v>C-Weak|BBVA|Risk|2025</v>
      </c>
      <c r="X2773" s="15">
        <f>(MAX(0,MIN(1,1-(K2773-scaling_params!$B$2)/(scaling_params!$C$2-scaling_params!$B$2)))+MAX(0,MIN(1,(L2773-scaling_params!$B$3)/(scaling_params!$C$3-scaling_params!$B$3))))/2</f>
        <v>0.1323529412</v>
      </c>
      <c r="Y2773" s="15">
        <f>(MAX(0,MIN(1,(M2773-scaling_params!$B$4)/(scaling_params!$C$4-scaling_params!$B$4)))+MAX(0,MIN(1,(N2773-scaling_params!$B$5)/(scaling_params!$C$5-scaling_params!$B$5))))/2</f>
        <v>0.2166666667</v>
      </c>
      <c r="Z2773" s="15">
        <f>(MAX(0,MIN(1,(O2773-scaling_params!$B$6)/(scaling_params!$C$6-scaling_params!$B$6)))+MAX(0,MIN(1,1-(P2773-scaling_params!$B$7)/(scaling_params!$C$7-scaling_params!$B$7)))+MAX(0,MIN(1,(T2773-scaling_params!$B$11)/(scaling_params!$C$11-scaling_params!$B$11))))/3</f>
        <v>0.2054054054</v>
      </c>
      <c r="AA2773" s="15">
        <f>(MAX(0,MIN(1,1-(Q2773-scaling_params!$B$8)/(scaling_params!$C$8-scaling_params!$B$8)))+MAX(0,MIN(1,(R2773-scaling_params!$B$9)/(scaling_params!$C$9-scaling_params!$B$9)))+MAX(0,MIN(1,(S2773-scaling_params!$B$10)/(scaling_params!$C$10-scaling_params!$B$10))))/3</f>
        <v>0.1274509804</v>
      </c>
      <c r="AB2773" s="15">
        <f>(MAX(0,MIN(1,(U2773-scaling_params!$B$12)/(scaling_params!$C$12-scaling_params!$B$12)))+MAX(0,MIN(1,(V2773-scaling_params!$B$13)/(scaling_params!$C$13-scaling_params!$B$13))))/2</f>
        <v>0.2645454545</v>
      </c>
      <c r="AC2773" s="13">
        <f>(scaling_params!$G$2*X2773+scaling_params!$G$3*Y2773+scaling_params!$G$4*Z2773+scaling_params!$G$5*AA2773+scaling_params!$G$6*AB2773)*100</f>
        <v>18.39376143</v>
      </c>
      <c r="AD2773" s="11" t="s">
        <v>681</v>
      </c>
      <c r="AE2773" s="11">
        <f t="shared" si="2"/>
        <v>0</v>
      </c>
    </row>
    <row r="2774" ht="15.75" customHeight="1">
      <c r="A2774" s="11" t="s">
        <v>565</v>
      </c>
      <c r="B2774" s="11" t="s">
        <v>163</v>
      </c>
      <c r="C2774" s="11" t="s">
        <v>449</v>
      </c>
      <c r="D2774" s="11" t="s">
        <v>170</v>
      </c>
      <c r="E2774" s="12">
        <v>2024.0</v>
      </c>
      <c r="F2774" s="11" t="s">
        <v>171</v>
      </c>
      <c r="G2774" s="11" t="s">
        <v>167</v>
      </c>
      <c r="H2774" s="11">
        <v>1.0</v>
      </c>
      <c r="I2774" s="13">
        <v>8.6</v>
      </c>
      <c r="J2774" s="11">
        <v>0.0</v>
      </c>
      <c r="K2774" s="13">
        <v>4.7</v>
      </c>
      <c r="L2774" s="13">
        <v>5.4</v>
      </c>
      <c r="M2774" s="11">
        <v>11.0</v>
      </c>
      <c r="N2774" s="14">
        <v>0.74</v>
      </c>
      <c r="O2774" s="13">
        <v>58.3</v>
      </c>
      <c r="P2774" s="13">
        <v>9.6</v>
      </c>
      <c r="Q2774" s="13">
        <v>23.0</v>
      </c>
      <c r="R2774" s="13">
        <v>10.9</v>
      </c>
      <c r="S2774" s="13">
        <v>2.9</v>
      </c>
      <c r="T2774" s="13">
        <v>3.3</v>
      </c>
      <c r="U2774" s="13">
        <v>1.0</v>
      </c>
      <c r="V2774" s="13">
        <v>60.5</v>
      </c>
      <c r="W2774" s="11" t="str">
        <f t="shared" si="1"/>
        <v>C-Weak|BBVA|Risk|2024</v>
      </c>
      <c r="X2774" s="15">
        <f>(MAX(0,MIN(1,1-(K2774-scaling_params!$B$2)/(scaling_params!$C$2-scaling_params!$B$2)))+MAX(0,MIN(1,(L2774-scaling_params!$B$3)/(scaling_params!$C$3-scaling_params!$B$3))))/2</f>
        <v>0.1764705882</v>
      </c>
      <c r="Y2774" s="15">
        <f>(MAX(0,MIN(1,(M2774-scaling_params!$B$4)/(scaling_params!$C$4-scaling_params!$B$4)))+MAX(0,MIN(1,(N2774-scaling_params!$B$5)/(scaling_params!$C$5-scaling_params!$B$5))))/2</f>
        <v>0.4886904762</v>
      </c>
      <c r="Z2774" s="15">
        <f>(MAX(0,MIN(1,(O2774-scaling_params!$B$6)/(scaling_params!$C$6-scaling_params!$B$6)))+MAX(0,MIN(1,1-(P2774-scaling_params!$B$7)/(scaling_params!$C$7-scaling_params!$B$7)))+MAX(0,MIN(1,(T2774-scaling_params!$B$11)/(scaling_params!$C$11-scaling_params!$B$11))))/3</f>
        <v>0.1994813767</v>
      </c>
      <c r="AA2774" s="15">
        <f>(MAX(0,MIN(1,1-(Q2774-scaling_params!$B$8)/(scaling_params!$C$8-scaling_params!$B$8)))+MAX(0,MIN(1,(R2774-scaling_params!$B$9)/(scaling_params!$C$9-scaling_params!$B$9)))+MAX(0,MIN(1,(S2774-scaling_params!$B$10)/(scaling_params!$C$10-scaling_params!$B$10))))/3</f>
        <v>0.1485480268</v>
      </c>
      <c r="AB2774" s="15">
        <f>(MAX(0,MIN(1,(U2774-scaling_params!$B$12)/(scaling_params!$C$12-scaling_params!$B$12)))+MAX(0,MIN(1,(V2774-scaling_params!$B$13)/(scaling_params!$C$13-scaling_params!$B$13))))/2</f>
        <v>0.1554545455</v>
      </c>
      <c r="AC2774" s="13">
        <f>(scaling_params!$G$2*X2774+scaling_params!$G$3*Y2774+scaling_params!$G$4*Z2774+scaling_params!$G$5*AA2774+scaling_params!$G$6*AB2774)*100</f>
        <v>24.76790627</v>
      </c>
      <c r="AD2774" s="11" t="s">
        <v>681</v>
      </c>
      <c r="AE2774" s="11">
        <f t="shared" si="2"/>
        <v>0</v>
      </c>
    </row>
    <row r="2775" ht="15.75" customHeight="1">
      <c r="A2775" s="11" t="s">
        <v>565</v>
      </c>
      <c r="B2775" s="11" t="s">
        <v>163</v>
      </c>
      <c r="C2775" s="11" t="s">
        <v>449</v>
      </c>
      <c r="D2775" s="11" t="s">
        <v>170</v>
      </c>
      <c r="E2775" s="12">
        <v>2025.0</v>
      </c>
      <c r="F2775" s="11" t="s">
        <v>171</v>
      </c>
      <c r="G2775" s="11" t="s">
        <v>167</v>
      </c>
      <c r="H2775" s="11">
        <v>1.0</v>
      </c>
      <c r="I2775" s="13">
        <v>8.3</v>
      </c>
      <c r="J2775" s="11">
        <v>0.0</v>
      </c>
      <c r="K2775" s="13">
        <v>4.1</v>
      </c>
      <c r="L2775" s="13">
        <v>5.0</v>
      </c>
      <c r="M2775" s="11">
        <v>8.0</v>
      </c>
      <c r="N2775" s="14">
        <v>0.7</v>
      </c>
      <c r="O2775" s="13">
        <v>54.6</v>
      </c>
      <c r="P2775" s="13">
        <v>8.4</v>
      </c>
      <c r="Q2775" s="13">
        <v>21.3</v>
      </c>
      <c r="R2775" s="13">
        <v>7.8</v>
      </c>
      <c r="S2775" s="13">
        <v>2.4</v>
      </c>
      <c r="T2775" s="13">
        <v>2.7</v>
      </c>
      <c r="U2775" s="13">
        <v>0.9</v>
      </c>
      <c r="V2775" s="13">
        <v>55.1</v>
      </c>
      <c r="W2775" s="11" t="str">
        <f t="shared" si="1"/>
        <v>C-Weak|BBVA|Risk|2025</v>
      </c>
      <c r="X2775" s="15">
        <f>(MAX(0,MIN(1,1-(K2775-scaling_params!$B$2)/(scaling_params!$C$2-scaling_params!$B$2)))+MAX(0,MIN(1,(L2775-scaling_params!$B$3)/(scaling_params!$C$3-scaling_params!$B$3))))/2</f>
        <v>0.1470588235</v>
      </c>
      <c r="Y2775" s="15">
        <f>(MAX(0,MIN(1,(M2775-scaling_params!$B$4)/(scaling_params!$C$4-scaling_params!$B$4)))+MAX(0,MIN(1,(N2775-scaling_params!$B$5)/(scaling_params!$C$5-scaling_params!$B$5))))/2</f>
        <v>0.4244047619</v>
      </c>
      <c r="Z2775" s="15">
        <f>(MAX(0,MIN(1,(O2775-scaling_params!$B$6)/(scaling_params!$C$6-scaling_params!$B$6)))+MAX(0,MIN(1,1-(P2775-scaling_params!$B$7)/(scaling_params!$C$7-scaling_params!$B$7)))+MAX(0,MIN(1,(T2775-scaling_params!$B$11)/(scaling_params!$C$11-scaling_params!$B$11))))/3</f>
        <v>0.1863577864</v>
      </c>
      <c r="AA2775" s="15">
        <f>(MAX(0,MIN(1,1-(Q2775-scaling_params!$B$8)/(scaling_params!$C$8-scaling_params!$B$8)))+MAX(0,MIN(1,(R2775-scaling_params!$B$9)/(scaling_params!$C$9-scaling_params!$B$9)))+MAX(0,MIN(1,(S2775-scaling_params!$B$10)/(scaling_params!$C$10-scaling_params!$B$10))))/3</f>
        <v>0.07843137255</v>
      </c>
      <c r="AB2775" s="15">
        <f>(MAX(0,MIN(1,(U2775-scaling_params!$B$12)/(scaling_params!$C$12-scaling_params!$B$12)))+MAX(0,MIN(1,(V2775-scaling_params!$B$13)/(scaling_params!$C$13-scaling_params!$B$13))))/2</f>
        <v>0.1063636364</v>
      </c>
      <c r="AC2775" s="13">
        <f>(scaling_params!$G$2*X2775+scaling_params!$G$3*Y2775+scaling_params!$G$4*Z2775+scaling_params!$G$5*AA2775+scaling_params!$G$6*AB2775)*100</f>
        <v>20.4442853</v>
      </c>
      <c r="AD2775" s="11" t="s">
        <v>681</v>
      </c>
      <c r="AE2775" s="11">
        <f t="shared" si="2"/>
        <v>0</v>
      </c>
    </row>
    <row r="2776" ht="15.75" customHeight="1">
      <c r="A2776" s="11" t="s">
        <v>566</v>
      </c>
      <c r="B2776" s="11" t="s">
        <v>163</v>
      </c>
      <c r="C2776" s="11" t="s">
        <v>449</v>
      </c>
      <c r="D2776" s="11" t="s">
        <v>165</v>
      </c>
      <c r="E2776" s="12">
        <v>2024.0</v>
      </c>
      <c r="F2776" s="11" t="s">
        <v>171</v>
      </c>
      <c r="G2776" s="11" t="s">
        <v>172</v>
      </c>
      <c r="H2776" s="11">
        <v>5.0</v>
      </c>
      <c r="I2776" s="13">
        <v>8.6</v>
      </c>
      <c r="J2776" s="11">
        <v>0.0</v>
      </c>
      <c r="K2776" s="13">
        <v>5.2</v>
      </c>
      <c r="L2776" s="13">
        <v>3.7</v>
      </c>
      <c r="M2776" s="11">
        <v>-30.0</v>
      </c>
      <c r="N2776" s="14">
        <v>0.61</v>
      </c>
      <c r="O2776" s="13">
        <v>53.3</v>
      </c>
      <c r="P2776" s="13">
        <v>9.3</v>
      </c>
      <c r="Q2776" s="13">
        <v>24.0</v>
      </c>
      <c r="R2776" s="13">
        <v>6.7</v>
      </c>
      <c r="S2776" s="13">
        <v>1.7</v>
      </c>
      <c r="T2776" s="13">
        <v>1.9</v>
      </c>
      <c r="U2776" s="13">
        <v>0.6</v>
      </c>
      <c r="V2776" s="13">
        <v>39.9</v>
      </c>
      <c r="W2776" s="11" t="str">
        <f t="shared" si="1"/>
        <v>C-Weak|BBVA|Operations|2024</v>
      </c>
      <c r="X2776" s="15">
        <f>(MAX(0,MIN(1,1-(K2776-scaling_params!$B$2)/(scaling_params!$C$2-scaling_params!$B$2)))+MAX(0,MIN(1,(L2776-scaling_params!$B$3)/(scaling_params!$C$3-scaling_params!$B$3))))/2</f>
        <v>0.05147058824</v>
      </c>
      <c r="Y2776" s="15">
        <f>(MAX(0,MIN(1,(M2776-scaling_params!$B$4)/(scaling_params!$C$4-scaling_params!$B$4)))+MAX(0,MIN(1,(N2776-scaling_params!$B$5)/(scaling_params!$C$5-scaling_params!$B$5))))/2</f>
        <v>0.130952381</v>
      </c>
      <c r="Z2776" s="15">
        <f>(MAX(0,MIN(1,(O2776-scaling_params!$B$6)/(scaling_params!$C$6-scaling_params!$B$6)))+MAX(0,MIN(1,1-(P2776-scaling_params!$B$7)/(scaling_params!$C$7-scaling_params!$B$7)))+MAX(0,MIN(1,(T2776-scaling_params!$B$11)/(scaling_params!$C$11-scaling_params!$B$11))))/3</f>
        <v>0.0380952381</v>
      </c>
      <c r="AA2776" s="15">
        <f>(MAX(0,MIN(1,1-(Q2776-scaling_params!$B$8)/(scaling_params!$C$8-scaling_params!$B$8)))+MAX(0,MIN(1,(R2776-scaling_params!$B$9)/(scaling_params!$C$9-scaling_params!$B$9)))+MAX(0,MIN(1,(S2776-scaling_params!$B$10)/(scaling_params!$C$10-scaling_params!$B$10))))/3</f>
        <v>0.009803921569</v>
      </c>
      <c r="AB2776" s="15">
        <f>(MAX(0,MIN(1,(U2776-scaling_params!$B$12)/(scaling_params!$C$12-scaling_params!$B$12)))+MAX(0,MIN(1,(V2776-scaling_params!$B$13)/(scaling_params!$C$13-scaling_params!$B$13))))/2</f>
        <v>0</v>
      </c>
      <c r="AC2776" s="13">
        <f>(scaling_params!$G$2*X2776+scaling_params!$G$3*Y2776+scaling_params!$G$4*Z2776+scaling_params!$G$5*AA2776+scaling_params!$G$6*AB2776)*100</f>
        <v>5.354726891</v>
      </c>
      <c r="AD2776" s="11" t="s">
        <v>681</v>
      </c>
      <c r="AE2776" s="11">
        <f t="shared" si="2"/>
        <v>0</v>
      </c>
    </row>
    <row r="2777" ht="15.75" customHeight="1">
      <c r="A2777" s="11" t="s">
        <v>566</v>
      </c>
      <c r="B2777" s="11" t="s">
        <v>163</v>
      </c>
      <c r="C2777" s="11" t="s">
        <v>449</v>
      </c>
      <c r="D2777" s="11" t="s">
        <v>165</v>
      </c>
      <c r="E2777" s="12">
        <v>2025.0</v>
      </c>
      <c r="F2777" s="11" t="s">
        <v>171</v>
      </c>
      <c r="G2777" s="11" t="s">
        <v>172</v>
      </c>
      <c r="H2777" s="11">
        <v>5.0</v>
      </c>
      <c r="I2777" s="13">
        <v>8.3</v>
      </c>
      <c r="J2777" s="11">
        <v>0.0</v>
      </c>
      <c r="K2777" s="13">
        <v>4.5</v>
      </c>
      <c r="L2777" s="13">
        <v>4.4</v>
      </c>
      <c r="M2777" s="11">
        <v>-14.0</v>
      </c>
      <c r="N2777" s="14">
        <v>0.68</v>
      </c>
      <c r="O2777" s="13">
        <v>52.7</v>
      </c>
      <c r="P2777" s="13">
        <v>9.3</v>
      </c>
      <c r="Q2777" s="13">
        <v>21.4</v>
      </c>
      <c r="R2777" s="13">
        <v>5.7</v>
      </c>
      <c r="S2777" s="13">
        <v>1.9</v>
      </c>
      <c r="T2777" s="13">
        <v>1.6</v>
      </c>
      <c r="U2777" s="13">
        <v>0.5</v>
      </c>
      <c r="V2777" s="13">
        <v>47.4</v>
      </c>
      <c r="W2777" s="11" t="str">
        <f t="shared" si="1"/>
        <v>C-Weak|BBVA|Operations|2025</v>
      </c>
      <c r="X2777" s="15">
        <f>(MAX(0,MIN(1,1-(K2777-scaling_params!$B$2)/(scaling_params!$C$2-scaling_params!$B$2)))+MAX(0,MIN(1,(L2777-scaling_params!$B$3)/(scaling_params!$C$3-scaling_params!$B$3))))/2</f>
        <v>0.1029411765</v>
      </c>
      <c r="Y2777" s="15">
        <f>(MAX(0,MIN(1,(M2777-scaling_params!$B$4)/(scaling_params!$C$4-scaling_params!$B$4)))+MAX(0,MIN(1,(N2777-scaling_params!$B$5)/(scaling_params!$C$5-scaling_params!$B$5))))/2</f>
        <v>0.2946428571</v>
      </c>
      <c r="Z2777" s="15">
        <f>(MAX(0,MIN(1,(O2777-scaling_params!$B$6)/(scaling_params!$C$6-scaling_params!$B$6)))+MAX(0,MIN(1,1-(P2777-scaling_params!$B$7)/(scaling_params!$C$7-scaling_params!$B$7)))+MAX(0,MIN(1,(T2777-scaling_params!$B$11)/(scaling_params!$C$11-scaling_params!$B$11))))/3</f>
        <v>0.009523809524</v>
      </c>
      <c r="AA2777" s="15">
        <f>(MAX(0,MIN(1,1-(Q2777-scaling_params!$B$8)/(scaling_params!$C$8-scaling_params!$B$8)))+MAX(0,MIN(1,(R2777-scaling_params!$B$9)/(scaling_params!$C$9-scaling_params!$B$9)))+MAX(0,MIN(1,(S2777-scaling_params!$B$10)/(scaling_params!$C$10-scaling_params!$B$10))))/3</f>
        <v>0.02941176471</v>
      </c>
      <c r="AB2777" s="15">
        <f>(MAX(0,MIN(1,(U2777-scaling_params!$B$12)/(scaling_params!$C$12-scaling_params!$B$12)))+MAX(0,MIN(1,(V2777-scaling_params!$B$13)/(scaling_params!$C$13-scaling_params!$B$13))))/2</f>
        <v>0.03636363636</v>
      </c>
      <c r="AC2777" s="13">
        <f>(scaling_params!$G$2*X2777+scaling_params!$G$3*Y2777+scaling_params!$G$4*Z2777+scaling_params!$G$5*AA2777+scaling_params!$G$6*AB2777)*100</f>
        <v>10.51377228</v>
      </c>
      <c r="AD2777" s="11" t="s">
        <v>681</v>
      </c>
      <c r="AE2777" s="11">
        <f t="shared" si="2"/>
        <v>0</v>
      </c>
    </row>
    <row r="2778" ht="15.75" customHeight="1">
      <c r="A2778" s="11" t="s">
        <v>567</v>
      </c>
      <c r="B2778" s="11" t="s">
        <v>163</v>
      </c>
      <c r="C2778" s="11" t="s">
        <v>449</v>
      </c>
      <c r="D2778" s="11" t="s">
        <v>181</v>
      </c>
      <c r="E2778" s="12">
        <v>2024.0</v>
      </c>
      <c r="F2778" s="11" t="s">
        <v>171</v>
      </c>
      <c r="G2778" s="11" t="s">
        <v>175</v>
      </c>
      <c r="H2778" s="11">
        <v>3.0</v>
      </c>
      <c r="I2778" s="13">
        <v>8.6</v>
      </c>
      <c r="J2778" s="11">
        <v>0.0</v>
      </c>
      <c r="K2778" s="13">
        <v>5.0</v>
      </c>
      <c r="L2778" s="13">
        <v>5.8</v>
      </c>
      <c r="M2778" s="11">
        <v>-20.0</v>
      </c>
      <c r="N2778" s="14">
        <v>0.64</v>
      </c>
      <c r="O2778" s="13">
        <v>58.2</v>
      </c>
      <c r="P2778" s="13">
        <v>10.1</v>
      </c>
      <c r="Q2778" s="13">
        <v>23.5</v>
      </c>
      <c r="R2778" s="13">
        <v>8.2</v>
      </c>
      <c r="S2778" s="13">
        <v>2.8</v>
      </c>
      <c r="T2778" s="13">
        <v>1.9</v>
      </c>
      <c r="U2778" s="13">
        <v>1.0</v>
      </c>
      <c r="V2778" s="13">
        <v>53.8</v>
      </c>
      <c r="W2778" s="11" t="str">
        <f t="shared" si="1"/>
        <v>C-Weak|BBVA|Corporate|2024</v>
      </c>
      <c r="X2778" s="15">
        <f>(MAX(0,MIN(1,1-(K2778-scaling_params!$B$2)/(scaling_params!$C$2-scaling_params!$B$2)))+MAX(0,MIN(1,(L2778-scaling_params!$B$3)/(scaling_params!$C$3-scaling_params!$B$3))))/2</f>
        <v>0.2058823529</v>
      </c>
      <c r="Y2778" s="15">
        <f>(MAX(0,MIN(1,(M2778-scaling_params!$B$4)/(scaling_params!$C$4-scaling_params!$B$4)))+MAX(0,MIN(1,(N2778-scaling_params!$B$5)/(scaling_params!$C$5-scaling_params!$B$5))))/2</f>
        <v>0.2160714286</v>
      </c>
      <c r="Z2778" s="15">
        <f>(MAX(0,MIN(1,(O2778-scaling_params!$B$6)/(scaling_params!$C$6-scaling_params!$B$6)))+MAX(0,MIN(1,1-(P2778-scaling_params!$B$7)/(scaling_params!$C$7-scaling_params!$B$7)))+MAX(0,MIN(1,(T2778-scaling_params!$B$11)/(scaling_params!$C$11-scaling_params!$B$11))))/3</f>
        <v>0.06449787836</v>
      </c>
      <c r="AA2778" s="15">
        <f>(MAX(0,MIN(1,1-(Q2778-scaling_params!$B$8)/(scaling_params!$C$8-scaling_params!$B$8)))+MAX(0,MIN(1,(R2778-scaling_params!$B$9)/(scaling_params!$C$9-scaling_params!$B$9)))+MAX(0,MIN(1,(S2778-scaling_params!$B$10)/(scaling_params!$C$10-scaling_params!$B$10))))/3</f>
        <v>0.1176470588</v>
      </c>
      <c r="AB2778" s="15">
        <f>(MAX(0,MIN(1,(U2778-scaling_params!$B$12)/(scaling_params!$C$12-scaling_params!$B$12)))+MAX(0,MIN(1,(V2778-scaling_params!$B$13)/(scaling_params!$C$13-scaling_params!$B$13))))/2</f>
        <v>0.09454545455</v>
      </c>
      <c r="AC2778" s="13">
        <f>(scaling_params!$G$2*X2778+scaling_params!$G$3*Y2778+scaling_params!$G$4*Z2778+scaling_params!$G$5*AA2778+scaling_params!$G$6*AB2778)*100</f>
        <v>14.61783861</v>
      </c>
      <c r="AD2778" s="11" t="s">
        <v>681</v>
      </c>
      <c r="AE2778" s="11">
        <f t="shared" si="2"/>
        <v>0</v>
      </c>
    </row>
    <row r="2779" ht="15.75" customHeight="1">
      <c r="A2779" s="11" t="s">
        <v>567</v>
      </c>
      <c r="B2779" s="11" t="s">
        <v>163</v>
      </c>
      <c r="C2779" s="11" t="s">
        <v>449</v>
      </c>
      <c r="D2779" s="11" t="s">
        <v>181</v>
      </c>
      <c r="E2779" s="12">
        <v>2025.0</v>
      </c>
      <c r="F2779" s="11" t="s">
        <v>171</v>
      </c>
      <c r="G2779" s="11" t="s">
        <v>175</v>
      </c>
      <c r="H2779" s="11">
        <v>3.0</v>
      </c>
      <c r="I2779" s="13">
        <v>8.3</v>
      </c>
      <c r="J2779" s="11">
        <v>0.0</v>
      </c>
      <c r="K2779" s="13">
        <v>5.1</v>
      </c>
      <c r="L2779" s="13">
        <v>3.8</v>
      </c>
      <c r="M2779" s="11">
        <v>-7.0</v>
      </c>
      <c r="N2779" s="14">
        <v>0.7</v>
      </c>
      <c r="O2779" s="13">
        <v>54.3</v>
      </c>
      <c r="P2779" s="13">
        <v>9.4</v>
      </c>
      <c r="Q2779" s="13">
        <v>22.9</v>
      </c>
      <c r="R2779" s="13">
        <v>7.0</v>
      </c>
      <c r="S2779" s="13">
        <v>2.8</v>
      </c>
      <c r="T2779" s="13">
        <v>2.5</v>
      </c>
      <c r="U2779" s="13">
        <v>0.8</v>
      </c>
      <c r="V2779" s="13">
        <v>62.6</v>
      </c>
      <c r="W2779" s="11" t="str">
        <f t="shared" si="1"/>
        <v>C-Weak|BBVA|Corporate|2025</v>
      </c>
      <c r="X2779" s="15">
        <f>(MAX(0,MIN(1,1-(K2779-scaling_params!$B$2)/(scaling_params!$C$2-scaling_params!$B$2)))+MAX(0,MIN(1,(L2779-scaling_params!$B$3)/(scaling_params!$C$3-scaling_params!$B$3))))/2</f>
        <v>0.05882352941</v>
      </c>
      <c r="Y2779" s="15">
        <f>(MAX(0,MIN(1,(M2779-scaling_params!$B$4)/(scaling_params!$C$4-scaling_params!$B$4)))+MAX(0,MIN(1,(N2779-scaling_params!$B$5)/(scaling_params!$C$5-scaling_params!$B$5))))/2</f>
        <v>0.3529761905</v>
      </c>
      <c r="Z2779" s="15">
        <f>(MAX(0,MIN(1,(O2779-scaling_params!$B$6)/(scaling_params!$C$6-scaling_params!$B$6)))+MAX(0,MIN(1,1-(P2779-scaling_params!$B$7)/(scaling_params!$C$7-scaling_params!$B$7)))+MAX(0,MIN(1,(T2779-scaling_params!$B$11)/(scaling_params!$C$11-scaling_params!$B$11))))/3</f>
        <v>0.09523809524</v>
      </c>
      <c r="AA2779" s="15">
        <f>(MAX(0,MIN(1,1-(Q2779-scaling_params!$B$8)/(scaling_params!$C$8-scaling_params!$B$8)))+MAX(0,MIN(1,(R2779-scaling_params!$B$9)/(scaling_params!$C$9-scaling_params!$B$9)))+MAX(0,MIN(1,(S2779-scaling_params!$B$10)/(scaling_params!$C$10-scaling_params!$B$10))))/3</f>
        <v>0.1176470588</v>
      </c>
      <c r="AB2779" s="15">
        <f>(MAX(0,MIN(1,(U2779-scaling_params!$B$12)/(scaling_params!$C$12-scaling_params!$B$12)))+MAX(0,MIN(1,(V2779-scaling_params!$B$13)/(scaling_params!$C$13-scaling_params!$B$13))))/2</f>
        <v>0.1745454545</v>
      </c>
      <c r="AC2779" s="13">
        <f>(scaling_params!$G$2*X2779+scaling_params!$G$3*Y2779+scaling_params!$G$4*Z2779+scaling_params!$G$5*AA2779+scaling_params!$G$6*AB2779)*100</f>
        <v>16.04561325</v>
      </c>
      <c r="AD2779" s="11" t="s">
        <v>681</v>
      </c>
      <c r="AE2779" s="11">
        <f t="shared" si="2"/>
        <v>0</v>
      </c>
    </row>
    <row r="2780" ht="15.75" customHeight="1">
      <c r="A2780" s="11" t="s">
        <v>568</v>
      </c>
      <c r="B2780" s="11" t="s">
        <v>163</v>
      </c>
      <c r="C2780" s="11" t="s">
        <v>449</v>
      </c>
      <c r="D2780" s="11" t="s">
        <v>181</v>
      </c>
      <c r="E2780" s="12">
        <v>2024.0</v>
      </c>
      <c r="F2780" s="11" t="s">
        <v>166</v>
      </c>
      <c r="G2780" s="11" t="s">
        <v>184</v>
      </c>
      <c r="H2780" s="11">
        <v>5.0</v>
      </c>
      <c r="I2780" s="13">
        <v>8.6</v>
      </c>
      <c r="J2780" s="11">
        <v>0.0</v>
      </c>
      <c r="K2780" s="13">
        <v>5.0</v>
      </c>
      <c r="L2780" s="13">
        <v>3.4</v>
      </c>
      <c r="M2780" s="11">
        <v>-17.0</v>
      </c>
      <c r="N2780" s="14">
        <v>0.68</v>
      </c>
      <c r="O2780" s="13">
        <v>58.2</v>
      </c>
      <c r="P2780" s="13">
        <v>10.1</v>
      </c>
      <c r="Q2780" s="13">
        <v>23.5</v>
      </c>
      <c r="R2780" s="13">
        <v>8.2</v>
      </c>
      <c r="S2780" s="13">
        <v>1.8</v>
      </c>
      <c r="T2780" s="13">
        <v>1.4</v>
      </c>
      <c r="U2780" s="13">
        <v>1.0</v>
      </c>
      <c r="V2780" s="13">
        <v>49.5</v>
      </c>
      <c r="W2780" s="11" t="str">
        <f t="shared" si="1"/>
        <v>C-Weak|BBVA|Corporate|2024</v>
      </c>
      <c r="X2780" s="15">
        <f>(MAX(0,MIN(1,1-(K2780-scaling_params!$B$2)/(scaling_params!$C$2-scaling_params!$B$2)))+MAX(0,MIN(1,(L2780-scaling_params!$B$3)/(scaling_params!$C$3-scaling_params!$B$3))))/2</f>
        <v>0.02941176471</v>
      </c>
      <c r="Y2780" s="15">
        <f>(MAX(0,MIN(1,(M2780-scaling_params!$B$4)/(scaling_params!$C$4-scaling_params!$B$4)))+MAX(0,MIN(1,(N2780-scaling_params!$B$5)/(scaling_params!$C$5-scaling_params!$B$5))))/2</f>
        <v>0.2803571429</v>
      </c>
      <c r="Z2780" s="15">
        <f>(MAX(0,MIN(1,(O2780-scaling_params!$B$6)/(scaling_params!$C$6-scaling_params!$B$6)))+MAX(0,MIN(1,1-(P2780-scaling_params!$B$7)/(scaling_params!$C$7-scaling_params!$B$7)))+MAX(0,MIN(1,(T2780-scaling_params!$B$11)/(scaling_params!$C$11-scaling_params!$B$11))))/3</f>
        <v>0.02640264026</v>
      </c>
      <c r="AA2780" s="15">
        <f>(MAX(0,MIN(1,1-(Q2780-scaling_params!$B$8)/(scaling_params!$C$8-scaling_params!$B$8)))+MAX(0,MIN(1,(R2780-scaling_params!$B$9)/(scaling_params!$C$9-scaling_params!$B$9)))+MAX(0,MIN(1,(S2780-scaling_params!$B$10)/(scaling_params!$C$10-scaling_params!$B$10))))/3</f>
        <v>0.01960784314</v>
      </c>
      <c r="AB2780" s="15">
        <f>(MAX(0,MIN(1,(U2780-scaling_params!$B$12)/(scaling_params!$C$12-scaling_params!$B$12)))+MAX(0,MIN(1,(V2780-scaling_params!$B$13)/(scaling_params!$C$13-scaling_params!$B$13))))/2</f>
        <v>0.05545454545</v>
      </c>
      <c r="AC2780" s="13">
        <f>(scaling_params!$G$2*X2780+scaling_params!$G$3*Y2780+scaling_params!$G$4*Z2780+scaling_params!$G$5*AA2780+scaling_params!$G$6*AB2780)*100</f>
        <v>8.89949305</v>
      </c>
      <c r="AD2780" s="11" t="s">
        <v>681</v>
      </c>
      <c r="AE2780" s="11">
        <f t="shared" si="2"/>
        <v>0</v>
      </c>
    </row>
    <row r="2781" ht="15.75" customHeight="1">
      <c r="A2781" s="11" t="s">
        <v>568</v>
      </c>
      <c r="B2781" s="11" t="s">
        <v>163</v>
      </c>
      <c r="C2781" s="11" t="s">
        <v>449</v>
      </c>
      <c r="D2781" s="11" t="s">
        <v>181</v>
      </c>
      <c r="E2781" s="12">
        <v>2025.0</v>
      </c>
      <c r="F2781" s="11" t="s">
        <v>166</v>
      </c>
      <c r="G2781" s="11" t="s">
        <v>184</v>
      </c>
      <c r="H2781" s="11">
        <v>5.0</v>
      </c>
      <c r="I2781" s="13">
        <v>8.3</v>
      </c>
      <c r="J2781" s="11">
        <v>0.0</v>
      </c>
      <c r="K2781" s="13">
        <v>5.1</v>
      </c>
      <c r="L2781" s="13">
        <v>4.1</v>
      </c>
      <c r="M2781" s="11">
        <v>-27.0</v>
      </c>
      <c r="N2781" s="14">
        <v>0.68</v>
      </c>
      <c r="O2781" s="13">
        <v>54.3</v>
      </c>
      <c r="P2781" s="13">
        <v>9.4</v>
      </c>
      <c r="Q2781" s="13">
        <v>22.9</v>
      </c>
      <c r="R2781" s="13">
        <v>7.0</v>
      </c>
      <c r="S2781" s="13">
        <v>2.3</v>
      </c>
      <c r="T2781" s="13">
        <v>1.9</v>
      </c>
      <c r="U2781" s="13">
        <v>0.8</v>
      </c>
      <c r="V2781" s="13">
        <v>44.8</v>
      </c>
      <c r="W2781" s="11" t="str">
        <f t="shared" si="1"/>
        <v>C-Weak|BBVA|Corporate|2025</v>
      </c>
      <c r="X2781" s="15">
        <f>(MAX(0,MIN(1,1-(K2781-scaling_params!$B$2)/(scaling_params!$C$2-scaling_params!$B$2)))+MAX(0,MIN(1,(L2781-scaling_params!$B$3)/(scaling_params!$C$3-scaling_params!$B$3))))/2</f>
        <v>0.08088235294</v>
      </c>
      <c r="Y2781" s="15">
        <f>(MAX(0,MIN(1,(M2781-scaling_params!$B$4)/(scaling_params!$C$4-scaling_params!$B$4)))+MAX(0,MIN(1,(N2781-scaling_params!$B$5)/(scaling_params!$C$5-scaling_params!$B$5))))/2</f>
        <v>0.2327380952</v>
      </c>
      <c r="Z2781" s="15">
        <f>(MAX(0,MIN(1,(O2781-scaling_params!$B$6)/(scaling_params!$C$6-scaling_params!$B$6)))+MAX(0,MIN(1,1-(P2781-scaling_params!$B$7)/(scaling_params!$C$7-scaling_params!$B$7)))+MAX(0,MIN(1,(T2781-scaling_params!$B$11)/(scaling_params!$C$11-scaling_params!$B$11))))/3</f>
        <v>0.0380952381</v>
      </c>
      <c r="AA2781" s="15">
        <f>(MAX(0,MIN(1,1-(Q2781-scaling_params!$B$8)/(scaling_params!$C$8-scaling_params!$B$8)))+MAX(0,MIN(1,(R2781-scaling_params!$B$9)/(scaling_params!$C$9-scaling_params!$B$9)))+MAX(0,MIN(1,(S2781-scaling_params!$B$10)/(scaling_params!$C$10-scaling_params!$B$10))))/3</f>
        <v>0.06862745098</v>
      </c>
      <c r="AB2781" s="15">
        <f>(MAX(0,MIN(1,(U2781-scaling_params!$B$12)/(scaling_params!$C$12-scaling_params!$B$12)))+MAX(0,MIN(1,(V2781-scaling_params!$B$13)/(scaling_params!$C$13-scaling_params!$B$13))))/2</f>
        <v>0.01272727273</v>
      </c>
      <c r="AC2781" s="13">
        <f>(scaling_params!$G$2*X2781+scaling_params!$G$3*Y2781+scaling_params!$G$4*Z2781+scaling_params!$G$5*AA2781+scaling_params!$G$6*AB2781)*100</f>
        <v>9.623343583</v>
      </c>
      <c r="AD2781" s="11" t="s">
        <v>681</v>
      </c>
      <c r="AE2781" s="11">
        <f t="shared" si="2"/>
        <v>0</v>
      </c>
    </row>
    <row r="2782" ht="15.75" customHeight="1">
      <c r="A2782" s="11" t="s">
        <v>569</v>
      </c>
      <c r="B2782" s="11" t="s">
        <v>163</v>
      </c>
      <c r="C2782" s="11" t="s">
        <v>449</v>
      </c>
      <c r="D2782" s="11" t="s">
        <v>165</v>
      </c>
      <c r="E2782" s="12">
        <v>2024.0</v>
      </c>
      <c r="F2782" s="11" t="s">
        <v>171</v>
      </c>
      <c r="G2782" s="11" t="s">
        <v>167</v>
      </c>
      <c r="H2782" s="11">
        <v>1.0</v>
      </c>
      <c r="I2782" s="13">
        <v>8.6</v>
      </c>
      <c r="J2782" s="11">
        <v>0.0</v>
      </c>
      <c r="K2782" s="13">
        <v>5.2</v>
      </c>
      <c r="L2782" s="13">
        <v>4.7</v>
      </c>
      <c r="M2782" s="11">
        <v>-3.0</v>
      </c>
      <c r="N2782" s="14">
        <v>0.66</v>
      </c>
      <c r="O2782" s="13">
        <v>53.3</v>
      </c>
      <c r="P2782" s="13">
        <v>9.3</v>
      </c>
      <c r="Q2782" s="13">
        <v>24.0</v>
      </c>
      <c r="R2782" s="13">
        <v>6.7</v>
      </c>
      <c r="S2782" s="13">
        <v>3.3</v>
      </c>
      <c r="T2782" s="13">
        <v>2.0</v>
      </c>
      <c r="U2782" s="13">
        <v>0.6</v>
      </c>
      <c r="V2782" s="13">
        <v>51.3</v>
      </c>
      <c r="W2782" s="11" t="str">
        <f t="shared" si="1"/>
        <v>C-Weak|BBVA|Operations|2024</v>
      </c>
      <c r="X2782" s="15">
        <f>(MAX(0,MIN(1,1-(K2782-scaling_params!$B$2)/(scaling_params!$C$2-scaling_params!$B$2)))+MAX(0,MIN(1,(L2782-scaling_params!$B$3)/(scaling_params!$C$3-scaling_params!$B$3))))/2</f>
        <v>0.125</v>
      </c>
      <c r="Y2782" s="15">
        <f>(MAX(0,MIN(1,(M2782-scaling_params!$B$4)/(scaling_params!$C$4-scaling_params!$B$4)))+MAX(0,MIN(1,(N2782-scaling_params!$B$5)/(scaling_params!$C$5-scaling_params!$B$5))))/2</f>
        <v>0.3220238095</v>
      </c>
      <c r="Z2782" s="15">
        <f>(MAX(0,MIN(1,(O2782-scaling_params!$B$6)/(scaling_params!$C$6-scaling_params!$B$6)))+MAX(0,MIN(1,1-(P2782-scaling_params!$B$7)/(scaling_params!$C$7-scaling_params!$B$7)))+MAX(0,MIN(1,(T2782-scaling_params!$B$11)/(scaling_params!$C$11-scaling_params!$B$11))))/3</f>
        <v>0.04761904762</v>
      </c>
      <c r="AA2782" s="15">
        <f>(MAX(0,MIN(1,1-(Q2782-scaling_params!$B$8)/(scaling_params!$C$8-scaling_params!$B$8)))+MAX(0,MIN(1,(R2782-scaling_params!$B$9)/(scaling_params!$C$9-scaling_params!$B$9)))+MAX(0,MIN(1,(S2782-scaling_params!$B$10)/(scaling_params!$C$10-scaling_params!$B$10))))/3</f>
        <v>0.1666666667</v>
      </c>
      <c r="AB2782" s="15">
        <f>(MAX(0,MIN(1,(U2782-scaling_params!$B$12)/(scaling_params!$C$12-scaling_params!$B$12)))+MAX(0,MIN(1,(V2782-scaling_params!$B$13)/(scaling_params!$C$13-scaling_params!$B$13))))/2</f>
        <v>0.07181818182</v>
      </c>
      <c r="AC2782" s="13">
        <f>(scaling_params!$G$2*X2782+scaling_params!$G$3*Y2782+scaling_params!$G$4*Z2782+scaling_params!$G$5*AA2782+scaling_params!$G$6*AB2782)*100</f>
        <v>15.40489502</v>
      </c>
      <c r="AD2782" s="11" t="s">
        <v>681</v>
      </c>
      <c r="AE2782" s="11">
        <f t="shared" si="2"/>
        <v>0</v>
      </c>
    </row>
    <row r="2783" ht="15.75" customHeight="1">
      <c r="A2783" s="11" t="s">
        <v>569</v>
      </c>
      <c r="B2783" s="11" t="s">
        <v>163</v>
      </c>
      <c r="C2783" s="11" t="s">
        <v>449</v>
      </c>
      <c r="D2783" s="11" t="s">
        <v>165</v>
      </c>
      <c r="E2783" s="12">
        <v>2025.0</v>
      </c>
      <c r="F2783" s="11" t="s">
        <v>171</v>
      </c>
      <c r="G2783" s="11" t="s">
        <v>167</v>
      </c>
      <c r="H2783" s="11">
        <v>1.0</v>
      </c>
      <c r="I2783" s="13">
        <v>8.3</v>
      </c>
      <c r="J2783" s="11">
        <v>0.0</v>
      </c>
      <c r="K2783" s="13">
        <v>4.5</v>
      </c>
      <c r="L2783" s="13">
        <v>5.0</v>
      </c>
      <c r="M2783" s="11">
        <v>-30.0</v>
      </c>
      <c r="N2783" s="14">
        <v>0.71</v>
      </c>
      <c r="O2783" s="13">
        <v>52.7</v>
      </c>
      <c r="P2783" s="13">
        <v>9.3</v>
      </c>
      <c r="Q2783" s="13">
        <v>21.4</v>
      </c>
      <c r="R2783" s="13">
        <v>5.7</v>
      </c>
      <c r="S2783" s="13">
        <v>2.1</v>
      </c>
      <c r="T2783" s="13">
        <v>2.6</v>
      </c>
      <c r="U2783" s="13">
        <v>0.5</v>
      </c>
      <c r="V2783" s="13">
        <v>53.2</v>
      </c>
      <c r="W2783" s="11" t="str">
        <f t="shared" si="1"/>
        <v>C-Weak|BBVA|Operations|2025</v>
      </c>
      <c r="X2783" s="15">
        <f>(MAX(0,MIN(1,1-(K2783-scaling_params!$B$2)/(scaling_params!$C$2-scaling_params!$B$2)))+MAX(0,MIN(1,(L2783-scaling_params!$B$3)/(scaling_params!$C$3-scaling_params!$B$3))))/2</f>
        <v>0.1470588235</v>
      </c>
      <c r="Y2783" s="15">
        <f>(MAX(0,MIN(1,(M2783-scaling_params!$B$4)/(scaling_params!$C$4-scaling_params!$B$4)))+MAX(0,MIN(1,(N2783-scaling_params!$B$5)/(scaling_params!$C$5-scaling_params!$B$5))))/2</f>
        <v>0.255952381</v>
      </c>
      <c r="Z2783" s="15">
        <f>(MAX(0,MIN(1,(O2783-scaling_params!$B$6)/(scaling_params!$C$6-scaling_params!$B$6)))+MAX(0,MIN(1,1-(P2783-scaling_params!$B$7)/(scaling_params!$C$7-scaling_params!$B$7)))+MAX(0,MIN(1,(T2783-scaling_params!$B$11)/(scaling_params!$C$11-scaling_params!$B$11))))/3</f>
        <v>0.1047619048</v>
      </c>
      <c r="AA2783" s="15">
        <f>(MAX(0,MIN(1,1-(Q2783-scaling_params!$B$8)/(scaling_params!$C$8-scaling_params!$B$8)))+MAX(0,MIN(1,(R2783-scaling_params!$B$9)/(scaling_params!$C$9-scaling_params!$B$9)))+MAX(0,MIN(1,(S2783-scaling_params!$B$10)/(scaling_params!$C$10-scaling_params!$B$10))))/3</f>
        <v>0.04901960784</v>
      </c>
      <c r="AB2783" s="15">
        <f>(MAX(0,MIN(1,(U2783-scaling_params!$B$12)/(scaling_params!$C$12-scaling_params!$B$12)))+MAX(0,MIN(1,(V2783-scaling_params!$B$13)/(scaling_params!$C$13-scaling_params!$B$13))))/2</f>
        <v>0.08909090909</v>
      </c>
      <c r="AC2783" s="13">
        <f>(scaling_params!$G$2*X2783+scaling_params!$G$3*Y2783+scaling_params!$G$4*Z2783+scaling_params!$G$5*AA2783+scaling_params!$G$6*AB2783)*100</f>
        <v>13.84668589</v>
      </c>
      <c r="AD2783" s="11" t="s">
        <v>681</v>
      </c>
      <c r="AE2783" s="11">
        <f t="shared" si="2"/>
        <v>0</v>
      </c>
    </row>
    <row r="2784" ht="15.75" customHeight="1">
      <c r="A2784" s="11" t="s">
        <v>570</v>
      </c>
      <c r="B2784" s="11" t="s">
        <v>163</v>
      </c>
      <c r="C2784" s="11" t="s">
        <v>449</v>
      </c>
      <c r="D2784" s="11" t="s">
        <v>181</v>
      </c>
      <c r="E2784" s="12">
        <v>2024.0</v>
      </c>
      <c r="F2784" s="11" t="s">
        <v>166</v>
      </c>
      <c r="G2784" s="11" t="s">
        <v>175</v>
      </c>
      <c r="H2784" s="11">
        <v>2.0</v>
      </c>
      <c r="I2784" s="13">
        <v>8.6</v>
      </c>
      <c r="J2784" s="11">
        <v>0.0</v>
      </c>
      <c r="K2784" s="13">
        <v>5.0</v>
      </c>
      <c r="L2784" s="13">
        <v>5.2</v>
      </c>
      <c r="M2784" s="11">
        <v>-19.0</v>
      </c>
      <c r="N2784" s="14">
        <v>0.71</v>
      </c>
      <c r="O2784" s="13">
        <v>58.2</v>
      </c>
      <c r="P2784" s="13">
        <v>10.1</v>
      </c>
      <c r="Q2784" s="13">
        <v>23.5</v>
      </c>
      <c r="R2784" s="13">
        <v>8.2</v>
      </c>
      <c r="S2784" s="13">
        <v>2.6</v>
      </c>
      <c r="T2784" s="13">
        <v>2.4</v>
      </c>
      <c r="U2784" s="13">
        <v>1.0</v>
      </c>
      <c r="V2784" s="13">
        <v>72.5</v>
      </c>
      <c r="W2784" s="11" t="str">
        <f t="shared" si="1"/>
        <v>C-Weak|BBVA|Corporate|2024</v>
      </c>
      <c r="X2784" s="15">
        <f>(MAX(0,MIN(1,1-(K2784-scaling_params!$B$2)/(scaling_params!$C$2-scaling_params!$B$2)))+MAX(0,MIN(1,(L2784-scaling_params!$B$3)/(scaling_params!$C$3-scaling_params!$B$3))))/2</f>
        <v>0.1617647059</v>
      </c>
      <c r="Y2784" s="15">
        <f>(MAX(0,MIN(1,(M2784-scaling_params!$B$4)/(scaling_params!$C$4-scaling_params!$B$4)))+MAX(0,MIN(1,(N2784-scaling_params!$B$5)/(scaling_params!$C$5-scaling_params!$B$5))))/2</f>
        <v>0.3083333333</v>
      </c>
      <c r="Z2784" s="15">
        <f>(MAX(0,MIN(1,(O2784-scaling_params!$B$6)/(scaling_params!$C$6-scaling_params!$B$6)))+MAX(0,MIN(1,1-(P2784-scaling_params!$B$7)/(scaling_params!$C$7-scaling_params!$B$7)))+MAX(0,MIN(1,(T2784-scaling_params!$B$11)/(scaling_params!$C$11-scaling_params!$B$11))))/3</f>
        <v>0.112116926</v>
      </c>
      <c r="AA2784" s="15">
        <f>(MAX(0,MIN(1,1-(Q2784-scaling_params!$B$8)/(scaling_params!$C$8-scaling_params!$B$8)))+MAX(0,MIN(1,(R2784-scaling_params!$B$9)/(scaling_params!$C$9-scaling_params!$B$9)))+MAX(0,MIN(1,(S2784-scaling_params!$B$10)/(scaling_params!$C$10-scaling_params!$B$10))))/3</f>
        <v>0.09803921569</v>
      </c>
      <c r="AB2784" s="15">
        <f>(MAX(0,MIN(1,(U2784-scaling_params!$B$12)/(scaling_params!$C$12-scaling_params!$B$12)))+MAX(0,MIN(1,(V2784-scaling_params!$B$13)/(scaling_params!$C$13-scaling_params!$B$13))))/2</f>
        <v>0.2645454545</v>
      </c>
      <c r="AC2784" s="13">
        <f>(scaling_params!$G$2*X2784+scaling_params!$G$3*Y2784+scaling_params!$G$4*Z2784+scaling_params!$G$5*AA2784+scaling_params!$G$6*AB2784)*100</f>
        <v>18.52917824</v>
      </c>
      <c r="AD2784" s="11" t="s">
        <v>681</v>
      </c>
      <c r="AE2784" s="11">
        <f t="shared" si="2"/>
        <v>0</v>
      </c>
    </row>
    <row r="2785" ht="15.75" customHeight="1">
      <c r="A2785" s="11" t="s">
        <v>570</v>
      </c>
      <c r="B2785" s="11" t="s">
        <v>163</v>
      </c>
      <c r="C2785" s="11" t="s">
        <v>449</v>
      </c>
      <c r="D2785" s="11" t="s">
        <v>181</v>
      </c>
      <c r="E2785" s="12">
        <v>2025.0</v>
      </c>
      <c r="F2785" s="11" t="s">
        <v>166</v>
      </c>
      <c r="G2785" s="11" t="s">
        <v>175</v>
      </c>
      <c r="H2785" s="11">
        <v>2.0</v>
      </c>
      <c r="I2785" s="13">
        <v>8.3</v>
      </c>
      <c r="J2785" s="11">
        <v>1.0</v>
      </c>
      <c r="K2785" s="13">
        <v>5.1</v>
      </c>
      <c r="L2785" s="13">
        <v>5.9</v>
      </c>
      <c r="M2785" s="11">
        <v>-18.0</v>
      </c>
      <c r="N2785" s="14">
        <v>0.71</v>
      </c>
      <c r="O2785" s="13">
        <v>54.3</v>
      </c>
      <c r="P2785" s="13">
        <v>9.4</v>
      </c>
      <c r="Q2785" s="13">
        <v>22.9</v>
      </c>
      <c r="R2785" s="13">
        <v>7.0</v>
      </c>
      <c r="S2785" s="13">
        <v>3.5</v>
      </c>
      <c r="T2785" s="13">
        <v>2.3</v>
      </c>
      <c r="U2785" s="13">
        <v>0.8</v>
      </c>
      <c r="V2785" s="13">
        <v>57.2</v>
      </c>
      <c r="W2785" s="11" t="str">
        <f t="shared" si="1"/>
        <v>C-Weak|BBVA|Corporate|2025</v>
      </c>
      <c r="X2785" s="15">
        <f>(MAX(0,MIN(1,1-(K2785-scaling_params!$B$2)/(scaling_params!$C$2-scaling_params!$B$2)))+MAX(0,MIN(1,(L2785-scaling_params!$B$3)/(scaling_params!$C$3-scaling_params!$B$3))))/2</f>
        <v>0.2132352941</v>
      </c>
      <c r="Y2785" s="15">
        <f>(MAX(0,MIN(1,(M2785-scaling_params!$B$4)/(scaling_params!$C$4-scaling_params!$B$4)))+MAX(0,MIN(1,(N2785-scaling_params!$B$5)/(scaling_params!$C$5-scaling_params!$B$5))))/2</f>
        <v>0.3130952381</v>
      </c>
      <c r="Z2785" s="15">
        <f>(MAX(0,MIN(1,(O2785-scaling_params!$B$6)/(scaling_params!$C$6-scaling_params!$B$6)))+MAX(0,MIN(1,1-(P2785-scaling_params!$B$7)/(scaling_params!$C$7-scaling_params!$B$7)))+MAX(0,MIN(1,(T2785-scaling_params!$B$11)/(scaling_params!$C$11-scaling_params!$B$11))))/3</f>
        <v>0.07619047619</v>
      </c>
      <c r="AA2785" s="15">
        <f>(MAX(0,MIN(1,1-(Q2785-scaling_params!$B$8)/(scaling_params!$C$8-scaling_params!$B$8)))+MAX(0,MIN(1,(R2785-scaling_params!$B$9)/(scaling_params!$C$9-scaling_params!$B$9)))+MAX(0,MIN(1,(S2785-scaling_params!$B$10)/(scaling_params!$C$10-scaling_params!$B$10))))/3</f>
        <v>0.1862745098</v>
      </c>
      <c r="AB2785" s="15">
        <f>(MAX(0,MIN(1,(U2785-scaling_params!$B$12)/(scaling_params!$C$12-scaling_params!$B$12)))+MAX(0,MIN(1,(V2785-scaling_params!$B$13)/(scaling_params!$C$13-scaling_params!$B$13))))/2</f>
        <v>0.1254545455</v>
      </c>
      <c r="AC2785" s="13">
        <f>(scaling_params!$G$2*X2785+scaling_params!$G$3*Y2785+scaling_params!$G$4*Z2785+scaling_params!$G$5*AA2785+scaling_params!$G$6*AB2785)*100</f>
        <v>18.91803871</v>
      </c>
      <c r="AD2785" s="11" t="s">
        <v>681</v>
      </c>
      <c r="AE2785" s="11">
        <f t="shared" si="2"/>
        <v>0</v>
      </c>
    </row>
    <row r="2786" ht="15.75" customHeight="1">
      <c r="A2786" s="11" t="s">
        <v>571</v>
      </c>
      <c r="B2786" s="11" t="s">
        <v>163</v>
      </c>
      <c r="C2786" s="11" t="s">
        <v>449</v>
      </c>
      <c r="D2786" s="11" t="s">
        <v>174</v>
      </c>
      <c r="E2786" s="12">
        <v>2024.0</v>
      </c>
      <c r="F2786" s="11" t="s">
        <v>171</v>
      </c>
      <c r="G2786" s="11" t="s">
        <v>172</v>
      </c>
      <c r="H2786" s="11">
        <v>5.0</v>
      </c>
      <c r="I2786" s="13">
        <v>8.6</v>
      </c>
      <c r="J2786" s="11">
        <v>1.0</v>
      </c>
      <c r="K2786" s="13">
        <v>4.4</v>
      </c>
      <c r="L2786" s="13">
        <v>5.5</v>
      </c>
      <c r="M2786" s="11">
        <v>1.0</v>
      </c>
      <c r="N2786" s="14">
        <v>0.68</v>
      </c>
      <c r="O2786" s="13">
        <v>50.8</v>
      </c>
      <c r="P2786" s="13">
        <v>10.1</v>
      </c>
      <c r="Q2786" s="13">
        <v>23.5</v>
      </c>
      <c r="R2786" s="13">
        <v>5.6</v>
      </c>
      <c r="S2786" s="13">
        <v>1.9</v>
      </c>
      <c r="T2786" s="13">
        <v>2.3</v>
      </c>
      <c r="U2786" s="13">
        <v>0.8</v>
      </c>
      <c r="V2786" s="13">
        <v>60.1</v>
      </c>
      <c r="W2786" s="11" t="str">
        <f t="shared" si="1"/>
        <v>C-Weak|BBVA|Digital|2024</v>
      </c>
      <c r="X2786" s="15">
        <f>(MAX(0,MIN(1,1-(K2786-scaling_params!$B$2)/(scaling_params!$C$2-scaling_params!$B$2)))+MAX(0,MIN(1,(L2786-scaling_params!$B$3)/(scaling_params!$C$3-scaling_params!$B$3))))/2</f>
        <v>0.1838235294</v>
      </c>
      <c r="Y2786" s="15">
        <f>(MAX(0,MIN(1,(M2786-scaling_params!$B$4)/(scaling_params!$C$4-scaling_params!$B$4)))+MAX(0,MIN(1,(N2786-scaling_params!$B$5)/(scaling_params!$C$5-scaling_params!$B$5))))/2</f>
        <v>0.3660714286</v>
      </c>
      <c r="Z2786" s="15">
        <f>(MAX(0,MIN(1,(O2786-scaling_params!$B$6)/(scaling_params!$C$6-scaling_params!$B$6)))+MAX(0,MIN(1,1-(P2786-scaling_params!$B$7)/(scaling_params!$C$7-scaling_params!$B$7)))+MAX(0,MIN(1,(T2786-scaling_params!$B$11)/(scaling_params!$C$11-scaling_params!$B$11))))/3</f>
        <v>0.07619047619</v>
      </c>
      <c r="AA2786" s="15">
        <f>(MAX(0,MIN(1,1-(Q2786-scaling_params!$B$8)/(scaling_params!$C$8-scaling_params!$B$8)))+MAX(0,MIN(1,(R2786-scaling_params!$B$9)/(scaling_params!$C$9-scaling_params!$B$9)))+MAX(0,MIN(1,(S2786-scaling_params!$B$10)/(scaling_params!$C$10-scaling_params!$B$10))))/3</f>
        <v>0.02941176471</v>
      </c>
      <c r="AB2786" s="15">
        <f>(MAX(0,MIN(1,(U2786-scaling_params!$B$12)/(scaling_params!$C$12-scaling_params!$B$12)))+MAX(0,MIN(1,(V2786-scaling_params!$B$13)/(scaling_params!$C$13-scaling_params!$B$13))))/2</f>
        <v>0.1518181818</v>
      </c>
      <c r="AC2786" s="13">
        <f>(scaling_params!$G$2*X2786+scaling_params!$G$3*Y2786+scaling_params!$G$4*Z2786+scaling_params!$G$5*AA2786+scaling_params!$G$6*AB2786)*100</f>
        <v>17.02210931</v>
      </c>
      <c r="AD2786" s="11" t="s">
        <v>681</v>
      </c>
      <c r="AE2786" s="11">
        <f t="shared" si="2"/>
        <v>0</v>
      </c>
    </row>
    <row r="2787" ht="15.75" customHeight="1">
      <c r="A2787" s="11" t="s">
        <v>571</v>
      </c>
      <c r="B2787" s="11" t="s">
        <v>163</v>
      </c>
      <c r="C2787" s="11" t="s">
        <v>449</v>
      </c>
      <c r="D2787" s="11" t="s">
        <v>174</v>
      </c>
      <c r="E2787" s="12">
        <v>2025.0</v>
      </c>
      <c r="F2787" s="11" t="s">
        <v>171</v>
      </c>
      <c r="G2787" s="11" t="s">
        <v>172</v>
      </c>
      <c r="H2787" s="11">
        <v>5.0</v>
      </c>
      <c r="I2787" s="13">
        <v>8.3</v>
      </c>
      <c r="J2787" s="11">
        <v>0.0</v>
      </c>
      <c r="K2787" s="13">
        <v>4.9</v>
      </c>
      <c r="L2787" s="13">
        <v>5.0</v>
      </c>
      <c r="M2787" s="11">
        <v>-14.0</v>
      </c>
      <c r="N2787" s="14">
        <v>0.65</v>
      </c>
      <c r="O2787" s="13">
        <v>53.6</v>
      </c>
      <c r="P2787" s="13">
        <v>9.0</v>
      </c>
      <c r="Q2787" s="13">
        <v>22.9</v>
      </c>
      <c r="R2787" s="13">
        <v>8.4</v>
      </c>
      <c r="S2787" s="13">
        <v>2.3</v>
      </c>
      <c r="T2787" s="13">
        <v>3.1</v>
      </c>
      <c r="U2787" s="13">
        <v>0.8</v>
      </c>
      <c r="V2787" s="13">
        <v>67.9</v>
      </c>
      <c r="W2787" s="11" t="str">
        <f t="shared" si="1"/>
        <v>C-Weak|BBVA|Digital|2025</v>
      </c>
      <c r="X2787" s="15">
        <f>(MAX(0,MIN(1,1-(K2787-scaling_params!$B$2)/(scaling_params!$C$2-scaling_params!$B$2)))+MAX(0,MIN(1,(L2787-scaling_params!$B$3)/(scaling_params!$C$3-scaling_params!$B$3))))/2</f>
        <v>0.1470588235</v>
      </c>
      <c r="Y2787" s="15">
        <f>(MAX(0,MIN(1,(M2787-scaling_params!$B$4)/(scaling_params!$C$4-scaling_params!$B$4)))+MAX(0,MIN(1,(N2787-scaling_params!$B$5)/(scaling_params!$C$5-scaling_params!$B$5))))/2</f>
        <v>0.2571428571</v>
      </c>
      <c r="Z2787" s="15">
        <f>(MAX(0,MIN(1,(O2787-scaling_params!$B$6)/(scaling_params!$C$6-scaling_params!$B$6)))+MAX(0,MIN(1,1-(P2787-scaling_params!$B$7)/(scaling_params!$C$7-scaling_params!$B$7)))+MAX(0,MIN(1,(T2787-scaling_params!$B$11)/(scaling_params!$C$11-scaling_params!$B$11))))/3</f>
        <v>0.1703989704</v>
      </c>
      <c r="AA2787" s="15">
        <f>(MAX(0,MIN(1,1-(Q2787-scaling_params!$B$8)/(scaling_params!$C$8-scaling_params!$B$8)))+MAX(0,MIN(1,(R2787-scaling_params!$B$9)/(scaling_params!$C$9-scaling_params!$B$9)))+MAX(0,MIN(1,(S2787-scaling_params!$B$10)/(scaling_params!$C$10-scaling_params!$B$10))))/3</f>
        <v>0.06862745098</v>
      </c>
      <c r="AB2787" s="15">
        <f>(MAX(0,MIN(1,(U2787-scaling_params!$B$12)/(scaling_params!$C$12-scaling_params!$B$12)))+MAX(0,MIN(1,(V2787-scaling_params!$B$13)/(scaling_params!$C$13-scaling_params!$B$13))))/2</f>
        <v>0.2227272727</v>
      </c>
      <c r="AC2787" s="13">
        <f>(scaling_params!$G$2*X2787+scaling_params!$G$3*Y2787+scaling_params!$G$4*Z2787+scaling_params!$G$5*AA2787+scaling_params!$G$6*AB2787)*100</f>
        <v>17.33914026</v>
      </c>
      <c r="AD2787" s="11" t="s">
        <v>681</v>
      </c>
      <c r="AE2787" s="11">
        <f t="shared" si="2"/>
        <v>0</v>
      </c>
    </row>
    <row r="2788" ht="15.75" customHeight="1">
      <c r="A2788" s="11" t="s">
        <v>572</v>
      </c>
      <c r="B2788" s="11" t="s">
        <v>163</v>
      </c>
      <c r="C2788" s="11" t="s">
        <v>449</v>
      </c>
      <c r="D2788" s="11" t="s">
        <v>181</v>
      </c>
      <c r="E2788" s="12">
        <v>2024.0</v>
      </c>
      <c r="F2788" s="11" t="s">
        <v>171</v>
      </c>
      <c r="G2788" s="11" t="s">
        <v>167</v>
      </c>
      <c r="H2788" s="11">
        <v>4.0</v>
      </c>
      <c r="I2788" s="13">
        <v>8.6</v>
      </c>
      <c r="J2788" s="11">
        <v>0.0</v>
      </c>
      <c r="K2788" s="13">
        <v>5.0</v>
      </c>
      <c r="L2788" s="13">
        <v>4.1</v>
      </c>
      <c r="M2788" s="11">
        <v>-24.0</v>
      </c>
      <c r="N2788" s="14">
        <v>0.61</v>
      </c>
      <c r="O2788" s="13">
        <v>58.2</v>
      </c>
      <c r="P2788" s="13">
        <v>10.1</v>
      </c>
      <c r="Q2788" s="13">
        <v>23.5</v>
      </c>
      <c r="R2788" s="13">
        <v>8.2</v>
      </c>
      <c r="S2788" s="13">
        <v>1.7</v>
      </c>
      <c r="T2788" s="13">
        <v>1.3</v>
      </c>
      <c r="U2788" s="13">
        <v>1.0</v>
      </c>
      <c r="V2788" s="13">
        <v>47.5</v>
      </c>
      <c r="W2788" s="11" t="str">
        <f t="shared" si="1"/>
        <v>C-Weak|BBVA|Corporate|2024</v>
      </c>
      <c r="X2788" s="15">
        <f>(MAX(0,MIN(1,1-(K2788-scaling_params!$B$2)/(scaling_params!$C$2-scaling_params!$B$2)))+MAX(0,MIN(1,(L2788-scaling_params!$B$3)/(scaling_params!$C$3-scaling_params!$B$3))))/2</f>
        <v>0.08088235294</v>
      </c>
      <c r="Y2788" s="15">
        <f>(MAX(0,MIN(1,(M2788-scaling_params!$B$4)/(scaling_params!$C$4-scaling_params!$B$4)))+MAX(0,MIN(1,(N2788-scaling_params!$B$5)/(scaling_params!$C$5-scaling_params!$B$5))))/2</f>
        <v>0.1595238095</v>
      </c>
      <c r="Z2788" s="15">
        <f>(MAX(0,MIN(1,(O2788-scaling_params!$B$6)/(scaling_params!$C$6-scaling_params!$B$6)))+MAX(0,MIN(1,1-(P2788-scaling_params!$B$7)/(scaling_params!$C$7-scaling_params!$B$7)))+MAX(0,MIN(1,(T2788-scaling_params!$B$11)/(scaling_params!$C$11-scaling_params!$B$11))))/3</f>
        <v>0.02640264026</v>
      </c>
      <c r="AA2788" s="15">
        <f>(MAX(0,MIN(1,1-(Q2788-scaling_params!$B$8)/(scaling_params!$C$8-scaling_params!$B$8)))+MAX(0,MIN(1,(R2788-scaling_params!$B$9)/(scaling_params!$C$9-scaling_params!$B$9)))+MAX(0,MIN(1,(S2788-scaling_params!$B$10)/(scaling_params!$C$10-scaling_params!$B$10))))/3</f>
        <v>0.009803921569</v>
      </c>
      <c r="AB2788" s="15">
        <f>(MAX(0,MIN(1,(U2788-scaling_params!$B$12)/(scaling_params!$C$12-scaling_params!$B$12)))+MAX(0,MIN(1,(V2788-scaling_params!$B$13)/(scaling_params!$C$13-scaling_params!$B$13))))/2</f>
        <v>0.03727272727</v>
      </c>
      <c r="AC2788" s="13">
        <f>(scaling_params!$G$2*X2788+scaling_params!$G$3*Y2788+scaling_params!$G$4*Z2788+scaling_params!$G$5*AA2788+scaling_params!$G$6*AB2788)*100</f>
        <v>6.882374066</v>
      </c>
      <c r="AD2788" s="11" t="s">
        <v>681</v>
      </c>
      <c r="AE2788" s="11">
        <f t="shared" si="2"/>
        <v>0</v>
      </c>
    </row>
    <row r="2789" ht="15.75" customHeight="1">
      <c r="A2789" s="11" t="s">
        <v>572</v>
      </c>
      <c r="B2789" s="11" t="s">
        <v>163</v>
      </c>
      <c r="C2789" s="11" t="s">
        <v>449</v>
      </c>
      <c r="D2789" s="11" t="s">
        <v>181</v>
      </c>
      <c r="E2789" s="12">
        <v>2025.0</v>
      </c>
      <c r="F2789" s="11" t="s">
        <v>171</v>
      </c>
      <c r="G2789" s="11" t="s">
        <v>167</v>
      </c>
      <c r="H2789" s="11">
        <v>4.0</v>
      </c>
      <c r="I2789" s="13">
        <v>8.3</v>
      </c>
      <c r="J2789" s="11">
        <v>1.0</v>
      </c>
      <c r="K2789" s="13">
        <v>5.1</v>
      </c>
      <c r="L2789" s="13">
        <v>3.6</v>
      </c>
      <c r="M2789" s="11">
        <v>-39.0</v>
      </c>
      <c r="N2789" s="14">
        <v>0.62</v>
      </c>
      <c r="O2789" s="13">
        <v>54.3</v>
      </c>
      <c r="P2789" s="13">
        <v>9.4</v>
      </c>
      <c r="Q2789" s="13">
        <v>22.9</v>
      </c>
      <c r="R2789" s="13">
        <v>7.0</v>
      </c>
      <c r="S2789" s="13">
        <v>2.1</v>
      </c>
      <c r="T2789" s="13">
        <v>1.9</v>
      </c>
      <c r="U2789" s="13">
        <v>0.8</v>
      </c>
      <c r="V2789" s="13">
        <v>52.5</v>
      </c>
      <c r="W2789" s="11" t="str">
        <f t="shared" si="1"/>
        <v>C-Weak|BBVA|Corporate|2025</v>
      </c>
      <c r="X2789" s="15">
        <f>(MAX(0,MIN(1,1-(K2789-scaling_params!$B$2)/(scaling_params!$C$2-scaling_params!$B$2)))+MAX(0,MIN(1,(L2789-scaling_params!$B$3)/(scaling_params!$C$3-scaling_params!$B$3))))/2</f>
        <v>0.04411764706</v>
      </c>
      <c r="Y2789" s="15">
        <f>(MAX(0,MIN(1,(M2789-scaling_params!$B$4)/(scaling_params!$C$4-scaling_params!$B$4)))+MAX(0,MIN(1,(N2789-scaling_params!$B$5)/(scaling_params!$C$5-scaling_params!$B$5))))/2</f>
        <v>0.1005952381</v>
      </c>
      <c r="Z2789" s="15">
        <f>(MAX(0,MIN(1,(O2789-scaling_params!$B$6)/(scaling_params!$C$6-scaling_params!$B$6)))+MAX(0,MIN(1,1-(P2789-scaling_params!$B$7)/(scaling_params!$C$7-scaling_params!$B$7)))+MAX(0,MIN(1,(T2789-scaling_params!$B$11)/(scaling_params!$C$11-scaling_params!$B$11))))/3</f>
        <v>0.0380952381</v>
      </c>
      <c r="AA2789" s="15">
        <f>(MAX(0,MIN(1,1-(Q2789-scaling_params!$B$8)/(scaling_params!$C$8-scaling_params!$B$8)))+MAX(0,MIN(1,(R2789-scaling_params!$B$9)/(scaling_params!$C$9-scaling_params!$B$9)))+MAX(0,MIN(1,(S2789-scaling_params!$B$10)/(scaling_params!$C$10-scaling_params!$B$10))))/3</f>
        <v>0.04901960784</v>
      </c>
      <c r="AB2789" s="15">
        <f>(MAX(0,MIN(1,(U2789-scaling_params!$B$12)/(scaling_params!$C$12-scaling_params!$B$12)))+MAX(0,MIN(1,(V2789-scaling_params!$B$13)/(scaling_params!$C$13-scaling_params!$B$13))))/2</f>
        <v>0.08272727273</v>
      </c>
      <c r="AC2789" s="13">
        <f>(scaling_params!$G$2*X2789+scaling_params!$G$3*Y2789+scaling_params!$G$4*Z2789+scaling_params!$G$5*AA2789+scaling_params!$G$6*AB2789)*100</f>
        <v>6.134917813</v>
      </c>
      <c r="AD2789" s="11" t="s">
        <v>681</v>
      </c>
      <c r="AE2789" s="11">
        <f t="shared" si="2"/>
        <v>0</v>
      </c>
    </row>
    <row r="2790" ht="15.75" customHeight="1">
      <c r="A2790" s="11" t="s">
        <v>573</v>
      </c>
      <c r="B2790" s="11" t="s">
        <v>163</v>
      </c>
      <c r="C2790" s="11" t="s">
        <v>449</v>
      </c>
      <c r="D2790" s="11" t="s">
        <v>174</v>
      </c>
      <c r="E2790" s="12">
        <v>2024.0</v>
      </c>
      <c r="F2790" s="11" t="s">
        <v>166</v>
      </c>
      <c r="G2790" s="11" t="s">
        <v>175</v>
      </c>
      <c r="H2790" s="11">
        <v>3.0</v>
      </c>
      <c r="I2790" s="13">
        <v>8.6</v>
      </c>
      <c r="J2790" s="11">
        <v>1.0</v>
      </c>
      <c r="K2790" s="13">
        <v>4.4</v>
      </c>
      <c r="L2790" s="13">
        <v>4.3</v>
      </c>
      <c r="M2790" s="11">
        <v>-35.0</v>
      </c>
      <c r="N2790" s="14">
        <v>0.64</v>
      </c>
      <c r="O2790" s="13">
        <v>50.8</v>
      </c>
      <c r="P2790" s="13">
        <v>10.1</v>
      </c>
      <c r="Q2790" s="13">
        <v>23.5</v>
      </c>
      <c r="R2790" s="13">
        <v>5.6</v>
      </c>
      <c r="S2790" s="13">
        <v>1.5</v>
      </c>
      <c r="T2790" s="13">
        <v>2.3</v>
      </c>
      <c r="U2790" s="13">
        <v>0.8</v>
      </c>
      <c r="V2790" s="13">
        <v>42.8</v>
      </c>
      <c r="W2790" s="11" t="str">
        <f t="shared" si="1"/>
        <v>C-Weak|BBVA|Digital|2024</v>
      </c>
      <c r="X2790" s="15">
        <f>(MAX(0,MIN(1,1-(K2790-scaling_params!$B$2)/(scaling_params!$C$2-scaling_params!$B$2)))+MAX(0,MIN(1,(L2790-scaling_params!$B$3)/(scaling_params!$C$3-scaling_params!$B$3))))/2</f>
        <v>0.09558823529</v>
      </c>
      <c r="Y2790" s="15">
        <f>(MAX(0,MIN(1,(M2790-scaling_params!$B$4)/(scaling_params!$C$4-scaling_params!$B$4)))+MAX(0,MIN(1,(N2790-scaling_params!$B$5)/(scaling_params!$C$5-scaling_params!$B$5))))/2</f>
        <v>0.1446428571</v>
      </c>
      <c r="Z2790" s="15">
        <f>(MAX(0,MIN(1,(O2790-scaling_params!$B$6)/(scaling_params!$C$6-scaling_params!$B$6)))+MAX(0,MIN(1,1-(P2790-scaling_params!$B$7)/(scaling_params!$C$7-scaling_params!$B$7)))+MAX(0,MIN(1,(T2790-scaling_params!$B$11)/(scaling_params!$C$11-scaling_params!$B$11))))/3</f>
        <v>0.07619047619</v>
      </c>
      <c r="AA2790" s="15">
        <f>(MAX(0,MIN(1,1-(Q2790-scaling_params!$B$8)/(scaling_params!$C$8-scaling_params!$B$8)))+MAX(0,MIN(1,(R2790-scaling_params!$B$9)/(scaling_params!$C$9-scaling_params!$B$9)))+MAX(0,MIN(1,(S2790-scaling_params!$B$10)/(scaling_params!$C$10-scaling_params!$B$10))))/3</f>
        <v>0</v>
      </c>
      <c r="AB2790" s="15">
        <f>(MAX(0,MIN(1,(U2790-scaling_params!$B$12)/(scaling_params!$C$12-scaling_params!$B$12)))+MAX(0,MIN(1,(V2790-scaling_params!$B$13)/(scaling_params!$C$13-scaling_params!$B$13))))/2</f>
        <v>0</v>
      </c>
      <c r="AC2790" s="13">
        <f>(scaling_params!$G$2*X2790+scaling_params!$G$3*Y2790+scaling_params!$G$4*Z2790+scaling_params!$G$5*AA2790+scaling_params!$G$6*AB2790)*100</f>
        <v>7.435906863</v>
      </c>
      <c r="AD2790" s="11" t="s">
        <v>681</v>
      </c>
      <c r="AE2790" s="11">
        <f t="shared" si="2"/>
        <v>0</v>
      </c>
    </row>
    <row r="2791" ht="15.75" customHeight="1">
      <c r="A2791" s="11" t="s">
        <v>573</v>
      </c>
      <c r="B2791" s="11" t="s">
        <v>163</v>
      </c>
      <c r="C2791" s="11" t="s">
        <v>449</v>
      </c>
      <c r="D2791" s="11" t="s">
        <v>174</v>
      </c>
      <c r="E2791" s="12">
        <v>2025.0</v>
      </c>
      <c r="F2791" s="11" t="s">
        <v>166</v>
      </c>
      <c r="G2791" s="11" t="s">
        <v>175</v>
      </c>
      <c r="H2791" s="11">
        <v>3.0</v>
      </c>
      <c r="I2791" s="13">
        <v>8.3</v>
      </c>
      <c r="J2791" s="11">
        <v>1.0</v>
      </c>
      <c r="K2791" s="13">
        <v>4.9</v>
      </c>
      <c r="L2791" s="13">
        <v>3.3</v>
      </c>
      <c r="M2791" s="11">
        <v>-30.0</v>
      </c>
      <c r="N2791" s="14">
        <v>0.65</v>
      </c>
      <c r="O2791" s="13">
        <v>53.6</v>
      </c>
      <c r="P2791" s="13">
        <v>9.0</v>
      </c>
      <c r="Q2791" s="13">
        <v>22.9</v>
      </c>
      <c r="R2791" s="13">
        <v>8.4</v>
      </c>
      <c r="S2791" s="13">
        <v>2.0</v>
      </c>
      <c r="T2791" s="13">
        <v>2.3</v>
      </c>
      <c r="U2791" s="13">
        <v>0.8</v>
      </c>
      <c r="V2791" s="13">
        <v>53.6</v>
      </c>
      <c r="W2791" s="11" t="str">
        <f t="shared" si="1"/>
        <v>C-Weak|BBVA|Digital|2025</v>
      </c>
      <c r="X2791" s="15">
        <f>(MAX(0,MIN(1,1-(K2791-scaling_params!$B$2)/(scaling_params!$C$2-scaling_params!$B$2)))+MAX(0,MIN(1,(L2791-scaling_params!$B$3)/(scaling_params!$C$3-scaling_params!$B$3))))/2</f>
        <v>0.02205882353</v>
      </c>
      <c r="Y2791" s="15">
        <f>(MAX(0,MIN(1,(M2791-scaling_params!$B$4)/(scaling_params!$C$4-scaling_params!$B$4)))+MAX(0,MIN(1,(N2791-scaling_params!$B$5)/(scaling_params!$C$5-scaling_params!$B$5))))/2</f>
        <v>0.180952381</v>
      </c>
      <c r="Z2791" s="15">
        <f>(MAX(0,MIN(1,(O2791-scaling_params!$B$6)/(scaling_params!$C$6-scaling_params!$B$6)))+MAX(0,MIN(1,1-(P2791-scaling_params!$B$7)/(scaling_params!$C$7-scaling_params!$B$7)))+MAX(0,MIN(1,(T2791-scaling_params!$B$11)/(scaling_params!$C$11-scaling_params!$B$11))))/3</f>
        <v>0.09420849421</v>
      </c>
      <c r="AA2791" s="15">
        <f>(MAX(0,MIN(1,1-(Q2791-scaling_params!$B$8)/(scaling_params!$C$8-scaling_params!$B$8)))+MAX(0,MIN(1,(R2791-scaling_params!$B$9)/(scaling_params!$C$9-scaling_params!$B$9)))+MAX(0,MIN(1,(S2791-scaling_params!$B$10)/(scaling_params!$C$10-scaling_params!$B$10))))/3</f>
        <v>0.03921568627</v>
      </c>
      <c r="AB2791" s="15">
        <f>(MAX(0,MIN(1,(U2791-scaling_params!$B$12)/(scaling_params!$C$12-scaling_params!$B$12)))+MAX(0,MIN(1,(V2791-scaling_params!$B$13)/(scaling_params!$C$13-scaling_params!$B$13))))/2</f>
        <v>0.09272727273</v>
      </c>
      <c r="AC2791" s="13">
        <f>(scaling_params!$G$2*X2791+scaling_params!$G$3*Y2791+scaling_params!$G$4*Z2791+scaling_params!$G$5*AA2791+scaling_params!$G$6*AB2791)*100</f>
        <v>8.769040816</v>
      </c>
      <c r="AD2791" s="11" t="s">
        <v>681</v>
      </c>
      <c r="AE2791" s="11">
        <f t="shared" si="2"/>
        <v>0</v>
      </c>
    </row>
    <row r="2792" ht="15.75" customHeight="1">
      <c r="A2792" s="11" t="s">
        <v>574</v>
      </c>
      <c r="B2792" s="11" t="s">
        <v>163</v>
      </c>
      <c r="C2792" s="11" t="s">
        <v>449</v>
      </c>
      <c r="D2792" s="11" t="s">
        <v>170</v>
      </c>
      <c r="E2792" s="12">
        <v>2024.0</v>
      </c>
      <c r="F2792" s="11" t="s">
        <v>171</v>
      </c>
      <c r="G2792" s="11" t="s">
        <v>167</v>
      </c>
      <c r="H2792" s="11">
        <v>2.0</v>
      </c>
      <c r="I2792" s="13">
        <v>8.6</v>
      </c>
      <c r="J2792" s="11">
        <v>0.0</v>
      </c>
      <c r="K2792" s="13">
        <v>4.7</v>
      </c>
      <c r="L2792" s="13">
        <v>5.4</v>
      </c>
      <c r="M2792" s="11">
        <v>-13.0</v>
      </c>
      <c r="N2792" s="14">
        <v>0.74</v>
      </c>
      <c r="O2792" s="13">
        <v>58.3</v>
      </c>
      <c r="P2792" s="13">
        <v>9.6</v>
      </c>
      <c r="Q2792" s="13">
        <v>23.0</v>
      </c>
      <c r="R2792" s="13">
        <v>10.9</v>
      </c>
      <c r="S2792" s="13">
        <v>2.1</v>
      </c>
      <c r="T2792" s="13">
        <v>1.8</v>
      </c>
      <c r="U2792" s="13">
        <v>1.0</v>
      </c>
      <c r="V2792" s="13">
        <v>53.8</v>
      </c>
      <c r="W2792" s="11" t="str">
        <f t="shared" si="1"/>
        <v>C-Weak|BBVA|Risk|2024</v>
      </c>
      <c r="X2792" s="15">
        <f>(MAX(0,MIN(1,1-(K2792-scaling_params!$B$2)/(scaling_params!$C$2-scaling_params!$B$2)))+MAX(0,MIN(1,(L2792-scaling_params!$B$3)/(scaling_params!$C$3-scaling_params!$B$3))))/2</f>
        <v>0.1764705882</v>
      </c>
      <c r="Y2792" s="15">
        <f>(MAX(0,MIN(1,(M2792-scaling_params!$B$4)/(scaling_params!$C$4-scaling_params!$B$4)))+MAX(0,MIN(1,(N2792-scaling_params!$B$5)/(scaling_params!$C$5-scaling_params!$B$5))))/2</f>
        <v>0.3744047619</v>
      </c>
      <c r="Z2792" s="15">
        <f>(MAX(0,MIN(1,(O2792-scaling_params!$B$6)/(scaling_params!$C$6-scaling_params!$B$6)))+MAX(0,MIN(1,1-(P2792-scaling_params!$B$7)/(scaling_params!$C$7-scaling_params!$B$7)))+MAX(0,MIN(1,(T2792-scaling_params!$B$11)/(scaling_params!$C$11-scaling_params!$B$11))))/3</f>
        <v>0.05662423385</v>
      </c>
      <c r="AA2792" s="15">
        <f>(MAX(0,MIN(1,1-(Q2792-scaling_params!$B$8)/(scaling_params!$C$8-scaling_params!$B$8)))+MAX(0,MIN(1,(R2792-scaling_params!$B$9)/(scaling_params!$C$9-scaling_params!$B$9)))+MAX(0,MIN(1,(S2792-scaling_params!$B$10)/(scaling_params!$C$10-scaling_params!$B$10))))/3</f>
        <v>0.07011665426</v>
      </c>
      <c r="AB2792" s="15">
        <f>(MAX(0,MIN(1,(U2792-scaling_params!$B$12)/(scaling_params!$C$12-scaling_params!$B$12)))+MAX(0,MIN(1,(V2792-scaling_params!$B$13)/(scaling_params!$C$13-scaling_params!$B$13))))/2</f>
        <v>0.09454545455</v>
      </c>
      <c r="AC2792" s="13">
        <f>(scaling_params!$G$2*X2792+scaling_params!$G$3*Y2792+scaling_params!$G$4*Z2792+scaling_params!$G$5*AA2792+scaling_params!$G$6*AB2792)*100</f>
        <v>16.6259297</v>
      </c>
      <c r="AD2792" s="11" t="s">
        <v>681</v>
      </c>
      <c r="AE2792" s="11">
        <f t="shared" si="2"/>
        <v>0</v>
      </c>
    </row>
    <row r="2793" ht="15.75" customHeight="1">
      <c r="A2793" s="11" t="s">
        <v>574</v>
      </c>
      <c r="B2793" s="11" t="s">
        <v>163</v>
      </c>
      <c r="C2793" s="11" t="s">
        <v>449</v>
      </c>
      <c r="D2793" s="11" t="s">
        <v>170</v>
      </c>
      <c r="E2793" s="12">
        <v>2025.0</v>
      </c>
      <c r="F2793" s="11" t="s">
        <v>171</v>
      </c>
      <c r="G2793" s="11" t="s">
        <v>167</v>
      </c>
      <c r="H2793" s="11">
        <v>2.0</v>
      </c>
      <c r="I2793" s="13">
        <v>8.3</v>
      </c>
      <c r="J2793" s="11">
        <v>0.0</v>
      </c>
      <c r="K2793" s="13">
        <v>4.1</v>
      </c>
      <c r="L2793" s="13">
        <v>4.5</v>
      </c>
      <c r="M2793" s="11">
        <v>3.0</v>
      </c>
      <c r="N2793" s="14">
        <v>0.72</v>
      </c>
      <c r="O2793" s="13">
        <v>54.6</v>
      </c>
      <c r="P2793" s="13">
        <v>8.4</v>
      </c>
      <c r="Q2793" s="13">
        <v>21.3</v>
      </c>
      <c r="R2793" s="13">
        <v>7.8</v>
      </c>
      <c r="S2793" s="13">
        <v>2.8</v>
      </c>
      <c r="T2793" s="13">
        <v>2.6</v>
      </c>
      <c r="U2793" s="13">
        <v>0.9</v>
      </c>
      <c r="V2793" s="13">
        <v>59.8</v>
      </c>
      <c r="W2793" s="11" t="str">
        <f t="shared" si="1"/>
        <v>C-Weak|BBVA|Risk|2025</v>
      </c>
      <c r="X2793" s="15">
        <f>(MAX(0,MIN(1,1-(K2793-scaling_params!$B$2)/(scaling_params!$C$2-scaling_params!$B$2)))+MAX(0,MIN(1,(L2793-scaling_params!$B$3)/(scaling_params!$C$3-scaling_params!$B$3))))/2</f>
        <v>0.1102941176</v>
      </c>
      <c r="Y2793" s="15">
        <f>(MAX(0,MIN(1,(M2793-scaling_params!$B$4)/(scaling_params!$C$4-scaling_params!$B$4)))+MAX(0,MIN(1,(N2793-scaling_params!$B$5)/(scaling_params!$C$5-scaling_params!$B$5))))/2</f>
        <v>0.4255952381</v>
      </c>
      <c r="Z2793" s="15">
        <f>(MAX(0,MIN(1,(O2793-scaling_params!$B$6)/(scaling_params!$C$6-scaling_params!$B$6)))+MAX(0,MIN(1,1-(P2793-scaling_params!$B$7)/(scaling_params!$C$7-scaling_params!$B$7)))+MAX(0,MIN(1,(T2793-scaling_params!$B$11)/(scaling_params!$C$11-scaling_params!$B$11))))/3</f>
        <v>0.1768339768</v>
      </c>
      <c r="AA2793" s="15">
        <f>(MAX(0,MIN(1,1-(Q2793-scaling_params!$B$8)/(scaling_params!$C$8-scaling_params!$B$8)))+MAX(0,MIN(1,(R2793-scaling_params!$B$9)/(scaling_params!$C$9-scaling_params!$B$9)))+MAX(0,MIN(1,(S2793-scaling_params!$B$10)/(scaling_params!$C$10-scaling_params!$B$10))))/3</f>
        <v>0.1176470588</v>
      </c>
      <c r="AB2793" s="15">
        <f>(MAX(0,MIN(1,(U2793-scaling_params!$B$12)/(scaling_params!$C$12-scaling_params!$B$12)))+MAX(0,MIN(1,(V2793-scaling_params!$B$13)/(scaling_params!$C$13-scaling_params!$B$13))))/2</f>
        <v>0.1490909091</v>
      </c>
      <c r="AC2793" s="13">
        <f>(scaling_params!$G$2*X2793+scaling_params!$G$3*Y2793+scaling_params!$G$4*Z2793+scaling_params!$G$5*AA2793+scaling_params!$G$6*AB2793)*100</f>
        <v>20.57885928</v>
      </c>
      <c r="AD2793" s="11" t="s">
        <v>681</v>
      </c>
      <c r="AE2793" s="11">
        <f t="shared" si="2"/>
        <v>0</v>
      </c>
    </row>
    <row r="2794" ht="15.75" customHeight="1">
      <c r="A2794" s="11" t="s">
        <v>575</v>
      </c>
      <c r="B2794" s="11" t="s">
        <v>163</v>
      </c>
      <c r="C2794" s="11" t="s">
        <v>449</v>
      </c>
      <c r="D2794" s="11" t="s">
        <v>181</v>
      </c>
      <c r="E2794" s="12">
        <v>2024.0</v>
      </c>
      <c r="F2794" s="11" t="s">
        <v>166</v>
      </c>
      <c r="G2794" s="11" t="s">
        <v>175</v>
      </c>
      <c r="H2794" s="11">
        <v>5.0</v>
      </c>
      <c r="I2794" s="13">
        <v>8.6</v>
      </c>
      <c r="J2794" s="11">
        <v>1.0</v>
      </c>
      <c r="K2794" s="13">
        <v>5.0</v>
      </c>
      <c r="L2794" s="13">
        <v>2.9</v>
      </c>
      <c r="M2794" s="11">
        <v>-28.0</v>
      </c>
      <c r="N2794" s="14">
        <v>0.58</v>
      </c>
      <c r="O2794" s="13">
        <v>58.2</v>
      </c>
      <c r="P2794" s="13">
        <v>10.1</v>
      </c>
      <c r="Q2794" s="13">
        <v>23.5</v>
      </c>
      <c r="R2794" s="13">
        <v>8.2</v>
      </c>
      <c r="S2794" s="13">
        <v>2.0</v>
      </c>
      <c r="T2794" s="13">
        <v>1.6</v>
      </c>
      <c r="U2794" s="13">
        <v>1.0</v>
      </c>
      <c r="V2794" s="13">
        <v>41.2</v>
      </c>
      <c r="W2794" s="11" t="str">
        <f t="shared" si="1"/>
        <v>C-Weak|BBVA|Corporate|2024</v>
      </c>
      <c r="X2794" s="15">
        <f>(MAX(0,MIN(1,1-(K2794-scaling_params!$B$2)/(scaling_params!$C$2-scaling_params!$B$2)))+MAX(0,MIN(1,(L2794-scaling_params!$B$3)/(scaling_params!$C$3-scaling_params!$B$3))))/2</f>
        <v>0</v>
      </c>
      <c r="Y2794" s="15">
        <f>(MAX(0,MIN(1,(M2794-scaling_params!$B$4)/(scaling_params!$C$4-scaling_params!$B$4)))+MAX(0,MIN(1,(N2794-scaling_params!$B$5)/(scaling_params!$C$5-scaling_params!$B$5))))/2</f>
        <v>0.1029761905</v>
      </c>
      <c r="Z2794" s="15">
        <f>(MAX(0,MIN(1,(O2794-scaling_params!$B$6)/(scaling_params!$C$6-scaling_params!$B$6)))+MAX(0,MIN(1,1-(P2794-scaling_params!$B$7)/(scaling_params!$C$7-scaling_params!$B$7)))+MAX(0,MIN(1,(T2794-scaling_params!$B$11)/(scaling_params!$C$11-scaling_params!$B$11))))/3</f>
        <v>0.03592644979</v>
      </c>
      <c r="AA2794" s="15">
        <f>(MAX(0,MIN(1,1-(Q2794-scaling_params!$B$8)/(scaling_params!$C$8-scaling_params!$B$8)))+MAX(0,MIN(1,(R2794-scaling_params!$B$9)/(scaling_params!$C$9-scaling_params!$B$9)))+MAX(0,MIN(1,(S2794-scaling_params!$B$10)/(scaling_params!$C$10-scaling_params!$B$10))))/3</f>
        <v>0.03921568627</v>
      </c>
      <c r="AB2794" s="15">
        <f>(MAX(0,MIN(1,(U2794-scaling_params!$B$12)/(scaling_params!$C$12-scaling_params!$B$12)))+MAX(0,MIN(1,(V2794-scaling_params!$B$13)/(scaling_params!$C$13-scaling_params!$B$13))))/2</f>
        <v>0</v>
      </c>
      <c r="AC2794" s="13">
        <f>(scaling_params!$G$2*X2794+scaling_params!$G$3*Y2794+scaling_params!$G$4*Z2794+scaling_params!$G$5*AA2794+scaling_params!$G$6*AB2794)*100</f>
        <v>3.954408125</v>
      </c>
      <c r="AD2794" s="11" t="s">
        <v>681</v>
      </c>
      <c r="AE2794" s="11">
        <f t="shared" si="2"/>
        <v>0</v>
      </c>
    </row>
    <row r="2795" ht="15.75" customHeight="1">
      <c r="A2795" s="11" t="s">
        <v>575</v>
      </c>
      <c r="B2795" s="11" t="s">
        <v>163</v>
      </c>
      <c r="C2795" s="11" t="s">
        <v>449</v>
      </c>
      <c r="D2795" s="11" t="s">
        <v>181</v>
      </c>
      <c r="E2795" s="12">
        <v>2025.0</v>
      </c>
      <c r="F2795" s="11" t="s">
        <v>166</v>
      </c>
      <c r="G2795" s="11" t="s">
        <v>175</v>
      </c>
      <c r="H2795" s="11">
        <v>5.0</v>
      </c>
      <c r="I2795" s="13">
        <v>8.3</v>
      </c>
      <c r="J2795" s="11">
        <v>0.0</v>
      </c>
      <c r="K2795" s="13">
        <v>5.1</v>
      </c>
      <c r="L2795" s="13">
        <v>3.8</v>
      </c>
      <c r="M2795" s="11">
        <v>-42.0</v>
      </c>
      <c r="N2795" s="14">
        <v>0.68</v>
      </c>
      <c r="O2795" s="13">
        <v>54.3</v>
      </c>
      <c r="P2795" s="13">
        <v>9.4</v>
      </c>
      <c r="Q2795" s="13">
        <v>22.9</v>
      </c>
      <c r="R2795" s="13">
        <v>7.0</v>
      </c>
      <c r="S2795" s="13">
        <v>1.9</v>
      </c>
      <c r="T2795" s="13">
        <v>2.3</v>
      </c>
      <c r="U2795" s="13">
        <v>0.8</v>
      </c>
      <c r="V2795" s="13">
        <v>48.1</v>
      </c>
      <c r="W2795" s="11" t="str">
        <f t="shared" si="1"/>
        <v>C-Weak|BBVA|Corporate|2025</v>
      </c>
      <c r="X2795" s="15">
        <f>(MAX(0,MIN(1,1-(K2795-scaling_params!$B$2)/(scaling_params!$C$2-scaling_params!$B$2)))+MAX(0,MIN(1,(L2795-scaling_params!$B$3)/(scaling_params!$C$3-scaling_params!$B$3))))/2</f>
        <v>0.05882352941</v>
      </c>
      <c r="Y2795" s="15">
        <f>(MAX(0,MIN(1,(M2795-scaling_params!$B$4)/(scaling_params!$C$4-scaling_params!$B$4)))+MAX(0,MIN(1,(N2795-scaling_params!$B$5)/(scaling_params!$C$5-scaling_params!$B$5))))/2</f>
        <v>0.1613095238</v>
      </c>
      <c r="Z2795" s="15">
        <f>(MAX(0,MIN(1,(O2795-scaling_params!$B$6)/(scaling_params!$C$6-scaling_params!$B$6)))+MAX(0,MIN(1,1-(P2795-scaling_params!$B$7)/(scaling_params!$C$7-scaling_params!$B$7)))+MAX(0,MIN(1,(T2795-scaling_params!$B$11)/(scaling_params!$C$11-scaling_params!$B$11))))/3</f>
        <v>0.07619047619</v>
      </c>
      <c r="AA2795" s="15">
        <f>(MAX(0,MIN(1,1-(Q2795-scaling_params!$B$8)/(scaling_params!$C$8-scaling_params!$B$8)))+MAX(0,MIN(1,(R2795-scaling_params!$B$9)/(scaling_params!$C$9-scaling_params!$B$9)))+MAX(0,MIN(1,(S2795-scaling_params!$B$10)/(scaling_params!$C$10-scaling_params!$B$10))))/3</f>
        <v>0.02941176471</v>
      </c>
      <c r="AB2795" s="15">
        <f>(MAX(0,MIN(1,(U2795-scaling_params!$B$12)/(scaling_params!$C$12-scaling_params!$B$12)))+MAX(0,MIN(1,(V2795-scaling_params!$B$13)/(scaling_params!$C$13-scaling_params!$B$13))))/2</f>
        <v>0.04272727273</v>
      </c>
      <c r="AC2795" s="13">
        <f>(scaling_params!$G$2*X2795+scaling_params!$G$3*Y2795+scaling_params!$G$4*Z2795+scaling_params!$G$5*AA2795+scaling_params!$G$6*AB2795)*100</f>
        <v>7.985431818</v>
      </c>
      <c r="AD2795" s="11" t="s">
        <v>681</v>
      </c>
      <c r="AE2795" s="11">
        <f t="shared" si="2"/>
        <v>0</v>
      </c>
    </row>
    <row r="2796" ht="15.75" customHeight="1">
      <c r="A2796" s="11" t="s">
        <v>576</v>
      </c>
      <c r="B2796" s="11" t="s">
        <v>163</v>
      </c>
      <c r="C2796" s="11" t="s">
        <v>449</v>
      </c>
      <c r="D2796" s="11" t="s">
        <v>181</v>
      </c>
      <c r="E2796" s="12">
        <v>2024.0</v>
      </c>
      <c r="F2796" s="11" t="s">
        <v>166</v>
      </c>
      <c r="G2796" s="11" t="s">
        <v>172</v>
      </c>
      <c r="H2796" s="11">
        <v>3.0</v>
      </c>
      <c r="I2796" s="13">
        <v>8.6</v>
      </c>
      <c r="J2796" s="11">
        <v>1.0</v>
      </c>
      <c r="K2796" s="13">
        <v>5.0</v>
      </c>
      <c r="L2796" s="13">
        <v>3.3</v>
      </c>
      <c r="M2796" s="11">
        <v>-10.0</v>
      </c>
      <c r="N2796" s="14">
        <v>0.63</v>
      </c>
      <c r="O2796" s="13">
        <v>58.2</v>
      </c>
      <c r="P2796" s="13">
        <v>10.1</v>
      </c>
      <c r="Q2796" s="13">
        <v>23.5</v>
      </c>
      <c r="R2796" s="13">
        <v>8.2</v>
      </c>
      <c r="S2796" s="13">
        <v>2.2</v>
      </c>
      <c r="T2796" s="13">
        <v>1.4</v>
      </c>
      <c r="U2796" s="13">
        <v>1.0</v>
      </c>
      <c r="V2796" s="13">
        <v>55.8</v>
      </c>
      <c r="W2796" s="11" t="str">
        <f t="shared" si="1"/>
        <v>C-Weak|BBVA|Corporate|2024</v>
      </c>
      <c r="X2796" s="15">
        <f>(MAX(0,MIN(1,1-(K2796-scaling_params!$B$2)/(scaling_params!$C$2-scaling_params!$B$2)))+MAX(0,MIN(1,(L2796-scaling_params!$B$3)/(scaling_params!$C$3-scaling_params!$B$3))))/2</f>
        <v>0.02205882353</v>
      </c>
      <c r="Y2796" s="15">
        <f>(MAX(0,MIN(1,(M2796-scaling_params!$B$4)/(scaling_params!$C$4-scaling_params!$B$4)))+MAX(0,MIN(1,(N2796-scaling_params!$B$5)/(scaling_params!$C$5-scaling_params!$B$5))))/2</f>
        <v>0.2511904762</v>
      </c>
      <c r="Z2796" s="15">
        <f>(MAX(0,MIN(1,(O2796-scaling_params!$B$6)/(scaling_params!$C$6-scaling_params!$B$6)))+MAX(0,MIN(1,1-(P2796-scaling_params!$B$7)/(scaling_params!$C$7-scaling_params!$B$7)))+MAX(0,MIN(1,(T2796-scaling_params!$B$11)/(scaling_params!$C$11-scaling_params!$B$11))))/3</f>
        <v>0.02640264026</v>
      </c>
      <c r="AA2796" s="15">
        <f>(MAX(0,MIN(1,1-(Q2796-scaling_params!$B$8)/(scaling_params!$C$8-scaling_params!$B$8)))+MAX(0,MIN(1,(R2796-scaling_params!$B$9)/(scaling_params!$C$9-scaling_params!$B$9)))+MAX(0,MIN(1,(S2796-scaling_params!$B$10)/(scaling_params!$C$10-scaling_params!$B$10))))/3</f>
        <v>0.05882352941</v>
      </c>
      <c r="AB2796" s="15">
        <f>(MAX(0,MIN(1,(U2796-scaling_params!$B$12)/(scaling_params!$C$12-scaling_params!$B$12)))+MAX(0,MIN(1,(V2796-scaling_params!$B$13)/(scaling_params!$C$13-scaling_params!$B$13))))/2</f>
        <v>0.1127272727</v>
      </c>
      <c r="AC2796" s="13">
        <f>(scaling_params!$G$2*X2796+scaling_params!$G$3*Y2796+scaling_params!$G$4*Z2796+scaling_params!$G$5*AA2796+scaling_params!$G$6*AB2796)*100</f>
        <v>9.407296525</v>
      </c>
      <c r="AD2796" s="11" t="s">
        <v>681</v>
      </c>
      <c r="AE2796" s="11">
        <f t="shared" si="2"/>
        <v>0</v>
      </c>
    </row>
    <row r="2797" ht="15.75" customHeight="1">
      <c r="A2797" s="11" t="s">
        <v>576</v>
      </c>
      <c r="B2797" s="11" t="s">
        <v>163</v>
      </c>
      <c r="C2797" s="11" t="s">
        <v>449</v>
      </c>
      <c r="D2797" s="11" t="s">
        <v>181</v>
      </c>
      <c r="E2797" s="12">
        <v>2025.0</v>
      </c>
      <c r="F2797" s="11" t="s">
        <v>166</v>
      </c>
      <c r="G2797" s="11" t="s">
        <v>172</v>
      </c>
      <c r="H2797" s="11">
        <v>3.0</v>
      </c>
      <c r="I2797" s="13">
        <v>8.3</v>
      </c>
      <c r="J2797" s="11">
        <v>0.0</v>
      </c>
      <c r="K2797" s="13">
        <v>5.1</v>
      </c>
      <c r="L2797" s="13">
        <v>4.2</v>
      </c>
      <c r="M2797" s="11">
        <v>-25.0</v>
      </c>
      <c r="N2797" s="14">
        <v>0.61</v>
      </c>
      <c r="O2797" s="13">
        <v>54.3</v>
      </c>
      <c r="P2797" s="13">
        <v>9.4</v>
      </c>
      <c r="Q2797" s="13">
        <v>22.9</v>
      </c>
      <c r="R2797" s="13">
        <v>7.0</v>
      </c>
      <c r="S2797" s="13">
        <v>1.9</v>
      </c>
      <c r="T2797" s="13">
        <v>1.6</v>
      </c>
      <c r="U2797" s="13">
        <v>0.8</v>
      </c>
      <c r="V2797" s="13">
        <v>54.3</v>
      </c>
      <c r="W2797" s="11" t="str">
        <f t="shared" si="1"/>
        <v>C-Weak|BBVA|Corporate|2025</v>
      </c>
      <c r="X2797" s="15">
        <f>(MAX(0,MIN(1,1-(K2797-scaling_params!$B$2)/(scaling_params!$C$2-scaling_params!$B$2)))+MAX(0,MIN(1,(L2797-scaling_params!$B$3)/(scaling_params!$C$3-scaling_params!$B$3))))/2</f>
        <v>0.08823529412</v>
      </c>
      <c r="Y2797" s="15">
        <f>(MAX(0,MIN(1,(M2797-scaling_params!$B$4)/(scaling_params!$C$4-scaling_params!$B$4)))+MAX(0,MIN(1,(N2797-scaling_params!$B$5)/(scaling_params!$C$5-scaling_params!$B$5))))/2</f>
        <v>0.1547619048</v>
      </c>
      <c r="Z2797" s="15">
        <f>(MAX(0,MIN(1,(O2797-scaling_params!$B$6)/(scaling_params!$C$6-scaling_params!$B$6)))+MAX(0,MIN(1,1-(P2797-scaling_params!$B$7)/(scaling_params!$C$7-scaling_params!$B$7)))+MAX(0,MIN(1,(T2797-scaling_params!$B$11)/(scaling_params!$C$11-scaling_params!$B$11))))/3</f>
        <v>0.009523809524</v>
      </c>
      <c r="AA2797" s="15">
        <f>(MAX(0,MIN(1,1-(Q2797-scaling_params!$B$8)/(scaling_params!$C$8-scaling_params!$B$8)))+MAX(0,MIN(1,(R2797-scaling_params!$B$9)/(scaling_params!$C$9-scaling_params!$B$9)))+MAX(0,MIN(1,(S2797-scaling_params!$B$10)/(scaling_params!$C$10-scaling_params!$B$10))))/3</f>
        <v>0.02941176471</v>
      </c>
      <c r="AB2797" s="15">
        <f>(MAX(0,MIN(1,(U2797-scaling_params!$B$12)/(scaling_params!$C$12-scaling_params!$B$12)))+MAX(0,MIN(1,(V2797-scaling_params!$B$13)/(scaling_params!$C$13-scaling_params!$B$13))))/2</f>
        <v>0.09909090909</v>
      </c>
      <c r="AC2797" s="13">
        <f>(scaling_params!$G$2*X2797+scaling_params!$G$3*Y2797+scaling_params!$G$4*Z2797+scaling_params!$G$5*AA2797+scaling_params!$G$6*AB2797)*100</f>
        <v>7.621163484</v>
      </c>
      <c r="AD2797" s="11" t="s">
        <v>681</v>
      </c>
      <c r="AE2797" s="11">
        <f t="shared" si="2"/>
        <v>0</v>
      </c>
    </row>
    <row r="2798" ht="15.75" customHeight="1">
      <c r="A2798" s="11" t="s">
        <v>577</v>
      </c>
      <c r="B2798" s="11" t="s">
        <v>163</v>
      </c>
      <c r="C2798" s="11" t="s">
        <v>449</v>
      </c>
      <c r="D2798" s="11" t="s">
        <v>165</v>
      </c>
      <c r="E2798" s="12">
        <v>2024.0</v>
      </c>
      <c r="F2798" s="11" t="s">
        <v>171</v>
      </c>
      <c r="G2798" s="11" t="s">
        <v>167</v>
      </c>
      <c r="H2798" s="11">
        <v>1.0</v>
      </c>
      <c r="I2798" s="13">
        <v>8.6</v>
      </c>
      <c r="J2798" s="11">
        <v>1.0</v>
      </c>
      <c r="K2798" s="13">
        <v>5.2</v>
      </c>
      <c r="L2798" s="13">
        <v>5.7</v>
      </c>
      <c r="M2798" s="11">
        <v>-7.0</v>
      </c>
      <c r="N2798" s="14">
        <v>0.68</v>
      </c>
      <c r="O2798" s="13">
        <v>53.3</v>
      </c>
      <c r="P2798" s="13">
        <v>9.3</v>
      </c>
      <c r="Q2798" s="13">
        <v>24.0</v>
      </c>
      <c r="R2798" s="13">
        <v>6.7</v>
      </c>
      <c r="S2798" s="13">
        <v>2.6</v>
      </c>
      <c r="T2798" s="13">
        <v>2.2</v>
      </c>
      <c r="U2798" s="13">
        <v>0.6</v>
      </c>
      <c r="V2798" s="13">
        <v>63.7</v>
      </c>
      <c r="W2798" s="11" t="str">
        <f t="shared" si="1"/>
        <v>C-Weak|BBVA|Operations|2024</v>
      </c>
      <c r="X2798" s="15">
        <f>(MAX(0,MIN(1,1-(K2798-scaling_params!$B$2)/(scaling_params!$C$2-scaling_params!$B$2)))+MAX(0,MIN(1,(L2798-scaling_params!$B$3)/(scaling_params!$C$3-scaling_params!$B$3))))/2</f>
        <v>0.1985294118</v>
      </c>
      <c r="Y2798" s="15">
        <f>(MAX(0,MIN(1,(M2798-scaling_params!$B$4)/(scaling_params!$C$4-scaling_params!$B$4)))+MAX(0,MIN(1,(N2798-scaling_params!$B$5)/(scaling_params!$C$5-scaling_params!$B$5))))/2</f>
        <v>0.3279761905</v>
      </c>
      <c r="Z2798" s="15">
        <f>(MAX(0,MIN(1,(O2798-scaling_params!$B$6)/(scaling_params!$C$6-scaling_params!$B$6)))+MAX(0,MIN(1,1-(P2798-scaling_params!$B$7)/(scaling_params!$C$7-scaling_params!$B$7)))+MAX(0,MIN(1,(T2798-scaling_params!$B$11)/(scaling_params!$C$11-scaling_params!$B$11))))/3</f>
        <v>0.06666666667</v>
      </c>
      <c r="AA2798" s="15">
        <f>(MAX(0,MIN(1,1-(Q2798-scaling_params!$B$8)/(scaling_params!$C$8-scaling_params!$B$8)))+MAX(0,MIN(1,(R2798-scaling_params!$B$9)/(scaling_params!$C$9-scaling_params!$B$9)))+MAX(0,MIN(1,(S2798-scaling_params!$B$10)/(scaling_params!$C$10-scaling_params!$B$10))))/3</f>
        <v>0.09803921569</v>
      </c>
      <c r="AB2798" s="15">
        <f>(MAX(0,MIN(1,(U2798-scaling_params!$B$12)/(scaling_params!$C$12-scaling_params!$B$12)))+MAX(0,MIN(1,(V2798-scaling_params!$B$13)/(scaling_params!$C$13-scaling_params!$B$13))))/2</f>
        <v>0.1845454545</v>
      </c>
      <c r="AC2798" s="13">
        <f>(scaling_params!$G$2*X2798+scaling_params!$G$3*Y2798+scaling_params!$G$4*Z2798+scaling_params!$G$5*AA2798+scaling_params!$G$6*AB2798)*100</f>
        <v>17.84267488</v>
      </c>
      <c r="AD2798" s="11" t="s">
        <v>681</v>
      </c>
      <c r="AE2798" s="11">
        <f t="shared" si="2"/>
        <v>0</v>
      </c>
    </row>
    <row r="2799" ht="15.75" customHeight="1">
      <c r="A2799" s="11" t="s">
        <v>577</v>
      </c>
      <c r="B2799" s="11" t="s">
        <v>163</v>
      </c>
      <c r="C2799" s="11" t="s">
        <v>449</v>
      </c>
      <c r="D2799" s="11" t="s">
        <v>165</v>
      </c>
      <c r="E2799" s="12">
        <v>2025.0</v>
      </c>
      <c r="F2799" s="11" t="s">
        <v>171</v>
      </c>
      <c r="G2799" s="11" t="s">
        <v>167</v>
      </c>
      <c r="H2799" s="11">
        <v>1.0</v>
      </c>
      <c r="I2799" s="13">
        <v>8.3</v>
      </c>
      <c r="J2799" s="11">
        <v>0.0</v>
      </c>
      <c r="K2799" s="13">
        <v>4.5</v>
      </c>
      <c r="L2799" s="13">
        <v>5.3</v>
      </c>
      <c r="M2799" s="11">
        <v>-10.0</v>
      </c>
      <c r="N2799" s="14">
        <v>0.74</v>
      </c>
      <c r="O2799" s="13">
        <v>52.7</v>
      </c>
      <c r="P2799" s="13">
        <v>9.3</v>
      </c>
      <c r="Q2799" s="13">
        <v>21.4</v>
      </c>
      <c r="R2799" s="13">
        <v>5.7</v>
      </c>
      <c r="S2799" s="13">
        <v>3.2</v>
      </c>
      <c r="T2799" s="13">
        <v>2.4</v>
      </c>
      <c r="U2799" s="13">
        <v>0.5</v>
      </c>
      <c r="V2799" s="13">
        <v>56.9</v>
      </c>
      <c r="W2799" s="11" t="str">
        <f t="shared" si="1"/>
        <v>C-Weak|BBVA|Operations|2025</v>
      </c>
      <c r="X2799" s="15">
        <f>(MAX(0,MIN(1,1-(K2799-scaling_params!$B$2)/(scaling_params!$C$2-scaling_params!$B$2)))+MAX(0,MIN(1,(L2799-scaling_params!$B$3)/(scaling_params!$C$3-scaling_params!$B$3))))/2</f>
        <v>0.1691176471</v>
      </c>
      <c r="Y2799" s="15">
        <f>(MAX(0,MIN(1,(M2799-scaling_params!$B$4)/(scaling_params!$C$4-scaling_params!$B$4)))+MAX(0,MIN(1,(N2799-scaling_params!$B$5)/(scaling_params!$C$5-scaling_params!$B$5))))/2</f>
        <v>0.3886904762</v>
      </c>
      <c r="Z2799" s="15">
        <f>(MAX(0,MIN(1,(O2799-scaling_params!$B$6)/(scaling_params!$C$6-scaling_params!$B$6)))+MAX(0,MIN(1,1-(P2799-scaling_params!$B$7)/(scaling_params!$C$7-scaling_params!$B$7)))+MAX(0,MIN(1,(T2799-scaling_params!$B$11)/(scaling_params!$C$11-scaling_params!$B$11))))/3</f>
        <v>0.08571428571</v>
      </c>
      <c r="AA2799" s="15">
        <f>(MAX(0,MIN(1,1-(Q2799-scaling_params!$B$8)/(scaling_params!$C$8-scaling_params!$B$8)))+MAX(0,MIN(1,(R2799-scaling_params!$B$9)/(scaling_params!$C$9-scaling_params!$B$9)))+MAX(0,MIN(1,(S2799-scaling_params!$B$10)/(scaling_params!$C$10-scaling_params!$B$10))))/3</f>
        <v>0.1568627451</v>
      </c>
      <c r="AB2799" s="15">
        <f>(MAX(0,MIN(1,(U2799-scaling_params!$B$12)/(scaling_params!$C$12-scaling_params!$B$12)))+MAX(0,MIN(1,(V2799-scaling_params!$B$13)/(scaling_params!$C$13-scaling_params!$B$13))))/2</f>
        <v>0.1227272727</v>
      </c>
      <c r="AC2799" s="13">
        <f>(scaling_params!$G$2*X2799+scaling_params!$G$3*Y2799+scaling_params!$G$4*Z2799+scaling_params!$G$5*AA2799+scaling_params!$G$6*AB2799)*100</f>
        <v>19.33174274</v>
      </c>
      <c r="AD2799" s="11" t="s">
        <v>681</v>
      </c>
      <c r="AE2799" s="11">
        <f t="shared" si="2"/>
        <v>0</v>
      </c>
    </row>
    <row r="2800" ht="15.75" customHeight="1">
      <c r="A2800" s="11" t="s">
        <v>578</v>
      </c>
      <c r="B2800" s="11" t="s">
        <v>163</v>
      </c>
      <c r="C2800" s="11" t="s">
        <v>449</v>
      </c>
      <c r="D2800" s="11" t="s">
        <v>177</v>
      </c>
      <c r="E2800" s="12">
        <v>2024.0</v>
      </c>
      <c r="F2800" s="11" t="s">
        <v>171</v>
      </c>
      <c r="G2800" s="11" t="s">
        <v>184</v>
      </c>
      <c r="H2800" s="11">
        <v>4.0</v>
      </c>
      <c r="I2800" s="13">
        <v>8.6</v>
      </c>
      <c r="J2800" s="11">
        <v>0.0</v>
      </c>
      <c r="K2800" s="13">
        <v>4.9</v>
      </c>
      <c r="L2800" s="13">
        <v>3.7</v>
      </c>
      <c r="M2800" s="11">
        <v>-28.0</v>
      </c>
      <c r="N2800" s="14">
        <v>0.64</v>
      </c>
      <c r="O2800" s="13">
        <v>59.8</v>
      </c>
      <c r="P2800" s="13">
        <v>9.1</v>
      </c>
      <c r="Q2800" s="13">
        <v>23.3</v>
      </c>
      <c r="R2800" s="13">
        <v>7.2</v>
      </c>
      <c r="S2800" s="13">
        <v>2.1</v>
      </c>
      <c r="T2800" s="13">
        <v>1.5</v>
      </c>
      <c r="U2800" s="13">
        <v>0.7</v>
      </c>
      <c r="V2800" s="13">
        <v>50.0</v>
      </c>
      <c r="W2800" s="11" t="str">
        <f t="shared" si="1"/>
        <v>C-Weak|BBVA|Retail|2024</v>
      </c>
      <c r="X2800" s="15">
        <f>(MAX(0,MIN(1,1-(K2800-scaling_params!$B$2)/(scaling_params!$C$2-scaling_params!$B$2)))+MAX(0,MIN(1,(L2800-scaling_params!$B$3)/(scaling_params!$C$3-scaling_params!$B$3))))/2</f>
        <v>0.05147058824</v>
      </c>
      <c r="Y2800" s="15">
        <f>(MAX(0,MIN(1,(M2800-scaling_params!$B$4)/(scaling_params!$C$4-scaling_params!$B$4)))+MAX(0,MIN(1,(N2800-scaling_params!$B$5)/(scaling_params!$C$5-scaling_params!$B$5))))/2</f>
        <v>0.1779761905</v>
      </c>
      <c r="Z2800" s="15">
        <f>(MAX(0,MIN(1,(O2800-scaling_params!$B$6)/(scaling_params!$C$6-scaling_params!$B$6)))+MAX(0,MIN(1,1-(P2800-scaling_params!$B$7)/(scaling_params!$C$7-scaling_params!$B$7)))+MAX(0,MIN(1,(T2800-scaling_params!$B$11)/(scaling_params!$C$11-scaling_params!$B$11))))/3</f>
        <v>0.06181428954</v>
      </c>
      <c r="AA2800" s="15">
        <f>(MAX(0,MIN(1,1-(Q2800-scaling_params!$B$8)/(scaling_params!$C$8-scaling_params!$B$8)))+MAX(0,MIN(1,(R2800-scaling_params!$B$9)/(scaling_params!$C$9-scaling_params!$B$9)))+MAX(0,MIN(1,(S2800-scaling_params!$B$10)/(scaling_params!$C$10-scaling_params!$B$10))))/3</f>
        <v>0.04901960784</v>
      </c>
      <c r="AB2800" s="15">
        <f>(MAX(0,MIN(1,(U2800-scaling_params!$B$12)/(scaling_params!$C$12-scaling_params!$B$12)))+MAX(0,MIN(1,(V2800-scaling_params!$B$13)/(scaling_params!$C$13-scaling_params!$B$13))))/2</f>
        <v>0.06</v>
      </c>
      <c r="AC2800" s="13">
        <f>(scaling_params!$G$2*X2800+scaling_params!$G$3*Y2800+scaling_params!$G$4*Z2800+scaling_params!$G$5*AA2800+scaling_params!$G$6*AB2800)*100</f>
        <v>8.415380202</v>
      </c>
      <c r="AD2800" s="11" t="s">
        <v>681</v>
      </c>
      <c r="AE2800" s="11">
        <f t="shared" si="2"/>
        <v>0</v>
      </c>
    </row>
    <row r="2801" ht="15.75" customHeight="1">
      <c r="A2801" s="11" t="s">
        <v>578</v>
      </c>
      <c r="B2801" s="11" t="s">
        <v>163</v>
      </c>
      <c r="C2801" s="11" t="s">
        <v>449</v>
      </c>
      <c r="D2801" s="11" t="s">
        <v>177</v>
      </c>
      <c r="E2801" s="12">
        <v>2025.0</v>
      </c>
      <c r="F2801" s="11" t="s">
        <v>171</v>
      </c>
      <c r="G2801" s="11" t="s">
        <v>184</v>
      </c>
      <c r="H2801" s="11">
        <v>4.0</v>
      </c>
      <c r="I2801" s="13">
        <v>8.3</v>
      </c>
      <c r="J2801" s="11">
        <v>0.0</v>
      </c>
      <c r="K2801" s="13">
        <v>5.4</v>
      </c>
      <c r="L2801" s="13">
        <v>3.6</v>
      </c>
      <c r="M2801" s="11">
        <v>-28.0</v>
      </c>
      <c r="N2801" s="14">
        <v>0.61</v>
      </c>
      <c r="O2801" s="13">
        <v>52.5</v>
      </c>
      <c r="P2801" s="13">
        <v>9.5</v>
      </c>
      <c r="Q2801" s="13">
        <v>23.0</v>
      </c>
      <c r="R2801" s="13">
        <v>10.6</v>
      </c>
      <c r="S2801" s="13">
        <v>2.1</v>
      </c>
      <c r="T2801" s="13">
        <v>2.2</v>
      </c>
      <c r="U2801" s="13">
        <v>0.7</v>
      </c>
      <c r="V2801" s="13">
        <v>54.7</v>
      </c>
      <c r="W2801" s="11" t="str">
        <f t="shared" si="1"/>
        <v>C-Weak|BBVA|Retail|2025</v>
      </c>
      <c r="X2801" s="15">
        <f>(MAX(0,MIN(1,1-(K2801-scaling_params!$B$2)/(scaling_params!$C$2-scaling_params!$B$2)))+MAX(0,MIN(1,(L2801-scaling_params!$B$3)/(scaling_params!$C$3-scaling_params!$B$3))))/2</f>
        <v>0.04411764706</v>
      </c>
      <c r="Y2801" s="15">
        <f>(MAX(0,MIN(1,(M2801-scaling_params!$B$4)/(scaling_params!$C$4-scaling_params!$B$4)))+MAX(0,MIN(1,(N2801-scaling_params!$B$5)/(scaling_params!$C$5-scaling_params!$B$5))))/2</f>
        <v>0.1404761905</v>
      </c>
      <c r="Z2801" s="15">
        <f>(MAX(0,MIN(1,(O2801-scaling_params!$B$6)/(scaling_params!$C$6-scaling_params!$B$6)))+MAX(0,MIN(1,1-(P2801-scaling_params!$B$7)/(scaling_params!$C$7-scaling_params!$B$7)))+MAX(0,MIN(1,(T2801-scaling_params!$B$11)/(scaling_params!$C$11-scaling_params!$B$11))))/3</f>
        <v>0.06666666667</v>
      </c>
      <c r="AA2801" s="15">
        <f>(MAX(0,MIN(1,1-(Q2801-scaling_params!$B$8)/(scaling_params!$C$8-scaling_params!$B$8)))+MAX(0,MIN(1,(R2801-scaling_params!$B$9)/(scaling_params!$C$9-scaling_params!$B$9)))+MAX(0,MIN(1,(S2801-scaling_params!$B$10)/(scaling_params!$C$10-scaling_params!$B$10))))/3</f>
        <v>0.05745842641</v>
      </c>
      <c r="AB2801" s="15">
        <f>(MAX(0,MIN(1,(U2801-scaling_params!$B$12)/(scaling_params!$C$12-scaling_params!$B$12)))+MAX(0,MIN(1,(V2801-scaling_params!$B$13)/(scaling_params!$C$13-scaling_params!$B$13))))/2</f>
        <v>0.1027272727</v>
      </c>
      <c r="AC2801" s="13">
        <f>(scaling_params!$G$2*X2801+scaling_params!$G$3*Y2801+scaling_params!$G$4*Z2801+scaling_params!$G$5*AA2801+scaling_params!$G$6*AB2801)*100</f>
        <v>8.128071972</v>
      </c>
      <c r="AD2801" s="11" t="s">
        <v>681</v>
      </c>
      <c r="AE2801" s="11">
        <f t="shared" si="2"/>
        <v>0</v>
      </c>
    </row>
    <row r="2802" ht="15.75" customHeight="1">
      <c r="A2802" s="11" t="s">
        <v>579</v>
      </c>
      <c r="B2802" s="11" t="s">
        <v>163</v>
      </c>
      <c r="C2802" s="11" t="s">
        <v>449</v>
      </c>
      <c r="D2802" s="11" t="s">
        <v>170</v>
      </c>
      <c r="E2802" s="12">
        <v>2024.0</v>
      </c>
      <c r="F2802" s="11" t="s">
        <v>171</v>
      </c>
      <c r="G2802" s="11" t="s">
        <v>167</v>
      </c>
      <c r="H2802" s="11">
        <v>1.0</v>
      </c>
      <c r="I2802" s="13">
        <v>8.6</v>
      </c>
      <c r="J2802" s="11">
        <v>0.0</v>
      </c>
      <c r="K2802" s="13">
        <v>4.7</v>
      </c>
      <c r="L2802" s="13">
        <v>5.7</v>
      </c>
      <c r="M2802" s="11">
        <v>-19.0</v>
      </c>
      <c r="N2802" s="14">
        <v>0.7</v>
      </c>
      <c r="O2802" s="13">
        <v>58.3</v>
      </c>
      <c r="P2802" s="13">
        <v>9.6</v>
      </c>
      <c r="Q2802" s="13">
        <v>23.0</v>
      </c>
      <c r="R2802" s="13">
        <v>10.9</v>
      </c>
      <c r="S2802" s="13">
        <v>2.7</v>
      </c>
      <c r="T2802" s="13">
        <v>2.7</v>
      </c>
      <c r="U2802" s="13">
        <v>1.0</v>
      </c>
      <c r="V2802" s="13">
        <v>60.0</v>
      </c>
      <c r="W2802" s="11" t="str">
        <f t="shared" si="1"/>
        <v>C-Weak|BBVA|Risk|2024</v>
      </c>
      <c r="X2802" s="15">
        <f>(MAX(0,MIN(1,1-(K2802-scaling_params!$B$2)/(scaling_params!$C$2-scaling_params!$B$2)))+MAX(0,MIN(1,(L2802-scaling_params!$B$3)/(scaling_params!$C$3-scaling_params!$B$3))))/2</f>
        <v>0.1985294118</v>
      </c>
      <c r="Y2802" s="15">
        <f>(MAX(0,MIN(1,(M2802-scaling_params!$B$4)/(scaling_params!$C$4-scaling_params!$B$4)))+MAX(0,MIN(1,(N2802-scaling_params!$B$5)/(scaling_params!$C$5-scaling_params!$B$5))))/2</f>
        <v>0.2958333333</v>
      </c>
      <c r="Z2802" s="15">
        <f>(MAX(0,MIN(1,(O2802-scaling_params!$B$6)/(scaling_params!$C$6-scaling_params!$B$6)))+MAX(0,MIN(1,1-(P2802-scaling_params!$B$7)/(scaling_params!$C$7-scaling_params!$B$7)))+MAX(0,MIN(1,(T2802-scaling_params!$B$11)/(scaling_params!$C$11-scaling_params!$B$11))))/3</f>
        <v>0.1423385196</v>
      </c>
      <c r="AA2802" s="15">
        <f>(MAX(0,MIN(1,1-(Q2802-scaling_params!$B$8)/(scaling_params!$C$8-scaling_params!$B$8)))+MAX(0,MIN(1,(R2802-scaling_params!$B$9)/(scaling_params!$C$9-scaling_params!$B$9)))+MAX(0,MIN(1,(S2802-scaling_params!$B$10)/(scaling_params!$C$10-scaling_params!$B$10))))/3</f>
        <v>0.1289401837</v>
      </c>
      <c r="AB2802" s="15">
        <f>(MAX(0,MIN(1,(U2802-scaling_params!$B$12)/(scaling_params!$C$12-scaling_params!$B$12)))+MAX(0,MIN(1,(V2802-scaling_params!$B$13)/(scaling_params!$C$13-scaling_params!$B$13))))/2</f>
        <v>0.1509090909</v>
      </c>
      <c r="AC2802" s="13">
        <f>(scaling_params!$G$2*X2802+scaling_params!$G$3*Y2802+scaling_params!$G$4*Z2802+scaling_params!$G$5*AA2802+scaling_params!$G$6*AB2802)*100</f>
        <v>19.01255422</v>
      </c>
      <c r="AD2802" s="11" t="s">
        <v>681</v>
      </c>
      <c r="AE2802" s="11">
        <f t="shared" si="2"/>
        <v>0</v>
      </c>
    </row>
    <row r="2803" ht="15.75" customHeight="1">
      <c r="A2803" s="11" t="s">
        <v>579</v>
      </c>
      <c r="B2803" s="11" t="s">
        <v>163</v>
      </c>
      <c r="C2803" s="11" t="s">
        <v>449</v>
      </c>
      <c r="D2803" s="11" t="s">
        <v>170</v>
      </c>
      <c r="E2803" s="12">
        <v>2025.0</v>
      </c>
      <c r="F2803" s="11" t="s">
        <v>171</v>
      </c>
      <c r="G2803" s="11" t="s">
        <v>167</v>
      </c>
      <c r="H2803" s="11">
        <v>1.0</v>
      </c>
      <c r="I2803" s="13">
        <v>8.3</v>
      </c>
      <c r="J2803" s="11">
        <v>1.0</v>
      </c>
      <c r="K2803" s="13">
        <v>4.1</v>
      </c>
      <c r="L2803" s="13">
        <v>5.6</v>
      </c>
      <c r="M2803" s="11">
        <v>10.0</v>
      </c>
      <c r="N2803" s="14">
        <v>0.67</v>
      </c>
      <c r="O2803" s="13">
        <v>54.6</v>
      </c>
      <c r="P2803" s="13">
        <v>8.4</v>
      </c>
      <c r="Q2803" s="13">
        <v>21.3</v>
      </c>
      <c r="R2803" s="13">
        <v>7.8</v>
      </c>
      <c r="S2803" s="13">
        <v>2.1</v>
      </c>
      <c r="T2803" s="13">
        <v>2.6</v>
      </c>
      <c r="U2803" s="13">
        <v>0.9</v>
      </c>
      <c r="V2803" s="13">
        <v>57.2</v>
      </c>
      <c r="W2803" s="11" t="str">
        <f t="shared" si="1"/>
        <v>C-Weak|BBVA|Risk|2025</v>
      </c>
      <c r="X2803" s="15">
        <f>(MAX(0,MIN(1,1-(K2803-scaling_params!$B$2)/(scaling_params!$C$2-scaling_params!$B$2)))+MAX(0,MIN(1,(L2803-scaling_params!$B$3)/(scaling_params!$C$3-scaling_params!$B$3))))/2</f>
        <v>0.1911764706</v>
      </c>
      <c r="Y2803" s="15">
        <f>(MAX(0,MIN(1,(M2803-scaling_params!$B$4)/(scaling_params!$C$4-scaling_params!$B$4)))+MAX(0,MIN(1,(N2803-scaling_params!$B$5)/(scaling_params!$C$5-scaling_params!$B$5))))/2</f>
        <v>0.3964285714</v>
      </c>
      <c r="Z2803" s="15">
        <f>(MAX(0,MIN(1,(O2803-scaling_params!$B$6)/(scaling_params!$C$6-scaling_params!$B$6)))+MAX(0,MIN(1,1-(P2803-scaling_params!$B$7)/(scaling_params!$C$7-scaling_params!$B$7)))+MAX(0,MIN(1,(T2803-scaling_params!$B$11)/(scaling_params!$C$11-scaling_params!$B$11))))/3</f>
        <v>0.1768339768</v>
      </c>
      <c r="AA2803" s="15">
        <f>(MAX(0,MIN(1,1-(Q2803-scaling_params!$B$8)/(scaling_params!$C$8-scaling_params!$B$8)))+MAX(0,MIN(1,(R2803-scaling_params!$B$9)/(scaling_params!$C$9-scaling_params!$B$9)))+MAX(0,MIN(1,(S2803-scaling_params!$B$10)/(scaling_params!$C$10-scaling_params!$B$10))))/3</f>
        <v>0.04901960784</v>
      </c>
      <c r="AB2803" s="15">
        <f>(MAX(0,MIN(1,(U2803-scaling_params!$B$12)/(scaling_params!$C$12-scaling_params!$B$12)))+MAX(0,MIN(1,(V2803-scaling_params!$B$13)/(scaling_params!$C$13-scaling_params!$B$13))))/2</f>
        <v>0.1254545455</v>
      </c>
      <c r="AC2803" s="13">
        <f>(scaling_params!$G$2*X2803+scaling_params!$G$3*Y2803+scaling_params!$G$4*Z2803+scaling_params!$G$5*AA2803+scaling_params!$G$6*AB2803)*100</f>
        <v>20.30742568</v>
      </c>
      <c r="AD2803" s="11" t="s">
        <v>681</v>
      </c>
      <c r="AE2803" s="11">
        <f t="shared" si="2"/>
        <v>0</v>
      </c>
    </row>
    <row r="2804" ht="15.75" customHeight="1">
      <c r="A2804" s="11" t="s">
        <v>580</v>
      </c>
      <c r="B2804" s="11" t="s">
        <v>163</v>
      </c>
      <c r="C2804" s="11" t="s">
        <v>449</v>
      </c>
      <c r="D2804" s="11" t="s">
        <v>170</v>
      </c>
      <c r="E2804" s="12">
        <v>2024.0</v>
      </c>
      <c r="F2804" s="11" t="s">
        <v>171</v>
      </c>
      <c r="G2804" s="11" t="s">
        <v>184</v>
      </c>
      <c r="H2804" s="11">
        <v>4.0</v>
      </c>
      <c r="I2804" s="13">
        <v>8.6</v>
      </c>
      <c r="J2804" s="11">
        <v>0.0</v>
      </c>
      <c r="K2804" s="13">
        <v>4.7</v>
      </c>
      <c r="L2804" s="13">
        <v>4.2</v>
      </c>
      <c r="M2804" s="11">
        <v>-31.0</v>
      </c>
      <c r="N2804" s="14">
        <v>0.6</v>
      </c>
      <c r="O2804" s="13">
        <v>58.3</v>
      </c>
      <c r="P2804" s="13">
        <v>9.6</v>
      </c>
      <c r="Q2804" s="13">
        <v>23.0</v>
      </c>
      <c r="R2804" s="13">
        <v>10.9</v>
      </c>
      <c r="S2804" s="13">
        <v>2.1</v>
      </c>
      <c r="T2804" s="13">
        <v>2.1</v>
      </c>
      <c r="U2804" s="13">
        <v>1.0</v>
      </c>
      <c r="V2804" s="13">
        <v>43.9</v>
      </c>
      <c r="W2804" s="11" t="str">
        <f t="shared" si="1"/>
        <v>C-Weak|BBVA|Risk|2024</v>
      </c>
      <c r="X2804" s="15">
        <f>(MAX(0,MIN(1,1-(K2804-scaling_params!$B$2)/(scaling_params!$C$2-scaling_params!$B$2)))+MAX(0,MIN(1,(L2804-scaling_params!$B$3)/(scaling_params!$C$3-scaling_params!$B$3))))/2</f>
        <v>0.08823529412</v>
      </c>
      <c r="Y2804" s="15">
        <f>(MAX(0,MIN(1,(M2804-scaling_params!$B$4)/(scaling_params!$C$4-scaling_params!$B$4)))+MAX(0,MIN(1,(N2804-scaling_params!$B$5)/(scaling_params!$C$5-scaling_params!$B$5))))/2</f>
        <v>0.1136904762</v>
      </c>
      <c r="Z2804" s="15">
        <f>(MAX(0,MIN(1,(O2804-scaling_params!$B$6)/(scaling_params!$C$6-scaling_params!$B$6)))+MAX(0,MIN(1,1-(P2804-scaling_params!$B$7)/(scaling_params!$C$7-scaling_params!$B$7)))+MAX(0,MIN(1,(T2804-scaling_params!$B$11)/(scaling_params!$C$11-scaling_params!$B$11))))/3</f>
        <v>0.08519566242</v>
      </c>
      <c r="AA2804" s="15">
        <f>(MAX(0,MIN(1,1-(Q2804-scaling_params!$B$8)/(scaling_params!$C$8-scaling_params!$B$8)))+MAX(0,MIN(1,(R2804-scaling_params!$B$9)/(scaling_params!$C$9-scaling_params!$B$9)))+MAX(0,MIN(1,(S2804-scaling_params!$B$10)/(scaling_params!$C$10-scaling_params!$B$10))))/3</f>
        <v>0.07011665426</v>
      </c>
      <c r="AB2804" s="15">
        <f>(MAX(0,MIN(1,(U2804-scaling_params!$B$12)/(scaling_params!$C$12-scaling_params!$B$12)))+MAX(0,MIN(1,(V2804-scaling_params!$B$13)/(scaling_params!$C$13-scaling_params!$B$13))))/2</f>
        <v>0.004545454545</v>
      </c>
      <c r="AC2804" s="13">
        <f>(scaling_params!$G$2*X2804+scaling_params!$G$3*Y2804+scaling_params!$G$4*Z2804+scaling_params!$G$5*AA2804+scaling_params!$G$6*AB2804)*100</f>
        <v>8.035043148</v>
      </c>
      <c r="AD2804" s="11" t="s">
        <v>681</v>
      </c>
      <c r="AE2804" s="11">
        <f t="shared" si="2"/>
        <v>0</v>
      </c>
    </row>
    <row r="2805" ht="15.75" customHeight="1">
      <c r="A2805" s="11" t="s">
        <v>580</v>
      </c>
      <c r="B2805" s="11" t="s">
        <v>163</v>
      </c>
      <c r="C2805" s="11" t="s">
        <v>449</v>
      </c>
      <c r="D2805" s="11" t="s">
        <v>170</v>
      </c>
      <c r="E2805" s="12">
        <v>2025.0</v>
      </c>
      <c r="F2805" s="11" t="s">
        <v>171</v>
      </c>
      <c r="G2805" s="11" t="s">
        <v>184</v>
      </c>
      <c r="H2805" s="11">
        <v>4.0</v>
      </c>
      <c r="I2805" s="13">
        <v>8.3</v>
      </c>
      <c r="J2805" s="11">
        <v>0.0</v>
      </c>
      <c r="K2805" s="13">
        <v>4.1</v>
      </c>
      <c r="L2805" s="13">
        <v>4.3</v>
      </c>
      <c r="M2805" s="11">
        <v>-18.0</v>
      </c>
      <c r="N2805" s="14">
        <v>0.62</v>
      </c>
      <c r="O2805" s="13">
        <v>54.6</v>
      </c>
      <c r="P2805" s="13">
        <v>8.4</v>
      </c>
      <c r="Q2805" s="13">
        <v>21.3</v>
      </c>
      <c r="R2805" s="13">
        <v>7.8</v>
      </c>
      <c r="S2805" s="13">
        <v>2.6</v>
      </c>
      <c r="T2805" s="13">
        <v>2.0</v>
      </c>
      <c r="U2805" s="13">
        <v>0.9</v>
      </c>
      <c r="V2805" s="13">
        <v>53.9</v>
      </c>
      <c r="W2805" s="11" t="str">
        <f t="shared" si="1"/>
        <v>C-Weak|BBVA|Risk|2025</v>
      </c>
      <c r="X2805" s="15">
        <f>(MAX(0,MIN(1,1-(K2805-scaling_params!$B$2)/(scaling_params!$C$2-scaling_params!$B$2)))+MAX(0,MIN(1,(L2805-scaling_params!$B$3)/(scaling_params!$C$3-scaling_params!$B$3))))/2</f>
        <v>0.09558823529</v>
      </c>
      <c r="Y2805" s="15">
        <f>(MAX(0,MIN(1,(M2805-scaling_params!$B$4)/(scaling_params!$C$4-scaling_params!$B$4)))+MAX(0,MIN(1,(N2805-scaling_params!$B$5)/(scaling_params!$C$5-scaling_params!$B$5))))/2</f>
        <v>0.2005952381</v>
      </c>
      <c r="Z2805" s="15">
        <f>(MAX(0,MIN(1,(O2805-scaling_params!$B$6)/(scaling_params!$C$6-scaling_params!$B$6)))+MAX(0,MIN(1,1-(P2805-scaling_params!$B$7)/(scaling_params!$C$7-scaling_params!$B$7)))+MAX(0,MIN(1,(T2805-scaling_params!$B$11)/(scaling_params!$C$11-scaling_params!$B$11))))/3</f>
        <v>0.1196911197</v>
      </c>
      <c r="AA2805" s="15">
        <f>(MAX(0,MIN(1,1-(Q2805-scaling_params!$B$8)/(scaling_params!$C$8-scaling_params!$B$8)))+MAX(0,MIN(1,(R2805-scaling_params!$B$9)/(scaling_params!$C$9-scaling_params!$B$9)))+MAX(0,MIN(1,(S2805-scaling_params!$B$10)/(scaling_params!$C$10-scaling_params!$B$10))))/3</f>
        <v>0.09803921569</v>
      </c>
      <c r="AB2805" s="15">
        <f>(MAX(0,MIN(1,(U2805-scaling_params!$B$12)/(scaling_params!$C$12-scaling_params!$B$12)))+MAX(0,MIN(1,(V2805-scaling_params!$B$13)/(scaling_params!$C$13-scaling_params!$B$13))))/2</f>
        <v>0.09545454545</v>
      </c>
      <c r="AC2805" s="13">
        <f>(scaling_params!$G$2*X2805+scaling_params!$G$3*Y2805+scaling_params!$G$4*Z2805+scaling_params!$G$5*AA2805+scaling_params!$G$6*AB2805)*100</f>
        <v>12.62490677</v>
      </c>
      <c r="AD2805" s="11" t="s">
        <v>681</v>
      </c>
      <c r="AE2805" s="11">
        <f t="shared" si="2"/>
        <v>0</v>
      </c>
    </row>
    <row r="2806" ht="15.75" customHeight="1">
      <c r="A2806" s="11" t="s">
        <v>581</v>
      </c>
      <c r="B2806" s="11" t="s">
        <v>163</v>
      </c>
      <c r="C2806" s="11" t="s">
        <v>449</v>
      </c>
      <c r="D2806" s="11" t="s">
        <v>177</v>
      </c>
      <c r="E2806" s="12">
        <v>2024.0</v>
      </c>
      <c r="F2806" s="11" t="s">
        <v>171</v>
      </c>
      <c r="G2806" s="11" t="s">
        <v>167</v>
      </c>
      <c r="H2806" s="11">
        <v>3.0</v>
      </c>
      <c r="I2806" s="13">
        <v>8.6</v>
      </c>
      <c r="J2806" s="11">
        <v>0.0</v>
      </c>
      <c r="K2806" s="13">
        <v>4.9</v>
      </c>
      <c r="L2806" s="13">
        <v>5.9</v>
      </c>
      <c r="M2806" s="11">
        <v>-18.0</v>
      </c>
      <c r="N2806" s="14">
        <v>0.69</v>
      </c>
      <c r="O2806" s="13">
        <v>59.8</v>
      </c>
      <c r="P2806" s="13">
        <v>9.1</v>
      </c>
      <c r="Q2806" s="13">
        <v>23.3</v>
      </c>
      <c r="R2806" s="13">
        <v>7.2</v>
      </c>
      <c r="S2806" s="13">
        <v>2.1</v>
      </c>
      <c r="T2806" s="13">
        <v>2.4</v>
      </c>
      <c r="U2806" s="13">
        <v>0.7</v>
      </c>
      <c r="V2806" s="13">
        <v>47.3</v>
      </c>
      <c r="W2806" s="11" t="str">
        <f t="shared" si="1"/>
        <v>C-Weak|BBVA|Retail|2024</v>
      </c>
      <c r="X2806" s="15">
        <f>(MAX(0,MIN(1,1-(K2806-scaling_params!$B$2)/(scaling_params!$C$2-scaling_params!$B$2)))+MAX(0,MIN(1,(L2806-scaling_params!$B$3)/(scaling_params!$C$3-scaling_params!$B$3))))/2</f>
        <v>0.2132352941</v>
      </c>
      <c r="Y2806" s="15">
        <f>(MAX(0,MIN(1,(M2806-scaling_params!$B$4)/(scaling_params!$C$4-scaling_params!$B$4)))+MAX(0,MIN(1,(N2806-scaling_params!$B$5)/(scaling_params!$C$5-scaling_params!$B$5))))/2</f>
        <v>0.2880952381</v>
      </c>
      <c r="Z2806" s="15">
        <f>(MAX(0,MIN(1,(O2806-scaling_params!$B$6)/(scaling_params!$C$6-scaling_params!$B$6)))+MAX(0,MIN(1,1-(P2806-scaling_params!$B$7)/(scaling_params!$C$7-scaling_params!$B$7)))+MAX(0,MIN(1,(T2806-scaling_params!$B$11)/(scaling_params!$C$11-scaling_params!$B$11))))/3</f>
        <v>0.1475285753</v>
      </c>
      <c r="AA2806" s="15">
        <f>(MAX(0,MIN(1,1-(Q2806-scaling_params!$B$8)/(scaling_params!$C$8-scaling_params!$B$8)))+MAX(0,MIN(1,(R2806-scaling_params!$B$9)/(scaling_params!$C$9-scaling_params!$B$9)))+MAX(0,MIN(1,(S2806-scaling_params!$B$10)/(scaling_params!$C$10-scaling_params!$B$10))))/3</f>
        <v>0.04901960784</v>
      </c>
      <c r="AB2806" s="15">
        <f>(MAX(0,MIN(1,(U2806-scaling_params!$B$12)/(scaling_params!$C$12-scaling_params!$B$12)))+MAX(0,MIN(1,(V2806-scaling_params!$B$13)/(scaling_params!$C$13-scaling_params!$B$13))))/2</f>
        <v>0.03545454545</v>
      </c>
      <c r="AC2806" s="13">
        <f>(scaling_params!$G$2*X2806+scaling_params!$G$3*Y2806+scaling_params!$G$4*Z2806+scaling_params!$G$5*AA2806+scaling_params!$G$6*AB2806)*100</f>
        <v>16.52929776</v>
      </c>
      <c r="AD2806" s="11" t="s">
        <v>681</v>
      </c>
      <c r="AE2806" s="11">
        <f t="shared" si="2"/>
        <v>0</v>
      </c>
    </row>
    <row r="2807" ht="15.75" customHeight="1">
      <c r="A2807" s="11" t="s">
        <v>581</v>
      </c>
      <c r="B2807" s="11" t="s">
        <v>163</v>
      </c>
      <c r="C2807" s="11" t="s">
        <v>449</v>
      </c>
      <c r="D2807" s="11" t="s">
        <v>177</v>
      </c>
      <c r="E2807" s="12">
        <v>2025.0</v>
      </c>
      <c r="F2807" s="11" t="s">
        <v>171</v>
      </c>
      <c r="G2807" s="11" t="s">
        <v>167</v>
      </c>
      <c r="H2807" s="11">
        <v>3.0</v>
      </c>
      <c r="I2807" s="13">
        <v>8.3</v>
      </c>
      <c r="J2807" s="11">
        <v>0.0</v>
      </c>
      <c r="K2807" s="13">
        <v>5.4</v>
      </c>
      <c r="L2807" s="13">
        <v>4.2</v>
      </c>
      <c r="M2807" s="11">
        <v>-18.0</v>
      </c>
      <c r="N2807" s="14">
        <v>0.74</v>
      </c>
      <c r="O2807" s="13">
        <v>52.5</v>
      </c>
      <c r="P2807" s="13">
        <v>9.5</v>
      </c>
      <c r="Q2807" s="13">
        <v>23.0</v>
      </c>
      <c r="R2807" s="13">
        <v>10.6</v>
      </c>
      <c r="S2807" s="13">
        <v>2.4</v>
      </c>
      <c r="T2807" s="13">
        <v>2.7</v>
      </c>
      <c r="U2807" s="13">
        <v>0.7</v>
      </c>
      <c r="V2807" s="13">
        <v>66.6</v>
      </c>
      <c r="W2807" s="11" t="str">
        <f t="shared" si="1"/>
        <v>C-Weak|BBVA|Retail|2025</v>
      </c>
      <c r="X2807" s="15">
        <f>(MAX(0,MIN(1,1-(K2807-scaling_params!$B$2)/(scaling_params!$C$2-scaling_params!$B$2)))+MAX(0,MIN(1,(L2807-scaling_params!$B$3)/(scaling_params!$C$3-scaling_params!$B$3))))/2</f>
        <v>0.08823529412</v>
      </c>
      <c r="Y2807" s="15">
        <f>(MAX(0,MIN(1,(M2807-scaling_params!$B$4)/(scaling_params!$C$4-scaling_params!$B$4)))+MAX(0,MIN(1,(N2807-scaling_params!$B$5)/(scaling_params!$C$5-scaling_params!$B$5))))/2</f>
        <v>0.3505952381</v>
      </c>
      <c r="Z2807" s="15">
        <f>(MAX(0,MIN(1,(O2807-scaling_params!$B$6)/(scaling_params!$C$6-scaling_params!$B$6)))+MAX(0,MIN(1,1-(P2807-scaling_params!$B$7)/(scaling_params!$C$7-scaling_params!$B$7)))+MAX(0,MIN(1,(T2807-scaling_params!$B$11)/(scaling_params!$C$11-scaling_params!$B$11))))/3</f>
        <v>0.1142857143</v>
      </c>
      <c r="AA2807" s="15">
        <f>(MAX(0,MIN(1,1-(Q2807-scaling_params!$B$8)/(scaling_params!$C$8-scaling_params!$B$8)))+MAX(0,MIN(1,(R2807-scaling_params!$B$9)/(scaling_params!$C$9-scaling_params!$B$9)))+MAX(0,MIN(1,(S2807-scaling_params!$B$10)/(scaling_params!$C$10-scaling_params!$B$10))))/3</f>
        <v>0.08687019111</v>
      </c>
      <c r="AB2807" s="15">
        <f>(MAX(0,MIN(1,(U2807-scaling_params!$B$12)/(scaling_params!$C$12-scaling_params!$B$12)))+MAX(0,MIN(1,(V2807-scaling_params!$B$13)/(scaling_params!$C$13-scaling_params!$B$13))))/2</f>
        <v>0.2109090909</v>
      </c>
      <c r="AC2807" s="13">
        <f>(scaling_params!$G$2*X2807+scaling_params!$G$3*Y2807+scaling_params!$G$4*Z2807+scaling_params!$G$5*AA2807+scaling_params!$G$6*AB2807)*100</f>
        <v>17.01587443</v>
      </c>
      <c r="AD2807" s="11" t="s">
        <v>681</v>
      </c>
      <c r="AE2807" s="11">
        <f t="shared" si="2"/>
        <v>0</v>
      </c>
    </row>
    <row r="2808" ht="15.75" customHeight="1">
      <c r="A2808" s="11" t="s">
        <v>582</v>
      </c>
      <c r="B2808" s="11" t="s">
        <v>163</v>
      </c>
      <c r="C2808" s="11" t="s">
        <v>449</v>
      </c>
      <c r="D2808" s="11" t="s">
        <v>181</v>
      </c>
      <c r="E2808" s="12">
        <v>2024.0</v>
      </c>
      <c r="F2808" s="11" t="s">
        <v>166</v>
      </c>
      <c r="G2808" s="11" t="s">
        <v>167</v>
      </c>
      <c r="H2808" s="11">
        <v>1.0</v>
      </c>
      <c r="I2808" s="13">
        <v>8.6</v>
      </c>
      <c r="J2808" s="11">
        <v>1.0</v>
      </c>
      <c r="K2808" s="13">
        <v>5.0</v>
      </c>
      <c r="L2808" s="13">
        <v>5.3</v>
      </c>
      <c r="M2808" s="11">
        <v>2.0</v>
      </c>
      <c r="N2808" s="14">
        <v>0.73</v>
      </c>
      <c r="O2808" s="13">
        <v>58.2</v>
      </c>
      <c r="P2808" s="13">
        <v>10.1</v>
      </c>
      <c r="Q2808" s="13">
        <v>23.5</v>
      </c>
      <c r="R2808" s="13">
        <v>8.2</v>
      </c>
      <c r="S2808" s="13">
        <v>2.7</v>
      </c>
      <c r="T2808" s="13">
        <v>2.1</v>
      </c>
      <c r="U2808" s="13">
        <v>1.0</v>
      </c>
      <c r="V2808" s="13">
        <v>63.2</v>
      </c>
      <c r="W2808" s="11" t="str">
        <f t="shared" si="1"/>
        <v>C-Weak|BBVA|Corporate|2024</v>
      </c>
      <c r="X2808" s="15">
        <f>(MAX(0,MIN(1,1-(K2808-scaling_params!$B$2)/(scaling_params!$C$2-scaling_params!$B$2)))+MAX(0,MIN(1,(L2808-scaling_params!$B$3)/(scaling_params!$C$3-scaling_params!$B$3))))/2</f>
        <v>0.1691176471</v>
      </c>
      <c r="Y2808" s="15">
        <f>(MAX(0,MIN(1,(M2808-scaling_params!$B$4)/(scaling_params!$C$4-scaling_params!$B$4)))+MAX(0,MIN(1,(N2808-scaling_params!$B$5)/(scaling_params!$C$5-scaling_params!$B$5))))/2</f>
        <v>0.4333333333</v>
      </c>
      <c r="Z2808" s="15">
        <f>(MAX(0,MIN(1,(O2808-scaling_params!$B$6)/(scaling_params!$C$6-scaling_params!$B$6)))+MAX(0,MIN(1,1-(P2808-scaling_params!$B$7)/(scaling_params!$C$7-scaling_params!$B$7)))+MAX(0,MIN(1,(T2808-scaling_params!$B$11)/(scaling_params!$C$11-scaling_params!$B$11))))/3</f>
        <v>0.08354549741</v>
      </c>
      <c r="AA2808" s="15">
        <f>(MAX(0,MIN(1,1-(Q2808-scaling_params!$B$8)/(scaling_params!$C$8-scaling_params!$B$8)))+MAX(0,MIN(1,(R2808-scaling_params!$B$9)/(scaling_params!$C$9-scaling_params!$B$9)))+MAX(0,MIN(1,(S2808-scaling_params!$B$10)/(scaling_params!$C$10-scaling_params!$B$10))))/3</f>
        <v>0.1078431373</v>
      </c>
      <c r="AB2808" s="15">
        <f>(MAX(0,MIN(1,(U2808-scaling_params!$B$12)/(scaling_params!$C$12-scaling_params!$B$12)))+MAX(0,MIN(1,(V2808-scaling_params!$B$13)/(scaling_params!$C$13-scaling_params!$B$13))))/2</f>
        <v>0.18</v>
      </c>
      <c r="AC2808" s="13">
        <f>(scaling_params!$G$2*X2808+scaling_params!$G$3*Y2808+scaling_params!$G$4*Z2808+scaling_params!$G$5*AA2808+scaling_params!$G$6*AB2808)*100</f>
        <v>20.14295644</v>
      </c>
      <c r="AD2808" s="11" t="s">
        <v>681</v>
      </c>
      <c r="AE2808" s="11">
        <f t="shared" si="2"/>
        <v>0</v>
      </c>
    </row>
    <row r="2809" ht="15.75" customHeight="1">
      <c r="A2809" s="11" t="s">
        <v>582</v>
      </c>
      <c r="B2809" s="11" t="s">
        <v>163</v>
      </c>
      <c r="C2809" s="11" t="s">
        <v>449</v>
      </c>
      <c r="D2809" s="11" t="s">
        <v>181</v>
      </c>
      <c r="E2809" s="12">
        <v>2025.0</v>
      </c>
      <c r="F2809" s="11" t="s">
        <v>166</v>
      </c>
      <c r="G2809" s="11" t="s">
        <v>167</v>
      </c>
      <c r="H2809" s="11">
        <v>1.0</v>
      </c>
      <c r="I2809" s="13">
        <v>8.3</v>
      </c>
      <c r="J2809" s="11">
        <v>1.0</v>
      </c>
      <c r="K2809" s="13">
        <v>5.1</v>
      </c>
      <c r="L2809" s="13">
        <v>5.1</v>
      </c>
      <c r="M2809" s="11">
        <v>1.0</v>
      </c>
      <c r="N2809" s="14">
        <v>0.78</v>
      </c>
      <c r="O2809" s="13">
        <v>54.3</v>
      </c>
      <c r="P2809" s="13">
        <v>9.4</v>
      </c>
      <c r="Q2809" s="13">
        <v>22.9</v>
      </c>
      <c r="R2809" s="13">
        <v>7.0</v>
      </c>
      <c r="S2809" s="13">
        <v>2.9</v>
      </c>
      <c r="T2809" s="13">
        <v>2.9</v>
      </c>
      <c r="U2809" s="13">
        <v>0.8</v>
      </c>
      <c r="V2809" s="13">
        <v>55.3</v>
      </c>
      <c r="W2809" s="11" t="str">
        <f t="shared" si="1"/>
        <v>C-Weak|BBVA|Corporate|2025</v>
      </c>
      <c r="X2809" s="15">
        <f>(MAX(0,MIN(1,1-(K2809-scaling_params!$B$2)/(scaling_params!$C$2-scaling_params!$B$2)))+MAX(0,MIN(1,(L2809-scaling_params!$B$3)/(scaling_params!$C$3-scaling_params!$B$3))))/2</f>
        <v>0.1544117647</v>
      </c>
      <c r="Y2809" s="15">
        <f>(MAX(0,MIN(1,(M2809-scaling_params!$B$4)/(scaling_params!$C$4-scaling_params!$B$4)))+MAX(0,MIN(1,(N2809-scaling_params!$B$5)/(scaling_params!$C$5-scaling_params!$B$5))))/2</f>
        <v>0.4910714286</v>
      </c>
      <c r="Z2809" s="15">
        <f>(MAX(0,MIN(1,(O2809-scaling_params!$B$6)/(scaling_params!$C$6-scaling_params!$B$6)))+MAX(0,MIN(1,1-(P2809-scaling_params!$B$7)/(scaling_params!$C$7-scaling_params!$B$7)))+MAX(0,MIN(1,(T2809-scaling_params!$B$11)/(scaling_params!$C$11-scaling_params!$B$11))))/3</f>
        <v>0.1333333333</v>
      </c>
      <c r="AA2809" s="15">
        <f>(MAX(0,MIN(1,1-(Q2809-scaling_params!$B$8)/(scaling_params!$C$8-scaling_params!$B$8)))+MAX(0,MIN(1,(R2809-scaling_params!$B$9)/(scaling_params!$C$9-scaling_params!$B$9)))+MAX(0,MIN(1,(S2809-scaling_params!$B$10)/(scaling_params!$C$10-scaling_params!$B$10))))/3</f>
        <v>0.1274509804</v>
      </c>
      <c r="AB2809" s="15">
        <f>(MAX(0,MIN(1,(U2809-scaling_params!$B$12)/(scaling_params!$C$12-scaling_params!$B$12)))+MAX(0,MIN(1,(V2809-scaling_params!$B$13)/(scaling_params!$C$13-scaling_params!$B$13))))/2</f>
        <v>0.1081818182</v>
      </c>
      <c r="AC2809" s="13">
        <f>(scaling_params!$G$2*X2809+scaling_params!$G$3*Y2809+scaling_params!$G$4*Z2809+scaling_params!$G$5*AA2809+scaling_params!$G$6*AB2809)*100</f>
        <v>21.82187108</v>
      </c>
      <c r="AD2809" s="11" t="s">
        <v>681</v>
      </c>
      <c r="AE2809" s="11">
        <f t="shared" si="2"/>
        <v>0</v>
      </c>
    </row>
    <row r="2810" ht="15.75" customHeight="1">
      <c r="A2810" s="11" t="s">
        <v>583</v>
      </c>
      <c r="B2810" s="11" t="s">
        <v>163</v>
      </c>
      <c r="C2810" s="11" t="s">
        <v>449</v>
      </c>
      <c r="D2810" s="11" t="s">
        <v>181</v>
      </c>
      <c r="E2810" s="12">
        <v>2024.0</v>
      </c>
      <c r="F2810" s="11" t="s">
        <v>171</v>
      </c>
      <c r="G2810" s="11" t="s">
        <v>172</v>
      </c>
      <c r="H2810" s="11">
        <v>5.0</v>
      </c>
      <c r="I2810" s="13">
        <v>8.6</v>
      </c>
      <c r="J2810" s="11">
        <v>1.0</v>
      </c>
      <c r="K2810" s="13">
        <v>5.0</v>
      </c>
      <c r="L2810" s="13">
        <v>3.8</v>
      </c>
      <c r="M2810" s="11">
        <v>-8.0</v>
      </c>
      <c r="N2810" s="14">
        <v>0.67</v>
      </c>
      <c r="O2810" s="13">
        <v>58.2</v>
      </c>
      <c r="P2810" s="13">
        <v>10.1</v>
      </c>
      <c r="Q2810" s="13">
        <v>23.5</v>
      </c>
      <c r="R2810" s="13">
        <v>8.2</v>
      </c>
      <c r="S2810" s="13">
        <v>2.6</v>
      </c>
      <c r="T2810" s="13">
        <v>2.5</v>
      </c>
      <c r="U2810" s="13">
        <v>1.0</v>
      </c>
      <c r="V2810" s="13">
        <v>54.1</v>
      </c>
      <c r="W2810" s="11" t="str">
        <f t="shared" si="1"/>
        <v>C-Weak|BBVA|Corporate|2024</v>
      </c>
      <c r="X2810" s="15">
        <f>(MAX(0,MIN(1,1-(K2810-scaling_params!$B$2)/(scaling_params!$C$2-scaling_params!$B$2)))+MAX(0,MIN(1,(L2810-scaling_params!$B$3)/(scaling_params!$C$3-scaling_params!$B$3))))/2</f>
        <v>0.05882352941</v>
      </c>
      <c r="Y2810" s="15">
        <f>(MAX(0,MIN(1,(M2810-scaling_params!$B$4)/(scaling_params!$C$4-scaling_params!$B$4)))+MAX(0,MIN(1,(N2810-scaling_params!$B$5)/(scaling_params!$C$5-scaling_params!$B$5))))/2</f>
        <v>0.3107142857</v>
      </c>
      <c r="Z2810" s="15">
        <f>(MAX(0,MIN(1,(O2810-scaling_params!$B$6)/(scaling_params!$C$6-scaling_params!$B$6)))+MAX(0,MIN(1,1-(P2810-scaling_params!$B$7)/(scaling_params!$C$7-scaling_params!$B$7)))+MAX(0,MIN(1,(T2810-scaling_params!$B$11)/(scaling_params!$C$11-scaling_params!$B$11))))/3</f>
        <v>0.1216407355</v>
      </c>
      <c r="AA2810" s="15">
        <f>(MAX(0,MIN(1,1-(Q2810-scaling_params!$B$8)/(scaling_params!$C$8-scaling_params!$B$8)))+MAX(0,MIN(1,(R2810-scaling_params!$B$9)/(scaling_params!$C$9-scaling_params!$B$9)))+MAX(0,MIN(1,(S2810-scaling_params!$B$10)/(scaling_params!$C$10-scaling_params!$B$10))))/3</f>
        <v>0.09803921569</v>
      </c>
      <c r="AB2810" s="15">
        <f>(MAX(0,MIN(1,(U2810-scaling_params!$B$12)/(scaling_params!$C$12-scaling_params!$B$12)))+MAX(0,MIN(1,(V2810-scaling_params!$B$13)/(scaling_params!$C$13-scaling_params!$B$13))))/2</f>
        <v>0.09727272727</v>
      </c>
      <c r="AC2810" s="13">
        <f>(scaling_params!$G$2*X2810+scaling_params!$G$3*Y2810+scaling_params!$G$4*Z2810+scaling_params!$G$5*AA2810+scaling_params!$G$6*AB2810)*100</f>
        <v>14.41600432</v>
      </c>
      <c r="AD2810" s="11" t="s">
        <v>681</v>
      </c>
      <c r="AE2810" s="11">
        <f t="shared" si="2"/>
        <v>0</v>
      </c>
    </row>
    <row r="2811" ht="15.75" customHeight="1">
      <c r="A2811" s="11" t="s">
        <v>583</v>
      </c>
      <c r="B2811" s="11" t="s">
        <v>163</v>
      </c>
      <c r="C2811" s="11" t="s">
        <v>449</v>
      </c>
      <c r="D2811" s="11" t="s">
        <v>181</v>
      </c>
      <c r="E2811" s="12">
        <v>2025.0</v>
      </c>
      <c r="F2811" s="11" t="s">
        <v>171</v>
      </c>
      <c r="G2811" s="11" t="s">
        <v>172</v>
      </c>
      <c r="H2811" s="11">
        <v>5.0</v>
      </c>
      <c r="I2811" s="13">
        <v>8.3</v>
      </c>
      <c r="J2811" s="11">
        <v>0.0</v>
      </c>
      <c r="K2811" s="13">
        <v>5.1</v>
      </c>
      <c r="L2811" s="13">
        <v>4.4</v>
      </c>
      <c r="M2811" s="11">
        <v>-19.0</v>
      </c>
      <c r="N2811" s="14">
        <v>0.66</v>
      </c>
      <c r="O2811" s="13">
        <v>54.3</v>
      </c>
      <c r="P2811" s="13">
        <v>9.4</v>
      </c>
      <c r="Q2811" s="13">
        <v>22.9</v>
      </c>
      <c r="R2811" s="13">
        <v>7.0</v>
      </c>
      <c r="S2811" s="13">
        <v>2.8</v>
      </c>
      <c r="T2811" s="13">
        <v>2.2</v>
      </c>
      <c r="U2811" s="13">
        <v>0.8</v>
      </c>
      <c r="V2811" s="13">
        <v>63.8</v>
      </c>
      <c r="W2811" s="11" t="str">
        <f t="shared" si="1"/>
        <v>C-Weak|BBVA|Corporate|2025</v>
      </c>
      <c r="X2811" s="15">
        <f>(MAX(0,MIN(1,1-(K2811-scaling_params!$B$2)/(scaling_params!$C$2-scaling_params!$B$2)))+MAX(0,MIN(1,(L2811-scaling_params!$B$3)/(scaling_params!$C$3-scaling_params!$B$3))))/2</f>
        <v>0.1029411765</v>
      </c>
      <c r="Y2811" s="15">
        <f>(MAX(0,MIN(1,(M2811-scaling_params!$B$4)/(scaling_params!$C$4-scaling_params!$B$4)))+MAX(0,MIN(1,(N2811-scaling_params!$B$5)/(scaling_params!$C$5-scaling_params!$B$5))))/2</f>
        <v>0.2458333333</v>
      </c>
      <c r="Z2811" s="15">
        <f>(MAX(0,MIN(1,(O2811-scaling_params!$B$6)/(scaling_params!$C$6-scaling_params!$B$6)))+MAX(0,MIN(1,1-(P2811-scaling_params!$B$7)/(scaling_params!$C$7-scaling_params!$B$7)))+MAX(0,MIN(1,(T2811-scaling_params!$B$11)/(scaling_params!$C$11-scaling_params!$B$11))))/3</f>
        <v>0.06666666667</v>
      </c>
      <c r="AA2811" s="15">
        <f>(MAX(0,MIN(1,1-(Q2811-scaling_params!$B$8)/(scaling_params!$C$8-scaling_params!$B$8)))+MAX(0,MIN(1,(R2811-scaling_params!$B$9)/(scaling_params!$C$9-scaling_params!$B$9)))+MAX(0,MIN(1,(S2811-scaling_params!$B$10)/(scaling_params!$C$10-scaling_params!$B$10))))/3</f>
        <v>0.1176470588</v>
      </c>
      <c r="AB2811" s="15">
        <f>(MAX(0,MIN(1,(U2811-scaling_params!$B$12)/(scaling_params!$C$12-scaling_params!$B$12)))+MAX(0,MIN(1,(V2811-scaling_params!$B$13)/(scaling_params!$C$13-scaling_params!$B$13))))/2</f>
        <v>0.1854545455</v>
      </c>
      <c r="AC2811" s="13">
        <f>(scaling_params!$G$2*X2811+scaling_params!$G$3*Y2811+scaling_params!$G$4*Z2811+scaling_params!$G$5*AA2811+scaling_params!$G$6*AB2811)*100</f>
        <v>14.02181952</v>
      </c>
      <c r="AD2811" s="11" t="s">
        <v>681</v>
      </c>
      <c r="AE2811" s="11">
        <f t="shared" si="2"/>
        <v>0</v>
      </c>
    </row>
    <row r="2812" ht="15.75" customHeight="1">
      <c r="A2812" s="11" t="s">
        <v>584</v>
      </c>
      <c r="B2812" s="11" t="s">
        <v>163</v>
      </c>
      <c r="C2812" s="11" t="s">
        <v>449</v>
      </c>
      <c r="D2812" s="11" t="s">
        <v>177</v>
      </c>
      <c r="E2812" s="12">
        <v>2024.0</v>
      </c>
      <c r="F2812" s="11" t="s">
        <v>166</v>
      </c>
      <c r="G2812" s="11" t="s">
        <v>167</v>
      </c>
      <c r="H2812" s="11">
        <v>1.0</v>
      </c>
      <c r="I2812" s="13">
        <v>8.6</v>
      </c>
      <c r="J2812" s="11">
        <v>0.0</v>
      </c>
      <c r="K2812" s="13">
        <v>4.9</v>
      </c>
      <c r="L2812" s="13">
        <v>4.9</v>
      </c>
      <c r="M2812" s="11">
        <v>-18.0</v>
      </c>
      <c r="N2812" s="14">
        <v>0.72</v>
      </c>
      <c r="O2812" s="13">
        <v>59.8</v>
      </c>
      <c r="P2812" s="13">
        <v>9.1</v>
      </c>
      <c r="Q2812" s="13">
        <v>23.3</v>
      </c>
      <c r="R2812" s="13">
        <v>7.2</v>
      </c>
      <c r="S2812" s="13">
        <v>2.3</v>
      </c>
      <c r="T2812" s="13">
        <v>2.7</v>
      </c>
      <c r="U2812" s="13">
        <v>0.7</v>
      </c>
      <c r="V2812" s="13">
        <v>63.0</v>
      </c>
      <c r="W2812" s="11" t="str">
        <f t="shared" si="1"/>
        <v>C-Weak|BBVA|Retail|2024</v>
      </c>
      <c r="X2812" s="15">
        <f>(MAX(0,MIN(1,1-(K2812-scaling_params!$B$2)/(scaling_params!$C$2-scaling_params!$B$2)))+MAX(0,MIN(1,(L2812-scaling_params!$B$3)/(scaling_params!$C$3-scaling_params!$B$3))))/2</f>
        <v>0.1397058824</v>
      </c>
      <c r="Y2812" s="15">
        <f>(MAX(0,MIN(1,(M2812-scaling_params!$B$4)/(scaling_params!$C$4-scaling_params!$B$4)))+MAX(0,MIN(1,(N2812-scaling_params!$B$5)/(scaling_params!$C$5-scaling_params!$B$5))))/2</f>
        <v>0.3255952381</v>
      </c>
      <c r="Z2812" s="15">
        <f>(MAX(0,MIN(1,(O2812-scaling_params!$B$6)/(scaling_params!$C$6-scaling_params!$B$6)))+MAX(0,MIN(1,1-(P2812-scaling_params!$B$7)/(scaling_params!$C$7-scaling_params!$B$7)))+MAX(0,MIN(1,(T2812-scaling_params!$B$11)/(scaling_params!$C$11-scaling_params!$B$11))))/3</f>
        <v>0.1761000038</v>
      </c>
      <c r="AA2812" s="15">
        <f>(MAX(0,MIN(1,1-(Q2812-scaling_params!$B$8)/(scaling_params!$C$8-scaling_params!$B$8)))+MAX(0,MIN(1,(R2812-scaling_params!$B$9)/(scaling_params!$C$9-scaling_params!$B$9)))+MAX(0,MIN(1,(S2812-scaling_params!$B$10)/(scaling_params!$C$10-scaling_params!$B$10))))/3</f>
        <v>0.06862745098</v>
      </c>
      <c r="AB2812" s="15">
        <f>(MAX(0,MIN(1,(U2812-scaling_params!$B$12)/(scaling_params!$C$12-scaling_params!$B$12)))+MAX(0,MIN(1,(V2812-scaling_params!$B$13)/(scaling_params!$C$13-scaling_params!$B$13))))/2</f>
        <v>0.1781818182</v>
      </c>
      <c r="AC2812" s="13">
        <f>(scaling_params!$G$2*X2812+scaling_params!$G$3*Y2812+scaling_params!$G$4*Z2812+scaling_params!$G$5*AA2812+scaling_params!$G$6*AB2812)*100</f>
        <v>18.38331501</v>
      </c>
      <c r="AD2812" s="11" t="s">
        <v>681</v>
      </c>
      <c r="AE2812" s="11">
        <f t="shared" si="2"/>
        <v>0</v>
      </c>
    </row>
    <row r="2813" ht="15.75" customHeight="1">
      <c r="A2813" s="11" t="s">
        <v>584</v>
      </c>
      <c r="B2813" s="11" t="s">
        <v>163</v>
      </c>
      <c r="C2813" s="11" t="s">
        <v>449</v>
      </c>
      <c r="D2813" s="11" t="s">
        <v>177</v>
      </c>
      <c r="E2813" s="12">
        <v>2025.0</v>
      </c>
      <c r="F2813" s="11" t="s">
        <v>166</v>
      </c>
      <c r="G2813" s="11" t="s">
        <v>167</v>
      </c>
      <c r="H2813" s="11">
        <v>1.0</v>
      </c>
      <c r="I2813" s="13">
        <v>8.3</v>
      </c>
      <c r="J2813" s="11">
        <v>0.0</v>
      </c>
      <c r="K2813" s="13">
        <v>5.4</v>
      </c>
      <c r="L2813" s="13">
        <v>4.8</v>
      </c>
      <c r="M2813" s="11">
        <v>-23.0</v>
      </c>
      <c r="N2813" s="14">
        <v>0.67</v>
      </c>
      <c r="O2813" s="13">
        <v>52.5</v>
      </c>
      <c r="P2813" s="13">
        <v>9.5</v>
      </c>
      <c r="Q2813" s="13">
        <v>23.0</v>
      </c>
      <c r="R2813" s="13">
        <v>10.6</v>
      </c>
      <c r="S2813" s="13">
        <v>2.4</v>
      </c>
      <c r="T2813" s="13">
        <v>1.9</v>
      </c>
      <c r="U2813" s="13">
        <v>0.7</v>
      </c>
      <c r="V2813" s="13">
        <v>61.5</v>
      </c>
      <c r="W2813" s="11" t="str">
        <f t="shared" si="1"/>
        <v>C-Weak|BBVA|Retail|2025</v>
      </c>
      <c r="X2813" s="15">
        <f>(MAX(0,MIN(1,1-(K2813-scaling_params!$B$2)/(scaling_params!$C$2-scaling_params!$B$2)))+MAX(0,MIN(1,(L2813-scaling_params!$B$3)/(scaling_params!$C$3-scaling_params!$B$3))))/2</f>
        <v>0.1323529412</v>
      </c>
      <c r="Y2813" s="15">
        <f>(MAX(0,MIN(1,(M2813-scaling_params!$B$4)/(scaling_params!$C$4-scaling_params!$B$4)))+MAX(0,MIN(1,(N2813-scaling_params!$B$5)/(scaling_params!$C$5-scaling_params!$B$5))))/2</f>
        <v>0.2392857143</v>
      </c>
      <c r="Z2813" s="15">
        <f>(MAX(0,MIN(1,(O2813-scaling_params!$B$6)/(scaling_params!$C$6-scaling_params!$B$6)))+MAX(0,MIN(1,1-(P2813-scaling_params!$B$7)/(scaling_params!$C$7-scaling_params!$B$7)))+MAX(0,MIN(1,(T2813-scaling_params!$B$11)/(scaling_params!$C$11-scaling_params!$B$11))))/3</f>
        <v>0.0380952381</v>
      </c>
      <c r="AA2813" s="15">
        <f>(MAX(0,MIN(1,1-(Q2813-scaling_params!$B$8)/(scaling_params!$C$8-scaling_params!$B$8)))+MAX(0,MIN(1,(R2813-scaling_params!$B$9)/(scaling_params!$C$9-scaling_params!$B$9)))+MAX(0,MIN(1,(S2813-scaling_params!$B$10)/(scaling_params!$C$10-scaling_params!$B$10))))/3</f>
        <v>0.08687019111</v>
      </c>
      <c r="AB2813" s="15">
        <f>(MAX(0,MIN(1,(U2813-scaling_params!$B$12)/(scaling_params!$C$12-scaling_params!$B$12)))+MAX(0,MIN(1,(V2813-scaling_params!$B$13)/(scaling_params!$C$13-scaling_params!$B$13))))/2</f>
        <v>0.1645454545</v>
      </c>
      <c r="AC2813" s="13">
        <f>(scaling_params!$G$2*X2813+scaling_params!$G$3*Y2813+scaling_params!$G$4*Z2813+scaling_params!$G$5*AA2813+scaling_params!$G$6*AB2813)*100</f>
        <v>13.09929823</v>
      </c>
      <c r="AD2813" s="11" t="s">
        <v>681</v>
      </c>
      <c r="AE2813" s="11">
        <f t="shared" si="2"/>
        <v>0</v>
      </c>
    </row>
    <row r="2814" ht="15.75" customHeight="1">
      <c r="A2814" s="11" t="s">
        <v>585</v>
      </c>
      <c r="B2814" s="11" t="s">
        <v>163</v>
      </c>
      <c r="C2814" s="11" t="s">
        <v>449</v>
      </c>
      <c r="D2814" s="11" t="s">
        <v>165</v>
      </c>
      <c r="E2814" s="12">
        <v>2024.0</v>
      </c>
      <c r="F2814" s="11" t="s">
        <v>171</v>
      </c>
      <c r="G2814" s="11" t="s">
        <v>184</v>
      </c>
      <c r="H2814" s="11">
        <v>5.0</v>
      </c>
      <c r="I2814" s="13">
        <v>8.6</v>
      </c>
      <c r="J2814" s="11">
        <v>0.0</v>
      </c>
      <c r="K2814" s="13">
        <v>5.2</v>
      </c>
      <c r="L2814" s="13">
        <v>5.0</v>
      </c>
      <c r="M2814" s="11">
        <v>-23.0</v>
      </c>
      <c r="N2814" s="14">
        <v>0.69</v>
      </c>
      <c r="O2814" s="13">
        <v>53.3</v>
      </c>
      <c r="P2814" s="13">
        <v>9.3</v>
      </c>
      <c r="Q2814" s="13">
        <v>24.0</v>
      </c>
      <c r="R2814" s="13">
        <v>6.7</v>
      </c>
      <c r="S2814" s="13">
        <v>2.9</v>
      </c>
      <c r="T2814" s="13">
        <v>2.6</v>
      </c>
      <c r="U2814" s="13">
        <v>0.6</v>
      </c>
      <c r="V2814" s="13">
        <v>60.7</v>
      </c>
      <c r="W2814" s="11" t="str">
        <f t="shared" si="1"/>
        <v>C-Weak|BBVA|Operations|2024</v>
      </c>
      <c r="X2814" s="15">
        <f>(MAX(0,MIN(1,1-(K2814-scaling_params!$B$2)/(scaling_params!$C$2-scaling_params!$B$2)))+MAX(0,MIN(1,(L2814-scaling_params!$B$3)/(scaling_params!$C$3-scaling_params!$B$3))))/2</f>
        <v>0.1470588235</v>
      </c>
      <c r="Y2814" s="15">
        <f>(MAX(0,MIN(1,(M2814-scaling_params!$B$4)/(scaling_params!$C$4-scaling_params!$B$4)))+MAX(0,MIN(1,(N2814-scaling_params!$B$5)/(scaling_params!$C$5-scaling_params!$B$5))))/2</f>
        <v>0.2642857143</v>
      </c>
      <c r="Z2814" s="15">
        <f>(MAX(0,MIN(1,(O2814-scaling_params!$B$6)/(scaling_params!$C$6-scaling_params!$B$6)))+MAX(0,MIN(1,1-(P2814-scaling_params!$B$7)/(scaling_params!$C$7-scaling_params!$B$7)))+MAX(0,MIN(1,(T2814-scaling_params!$B$11)/(scaling_params!$C$11-scaling_params!$B$11))))/3</f>
        <v>0.1047619048</v>
      </c>
      <c r="AA2814" s="15">
        <f>(MAX(0,MIN(1,1-(Q2814-scaling_params!$B$8)/(scaling_params!$C$8-scaling_params!$B$8)))+MAX(0,MIN(1,(R2814-scaling_params!$B$9)/(scaling_params!$C$9-scaling_params!$B$9)))+MAX(0,MIN(1,(S2814-scaling_params!$B$10)/(scaling_params!$C$10-scaling_params!$B$10))))/3</f>
        <v>0.1274509804</v>
      </c>
      <c r="AB2814" s="15">
        <f>(MAX(0,MIN(1,(U2814-scaling_params!$B$12)/(scaling_params!$C$12-scaling_params!$B$12)))+MAX(0,MIN(1,(V2814-scaling_params!$B$13)/(scaling_params!$C$13-scaling_params!$B$13))))/2</f>
        <v>0.1572727273</v>
      </c>
      <c r="AC2814" s="13">
        <f>(scaling_params!$G$2*X2814+scaling_params!$G$3*Y2814+scaling_params!$G$4*Z2814+scaling_params!$G$5*AA2814+scaling_params!$G$6*AB2814)*100</f>
        <v>16.22745684</v>
      </c>
      <c r="AD2814" s="11" t="s">
        <v>681</v>
      </c>
      <c r="AE2814" s="11">
        <f t="shared" si="2"/>
        <v>0</v>
      </c>
    </row>
    <row r="2815" ht="15.75" customHeight="1">
      <c r="A2815" s="11" t="s">
        <v>585</v>
      </c>
      <c r="B2815" s="11" t="s">
        <v>163</v>
      </c>
      <c r="C2815" s="11" t="s">
        <v>449</v>
      </c>
      <c r="D2815" s="11" t="s">
        <v>165</v>
      </c>
      <c r="E2815" s="12">
        <v>2025.0</v>
      </c>
      <c r="F2815" s="11" t="s">
        <v>171</v>
      </c>
      <c r="G2815" s="11" t="s">
        <v>184</v>
      </c>
      <c r="H2815" s="11">
        <v>5.0</v>
      </c>
      <c r="I2815" s="13">
        <v>8.3</v>
      </c>
      <c r="J2815" s="11">
        <v>0.0</v>
      </c>
      <c r="K2815" s="13">
        <v>4.5</v>
      </c>
      <c r="L2815" s="13">
        <v>6.1</v>
      </c>
      <c r="M2815" s="11">
        <v>-4.0</v>
      </c>
      <c r="N2815" s="14">
        <v>0.74</v>
      </c>
      <c r="O2815" s="13">
        <v>52.7</v>
      </c>
      <c r="P2815" s="13">
        <v>9.3</v>
      </c>
      <c r="Q2815" s="13">
        <v>21.4</v>
      </c>
      <c r="R2815" s="13">
        <v>5.7</v>
      </c>
      <c r="S2815" s="13">
        <v>2.7</v>
      </c>
      <c r="T2815" s="13">
        <v>3.7</v>
      </c>
      <c r="U2815" s="13">
        <v>0.5</v>
      </c>
      <c r="V2815" s="13">
        <v>62.1</v>
      </c>
      <c r="W2815" s="11" t="str">
        <f t="shared" si="1"/>
        <v>C-Weak|BBVA|Operations|2025</v>
      </c>
      <c r="X2815" s="15">
        <f>(MAX(0,MIN(1,1-(K2815-scaling_params!$B$2)/(scaling_params!$C$2-scaling_params!$B$2)))+MAX(0,MIN(1,(L2815-scaling_params!$B$3)/(scaling_params!$C$3-scaling_params!$B$3))))/2</f>
        <v>0.2279411765</v>
      </c>
      <c r="Y2815" s="15">
        <f>(MAX(0,MIN(1,(M2815-scaling_params!$B$4)/(scaling_params!$C$4-scaling_params!$B$4)))+MAX(0,MIN(1,(N2815-scaling_params!$B$5)/(scaling_params!$C$5-scaling_params!$B$5))))/2</f>
        <v>0.4172619048</v>
      </c>
      <c r="Z2815" s="15">
        <f>(MAX(0,MIN(1,(O2815-scaling_params!$B$6)/(scaling_params!$C$6-scaling_params!$B$6)))+MAX(0,MIN(1,1-(P2815-scaling_params!$B$7)/(scaling_params!$C$7-scaling_params!$B$7)))+MAX(0,MIN(1,(T2815-scaling_params!$B$11)/(scaling_params!$C$11-scaling_params!$B$11))))/3</f>
        <v>0.2095238095</v>
      </c>
      <c r="AA2815" s="15">
        <f>(MAX(0,MIN(1,1-(Q2815-scaling_params!$B$8)/(scaling_params!$C$8-scaling_params!$B$8)))+MAX(0,MIN(1,(R2815-scaling_params!$B$9)/(scaling_params!$C$9-scaling_params!$B$9)))+MAX(0,MIN(1,(S2815-scaling_params!$B$10)/(scaling_params!$C$10-scaling_params!$B$10))))/3</f>
        <v>0.1078431373</v>
      </c>
      <c r="AB2815" s="15">
        <f>(MAX(0,MIN(1,(U2815-scaling_params!$B$12)/(scaling_params!$C$12-scaling_params!$B$12)))+MAX(0,MIN(1,(V2815-scaling_params!$B$13)/(scaling_params!$C$13-scaling_params!$B$13))))/2</f>
        <v>0.17</v>
      </c>
      <c r="AC2815" s="13">
        <f>(scaling_params!$G$2*X2815+scaling_params!$G$3*Y2815+scaling_params!$G$4*Z2815+scaling_params!$G$5*AA2815+scaling_params!$G$6*AB2815)*100</f>
        <v>23.99012115</v>
      </c>
      <c r="AD2815" s="11" t="s">
        <v>681</v>
      </c>
      <c r="AE2815" s="11">
        <f t="shared" si="2"/>
        <v>0</v>
      </c>
    </row>
    <row r="2816" ht="15.75" customHeight="1">
      <c r="A2816" s="11" t="s">
        <v>586</v>
      </c>
      <c r="B2816" s="11" t="s">
        <v>163</v>
      </c>
      <c r="C2816" s="11" t="s">
        <v>449</v>
      </c>
      <c r="D2816" s="11" t="s">
        <v>165</v>
      </c>
      <c r="E2816" s="12">
        <v>2024.0</v>
      </c>
      <c r="F2816" s="11" t="s">
        <v>171</v>
      </c>
      <c r="G2816" s="11" t="s">
        <v>184</v>
      </c>
      <c r="H2816" s="11">
        <v>1.0</v>
      </c>
      <c r="I2816" s="13">
        <v>8.6</v>
      </c>
      <c r="J2816" s="11">
        <v>0.0</v>
      </c>
      <c r="K2816" s="13">
        <v>5.2</v>
      </c>
      <c r="L2816" s="13">
        <v>5.4</v>
      </c>
      <c r="M2816" s="11">
        <v>-4.0</v>
      </c>
      <c r="N2816" s="14">
        <v>0.69</v>
      </c>
      <c r="O2816" s="13">
        <v>53.3</v>
      </c>
      <c r="P2816" s="13">
        <v>9.3</v>
      </c>
      <c r="Q2816" s="13">
        <v>24.0</v>
      </c>
      <c r="R2816" s="13">
        <v>6.7</v>
      </c>
      <c r="S2816" s="13">
        <v>2.7</v>
      </c>
      <c r="T2816" s="13">
        <v>2.3</v>
      </c>
      <c r="U2816" s="13">
        <v>0.6</v>
      </c>
      <c r="V2816" s="13">
        <v>58.8</v>
      </c>
      <c r="W2816" s="11" t="str">
        <f t="shared" si="1"/>
        <v>C-Weak|BBVA|Operations|2024</v>
      </c>
      <c r="X2816" s="15">
        <f>(MAX(0,MIN(1,1-(K2816-scaling_params!$B$2)/(scaling_params!$C$2-scaling_params!$B$2)))+MAX(0,MIN(1,(L2816-scaling_params!$B$3)/(scaling_params!$C$3-scaling_params!$B$3))))/2</f>
        <v>0.1764705882</v>
      </c>
      <c r="Y2816" s="15">
        <f>(MAX(0,MIN(1,(M2816-scaling_params!$B$4)/(scaling_params!$C$4-scaling_params!$B$4)))+MAX(0,MIN(1,(N2816-scaling_params!$B$5)/(scaling_params!$C$5-scaling_params!$B$5))))/2</f>
        <v>0.3547619048</v>
      </c>
      <c r="Z2816" s="15">
        <f>(MAX(0,MIN(1,(O2816-scaling_params!$B$6)/(scaling_params!$C$6-scaling_params!$B$6)))+MAX(0,MIN(1,1-(P2816-scaling_params!$B$7)/(scaling_params!$C$7-scaling_params!$B$7)))+MAX(0,MIN(1,(T2816-scaling_params!$B$11)/(scaling_params!$C$11-scaling_params!$B$11))))/3</f>
        <v>0.07619047619</v>
      </c>
      <c r="AA2816" s="15">
        <f>(MAX(0,MIN(1,1-(Q2816-scaling_params!$B$8)/(scaling_params!$C$8-scaling_params!$B$8)))+MAX(0,MIN(1,(R2816-scaling_params!$B$9)/(scaling_params!$C$9-scaling_params!$B$9)))+MAX(0,MIN(1,(S2816-scaling_params!$B$10)/(scaling_params!$C$10-scaling_params!$B$10))))/3</f>
        <v>0.1078431373</v>
      </c>
      <c r="AB2816" s="15">
        <f>(MAX(0,MIN(1,(U2816-scaling_params!$B$12)/(scaling_params!$C$12-scaling_params!$B$12)))+MAX(0,MIN(1,(V2816-scaling_params!$B$13)/(scaling_params!$C$13-scaling_params!$B$13))))/2</f>
        <v>0.14</v>
      </c>
      <c r="AC2816" s="13">
        <f>(scaling_params!$G$2*X2816+scaling_params!$G$3*Y2816+scaling_params!$G$4*Z2816+scaling_params!$G$5*AA2816+scaling_params!$G$6*AB2816)*100</f>
        <v>17.82447899</v>
      </c>
      <c r="AD2816" s="11" t="s">
        <v>681</v>
      </c>
      <c r="AE2816" s="11">
        <f t="shared" si="2"/>
        <v>0</v>
      </c>
    </row>
    <row r="2817" ht="15.75" customHeight="1">
      <c r="A2817" s="11" t="s">
        <v>586</v>
      </c>
      <c r="B2817" s="11" t="s">
        <v>163</v>
      </c>
      <c r="C2817" s="11" t="s">
        <v>449</v>
      </c>
      <c r="D2817" s="11" t="s">
        <v>165</v>
      </c>
      <c r="E2817" s="12">
        <v>2025.0</v>
      </c>
      <c r="F2817" s="11" t="s">
        <v>171</v>
      </c>
      <c r="G2817" s="11" t="s">
        <v>184</v>
      </c>
      <c r="H2817" s="11">
        <v>1.0</v>
      </c>
      <c r="I2817" s="13">
        <v>8.3</v>
      </c>
      <c r="J2817" s="11">
        <v>0.0</v>
      </c>
      <c r="K2817" s="13">
        <v>4.5</v>
      </c>
      <c r="L2817" s="13">
        <v>5.0</v>
      </c>
      <c r="M2817" s="11">
        <v>-20.0</v>
      </c>
      <c r="N2817" s="14">
        <v>0.74</v>
      </c>
      <c r="O2817" s="13">
        <v>52.7</v>
      </c>
      <c r="P2817" s="13">
        <v>9.3</v>
      </c>
      <c r="Q2817" s="13">
        <v>21.4</v>
      </c>
      <c r="R2817" s="13">
        <v>5.7</v>
      </c>
      <c r="S2817" s="13">
        <v>3.0</v>
      </c>
      <c r="T2817" s="13">
        <v>2.9</v>
      </c>
      <c r="U2817" s="13">
        <v>0.5</v>
      </c>
      <c r="V2817" s="13">
        <v>56.0</v>
      </c>
      <c r="W2817" s="11" t="str">
        <f t="shared" si="1"/>
        <v>C-Weak|BBVA|Operations|2025</v>
      </c>
      <c r="X2817" s="15">
        <f>(MAX(0,MIN(1,1-(K2817-scaling_params!$B$2)/(scaling_params!$C$2-scaling_params!$B$2)))+MAX(0,MIN(1,(L2817-scaling_params!$B$3)/(scaling_params!$C$3-scaling_params!$B$3))))/2</f>
        <v>0.1470588235</v>
      </c>
      <c r="Y2817" s="15">
        <f>(MAX(0,MIN(1,(M2817-scaling_params!$B$4)/(scaling_params!$C$4-scaling_params!$B$4)))+MAX(0,MIN(1,(N2817-scaling_params!$B$5)/(scaling_params!$C$5-scaling_params!$B$5))))/2</f>
        <v>0.3410714286</v>
      </c>
      <c r="Z2817" s="15">
        <f>(MAX(0,MIN(1,(O2817-scaling_params!$B$6)/(scaling_params!$C$6-scaling_params!$B$6)))+MAX(0,MIN(1,1-(P2817-scaling_params!$B$7)/(scaling_params!$C$7-scaling_params!$B$7)))+MAX(0,MIN(1,(T2817-scaling_params!$B$11)/(scaling_params!$C$11-scaling_params!$B$11))))/3</f>
        <v>0.1333333333</v>
      </c>
      <c r="AA2817" s="15">
        <f>(MAX(0,MIN(1,1-(Q2817-scaling_params!$B$8)/(scaling_params!$C$8-scaling_params!$B$8)))+MAX(0,MIN(1,(R2817-scaling_params!$B$9)/(scaling_params!$C$9-scaling_params!$B$9)))+MAX(0,MIN(1,(S2817-scaling_params!$B$10)/(scaling_params!$C$10-scaling_params!$B$10))))/3</f>
        <v>0.137254902</v>
      </c>
      <c r="AB2817" s="15">
        <f>(MAX(0,MIN(1,(U2817-scaling_params!$B$12)/(scaling_params!$C$12-scaling_params!$B$12)))+MAX(0,MIN(1,(V2817-scaling_params!$B$13)/(scaling_params!$C$13-scaling_params!$B$13))))/2</f>
        <v>0.1145454545</v>
      </c>
      <c r="AC2817" s="13">
        <f>(scaling_params!$G$2*X2817+scaling_params!$G$3*Y2817+scaling_params!$G$4*Z2817+scaling_params!$G$5*AA2817+scaling_params!$G$6*AB2817)*100</f>
        <v>18.3717169</v>
      </c>
      <c r="AD2817" s="11" t="s">
        <v>681</v>
      </c>
      <c r="AE2817" s="11">
        <f t="shared" si="2"/>
        <v>0</v>
      </c>
    </row>
    <row r="2818" ht="15.75" customHeight="1">
      <c r="A2818" s="11" t="s">
        <v>587</v>
      </c>
      <c r="B2818" s="11" t="s">
        <v>163</v>
      </c>
      <c r="C2818" s="11" t="s">
        <v>449</v>
      </c>
      <c r="D2818" s="11" t="s">
        <v>174</v>
      </c>
      <c r="E2818" s="12">
        <v>2024.0</v>
      </c>
      <c r="F2818" s="11" t="s">
        <v>171</v>
      </c>
      <c r="G2818" s="11" t="s">
        <v>175</v>
      </c>
      <c r="H2818" s="11">
        <v>3.0</v>
      </c>
      <c r="I2818" s="13">
        <v>8.6</v>
      </c>
      <c r="J2818" s="11">
        <v>0.0</v>
      </c>
      <c r="K2818" s="13">
        <v>4.4</v>
      </c>
      <c r="L2818" s="13">
        <v>3.1</v>
      </c>
      <c r="M2818" s="11">
        <v>-13.0</v>
      </c>
      <c r="N2818" s="14">
        <v>0.66</v>
      </c>
      <c r="O2818" s="13">
        <v>50.8</v>
      </c>
      <c r="P2818" s="13">
        <v>10.1</v>
      </c>
      <c r="Q2818" s="13">
        <v>23.5</v>
      </c>
      <c r="R2818" s="13">
        <v>5.6</v>
      </c>
      <c r="S2818" s="13">
        <v>2.3</v>
      </c>
      <c r="T2818" s="13">
        <v>2.0</v>
      </c>
      <c r="U2818" s="13">
        <v>0.8</v>
      </c>
      <c r="V2818" s="13">
        <v>55.9</v>
      </c>
      <c r="W2818" s="11" t="str">
        <f t="shared" si="1"/>
        <v>C-Weak|BBVA|Digital|2024</v>
      </c>
      <c r="X2818" s="15">
        <f>(MAX(0,MIN(1,1-(K2818-scaling_params!$B$2)/(scaling_params!$C$2-scaling_params!$B$2)))+MAX(0,MIN(1,(L2818-scaling_params!$B$3)/(scaling_params!$C$3-scaling_params!$B$3))))/2</f>
        <v>0.007352941176</v>
      </c>
      <c r="Y2818" s="15">
        <f>(MAX(0,MIN(1,(M2818-scaling_params!$B$4)/(scaling_params!$C$4-scaling_params!$B$4)))+MAX(0,MIN(1,(N2818-scaling_params!$B$5)/(scaling_params!$C$5-scaling_params!$B$5))))/2</f>
        <v>0.2744047619</v>
      </c>
      <c r="Z2818" s="15">
        <f>(MAX(0,MIN(1,(O2818-scaling_params!$B$6)/(scaling_params!$C$6-scaling_params!$B$6)))+MAX(0,MIN(1,1-(P2818-scaling_params!$B$7)/(scaling_params!$C$7-scaling_params!$B$7)))+MAX(0,MIN(1,(T2818-scaling_params!$B$11)/(scaling_params!$C$11-scaling_params!$B$11))))/3</f>
        <v>0.04761904762</v>
      </c>
      <c r="AA2818" s="15">
        <f>(MAX(0,MIN(1,1-(Q2818-scaling_params!$B$8)/(scaling_params!$C$8-scaling_params!$B$8)))+MAX(0,MIN(1,(R2818-scaling_params!$B$9)/(scaling_params!$C$9-scaling_params!$B$9)))+MAX(0,MIN(1,(S2818-scaling_params!$B$10)/(scaling_params!$C$10-scaling_params!$B$10))))/3</f>
        <v>0.06862745098</v>
      </c>
      <c r="AB2818" s="15">
        <f>(MAX(0,MIN(1,(U2818-scaling_params!$B$12)/(scaling_params!$C$12-scaling_params!$B$12)))+MAX(0,MIN(1,(V2818-scaling_params!$B$13)/(scaling_params!$C$13-scaling_params!$B$13))))/2</f>
        <v>0.1136363636</v>
      </c>
      <c r="AC2818" s="13">
        <f>(scaling_params!$G$2*X2818+scaling_params!$G$3*Y2818+scaling_params!$G$4*Z2818+scaling_params!$G$5*AA2818+scaling_params!$G$6*AB2818)*100</f>
        <v>10.28910587</v>
      </c>
      <c r="AD2818" s="11" t="s">
        <v>681</v>
      </c>
      <c r="AE2818" s="11">
        <f t="shared" si="2"/>
        <v>0</v>
      </c>
    </row>
    <row r="2819" ht="15.75" customHeight="1">
      <c r="A2819" s="11" t="s">
        <v>587</v>
      </c>
      <c r="B2819" s="11" t="s">
        <v>163</v>
      </c>
      <c r="C2819" s="11" t="s">
        <v>449</v>
      </c>
      <c r="D2819" s="11" t="s">
        <v>174</v>
      </c>
      <c r="E2819" s="12">
        <v>2025.0</v>
      </c>
      <c r="F2819" s="11" t="s">
        <v>171</v>
      </c>
      <c r="G2819" s="11" t="s">
        <v>175</v>
      </c>
      <c r="H2819" s="11">
        <v>3.0</v>
      </c>
      <c r="I2819" s="13">
        <v>8.3</v>
      </c>
      <c r="J2819" s="11">
        <v>0.0</v>
      </c>
      <c r="K2819" s="13">
        <v>4.9</v>
      </c>
      <c r="L2819" s="13">
        <v>3.9</v>
      </c>
      <c r="M2819" s="11">
        <v>7.0</v>
      </c>
      <c r="N2819" s="14">
        <v>0.7</v>
      </c>
      <c r="O2819" s="13">
        <v>53.6</v>
      </c>
      <c r="P2819" s="13">
        <v>9.0</v>
      </c>
      <c r="Q2819" s="13">
        <v>22.9</v>
      </c>
      <c r="R2819" s="13">
        <v>8.4</v>
      </c>
      <c r="S2819" s="13">
        <v>2.5</v>
      </c>
      <c r="T2819" s="13">
        <v>2.2</v>
      </c>
      <c r="U2819" s="13">
        <v>0.8</v>
      </c>
      <c r="V2819" s="13">
        <v>64.3</v>
      </c>
      <c r="W2819" s="11" t="str">
        <f t="shared" si="1"/>
        <v>C-Weak|BBVA|Digital|2025</v>
      </c>
      <c r="X2819" s="15">
        <f>(MAX(0,MIN(1,1-(K2819-scaling_params!$B$2)/(scaling_params!$C$2-scaling_params!$B$2)))+MAX(0,MIN(1,(L2819-scaling_params!$B$3)/(scaling_params!$C$3-scaling_params!$B$3))))/2</f>
        <v>0.06617647059</v>
      </c>
      <c r="Y2819" s="15">
        <f>(MAX(0,MIN(1,(M2819-scaling_params!$B$4)/(scaling_params!$C$4-scaling_params!$B$4)))+MAX(0,MIN(1,(N2819-scaling_params!$B$5)/(scaling_params!$C$5-scaling_params!$B$5))))/2</f>
        <v>0.4196428571</v>
      </c>
      <c r="Z2819" s="15">
        <f>(MAX(0,MIN(1,(O2819-scaling_params!$B$6)/(scaling_params!$C$6-scaling_params!$B$6)))+MAX(0,MIN(1,1-(P2819-scaling_params!$B$7)/(scaling_params!$C$7-scaling_params!$B$7)))+MAX(0,MIN(1,(T2819-scaling_params!$B$11)/(scaling_params!$C$11-scaling_params!$B$11))))/3</f>
        <v>0.08468468468</v>
      </c>
      <c r="AA2819" s="15">
        <f>(MAX(0,MIN(1,1-(Q2819-scaling_params!$B$8)/(scaling_params!$C$8-scaling_params!$B$8)))+MAX(0,MIN(1,(R2819-scaling_params!$B$9)/(scaling_params!$C$9-scaling_params!$B$9)))+MAX(0,MIN(1,(S2819-scaling_params!$B$10)/(scaling_params!$C$10-scaling_params!$B$10))))/3</f>
        <v>0.08823529412</v>
      </c>
      <c r="AB2819" s="15">
        <f>(MAX(0,MIN(1,(U2819-scaling_params!$B$12)/(scaling_params!$C$12-scaling_params!$B$12)))+MAX(0,MIN(1,(V2819-scaling_params!$B$13)/(scaling_params!$C$13-scaling_params!$B$13))))/2</f>
        <v>0.19</v>
      </c>
      <c r="AC2819" s="13">
        <f>(scaling_params!$G$2*X2819+scaling_params!$G$3*Y2819+scaling_params!$G$4*Z2819+scaling_params!$G$5*AA2819+scaling_params!$G$6*AB2819)*100</f>
        <v>17.20178547</v>
      </c>
      <c r="AD2819" s="11" t="s">
        <v>681</v>
      </c>
      <c r="AE2819" s="11">
        <f t="shared" si="2"/>
        <v>0</v>
      </c>
    </row>
    <row r="2820" ht="15.75" customHeight="1">
      <c r="A2820" s="11" t="s">
        <v>588</v>
      </c>
      <c r="B2820" s="11" t="s">
        <v>163</v>
      </c>
      <c r="C2820" s="11" t="s">
        <v>449</v>
      </c>
      <c r="D2820" s="11" t="s">
        <v>165</v>
      </c>
      <c r="E2820" s="12">
        <v>2024.0</v>
      </c>
      <c r="F2820" s="11" t="s">
        <v>166</v>
      </c>
      <c r="G2820" s="11" t="s">
        <v>172</v>
      </c>
      <c r="H2820" s="11">
        <v>5.0</v>
      </c>
      <c r="I2820" s="13">
        <v>8.6</v>
      </c>
      <c r="J2820" s="11">
        <v>0.0</v>
      </c>
      <c r="K2820" s="13">
        <v>5.2</v>
      </c>
      <c r="L2820" s="13">
        <v>5.1</v>
      </c>
      <c r="M2820" s="11">
        <v>-13.0</v>
      </c>
      <c r="N2820" s="14">
        <v>0.73</v>
      </c>
      <c r="O2820" s="13">
        <v>53.3</v>
      </c>
      <c r="P2820" s="13">
        <v>9.3</v>
      </c>
      <c r="Q2820" s="13">
        <v>24.0</v>
      </c>
      <c r="R2820" s="13">
        <v>6.7</v>
      </c>
      <c r="S2820" s="13">
        <v>2.2</v>
      </c>
      <c r="T2820" s="13">
        <v>1.6</v>
      </c>
      <c r="U2820" s="13">
        <v>0.6</v>
      </c>
      <c r="V2820" s="13">
        <v>61.0</v>
      </c>
      <c r="W2820" s="11" t="str">
        <f t="shared" si="1"/>
        <v>C-Weak|BBVA|Operations|2024</v>
      </c>
      <c r="X2820" s="15">
        <f>(MAX(0,MIN(1,1-(K2820-scaling_params!$B$2)/(scaling_params!$C$2-scaling_params!$B$2)))+MAX(0,MIN(1,(L2820-scaling_params!$B$3)/(scaling_params!$C$3-scaling_params!$B$3))))/2</f>
        <v>0.1544117647</v>
      </c>
      <c r="Y2820" s="15">
        <f>(MAX(0,MIN(1,(M2820-scaling_params!$B$4)/(scaling_params!$C$4-scaling_params!$B$4)))+MAX(0,MIN(1,(N2820-scaling_params!$B$5)/(scaling_params!$C$5-scaling_params!$B$5))))/2</f>
        <v>0.3619047619</v>
      </c>
      <c r="Z2820" s="15">
        <f>(MAX(0,MIN(1,(O2820-scaling_params!$B$6)/(scaling_params!$C$6-scaling_params!$B$6)))+MAX(0,MIN(1,1-(P2820-scaling_params!$B$7)/(scaling_params!$C$7-scaling_params!$B$7)))+MAX(0,MIN(1,(T2820-scaling_params!$B$11)/(scaling_params!$C$11-scaling_params!$B$11))))/3</f>
        <v>0.009523809524</v>
      </c>
      <c r="AA2820" s="15">
        <f>(MAX(0,MIN(1,1-(Q2820-scaling_params!$B$8)/(scaling_params!$C$8-scaling_params!$B$8)))+MAX(0,MIN(1,(R2820-scaling_params!$B$9)/(scaling_params!$C$9-scaling_params!$B$9)))+MAX(0,MIN(1,(S2820-scaling_params!$B$10)/(scaling_params!$C$10-scaling_params!$B$10))))/3</f>
        <v>0.05882352941</v>
      </c>
      <c r="AB2820" s="15">
        <f>(MAX(0,MIN(1,(U2820-scaling_params!$B$12)/(scaling_params!$C$12-scaling_params!$B$12)))+MAX(0,MIN(1,(V2820-scaling_params!$B$13)/(scaling_params!$C$13-scaling_params!$B$13))))/2</f>
        <v>0.16</v>
      </c>
      <c r="AC2820" s="13">
        <f>(scaling_params!$G$2*X2820+scaling_params!$G$3*Y2820+scaling_params!$G$4*Z2820+scaling_params!$G$5*AA2820+scaling_params!$G$6*AB2820)*100</f>
        <v>15.28054202</v>
      </c>
      <c r="AD2820" s="11" t="s">
        <v>681</v>
      </c>
      <c r="AE2820" s="11">
        <f t="shared" si="2"/>
        <v>0</v>
      </c>
    </row>
    <row r="2821" ht="15.75" customHeight="1">
      <c r="A2821" s="11" t="s">
        <v>588</v>
      </c>
      <c r="B2821" s="11" t="s">
        <v>163</v>
      </c>
      <c r="C2821" s="11" t="s">
        <v>449</v>
      </c>
      <c r="D2821" s="11" t="s">
        <v>165</v>
      </c>
      <c r="E2821" s="12">
        <v>2025.0</v>
      </c>
      <c r="F2821" s="11" t="s">
        <v>166</v>
      </c>
      <c r="G2821" s="11" t="s">
        <v>172</v>
      </c>
      <c r="H2821" s="11">
        <v>5.0</v>
      </c>
      <c r="I2821" s="13">
        <v>8.3</v>
      </c>
      <c r="J2821" s="11">
        <v>1.0</v>
      </c>
      <c r="K2821" s="13">
        <v>4.5</v>
      </c>
      <c r="L2821" s="13">
        <v>3.3</v>
      </c>
      <c r="M2821" s="11">
        <v>-19.0</v>
      </c>
      <c r="N2821" s="14">
        <v>0.72</v>
      </c>
      <c r="O2821" s="13">
        <v>52.7</v>
      </c>
      <c r="P2821" s="13">
        <v>9.3</v>
      </c>
      <c r="Q2821" s="13">
        <v>21.4</v>
      </c>
      <c r="R2821" s="13">
        <v>5.7</v>
      </c>
      <c r="S2821" s="13">
        <v>1.9</v>
      </c>
      <c r="T2821" s="13">
        <v>3.0</v>
      </c>
      <c r="U2821" s="13">
        <v>0.5</v>
      </c>
      <c r="V2821" s="13">
        <v>50.9</v>
      </c>
      <c r="W2821" s="11" t="str">
        <f t="shared" si="1"/>
        <v>C-Weak|BBVA|Operations|2025</v>
      </c>
      <c r="X2821" s="15">
        <f>(MAX(0,MIN(1,1-(K2821-scaling_params!$B$2)/(scaling_params!$C$2-scaling_params!$B$2)))+MAX(0,MIN(1,(L2821-scaling_params!$B$3)/(scaling_params!$C$3-scaling_params!$B$3))))/2</f>
        <v>0.02205882353</v>
      </c>
      <c r="Y2821" s="15">
        <f>(MAX(0,MIN(1,(M2821-scaling_params!$B$4)/(scaling_params!$C$4-scaling_params!$B$4)))+MAX(0,MIN(1,(N2821-scaling_params!$B$5)/(scaling_params!$C$5-scaling_params!$B$5))))/2</f>
        <v>0.3208333333</v>
      </c>
      <c r="Z2821" s="15">
        <f>(MAX(0,MIN(1,(O2821-scaling_params!$B$6)/(scaling_params!$C$6-scaling_params!$B$6)))+MAX(0,MIN(1,1-(P2821-scaling_params!$B$7)/(scaling_params!$C$7-scaling_params!$B$7)))+MAX(0,MIN(1,(T2821-scaling_params!$B$11)/(scaling_params!$C$11-scaling_params!$B$11))))/3</f>
        <v>0.1428571429</v>
      </c>
      <c r="AA2821" s="15">
        <f>(MAX(0,MIN(1,1-(Q2821-scaling_params!$B$8)/(scaling_params!$C$8-scaling_params!$B$8)))+MAX(0,MIN(1,(R2821-scaling_params!$B$9)/(scaling_params!$C$9-scaling_params!$B$9)))+MAX(0,MIN(1,(S2821-scaling_params!$B$10)/(scaling_params!$C$10-scaling_params!$B$10))))/3</f>
        <v>0.02941176471</v>
      </c>
      <c r="AB2821" s="15">
        <f>(MAX(0,MIN(1,(U2821-scaling_params!$B$12)/(scaling_params!$C$12-scaling_params!$B$12)))+MAX(0,MIN(1,(V2821-scaling_params!$B$13)/(scaling_params!$C$13-scaling_params!$B$13))))/2</f>
        <v>0.06818181818</v>
      </c>
      <c r="AC2821" s="13">
        <f>(scaling_params!$G$2*X2821+scaling_params!$G$3*Y2821+scaling_params!$G$4*Z2821+scaling_params!$G$5*AA2821+scaling_params!$G$6*AB2821)*100</f>
        <v>12.73730106</v>
      </c>
      <c r="AD2821" s="11" t="s">
        <v>681</v>
      </c>
      <c r="AE2821" s="11">
        <f t="shared" si="2"/>
        <v>0</v>
      </c>
    </row>
    <row r="2822" ht="15.75" customHeight="1">
      <c r="A2822" s="11" t="s">
        <v>589</v>
      </c>
      <c r="B2822" s="11" t="s">
        <v>163</v>
      </c>
      <c r="C2822" s="11" t="s">
        <v>449</v>
      </c>
      <c r="D2822" s="11" t="s">
        <v>165</v>
      </c>
      <c r="E2822" s="12">
        <v>2024.0</v>
      </c>
      <c r="F2822" s="11" t="s">
        <v>171</v>
      </c>
      <c r="G2822" s="11" t="s">
        <v>172</v>
      </c>
      <c r="H2822" s="11">
        <v>5.0</v>
      </c>
      <c r="I2822" s="13">
        <v>8.6</v>
      </c>
      <c r="J2822" s="11">
        <v>1.0</v>
      </c>
      <c r="K2822" s="13">
        <v>5.2</v>
      </c>
      <c r="L2822" s="13">
        <v>4.6</v>
      </c>
      <c r="M2822" s="11">
        <v>0.0</v>
      </c>
      <c r="N2822" s="14">
        <v>0.63</v>
      </c>
      <c r="O2822" s="13">
        <v>53.3</v>
      </c>
      <c r="P2822" s="13">
        <v>9.3</v>
      </c>
      <c r="Q2822" s="13">
        <v>24.0</v>
      </c>
      <c r="R2822" s="13">
        <v>6.7</v>
      </c>
      <c r="S2822" s="13">
        <v>2.0</v>
      </c>
      <c r="T2822" s="13">
        <v>1.5</v>
      </c>
      <c r="U2822" s="13">
        <v>0.6</v>
      </c>
      <c r="V2822" s="13">
        <v>53.8</v>
      </c>
      <c r="W2822" s="11" t="str">
        <f t="shared" si="1"/>
        <v>C-Weak|BBVA|Operations|2024</v>
      </c>
      <c r="X2822" s="15">
        <f>(MAX(0,MIN(1,1-(K2822-scaling_params!$B$2)/(scaling_params!$C$2-scaling_params!$B$2)))+MAX(0,MIN(1,(L2822-scaling_params!$B$3)/(scaling_params!$C$3-scaling_params!$B$3))))/2</f>
        <v>0.1176470588</v>
      </c>
      <c r="Y2822" s="15">
        <f>(MAX(0,MIN(1,(M2822-scaling_params!$B$4)/(scaling_params!$C$4-scaling_params!$B$4)))+MAX(0,MIN(1,(N2822-scaling_params!$B$5)/(scaling_params!$C$5-scaling_params!$B$5))))/2</f>
        <v>0.2988095238</v>
      </c>
      <c r="Z2822" s="15">
        <f>(MAX(0,MIN(1,(O2822-scaling_params!$B$6)/(scaling_params!$C$6-scaling_params!$B$6)))+MAX(0,MIN(1,1-(P2822-scaling_params!$B$7)/(scaling_params!$C$7-scaling_params!$B$7)))+MAX(0,MIN(1,(T2822-scaling_params!$B$11)/(scaling_params!$C$11-scaling_params!$B$11))))/3</f>
        <v>0</v>
      </c>
      <c r="AA2822" s="15">
        <f>(MAX(0,MIN(1,1-(Q2822-scaling_params!$B$8)/(scaling_params!$C$8-scaling_params!$B$8)))+MAX(0,MIN(1,(R2822-scaling_params!$B$9)/(scaling_params!$C$9-scaling_params!$B$9)))+MAX(0,MIN(1,(S2822-scaling_params!$B$10)/(scaling_params!$C$10-scaling_params!$B$10))))/3</f>
        <v>0.03921568627</v>
      </c>
      <c r="AB2822" s="15">
        <f>(MAX(0,MIN(1,(U2822-scaling_params!$B$12)/(scaling_params!$C$12-scaling_params!$B$12)))+MAX(0,MIN(1,(V2822-scaling_params!$B$13)/(scaling_params!$C$13-scaling_params!$B$13))))/2</f>
        <v>0.09454545455</v>
      </c>
      <c r="AC2822" s="13">
        <f>(scaling_params!$G$2*X2822+scaling_params!$G$3*Y2822+scaling_params!$G$4*Z2822+scaling_params!$G$5*AA2822+scaling_params!$G$6*AB2822)*100</f>
        <v>11.59256213</v>
      </c>
      <c r="AD2822" s="11" t="s">
        <v>681</v>
      </c>
      <c r="AE2822" s="11">
        <f t="shared" si="2"/>
        <v>0</v>
      </c>
    </row>
    <row r="2823" ht="15.75" customHeight="1">
      <c r="A2823" s="11" t="s">
        <v>589</v>
      </c>
      <c r="B2823" s="11" t="s">
        <v>163</v>
      </c>
      <c r="C2823" s="11" t="s">
        <v>449</v>
      </c>
      <c r="D2823" s="11" t="s">
        <v>165</v>
      </c>
      <c r="E2823" s="12">
        <v>2025.0</v>
      </c>
      <c r="F2823" s="11" t="s">
        <v>171</v>
      </c>
      <c r="G2823" s="11" t="s">
        <v>172</v>
      </c>
      <c r="H2823" s="11">
        <v>5.0</v>
      </c>
      <c r="I2823" s="13">
        <v>8.3</v>
      </c>
      <c r="J2823" s="11">
        <v>0.0</v>
      </c>
      <c r="K2823" s="13">
        <v>4.5</v>
      </c>
      <c r="L2823" s="13">
        <v>4.0</v>
      </c>
      <c r="M2823" s="11">
        <v>-30.0</v>
      </c>
      <c r="N2823" s="14">
        <v>0.7</v>
      </c>
      <c r="O2823" s="13">
        <v>52.7</v>
      </c>
      <c r="P2823" s="13">
        <v>9.3</v>
      </c>
      <c r="Q2823" s="13">
        <v>21.4</v>
      </c>
      <c r="R2823" s="13">
        <v>5.7</v>
      </c>
      <c r="S2823" s="13">
        <v>2.1</v>
      </c>
      <c r="T2823" s="13">
        <v>2.2</v>
      </c>
      <c r="U2823" s="13">
        <v>0.5</v>
      </c>
      <c r="V2823" s="13">
        <v>45.5</v>
      </c>
      <c r="W2823" s="11" t="str">
        <f t="shared" si="1"/>
        <v>C-Weak|BBVA|Operations|2025</v>
      </c>
      <c r="X2823" s="15">
        <f>(MAX(0,MIN(1,1-(K2823-scaling_params!$B$2)/(scaling_params!$C$2-scaling_params!$B$2)))+MAX(0,MIN(1,(L2823-scaling_params!$B$3)/(scaling_params!$C$3-scaling_params!$B$3))))/2</f>
        <v>0.07352941176</v>
      </c>
      <c r="Y2823" s="15">
        <f>(MAX(0,MIN(1,(M2823-scaling_params!$B$4)/(scaling_params!$C$4-scaling_params!$B$4)))+MAX(0,MIN(1,(N2823-scaling_params!$B$5)/(scaling_params!$C$5-scaling_params!$B$5))))/2</f>
        <v>0.243452381</v>
      </c>
      <c r="Z2823" s="15">
        <f>(MAX(0,MIN(1,(O2823-scaling_params!$B$6)/(scaling_params!$C$6-scaling_params!$B$6)))+MAX(0,MIN(1,1-(P2823-scaling_params!$B$7)/(scaling_params!$C$7-scaling_params!$B$7)))+MAX(0,MIN(1,(T2823-scaling_params!$B$11)/(scaling_params!$C$11-scaling_params!$B$11))))/3</f>
        <v>0.06666666667</v>
      </c>
      <c r="AA2823" s="15">
        <f>(MAX(0,MIN(1,1-(Q2823-scaling_params!$B$8)/(scaling_params!$C$8-scaling_params!$B$8)))+MAX(0,MIN(1,(R2823-scaling_params!$B$9)/(scaling_params!$C$9-scaling_params!$B$9)))+MAX(0,MIN(1,(S2823-scaling_params!$B$10)/(scaling_params!$C$10-scaling_params!$B$10))))/3</f>
        <v>0.04901960784</v>
      </c>
      <c r="AB2823" s="15">
        <f>(MAX(0,MIN(1,(U2823-scaling_params!$B$12)/(scaling_params!$C$12-scaling_params!$B$12)))+MAX(0,MIN(1,(V2823-scaling_params!$B$13)/(scaling_params!$C$13-scaling_params!$B$13))))/2</f>
        <v>0.01909090909</v>
      </c>
      <c r="AC2823" s="13">
        <f>(scaling_params!$G$2*X2823+scaling_params!$G$3*Y2823+scaling_params!$G$4*Z2823+scaling_params!$G$5*AA2823+scaling_params!$G$6*AB2823)*100</f>
        <v>10.10375662</v>
      </c>
      <c r="AD2823" s="11" t="s">
        <v>681</v>
      </c>
      <c r="AE2823" s="11">
        <f t="shared" si="2"/>
        <v>0</v>
      </c>
    </row>
    <row r="2824" ht="15.75" customHeight="1">
      <c r="A2824" s="11" t="s">
        <v>590</v>
      </c>
      <c r="B2824" s="11" t="s">
        <v>163</v>
      </c>
      <c r="C2824" s="11" t="s">
        <v>449</v>
      </c>
      <c r="D2824" s="11" t="s">
        <v>181</v>
      </c>
      <c r="E2824" s="12">
        <v>2024.0</v>
      </c>
      <c r="F2824" s="11" t="s">
        <v>171</v>
      </c>
      <c r="G2824" s="11" t="s">
        <v>175</v>
      </c>
      <c r="H2824" s="11">
        <v>5.0</v>
      </c>
      <c r="I2824" s="13">
        <v>8.6</v>
      </c>
      <c r="J2824" s="11">
        <v>0.0</v>
      </c>
      <c r="K2824" s="13">
        <v>5.0</v>
      </c>
      <c r="L2824" s="13">
        <v>5.1</v>
      </c>
      <c r="M2824" s="11">
        <v>16.0</v>
      </c>
      <c r="N2824" s="14">
        <v>0.72</v>
      </c>
      <c r="O2824" s="13">
        <v>58.2</v>
      </c>
      <c r="P2824" s="13">
        <v>10.1</v>
      </c>
      <c r="Q2824" s="13">
        <v>23.5</v>
      </c>
      <c r="R2824" s="13">
        <v>8.2</v>
      </c>
      <c r="S2824" s="13">
        <v>2.7</v>
      </c>
      <c r="T2824" s="13">
        <v>2.1</v>
      </c>
      <c r="U2824" s="13">
        <v>1.0</v>
      </c>
      <c r="V2824" s="13">
        <v>53.7</v>
      </c>
      <c r="W2824" s="11" t="str">
        <f t="shared" si="1"/>
        <v>C-Weak|BBVA|Corporate|2024</v>
      </c>
      <c r="X2824" s="15">
        <f>(MAX(0,MIN(1,1-(K2824-scaling_params!$B$2)/(scaling_params!$C$2-scaling_params!$B$2)))+MAX(0,MIN(1,(L2824-scaling_params!$B$3)/(scaling_params!$C$3-scaling_params!$B$3))))/2</f>
        <v>0.1544117647</v>
      </c>
      <c r="Y2824" s="15">
        <f>(MAX(0,MIN(1,(M2824-scaling_params!$B$4)/(scaling_params!$C$4-scaling_params!$B$4)))+MAX(0,MIN(1,(N2824-scaling_params!$B$5)/(scaling_params!$C$5-scaling_params!$B$5))))/2</f>
        <v>0.4875</v>
      </c>
      <c r="Z2824" s="15">
        <f>(MAX(0,MIN(1,(O2824-scaling_params!$B$6)/(scaling_params!$C$6-scaling_params!$B$6)))+MAX(0,MIN(1,1-(P2824-scaling_params!$B$7)/(scaling_params!$C$7-scaling_params!$B$7)))+MAX(0,MIN(1,(T2824-scaling_params!$B$11)/(scaling_params!$C$11-scaling_params!$B$11))))/3</f>
        <v>0.08354549741</v>
      </c>
      <c r="AA2824" s="15">
        <f>(MAX(0,MIN(1,1-(Q2824-scaling_params!$B$8)/(scaling_params!$C$8-scaling_params!$B$8)))+MAX(0,MIN(1,(R2824-scaling_params!$B$9)/(scaling_params!$C$9-scaling_params!$B$9)))+MAX(0,MIN(1,(S2824-scaling_params!$B$10)/(scaling_params!$C$10-scaling_params!$B$10))))/3</f>
        <v>0.1078431373</v>
      </c>
      <c r="AB2824" s="15">
        <f>(MAX(0,MIN(1,(U2824-scaling_params!$B$12)/(scaling_params!$C$12-scaling_params!$B$12)))+MAX(0,MIN(1,(V2824-scaling_params!$B$13)/(scaling_params!$C$13-scaling_params!$B$13))))/2</f>
        <v>0.09363636364</v>
      </c>
      <c r="AC2824" s="13">
        <f>(scaling_params!$G$2*X2824+scaling_params!$G$3*Y2824+scaling_params!$G$4*Z2824+scaling_params!$G$5*AA2824+scaling_params!$G$6*AB2824)*100</f>
        <v>20.05119397</v>
      </c>
      <c r="AD2824" s="11" t="s">
        <v>681</v>
      </c>
      <c r="AE2824" s="11">
        <f t="shared" si="2"/>
        <v>0</v>
      </c>
    </row>
    <row r="2825" ht="15.75" customHeight="1">
      <c r="A2825" s="11" t="s">
        <v>590</v>
      </c>
      <c r="B2825" s="11" t="s">
        <v>163</v>
      </c>
      <c r="C2825" s="11" t="s">
        <v>449</v>
      </c>
      <c r="D2825" s="11" t="s">
        <v>181</v>
      </c>
      <c r="E2825" s="12">
        <v>2025.0</v>
      </c>
      <c r="F2825" s="11" t="s">
        <v>171</v>
      </c>
      <c r="G2825" s="11" t="s">
        <v>175</v>
      </c>
      <c r="H2825" s="11">
        <v>5.0</v>
      </c>
      <c r="I2825" s="13">
        <v>8.3</v>
      </c>
      <c r="J2825" s="11">
        <v>0.0</v>
      </c>
      <c r="K2825" s="13">
        <v>5.1</v>
      </c>
      <c r="L2825" s="13">
        <v>4.9</v>
      </c>
      <c r="M2825" s="11">
        <v>-9.0</v>
      </c>
      <c r="N2825" s="14">
        <v>0.62</v>
      </c>
      <c r="O2825" s="13">
        <v>54.3</v>
      </c>
      <c r="P2825" s="13">
        <v>9.4</v>
      </c>
      <c r="Q2825" s="13">
        <v>22.9</v>
      </c>
      <c r="R2825" s="13">
        <v>7.0</v>
      </c>
      <c r="S2825" s="13">
        <v>2.8</v>
      </c>
      <c r="T2825" s="13">
        <v>3.1</v>
      </c>
      <c r="U2825" s="13">
        <v>0.8</v>
      </c>
      <c r="V2825" s="13">
        <v>70.0</v>
      </c>
      <c r="W2825" s="11" t="str">
        <f t="shared" si="1"/>
        <v>C-Weak|BBVA|Corporate|2025</v>
      </c>
      <c r="X2825" s="15">
        <f>(MAX(0,MIN(1,1-(K2825-scaling_params!$B$2)/(scaling_params!$C$2-scaling_params!$B$2)))+MAX(0,MIN(1,(L2825-scaling_params!$B$3)/(scaling_params!$C$3-scaling_params!$B$3))))/2</f>
        <v>0.1397058824</v>
      </c>
      <c r="Y2825" s="15">
        <f>(MAX(0,MIN(1,(M2825-scaling_params!$B$4)/(scaling_params!$C$4-scaling_params!$B$4)))+MAX(0,MIN(1,(N2825-scaling_params!$B$5)/(scaling_params!$C$5-scaling_params!$B$5))))/2</f>
        <v>0.243452381</v>
      </c>
      <c r="Z2825" s="15">
        <f>(MAX(0,MIN(1,(O2825-scaling_params!$B$6)/(scaling_params!$C$6-scaling_params!$B$6)))+MAX(0,MIN(1,1-(P2825-scaling_params!$B$7)/(scaling_params!$C$7-scaling_params!$B$7)))+MAX(0,MIN(1,(T2825-scaling_params!$B$11)/(scaling_params!$C$11-scaling_params!$B$11))))/3</f>
        <v>0.1523809524</v>
      </c>
      <c r="AA2825" s="15">
        <f>(MAX(0,MIN(1,1-(Q2825-scaling_params!$B$8)/(scaling_params!$C$8-scaling_params!$B$8)))+MAX(0,MIN(1,(R2825-scaling_params!$B$9)/(scaling_params!$C$9-scaling_params!$B$9)))+MAX(0,MIN(1,(S2825-scaling_params!$B$10)/(scaling_params!$C$10-scaling_params!$B$10))))/3</f>
        <v>0.1176470588</v>
      </c>
      <c r="AB2825" s="15">
        <f>(MAX(0,MIN(1,(U2825-scaling_params!$B$12)/(scaling_params!$C$12-scaling_params!$B$12)))+MAX(0,MIN(1,(V2825-scaling_params!$B$13)/(scaling_params!$C$13-scaling_params!$B$13))))/2</f>
        <v>0.2418181818</v>
      </c>
      <c r="AC2825" s="13">
        <f>(scaling_params!$G$2*X2825+scaling_params!$G$3*Y2825+scaling_params!$G$4*Z2825+scaling_params!$G$5*AA2825+scaling_params!$G$6*AB2825)*100</f>
        <v>17.50921435</v>
      </c>
      <c r="AD2825" s="11" t="s">
        <v>681</v>
      </c>
      <c r="AE2825" s="11">
        <f t="shared" si="2"/>
        <v>0</v>
      </c>
    </row>
    <row r="2826" ht="15.75" customHeight="1">
      <c r="A2826" s="11" t="s">
        <v>591</v>
      </c>
      <c r="B2826" s="11" t="s">
        <v>163</v>
      </c>
      <c r="C2826" s="11" t="s">
        <v>449</v>
      </c>
      <c r="D2826" s="11" t="s">
        <v>165</v>
      </c>
      <c r="E2826" s="12">
        <v>2024.0</v>
      </c>
      <c r="F2826" s="11" t="s">
        <v>171</v>
      </c>
      <c r="G2826" s="11" t="s">
        <v>172</v>
      </c>
      <c r="H2826" s="11">
        <v>5.0</v>
      </c>
      <c r="I2826" s="13">
        <v>8.6</v>
      </c>
      <c r="J2826" s="11">
        <v>0.0</v>
      </c>
      <c r="K2826" s="13">
        <v>5.2</v>
      </c>
      <c r="L2826" s="13">
        <v>3.6</v>
      </c>
      <c r="M2826" s="11">
        <v>-37.0</v>
      </c>
      <c r="N2826" s="14">
        <v>0.62</v>
      </c>
      <c r="O2826" s="13">
        <v>53.3</v>
      </c>
      <c r="P2826" s="13">
        <v>9.3</v>
      </c>
      <c r="Q2826" s="13">
        <v>24.0</v>
      </c>
      <c r="R2826" s="13">
        <v>6.7</v>
      </c>
      <c r="S2826" s="13">
        <v>1.7</v>
      </c>
      <c r="T2826" s="13">
        <v>1.4</v>
      </c>
      <c r="U2826" s="13">
        <v>0.6</v>
      </c>
      <c r="V2826" s="13">
        <v>56.4</v>
      </c>
      <c r="W2826" s="11" t="str">
        <f t="shared" si="1"/>
        <v>C-Weak|BBVA|Operations|2024</v>
      </c>
      <c r="X2826" s="15">
        <f>(MAX(0,MIN(1,1-(K2826-scaling_params!$B$2)/(scaling_params!$C$2-scaling_params!$B$2)))+MAX(0,MIN(1,(L2826-scaling_params!$B$3)/(scaling_params!$C$3-scaling_params!$B$3))))/2</f>
        <v>0.04411764706</v>
      </c>
      <c r="Y2826" s="15">
        <f>(MAX(0,MIN(1,(M2826-scaling_params!$B$4)/(scaling_params!$C$4-scaling_params!$B$4)))+MAX(0,MIN(1,(N2826-scaling_params!$B$5)/(scaling_params!$C$5-scaling_params!$B$5))))/2</f>
        <v>0.1101190476</v>
      </c>
      <c r="Z2826" s="15">
        <f>(MAX(0,MIN(1,(O2826-scaling_params!$B$6)/(scaling_params!$C$6-scaling_params!$B$6)))+MAX(0,MIN(1,1-(P2826-scaling_params!$B$7)/(scaling_params!$C$7-scaling_params!$B$7)))+MAX(0,MIN(1,(T2826-scaling_params!$B$11)/(scaling_params!$C$11-scaling_params!$B$11))))/3</f>
        <v>0</v>
      </c>
      <c r="AA2826" s="15">
        <f>(MAX(0,MIN(1,1-(Q2826-scaling_params!$B$8)/(scaling_params!$C$8-scaling_params!$B$8)))+MAX(0,MIN(1,(R2826-scaling_params!$B$9)/(scaling_params!$C$9-scaling_params!$B$9)))+MAX(0,MIN(1,(S2826-scaling_params!$B$10)/(scaling_params!$C$10-scaling_params!$B$10))))/3</f>
        <v>0.009803921569</v>
      </c>
      <c r="AB2826" s="15">
        <f>(MAX(0,MIN(1,(U2826-scaling_params!$B$12)/(scaling_params!$C$12-scaling_params!$B$12)))+MAX(0,MIN(1,(V2826-scaling_params!$B$13)/(scaling_params!$C$13-scaling_params!$B$13))))/2</f>
        <v>0.1181818182</v>
      </c>
      <c r="AC2826" s="13">
        <f>(scaling_params!$G$2*X2826+scaling_params!$G$3*Y2826+scaling_params!$G$4*Z2826+scaling_params!$G$5*AA2826+scaling_params!$G$6*AB2826)*100</f>
        <v>5.191656799</v>
      </c>
      <c r="AD2826" s="11" t="s">
        <v>681</v>
      </c>
      <c r="AE2826" s="11">
        <f t="shared" si="2"/>
        <v>0</v>
      </c>
    </row>
    <row r="2827" ht="15.75" customHeight="1">
      <c r="A2827" s="11" t="s">
        <v>591</v>
      </c>
      <c r="B2827" s="11" t="s">
        <v>163</v>
      </c>
      <c r="C2827" s="11" t="s">
        <v>449</v>
      </c>
      <c r="D2827" s="11" t="s">
        <v>165</v>
      </c>
      <c r="E2827" s="12">
        <v>2025.0</v>
      </c>
      <c r="F2827" s="11" t="s">
        <v>171</v>
      </c>
      <c r="G2827" s="11" t="s">
        <v>172</v>
      </c>
      <c r="H2827" s="11">
        <v>5.0</v>
      </c>
      <c r="I2827" s="13">
        <v>8.3</v>
      </c>
      <c r="J2827" s="11">
        <v>1.0</v>
      </c>
      <c r="K2827" s="13">
        <v>4.5</v>
      </c>
      <c r="L2827" s="13">
        <v>4.0</v>
      </c>
      <c r="M2827" s="11">
        <v>-19.0</v>
      </c>
      <c r="N2827" s="14">
        <v>0.61</v>
      </c>
      <c r="O2827" s="13">
        <v>52.7</v>
      </c>
      <c r="P2827" s="13">
        <v>9.3</v>
      </c>
      <c r="Q2827" s="13">
        <v>21.4</v>
      </c>
      <c r="R2827" s="13">
        <v>5.7</v>
      </c>
      <c r="S2827" s="13">
        <v>2.0</v>
      </c>
      <c r="T2827" s="13">
        <v>1.9</v>
      </c>
      <c r="U2827" s="13">
        <v>0.5</v>
      </c>
      <c r="V2827" s="13">
        <v>46.7</v>
      </c>
      <c r="W2827" s="11" t="str">
        <f t="shared" si="1"/>
        <v>C-Weak|BBVA|Operations|2025</v>
      </c>
      <c r="X2827" s="15">
        <f>(MAX(0,MIN(1,1-(K2827-scaling_params!$B$2)/(scaling_params!$C$2-scaling_params!$B$2)))+MAX(0,MIN(1,(L2827-scaling_params!$B$3)/(scaling_params!$C$3-scaling_params!$B$3))))/2</f>
        <v>0.07352941176</v>
      </c>
      <c r="Y2827" s="15">
        <f>(MAX(0,MIN(1,(M2827-scaling_params!$B$4)/(scaling_params!$C$4-scaling_params!$B$4)))+MAX(0,MIN(1,(N2827-scaling_params!$B$5)/(scaling_params!$C$5-scaling_params!$B$5))))/2</f>
        <v>0.1833333333</v>
      </c>
      <c r="Z2827" s="15">
        <f>(MAX(0,MIN(1,(O2827-scaling_params!$B$6)/(scaling_params!$C$6-scaling_params!$B$6)))+MAX(0,MIN(1,1-(P2827-scaling_params!$B$7)/(scaling_params!$C$7-scaling_params!$B$7)))+MAX(0,MIN(1,(T2827-scaling_params!$B$11)/(scaling_params!$C$11-scaling_params!$B$11))))/3</f>
        <v>0.0380952381</v>
      </c>
      <c r="AA2827" s="15">
        <f>(MAX(0,MIN(1,1-(Q2827-scaling_params!$B$8)/(scaling_params!$C$8-scaling_params!$B$8)))+MAX(0,MIN(1,(R2827-scaling_params!$B$9)/(scaling_params!$C$9-scaling_params!$B$9)))+MAX(0,MIN(1,(S2827-scaling_params!$B$10)/(scaling_params!$C$10-scaling_params!$B$10))))/3</f>
        <v>0.03921568627</v>
      </c>
      <c r="AB2827" s="15">
        <f>(MAX(0,MIN(1,(U2827-scaling_params!$B$12)/(scaling_params!$C$12-scaling_params!$B$12)))+MAX(0,MIN(1,(V2827-scaling_params!$B$13)/(scaling_params!$C$13-scaling_params!$B$13))))/2</f>
        <v>0.03</v>
      </c>
      <c r="AC2827" s="13">
        <f>(scaling_params!$G$2*X2827+scaling_params!$G$3*Y2827+scaling_params!$G$4*Z2827+scaling_params!$G$5*AA2827+scaling_params!$G$6*AB2827)*100</f>
        <v>7.975708683</v>
      </c>
      <c r="AD2827" s="11" t="s">
        <v>681</v>
      </c>
      <c r="AE2827" s="11">
        <f t="shared" si="2"/>
        <v>0</v>
      </c>
    </row>
    <row r="2828" ht="15.75" customHeight="1">
      <c r="A2828" s="11" t="s">
        <v>592</v>
      </c>
      <c r="B2828" s="11" t="s">
        <v>163</v>
      </c>
      <c r="C2828" s="11" t="s">
        <v>449</v>
      </c>
      <c r="D2828" s="11" t="s">
        <v>170</v>
      </c>
      <c r="E2828" s="12">
        <v>2024.0</v>
      </c>
      <c r="F2828" s="11" t="s">
        <v>171</v>
      </c>
      <c r="G2828" s="11" t="s">
        <v>172</v>
      </c>
      <c r="H2828" s="11">
        <v>5.0</v>
      </c>
      <c r="I2828" s="13">
        <v>8.6</v>
      </c>
      <c r="J2828" s="11">
        <v>0.0</v>
      </c>
      <c r="K2828" s="13">
        <v>4.7</v>
      </c>
      <c r="L2828" s="13">
        <v>5.0</v>
      </c>
      <c r="M2828" s="11">
        <v>-26.0</v>
      </c>
      <c r="N2828" s="14">
        <v>0.68</v>
      </c>
      <c r="O2828" s="13">
        <v>58.3</v>
      </c>
      <c r="P2828" s="13">
        <v>9.6</v>
      </c>
      <c r="Q2828" s="13">
        <v>23.0</v>
      </c>
      <c r="R2828" s="13">
        <v>10.9</v>
      </c>
      <c r="S2828" s="13">
        <v>2.2</v>
      </c>
      <c r="T2828" s="13">
        <v>2.5</v>
      </c>
      <c r="U2828" s="13">
        <v>1.0</v>
      </c>
      <c r="V2828" s="13">
        <v>59.8</v>
      </c>
      <c r="W2828" s="11" t="str">
        <f t="shared" si="1"/>
        <v>C-Weak|BBVA|Risk|2024</v>
      </c>
      <c r="X2828" s="15">
        <f>(MAX(0,MIN(1,1-(K2828-scaling_params!$B$2)/(scaling_params!$C$2-scaling_params!$B$2)))+MAX(0,MIN(1,(L2828-scaling_params!$B$3)/(scaling_params!$C$3-scaling_params!$B$3))))/2</f>
        <v>0.1470588235</v>
      </c>
      <c r="Y2828" s="15">
        <f>(MAX(0,MIN(1,(M2828-scaling_params!$B$4)/(scaling_params!$C$4-scaling_params!$B$4)))+MAX(0,MIN(1,(N2828-scaling_params!$B$5)/(scaling_params!$C$5-scaling_params!$B$5))))/2</f>
        <v>0.2375</v>
      </c>
      <c r="Z2828" s="15">
        <f>(MAX(0,MIN(1,(O2828-scaling_params!$B$6)/(scaling_params!$C$6-scaling_params!$B$6)))+MAX(0,MIN(1,1-(P2828-scaling_params!$B$7)/(scaling_params!$C$7-scaling_params!$B$7)))+MAX(0,MIN(1,(T2828-scaling_params!$B$11)/(scaling_params!$C$11-scaling_params!$B$11))))/3</f>
        <v>0.1232909005</v>
      </c>
      <c r="AA2828" s="15">
        <f>(MAX(0,MIN(1,1-(Q2828-scaling_params!$B$8)/(scaling_params!$C$8-scaling_params!$B$8)))+MAX(0,MIN(1,(R2828-scaling_params!$B$9)/(scaling_params!$C$9-scaling_params!$B$9)))+MAX(0,MIN(1,(S2828-scaling_params!$B$10)/(scaling_params!$C$10-scaling_params!$B$10))))/3</f>
        <v>0.07992057583</v>
      </c>
      <c r="AB2828" s="15">
        <f>(MAX(0,MIN(1,(U2828-scaling_params!$B$12)/(scaling_params!$C$12-scaling_params!$B$12)))+MAX(0,MIN(1,(V2828-scaling_params!$B$13)/(scaling_params!$C$13-scaling_params!$B$13))))/2</f>
        <v>0.1490909091</v>
      </c>
      <c r="AC2828" s="13">
        <f>(scaling_params!$G$2*X2828+scaling_params!$G$3*Y2828+scaling_params!$G$4*Z2828+scaling_params!$G$5*AA2828+scaling_params!$G$6*AB2828)*100</f>
        <v>15.10034338</v>
      </c>
      <c r="AD2828" s="11" t="s">
        <v>681</v>
      </c>
      <c r="AE2828" s="11">
        <f t="shared" si="2"/>
        <v>0</v>
      </c>
    </row>
    <row r="2829" ht="15.75" customHeight="1">
      <c r="A2829" s="11" t="s">
        <v>592</v>
      </c>
      <c r="B2829" s="11" t="s">
        <v>163</v>
      </c>
      <c r="C2829" s="11" t="s">
        <v>449</v>
      </c>
      <c r="D2829" s="11" t="s">
        <v>170</v>
      </c>
      <c r="E2829" s="12">
        <v>2025.0</v>
      </c>
      <c r="F2829" s="11" t="s">
        <v>171</v>
      </c>
      <c r="G2829" s="11" t="s">
        <v>172</v>
      </c>
      <c r="H2829" s="11">
        <v>5.0</v>
      </c>
      <c r="I2829" s="13">
        <v>8.3</v>
      </c>
      <c r="J2829" s="11">
        <v>0.0</v>
      </c>
      <c r="K2829" s="13">
        <v>4.1</v>
      </c>
      <c r="L2829" s="13">
        <v>5.6</v>
      </c>
      <c r="M2829" s="11">
        <v>-1.0</v>
      </c>
      <c r="N2829" s="14">
        <v>0.73</v>
      </c>
      <c r="O2829" s="13">
        <v>54.6</v>
      </c>
      <c r="P2829" s="13">
        <v>8.4</v>
      </c>
      <c r="Q2829" s="13">
        <v>21.3</v>
      </c>
      <c r="R2829" s="13">
        <v>7.8</v>
      </c>
      <c r="S2829" s="13">
        <v>2.5</v>
      </c>
      <c r="T2829" s="13">
        <v>2.6</v>
      </c>
      <c r="U2829" s="13">
        <v>0.9</v>
      </c>
      <c r="V2829" s="13">
        <v>64.1</v>
      </c>
      <c r="W2829" s="11" t="str">
        <f t="shared" si="1"/>
        <v>C-Weak|BBVA|Risk|2025</v>
      </c>
      <c r="X2829" s="15">
        <f>(MAX(0,MIN(1,1-(K2829-scaling_params!$B$2)/(scaling_params!$C$2-scaling_params!$B$2)))+MAX(0,MIN(1,(L2829-scaling_params!$B$3)/(scaling_params!$C$3-scaling_params!$B$3))))/2</f>
        <v>0.1911764706</v>
      </c>
      <c r="Y2829" s="15">
        <f>(MAX(0,MIN(1,(M2829-scaling_params!$B$4)/(scaling_params!$C$4-scaling_params!$B$4)))+MAX(0,MIN(1,(N2829-scaling_params!$B$5)/(scaling_params!$C$5-scaling_params!$B$5))))/2</f>
        <v>0.419047619</v>
      </c>
      <c r="Z2829" s="15">
        <f>(MAX(0,MIN(1,(O2829-scaling_params!$B$6)/(scaling_params!$C$6-scaling_params!$B$6)))+MAX(0,MIN(1,1-(P2829-scaling_params!$B$7)/(scaling_params!$C$7-scaling_params!$B$7)))+MAX(0,MIN(1,(T2829-scaling_params!$B$11)/(scaling_params!$C$11-scaling_params!$B$11))))/3</f>
        <v>0.1768339768</v>
      </c>
      <c r="AA2829" s="15">
        <f>(MAX(0,MIN(1,1-(Q2829-scaling_params!$B$8)/(scaling_params!$C$8-scaling_params!$B$8)))+MAX(0,MIN(1,(R2829-scaling_params!$B$9)/(scaling_params!$C$9-scaling_params!$B$9)))+MAX(0,MIN(1,(S2829-scaling_params!$B$10)/(scaling_params!$C$10-scaling_params!$B$10))))/3</f>
        <v>0.08823529412</v>
      </c>
      <c r="AB2829" s="15">
        <f>(MAX(0,MIN(1,(U2829-scaling_params!$B$12)/(scaling_params!$C$12-scaling_params!$B$12)))+MAX(0,MIN(1,(V2829-scaling_params!$B$13)/(scaling_params!$C$13-scaling_params!$B$13))))/2</f>
        <v>0.1881818182</v>
      </c>
      <c r="AC2829" s="13">
        <f>(scaling_params!$G$2*X2829+scaling_params!$G$3*Y2829+scaling_params!$G$4*Z2829+scaling_params!$G$5*AA2829+scaling_params!$G$6*AB2829)*100</f>
        <v>22.26935119</v>
      </c>
      <c r="AD2829" s="11" t="s">
        <v>681</v>
      </c>
      <c r="AE2829" s="11">
        <f t="shared" si="2"/>
        <v>0</v>
      </c>
    </row>
    <row r="2830" ht="15.75" customHeight="1">
      <c r="A2830" s="11" t="s">
        <v>593</v>
      </c>
      <c r="B2830" s="11" t="s">
        <v>163</v>
      </c>
      <c r="C2830" s="11" t="s">
        <v>449</v>
      </c>
      <c r="D2830" s="11" t="s">
        <v>174</v>
      </c>
      <c r="E2830" s="12">
        <v>2024.0</v>
      </c>
      <c r="F2830" s="11" t="s">
        <v>171</v>
      </c>
      <c r="G2830" s="11" t="s">
        <v>167</v>
      </c>
      <c r="H2830" s="11">
        <v>3.0</v>
      </c>
      <c r="I2830" s="13">
        <v>8.6</v>
      </c>
      <c r="J2830" s="11">
        <v>0.0</v>
      </c>
      <c r="K2830" s="13">
        <v>4.4</v>
      </c>
      <c r="L2830" s="13">
        <v>5.5</v>
      </c>
      <c r="M2830" s="11">
        <v>-32.0</v>
      </c>
      <c r="N2830" s="14">
        <v>0.64</v>
      </c>
      <c r="O2830" s="13">
        <v>50.8</v>
      </c>
      <c r="P2830" s="13">
        <v>10.1</v>
      </c>
      <c r="Q2830" s="13">
        <v>23.5</v>
      </c>
      <c r="R2830" s="13">
        <v>5.6</v>
      </c>
      <c r="S2830" s="13">
        <v>1.9</v>
      </c>
      <c r="T2830" s="13">
        <v>1.6</v>
      </c>
      <c r="U2830" s="13">
        <v>0.8</v>
      </c>
      <c r="V2830" s="13">
        <v>56.6</v>
      </c>
      <c r="W2830" s="11" t="str">
        <f t="shared" si="1"/>
        <v>C-Weak|BBVA|Digital|2024</v>
      </c>
      <c r="X2830" s="15">
        <f>(MAX(0,MIN(1,1-(K2830-scaling_params!$B$2)/(scaling_params!$C$2-scaling_params!$B$2)))+MAX(0,MIN(1,(L2830-scaling_params!$B$3)/(scaling_params!$C$3-scaling_params!$B$3))))/2</f>
        <v>0.1838235294</v>
      </c>
      <c r="Y2830" s="15">
        <f>(MAX(0,MIN(1,(M2830-scaling_params!$B$4)/(scaling_params!$C$4-scaling_params!$B$4)))+MAX(0,MIN(1,(N2830-scaling_params!$B$5)/(scaling_params!$C$5-scaling_params!$B$5))))/2</f>
        <v>0.1589285714</v>
      </c>
      <c r="Z2830" s="15">
        <f>(MAX(0,MIN(1,(O2830-scaling_params!$B$6)/(scaling_params!$C$6-scaling_params!$B$6)))+MAX(0,MIN(1,1-(P2830-scaling_params!$B$7)/(scaling_params!$C$7-scaling_params!$B$7)))+MAX(0,MIN(1,(T2830-scaling_params!$B$11)/(scaling_params!$C$11-scaling_params!$B$11))))/3</f>
        <v>0.009523809524</v>
      </c>
      <c r="AA2830" s="15">
        <f>(MAX(0,MIN(1,1-(Q2830-scaling_params!$B$8)/(scaling_params!$C$8-scaling_params!$B$8)))+MAX(0,MIN(1,(R2830-scaling_params!$B$9)/(scaling_params!$C$9-scaling_params!$B$9)))+MAX(0,MIN(1,(S2830-scaling_params!$B$10)/(scaling_params!$C$10-scaling_params!$B$10))))/3</f>
        <v>0.02941176471</v>
      </c>
      <c r="AB2830" s="15">
        <f>(MAX(0,MIN(1,(U2830-scaling_params!$B$12)/(scaling_params!$C$12-scaling_params!$B$12)))+MAX(0,MIN(1,(V2830-scaling_params!$B$13)/(scaling_params!$C$13-scaling_params!$B$13))))/2</f>
        <v>0.12</v>
      </c>
      <c r="AC2830" s="13">
        <f>(scaling_params!$G$2*X2830+scaling_params!$G$3*Y2830+scaling_params!$G$4*Z2830+scaling_params!$G$5*AA2830+scaling_params!$G$6*AB2830)*100</f>
        <v>10.21213095</v>
      </c>
      <c r="AD2830" s="11" t="s">
        <v>681</v>
      </c>
      <c r="AE2830" s="11">
        <f t="shared" si="2"/>
        <v>0</v>
      </c>
    </row>
    <row r="2831" ht="15.75" customHeight="1">
      <c r="A2831" s="11" t="s">
        <v>593</v>
      </c>
      <c r="B2831" s="11" t="s">
        <v>163</v>
      </c>
      <c r="C2831" s="11" t="s">
        <v>449</v>
      </c>
      <c r="D2831" s="11" t="s">
        <v>174</v>
      </c>
      <c r="E2831" s="12">
        <v>2025.0</v>
      </c>
      <c r="F2831" s="11" t="s">
        <v>171</v>
      </c>
      <c r="G2831" s="11" t="s">
        <v>167</v>
      </c>
      <c r="H2831" s="11">
        <v>3.0</v>
      </c>
      <c r="I2831" s="13">
        <v>8.3</v>
      </c>
      <c r="J2831" s="11">
        <v>0.0</v>
      </c>
      <c r="K2831" s="13">
        <v>4.9</v>
      </c>
      <c r="L2831" s="13">
        <v>4.3</v>
      </c>
      <c r="M2831" s="11">
        <v>-14.0</v>
      </c>
      <c r="N2831" s="14">
        <v>0.58</v>
      </c>
      <c r="O2831" s="13">
        <v>53.6</v>
      </c>
      <c r="P2831" s="13">
        <v>9.0</v>
      </c>
      <c r="Q2831" s="13">
        <v>22.9</v>
      </c>
      <c r="R2831" s="13">
        <v>8.4</v>
      </c>
      <c r="S2831" s="13">
        <v>2.5</v>
      </c>
      <c r="T2831" s="13">
        <v>1.8</v>
      </c>
      <c r="U2831" s="13">
        <v>0.8</v>
      </c>
      <c r="V2831" s="13">
        <v>55.4</v>
      </c>
      <c r="W2831" s="11" t="str">
        <f t="shared" si="1"/>
        <v>C-Weak|BBVA|Digital|2025</v>
      </c>
      <c r="X2831" s="15">
        <f>(MAX(0,MIN(1,1-(K2831-scaling_params!$B$2)/(scaling_params!$C$2-scaling_params!$B$2)))+MAX(0,MIN(1,(L2831-scaling_params!$B$3)/(scaling_params!$C$3-scaling_params!$B$3))))/2</f>
        <v>0.09558823529</v>
      </c>
      <c r="Y2831" s="15">
        <f>(MAX(0,MIN(1,(M2831-scaling_params!$B$4)/(scaling_params!$C$4-scaling_params!$B$4)))+MAX(0,MIN(1,(N2831-scaling_params!$B$5)/(scaling_params!$C$5-scaling_params!$B$5))))/2</f>
        <v>0.1696428571</v>
      </c>
      <c r="Z2831" s="15">
        <f>(MAX(0,MIN(1,(O2831-scaling_params!$B$6)/(scaling_params!$C$6-scaling_params!$B$6)))+MAX(0,MIN(1,1-(P2831-scaling_params!$B$7)/(scaling_params!$C$7-scaling_params!$B$7)))+MAX(0,MIN(1,(T2831-scaling_params!$B$11)/(scaling_params!$C$11-scaling_params!$B$11))))/3</f>
        <v>0.04658944659</v>
      </c>
      <c r="AA2831" s="15">
        <f>(MAX(0,MIN(1,1-(Q2831-scaling_params!$B$8)/(scaling_params!$C$8-scaling_params!$B$8)))+MAX(0,MIN(1,(R2831-scaling_params!$B$9)/(scaling_params!$C$9-scaling_params!$B$9)))+MAX(0,MIN(1,(S2831-scaling_params!$B$10)/(scaling_params!$C$10-scaling_params!$B$10))))/3</f>
        <v>0.08823529412</v>
      </c>
      <c r="AB2831" s="15">
        <f>(MAX(0,MIN(1,(U2831-scaling_params!$B$12)/(scaling_params!$C$12-scaling_params!$B$12)))+MAX(0,MIN(1,(V2831-scaling_params!$B$13)/(scaling_params!$C$13-scaling_params!$B$13))))/2</f>
        <v>0.1090909091</v>
      </c>
      <c r="AC2831" s="13">
        <f>(scaling_params!$G$2*X2831+scaling_params!$G$3*Y2831+scaling_params!$G$4*Z2831+scaling_params!$G$5*AA2831+scaling_params!$G$6*AB2831)*100</f>
        <v>10.16799657</v>
      </c>
      <c r="AD2831" s="11" t="s">
        <v>681</v>
      </c>
      <c r="AE2831" s="11">
        <f t="shared" si="2"/>
        <v>0</v>
      </c>
    </row>
    <row r="2832" ht="15.75" customHeight="1">
      <c r="A2832" s="11" t="s">
        <v>594</v>
      </c>
      <c r="B2832" s="11" t="s">
        <v>163</v>
      </c>
      <c r="C2832" s="11" t="s">
        <v>449</v>
      </c>
      <c r="D2832" s="11" t="s">
        <v>174</v>
      </c>
      <c r="E2832" s="12">
        <v>2024.0</v>
      </c>
      <c r="F2832" s="11" t="s">
        <v>171</v>
      </c>
      <c r="G2832" s="11" t="s">
        <v>175</v>
      </c>
      <c r="H2832" s="11">
        <v>2.0</v>
      </c>
      <c r="I2832" s="13">
        <v>8.6</v>
      </c>
      <c r="J2832" s="11">
        <v>0.0</v>
      </c>
      <c r="K2832" s="13">
        <v>4.4</v>
      </c>
      <c r="L2832" s="13">
        <v>5.1</v>
      </c>
      <c r="M2832" s="11">
        <v>-16.0</v>
      </c>
      <c r="N2832" s="14">
        <v>0.7</v>
      </c>
      <c r="O2832" s="13">
        <v>50.8</v>
      </c>
      <c r="P2832" s="13">
        <v>10.1</v>
      </c>
      <c r="Q2832" s="13">
        <v>23.5</v>
      </c>
      <c r="R2832" s="13">
        <v>5.6</v>
      </c>
      <c r="S2832" s="13">
        <v>2.0</v>
      </c>
      <c r="T2832" s="13">
        <v>2.0</v>
      </c>
      <c r="U2832" s="13">
        <v>0.8</v>
      </c>
      <c r="V2832" s="13">
        <v>57.6</v>
      </c>
      <c r="W2832" s="11" t="str">
        <f t="shared" si="1"/>
        <v>C-Weak|BBVA|Digital|2024</v>
      </c>
      <c r="X2832" s="15">
        <f>(MAX(0,MIN(1,1-(K2832-scaling_params!$B$2)/(scaling_params!$C$2-scaling_params!$B$2)))+MAX(0,MIN(1,(L2832-scaling_params!$B$3)/(scaling_params!$C$3-scaling_params!$B$3))))/2</f>
        <v>0.1544117647</v>
      </c>
      <c r="Y2832" s="15">
        <f>(MAX(0,MIN(1,(M2832-scaling_params!$B$4)/(scaling_params!$C$4-scaling_params!$B$4)))+MAX(0,MIN(1,(N2832-scaling_params!$B$5)/(scaling_params!$C$5-scaling_params!$B$5))))/2</f>
        <v>0.3101190476</v>
      </c>
      <c r="Z2832" s="15">
        <f>(MAX(0,MIN(1,(O2832-scaling_params!$B$6)/(scaling_params!$C$6-scaling_params!$B$6)))+MAX(0,MIN(1,1-(P2832-scaling_params!$B$7)/(scaling_params!$C$7-scaling_params!$B$7)))+MAX(0,MIN(1,(T2832-scaling_params!$B$11)/(scaling_params!$C$11-scaling_params!$B$11))))/3</f>
        <v>0.04761904762</v>
      </c>
      <c r="AA2832" s="15">
        <f>(MAX(0,MIN(1,1-(Q2832-scaling_params!$B$8)/(scaling_params!$C$8-scaling_params!$B$8)))+MAX(0,MIN(1,(R2832-scaling_params!$B$9)/(scaling_params!$C$9-scaling_params!$B$9)))+MAX(0,MIN(1,(S2832-scaling_params!$B$10)/(scaling_params!$C$10-scaling_params!$B$10))))/3</f>
        <v>0.03921568627</v>
      </c>
      <c r="AB2832" s="15">
        <f>(MAX(0,MIN(1,(U2832-scaling_params!$B$12)/(scaling_params!$C$12-scaling_params!$B$12)))+MAX(0,MIN(1,(V2832-scaling_params!$B$13)/(scaling_params!$C$13-scaling_params!$B$13))))/2</f>
        <v>0.1290909091</v>
      </c>
      <c r="AC2832" s="13">
        <f>(scaling_params!$G$2*X2832+scaling_params!$G$3*Y2832+scaling_params!$G$4*Z2832+scaling_params!$G$5*AA2832+scaling_params!$G$6*AB2832)*100</f>
        <v>14.24899051</v>
      </c>
      <c r="AD2832" s="11" t="s">
        <v>681</v>
      </c>
      <c r="AE2832" s="11">
        <f t="shared" si="2"/>
        <v>0</v>
      </c>
    </row>
    <row r="2833" ht="15.75" customHeight="1">
      <c r="A2833" s="11" t="s">
        <v>594</v>
      </c>
      <c r="B2833" s="11" t="s">
        <v>163</v>
      </c>
      <c r="C2833" s="11" t="s">
        <v>449</v>
      </c>
      <c r="D2833" s="11" t="s">
        <v>174</v>
      </c>
      <c r="E2833" s="12">
        <v>2025.0</v>
      </c>
      <c r="F2833" s="11" t="s">
        <v>171</v>
      </c>
      <c r="G2833" s="11" t="s">
        <v>175</v>
      </c>
      <c r="H2833" s="11">
        <v>2.0</v>
      </c>
      <c r="I2833" s="13">
        <v>8.3</v>
      </c>
      <c r="J2833" s="11">
        <v>0.0</v>
      </c>
      <c r="K2833" s="13">
        <v>4.9</v>
      </c>
      <c r="L2833" s="13">
        <v>5.3</v>
      </c>
      <c r="M2833" s="11">
        <v>-9.0</v>
      </c>
      <c r="N2833" s="14">
        <v>0.71</v>
      </c>
      <c r="O2833" s="13">
        <v>53.6</v>
      </c>
      <c r="P2833" s="13">
        <v>9.0</v>
      </c>
      <c r="Q2833" s="13">
        <v>22.9</v>
      </c>
      <c r="R2833" s="13">
        <v>8.4</v>
      </c>
      <c r="S2833" s="13">
        <v>2.7</v>
      </c>
      <c r="T2833" s="13">
        <v>2.4</v>
      </c>
      <c r="U2833" s="13">
        <v>0.8</v>
      </c>
      <c r="V2833" s="13">
        <v>53.6</v>
      </c>
      <c r="W2833" s="11" t="str">
        <f t="shared" si="1"/>
        <v>C-Weak|BBVA|Digital|2025</v>
      </c>
      <c r="X2833" s="15">
        <f>(MAX(0,MIN(1,1-(K2833-scaling_params!$B$2)/(scaling_params!$C$2-scaling_params!$B$2)))+MAX(0,MIN(1,(L2833-scaling_params!$B$3)/(scaling_params!$C$3-scaling_params!$B$3))))/2</f>
        <v>0.1691176471</v>
      </c>
      <c r="Y2833" s="15">
        <f>(MAX(0,MIN(1,(M2833-scaling_params!$B$4)/(scaling_params!$C$4-scaling_params!$B$4)))+MAX(0,MIN(1,(N2833-scaling_params!$B$5)/(scaling_params!$C$5-scaling_params!$B$5))))/2</f>
        <v>0.355952381</v>
      </c>
      <c r="Z2833" s="15">
        <f>(MAX(0,MIN(1,(O2833-scaling_params!$B$6)/(scaling_params!$C$6-scaling_params!$B$6)))+MAX(0,MIN(1,1-(P2833-scaling_params!$B$7)/(scaling_params!$C$7-scaling_params!$B$7)))+MAX(0,MIN(1,(T2833-scaling_params!$B$11)/(scaling_params!$C$11-scaling_params!$B$11))))/3</f>
        <v>0.1037323037</v>
      </c>
      <c r="AA2833" s="15">
        <f>(MAX(0,MIN(1,1-(Q2833-scaling_params!$B$8)/(scaling_params!$C$8-scaling_params!$B$8)))+MAX(0,MIN(1,(R2833-scaling_params!$B$9)/(scaling_params!$C$9-scaling_params!$B$9)))+MAX(0,MIN(1,(S2833-scaling_params!$B$10)/(scaling_params!$C$10-scaling_params!$B$10))))/3</f>
        <v>0.1078431373</v>
      </c>
      <c r="AB2833" s="15">
        <f>(MAX(0,MIN(1,(U2833-scaling_params!$B$12)/(scaling_params!$C$12-scaling_params!$B$12)))+MAX(0,MIN(1,(V2833-scaling_params!$B$13)/(scaling_params!$C$13-scaling_params!$B$13))))/2</f>
        <v>0.09272727273</v>
      </c>
      <c r="AC2833" s="13">
        <f>(scaling_params!$G$2*X2833+scaling_params!$G$3*Y2833+scaling_params!$G$4*Z2833+scaling_params!$G$5*AA2833+scaling_params!$G$6*AB2833)*100</f>
        <v>17.76907583</v>
      </c>
      <c r="AD2833" s="11" t="s">
        <v>681</v>
      </c>
      <c r="AE2833" s="11">
        <f t="shared" si="2"/>
        <v>0</v>
      </c>
    </row>
    <row r="2834" ht="15.75" customHeight="1">
      <c r="A2834" s="11" t="s">
        <v>595</v>
      </c>
      <c r="B2834" s="11" t="s">
        <v>163</v>
      </c>
      <c r="C2834" s="11" t="s">
        <v>449</v>
      </c>
      <c r="D2834" s="11" t="s">
        <v>165</v>
      </c>
      <c r="E2834" s="12">
        <v>2024.0</v>
      </c>
      <c r="F2834" s="11" t="s">
        <v>171</v>
      </c>
      <c r="G2834" s="11" t="s">
        <v>175</v>
      </c>
      <c r="H2834" s="11">
        <v>3.0</v>
      </c>
      <c r="I2834" s="13">
        <v>8.6</v>
      </c>
      <c r="J2834" s="11">
        <v>0.0</v>
      </c>
      <c r="K2834" s="13">
        <v>5.2</v>
      </c>
      <c r="L2834" s="13">
        <v>5.1</v>
      </c>
      <c r="M2834" s="11">
        <v>-13.0</v>
      </c>
      <c r="N2834" s="14">
        <v>0.71</v>
      </c>
      <c r="O2834" s="13">
        <v>53.3</v>
      </c>
      <c r="P2834" s="13">
        <v>9.3</v>
      </c>
      <c r="Q2834" s="13">
        <v>24.0</v>
      </c>
      <c r="R2834" s="13">
        <v>6.7</v>
      </c>
      <c r="S2834" s="13">
        <v>2.6</v>
      </c>
      <c r="T2834" s="13">
        <v>2.5</v>
      </c>
      <c r="U2834" s="13">
        <v>0.6</v>
      </c>
      <c r="V2834" s="13">
        <v>51.2</v>
      </c>
      <c r="W2834" s="11" t="str">
        <f t="shared" si="1"/>
        <v>C-Weak|BBVA|Operations|2024</v>
      </c>
      <c r="X2834" s="15">
        <f>(MAX(0,MIN(1,1-(K2834-scaling_params!$B$2)/(scaling_params!$C$2-scaling_params!$B$2)))+MAX(0,MIN(1,(L2834-scaling_params!$B$3)/(scaling_params!$C$3-scaling_params!$B$3))))/2</f>
        <v>0.1544117647</v>
      </c>
      <c r="Y2834" s="15">
        <f>(MAX(0,MIN(1,(M2834-scaling_params!$B$4)/(scaling_params!$C$4-scaling_params!$B$4)))+MAX(0,MIN(1,(N2834-scaling_params!$B$5)/(scaling_params!$C$5-scaling_params!$B$5))))/2</f>
        <v>0.3369047619</v>
      </c>
      <c r="Z2834" s="15">
        <f>(MAX(0,MIN(1,(O2834-scaling_params!$B$6)/(scaling_params!$C$6-scaling_params!$B$6)))+MAX(0,MIN(1,1-(P2834-scaling_params!$B$7)/(scaling_params!$C$7-scaling_params!$B$7)))+MAX(0,MIN(1,(T2834-scaling_params!$B$11)/(scaling_params!$C$11-scaling_params!$B$11))))/3</f>
        <v>0.09523809524</v>
      </c>
      <c r="AA2834" s="15">
        <f>(MAX(0,MIN(1,1-(Q2834-scaling_params!$B$8)/(scaling_params!$C$8-scaling_params!$B$8)))+MAX(0,MIN(1,(R2834-scaling_params!$B$9)/(scaling_params!$C$9-scaling_params!$B$9)))+MAX(0,MIN(1,(S2834-scaling_params!$B$10)/(scaling_params!$C$10-scaling_params!$B$10))))/3</f>
        <v>0.09803921569</v>
      </c>
      <c r="AB2834" s="15">
        <f>(MAX(0,MIN(1,(U2834-scaling_params!$B$12)/(scaling_params!$C$12-scaling_params!$B$12)))+MAX(0,MIN(1,(V2834-scaling_params!$B$13)/(scaling_params!$C$13-scaling_params!$B$13))))/2</f>
        <v>0.07090909091</v>
      </c>
      <c r="AC2834" s="13">
        <f>(scaling_params!$G$2*X2834+scaling_params!$G$3*Y2834+scaling_params!$G$4*Z2834+scaling_params!$G$5*AA2834+scaling_params!$G$6*AB2834)*100</f>
        <v>16.34625108</v>
      </c>
      <c r="AD2834" s="11" t="s">
        <v>681</v>
      </c>
      <c r="AE2834" s="11">
        <f t="shared" si="2"/>
        <v>0</v>
      </c>
    </row>
    <row r="2835" ht="15.75" customHeight="1">
      <c r="A2835" s="11" t="s">
        <v>595</v>
      </c>
      <c r="B2835" s="11" t="s">
        <v>163</v>
      </c>
      <c r="C2835" s="11" t="s">
        <v>449</v>
      </c>
      <c r="D2835" s="11" t="s">
        <v>165</v>
      </c>
      <c r="E2835" s="12">
        <v>2025.0</v>
      </c>
      <c r="F2835" s="11" t="s">
        <v>171</v>
      </c>
      <c r="G2835" s="11" t="s">
        <v>175</v>
      </c>
      <c r="H2835" s="11">
        <v>3.0</v>
      </c>
      <c r="I2835" s="13">
        <v>8.3</v>
      </c>
      <c r="J2835" s="11">
        <v>0.0</v>
      </c>
      <c r="K2835" s="13">
        <v>4.5</v>
      </c>
      <c r="L2835" s="13">
        <v>5.2</v>
      </c>
      <c r="M2835" s="11">
        <v>-7.0</v>
      </c>
      <c r="N2835" s="14">
        <v>0.76</v>
      </c>
      <c r="O2835" s="13">
        <v>52.7</v>
      </c>
      <c r="P2835" s="13">
        <v>9.3</v>
      </c>
      <c r="Q2835" s="13">
        <v>21.4</v>
      </c>
      <c r="R2835" s="13">
        <v>5.7</v>
      </c>
      <c r="S2835" s="13">
        <v>2.7</v>
      </c>
      <c r="T2835" s="13">
        <v>3.2</v>
      </c>
      <c r="U2835" s="13">
        <v>0.5</v>
      </c>
      <c r="V2835" s="13">
        <v>69.9</v>
      </c>
      <c r="W2835" s="11" t="str">
        <f t="shared" si="1"/>
        <v>C-Weak|BBVA|Operations|2025</v>
      </c>
      <c r="X2835" s="15">
        <f>(MAX(0,MIN(1,1-(K2835-scaling_params!$B$2)/(scaling_params!$C$2-scaling_params!$B$2)))+MAX(0,MIN(1,(L2835-scaling_params!$B$3)/(scaling_params!$C$3-scaling_params!$B$3))))/2</f>
        <v>0.1617647059</v>
      </c>
      <c r="Y2835" s="15">
        <f>(MAX(0,MIN(1,(M2835-scaling_params!$B$4)/(scaling_params!$C$4-scaling_params!$B$4)))+MAX(0,MIN(1,(N2835-scaling_params!$B$5)/(scaling_params!$C$5-scaling_params!$B$5))))/2</f>
        <v>0.4279761905</v>
      </c>
      <c r="Z2835" s="15">
        <f>(MAX(0,MIN(1,(O2835-scaling_params!$B$6)/(scaling_params!$C$6-scaling_params!$B$6)))+MAX(0,MIN(1,1-(P2835-scaling_params!$B$7)/(scaling_params!$C$7-scaling_params!$B$7)))+MAX(0,MIN(1,(T2835-scaling_params!$B$11)/(scaling_params!$C$11-scaling_params!$B$11))))/3</f>
        <v>0.1619047619</v>
      </c>
      <c r="AA2835" s="15">
        <f>(MAX(0,MIN(1,1-(Q2835-scaling_params!$B$8)/(scaling_params!$C$8-scaling_params!$B$8)))+MAX(0,MIN(1,(R2835-scaling_params!$B$9)/(scaling_params!$C$9-scaling_params!$B$9)))+MAX(0,MIN(1,(S2835-scaling_params!$B$10)/(scaling_params!$C$10-scaling_params!$B$10))))/3</f>
        <v>0.1078431373</v>
      </c>
      <c r="AB2835" s="15">
        <f>(MAX(0,MIN(1,(U2835-scaling_params!$B$12)/(scaling_params!$C$12-scaling_params!$B$12)))+MAX(0,MIN(1,(V2835-scaling_params!$B$13)/(scaling_params!$C$13-scaling_params!$B$13))))/2</f>
        <v>0.2409090909</v>
      </c>
      <c r="AC2835" s="13">
        <f>(scaling_params!$G$2*X2835+scaling_params!$G$3*Y2835+scaling_params!$G$4*Z2835+scaling_params!$G$5*AA2835+scaling_params!$G$6*AB2835)*100</f>
        <v>22.40443946</v>
      </c>
      <c r="AD2835" s="11" t="s">
        <v>681</v>
      </c>
      <c r="AE2835" s="11">
        <f t="shared" si="2"/>
        <v>0</v>
      </c>
    </row>
    <row r="2836" ht="15.75" customHeight="1">
      <c r="A2836" s="11" t="s">
        <v>596</v>
      </c>
      <c r="B2836" s="11" t="s">
        <v>163</v>
      </c>
      <c r="C2836" s="11" t="s">
        <v>449</v>
      </c>
      <c r="D2836" s="11" t="s">
        <v>165</v>
      </c>
      <c r="E2836" s="12">
        <v>2024.0</v>
      </c>
      <c r="F2836" s="11" t="s">
        <v>166</v>
      </c>
      <c r="G2836" s="11" t="s">
        <v>175</v>
      </c>
      <c r="H2836" s="11">
        <v>5.0</v>
      </c>
      <c r="I2836" s="13">
        <v>8.6</v>
      </c>
      <c r="J2836" s="11">
        <v>0.0</v>
      </c>
      <c r="K2836" s="13">
        <v>5.2</v>
      </c>
      <c r="L2836" s="13">
        <v>4.0</v>
      </c>
      <c r="M2836" s="11">
        <v>-30.0</v>
      </c>
      <c r="N2836" s="14">
        <v>0.75</v>
      </c>
      <c r="O2836" s="13">
        <v>53.3</v>
      </c>
      <c r="P2836" s="13">
        <v>9.3</v>
      </c>
      <c r="Q2836" s="13">
        <v>24.0</v>
      </c>
      <c r="R2836" s="13">
        <v>6.7</v>
      </c>
      <c r="S2836" s="13">
        <v>2.1</v>
      </c>
      <c r="T2836" s="13">
        <v>2.6</v>
      </c>
      <c r="U2836" s="13">
        <v>0.6</v>
      </c>
      <c r="V2836" s="13">
        <v>56.3</v>
      </c>
      <c r="W2836" s="11" t="str">
        <f t="shared" si="1"/>
        <v>C-Weak|BBVA|Operations|2024</v>
      </c>
      <c r="X2836" s="15">
        <f>(MAX(0,MIN(1,1-(K2836-scaling_params!$B$2)/(scaling_params!$C$2-scaling_params!$B$2)))+MAX(0,MIN(1,(L2836-scaling_params!$B$3)/(scaling_params!$C$3-scaling_params!$B$3))))/2</f>
        <v>0.07352941176</v>
      </c>
      <c r="Y2836" s="15">
        <f>(MAX(0,MIN(1,(M2836-scaling_params!$B$4)/(scaling_params!$C$4-scaling_params!$B$4)))+MAX(0,MIN(1,(N2836-scaling_params!$B$5)/(scaling_params!$C$5-scaling_params!$B$5))))/2</f>
        <v>0.305952381</v>
      </c>
      <c r="Z2836" s="15">
        <f>(MAX(0,MIN(1,(O2836-scaling_params!$B$6)/(scaling_params!$C$6-scaling_params!$B$6)))+MAX(0,MIN(1,1-(P2836-scaling_params!$B$7)/(scaling_params!$C$7-scaling_params!$B$7)))+MAX(0,MIN(1,(T2836-scaling_params!$B$11)/(scaling_params!$C$11-scaling_params!$B$11))))/3</f>
        <v>0.1047619048</v>
      </c>
      <c r="AA2836" s="15">
        <f>(MAX(0,MIN(1,1-(Q2836-scaling_params!$B$8)/(scaling_params!$C$8-scaling_params!$B$8)))+MAX(0,MIN(1,(R2836-scaling_params!$B$9)/(scaling_params!$C$9-scaling_params!$B$9)))+MAX(0,MIN(1,(S2836-scaling_params!$B$10)/(scaling_params!$C$10-scaling_params!$B$10))))/3</f>
        <v>0.04901960784</v>
      </c>
      <c r="AB2836" s="15">
        <f>(MAX(0,MIN(1,(U2836-scaling_params!$B$12)/(scaling_params!$C$12-scaling_params!$B$12)))+MAX(0,MIN(1,(V2836-scaling_params!$B$13)/(scaling_params!$C$13-scaling_params!$B$13))))/2</f>
        <v>0.1172727273</v>
      </c>
      <c r="AC2836" s="13">
        <f>(scaling_params!$G$2*X2836+scaling_params!$G$3*Y2836+scaling_params!$G$4*Z2836+scaling_params!$G$5*AA2836+scaling_params!$G$6*AB2836)*100</f>
        <v>13.62629017</v>
      </c>
      <c r="AD2836" s="11" t="s">
        <v>681</v>
      </c>
      <c r="AE2836" s="11">
        <f t="shared" si="2"/>
        <v>0</v>
      </c>
    </row>
    <row r="2837" ht="15.75" customHeight="1">
      <c r="A2837" s="11" t="s">
        <v>596</v>
      </c>
      <c r="B2837" s="11" t="s">
        <v>163</v>
      </c>
      <c r="C2837" s="11" t="s">
        <v>449</v>
      </c>
      <c r="D2837" s="11" t="s">
        <v>165</v>
      </c>
      <c r="E2837" s="12">
        <v>2025.0</v>
      </c>
      <c r="F2837" s="11" t="s">
        <v>166</v>
      </c>
      <c r="G2837" s="11" t="s">
        <v>175</v>
      </c>
      <c r="H2837" s="11">
        <v>5.0</v>
      </c>
      <c r="I2837" s="13">
        <v>8.3</v>
      </c>
      <c r="J2837" s="11">
        <v>0.0</v>
      </c>
      <c r="K2837" s="13">
        <v>4.5</v>
      </c>
      <c r="L2837" s="13">
        <v>4.6</v>
      </c>
      <c r="M2837" s="11">
        <v>-32.0</v>
      </c>
      <c r="N2837" s="14">
        <v>0.67</v>
      </c>
      <c r="O2837" s="13">
        <v>52.7</v>
      </c>
      <c r="P2837" s="13">
        <v>9.3</v>
      </c>
      <c r="Q2837" s="13">
        <v>21.4</v>
      </c>
      <c r="R2837" s="13">
        <v>5.7</v>
      </c>
      <c r="S2837" s="13">
        <v>2.0</v>
      </c>
      <c r="T2837" s="13">
        <v>2.0</v>
      </c>
      <c r="U2837" s="13">
        <v>0.5</v>
      </c>
      <c r="V2837" s="13">
        <v>60.0</v>
      </c>
      <c r="W2837" s="11" t="str">
        <f t="shared" si="1"/>
        <v>C-Weak|BBVA|Operations|2025</v>
      </c>
      <c r="X2837" s="15">
        <f>(MAX(0,MIN(1,1-(K2837-scaling_params!$B$2)/(scaling_params!$C$2-scaling_params!$B$2)))+MAX(0,MIN(1,(L2837-scaling_params!$B$3)/(scaling_params!$C$3-scaling_params!$B$3))))/2</f>
        <v>0.1176470588</v>
      </c>
      <c r="Y2837" s="15">
        <f>(MAX(0,MIN(1,(M2837-scaling_params!$B$4)/(scaling_params!$C$4-scaling_params!$B$4)))+MAX(0,MIN(1,(N2837-scaling_params!$B$5)/(scaling_params!$C$5-scaling_params!$B$5))))/2</f>
        <v>0.1964285714</v>
      </c>
      <c r="Z2837" s="15">
        <f>(MAX(0,MIN(1,(O2837-scaling_params!$B$6)/(scaling_params!$C$6-scaling_params!$B$6)))+MAX(0,MIN(1,1-(P2837-scaling_params!$B$7)/(scaling_params!$C$7-scaling_params!$B$7)))+MAX(0,MIN(1,(T2837-scaling_params!$B$11)/(scaling_params!$C$11-scaling_params!$B$11))))/3</f>
        <v>0.04761904762</v>
      </c>
      <c r="AA2837" s="15">
        <f>(MAX(0,MIN(1,1-(Q2837-scaling_params!$B$8)/(scaling_params!$C$8-scaling_params!$B$8)))+MAX(0,MIN(1,(R2837-scaling_params!$B$9)/(scaling_params!$C$9-scaling_params!$B$9)))+MAX(0,MIN(1,(S2837-scaling_params!$B$10)/(scaling_params!$C$10-scaling_params!$B$10))))/3</f>
        <v>0.03921568627</v>
      </c>
      <c r="AB2837" s="15">
        <f>(MAX(0,MIN(1,(U2837-scaling_params!$B$12)/(scaling_params!$C$12-scaling_params!$B$12)))+MAX(0,MIN(1,(V2837-scaling_params!$B$13)/(scaling_params!$C$13-scaling_params!$B$13))))/2</f>
        <v>0.1509090909</v>
      </c>
      <c r="AC2837" s="13">
        <f>(scaling_params!$G$2*X2837+scaling_params!$G$3*Y2837+scaling_params!$G$4*Z2837+scaling_params!$G$5*AA2837+scaling_params!$G$6*AB2837)*100</f>
        <v>10.97074828</v>
      </c>
      <c r="AD2837" s="11" t="s">
        <v>681</v>
      </c>
      <c r="AE2837" s="11">
        <f t="shared" si="2"/>
        <v>0</v>
      </c>
    </row>
    <row r="2838" ht="15.75" customHeight="1">
      <c r="A2838" s="11" t="s">
        <v>597</v>
      </c>
      <c r="B2838" s="11" t="s">
        <v>163</v>
      </c>
      <c r="C2838" s="11" t="s">
        <v>449</v>
      </c>
      <c r="D2838" s="11" t="s">
        <v>174</v>
      </c>
      <c r="E2838" s="12">
        <v>2024.0</v>
      </c>
      <c r="F2838" s="11" t="s">
        <v>166</v>
      </c>
      <c r="G2838" s="11" t="s">
        <v>175</v>
      </c>
      <c r="H2838" s="11">
        <v>1.0</v>
      </c>
      <c r="I2838" s="13">
        <v>8.6</v>
      </c>
      <c r="J2838" s="11">
        <v>0.0</v>
      </c>
      <c r="K2838" s="13">
        <v>4.4</v>
      </c>
      <c r="L2838" s="13">
        <v>3.8</v>
      </c>
      <c r="M2838" s="11">
        <v>-19.0</v>
      </c>
      <c r="N2838" s="14">
        <v>0.67</v>
      </c>
      <c r="O2838" s="13">
        <v>50.8</v>
      </c>
      <c r="P2838" s="13">
        <v>10.1</v>
      </c>
      <c r="Q2838" s="13">
        <v>23.5</v>
      </c>
      <c r="R2838" s="13">
        <v>5.6</v>
      </c>
      <c r="S2838" s="13">
        <v>3.0</v>
      </c>
      <c r="T2838" s="13">
        <v>2.4</v>
      </c>
      <c r="U2838" s="13">
        <v>0.8</v>
      </c>
      <c r="V2838" s="13">
        <v>61.8</v>
      </c>
      <c r="W2838" s="11" t="str">
        <f t="shared" si="1"/>
        <v>C-Weak|BBVA|Digital|2024</v>
      </c>
      <c r="X2838" s="15">
        <f>(MAX(0,MIN(1,1-(K2838-scaling_params!$B$2)/(scaling_params!$C$2-scaling_params!$B$2)))+MAX(0,MIN(1,(L2838-scaling_params!$B$3)/(scaling_params!$C$3-scaling_params!$B$3))))/2</f>
        <v>0.05882352941</v>
      </c>
      <c r="Y2838" s="15">
        <f>(MAX(0,MIN(1,(M2838-scaling_params!$B$4)/(scaling_params!$C$4-scaling_params!$B$4)))+MAX(0,MIN(1,(N2838-scaling_params!$B$5)/(scaling_params!$C$5-scaling_params!$B$5))))/2</f>
        <v>0.2583333333</v>
      </c>
      <c r="Z2838" s="15">
        <f>(MAX(0,MIN(1,(O2838-scaling_params!$B$6)/(scaling_params!$C$6-scaling_params!$B$6)))+MAX(0,MIN(1,1-(P2838-scaling_params!$B$7)/(scaling_params!$C$7-scaling_params!$B$7)))+MAX(0,MIN(1,(T2838-scaling_params!$B$11)/(scaling_params!$C$11-scaling_params!$B$11))))/3</f>
        <v>0.08571428571</v>
      </c>
      <c r="AA2838" s="15">
        <f>(MAX(0,MIN(1,1-(Q2838-scaling_params!$B$8)/(scaling_params!$C$8-scaling_params!$B$8)))+MAX(0,MIN(1,(R2838-scaling_params!$B$9)/(scaling_params!$C$9-scaling_params!$B$9)))+MAX(0,MIN(1,(S2838-scaling_params!$B$10)/(scaling_params!$C$10-scaling_params!$B$10))))/3</f>
        <v>0.137254902</v>
      </c>
      <c r="AB2838" s="15">
        <f>(MAX(0,MIN(1,(U2838-scaling_params!$B$12)/(scaling_params!$C$12-scaling_params!$B$12)))+MAX(0,MIN(1,(V2838-scaling_params!$B$13)/(scaling_params!$C$13-scaling_params!$B$13))))/2</f>
        <v>0.1672727273</v>
      </c>
      <c r="AC2838" s="13">
        <f>(scaling_params!$G$2*X2838+scaling_params!$G$3*Y2838+scaling_params!$G$4*Z2838+scaling_params!$G$5*AA2838+scaling_params!$G$6*AB2838)*100</f>
        <v>13.85697645</v>
      </c>
      <c r="AD2838" s="11" t="s">
        <v>681</v>
      </c>
      <c r="AE2838" s="11">
        <f t="shared" si="2"/>
        <v>0</v>
      </c>
    </row>
    <row r="2839" ht="15.75" customHeight="1">
      <c r="A2839" s="11" t="s">
        <v>597</v>
      </c>
      <c r="B2839" s="11" t="s">
        <v>163</v>
      </c>
      <c r="C2839" s="11" t="s">
        <v>449</v>
      </c>
      <c r="D2839" s="11" t="s">
        <v>174</v>
      </c>
      <c r="E2839" s="12">
        <v>2025.0</v>
      </c>
      <c r="F2839" s="11" t="s">
        <v>166</v>
      </c>
      <c r="G2839" s="11" t="s">
        <v>175</v>
      </c>
      <c r="H2839" s="11">
        <v>1.0</v>
      </c>
      <c r="I2839" s="13">
        <v>8.3</v>
      </c>
      <c r="J2839" s="11">
        <v>0.0</v>
      </c>
      <c r="K2839" s="13">
        <v>4.9</v>
      </c>
      <c r="L2839" s="13">
        <v>3.5</v>
      </c>
      <c r="M2839" s="11">
        <v>-6.0</v>
      </c>
      <c r="N2839" s="14">
        <v>0.66</v>
      </c>
      <c r="O2839" s="13">
        <v>53.6</v>
      </c>
      <c r="P2839" s="13">
        <v>9.0</v>
      </c>
      <c r="Q2839" s="13">
        <v>22.9</v>
      </c>
      <c r="R2839" s="13">
        <v>8.4</v>
      </c>
      <c r="S2839" s="13">
        <v>2.4</v>
      </c>
      <c r="T2839" s="13">
        <v>1.9</v>
      </c>
      <c r="U2839" s="13">
        <v>0.8</v>
      </c>
      <c r="V2839" s="13">
        <v>57.4</v>
      </c>
      <c r="W2839" s="11" t="str">
        <f t="shared" si="1"/>
        <v>C-Weak|BBVA|Digital|2025</v>
      </c>
      <c r="X2839" s="15">
        <f>(MAX(0,MIN(1,1-(K2839-scaling_params!$B$2)/(scaling_params!$C$2-scaling_params!$B$2)))+MAX(0,MIN(1,(L2839-scaling_params!$B$3)/(scaling_params!$C$3-scaling_params!$B$3))))/2</f>
        <v>0.03676470588</v>
      </c>
      <c r="Y2839" s="15">
        <f>(MAX(0,MIN(1,(M2839-scaling_params!$B$4)/(scaling_params!$C$4-scaling_params!$B$4)))+MAX(0,MIN(1,(N2839-scaling_params!$B$5)/(scaling_params!$C$5-scaling_params!$B$5))))/2</f>
        <v>0.3077380952</v>
      </c>
      <c r="Z2839" s="15">
        <f>(MAX(0,MIN(1,(O2839-scaling_params!$B$6)/(scaling_params!$C$6-scaling_params!$B$6)))+MAX(0,MIN(1,1-(P2839-scaling_params!$B$7)/(scaling_params!$C$7-scaling_params!$B$7)))+MAX(0,MIN(1,(T2839-scaling_params!$B$11)/(scaling_params!$C$11-scaling_params!$B$11))))/3</f>
        <v>0.05611325611</v>
      </c>
      <c r="AA2839" s="15">
        <f>(MAX(0,MIN(1,1-(Q2839-scaling_params!$B$8)/(scaling_params!$C$8-scaling_params!$B$8)))+MAX(0,MIN(1,(R2839-scaling_params!$B$9)/(scaling_params!$C$9-scaling_params!$B$9)))+MAX(0,MIN(1,(S2839-scaling_params!$B$10)/(scaling_params!$C$10-scaling_params!$B$10))))/3</f>
        <v>0.07843137255</v>
      </c>
      <c r="AB2839" s="15">
        <f>(MAX(0,MIN(1,(U2839-scaling_params!$B$12)/(scaling_params!$C$12-scaling_params!$B$12)))+MAX(0,MIN(1,(V2839-scaling_params!$B$13)/(scaling_params!$C$13-scaling_params!$B$13))))/2</f>
        <v>0.1272727273</v>
      </c>
      <c r="AC2839" s="13">
        <f>(scaling_params!$G$2*X2839+scaling_params!$G$3*Y2839+scaling_params!$G$4*Z2839+scaling_params!$G$5*AA2839+scaling_params!$G$6*AB2839)*100</f>
        <v>12.29668768</v>
      </c>
      <c r="AD2839" s="11" t="s">
        <v>681</v>
      </c>
      <c r="AE2839" s="11">
        <f t="shared" si="2"/>
        <v>0</v>
      </c>
    </row>
    <row r="2840" ht="15.75" customHeight="1">
      <c r="A2840" s="11" t="s">
        <v>598</v>
      </c>
      <c r="B2840" s="11" t="s">
        <v>163</v>
      </c>
      <c r="C2840" s="11" t="s">
        <v>449</v>
      </c>
      <c r="D2840" s="11" t="s">
        <v>181</v>
      </c>
      <c r="E2840" s="12">
        <v>2024.0</v>
      </c>
      <c r="F2840" s="11" t="s">
        <v>166</v>
      </c>
      <c r="G2840" s="11" t="s">
        <v>184</v>
      </c>
      <c r="H2840" s="11">
        <v>2.0</v>
      </c>
      <c r="I2840" s="13">
        <v>8.6</v>
      </c>
      <c r="J2840" s="11">
        <v>0.0</v>
      </c>
      <c r="K2840" s="13">
        <v>5.0</v>
      </c>
      <c r="L2840" s="13">
        <v>6.6</v>
      </c>
      <c r="M2840" s="11">
        <v>-31.0</v>
      </c>
      <c r="N2840" s="14">
        <v>0.7</v>
      </c>
      <c r="O2840" s="13">
        <v>58.2</v>
      </c>
      <c r="P2840" s="13">
        <v>10.1</v>
      </c>
      <c r="Q2840" s="13">
        <v>23.5</v>
      </c>
      <c r="R2840" s="13">
        <v>8.2</v>
      </c>
      <c r="S2840" s="13">
        <v>2.7</v>
      </c>
      <c r="T2840" s="13">
        <v>2.1</v>
      </c>
      <c r="U2840" s="13">
        <v>1.0</v>
      </c>
      <c r="V2840" s="13">
        <v>59.5</v>
      </c>
      <c r="W2840" s="11" t="str">
        <f t="shared" si="1"/>
        <v>C-Weak|BBVA|Corporate|2024</v>
      </c>
      <c r="X2840" s="15">
        <f>(MAX(0,MIN(1,1-(K2840-scaling_params!$B$2)/(scaling_params!$C$2-scaling_params!$B$2)))+MAX(0,MIN(1,(L2840-scaling_params!$B$3)/(scaling_params!$C$3-scaling_params!$B$3))))/2</f>
        <v>0.2647058824</v>
      </c>
      <c r="Y2840" s="15">
        <f>(MAX(0,MIN(1,(M2840-scaling_params!$B$4)/(scaling_params!$C$4-scaling_params!$B$4)))+MAX(0,MIN(1,(N2840-scaling_params!$B$5)/(scaling_params!$C$5-scaling_params!$B$5))))/2</f>
        <v>0.2386904762</v>
      </c>
      <c r="Z2840" s="15">
        <f>(MAX(0,MIN(1,(O2840-scaling_params!$B$6)/(scaling_params!$C$6-scaling_params!$B$6)))+MAX(0,MIN(1,1-(P2840-scaling_params!$B$7)/(scaling_params!$C$7-scaling_params!$B$7)))+MAX(0,MIN(1,(T2840-scaling_params!$B$11)/(scaling_params!$C$11-scaling_params!$B$11))))/3</f>
        <v>0.08354549741</v>
      </c>
      <c r="AA2840" s="15">
        <f>(MAX(0,MIN(1,1-(Q2840-scaling_params!$B$8)/(scaling_params!$C$8-scaling_params!$B$8)))+MAX(0,MIN(1,(R2840-scaling_params!$B$9)/(scaling_params!$C$9-scaling_params!$B$9)))+MAX(0,MIN(1,(S2840-scaling_params!$B$10)/(scaling_params!$C$10-scaling_params!$B$10))))/3</f>
        <v>0.1078431373</v>
      </c>
      <c r="AB2840" s="15">
        <f>(MAX(0,MIN(1,(U2840-scaling_params!$B$12)/(scaling_params!$C$12-scaling_params!$B$12)))+MAX(0,MIN(1,(V2840-scaling_params!$B$13)/(scaling_params!$C$13-scaling_params!$B$13))))/2</f>
        <v>0.1463636364</v>
      </c>
      <c r="AC2840" s="13">
        <f>(scaling_params!$G$2*X2840+scaling_params!$G$3*Y2840+scaling_params!$G$4*Z2840+scaling_params!$G$5*AA2840+scaling_params!$G$6*AB2840)*100</f>
        <v>17.41826374</v>
      </c>
      <c r="AD2840" s="11" t="s">
        <v>681</v>
      </c>
      <c r="AE2840" s="11">
        <f t="shared" si="2"/>
        <v>0</v>
      </c>
    </row>
    <row r="2841" ht="15.75" customHeight="1">
      <c r="A2841" s="11" t="s">
        <v>598</v>
      </c>
      <c r="B2841" s="11" t="s">
        <v>163</v>
      </c>
      <c r="C2841" s="11" t="s">
        <v>449</v>
      </c>
      <c r="D2841" s="11" t="s">
        <v>181</v>
      </c>
      <c r="E2841" s="12">
        <v>2025.0</v>
      </c>
      <c r="F2841" s="11" t="s">
        <v>166</v>
      </c>
      <c r="G2841" s="11" t="s">
        <v>184</v>
      </c>
      <c r="H2841" s="11">
        <v>2.0</v>
      </c>
      <c r="I2841" s="13">
        <v>8.3</v>
      </c>
      <c r="J2841" s="11">
        <v>1.0</v>
      </c>
      <c r="K2841" s="13">
        <v>5.1</v>
      </c>
      <c r="L2841" s="13">
        <v>5.0</v>
      </c>
      <c r="M2841" s="11">
        <v>5.0</v>
      </c>
      <c r="N2841" s="14">
        <v>0.6</v>
      </c>
      <c r="O2841" s="13">
        <v>54.3</v>
      </c>
      <c r="P2841" s="13">
        <v>9.4</v>
      </c>
      <c r="Q2841" s="13">
        <v>22.9</v>
      </c>
      <c r="R2841" s="13">
        <v>7.0</v>
      </c>
      <c r="S2841" s="13">
        <v>2.3</v>
      </c>
      <c r="T2841" s="13">
        <v>2.9</v>
      </c>
      <c r="U2841" s="13">
        <v>0.8</v>
      </c>
      <c r="V2841" s="13">
        <v>63.1</v>
      </c>
      <c r="W2841" s="11" t="str">
        <f t="shared" si="1"/>
        <v>C-Weak|BBVA|Corporate|2025</v>
      </c>
      <c r="X2841" s="15">
        <f>(MAX(0,MIN(1,1-(K2841-scaling_params!$B$2)/(scaling_params!$C$2-scaling_params!$B$2)))+MAX(0,MIN(1,(L2841-scaling_params!$B$3)/(scaling_params!$C$3-scaling_params!$B$3))))/2</f>
        <v>0.1470588235</v>
      </c>
      <c r="Y2841" s="15">
        <f>(MAX(0,MIN(1,(M2841-scaling_params!$B$4)/(scaling_params!$C$4-scaling_params!$B$4)))+MAX(0,MIN(1,(N2841-scaling_params!$B$5)/(scaling_params!$C$5-scaling_params!$B$5))))/2</f>
        <v>0.2851190476</v>
      </c>
      <c r="Z2841" s="15">
        <f>(MAX(0,MIN(1,(O2841-scaling_params!$B$6)/(scaling_params!$C$6-scaling_params!$B$6)))+MAX(0,MIN(1,1-(P2841-scaling_params!$B$7)/(scaling_params!$C$7-scaling_params!$B$7)))+MAX(0,MIN(1,(T2841-scaling_params!$B$11)/(scaling_params!$C$11-scaling_params!$B$11))))/3</f>
        <v>0.1333333333</v>
      </c>
      <c r="AA2841" s="15">
        <f>(MAX(0,MIN(1,1-(Q2841-scaling_params!$B$8)/(scaling_params!$C$8-scaling_params!$B$8)))+MAX(0,MIN(1,(R2841-scaling_params!$B$9)/(scaling_params!$C$9-scaling_params!$B$9)))+MAX(0,MIN(1,(S2841-scaling_params!$B$10)/(scaling_params!$C$10-scaling_params!$B$10))))/3</f>
        <v>0.06862745098</v>
      </c>
      <c r="AB2841" s="15">
        <f>(MAX(0,MIN(1,(U2841-scaling_params!$B$12)/(scaling_params!$C$12-scaling_params!$B$12)))+MAX(0,MIN(1,(V2841-scaling_params!$B$13)/(scaling_params!$C$13-scaling_params!$B$13))))/2</f>
        <v>0.1790909091</v>
      </c>
      <c r="AC2841" s="13">
        <f>(scaling_params!$G$2*X2841+scaling_params!$G$3*Y2841+scaling_params!$G$4*Z2841+scaling_params!$G$5*AA2841+scaling_params!$G$6*AB2841)*100</f>
        <v>16.61062917</v>
      </c>
      <c r="AD2841" s="11" t="s">
        <v>681</v>
      </c>
      <c r="AE2841" s="11">
        <f t="shared" si="2"/>
        <v>0</v>
      </c>
    </row>
    <row r="2842" ht="15.75" customHeight="1">
      <c r="A2842" s="11" t="s">
        <v>599</v>
      </c>
      <c r="B2842" s="11" t="s">
        <v>163</v>
      </c>
      <c r="C2842" s="11" t="s">
        <v>449</v>
      </c>
      <c r="D2842" s="11" t="s">
        <v>181</v>
      </c>
      <c r="E2842" s="12">
        <v>2024.0</v>
      </c>
      <c r="F2842" s="11" t="s">
        <v>171</v>
      </c>
      <c r="G2842" s="11" t="s">
        <v>172</v>
      </c>
      <c r="H2842" s="11">
        <v>5.0</v>
      </c>
      <c r="I2842" s="13">
        <v>8.6</v>
      </c>
      <c r="J2842" s="11">
        <v>0.0</v>
      </c>
      <c r="K2842" s="13">
        <v>5.0</v>
      </c>
      <c r="L2842" s="13">
        <v>5.3</v>
      </c>
      <c r="M2842" s="11">
        <v>-6.0</v>
      </c>
      <c r="N2842" s="14">
        <v>0.7</v>
      </c>
      <c r="O2842" s="13">
        <v>58.2</v>
      </c>
      <c r="P2842" s="13">
        <v>10.1</v>
      </c>
      <c r="Q2842" s="13">
        <v>23.5</v>
      </c>
      <c r="R2842" s="13">
        <v>8.2</v>
      </c>
      <c r="S2842" s="13">
        <v>2.4</v>
      </c>
      <c r="T2842" s="13">
        <v>2.3</v>
      </c>
      <c r="U2842" s="13">
        <v>1.0</v>
      </c>
      <c r="V2842" s="13">
        <v>53.2</v>
      </c>
      <c r="W2842" s="11" t="str">
        <f t="shared" si="1"/>
        <v>C-Weak|BBVA|Corporate|2024</v>
      </c>
      <c r="X2842" s="15">
        <f>(MAX(0,MIN(1,1-(K2842-scaling_params!$B$2)/(scaling_params!$C$2-scaling_params!$B$2)))+MAX(0,MIN(1,(L2842-scaling_params!$B$3)/(scaling_params!$C$3-scaling_params!$B$3))))/2</f>
        <v>0.1691176471</v>
      </c>
      <c r="Y2842" s="15">
        <f>(MAX(0,MIN(1,(M2842-scaling_params!$B$4)/(scaling_params!$C$4-scaling_params!$B$4)))+MAX(0,MIN(1,(N2842-scaling_params!$B$5)/(scaling_params!$C$5-scaling_params!$B$5))))/2</f>
        <v>0.3577380952</v>
      </c>
      <c r="Z2842" s="15">
        <f>(MAX(0,MIN(1,(O2842-scaling_params!$B$6)/(scaling_params!$C$6-scaling_params!$B$6)))+MAX(0,MIN(1,1-(P2842-scaling_params!$B$7)/(scaling_params!$C$7-scaling_params!$B$7)))+MAX(0,MIN(1,(T2842-scaling_params!$B$11)/(scaling_params!$C$11-scaling_params!$B$11))))/3</f>
        <v>0.1025931165</v>
      </c>
      <c r="AA2842" s="15">
        <f>(MAX(0,MIN(1,1-(Q2842-scaling_params!$B$8)/(scaling_params!$C$8-scaling_params!$B$8)))+MAX(0,MIN(1,(R2842-scaling_params!$B$9)/(scaling_params!$C$9-scaling_params!$B$9)))+MAX(0,MIN(1,(S2842-scaling_params!$B$10)/(scaling_params!$C$10-scaling_params!$B$10))))/3</f>
        <v>0.07843137255</v>
      </c>
      <c r="AB2842" s="15">
        <f>(MAX(0,MIN(1,(U2842-scaling_params!$B$12)/(scaling_params!$C$12-scaling_params!$B$12)))+MAX(0,MIN(1,(V2842-scaling_params!$B$13)/(scaling_params!$C$13-scaling_params!$B$13))))/2</f>
        <v>0.08909090909</v>
      </c>
      <c r="AC2842" s="13">
        <f>(scaling_params!$G$2*X2842+scaling_params!$G$3*Y2842+scaling_params!$G$4*Z2842+scaling_params!$G$5*AA2842+scaling_params!$G$6*AB2842)*100</f>
        <v>17.22371306</v>
      </c>
      <c r="AD2842" s="11" t="s">
        <v>681</v>
      </c>
      <c r="AE2842" s="11">
        <f t="shared" si="2"/>
        <v>0</v>
      </c>
    </row>
    <row r="2843" ht="15.75" customHeight="1">
      <c r="A2843" s="11" t="s">
        <v>599</v>
      </c>
      <c r="B2843" s="11" t="s">
        <v>163</v>
      </c>
      <c r="C2843" s="11" t="s">
        <v>449</v>
      </c>
      <c r="D2843" s="11" t="s">
        <v>181</v>
      </c>
      <c r="E2843" s="12">
        <v>2025.0</v>
      </c>
      <c r="F2843" s="11" t="s">
        <v>171</v>
      </c>
      <c r="G2843" s="11" t="s">
        <v>172</v>
      </c>
      <c r="H2843" s="11">
        <v>5.0</v>
      </c>
      <c r="I2843" s="13">
        <v>8.3</v>
      </c>
      <c r="J2843" s="11">
        <v>0.0</v>
      </c>
      <c r="K2843" s="13">
        <v>5.1</v>
      </c>
      <c r="L2843" s="13">
        <v>5.3</v>
      </c>
      <c r="M2843" s="11">
        <v>4.0</v>
      </c>
      <c r="N2843" s="14">
        <v>0.66</v>
      </c>
      <c r="O2843" s="13">
        <v>54.3</v>
      </c>
      <c r="P2843" s="13">
        <v>9.4</v>
      </c>
      <c r="Q2843" s="13">
        <v>22.9</v>
      </c>
      <c r="R2843" s="13">
        <v>7.0</v>
      </c>
      <c r="S2843" s="13">
        <v>2.9</v>
      </c>
      <c r="T2843" s="13">
        <v>3.0</v>
      </c>
      <c r="U2843" s="13">
        <v>0.8</v>
      </c>
      <c r="V2843" s="13">
        <v>52.5</v>
      </c>
      <c r="W2843" s="11" t="str">
        <f t="shared" si="1"/>
        <v>C-Weak|BBVA|Corporate|2025</v>
      </c>
      <c r="X2843" s="15">
        <f>(MAX(0,MIN(1,1-(K2843-scaling_params!$B$2)/(scaling_params!$C$2-scaling_params!$B$2)))+MAX(0,MIN(1,(L2843-scaling_params!$B$3)/(scaling_params!$C$3-scaling_params!$B$3))))/2</f>
        <v>0.1691176471</v>
      </c>
      <c r="Y2843" s="15">
        <f>(MAX(0,MIN(1,(M2843-scaling_params!$B$4)/(scaling_params!$C$4-scaling_params!$B$4)))+MAX(0,MIN(1,(N2843-scaling_params!$B$5)/(scaling_params!$C$5-scaling_params!$B$5))))/2</f>
        <v>0.3553571429</v>
      </c>
      <c r="Z2843" s="15">
        <f>(MAX(0,MIN(1,(O2843-scaling_params!$B$6)/(scaling_params!$C$6-scaling_params!$B$6)))+MAX(0,MIN(1,1-(P2843-scaling_params!$B$7)/(scaling_params!$C$7-scaling_params!$B$7)))+MAX(0,MIN(1,(T2843-scaling_params!$B$11)/(scaling_params!$C$11-scaling_params!$B$11))))/3</f>
        <v>0.1428571429</v>
      </c>
      <c r="AA2843" s="15">
        <f>(MAX(0,MIN(1,1-(Q2843-scaling_params!$B$8)/(scaling_params!$C$8-scaling_params!$B$8)))+MAX(0,MIN(1,(R2843-scaling_params!$B$9)/(scaling_params!$C$9-scaling_params!$B$9)))+MAX(0,MIN(1,(S2843-scaling_params!$B$10)/(scaling_params!$C$10-scaling_params!$B$10))))/3</f>
        <v>0.1274509804</v>
      </c>
      <c r="AB2843" s="15">
        <f>(MAX(0,MIN(1,(U2843-scaling_params!$B$12)/(scaling_params!$C$12-scaling_params!$B$12)))+MAX(0,MIN(1,(V2843-scaling_params!$B$13)/(scaling_params!$C$13-scaling_params!$B$13))))/2</f>
        <v>0.08272727273</v>
      </c>
      <c r="AC2843" s="13">
        <f>(scaling_params!$G$2*X2843+scaling_params!$G$3*Y2843+scaling_params!$G$4*Z2843+scaling_params!$G$5*AA2843+scaling_params!$G$6*AB2843)*100</f>
        <v>18.90161949</v>
      </c>
      <c r="AD2843" s="11" t="s">
        <v>681</v>
      </c>
      <c r="AE2843" s="11">
        <f t="shared" si="2"/>
        <v>0</v>
      </c>
    </row>
    <row r="2844" ht="15.75" customHeight="1">
      <c r="A2844" s="11" t="s">
        <v>600</v>
      </c>
      <c r="B2844" s="11" t="s">
        <v>163</v>
      </c>
      <c r="C2844" s="11" t="s">
        <v>449</v>
      </c>
      <c r="D2844" s="11" t="s">
        <v>174</v>
      </c>
      <c r="E2844" s="12">
        <v>2024.0</v>
      </c>
      <c r="F2844" s="11" t="s">
        <v>171</v>
      </c>
      <c r="G2844" s="11" t="s">
        <v>167</v>
      </c>
      <c r="H2844" s="11">
        <v>2.0</v>
      </c>
      <c r="I2844" s="13">
        <v>8.6</v>
      </c>
      <c r="J2844" s="11">
        <v>1.0</v>
      </c>
      <c r="K2844" s="13">
        <v>4.4</v>
      </c>
      <c r="L2844" s="13">
        <v>5.9</v>
      </c>
      <c r="M2844" s="11">
        <v>-46.0</v>
      </c>
      <c r="N2844" s="14">
        <v>0.69</v>
      </c>
      <c r="O2844" s="13">
        <v>50.8</v>
      </c>
      <c r="P2844" s="13">
        <v>10.1</v>
      </c>
      <c r="Q2844" s="13">
        <v>23.5</v>
      </c>
      <c r="R2844" s="13">
        <v>5.6</v>
      </c>
      <c r="S2844" s="13">
        <v>3.0</v>
      </c>
      <c r="T2844" s="13">
        <v>2.9</v>
      </c>
      <c r="U2844" s="13">
        <v>0.8</v>
      </c>
      <c r="V2844" s="13">
        <v>54.0</v>
      </c>
      <c r="W2844" s="11" t="str">
        <f t="shared" si="1"/>
        <v>C-Weak|BBVA|Digital|2024</v>
      </c>
      <c r="X2844" s="15">
        <f>(MAX(0,MIN(1,1-(K2844-scaling_params!$B$2)/(scaling_params!$C$2-scaling_params!$B$2)))+MAX(0,MIN(1,(L2844-scaling_params!$B$3)/(scaling_params!$C$3-scaling_params!$B$3))))/2</f>
        <v>0.2132352941</v>
      </c>
      <c r="Y2844" s="15">
        <f>(MAX(0,MIN(1,(M2844-scaling_params!$B$4)/(scaling_params!$C$4-scaling_params!$B$4)))+MAX(0,MIN(1,(N2844-scaling_params!$B$5)/(scaling_params!$C$5-scaling_params!$B$5))))/2</f>
        <v>0.1547619048</v>
      </c>
      <c r="Z2844" s="15">
        <f>(MAX(0,MIN(1,(O2844-scaling_params!$B$6)/(scaling_params!$C$6-scaling_params!$B$6)))+MAX(0,MIN(1,1-(P2844-scaling_params!$B$7)/(scaling_params!$C$7-scaling_params!$B$7)))+MAX(0,MIN(1,(T2844-scaling_params!$B$11)/(scaling_params!$C$11-scaling_params!$B$11))))/3</f>
        <v>0.1333333333</v>
      </c>
      <c r="AA2844" s="15">
        <f>(MAX(0,MIN(1,1-(Q2844-scaling_params!$B$8)/(scaling_params!$C$8-scaling_params!$B$8)))+MAX(0,MIN(1,(R2844-scaling_params!$B$9)/(scaling_params!$C$9-scaling_params!$B$9)))+MAX(0,MIN(1,(S2844-scaling_params!$B$10)/(scaling_params!$C$10-scaling_params!$B$10))))/3</f>
        <v>0.137254902</v>
      </c>
      <c r="AB2844" s="15">
        <f>(MAX(0,MIN(1,(U2844-scaling_params!$B$12)/(scaling_params!$C$12-scaling_params!$B$12)))+MAX(0,MIN(1,(V2844-scaling_params!$B$13)/(scaling_params!$C$13-scaling_params!$B$13))))/2</f>
        <v>0.09636363636</v>
      </c>
      <c r="AC2844" s="13">
        <f>(scaling_params!$G$2*X2844+scaling_params!$G$3*Y2844+scaling_params!$G$4*Z2844+scaling_params!$G$5*AA2844+scaling_params!$G$6*AB2844)*100</f>
        <v>15.33404469</v>
      </c>
      <c r="AD2844" s="11" t="s">
        <v>681</v>
      </c>
      <c r="AE2844" s="11">
        <f t="shared" si="2"/>
        <v>0</v>
      </c>
    </row>
    <row r="2845" ht="15.75" customHeight="1">
      <c r="A2845" s="11" t="s">
        <v>600</v>
      </c>
      <c r="B2845" s="11" t="s">
        <v>163</v>
      </c>
      <c r="C2845" s="11" t="s">
        <v>449</v>
      </c>
      <c r="D2845" s="11" t="s">
        <v>174</v>
      </c>
      <c r="E2845" s="12">
        <v>2025.0</v>
      </c>
      <c r="F2845" s="11" t="s">
        <v>171</v>
      </c>
      <c r="G2845" s="11" t="s">
        <v>167</v>
      </c>
      <c r="H2845" s="11">
        <v>2.0</v>
      </c>
      <c r="I2845" s="13">
        <v>8.3</v>
      </c>
      <c r="J2845" s="11">
        <v>0.0</v>
      </c>
      <c r="K2845" s="13">
        <v>4.9</v>
      </c>
      <c r="L2845" s="13">
        <v>3.3</v>
      </c>
      <c r="M2845" s="11">
        <v>-6.0</v>
      </c>
      <c r="N2845" s="14">
        <v>0.62</v>
      </c>
      <c r="O2845" s="13">
        <v>53.6</v>
      </c>
      <c r="P2845" s="13">
        <v>9.0</v>
      </c>
      <c r="Q2845" s="13">
        <v>22.9</v>
      </c>
      <c r="R2845" s="13">
        <v>8.4</v>
      </c>
      <c r="S2845" s="13">
        <v>3.0</v>
      </c>
      <c r="T2845" s="13">
        <v>2.9</v>
      </c>
      <c r="U2845" s="13">
        <v>0.8</v>
      </c>
      <c r="V2845" s="13">
        <v>56.7</v>
      </c>
      <c r="W2845" s="11" t="str">
        <f t="shared" si="1"/>
        <v>C-Weak|BBVA|Digital|2025</v>
      </c>
      <c r="X2845" s="15">
        <f>(MAX(0,MIN(1,1-(K2845-scaling_params!$B$2)/(scaling_params!$C$2-scaling_params!$B$2)))+MAX(0,MIN(1,(L2845-scaling_params!$B$3)/(scaling_params!$C$3-scaling_params!$B$3))))/2</f>
        <v>0.02205882353</v>
      </c>
      <c r="Y2845" s="15">
        <f>(MAX(0,MIN(1,(M2845-scaling_params!$B$4)/(scaling_params!$C$4-scaling_params!$B$4)))+MAX(0,MIN(1,(N2845-scaling_params!$B$5)/(scaling_params!$C$5-scaling_params!$B$5))))/2</f>
        <v>0.2577380952</v>
      </c>
      <c r="Z2845" s="15">
        <f>(MAX(0,MIN(1,(O2845-scaling_params!$B$6)/(scaling_params!$C$6-scaling_params!$B$6)))+MAX(0,MIN(1,1-(P2845-scaling_params!$B$7)/(scaling_params!$C$7-scaling_params!$B$7)))+MAX(0,MIN(1,(T2845-scaling_params!$B$11)/(scaling_params!$C$11-scaling_params!$B$11))))/3</f>
        <v>0.1513513514</v>
      </c>
      <c r="AA2845" s="15">
        <f>(MAX(0,MIN(1,1-(Q2845-scaling_params!$B$8)/(scaling_params!$C$8-scaling_params!$B$8)))+MAX(0,MIN(1,(R2845-scaling_params!$B$9)/(scaling_params!$C$9-scaling_params!$B$9)))+MAX(0,MIN(1,(S2845-scaling_params!$B$10)/(scaling_params!$C$10-scaling_params!$B$10))))/3</f>
        <v>0.137254902</v>
      </c>
      <c r="AB2845" s="15">
        <f>(MAX(0,MIN(1,(U2845-scaling_params!$B$12)/(scaling_params!$C$12-scaling_params!$B$12)))+MAX(0,MIN(1,(V2845-scaling_params!$B$13)/(scaling_params!$C$13-scaling_params!$B$13))))/2</f>
        <v>0.1209090909</v>
      </c>
      <c r="AC2845" s="13">
        <f>(scaling_params!$G$2*X2845+scaling_params!$G$3*Y2845+scaling_params!$G$4*Z2845+scaling_params!$G$5*AA2845+scaling_params!$G$6*AB2845)*100</f>
        <v>13.9743979</v>
      </c>
      <c r="AD2845" s="11" t="s">
        <v>681</v>
      </c>
      <c r="AE2845" s="11">
        <f t="shared" si="2"/>
        <v>0</v>
      </c>
    </row>
    <row r="2846" ht="15.75" customHeight="1">
      <c r="A2846" s="11" t="s">
        <v>601</v>
      </c>
      <c r="B2846" s="11" t="s">
        <v>163</v>
      </c>
      <c r="C2846" s="11" t="s">
        <v>449</v>
      </c>
      <c r="D2846" s="11" t="s">
        <v>174</v>
      </c>
      <c r="E2846" s="12">
        <v>2024.0</v>
      </c>
      <c r="F2846" s="11" t="s">
        <v>166</v>
      </c>
      <c r="G2846" s="11" t="s">
        <v>172</v>
      </c>
      <c r="H2846" s="11">
        <v>5.0</v>
      </c>
      <c r="I2846" s="13">
        <v>8.6</v>
      </c>
      <c r="J2846" s="11">
        <v>0.0</v>
      </c>
      <c r="K2846" s="13">
        <v>4.4</v>
      </c>
      <c r="L2846" s="13">
        <v>4.1</v>
      </c>
      <c r="M2846" s="11">
        <v>-27.0</v>
      </c>
      <c r="N2846" s="14">
        <v>0.56</v>
      </c>
      <c r="O2846" s="13">
        <v>50.8</v>
      </c>
      <c r="P2846" s="13">
        <v>10.1</v>
      </c>
      <c r="Q2846" s="13">
        <v>23.5</v>
      </c>
      <c r="R2846" s="13">
        <v>5.6</v>
      </c>
      <c r="S2846" s="13">
        <v>1.6</v>
      </c>
      <c r="T2846" s="13">
        <v>1.8</v>
      </c>
      <c r="U2846" s="13">
        <v>0.8</v>
      </c>
      <c r="V2846" s="13">
        <v>40.4</v>
      </c>
      <c r="W2846" s="11" t="str">
        <f t="shared" si="1"/>
        <v>C-Weak|BBVA|Digital|2024</v>
      </c>
      <c r="X2846" s="15">
        <f>(MAX(0,MIN(1,1-(K2846-scaling_params!$B$2)/(scaling_params!$C$2-scaling_params!$B$2)))+MAX(0,MIN(1,(L2846-scaling_params!$B$3)/(scaling_params!$C$3-scaling_params!$B$3))))/2</f>
        <v>0.08088235294</v>
      </c>
      <c r="Y2846" s="15">
        <f>(MAX(0,MIN(1,(M2846-scaling_params!$B$4)/(scaling_params!$C$4-scaling_params!$B$4)))+MAX(0,MIN(1,(N2846-scaling_params!$B$5)/(scaling_params!$C$5-scaling_params!$B$5))))/2</f>
        <v>0.09523809524</v>
      </c>
      <c r="Z2846" s="15">
        <f>(MAX(0,MIN(1,(O2846-scaling_params!$B$6)/(scaling_params!$C$6-scaling_params!$B$6)))+MAX(0,MIN(1,1-(P2846-scaling_params!$B$7)/(scaling_params!$C$7-scaling_params!$B$7)))+MAX(0,MIN(1,(T2846-scaling_params!$B$11)/(scaling_params!$C$11-scaling_params!$B$11))))/3</f>
        <v>0.02857142857</v>
      </c>
      <c r="AA2846" s="15">
        <f>(MAX(0,MIN(1,1-(Q2846-scaling_params!$B$8)/(scaling_params!$C$8-scaling_params!$B$8)))+MAX(0,MIN(1,(R2846-scaling_params!$B$9)/(scaling_params!$C$9-scaling_params!$B$9)))+MAX(0,MIN(1,(S2846-scaling_params!$B$10)/(scaling_params!$C$10-scaling_params!$B$10))))/3</f>
        <v>0</v>
      </c>
      <c r="AB2846" s="15">
        <f>(MAX(0,MIN(1,(U2846-scaling_params!$B$12)/(scaling_params!$C$12-scaling_params!$B$12)))+MAX(0,MIN(1,(V2846-scaling_params!$B$13)/(scaling_params!$C$13-scaling_params!$B$13))))/2</f>
        <v>0</v>
      </c>
      <c r="AC2846" s="13">
        <f>(scaling_params!$G$2*X2846+scaling_params!$G$3*Y2846+scaling_params!$G$4*Z2846+scaling_params!$G$5*AA2846+scaling_params!$G$6*AB2846)*100</f>
        <v>4.810259104</v>
      </c>
      <c r="AD2846" s="11" t="s">
        <v>681</v>
      </c>
      <c r="AE2846" s="11">
        <f t="shared" si="2"/>
        <v>0</v>
      </c>
    </row>
    <row r="2847" ht="15.75" customHeight="1">
      <c r="A2847" s="11" t="s">
        <v>601</v>
      </c>
      <c r="B2847" s="11" t="s">
        <v>163</v>
      </c>
      <c r="C2847" s="11" t="s">
        <v>449</v>
      </c>
      <c r="D2847" s="11" t="s">
        <v>174</v>
      </c>
      <c r="E2847" s="12">
        <v>2025.0</v>
      </c>
      <c r="F2847" s="11" t="s">
        <v>166</v>
      </c>
      <c r="G2847" s="11" t="s">
        <v>172</v>
      </c>
      <c r="H2847" s="11">
        <v>5.0</v>
      </c>
      <c r="I2847" s="13">
        <v>8.3</v>
      </c>
      <c r="J2847" s="11">
        <v>1.0</v>
      </c>
      <c r="K2847" s="13">
        <v>4.9</v>
      </c>
      <c r="L2847" s="13">
        <v>3.2</v>
      </c>
      <c r="M2847" s="11">
        <v>-9.0</v>
      </c>
      <c r="N2847" s="14">
        <v>0.56</v>
      </c>
      <c r="O2847" s="13">
        <v>53.6</v>
      </c>
      <c r="P2847" s="13">
        <v>9.0</v>
      </c>
      <c r="Q2847" s="13">
        <v>22.9</v>
      </c>
      <c r="R2847" s="13">
        <v>8.4</v>
      </c>
      <c r="S2847" s="13">
        <v>1.6</v>
      </c>
      <c r="T2847" s="13">
        <v>1.4</v>
      </c>
      <c r="U2847" s="13">
        <v>0.8</v>
      </c>
      <c r="V2847" s="13">
        <v>41.1</v>
      </c>
      <c r="W2847" s="11" t="str">
        <f t="shared" si="1"/>
        <v>C-Weak|BBVA|Digital|2025</v>
      </c>
      <c r="X2847" s="15">
        <f>(MAX(0,MIN(1,1-(K2847-scaling_params!$B$2)/(scaling_params!$C$2-scaling_params!$B$2)))+MAX(0,MIN(1,(L2847-scaling_params!$B$3)/(scaling_params!$C$3-scaling_params!$B$3))))/2</f>
        <v>0.01470588235</v>
      </c>
      <c r="Y2847" s="15">
        <f>(MAX(0,MIN(1,(M2847-scaling_params!$B$4)/(scaling_params!$C$4-scaling_params!$B$4)))+MAX(0,MIN(1,(N2847-scaling_params!$B$5)/(scaling_params!$C$5-scaling_params!$B$5))))/2</f>
        <v>0.180952381</v>
      </c>
      <c r="Z2847" s="15">
        <f>(MAX(0,MIN(1,(O2847-scaling_params!$B$6)/(scaling_params!$C$6-scaling_params!$B$6)))+MAX(0,MIN(1,1-(P2847-scaling_params!$B$7)/(scaling_params!$C$7-scaling_params!$B$7)))+MAX(0,MIN(1,(T2847-scaling_params!$B$11)/(scaling_params!$C$11-scaling_params!$B$11))))/3</f>
        <v>0.01801801802</v>
      </c>
      <c r="AA2847" s="15">
        <f>(MAX(0,MIN(1,1-(Q2847-scaling_params!$B$8)/(scaling_params!$C$8-scaling_params!$B$8)))+MAX(0,MIN(1,(R2847-scaling_params!$B$9)/(scaling_params!$C$9-scaling_params!$B$9)))+MAX(0,MIN(1,(S2847-scaling_params!$B$10)/(scaling_params!$C$10-scaling_params!$B$10))))/3</f>
        <v>0</v>
      </c>
      <c r="AB2847" s="15">
        <f>(MAX(0,MIN(1,(U2847-scaling_params!$B$12)/(scaling_params!$C$12-scaling_params!$B$12)))+MAX(0,MIN(1,(V2847-scaling_params!$B$13)/(scaling_params!$C$13-scaling_params!$B$13))))/2</f>
        <v>0</v>
      </c>
      <c r="AC2847" s="13">
        <f>(scaling_params!$G$2*X2847+scaling_params!$G$3*Y2847+scaling_params!$G$4*Z2847+scaling_params!$G$5*AA2847+scaling_params!$G$6*AB2847)*100</f>
        <v>5.021392611</v>
      </c>
      <c r="AD2847" s="11" t="s">
        <v>681</v>
      </c>
      <c r="AE2847" s="11">
        <f t="shared" si="2"/>
        <v>0</v>
      </c>
    </row>
    <row r="2848" ht="15.75" customHeight="1">
      <c r="A2848" s="11" t="s">
        <v>602</v>
      </c>
      <c r="B2848" s="11" t="s">
        <v>163</v>
      </c>
      <c r="C2848" s="11" t="s">
        <v>449</v>
      </c>
      <c r="D2848" s="11" t="s">
        <v>174</v>
      </c>
      <c r="E2848" s="12">
        <v>2024.0</v>
      </c>
      <c r="F2848" s="11" t="s">
        <v>166</v>
      </c>
      <c r="G2848" s="11" t="s">
        <v>167</v>
      </c>
      <c r="H2848" s="11">
        <v>1.0</v>
      </c>
      <c r="I2848" s="13">
        <v>8.6</v>
      </c>
      <c r="J2848" s="11">
        <v>0.0</v>
      </c>
      <c r="K2848" s="13">
        <v>4.4</v>
      </c>
      <c r="L2848" s="13">
        <v>3.3</v>
      </c>
      <c r="M2848" s="11">
        <v>-32.0</v>
      </c>
      <c r="N2848" s="14">
        <v>0.62</v>
      </c>
      <c r="O2848" s="13">
        <v>50.8</v>
      </c>
      <c r="P2848" s="13">
        <v>10.1</v>
      </c>
      <c r="Q2848" s="13">
        <v>23.5</v>
      </c>
      <c r="R2848" s="13">
        <v>5.6</v>
      </c>
      <c r="S2848" s="13">
        <v>1.6</v>
      </c>
      <c r="T2848" s="13">
        <v>1.7</v>
      </c>
      <c r="U2848" s="13">
        <v>0.8</v>
      </c>
      <c r="V2848" s="13">
        <v>45.6</v>
      </c>
      <c r="W2848" s="11" t="str">
        <f t="shared" si="1"/>
        <v>C-Weak|BBVA|Digital|2024</v>
      </c>
      <c r="X2848" s="15">
        <f>(MAX(0,MIN(1,1-(K2848-scaling_params!$B$2)/(scaling_params!$C$2-scaling_params!$B$2)))+MAX(0,MIN(1,(L2848-scaling_params!$B$3)/(scaling_params!$C$3-scaling_params!$B$3))))/2</f>
        <v>0.02205882353</v>
      </c>
      <c r="Y2848" s="15">
        <f>(MAX(0,MIN(1,(M2848-scaling_params!$B$4)/(scaling_params!$C$4-scaling_params!$B$4)))+MAX(0,MIN(1,(N2848-scaling_params!$B$5)/(scaling_params!$C$5-scaling_params!$B$5))))/2</f>
        <v>0.1339285714</v>
      </c>
      <c r="Z2848" s="15">
        <f>(MAX(0,MIN(1,(O2848-scaling_params!$B$6)/(scaling_params!$C$6-scaling_params!$B$6)))+MAX(0,MIN(1,1-(P2848-scaling_params!$B$7)/(scaling_params!$C$7-scaling_params!$B$7)))+MAX(0,MIN(1,(T2848-scaling_params!$B$11)/(scaling_params!$C$11-scaling_params!$B$11))))/3</f>
        <v>0.01904761905</v>
      </c>
      <c r="AA2848" s="15">
        <f>(MAX(0,MIN(1,1-(Q2848-scaling_params!$B$8)/(scaling_params!$C$8-scaling_params!$B$8)))+MAX(0,MIN(1,(R2848-scaling_params!$B$9)/(scaling_params!$C$9-scaling_params!$B$9)))+MAX(0,MIN(1,(S2848-scaling_params!$B$10)/(scaling_params!$C$10-scaling_params!$B$10))))/3</f>
        <v>0</v>
      </c>
      <c r="AB2848" s="15">
        <f>(MAX(0,MIN(1,(U2848-scaling_params!$B$12)/(scaling_params!$C$12-scaling_params!$B$12)))+MAX(0,MIN(1,(V2848-scaling_params!$B$13)/(scaling_params!$C$13-scaling_params!$B$13))))/2</f>
        <v>0.02</v>
      </c>
      <c r="AC2848" s="13">
        <f>(scaling_params!$G$2*X2848+scaling_params!$G$3*Y2848+scaling_params!$G$4*Z2848+scaling_params!$G$5*AA2848+scaling_params!$G$6*AB2848)*100</f>
        <v>4.349322829</v>
      </c>
      <c r="AD2848" s="11" t="s">
        <v>681</v>
      </c>
      <c r="AE2848" s="11">
        <f t="shared" si="2"/>
        <v>0</v>
      </c>
    </row>
    <row r="2849" ht="15.75" customHeight="1">
      <c r="A2849" s="11" t="s">
        <v>602</v>
      </c>
      <c r="B2849" s="11" t="s">
        <v>163</v>
      </c>
      <c r="C2849" s="11" t="s">
        <v>449</v>
      </c>
      <c r="D2849" s="11" t="s">
        <v>174</v>
      </c>
      <c r="E2849" s="12">
        <v>2025.0</v>
      </c>
      <c r="F2849" s="11" t="s">
        <v>166</v>
      </c>
      <c r="G2849" s="11" t="s">
        <v>167</v>
      </c>
      <c r="H2849" s="11">
        <v>1.0</v>
      </c>
      <c r="I2849" s="13">
        <v>8.3</v>
      </c>
      <c r="J2849" s="11">
        <v>1.0</v>
      </c>
      <c r="K2849" s="13">
        <v>4.9</v>
      </c>
      <c r="L2849" s="13">
        <v>4.6</v>
      </c>
      <c r="M2849" s="11">
        <v>-38.0</v>
      </c>
      <c r="N2849" s="14">
        <v>0.63</v>
      </c>
      <c r="O2849" s="13">
        <v>53.6</v>
      </c>
      <c r="P2849" s="13">
        <v>9.0</v>
      </c>
      <c r="Q2849" s="13">
        <v>22.9</v>
      </c>
      <c r="R2849" s="13">
        <v>8.4</v>
      </c>
      <c r="S2849" s="13">
        <v>2.6</v>
      </c>
      <c r="T2849" s="13">
        <v>1.5</v>
      </c>
      <c r="U2849" s="13">
        <v>0.8</v>
      </c>
      <c r="V2849" s="13">
        <v>53.6</v>
      </c>
      <c r="W2849" s="11" t="str">
        <f t="shared" si="1"/>
        <v>C-Weak|BBVA|Digital|2025</v>
      </c>
      <c r="X2849" s="15">
        <f>(MAX(0,MIN(1,1-(K2849-scaling_params!$B$2)/(scaling_params!$C$2-scaling_params!$B$2)))+MAX(0,MIN(1,(L2849-scaling_params!$B$3)/(scaling_params!$C$3-scaling_params!$B$3))))/2</f>
        <v>0.1176470588</v>
      </c>
      <c r="Y2849" s="15">
        <f>(MAX(0,MIN(1,(M2849-scaling_params!$B$4)/(scaling_params!$C$4-scaling_params!$B$4)))+MAX(0,MIN(1,(N2849-scaling_params!$B$5)/(scaling_params!$C$5-scaling_params!$B$5))))/2</f>
        <v>0.1178571429</v>
      </c>
      <c r="Z2849" s="15">
        <f>(MAX(0,MIN(1,(O2849-scaling_params!$B$6)/(scaling_params!$C$6-scaling_params!$B$6)))+MAX(0,MIN(1,1-(P2849-scaling_params!$B$7)/(scaling_params!$C$7-scaling_params!$B$7)))+MAX(0,MIN(1,(T2849-scaling_params!$B$11)/(scaling_params!$C$11-scaling_params!$B$11))))/3</f>
        <v>0.01801801802</v>
      </c>
      <c r="AA2849" s="15">
        <f>(MAX(0,MIN(1,1-(Q2849-scaling_params!$B$8)/(scaling_params!$C$8-scaling_params!$B$8)))+MAX(0,MIN(1,(R2849-scaling_params!$B$9)/(scaling_params!$C$9-scaling_params!$B$9)))+MAX(0,MIN(1,(S2849-scaling_params!$B$10)/(scaling_params!$C$10-scaling_params!$B$10))))/3</f>
        <v>0.09803921569</v>
      </c>
      <c r="AB2849" s="15">
        <f>(MAX(0,MIN(1,(U2849-scaling_params!$B$12)/(scaling_params!$C$12-scaling_params!$B$12)))+MAX(0,MIN(1,(V2849-scaling_params!$B$13)/(scaling_params!$C$13-scaling_params!$B$13))))/2</f>
        <v>0.09272727273</v>
      </c>
      <c r="AC2849" s="13">
        <f>(scaling_params!$G$2*X2849+scaling_params!$G$3*Y2849+scaling_params!$G$4*Z2849+scaling_params!$G$5*AA2849+scaling_params!$G$6*AB2849)*100</f>
        <v>8.777444177</v>
      </c>
      <c r="AD2849" s="11" t="s">
        <v>681</v>
      </c>
      <c r="AE2849" s="11">
        <f t="shared" si="2"/>
        <v>0</v>
      </c>
    </row>
    <row r="2850" ht="15.75" customHeight="1">
      <c r="A2850" s="11" t="s">
        <v>603</v>
      </c>
      <c r="B2850" s="11" t="s">
        <v>163</v>
      </c>
      <c r="C2850" s="11" t="s">
        <v>449</v>
      </c>
      <c r="D2850" s="11" t="s">
        <v>181</v>
      </c>
      <c r="E2850" s="12">
        <v>2024.0</v>
      </c>
      <c r="F2850" s="11" t="s">
        <v>166</v>
      </c>
      <c r="G2850" s="11" t="s">
        <v>172</v>
      </c>
      <c r="H2850" s="11">
        <v>3.0</v>
      </c>
      <c r="I2850" s="13">
        <v>8.6</v>
      </c>
      <c r="J2850" s="11">
        <v>0.0</v>
      </c>
      <c r="K2850" s="13">
        <v>5.0</v>
      </c>
      <c r="L2850" s="13">
        <v>2.7</v>
      </c>
      <c r="M2850" s="11">
        <v>-34.0</v>
      </c>
      <c r="N2850" s="14">
        <v>0.59</v>
      </c>
      <c r="O2850" s="13">
        <v>58.2</v>
      </c>
      <c r="P2850" s="13">
        <v>10.1</v>
      </c>
      <c r="Q2850" s="13">
        <v>23.5</v>
      </c>
      <c r="R2850" s="13">
        <v>8.2</v>
      </c>
      <c r="S2850" s="13">
        <v>1.5</v>
      </c>
      <c r="T2850" s="13">
        <v>1.0</v>
      </c>
      <c r="U2850" s="13">
        <v>1.0</v>
      </c>
      <c r="V2850" s="13">
        <v>50.6</v>
      </c>
      <c r="W2850" s="11" t="str">
        <f t="shared" si="1"/>
        <v>C-Weak|BBVA|Corporate|2024</v>
      </c>
      <c r="X2850" s="15">
        <f>(MAX(0,MIN(1,1-(K2850-scaling_params!$B$2)/(scaling_params!$C$2-scaling_params!$B$2)))+MAX(0,MIN(1,(L2850-scaling_params!$B$3)/(scaling_params!$C$3-scaling_params!$B$3))))/2</f>
        <v>0</v>
      </c>
      <c r="Y2850" s="15">
        <f>(MAX(0,MIN(1,(M2850-scaling_params!$B$4)/(scaling_params!$C$4-scaling_params!$B$4)))+MAX(0,MIN(1,(N2850-scaling_params!$B$5)/(scaling_params!$C$5-scaling_params!$B$5))))/2</f>
        <v>0.0869047619</v>
      </c>
      <c r="Z2850" s="15">
        <f>(MAX(0,MIN(1,(O2850-scaling_params!$B$6)/(scaling_params!$C$6-scaling_params!$B$6)))+MAX(0,MIN(1,1-(P2850-scaling_params!$B$7)/(scaling_params!$C$7-scaling_params!$B$7)))+MAX(0,MIN(1,(T2850-scaling_params!$B$11)/(scaling_params!$C$11-scaling_params!$B$11))))/3</f>
        <v>0.02640264026</v>
      </c>
      <c r="AA2850" s="15">
        <f>(MAX(0,MIN(1,1-(Q2850-scaling_params!$B$8)/(scaling_params!$C$8-scaling_params!$B$8)))+MAX(0,MIN(1,(R2850-scaling_params!$B$9)/(scaling_params!$C$9-scaling_params!$B$9)))+MAX(0,MIN(1,(S2850-scaling_params!$B$10)/(scaling_params!$C$10-scaling_params!$B$10))))/3</f>
        <v>0</v>
      </c>
      <c r="AB2850" s="15">
        <f>(MAX(0,MIN(1,(U2850-scaling_params!$B$12)/(scaling_params!$C$12-scaling_params!$B$12)))+MAX(0,MIN(1,(V2850-scaling_params!$B$13)/(scaling_params!$C$13-scaling_params!$B$13))))/2</f>
        <v>0.06545454545</v>
      </c>
      <c r="AC2850" s="13">
        <f>(scaling_params!$G$2*X2850+scaling_params!$G$3*Y2850+scaling_params!$G$4*Z2850+scaling_params!$G$5*AA2850+scaling_params!$G$6*AB2850)*100</f>
        <v>3.435087587</v>
      </c>
      <c r="AD2850" s="11" t="s">
        <v>681</v>
      </c>
      <c r="AE2850" s="11">
        <f t="shared" si="2"/>
        <v>0</v>
      </c>
    </row>
    <row r="2851" ht="15.75" customHeight="1">
      <c r="A2851" s="11" t="s">
        <v>603</v>
      </c>
      <c r="B2851" s="11" t="s">
        <v>163</v>
      </c>
      <c r="C2851" s="11" t="s">
        <v>449</v>
      </c>
      <c r="D2851" s="11" t="s">
        <v>181</v>
      </c>
      <c r="E2851" s="12">
        <v>2025.0</v>
      </c>
      <c r="F2851" s="11" t="s">
        <v>166</v>
      </c>
      <c r="G2851" s="11" t="s">
        <v>172</v>
      </c>
      <c r="H2851" s="11">
        <v>3.0</v>
      </c>
      <c r="I2851" s="13">
        <v>8.3</v>
      </c>
      <c r="J2851" s="11">
        <v>0.0</v>
      </c>
      <c r="K2851" s="13">
        <v>5.1</v>
      </c>
      <c r="L2851" s="13">
        <v>4.7</v>
      </c>
      <c r="M2851" s="11">
        <v>-28.0</v>
      </c>
      <c r="N2851" s="14">
        <v>0.65</v>
      </c>
      <c r="O2851" s="13">
        <v>54.3</v>
      </c>
      <c r="P2851" s="13">
        <v>9.4</v>
      </c>
      <c r="Q2851" s="13">
        <v>22.9</v>
      </c>
      <c r="R2851" s="13">
        <v>7.0</v>
      </c>
      <c r="S2851" s="13">
        <v>1.9</v>
      </c>
      <c r="T2851" s="13">
        <v>1.3</v>
      </c>
      <c r="U2851" s="13">
        <v>0.8</v>
      </c>
      <c r="V2851" s="13">
        <v>49.9</v>
      </c>
      <c r="W2851" s="11" t="str">
        <f t="shared" si="1"/>
        <v>C-Weak|BBVA|Corporate|2025</v>
      </c>
      <c r="X2851" s="15">
        <f>(MAX(0,MIN(1,1-(K2851-scaling_params!$B$2)/(scaling_params!$C$2-scaling_params!$B$2)))+MAX(0,MIN(1,(L2851-scaling_params!$B$3)/(scaling_params!$C$3-scaling_params!$B$3))))/2</f>
        <v>0.125</v>
      </c>
      <c r="Y2851" s="15">
        <f>(MAX(0,MIN(1,(M2851-scaling_params!$B$4)/(scaling_params!$C$4-scaling_params!$B$4)))+MAX(0,MIN(1,(N2851-scaling_params!$B$5)/(scaling_params!$C$5-scaling_params!$B$5))))/2</f>
        <v>0.1904761905</v>
      </c>
      <c r="Z2851" s="15">
        <f>(MAX(0,MIN(1,(O2851-scaling_params!$B$6)/(scaling_params!$C$6-scaling_params!$B$6)))+MAX(0,MIN(1,1-(P2851-scaling_params!$B$7)/(scaling_params!$C$7-scaling_params!$B$7)))+MAX(0,MIN(1,(T2851-scaling_params!$B$11)/(scaling_params!$C$11-scaling_params!$B$11))))/3</f>
        <v>0</v>
      </c>
      <c r="AA2851" s="15">
        <f>(MAX(0,MIN(1,1-(Q2851-scaling_params!$B$8)/(scaling_params!$C$8-scaling_params!$B$8)))+MAX(0,MIN(1,(R2851-scaling_params!$B$9)/(scaling_params!$C$9-scaling_params!$B$9)))+MAX(0,MIN(1,(S2851-scaling_params!$B$10)/(scaling_params!$C$10-scaling_params!$B$10))))/3</f>
        <v>0.02941176471</v>
      </c>
      <c r="AB2851" s="15">
        <f>(MAX(0,MIN(1,(U2851-scaling_params!$B$12)/(scaling_params!$C$12-scaling_params!$B$12)))+MAX(0,MIN(1,(V2851-scaling_params!$B$13)/(scaling_params!$C$13-scaling_params!$B$13))))/2</f>
        <v>0.05909090909</v>
      </c>
      <c r="AC2851" s="13">
        <f>(scaling_params!$G$2*X2851+scaling_params!$G$3*Y2851+scaling_params!$G$4*Z2851+scaling_params!$G$5*AA2851+scaling_params!$G$6*AB2851)*100</f>
        <v>8.628610262</v>
      </c>
      <c r="AD2851" s="11" t="s">
        <v>681</v>
      </c>
      <c r="AE2851" s="11">
        <f t="shared" si="2"/>
        <v>0</v>
      </c>
    </row>
    <row r="2852" ht="15.75" customHeight="1">
      <c r="A2852" s="11" t="s">
        <v>604</v>
      </c>
      <c r="B2852" s="11" t="s">
        <v>163</v>
      </c>
      <c r="C2852" s="11" t="s">
        <v>449</v>
      </c>
      <c r="D2852" s="11" t="s">
        <v>174</v>
      </c>
      <c r="E2852" s="12">
        <v>2024.0</v>
      </c>
      <c r="F2852" s="11" t="s">
        <v>171</v>
      </c>
      <c r="G2852" s="11" t="s">
        <v>184</v>
      </c>
      <c r="H2852" s="11">
        <v>4.0</v>
      </c>
      <c r="I2852" s="13">
        <v>8.6</v>
      </c>
      <c r="J2852" s="11">
        <v>0.0</v>
      </c>
      <c r="K2852" s="13">
        <v>4.4</v>
      </c>
      <c r="L2852" s="13">
        <v>4.2</v>
      </c>
      <c r="M2852" s="11">
        <v>-13.0</v>
      </c>
      <c r="N2852" s="14">
        <v>0.64</v>
      </c>
      <c r="O2852" s="13">
        <v>50.8</v>
      </c>
      <c r="P2852" s="13">
        <v>10.1</v>
      </c>
      <c r="Q2852" s="13">
        <v>23.5</v>
      </c>
      <c r="R2852" s="13">
        <v>5.6</v>
      </c>
      <c r="S2852" s="13">
        <v>1.8</v>
      </c>
      <c r="T2852" s="13">
        <v>1.9</v>
      </c>
      <c r="U2852" s="13">
        <v>0.8</v>
      </c>
      <c r="V2852" s="13">
        <v>51.9</v>
      </c>
      <c r="W2852" s="11" t="str">
        <f t="shared" si="1"/>
        <v>C-Weak|BBVA|Digital|2024</v>
      </c>
      <c r="X2852" s="15">
        <f>(MAX(0,MIN(1,1-(K2852-scaling_params!$B$2)/(scaling_params!$C$2-scaling_params!$B$2)))+MAX(0,MIN(1,(L2852-scaling_params!$B$3)/(scaling_params!$C$3-scaling_params!$B$3))))/2</f>
        <v>0.08823529412</v>
      </c>
      <c r="Y2852" s="15">
        <f>(MAX(0,MIN(1,(M2852-scaling_params!$B$4)/(scaling_params!$C$4-scaling_params!$B$4)))+MAX(0,MIN(1,(N2852-scaling_params!$B$5)/(scaling_params!$C$5-scaling_params!$B$5))))/2</f>
        <v>0.2494047619</v>
      </c>
      <c r="Z2852" s="15">
        <f>(MAX(0,MIN(1,(O2852-scaling_params!$B$6)/(scaling_params!$C$6-scaling_params!$B$6)))+MAX(0,MIN(1,1-(P2852-scaling_params!$B$7)/(scaling_params!$C$7-scaling_params!$B$7)))+MAX(0,MIN(1,(T2852-scaling_params!$B$11)/(scaling_params!$C$11-scaling_params!$B$11))))/3</f>
        <v>0.0380952381</v>
      </c>
      <c r="AA2852" s="15">
        <f>(MAX(0,MIN(1,1-(Q2852-scaling_params!$B$8)/(scaling_params!$C$8-scaling_params!$B$8)))+MAX(0,MIN(1,(R2852-scaling_params!$B$9)/(scaling_params!$C$9-scaling_params!$B$9)))+MAX(0,MIN(1,(S2852-scaling_params!$B$10)/(scaling_params!$C$10-scaling_params!$B$10))))/3</f>
        <v>0.01960784314</v>
      </c>
      <c r="AB2852" s="15">
        <f>(MAX(0,MIN(1,(U2852-scaling_params!$B$12)/(scaling_params!$C$12-scaling_params!$B$12)))+MAX(0,MIN(1,(V2852-scaling_params!$B$13)/(scaling_params!$C$13-scaling_params!$B$13))))/2</f>
        <v>0.07727272727</v>
      </c>
      <c r="AC2852" s="13">
        <f>(scaling_params!$G$2*X2852+scaling_params!$G$3*Y2852+scaling_params!$G$4*Z2852+scaling_params!$G$5*AA2852+scaling_params!$G$6*AB2852)*100</f>
        <v>10.08669563</v>
      </c>
      <c r="AD2852" s="11" t="s">
        <v>681</v>
      </c>
      <c r="AE2852" s="11">
        <f t="shared" si="2"/>
        <v>0</v>
      </c>
    </row>
    <row r="2853" ht="15.75" customHeight="1">
      <c r="A2853" s="11" t="s">
        <v>604</v>
      </c>
      <c r="B2853" s="11" t="s">
        <v>163</v>
      </c>
      <c r="C2853" s="11" t="s">
        <v>449</v>
      </c>
      <c r="D2853" s="11" t="s">
        <v>174</v>
      </c>
      <c r="E2853" s="12">
        <v>2025.0</v>
      </c>
      <c r="F2853" s="11" t="s">
        <v>171</v>
      </c>
      <c r="G2853" s="11" t="s">
        <v>184</v>
      </c>
      <c r="H2853" s="11">
        <v>4.0</v>
      </c>
      <c r="I2853" s="13">
        <v>8.3</v>
      </c>
      <c r="J2853" s="11">
        <v>0.0</v>
      </c>
      <c r="K2853" s="13">
        <v>4.9</v>
      </c>
      <c r="L2853" s="13">
        <v>5.1</v>
      </c>
      <c r="M2853" s="11">
        <v>-34.0</v>
      </c>
      <c r="N2853" s="14">
        <v>0.67</v>
      </c>
      <c r="O2853" s="13">
        <v>53.6</v>
      </c>
      <c r="P2853" s="13">
        <v>9.0</v>
      </c>
      <c r="Q2853" s="13">
        <v>22.9</v>
      </c>
      <c r="R2853" s="13">
        <v>8.4</v>
      </c>
      <c r="S2853" s="13">
        <v>2.3</v>
      </c>
      <c r="T2853" s="13">
        <v>2.4</v>
      </c>
      <c r="U2853" s="13">
        <v>0.8</v>
      </c>
      <c r="V2853" s="13">
        <v>53.2</v>
      </c>
      <c r="W2853" s="11" t="str">
        <f t="shared" si="1"/>
        <v>C-Weak|BBVA|Digital|2025</v>
      </c>
      <c r="X2853" s="15">
        <f>(MAX(0,MIN(1,1-(K2853-scaling_params!$B$2)/(scaling_params!$C$2-scaling_params!$B$2)))+MAX(0,MIN(1,(L2853-scaling_params!$B$3)/(scaling_params!$C$3-scaling_params!$B$3))))/2</f>
        <v>0.1544117647</v>
      </c>
      <c r="Y2853" s="15">
        <f>(MAX(0,MIN(1,(M2853-scaling_params!$B$4)/(scaling_params!$C$4-scaling_params!$B$4)))+MAX(0,MIN(1,(N2853-scaling_params!$B$5)/(scaling_params!$C$5-scaling_params!$B$5))))/2</f>
        <v>0.1869047619</v>
      </c>
      <c r="Z2853" s="15">
        <f>(MAX(0,MIN(1,(O2853-scaling_params!$B$6)/(scaling_params!$C$6-scaling_params!$B$6)))+MAX(0,MIN(1,1-(P2853-scaling_params!$B$7)/(scaling_params!$C$7-scaling_params!$B$7)))+MAX(0,MIN(1,(T2853-scaling_params!$B$11)/(scaling_params!$C$11-scaling_params!$B$11))))/3</f>
        <v>0.1037323037</v>
      </c>
      <c r="AA2853" s="15">
        <f>(MAX(0,MIN(1,1-(Q2853-scaling_params!$B$8)/(scaling_params!$C$8-scaling_params!$B$8)))+MAX(0,MIN(1,(R2853-scaling_params!$B$9)/(scaling_params!$C$9-scaling_params!$B$9)))+MAX(0,MIN(1,(S2853-scaling_params!$B$10)/(scaling_params!$C$10-scaling_params!$B$10))))/3</f>
        <v>0.06862745098</v>
      </c>
      <c r="AB2853" s="15">
        <f>(MAX(0,MIN(1,(U2853-scaling_params!$B$12)/(scaling_params!$C$12-scaling_params!$B$12)))+MAX(0,MIN(1,(V2853-scaling_params!$B$13)/(scaling_params!$C$13-scaling_params!$B$13))))/2</f>
        <v>0.08909090909</v>
      </c>
      <c r="AC2853" s="13">
        <f>(scaling_params!$G$2*X2853+scaling_params!$G$3*Y2853+scaling_params!$G$4*Z2853+scaling_params!$G$5*AA2853+scaling_params!$G$6*AB2853)*100</f>
        <v>12.71776338</v>
      </c>
      <c r="AD2853" s="11" t="s">
        <v>681</v>
      </c>
      <c r="AE2853" s="11">
        <f t="shared" si="2"/>
        <v>0</v>
      </c>
    </row>
    <row r="2854" ht="15.75" customHeight="1">
      <c r="A2854" s="11" t="s">
        <v>605</v>
      </c>
      <c r="B2854" s="11" t="s">
        <v>163</v>
      </c>
      <c r="C2854" s="11" t="s">
        <v>449</v>
      </c>
      <c r="D2854" s="11" t="s">
        <v>177</v>
      </c>
      <c r="E2854" s="12">
        <v>2024.0</v>
      </c>
      <c r="F2854" s="11" t="s">
        <v>171</v>
      </c>
      <c r="G2854" s="11" t="s">
        <v>175</v>
      </c>
      <c r="H2854" s="11">
        <v>2.0</v>
      </c>
      <c r="I2854" s="13">
        <v>8.6</v>
      </c>
      <c r="J2854" s="11">
        <v>0.0</v>
      </c>
      <c r="K2854" s="13">
        <v>4.9</v>
      </c>
      <c r="L2854" s="13">
        <v>5.3</v>
      </c>
      <c r="M2854" s="11">
        <v>-22.0</v>
      </c>
      <c r="N2854" s="14">
        <v>0.64</v>
      </c>
      <c r="O2854" s="13">
        <v>59.8</v>
      </c>
      <c r="P2854" s="13">
        <v>9.1</v>
      </c>
      <c r="Q2854" s="13">
        <v>23.3</v>
      </c>
      <c r="R2854" s="13">
        <v>7.2</v>
      </c>
      <c r="S2854" s="13">
        <v>2.5</v>
      </c>
      <c r="T2854" s="13">
        <v>2.5</v>
      </c>
      <c r="U2854" s="13">
        <v>0.7</v>
      </c>
      <c r="V2854" s="13">
        <v>59.6</v>
      </c>
      <c r="W2854" s="11" t="str">
        <f t="shared" si="1"/>
        <v>C-Weak|BBVA|Retail|2024</v>
      </c>
      <c r="X2854" s="15">
        <f>(MAX(0,MIN(1,1-(K2854-scaling_params!$B$2)/(scaling_params!$C$2-scaling_params!$B$2)))+MAX(0,MIN(1,(L2854-scaling_params!$B$3)/(scaling_params!$C$3-scaling_params!$B$3))))/2</f>
        <v>0.1691176471</v>
      </c>
      <c r="Y2854" s="15">
        <f>(MAX(0,MIN(1,(M2854-scaling_params!$B$4)/(scaling_params!$C$4-scaling_params!$B$4)))+MAX(0,MIN(1,(N2854-scaling_params!$B$5)/(scaling_params!$C$5-scaling_params!$B$5))))/2</f>
        <v>0.206547619</v>
      </c>
      <c r="Z2854" s="15">
        <f>(MAX(0,MIN(1,(O2854-scaling_params!$B$6)/(scaling_params!$C$6-scaling_params!$B$6)))+MAX(0,MIN(1,1-(P2854-scaling_params!$B$7)/(scaling_params!$C$7-scaling_params!$B$7)))+MAX(0,MIN(1,(T2854-scaling_params!$B$11)/(scaling_params!$C$11-scaling_params!$B$11))))/3</f>
        <v>0.1570523848</v>
      </c>
      <c r="AA2854" s="15">
        <f>(MAX(0,MIN(1,1-(Q2854-scaling_params!$B$8)/(scaling_params!$C$8-scaling_params!$B$8)))+MAX(0,MIN(1,(R2854-scaling_params!$B$9)/(scaling_params!$C$9-scaling_params!$B$9)))+MAX(0,MIN(1,(S2854-scaling_params!$B$10)/(scaling_params!$C$10-scaling_params!$B$10))))/3</f>
        <v>0.08823529412</v>
      </c>
      <c r="AB2854" s="15">
        <f>(MAX(0,MIN(1,(U2854-scaling_params!$B$12)/(scaling_params!$C$12-scaling_params!$B$12)))+MAX(0,MIN(1,(V2854-scaling_params!$B$13)/(scaling_params!$C$13-scaling_params!$B$13))))/2</f>
        <v>0.1472727273</v>
      </c>
      <c r="AC2854" s="13">
        <f>(scaling_params!$G$2*X2854+scaling_params!$G$3*Y2854+scaling_params!$G$4*Z2854+scaling_params!$G$5*AA2854+scaling_params!$G$6*AB2854)*100</f>
        <v>15.80962415</v>
      </c>
      <c r="AD2854" s="11" t="s">
        <v>681</v>
      </c>
      <c r="AE2854" s="11">
        <f t="shared" si="2"/>
        <v>0</v>
      </c>
    </row>
    <row r="2855" ht="15.75" customHeight="1">
      <c r="A2855" s="11" t="s">
        <v>605</v>
      </c>
      <c r="B2855" s="11" t="s">
        <v>163</v>
      </c>
      <c r="C2855" s="11" t="s">
        <v>449</v>
      </c>
      <c r="D2855" s="11" t="s">
        <v>177</v>
      </c>
      <c r="E2855" s="12">
        <v>2025.0</v>
      </c>
      <c r="F2855" s="11" t="s">
        <v>171</v>
      </c>
      <c r="G2855" s="11" t="s">
        <v>175</v>
      </c>
      <c r="H2855" s="11">
        <v>2.0</v>
      </c>
      <c r="I2855" s="13">
        <v>8.3</v>
      </c>
      <c r="J2855" s="11">
        <v>0.0</v>
      </c>
      <c r="K2855" s="13">
        <v>5.4</v>
      </c>
      <c r="L2855" s="13">
        <v>5.3</v>
      </c>
      <c r="M2855" s="11">
        <v>8.0</v>
      </c>
      <c r="N2855" s="14">
        <v>0.71</v>
      </c>
      <c r="O2855" s="13">
        <v>52.5</v>
      </c>
      <c r="P2855" s="13">
        <v>9.5</v>
      </c>
      <c r="Q2855" s="13">
        <v>23.0</v>
      </c>
      <c r="R2855" s="13">
        <v>10.6</v>
      </c>
      <c r="S2855" s="13">
        <v>2.2</v>
      </c>
      <c r="T2855" s="13">
        <v>2.6</v>
      </c>
      <c r="U2855" s="13">
        <v>0.7</v>
      </c>
      <c r="V2855" s="13">
        <v>69.5</v>
      </c>
      <c r="W2855" s="11" t="str">
        <f t="shared" si="1"/>
        <v>C-Weak|BBVA|Retail|2025</v>
      </c>
      <c r="X2855" s="15">
        <f>(MAX(0,MIN(1,1-(K2855-scaling_params!$B$2)/(scaling_params!$C$2-scaling_params!$B$2)))+MAX(0,MIN(1,(L2855-scaling_params!$B$3)/(scaling_params!$C$3-scaling_params!$B$3))))/2</f>
        <v>0.1691176471</v>
      </c>
      <c r="Y2855" s="15">
        <f>(MAX(0,MIN(1,(M2855-scaling_params!$B$4)/(scaling_params!$C$4-scaling_params!$B$4)))+MAX(0,MIN(1,(N2855-scaling_params!$B$5)/(scaling_params!$C$5-scaling_params!$B$5))))/2</f>
        <v>0.4369047619</v>
      </c>
      <c r="Z2855" s="15">
        <f>(MAX(0,MIN(1,(O2855-scaling_params!$B$6)/(scaling_params!$C$6-scaling_params!$B$6)))+MAX(0,MIN(1,1-(P2855-scaling_params!$B$7)/(scaling_params!$C$7-scaling_params!$B$7)))+MAX(0,MIN(1,(T2855-scaling_params!$B$11)/(scaling_params!$C$11-scaling_params!$B$11))))/3</f>
        <v>0.1047619048</v>
      </c>
      <c r="AA2855" s="15">
        <f>(MAX(0,MIN(1,1-(Q2855-scaling_params!$B$8)/(scaling_params!$C$8-scaling_params!$B$8)))+MAX(0,MIN(1,(R2855-scaling_params!$B$9)/(scaling_params!$C$9-scaling_params!$B$9)))+MAX(0,MIN(1,(S2855-scaling_params!$B$10)/(scaling_params!$C$10-scaling_params!$B$10))))/3</f>
        <v>0.06726234798</v>
      </c>
      <c r="AB2855" s="15">
        <f>(MAX(0,MIN(1,(U2855-scaling_params!$B$12)/(scaling_params!$C$12-scaling_params!$B$12)))+MAX(0,MIN(1,(V2855-scaling_params!$B$13)/(scaling_params!$C$13-scaling_params!$B$13))))/2</f>
        <v>0.2372727273</v>
      </c>
      <c r="AC2855" s="13">
        <f>(scaling_params!$G$2*X2855+scaling_params!$G$3*Y2855+scaling_params!$G$4*Z2855+scaling_params!$G$5*AA2855+scaling_params!$G$6*AB2855)*100</f>
        <v>20.68706688</v>
      </c>
      <c r="AD2855" s="11" t="s">
        <v>681</v>
      </c>
      <c r="AE2855" s="11">
        <f t="shared" si="2"/>
        <v>0</v>
      </c>
    </row>
    <row r="2856" ht="15.75" customHeight="1">
      <c r="A2856" s="11" t="s">
        <v>606</v>
      </c>
      <c r="B2856" s="11" t="s">
        <v>163</v>
      </c>
      <c r="C2856" s="11" t="s">
        <v>449</v>
      </c>
      <c r="D2856" s="11" t="s">
        <v>177</v>
      </c>
      <c r="E2856" s="12">
        <v>2024.0</v>
      </c>
      <c r="F2856" s="11" t="s">
        <v>166</v>
      </c>
      <c r="G2856" s="11" t="s">
        <v>184</v>
      </c>
      <c r="H2856" s="11">
        <v>3.0</v>
      </c>
      <c r="I2856" s="13">
        <v>8.6</v>
      </c>
      <c r="J2856" s="11">
        <v>0.0</v>
      </c>
      <c r="K2856" s="13">
        <v>4.9</v>
      </c>
      <c r="L2856" s="13">
        <v>3.3</v>
      </c>
      <c r="M2856" s="11">
        <v>-1.0</v>
      </c>
      <c r="N2856" s="14">
        <v>0.64</v>
      </c>
      <c r="O2856" s="13">
        <v>59.8</v>
      </c>
      <c r="P2856" s="13">
        <v>9.1</v>
      </c>
      <c r="Q2856" s="13">
        <v>23.3</v>
      </c>
      <c r="R2856" s="13">
        <v>7.2</v>
      </c>
      <c r="S2856" s="13">
        <v>2.4</v>
      </c>
      <c r="T2856" s="13">
        <v>2.0</v>
      </c>
      <c r="U2856" s="13">
        <v>0.7</v>
      </c>
      <c r="V2856" s="13">
        <v>51.0</v>
      </c>
      <c r="W2856" s="11" t="str">
        <f t="shared" si="1"/>
        <v>C-Weak|BBVA|Retail|2024</v>
      </c>
      <c r="X2856" s="15">
        <f>(MAX(0,MIN(1,1-(K2856-scaling_params!$B$2)/(scaling_params!$C$2-scaling_params!$B$2)))+MAX(0,MIN(1,(L2856-scaling_params!$B$3)/(scaling_params!$C$3-scaling_params!$B$3))))/2</f>
        <v>0.02205882353</v>
      </c>
      <c r="Y2856" s="15">
        <f>(MAX(0,MIN(1,(M2856-scaling_params!$B$4)/(scaling_params!$C$4-scaling_params!$B$4)))+MAX(0,MIN(1,(N2856-scaling_params!$B$5)/(scaling_params!$C$5-scaling_params!$B$5))))/2</f>
        <v>0.306547619</v>
      </c>
      <c r="Z2856" s="15">
        <f>(MAX(0,MIN(1,(O2856-scaling_params!$B$6)/(scaling_params!$C$6-scaling_params!$B$6)))+MAX(0,MIN(1,1-(P2856-scaling_params!$B$7)/(scaling_params!$C$7-scaling_params!$B$7)))+MAX(0,MIN(1,(T2856-scaling_params!$B$11)/(scaling_params!$C$11-scaling_params!$B$11))))/3</f>
        <v>0.1094333372</v>
      </c>
      <c r="AA2856" s="15">
        <f>(MAX(0,MIN(1,1-(Q2856-scaling_params!$B$8)/(scaling_params!$C$8-scaling_params!$B$8)))+MAX(0,MIN(1,(R2856-scaling_params!$B$9)/(scaling_params!$C$9-scaling_params!$B$9)))+MAX(0,MIN(1,(S2856-scaling_params!$B$10)/(scaling_params!$C$10-scaling_params!$B$10))))/3</f>
        <v>0.07843137255</v>
      </c>
      <c r="AB2856" s="15">
        <f>(MAX(0,MIN(1,(U2856-scaling_params!$B$12)/(scaling_params!$C$12-scaling_params!$B$12)))+MAX(0,MIN(1,(V2856-scaling_params!$B$13)/(scaling_params!$C$13-scaling_params!$B$13))))/2</f>
        <v>0.06909090909</v>
      </c>
      <c r="AC2856" s="13">
        <f>(scaling_params!$G$2*X2856+scaling_params!$G$3*Y2856+scaling_params!$G$4*Z2856+scaling_params!$G$5*AA2856+scaling_params!$G$6*AB2856)*100</f>
        <v>12.48959971</v>
      </c>
      <c r="AD2856" s="11" t="s">
        <v>681</v>
      </c>
      <c r="AE2856" s="11">
        <f t="shared" si="2"/>
        <v>0</v>
      </c>
    </row>
    <row r="2857" ht="15.75" customHeight="1">
      <c r="A2857" s="11" t="s">
        <v>606</v>
      </c>
      <c r="B2857" s="11" t="s">
        <v>163</v>
      </c>
      <c r="C2857" s="11" t="s">
        <v>449</v>
      </c>
      <c r="D2857" s="11" t="s">
        <v>177</v>
      </c>
      <c r="E2857" s="12">
        <v>2025.0</v>
      </c>
      <c r="F2857" s="11" t="s">
        <v>166</v>
      </c>
      <c r="G2857" s="11" t="s">
        <v>184</v>
      </c>
      <c r="H2857" s="11">
        <v>3.0</v>
      </c>
      <c r="I2857" s="13">
        <v>8.3</v>
      </c>
      <c r="J2857" s="11">
        <v>0.0</v>
      </c>
      <c r="K2857" s="13">
        <v>5.4</v>
      </c>
      <c r="L2857" s="13">
        <v>6.7</v>
      </c>
      <c r="M2857" s="11">
        <v>-8.0</v>
      </c>
      <c r="N2857" s="14">
        <v>0.73</v>
      </c>
      <c r="O2857" s="13">
        <v>52.5</v>
      </c>
      <c r="P2857" s="13">
        <v>9.5</v>
      </c>
      <c r="Q2857" s="13">
        <v>23.0</v>
      </c>
      <c r="R2857" s="13">
        <v>10.6</v>
      </c>
      <c r="S2857" s="13">
        <v>2.9</v>
      </c>
      <c r="T2857" s="13">
        <v>3.3</v>
      </c>
      <c r="U2857" s="13">
        <v>0.7</v>
      </c>
      <c r="V2857" s="13">
        <v>51.7</v>
      </c>
      <c r="W2857" s="11" t="str">
        <f t="shared" si="1"/>
        <v>C-Weak|BBVA|Retail|2025</v>
      </c>
      <c r="X2857" s="15">
        <f>(MAX(0,MIN(1,1-(K2857-scaling_params!$B$2)/(scaling_params!$C$2-scaling_params!$B$2)))+MAX(0,MIN(1,(L2857-scaling_params!$B$3)/(scaling_params!$C$3-scaling_params!$B$3))))/2</f>
        <v>0.2720588235</v>
      </c>
      <c r="Y2857" s="15">
        <f>(MAX(0,MIN(1,(M2857-scaling_params!$B$4)/(scaling_params!$C$4-scaling_params!$B$4)))+MAX(0,MIN(1,(N2857-scaling_params!$B$5)/(scaling_params!$C$5-scaling_params!$B$5))))/2</f>
        <v>0.3857142857</v>
      </c>
      <c r="Z2857" s="15">
        <f>(MAX(0,MIN(1,(O2857-scaling_params!$B$6)/(scaling_params!$C$6-scaling_params!$B$6)))+MAX(0,MIN(1,1-(P2857-scaling_params!$B$7)/(scaling_params!$C$7-scaling_params!$B$7)))+MAX(0,MIN(1,(T2857-scaling_params!$B$11)/(scaling_params!$C$11-scaling_params!$B$11))))/3</f>
        <v>0.1714285714</v>
      </c>
      <c r="AA2857" s="15">
        <f>(MAX(0,MIN(1,1-(Q2857-scaling_params!$B$8)/(scaling_params!$C$8-scaling_params!$B$8)))+MAX(0,MIN(1,(R2857-scaling_params!$B$9)/(scaling_params!$C$9-scaling_params!$B$9)))+MAX(0,MIN(1,(S2857-scaling_params!$B$10)/(scaling_params!$C$10-scaling_params!$B$10))))/3</f>
        <v>0.135889799</v>
      </c>
      <c r="AB2857" s="15">
        <f>(MAX(0,MIN(1,(U2857-scaling_params!$B$12)/(scaling_params!$C$12-scaling_params!$B$12)))+MAX(0,MIN(1,(V2857-scaling_params!$B$13)/(scaling_params!$C$13-scaling_params!$B$13))))/2</f>
        <v>0.07545454545</v>
      </c>
      <c r="AC2857" s="13">
        <f>(scaling_params!$G$2*X2857+scaling_params!$G$3*Y2857+scaling_params!$G$4*Z2857+scaling_params!$G$5*AA2857+scaling_params!$G$6*AB2857)*100</f>
        <v>22.76826359</v>
      </c>
      <c r="AD2857" s="11" t="s">
        <v>681</v>
      </c>
      <c r="AE2857" s="11">
        <f t="shared" si="2"/>
        <v>0</v>
      </c>
    </row>
    <row r="2858" ht="15.75" customHeight="1">
      <c r="A2858" s="11" t="s">
        <v>607</v>
      </c>
      <c r="B2858" s="11" t="s">
        <v>163</v>
      </c>
      <c r="C2858" s="11" t="s">
        <v>449</v>
      </c>
      <c r="D2858" s="11" t="s">
        <v>170</v>
      </c>
      <c r="E2858" s="12">
        <v>2024.0</v>
      </c>
      <c r="F2858" s="11" t="s">
        <v>166</v>
      </c>
      <c r="G2858" s="11" t="s">
        <v>175</v>
      </c>
      <c r="H2858" s="11">
        <v>3.0</v>
      </c>
      <c r="I2858" s="13">
        <v>8.6</v>
      </c>
      <c r="J2858" s="11">
        <v>1.0</v>
      </c>
      <c r="K2858" s="13">
        <v>4.7</v>
      </c>
      <c r="L2858" s="13">
        <v>6.0</v>
      </c>
      <c r="M2858" s="11">
        <v>12.0</v>
      </c>
      <c r="N2858" s="14">
        <v>0.66</v>
      </c>
      <c r="O2858" s="13">
        <v>58.3</v>
      </c>
      <c r="P2858" s="13">
        <v>9.6</v>
      </c>
      <c r="Q2858" s="13">
        <v>23.0</v>
      </c>
      <c r="R2858" s="13">
        <v>10.9</v>
      </c>
      <c r="S2858" s="13">
        <v>2.9</v>
      </c>
      <c r="T2858" s="13">
        <v>2.5</v>
      </c>
      <c r="U2858" s="13">
        <v>1.0</v>
      </c>
      <c r="V2858" s="13">
        <v>60.4</v>
      </c>
      <c r="W2858" s="11" t="str">
        <f t="shared" si="1"/>
        <v>C-Weak|BBVA|Risk|2024</v>
      </c>
      <c r="X2858" s="15">
        <f>(MAX(0,MIN(1,1-(K2858-scaling_params!$B$2)/(scaling_params!$C$2-scaling_params!$B$2)))+MAX(0,MIN(1,(L2858-scaling_params!$B$3)/(scaling_params!$C$3-scaling_params!$B$3))))/2</f>
        <v>0.2205882353</v>
      </c>
      <c r="Y2858" s="15">
        <f>(MAX(0,MIN(1,(M2858-scaling_params!$B$4)/(scaling_params!$C$4-scaling_params!$B$4)))+MAX(0,MIN(1,(N2858-scaling_params!$B$5)/(scaling_params!$C$5-scaling_params!$B$5))))/2</f>
        <v>0.393452381</v>
      </c>
      <c r="Z2858" s="15">
        <f>(MAX(0,MIN(1,(O2858-scaling_params!$B$6)/(scaling_params!$C$6-scaling_params!$B$6)))+MAX(0,MIN(1,1-(P2858-scaling_params!$B$7)/(scaling_params!$C$7-scaling_params!$B$7)))+MAX(0,MIN(1,(T2858-scaling_params!$B$11)/(scaling_params!$C$11-scaling_params!$B$11))))/3</f>
        <v>0.1232909005</v>
      </c>
      <c r="AA2858" s="15">
        <f>(MAX(0,MIN(1,1-(Q2858-scaling_params!$B$8)/(scaling_params!$C$8-scaling_params!$B$8)))+MAX(0,MIN(1,(R2858-scaling_params!$B$9)/(scaling_params!$C$9-scaling_params!$B$9)))+MAX(0,MIN(1,(S2858-scaling_params!$B$10)/(scaling_params!$C$10-scaling_params!$B$10))))/3</f>
        <v>0.1485480268</v>
      </c>
      <c r="AB2858" s="15">
        <f>(MAX(0,MIN(1,(U2858-scaling_params!$B$12)/(scaling_params!$C$12-scaling_params!$B$12)))+MAX(0,MIN(1,(V2858-scaling_params!$B$13)/(scaling_params!$C$13-scaling_params!$B$13))))/2</f>
        <v>0.1545454545</v>
      </c>
      <c r="AC2858" s="13">
        <f>(scaling_params!$G$2*X2858+scaling_params!$G$3*Y2858+scaling_params!$G$4*Z2858+scaling_params!$G$5*AA2858+scaling_params!$G$6*AB2858)*100</f>
        <v>21.76537228</v>
      </c>
      <c r="AD2858" s="11" t="s">
        <v>681</v>
      </c>
      <c r="AE2858" s="11">
        <f t="shared" si="2"/>
        <v>0</v>
      </c>
    </row>
    <row r="2859" ht="15.75" customHeight="1">
      <c r="A2859" s="11" t="s">
        <v>607</v>
      </c>
      <c r="B2859" s="11" t="s">
        <v>163</v>
      </c>
      <c r="C2859" s="11" t="s">
        <v>449</v>
      </c>
      <c r="D2859" s="11" t="s">
        <v>170</v>
      </c>
      <c r="E2859" s="12">
        <v>2025.0</v>
      </c>
      <c r="F2859" s="11" t="s">
        <v>166</v>
      </c>
      <c r="G2859" s="11" t="s">
        <v>175</v>
      </c>
      <c r="H2859" s="11">
        <v>3.0</v>
      </c>
      <c r="I2859" s="13">
        <v>8.3</v>
      </c>
      <c r="J2859" s="11">
        <v>0.0</v>
      </c>
      <c r="K2859" s="13">
        <v>4.1</v>
      </c>
      <c r="L2859" s="13">
        <v>4.2</v>
      </c>
      <c r="M2859" s="11">
        <v>-23.0</v>
      </c>
      <c r="N2859" s="14">
        <v>0.69</v>
      </c>
      <c r="O2859" s="13">
        <v>54.6</v>
      </c>
      <c r="P2859" s="13">
        <v>8.4</v>
      </c>
      <c r="Q2859" s="13">
        <v>21.3</v>
      </c>
      <c r="R2859" s="13">
        <v>7.8</v>
      </c>
      <c r="S2859" s="13">
        <v>2.6</v>
      </c>
      <c r="T2859" s="13">
        <v>2.1</v>
      </c>
      <c r="U2859" s="13">
        <v>0.9</v>
      </c>
      <c r="V2859" s="13">
        <v>63.3</v>
      </c>
      <c r="W2859" s="11" t="str">
        <f t="shared" si="1"/>
        <v>C-Weak|BBVA|Risk|2025</v>
      </c>
      <c r="X2859" s="15">
        <f>(MAX(0,MIN(1,1-(K2859-scaling_params!$B$2)/(scaling_params!$C$2-scaling_params!$B$2)))+MAX(0,MIN(1,(L2859-scaling_params!$B$3)/(scaling_params!$C$3-scaling_params!$B$3))))/2</f>
        <v>0.08823529412</v>
      </c>
      <c r="Y2859" s="15">
        <f>(MAX(0,MIN(1,(M2859-scaling_params!$B$4)/(scaling_params!$C$4-scaling_params!$B$4)))+MAX(0,MIN(1,(N2859-scaling_params!$B$5)/(scaling_params!$C$5-scaling_params!$B$5))))/2</f>
        <v>0.2642857143</v>
      </c>
      <c r="Z2859" s="15">
        <f>(MAX(0,MIN(1,(O2859-scaling_params!$B$6)/(scaling_params!$C$6-scaling_params!$B$6)))+MAX(0,MIN(1,1-(P2859-scaling_params!$B$7)/(scaling_params!$C$7-scaling_params!$B$7)))+MAX(0,MIN(1,(T2859-scaling_params!$B$11)/(scaling_params!$C$11-scaling_params!$B$11))))/3</f>
        <v>0.1292149292</v>
      </c>
      <c r="AA2859" s="15">
        <f>(MAX(0,MIN(1,1-(Q2859-scaling_params!$B$8)/(scaling_params!$C$8-scaling_params!$B$8)))+MAX(0,MIN(1,(R2859-scaling_params!$B$9)/(scaling_params!$C$9-scaling_params!$B$9)))+MAX(0,MIN(1,(S2859-scaling_params!$B$10)/(scaling_params!$C$10-scaling_params!$B$10))))/3</f>
        <v>0.09803921569</v>
      </c>
      <c r="AB2859" s="15">
        <f>(MAX(0,MIN(1,(U2859-scaling_params!$B$12)/(scaling_params!$C$12-scaling_params!$B$12)))+MAX(0,MIN(1,(V2859-scaling_params!$B$13)/(scaling_params!$C$13-scaling_params!$B$13))))/2</f>
        <v>0.1809090909</v>
      </c>
      <c r="AC2859" s="13">
        <f>(scaling_params!$G$2*X2859+scaling_params!$G$3*Y2859+scaling_params!$G$4*Z2859+scaling_params!$G$5*AA2859+scaling_params!$G$6*AB2859)*100</f>
        <v>15.181012</v>
      </c>
      <c r="AD2859" s="11" t="s">
        <v>681</v>
      </c>
      <c r="AE2859" s="11">
        <f t="shared" si="2"/>
        <v>0</v>
      </c>
    </row>
    <row r="2860" ht="15.75" customHeight="1">
      <c r="A2860" s="11" t="s">
        <v>608</v>
      </c>
      <c r="B2860" s="11" t="s">
        <v>163</v>
      </c>
      <c r="C2860" s="11" t="s">
        <v>449</v>
      </c>
      <c r="D2860" s="11" t="s">
        <v>174</v>
      </c>
      <c r="E2860" s="12">
        <v>2024.0</v>
      </c>
      <c r="F2860" s="11" t="s">
        <v>166</v>
      </c>
      <c r="G2860" s="11" t="s">
        <v>184</v>
      </c>
      <c r="H2860" s="11">
        <v>1.0</v>
      </c>
      <c r="I2860" s="13">
        <v>8.6</v>
      </c>
      <c r="J2860" s="11">
        <v>0.0</v>
      </c>
      <c r="K2860" s="13">
        <v>4.4</v>
      </c>
      <c r="L2860" s="13">
        <v>4.5</v>
      </c>
      <c r="M2860" s="11">
        <v>-16.0</v>
      </c>
      <c r="N2860" s="14">
        <v>0.58</v>
      </c>
      <c r="O2860" s="13">
        <v>50.8</v>
      </c>
      <c r="P2860" s="13">
        <v>10.1</v>
      </c>
      <c r="Q2860" s="13">
        <v>23.5</v>
      </c>
      <c r="R2860" s="13">
        <v>5.6</v>
      </c>
      <c r="S2860" s="13">
        <v>2.3</v>
      </c>
      <c r="T2860" s="13">
        <v>1.9</v>
      </c>
      <c r="U2860" s="13">
        <v>0.8</v>
      </c>
      <c r="V2860" s="13">
        <v>60.4</v>
      </c>
      <c r="W2860" s="11" t="str">
        <f t="shared" si="1"/>
        <v>C-Weak|BBVA|Digital|2024</v>
      </c>
      <c r="X2860" s="15">
        <f>(MAX(0,MIN(1,1-(K2860-scaling_params!$B$2)/(scaling_params!$C$2-scaling_params!$B$2)))+MAX(0,MIN(1,(L2860-scaling_params!$B$3)/(scaling_params!$C$3-scaling_params!$B$3))))/2</f>
        <v>0.1102941176</v>
      </c>
      <c r="Y2860" s="15">
        <f>(MAX(0,MIN(1,(M2860-scaling_params!$B$4)/(scaling_params!$C$4-scaling_params!$B$4)))+MAX(0,MIN(1,(N2860-scaling_params!$B$5)/(scaling_params!$C$5-scaling_params!$B$5))))/2</f>
        <v>0.1601190476</v>
      </c>
      <c r="Z2860" s="15">
        <f>(MAX(0,MIN(1,(O2860-scaling_params!$B$6)/(scaling_params!$C$6-scaling_params!$B$6)))+MAX(0,MIN(1,1-(P2860-scaling_params!$B$7)/(scaling_params!$C$7-scaling_params!$B$7)))+MAX(0,MIN(1,(T2860-scaling_params!$B$11)/(scaling_params!$C$11-scaling_params!$B$11))))/3</f>
        <v>0.0380952381</v>
      </c>
      <c r="AA2860" s="15">
        <f>(MAX(0,MIN(1,1-(Q2860-scaling_params!$B$8)/(scaling_params!$C$8-scaling_params!$B$8)))+MAX(0,MIN(1,(R2860-scaling_params!$B$9)/(scaling_params!$C$9-scaling_params!$B$9)))+MAX(0,MIN(1,(S2860-scaling_params!$B$10)/(scaling_params!$C$10-scaling_params!$B$10))))/3</f>
        <v>0.06862745098</v>
      </c>
      <c r="AB2860" s="15">
        <f>(MAX(0,MIN(1,(U2860-scaling_params!$B$12)/(scaling_params!$C$12-scaling_params!$B$12)))+MAX(0,MIN(1,(V2860-scaling_params!$B$13)/(scaling_params!$C$13-scaling_params!$B$13))))/2</f>
        <v>0.1545454545</v>
      </c>
      <c r="AC2860" s="13">
        <f>(scaling_params!$G$2*X2860+scaling_params!$G$3*Y2860+scaling_params!$G$4*Z2860+scaling_params!$G$5*AA2860+scaling_params!$G$6*AB2860)*100</f>
        <v>10.28142698</v>
      </c>
      <c r="AD2860" s="11" t="s">
        <v>681</v>
      </c>
      <c r="AE2860" s="11">
        <f t="shared" si="2"/>
        <v>0</v>
      </c>
    </row>
    <row r="2861" ht="15.75" customHeight="1">
      <c r="A2861" s="11" t="s">
        <v>608</v>
      </c>
      <c r="B2861" s="11" t="s">
        <v>163</v>
      </c>
      <c r="C2861" s="11" t="s">
        <v>449</v>
      </c>
      <c r="D2861" s="11" t="s">
        <v>174</v>
      </c>
      <c r="E2861" s="12">
        <v>2025.0</v>
      </c>
      <c r="F2861" s="11" t="s">
        <v>166</v>
      </c>
      <c r="G2861" s="11" t="s">
        <v>184</v>
      </c>
      <c r="H2861" s="11">
        <v>1.0</v>
      </c>
      <c r="I2861" s="13">
        <v>8.3</v>
      </c>
      <c r="J2861" s="11">
        <v>0.0</v>
      </c>
      <c r="K2861" s="13">
        <v>4.9</v>
      </c>
      <c r="L2861" s="13">
        <v>4.9</v>
      </c>
      <c r="M2861" s="11">
        <v>-13.0</v>
      </c>
      <c r="N2861" s="14">
        <v>0.61</v>
      </c>
      <c r="O2861" s="13">
        <v>53.6</v>
      </c>
      <c r="P2861" s="13">
        <v>9.0</v>
      </c>
      <c r="Q2861" s="13">
        <v>22.9</v>
      </c>
      <c r="R2861" s="13">
        <v>8.4</v>
      </c>
      <c r="S2861" s="13">
        <v>2.5</v>
      </c>
      <c r="T2861" s="13">
        <v>2.4</v>
      </c>
      <c r="U2861" s="13">
        <v>0.8</v>
      </c>
      <c r="V2861" s="13">
        <v>61.1</v>
      </c>
      <c r="W2861" s="11" t="str">
        <f t="shared" si="1"/>
        <v>C-Weak|BBVA|Digital|2025</v>
      </c>
      <c r="X2861" s="15">
        <f>(MAX(0,MIN(1,1-(K2861-scaling_params!$B$2)/(scaling_params!$C$2-scaling_params!$B$2)))+MAX(0,MIN(1,(L2861-scaling_params!$B$3)/(scaling_params!$C$3-scaling_params!$B$3))))/2</f>
        <v>0.1397058824</v>
      </c>
      <c r="Y2861" s="15">
        <f>(MAX(0,MIN(1,(M2861-scaling_params!$B$4)/(scaling_params!$C$4-scaling_params!$B$4)))+MAX(0,MIN(1,(N2861-scaling_params!$B$5)/(scaling_params!$C$5-scaling_params!$B$5))))/2</f>
        <v>0.2119047619</v>
      </c>
      <c r="Z2861" s="15">
        <f>(MAX(0,MIN(1,(O2861-scaling_params!$B$6)/(scaling_params!$C$6-scaling_params!$B$6)))+MAX(0,MIN(1,1-(P2861-scaling_params!$B$7)/(scaling_params!$C$7-scaling_params!$B$7)))+MAX(0,MIN(1,(T2861-scaling_params!$B$11)/(scaling_params!$C$11-scaling_params!$B$11))))/3</f>
        <v>0.1037323037</v>
      </c>
      <c r="AA2861" s="15">
        <f>(MAX(0,MIN(1,1-(Q2861-scaling_params!$B$8)/(scaling_params!$C$8-scaling_params!$B$8)))+MAX(0,MIN(1,(R2861-scaling_params!$B$9)/(scaling_params!$C$9-scaling_params!$B$9)))+MAX(0,MIN(1,(S2861-scaling_params!$B$10)/(scaling_params!$C$10-scaling_params!$B$10))))/3</f>
        <v>0.08823529412</v>
      </c>
      <c r="AB2861" s="15">
        <f>(MAX(0,MIN(1,(U2861-scaling_params!$B$12)/(scaling_params!$C$12-scaling_params!$B$12)))+MAX(0,MIN(1,(V2861-scaling_params!$B$13)/(scaling_params!$C$13-scaling_params!$B$13))))/2</f>
        <v>0.1609090909</v>
      </c>
      <c r="AC2861" s="13">
        <f>(scaling_params!$G$2*X2861+scaling_params!$G$3*Y2861+scaling_params!$G$4*Z2861+scaling_params!$G$5*AA2861+scaling_params!$G$6*AB2861)*100</f>
        <v>14.15222773</v>
      </c>
      <c r="AD2861" s="11" t="s">
        <v>681</v>
      </c>
      <c r="AE2861" s="11">
        <f t="shared" si="2"/>
        <v>0</v>
      </c>
    </row>
    <row r="2862" ht="15.75" customHeight="1">
      <c r="A2862" s="11" t="s">
        <v>609</v>
      </c>
      <c r="B2862" s="11" t="s">
        <v>163</v>
      </c>
      <c r="C2862" s="11" t="s">
        <v>610</v>
      </c>
      <c r="D2862" s="11" t="s">
        <v>177</v>
      </c>
      <c r="E2862" s="12">
        <v>2024.0</v>
      </c>
      <c r="F2862" s="11" t="s">
        <v>171</v>
      </c>
      <c r="G2862" s="11" t="s">
        <v>175</v>
      </c>
      <c r="H2862" s="11">
        <v>2.0</v>
      </c>
      <c r="I2862" s="13">
        <v>7.4</v>
      </c>
      <c r="J2862" s="11">
        <v>1.0</v>
      </c>
      <c r="K2862" s="13">
        <v>4.9</v>
      </c>
      <c r="L2862" s="13">
        <v>4.9</v>
      </c>
      <c r="M2862" s="11">
        <v>-19.0</v>
      </c>
      <c r="N2862" s="14">
        <v>0.67</v>
      </c>
      <c r="O2862" s="13">
        <v>59.8</v>
      </c>
      <c r="P2862" s="13">
        <v>9.1</v>
      </c>
      <c r="Q2862" s="13">
        <v>23.3</v>
      </c>
      <c r="R2862" s="13">
        <v>7.2</v>
      </c>
      <c r="S2862" s="13">
        <v>2.3</v>
      </c>
      <c r="T2862" s="13">
        <v>2.6</v>
      </c>
      <c r="U2862" s="13">
        <v>0.7</v>
      </c>
      <c r="V2862" s="13">
        <v>62.3</v>
      </c>
      <c r="W2862" s="11" t="str">
        <f t="shared" si="1"/>
        <v>C-Weak|BBVA|Retail|2024</v>
      </c>
      <c r="X2862" s="15">
        <f>(MAX(0,MIN(1,1-(K2862-scaling_params!$B$2)/(scaling_params!$C$2-scaling_params!$B$2)))+MAX(0,MIN(1,(L2862-scaling_params!$B$3)/(scaling_params!$C$3-scaling_params!$B$3))))/2</f>
        <v>0.1397058824</v>
      </c>
      <c r="Y2862" s="15">
        <f>(MAX(0,MIN(1,(M2862-scaling_params!$B$4)/(scaling_params!$C$4-scaling_params!$B$4)))+MAX(0,MIN(1,(N2862-scaling_params!$B$5)/(scaling_params!$C$5-scaling_params!$B$5))))/2</f>
        <v>0.2583333333</v>
      </c>
      <c r="Z2862" s="15">
        <f>(MAX(0,MIN(1,(O2862-scaling_params!$B$6)/(scaling_params!$C$6-scaling_params!$B$6)))+MAX(0,MIN(1,1-(P2862-scaling_params!$B$7)/(scaling_params!$C$7-scaling_params!$B$7)))+MAX(0,MIN(1,(T2862-scaling_params!$B$11)/(scaling_params!$C$11-scaling_params!$B$11))))/3</f>
        <v>0.1665761943</v>
      </c>
      <c r="AA2862" s="15">
        <f>(MAX(0,MIN(1,1-(Q2862-scaling_params!$B$8)/(scaling_params!$C$8-scaling_params!$B$8)))+MAX(0,MIN(1,(R2862-scaling_params!$B$9)/(scaling_params!$C$9-scaling_params!$B$9)))+MAX(0,MIN(1,(S2862-scaling_params!$B$10)/(scaling_params!$C$10-scaling_params!$B$10))))/3</f>
        <v>0.06862745098</v>
      </c>
      <c r="AB2862" s="15">
        <f>(MAX(0,MIN(1,(U2862-scaling_params!$B$12)/(scaling_params!$C$12-scaling_params!$B$12)))+MAX(0,MIN(1,(V2862-scaling_params!$B$13)/(scaling_params!$C$13-scaling_params!$B$13))))/2</f>
        <v>0.1718181818</v>
      </c>
      <c r="AC2862" s="13">
        <f>(scaling_params!$G$2*X2862+scaling_params!$G$3*Y2862+scaling_params!$G$4*Z2862+scaling_params!$G$5*AA2862+scaling_params!$G$6*AB2862)*100</f>
        <v>16.50375982</v>
      </c>
      <c r="AD2862" s="11" t="s">
        <v>681</v>
      </c>
      <c r="AE2862" s="11">
        <f t="shared" si="2"/>
        <v>0</v>
      </c>
    </row>
    <row r="2863" ht="15.75" customHeight="1">
      <c r="A2863" s="11" t="s">
        <v>609</v>
      </c>
      <c r="B2863" s="11" t="s">
        <v>163</v>
      </c>
      <c r="C2863" s="11" t="s">
        <v>610</v>
      </c>
      <c r="D2863" s="11" t="s">
        <v>177</v>
      </c>
      <c r="E2863" s="12">
        <v>2025.0</v>
      </c>
      <c r="F2863" s="11" t="s">
        <v>171</v>
      </c>
      <c r="G2863" s="11" t="s">
        <v>175</v>
      </c>
      <c r="H2863" s="11">
        <v>2.0</v>
      </c>
      <c r="I2863" s="13">
        <v>7.1</v>
      </c>
      <c r="J2863" s="11">
        <v>0.0</v>
      </c>
      <c r="K2863" s="13">
        <v>5.4</v>
      </c>
      <c r="L2863" s="13">
        <v>3.4</v>
      </c>
      <c r="M2863" s="11">
        <v>-25.0</v>
      </c>
      <c r="N2863" s="14">
        <v>0.63</v>
      </c>
      <c r="O2863" s="13">
        <v>52.5</v>
      </c>
      <c r="P2863" s="13">
        <v>9.5</v>
      </c>
      <c r="Q2863" s="13">
        <v>23.0</v>
      </c>
      <c r="R2863" s="13">
        <v>10.6</v>
      </c>
      <c r="S2863" s="13">
        <v>2.6</v>
      </c>
      <c r="T2863" s="13">
        <v>2.5</v>
      </c>
      <c r="U2863" s="13">
        <v>0.7</v>
      </c>
      <c r="V2863" s="13">
        <v>50.4</v>
      </c>
      <c r="W2863" s="11" t="str">
        <f t="shared" si="1"/>
        <v>C-Weak|BBVA|Retail|2025</v>
      </c>
      <c r="X2863" s="15">
        <f>(MAX(0,MIN(1,1-(K2863-scaling_params!$B$2)/(scaling_params!$C$2-scaling_params!$B$2)))+MAX(0,MIN(1,(L2863-scaling_params!$B$3)/(scaling_params!$C$3-scaling_params!$B$3))))/2</f>
        <v>0.02941176471</v>
      </c>
      <c r="Y2863" s="15">
        <f>(MAX(0,MIN(1,(M2863-scaling_params!$B$4)/(scaling_params!$C$4-scaling_params!$B$4)))+MAX(0,MIN(1,(N2863-scaling_params!$B$5)/(scaling_params!$C$5-scaling_params!$B$5))))/2</f>
        <v>0.1797619048</v>
      </c>
      <c r="Z2863" s="15">
        <f>(MAX(0,MIN(1,(O2863-scaling_params!$B$6)/(scaling_params!$C$6-scaling_params!$B$6)))+MAX(0,MIN(1,1-(P2863-scaling_params!$B$7)/(scaling_params!$C$7-scaling_params!$B$7)))+MAX(0,MIN(1,(T2863-scaling_params!$B$11)/(scaling_params!$C$11-scaling_params!$B$11))))/3</f>
        <v>0.09523809524</v>
      </c>
      <c r="AA2863" s="15">
        <f>(MAX(0,MIN(1,1-(Q2863-scaling_params!$B$8)/(scaling_params!$C$8-scaling_params!$B$8)))+MAX(0,MIN(1,(R2863-scaling_params!$B$9)/(scaling_params!$C$9-scaling_params!$B$9)))+MAX(0,MIN(1,(S2863-scaling_params!$B$10)/(scaling_params!$C$10-scaling_params!$B$10))))/3</f>
        <v>0.1064780343</v>
      </c>
      <c r="AB2863" s="15">
        <f>(MAX(0,MIN(1,(U2863-scaling_params!$B$12)/(scaling_params!$C$12-scaling_params!$B$12)))+MAX(0,MIN(1,(V2863-scaling_params!$B$13)/(scaling_params!$C$13-scaling_params!$B$13))))/2</f>
        <v>0.06363636364</v>
      </c>
      <c r="AC2863" s="13">
        <f>(scaling_params!$G$2*X2863+scaling_params!$G$3*Y2863+scaling_params!$G$4*Z2863+scaling_params!$G$5*AA2863+scaling_params!$G$6*AB2863)*100</f>
        <v>9.778598964</v>
      </c>
      <c r="AD2863" s="11" t="s">
        <v>681</v>
      </c>
      <c r="AE2863" s="11">
        <f t="shared" si="2"/>
        <v>0</v>
      </c>
    </row>
    <row r="2864" ht="15.75" customHeight="1">
      <c r="A2864" s="11" t="s">
        <v>611</v>
      </c>
      <c r="B2864" s="11" t="s">
        <v>163</v>
      </c>
      <c r="C2864" s="11" t="s">
        <v>610</v>
      </c>
      <c r="D2864" s="11" t="s">
        <v>170</v>
      </c>
      <c r="E2864" s="12">
        <v>2024.0</v>
      </c>
      <c r="F2864" s="11" t="s">
        <v>166</v>
      </c>
      <c r="G2864" s="11" t="s">
        <v>184</v>
      </c>
      <c r="H2864" s="11">
        <v>5.0</v>
      </c>
      <c r="I2864" s="13">
        <v>7.4</v>
      </c>
      <c r="J2864" s="11">
        <v>1.0</v>
      </c>
      <c r="K2864" s="13">
        <v>4.7</v>
      </c>
      <c r="L2864" s="13">
        <v>5.3</v>
      </c>
      <c r="M2864" s="11">
        <v>9.0</v>
      </c>
      <c r="N2864" s="14">
        <v>0.72</v>
      </c>
      <c r="O2864" s="13">
        <v>58.3</v>
      </c>
      <c r="P2864" s="13">
        <v>9.6</v>
      </c>
      <c r="Q2864" s="13">
        <v>23.0</v>
      </c>
      <c r="R2864" s="13">
        <v>10.9</v>
      </c>
      <c r="S2864" s="13">
        <v>2.6</v>
      </c>
      <c r="T2864" s="13">
        <v>3.3</v>
      </c>
      <c r="U2864" s="13">
        <v>1.0</v>
      </c>
      <c r="V2864" s="13">
        <v>59.7</v>
      </c>
      <c r="W2864" s="11" t="str">
        <f t="shared" si="1"/>
        <v>C-Weak|BBVA|Risk|2024</v>
      </c>
      <c r="X2864" s="15">
        <f>(MAX(0,MIN(1,1-(K2864-scaling_params!$B$2)/(scaling_params!$C$2-scaling_params!$B$2)))+MAX(0,MIN(1,(L2864-scaling_params!$B$3)/(scaling_params!$C$3-scaling_params!$B$3))))/2</f>
        <v>0.1691176471</v>
      </c>
      <c r="Y2864" s="15">
        <f>(MAX(0,MIN(1,(M2864-scaling_params!$B$4)/(scaling_params!$C$4-scaling_params!$B$4)))+MAX(0,MIN(1,(N2864-scaling_params!$B$5)/(scaling_params!$C$5-scaling_params!$B$5))))/2</f>
        <v>0.4541666667</v>
      </c>
      <c r="Z2864" s="15">
        <f>(MAX(0,MIN(1,(O2864-scaling_params!$B$6)/(scaling_params!$C$6-scaling_params!$B$6)))+MAX(0,MIN(1,1-(P2864-scaling_params!$B$7)/(scaling_params!$C$7-scaling_params!$B$7)))+MAX(0,MIN(1,(T2864-scaling_params!$B$11)/(scaling_params!$C$11-scaling_params!$B$11))))/3</f>
        <v>0.1994813767</v>
      </c>
      <c r="AA2864" s="15">
        <f>(MAX(0,MIN(1,1-(Q2864-scaling_params!$B$8)/(scaling_params!$C$8-scaling_params!$B$8)))+MAX(0,MIN(1,(R2864-scaling_params!$B$9)/(scaling_params!$C$9-scaling_params!$B$9)))+MAX(0,MIN(1,(S2864-scaling_params!$B$10)/(scaling_params!$C$10-scaling_params!$B$10))))/3</f>
        <v>0.1191362621</v>
      </c>
      <c r="AB2864" s="15">
        <f>(MAX(0,MIN(1,(U2864-scaling_params!$B$12)/(scaling_params!$C$12-scaling_params!$B$12)))+MAX(0,MIN(1,(V2864-scaling_params!$B$13)/(scaling_params!$C$13-scaling_params!$B$13))))/2</f>
        <v>0.1481818182</v>
      </c>
      <c r="AC2864" s="13">
        <f>(scaling_params!$G$2*X2864+scaling_params!$G$3*Y2864+scaling_params!$G$4*Z2864+scaling_params!$G$5*AA2864+scaling_params!$G$6*AB2864)*100</f>
        <v>23.18033739</v>
      </c>
      <c r="AD2864" s="11" t="s">
        <v>681</v>
      </c>
      <c r="AE2864" s="11">
        <f t="shared" si="2"/>
        <v>0</v>
      </c>
    </row>
    <row r="2865" ht="15.75" customHeight="1">
      <c r="A2865" s="11" t="s">
        <v>611</v>
      </c>
      <c r="B2865" s="11" t="s">
        <v>163</v>
      </c>
      <c r="C2865" s="11" t="s">
        <v>610</v>
      </c>
      <c r="D2865" s="11" t="s">
        <v>170</v>
      </c>
      <c r="E2865" s="12">
        <v>2025.0</v>
      </c>
      <c r="F2865" s="11" t="s">
        <v>166</v>
      </c>
      <c r="G2865" s="11" t="s">
        <v>184</v>
      </c>
      <c r="H2865" s="11">
        <v>5.0</v>
      </c>
      <c r="I2865" s="13">
        <v>7.1</v>
      </c>
      <c r="J2865" s="11">
        <v>1.0</v>
      </c>
      <c r="K2865" s="13">
        <v>4.1</v>
      </c>
      <c r="L2865" s="13">
        <v>6.1</v>
      </c>
      <c r="M2865" s="11">
        <v>-1.0</v>
      </c>
      <c r="N2865" s="14">
        <v>0.63</v>
      </c>
      <c r="O2865" s="13">
        <v>54.6</v>
      </c>
      <c r="P2865" s="13">
        <v>8.4</v>
      </c>
      <c r="Q2865" s="13">
        <v>21.3</v>
      </c>
      <c r="R2865" s="13">
        <v>7.8</v>
      </c>
      <c r="S2865" s="13">
        <v>3.2</v>
      </c>
      <c r="T2865" s="13">
        <v>3.4</v>
      </c>
      <c r="U2865" s="13">
        <v>0.9</v>
      </c>
      <c r="V2865" s="13">
        <v>68.6</v>
      </c>
      <c r="W2865" s="11" t="str">
        <f t="shared" si="1"/>
        <v>C-Weak|BBVA|Risk|2025</v>
      </c>
      <c r="X2865" s="15">
        <f>(MAX(0,MIN(1,1-(K2865-scaling_params!$B$2)/(scaling_params!$C$2-scaling_params!$B$2)))+MAX(0,MIN(1,(L2865-scaling_params!$B$3)/(scaling_params!$C$3-scaling_params!$B$3))))/2</f>
        <v>0.2279411765</v>
      </c>
      <c r="Y2865" s="15">
        <f>(MAX(0,MIN(1,(M2865-scaling_params!$B$4)/(scaling_params!$C$4-scaling_params!$B$4)))+MAX(0,MIN(1,(N2865-scaling_params!$B$5)/(scaling_params!$C$5-scaling_params!$B$5))))/2</f>
        <v>0.294047619</v>
      </c>
      <c r="Z2865" s="15">
        <f>(MAX(0,MIN(1,(O2865-scaling_params!$B$6)/(scaling_params!$C$6-scaling_params!$B$6)))+MAX(0,MIN(1,1-(P2865-scaling_params!$B$7)/(scaling_params!$C$7-scaling_params!$B$7)))+MAX(0,MIN(1,(T2865-scaling_params!$B$11)/(scaling_params!$C$11-scaling_params!$B$11))))/3</f>
        <v>0.253024453</v>
      </c>
      <c r="AA2865" s="15">
        <f>(MAX(0,MIN(1,1-(Q2865-scaling_params!$B$8)/(scaling_params!$C$8-scaling_params!$B$8)))+MAX(0,MIN(1,(R2865-scaling_params!$B$9)/(scaling_params!$C$9-scaling_params!$B$9)))+MAX(0,MIN(1,(S2865-scaling_params!$B$10)/(scaling_params!$C$10-scaling_params!$B$10))))/3</f>
        <v>0.1568627451</v>
      </c>
      <c r="AB2865" s="15">
        <f>(MAX(0,MIN(1,(U2865-scaling_params!$B$12)/(scaling_params!$C$12-scaling_params!$B$12)))+MAX(0,MIN(1,(V2865-scaling_params!$B$13)/(scaling_params!$C$13-scaling_params!$B$13))))/2</f>
        <v>0.2290909091</v>
      </c>
      <c r="AC2865" s="13">
        <f>(scaling_params!$G$2*X2865+scaling_params!$G$3*Y2865+scaling_params!$G$4*Z2865+scaling_params!$G$5*AA2865+scaling_params!$G$6*AB2865)*100</f>
        <v>23.67686838</v>
      </c>
      <c r="AD2865" s="11" t="s">
        <v>681</v>
      </c>
      <c r="AE2865" s="11">
        <f t="shared" si="2"/>
        <v>0</v>
      </c>
    </row>
    <row r="2866" ht="15.75" customHeight="1">
      <c r="A2866" s="11" t="s">
        <v>612</v>
      </c>
      <c r="B2866" s="11" t="s">
        <v>163</v>
      </c>
      <c r="C2866" s="11" t="s">
        <v>610</v>
      </c>
      <c r="D2866" s="11" t="s">
        <v>181</v>
      </c>
      <c r="E2866" s="12">
        <v>2024.0</v>
      </c>
      <c r="F2866" s="11" t="s">
        <v>166</v>
      </c>
      <c r="G2866" s="11" t="s">
        <v>172</v>
      </c>
      <c r="H2866" s="11">
        <v>3.0</v>
      </c>
      <c r="I2866" s="13">
        <v>7.4</v>
      </c>
      <c r="J2866" s="11">
        <v>0.0</v>
      </c>
      <c r="K2866" s="13">
        <v>5.0</v>
      </c>
      <c r="L2866" s="13">
        <v>4.2</v>
      </c>
      <c r="M2866" s="11">
        <v>-25.0</v>
      </c>
      <c r="N2866" s="14">
        <v>0.67</v>
      </c>
      <c r="O2866" s="13">
        <v>58.2</v>
      </c>
      <c r="P2866" s="13">
        <v>10.1</v>
      </c>
      <c r="Q2866" s="13">
        <v>23.5</v>
      </c>
      <c r="R2866" s="13">
        <v>8.2</v>
      </c>
      <c r="S2866" s="13">
        <v>3.0</v>
      </c>
      <c r="T2866" s="13">
        <v>2.1</v>
      </c>
      <c r="U2866" s="13">
        <v>1.0</v>
      </c>
      <c r="V2866" s="13">
        <v>59.5</v>
      </c>
      <c r="W2866" s="11" t="str">
        <f t="shared" si="1"/>
        <v>C-Weak|BBVA|Corporate|2024</v>
      </c>
      <c r="X2866" s="15">
        <f>(MAX(0,MIN(1,1-(K2866-scaling_params!$B$2)/(scaling_params!$C$2-scaling_params!$B$2)))+MAX(0,MIN(1,(L2866-scaling_params!$B$3)/(scaling_params!$C$3-scaling_params!$B$3))))/2</f>
        <v>0.08823529412</v>
      </c>
      <c r="Y2866" s="15">
        <f>(MAX(0,MIN(1,(M2866-scaling_params!$B$4)/(scaling_params!$C$4-scaling_params!$B$4)))+MAX(0,MIN(1,(N2866-scaling_params!$B$5)/(scaling_params!$C$5-scaling_params!$B$5))))/2</f>
        <v>0.2297619048</v>
      </c>
      <c r="Z2866" s="15">
        <f>(MAX(0,MIN(1,(O2866-scaling_params!$B$6)/(scaling_params!$C$6-scaling_params!$B$6)))+MAX(0,MIN(1,1-(P2866-scaling_params!$B$7)/(scaling_params!$C$7-scaling_params!$B$7)))+MAX(0,MIN(1,(T2866-scaling_params!$B$11)/(scaling_params!$C$11-scaling_params!$B$11))))/3</f>
        <v>0.08354549741</v>
      </c>
      <c r="AA2866" s="15">
        <f>(MAX(0,MIN(1,1-(Q2866-scaling_params!$B$8)/(scaling_params!$C$8-scaling_params!$B$8)))+MAX(0,MIN(1,(R2866-scaling_params!$B$9)/(scaling_params!$C$9-scaling_params!$B$9)))+MAX(0,MIN(1,(S2866-scaling_params!$B$10)/(scaling_params!$C$10-scaling_params!$B$10))))/3</f>
        <v>0.137254902</v>
      </c>
      <c r="AB2866" s="15">
        <f>(MAX(0,MIN(1,(U2866-scaling_params!$B$12)/(scaling_params!$C$12-scaling_params!$B$12)))+MAX(0,MIN(1,(V2866-scaling_params!$B$13)/(scaling_params!$C$13-scaling_params!$B$13))))/2</f>
        <v>0.1463636364</v>
      </c>
      <c r="AC2866" s="13">
        <f>(scaling_params!$G$2*X2866+scaling_params!$G$3*Y2866+scaling_params!$G$4*Z2866+scaling_params!$G$5*AA2866+scaling_params!$G$6*AB2866)*100</f>
        <v>13.57903055</v>
      </c>
      <c r="AD2866" s="11" t="s">
        <v>681</v>
      </c>
      <c r="AE2866" s="11">
        <f t="shared" si="2"/>
        <v>0</v>
      </c>
    </row>
    <row r="2867" ht="15.75" customHeight="1">
      <c r="A2867" s="11" t="s">
        <v>612</v>
      </c>
      <c r="B2867" s="11" t="s">
        <v>163</v>
      </c>
      <c r="C2867" s="11" t="s">
        <v>610</v>
      </c>
      <c r="D2867" s="11" t="s">
        <v>181</v>
      </c>
      <c r="E2867" s="12">
        <v>2025.0</v>
      </c>
      <c r="F2867" s="11" t="s">
        <v>166</v>
      </c>
      <c r="G2867" s="11" t="s">
        <v>172</v>
      </c>
      <c r="H2867" s="11">
        <v>3.0</v>
      </c>
      <c r="I2867" s="13">
        <v>7.1</v>
      </c>
      <c r="J2867" s="11">
        <v>0.0</v>
      </c>
      <c r="K2867" s="13">
        <v>5.1</v>
      </c>
      <c r="L2867" s="13">
        <v>5.6</v>
      </c>
      <c r="M2867" s="11">
        <v>3.0</v>
      </c>
      <c r="N2867" s="14">
        <v>0.76</v>
      </c>
      <c r="O2867" s="13">
        <v>54.3</v>
      </c>
      <c r="P2867" s="13">
        <v>9.4</v>
      </c>
      <c r="Q2867" s="13">
        <v>22.9</v>
      </c>
      <c r="R2867" s="13">
        <v>7.0</v>
      </c>
      <c r="S2867" s="13">
        <v>2.8</v>
      </c>
      <c r="T2867" s="13">
        <v>2.4</v>
      </c>
      <c r="U2867" s="13">
        <v>0.8</v>
      </c>
      <c r="V2867" s="13">
        <v>60.3</v>
      </c>
      <c r="W2867" s="11" t="str">
        <f t="shared" si="1"/>
        <v>C-Weak|BBVA|Corporate|2025</v>
      </c>
      <c r="X2867" s="15">
        <f>(MAX(0,MIN(1,1-(K2867-scaling_params!$B$2)/(scaling_params!$C$2-scaling_params!$B$2)))+MAX(0,MIN(1,(L2867-scaling_params!$B$3)/(scaling_params!$C$3-scaling_params!$B$3))))/2</f>
        <v>0.1911764706</v>
      </c>
      <c r="Y2867" s="15">
        <f>(MAX(0,MIN(1,(M2867-scaling_params!$B$4)/(scaling_params!$C$4-scaling_params!$B$4)))+MAX(0,MIN(1,(N2867-scaling_params!$B$5)/(scaling_params!$C$5-scaling_params!$B$5))))/2</f>
        <v>0.4755952381</v>
      </c>
      <c r="Z2867" s="15">
        <f>(MAX(0,MIN(1,(O2867-scaling_params!$B$6)/(scaling_params!$C$6-scaling_params!$B$6)))+MAX(0,MIN(1,1-(P2867-scaling_params!$B$7)/(scaling_params!$C$7-scaling_params!$B$7)))+MAX(0,MIN(1,(T2867-scaling_params!$B$11)/(scaling_params!$C$11-scaling_params!$B$11))))/3</f>
        <v>0.08571428571</v>
      </c>
      <c r="AA2867" s="15">
        <f>(MAX(0,MIN(1,1-(Q2867-scaling_params!$B$8)/(scaling_params!$C$8-scaling_params!$B$8)))+MAX(0,MIN(1,(R2867-scaling_params!$B$9)/(scaling_params!$C$9-scaling_params!$B$9)))+MAX(0,MIN(1,(S2867-scaling_params!$B$10)/(scaling_params!$C$10-scaling_params!$B$10))))/3</f>
        <v>0.1176470588</v>
      </c>
      <c r="AB2867" s="15">
        <f>(MAX(0,MIN(1,(U2867-scaling_params!$B$12)/(scaling_params!$C$12-scaling_params!$B$12)))+MAX(0,MIN(1,(V2867-scaling_params!$B$13)/(scaling_params!$C$13-scaling_params!$B$13))))/2</f>
        <v>0.1536363636</v>
      </c>
      <c r="AC2867" s="13">
        <f>(scaling_params!$G$2*X2867+scaling_params!$G$3*Y2867+scaling_params!$G$4*Z2867+scaling_params!$G$5*AA2867+scaling_params!$G$6*AB2867)*100</f>
        <v>21.56691819</v>
      </c>
      <c r="AD2867" s="11" t="s">
        <v>681</v>
      </c>
      <c r="AE2867" s="11">
        <f t="shared" si="2"/>
        <v>0</v>
      </c>
    </row>
    <row r="2868" ht="15.75" customHeight="1">
      <c r="A2868" s="11" t="s">
        <v>613</v>
      </c>
      <c r="B2868" s="11" t="s">
        <v>163</v>
      </c>
      <c r="C2868" s="11" t="s">
        <v>610</v>
      </c>
      <c r="D2868" s="11" t="s">
        <v>165</v>
      </c>
      <c r="E2868" s="12">
        <v>2024.0</v>
      </c>
      <c r="F2868" s="11" t="s">
        <v>166</v>
      </c>
      <c r="G2868" s="11" t="s">
        <v>172</v>
      </c>
      <c r="H2868" s="11">
        <v>2.0</v>
      </c>
      <c r="I2868" s="13">
        <v>7.4</v>
      </c>
      <c r="J2868" s="11">
        <v>0.0</v>
      </c>
      <c r="K2868" s="13">
        <v>5.2</v>
      </c>
      <c r="L2868" s="13">
        <v>4.7</v>
      </c>
      <c r="M2868" s="11">
        <v>-11.0</v>
      </c>
      <c r="N2868" s="14">
        <v>0.67</v>
      </c>
      <c r="O2868" s="13">
        <v>53.3</v>
      </c>
      <c r="P2868" s="13">
        <v>9.3</v>
      </c>
      <c r="Q2868" s="13">
        <v>24.0</v>
      </c>
      <c r="R2868" s="13">
        <v>6.7</v>
      </c>
      <c r="S2868" s="13">
        <v>2.9</v>
      </c>
      <c r="T2868" s="13">
        <v>2.4</v>
      </c>
      <c r="U2868" s="13">
        <v>0.6</v>
      </c>
      <c r="V2868" s="13">
        <v>54.6</v>
      </c>
      <c r="W2868" s="11" t="str">
        <f t="shared" si="1"/>
        <v>C-Weak|BBVA|Operations|2024</v>
      </c>
      <c r="X2868" s="15">
        <f>(MAX(0,MIN(1,1-(K2868-scaling_params!$B$2)/(scaling_params!$C$2-scaling_params!$B$2)))+MAX(0,MIN(1,(L2868-scaling_params!$B$3)/(scaling_params!$C$3-scaling_params!$B$3))))/2</f>
        <v>0.125</v>
      </c>
      <c r="Y2868" s="15">
        <f>(MAX(0,MIN(1,(M2868-scaling_params!$B$4)/(scaling_params!$C$4-scaling_params!$B$4)))+MAX(0,MIN(1,(N2868-scaling_params!$B$5)/(scaling_params!$C$5-scaling_params!$B$5))))/2</f>
        <v>0.2964285714</v>
      </c>
      <c r="Z2868" s="15">
        <f>(MAX(0,MIN(1,(O2868-scaling_params!$B$6)/(scaling_params!$C$6-scaling_params!$B$6)))+MAX(0,MIN(1,1-(P2868-scaling_params!$B$7)/(scaling_params!$C$7-scaling_params!$B$7)))+MAX(0,MIN(1,(T2868-scaling_params!$B$11)/(scaling_params!$C$11-scaling_params!$B$11))))/3</f>
        <v>0.08571428571</v>
      </c>
      <c r="AA2868" s="15">
        <f>(MAX(0,MIN(1,1-(Q2868-scaling_params!$B$8)/(scaling_params!$C$8-scaling_params!$B$8)))+MAX(0,MIN(1,(R2868-scaling_params!$B$9)/(scaling_params!$C$9-scaling_params!$B$9)))+MAX(0,MIN(1,(S2868-scaling_params!$B$10)/(scaling_params!$C$10-scaling_params!$B$10))))/3</f>
        <v>0.1274509804</v>
      </c>
      <c r="AB2868" s="15">
        <f>(MAX(0,MIN(1,(U2868-scaling_params!$B$12)/(scaling_params!$C$12-scaling_params!$B$12)))+MAX(0,MIN(1,(V2868-scaling_params!$B$13)/(scaling_params!$C$13-scaling_params!$B$13))))/2</f>
        <v>0.1018181818</v>
      </c>
      <c r="AC2868" s="13">
        <f>(scaling_params!$G$2*X2868+scaling_params!$G$3*Y2868+scaling_params!$G$4*Z2868+scaling_params!$G$5*AA2868+scaling_params!$G$6*AB2868)*100</f>
        <v>15.36244894</v>
      </c>
      <c r="AD2868" s="11" t="s">
        <v>681</v>
      </c>
      <c r="AE2868" s="11">
        <f t="shared" si="2"/>
        <v>0</v>
      </c>
    </row>
    <row r="2869" ht="15.75" customHeight="1">
      <c r="A2869" s="11" t="s">
        <v>613</v>
      </c>
      <c r="B2869" s="11" t="s">
        <v>163</v>
      </c>
      <c r="C2869" s="11" t="s">
        <v>610</v>
      </c>
      <c r="D2869" s="11" t="s">
        <v>165</v>
      </c>
      <c r="E2869" s="12">
        <v>2025.0</v>
      </c>
      <c r="F2869" s="11" t="s">
        <v>166</v>
      </c>
      <c r="G2869" s="11" t="s">
        <v>172</v>
      </c>
      <c r="H2869" s="11">
        <v>2.0</v>
      </c>
      <c r="I2869" s="13">
        <v>7.1</v>
      </c>
      <c r="J2869" s="11">
        <v>1.0</v>
      </c>
      <c r="K2869" s="13">
        <v>4.5</v>
      </c>
      <c r="L2869" s="13">
        <v>5.1</v>
      </c>
      <c r="M2869" s="11">
        <v>9.0</v>
      </c>
      <c r="N2869" s="14">
        <v>0.7</v>
      </c>
      <c r="O2869" s="13">
        <v>52.7</v>
      </c>
      <c r="P2869" s="13">
        <v>9.3</v>
      </c>
      <c r="Q2869" s="13">
        <v>21.4</v>
      </c>
      <c r="R2869" s="13">
        <v>5.7</v>
      </c>
      <c r="S2869" s="13">
        <v>2.3</v>
      </c>
      <c r="T2869" s="13">
        <v>2.8</v>
      </c>
      <c r="U2869" s="13">
        <v>0.5</v>
      </c>
      <c r="V2869" s="13">
        <v>69.6</v>
      </c>
      <c r="W2869" s="11" t="str">
        <f t="shared" si="1"/>
        <v>C-Weak|BBVA|Operations|2025</v>
      </c>
      <c r="X2869" s="15">
        <f>(MAX(0,MIN(1,1-(K2869-scaling_params!$B$2)/(scaling_params!$C$2-scaling_params!$B$2)))+MAX(0,MIN(1,(L2869-scaling_params!$B$3)/(scaling_params!$C$3-scaling_params!$B$3))))/2</f>
        <v>0.1544117647</v>
      </c>
      <c r="Y2869" s="15">
        <f>(MAX(0,MIN(1,(M2869-scaling_params!$B$4)/(scaling_params!$C$4-scaling_params!$B$4)))+MAX(0,MIN(1,(N2869-scaling_params!$B$5)/(scaling_params!$C$5-scaling_params!$B$5))))/2</f>
        <v>0.4291666667</v>
      </c>
      <c r="Z2869" s="15">
        <f>(MAX(0,MIN(1,(O2869-scaling_params!$B$6)/(scaling_params!$C$6-scaling_params!$B$6)))+MAX(0,MIN(1,1-(P2869-scaling_params!$B$7)/(scaling_params!$C$7-scaling_params!$B$7)))+MAX(0,MIN(1,(T2869-scaling_params!$B$11)/(scaling_params!$C$11-scaling_params!$B$11))))/3</f>
        <v>0.1238095238</v>
      </c>
      <c r="AA2869" s="15">
        <f>(MAX(0,MIN(1,1-(Q2869-scaling_params!$B$8)/(scaling_params!$C$8-scaling_params!$B$8)))+MAX(0,MIN(1,(R2869-scaling_params!$B$9)/(scaling_params!$C$9-scaling_params!$B$9)))+MAX(0,MIN(1,(S2869-scaling_params!$B$10)/(scaling_params!$C$10-scaling_params!$B$10))))/3</f>
        <v>0.06862745098</v>
      </c>
      <c r="AB2869" s="15">
        <f>(MAX(0,MIN(1,(U2869-scaling_params!$B$12)/(scaling_params!$C$12-scaling_params!$B$12)))+MAX(0,MIN(1,(V2869-scaling_params!$B$13)/(scaling_params!$C$13-scaling_params!$B$13))))/2</f>
        <v>0.2381818182</v>
      </c>
      <c r="AC2869" s="13">
        <f>(scaling_params!$G$2*X2869+scaling_params!$G$3*Y2869+scaling_params!$G$4*Z2869+scaling_params!$G$5*AA2869+scaling_params!$G$6*AB2869)*100</f>
        <v>20.64200554</v>
      </c>
      <c r="AD2869" s="11" t="s">
        <v>681</v>
      </c>
      <c r="AE2869" s="11">
        <f t="shared" si="2"/>
        <v>0</v>
      </c>
    </row>
    <row r="2870" ht="15.75" customHeight="1">
      <c r="A2870" s="11" t="s">
        <v>614</v>
      </c>
      <c r="B2870" s="11" t="s">
        <v>163</v>
      </c>
      <c r="C2870" s="11" t="s">
        <v>610</v>
      </c>
      <c r="D2870" s="11" t="s">
        <v>165</v>
      </c>
      <c r="E2870" s="12">
        <v>2024.0</v>
      </c>
      <c r="F2870" s="11" t="s">
        <v>166</v>
      </c>
      <c r="G2870" s="11" t="s">
        <v>167</v>
      </c>
      <c r="H2870" s="11">
        <v>1.0</v>
      </c>
      <c r="I2870" s="13">
        <v>7.4</v>
      </c>
      <c r="J2870" s="11">
        <v>1.0</v>
      </c>
      <c r="K2870" s="13">
        <v>5.2</v>
      </c>
      <c r="L2870" s="13">
        <v>3.7</v>
      </c>
      <c r="M2870" s="11">
        <v>-10.0</v>
      </c>
      <c r="N2870" s="14">
        <v>0.72</v>
      </c>
      <c r="O2870" s="13">
        <v>53.3</v>
      </c>
      <c r="P2870" s="13">
        <v>9.3</v>
      </c>
      <c r="Q2870" s="13">
        <v>24.0</v>
      </c>
      <c r="R2870" s="13">
        <v>6.7</v>
      </c>
      <c r="S2870" s="13">
        <v>2.3</v>
      </c>
      <c r="T2870" s="13">
        <v>2.5</v>
      </c>
      <c r="U2870" s="13">
        <v>0.6</v>
      </c>
      <c r="V2870" s="13">
        <v>47.2</v>
      </c>
      <c r="W2870" s="11" t="str">
        <f t="shared" si="1"/>
        <v>C-Weak|BBVA|Operations|2024</v>
      </c>
      <c r="X2870" s="15">
        <f>(MAX(0,MIN(1,1-(K2870-scaling_params!$B$2)/(scaling_params!$C$2-scaling_params!$B$2)))+MAX(0,MIN(1,(L2870-scaling_params!$B$3)/(scaling_params!$C$3-scaling_params!$B$3))))/2</f>
        <v>0.05147058824</v>
      </c>
      <c r="Y2870" s="15">
        <f>(MAX(0,MIN(1,(M2870-scaling_params!$B$4)/(scaling_params!$C$4-scaling_params!$B$4)))+MAX(0,MIN(1,(N2870-scaling_params!$B$5)/(scaling_params!$C$5-scaling_params!$B$5))))/2</f>
        <v>0.3636904762</v>
      </c>
      <c r="Z2870" s="15">
        <f>(MAX(0,MIN(1,(O2870-scaling_params!$B$6)/(scaling_params!$C$6-scaling_params!$B$6)))+MAX(0,MIN(1,1-(P2870-scaling_params!$B$7)/(scaling_params!$C$7-scaling_params!$B$7)))+MAX(0,MIN(1,(T2870-scaling_params!$B$11)/(scaling_params!$C$11-scaling_params!$B$11))))/3</f>
        <v>0.09523809524</v>
      </c>
      <c r="AA2870" s="15">
        <f>(MAX(0,MIN(1,1-(Q2870-scaling_params!$B$8)/(scaling_params!$C$8-scaling_params!$B$8)))+MAX(0,MIN(1,(R2870-scaling_params!$B$9)/(scaling_params!$C$9-scaling_params!$B$9)))+MAX(0,MIN(1,(S2870-scaling_params!$B$10)/(scaling_params!$C$10-scaling_params!$B$10))))/3</f>
        <v>0.06862745098</v>
      </c>
      <c r="AB2870" s="15">
        <f>(MAX(0,MIN(1,(U2870-scaling_params!$B$12)/(scaling_params!$C$12-scaling_params!$B$12)))+MAX(0,MIN(1,(V2870-scaling_params!$B$13)/(scaling_params!$C$13-scaling_params!$B$13))))/2</f>
        <v>0.03454545455</v>
      </c>
      <c r="AC2870" s="13">
        <f>(scaling_params!$G$2*X2870+scaling_params!$G$3*Y2870+scaling_params!$G$4*Z2870+scaling_params!$G$5*AA2870+scaling_params!$G$6*AB2870)*100</f>
        <v>13.60985975</v>
      </c>
      <c r="AD2870" s="11" t="s">
        <v>681</v>
      </c>
      <c r="AE2870" s="11">
        <f t="shared" si="2"/>
        <v>0</v>
      </c>
    </row>
    <row r="2871" ht="15.75" customHeight="1">
      <c r="A2871" s="11" t="s">
        <v>614</v>
      </c>
      <c r="B2871" s="11" t="s">
        <v>163</v>
      </c>
      <c r="C2871" s="11" t="s">
        <v>610</v>
      </c>
      <c r="D2871" s="11" t="s">
        <v>165</v>
      </c>
      <c r="E2871" s="12">
        <v>2025.0</v>
      </c>
      <c r="F2871" s="11" t="s">
        <v>166</v>
      </c>
      <c r="G2871" s="11" t="s">
        <v>167</v>
      </c>
      <c r="H2871" s="11">
        <v>1.0</v>
      </c>
      <c r="I2871" s="13">
        <v>7.1</v>
      </c>
      <c r="J2871" s="11">
        <v>0.0</v>
      </c>
      <c r="K2871" s="13">
        <v>4.5</v>
      </c>
      <c r="L2871" s="13">
        <v>4.4</v>
      </c>
      <c r="M2871" s="11">
        <v>-9.0</v>
      </c>
      <c r="N2871" s="14">
        <v>0.59</v>
      </c>
      <c r="O2871" s="13">
        <v>52.7</v>
      </c>
      <c r="P2871" s="13">
        <v>9.3</v>
      </c>
      <c r="Q2871" s="13">
        <v>21.4</v>
      </c>
      <c r="R2871" s="13">
        <v>5.7</v>
      </c>
      <c r="S2871" s="13">
        <v>2.0</v>
      </c>
      <c r="T2871" s="13">
        <v>1.8</v>
      </c>
      <c r="U2871" s="13">
        <v>0.5</v>
      </c>
      <c r="V2871" s="13">
        <v>55.7</v>
      </c>
      <c r="W2871" s="11" t="str">
        <f t="shared" si="1"/>
        <v>C-Weak|BBVA|Operations|2025</v>
      </c>
      <c r="X2871" s="15">
        <f>(MAX(0,MIN(1,1-(K2871-scaling_params!$B$2)/(scaling_params!$C$2-scaling_params!$B$2)))+MAX(0,MIN(1,(L2871-scaling_params!$B$3)/(scaling_params!$C$3-scaling_params!$B$3))))/2</f>
        <v>0.1029411765</v>
      </c>
      <c r="Y2871" s="15">
        <f>(MAX(0,MIN(1,(M2871-scaling_params!$B$4)/(scaling_params!$C$4-scaling_params!$B$4)))+MAX(0,MIN(1,(N2871-scaling_params!$B$5)/(scaling_params!$C$5-scaling_params!$B$5))))/2</f>
        <v>0.205952381</v>
      </c>
      <c r="Z2871" s="15">
        <f>(MAX(0,MIN(1,(O2871-scaling_params!$B$6)/(scaling_params!$C$6-scaling_params!$B$6)))+MAX(0,MIN(1,1-(P2871-scaling_params!$B$7)/(scaling_params!$C$7-scaling_params!$B$7)))+MAX(0,MIN(1,(T2871-scaling_params!$B$11)/(scaling_params!$C$11-scaling_params!$B$11))))/3</f>
        <v>0.02857142857</v>
      </c>
      <c r="AA2871" s="15">
        <f>(MAX(0,MIN(1,1-(Q2871-scaling_params!$B$8)/(scaling_params!$C$8-scaling_params!$B$8)))+MAX(0,MIN(1,(R2871-scaling_params!$B$9)/(scaling_params!$C$9-scaling_params!$B$9)))+MAX(0,MIN(1,(S2871-scaling_params!$B$10)/(scaling_params!$C$10-scaling_params!$B$10))))/3</f>
        <v>0.03921568627</v>
      </c>
      <c r="AB2871" s="15">
        <f>(MAX(0,MIN(1,(U2871-scaling_params!$B$12)/(scaling_params!$C$12-scaling_params!$B$12)))+MAX(0,MIN(1,(V2871-scaling_params!$B$13)/(scaling_params!$C$13-scaling_params!$B$13))))/2</f>
        <v>0.1118181818</v>
      </c>
      <c r="AC2871" s="13">
        <f>(scaling_params!$G$2*X2871+scaling_params!$G$3*Y2871+scaling_params!$G$4*Z2871+scaling_params!$G$5*AA2871+scaling_params!$G$6*AB2871)*100</f>
        <v>9.940077795</v>
      </c>
      <c r="AD2871" s="11" t="s">
        <v>681</v>
      </c>
      <c r="AE2871" s="11">
        <f t="shared" si="2"/>
        <v>0</v>
      </c>
    </row>
    <row r="2872" ht="15.75" customHeight="1">
      <c r="A2872" s="11" t="s">
        <v>615</v>
      </c>
      <c r="B2872" s="11" t="s">
        <v>163</v>
      </c>
      <c r="C2872" s="11" t="s">
        <v>610</v>
      </c>
      <c r="D2872" s="11" t="s">
        <v>177</v>
      </c>
      <c r="E2872" s="12">
        <v>2024.0</v>
      </c>
      <c r="F2872" s="11" t="s">
        <v>166</v>
      </c>
      <c r="G2872" s="11" t="s">
        <v>175</v>
      </c>
      <c r="H2872" s="11">
        <v>5.0</v>
      </c>
      <c r="I2872" s="13">
        <v>7.4</v>
      </c>
      <c r="J2872" s="11">
        <v>0.0</v>
      </c>
      <c r="K2872" s="13">
        <v>4.9</v>
      </c>
      <c r="L2872" s="13">
        <v>6.6</v>
      </c>
      <c r="M2872" s="11">
        <v>7.0</v>
      </c>
      <c r="N2872" s="14">
        <v>0.67</v>
      </c>
      <c r="O2872" s="13">
        <v>59.8</v>
      </c>
      <c r="P2872" s="13">
        <v>9.1</v>
      </c>
      <c r="Q2872" s="13">
        <v>23.3</v>
      </c>
      <c r="R2872" s="13">
        <v>7.2</v>
      </c>
      <c r="S2872" s="13">
        <v>2.8</v>
      </c>
      <c r="T2872" s="13">
        <v>2.8</v>
      </c>
      <c r="U2872" s="13">
        <v>0.7</v>
      </c>
      <c r="V2872" s="13">
        <v>52.5</v>
      </c>
      <c r="W2872" s="11" t="str">
        <f t="shared" si="1"/>
        <v>C-Weak|BBVA|Retail|2024</v>
      </c>
      <c r="X2872" s="15">
        <f>(MAX(0,MIN(1,1-(K2872-scaling_params!$B$2)/(scaling_params!$C$2-scaling_params!$B$2)))+MAX(0,MIN(1,(L2872-scaling_params!$B$3)/(scaling_params!$C$3-scaling_params!$B$3))))/2</f>
        <v>0.2647058824</v>
      </c>
      <c r="Y2872" s="15">
        <f>(MAX(0,MIN(1,(M2872-scaling_params!$B$4)/(scaling_params!$C$4-scaling_params!$B$4)))+MAX(0,MIN(1,(N2872-scaling_params!$B$5)/(scaling_params!$C$5-scaling_params!$B$5))))/2</f>
        <v>0.3821428571</v>
      </c>
      <c r="Z2872" s="15">
        <f>(MAX(0,MIN(1,(O2872-scaling_params!$B$6)/(scaling_params!$C$6-scaling_params!$B$6)))+MAX(0,MIN(1,1-(P2872-scaling_params!$B$7)/(scaling_params!$C$7-scaling_params!$B$7)))+MAX(0,MIN(1,(T2872-scaling_params!$B$11)/(scaling_params!$C$11-scaling_params!$B$11))))/3</f>
        <v>0.1856238133</v>
      </c>
      <c r="AA2872" s="15">
        <f>(MAX(0,MIN(1,1-(Q2872-scaling_params!$B$8)/(scaling_params!$C$8-scaling_params!$B$8)))+MAX(0,MIN(1,(R2872-scaling_params!$B$9)/(scaling_params!$C$9-scaling_params!$B$9)))+MAX(0,MIN(1,(S2872-scaling_params!$B$10)/(scaling_params!$C$10-scaling_params!$B$10))))/3</f>
        <v>0.1176470588</v>
      </c>
      <c r="AB2872" s="15">
        <f>(MAX(0,MIN(1,(U2872-scaling_params!$B$12)/(scaling_params!$C$12-scaling_params!$B$12)))+MAX(0,MIN(1,(V2872-scaling_params!$B$13)/(scaling_params!$C$13-scaling_params!$B$13))))/2</f>
        <v>0.08272727273</v>
      </c>
      <c r="AC2872" s="13">
        <f>(scaling_params!$G$2*X2872+scaling_params!$G$3*Y2872+scaling_params!$G$4*Z2872+scaling_params!$G$5*AA2872+scaling_params!$G$6*AB2872)*100</f>
        <v>22.60987505</v>
      </c>
      <c r="AD2872" s="11" t="s">
        <v>681</v>
      </c>
      <c r="AE2872" s="11">
        <f t="shared" si="2"/>
        <v>0</v>
      </c>
    </row>
    <row r="2873" ht="15.75" customHeight="1">
      <c r="A2873" s="11" t="s">
        <v>615</v>
      </c>
      <c r="B2873" s="11" t="s">
        <v>163</v>
      </c>
      <c r="C2873" s="11" t="s">
        <v>610</v>
      </c>
      <c r="D2873" s="11" t="s">
        <v>177</v>
      </c>
      <c r="E2873" s="12">
        <v>2025.0</v>
      </c>
      <c r="F2873" s="11" t="s">
        <v>166</v>
      </c>
      <c r="G2873" s="11" t="s">
        <v>175</v>
      </c>
      <c r="H2873" s="11">
        <v>5.0</v>
      </c>
      <c r="I2873" s="13">
        <v>7.1</v>
      </c>
      <c r="J2873" s="11">
        <v>0.0</v>
      </c>
      <c r="K2873" s="13">
        <v>5.4</v>
      </c>
      <c r="L2873" s="13">
        <v>5.0</v>
      </c>
      <c r="M2873" s="11">
        <v>-11.0</v>
      </c>
      <c r="N2873" s="14">
        <v>0.61</v>
      </c>
      <c r="O2873" s="13">
        <v>52.5</v>
      </c>
      <c r="P2873" s="13">
        <v>9.5</v>
      </c>
      <c r="Q2873" s="13">
        <v>23.0</v>
      </c>
      <c r="R2873" s="13">
        <v>10.6</v>
      </c>
      <c r="S2873" s="13">
        <v>2.6</v>
      </c>
      <c r="T2873" s="13">
        <v>2.7</v>
      </c>
      <c r="U2873" s="13">
        <v>0.7</v>
      </c>
      <c r="V2873" s="13">
        <v>56.7</v>
      </c>
      <c r="W2873" s="11" t="str">
        <f t="shared" si="1"/>
        <v>C-Weak|BBVA|Retail|2025</v>
      </c>
      <c r="X2873" s="15">
        <f>(MAX(0,MIN(1,1-(K2873-scaling_params!$B$2)/(scaling_params!$C$2-scaling_params!$B$2)))+MAX(0,MIN(1,(L2873-scaling_params!$B$3)/(scaling_params!$C$3-scaling_params!$B$3))))/2</f>
        <v>0.1470588235</v>
      </c>
      <c r="Y2873" s="15">
        <f>(MAX(0,MIN(1,(M2873-scaling_params!$B$4)/(scaling_params!$C$4-scaling_params!$B$4)))+MAX(0,MIN(1,(N2873-scaling_params!$B$5)/(scaling_params!$C$5-scaling_params!$B$5))))/2</f>
        <v>0.2214285714</v>
      </c>
      <c r="Z2873" s="15">
        <f>(MAX(0,MIN(1,(O2873-scaling_params!$B$6)/(scaling_params!$C$6-scaling_params!$B$6)))+MAX(0,MIN(1,1-(P2873-scaling_params!$B$7)/(scaling_params!$C$7-scaling_params!$B$7)))+MAX(0,MIN(1,(T2873-scaling_params!$B$11)/(scaling_params!$C$11-scaling_params!$B$11))))/3</f>
        <v>0.1142857143</v>
      </c>
      <c r="AA2873" s="15">
        <f>(MAX(0,MIN(1,1-(Q2873-scaling_params!$B$8)/(scaling_params!$C$8-scaling_params!$B$8)))+MAX(0,MIN(1,(R2873-scaling_params!$B$9)/(scaling_params!$C$9-scaling_params!$B$9)))+MAX(0,MIN(1,(S2873-scaling_params!$B$10)/(scaling_params!$C$10-scaling_params!$B$10))))/3</f>
        <v>0.1064780343</v>
      </c>
      <c r="AB2873" s="15">
        <f>(MAX(0,MIN(1,(U2873-scaling_params!$B$12)/(scaling_params!$C$12-scaling_params!$B$12)))+MAX(0,MIN(1,(V2873-scaling_params!$B$13)/(scaling_params!$C$13-scaling_params!$B$13))))/2</f>
        <v>0.1209090909</v>
      </c>
      <c r="AC2873" s="13">
        <f>(scaling_params!$G$2*X2873+scaling_params!$G$3*Y2873+scaling_params!$G$4*Z2873+scaling_params!$G$5*AA2873+scaling_params!$G$6*AB2873)*100</f>
        <v>14.64590874</v>
      </c>
      <c r="AD2873" s="11" t="s">
        <v>681</v>
      </c>
      <c r="AE2873" s="11">
        <f t="shared" si="2"/>
        <v>0</v>
      </c>
    </row>
    <row r="2874" ht="15.75" customHeight="1">
      <c r="A2874" s="11" t="s">
        <v>616</v>
      </c>
      <c r="B2874" s="11" t="s">
        <v>163</v>
      </c>
      <c r="C2874" s="11" t="s">
        <v>610</v>
      </c>
      <c r="D2874" s="11" t="s">
        <v>177</v>
      </c>
      <c r="E2874" s="12">
        <v>2024.0</v>
      </c>
      <c r="F2874" s="11" t="s">
        <v>166</v>
      </c>
      <c r="G2874" s="11" t="s">
        <v>167</v>
      </c>
      <c r="H2874" s="11">
        <v>3.0</v>
      </c>
      <c r="I2874" s="13">
        <v>7.4</v>
      </c>
      <c r="J2874" s="11">
        <v>0.0</v>
      </c>
      <c r="K2874" s="13">
        <v>4.9</v>
      </c>
      <c r="L2874" s="13">
        <v>2.1</v>
      </c>
      <c r="M2874" s="11">
        <v>-30.0</v>
      </c>
      <c r="N2874" s="14">
        <v>0.69</v>
      </c>
      <c r="O2874" s="13">
        <v>59.8</v>
      </c>
      <c r="P2874" s="13">
        <v>9.1</v>
      </c>
      <c r="Q2874" s="13">
        <v>23.3</v>
      </c>
      <c r="R2874" s="13">
        <v>7.2</v>
      </c>
      <c r="S2874" s="13">
        <v>1.9</v>
      </c>
      <c r="T2874" s="13">
        <v>2.2</v>
      </c>
      <c r="U2874" s="13">
        <v>0.7</v>
      </c>
      <c r="V2874" s="13">
        <v>62.1</v>
      </c>
      <c r="W2874" s="11" t="str">
        <f t="shared" si="1"/>
        <v>C-Weak|BBVA|Retail|2024</v>
      </c>
      <c r="X2874" s="15">
        <f>(MAX(0,MIN(1,1-(K2874-scaling_params!$B$2)/(scaling_params!$C$2-scaling_params!$B$2)))+MAX(0,MIN(1,(L2874-scaling_params!$B$3)/(scaling_params!$C$3-scaling_params!$B$3))))/2</f>
        <v>0</v>
      </c>
      <c r="Y2874" s="15">
        <f>(MAX(0,MIN(1,(M2874-scaling_params!$B$4)/(scaling_params!$C$4-scaling_params!$B$4)))+MAX(0,MIN(1,(N2874-scaling_params!$B$5)/(scaling_params!$C$5-scaling_params!$B$5))))/2</f>
        <v>0.230952381</v>
      </c>
      <c r="Z2874" s="15">
        <f>(MAX(0,MIN(1,(O2874-scaling_params!$B$6)/(scaling_params!$C$6-scaling_params!$B$6)))+MAX(0,MIN(1,1-(P2874-scaling_params!$B$7)/(scaling_params!$C$7-scaling_params!$B$7)))+MAX(0,MIN(1,(T2874-scaling_params!$B$11)/(scaling_params!$C$11-scaling_params!$B$11))))/3</f>
        <v>0.1284809562</v>
      </c>
      <c r="AA2874" s="15">
        <f>(MAX(0,MIN(1,1-(Q2874-scaling_params!$B$8)/(scaling_params!$C$8-scaling_params!$B$8)))+MAX(0,MIN(1,(R2874-scaling_params!$B$9)/(scaling_params!$C$9-scaling_params!$B$9)))+MAX(0,MIN(1,(S2874-scaling_params!$B$10)/(scaling_params!$C$10-scaling_params!$B$10))))/3</f>
        <v>0.02941176471</v>
      </c>
      <c r="AB2874" s="15">
        <f>(MAX(0,MIN(1,(U2874-scaling_params!$B$12)/(scaling_params!$C$12-scaling_params!$B$12)))+MAX(0,MIN(1,(V2874-scaling_params!$B$13)/(scaling_params!$C$13-scaling_params!$B$13))))/2</f>
        <v>0.17</v>
      </c>
      <c r="AC2874" s="13">
        <f>(scaling_params!$G$2*X2874+scaling_params!$G$3*Y2874+scaling_params!$G$4*Z2874+scaling_params!$G$5*AA2874+scaling_params!$G$6*AB2874)*100</f>
        <v>10.97033048</v>
      </c>
      <c r="AD2874" s="11" t="s">
        <v>681</v>
      </c>
      <c r="AE2874" s="11">
        <f t="shared" si="2"/>
        <v>0</v>
      </c>
    </row>
    <row r="2875" ht="15.75" customHeight="1">
      <c r="A2875" s="11" t="s">
        <v>616</v>
      </c>
      <c r="B2875" s="11" t="s">
        <v>163</v>
      </c>
      <c r="C2875" s="11" t="s">
        <v>610</v>
      </c>
      <c r="D2875" s="11" t="s">
        <v>177</v>
      </c>
      <c r="E2875" s="12">
        <v>2025.0</v>
      </c>
      <c r="F2875" s="11" t="s">
        <v>166</v>
      </c>
      <c r="G2875" s="11" t="s">
        <v>167</v>
      </c>
      <c r="H2875" s="11">
        <v>3.0</v>
      </c>
      <c r="I2875" s="13">
        <v>7.1</v>
      </c>
      <c r="J2875" s="11">
        <v>0.0</v>
      </c>
      <c r="K2875" s="13">
        <v>5.4</v>
      </c>
      <c r="L2875" s="13">
        <v>5.1</v>
      </c>
      <c r="M2875" s="11">
        <v>9.0</v>
      </c>
      <c r="N2875" s="14">
        <v>0.67</v>
      </c>
      <c r="O2875" s="13">
        <v>52.5</v>
      </c>
      <c r="P2875" s="13">
        <v>9.5</v>
      </c>
      <c r="Q2875" s="13">
        <v>23.0</v>
      </c>
      <c r="R2875" s="13">
        <v>10.6</v>
      </c>
      <c r="S2875" s="13">
        <v>2.1</v>
      </c>
      <c r="T2875" s="13">
        <v>2.3</v>
      </c>
      <c r="U2875" s="13">
        <v>0.7</v>
      </c>
      <c r="V2875" s="13">
        <v>58.9</v>
      </c>
      <c r="W2875" s="11" t="str">
        <f t="shared" si="1"/>
        <v>C-Weak|BBVA|Retail|2025</v>
      </c>
      <c r="X2875" s="15">
        <f>(MAX(0,MIN(1,1-(K2875-scaling_params!$B$2)/(scaling_params!$C$2-scaling_params!$B$2)))+MAX(0,MIN(1,(L2875-scaling_params!$B$3)/(scaling_params!$C$3-scaling_params!$B$3))))/2</f>
        <v>0.1544117647</v>
      </c>
      <c r="Y2875" s="15">
        <f>(MAX(0,MIN(1,(M2875-scaling_params!$B$4)/(scaling_params!$C$4-scaling_params!$B$4)))+MAX(0,MIN(1,(N2875-scaling_params!$B$5)/(scaling_params!$C$5-scaling_params!$B$5))))/2</f>
        <v>0.3916666667</v>
      </c>
      <c r="Z2875" s="15">
        <f>(MAX(0,MIN(1,(O2875-scaling_params!$B$6)/(scaling_params!$C$6-scaling_params!$B$6)))+MAX(0,MIN(1,1-(P2875-scaling_params!$B$7)/(scaling_params!$C$7-scaling_params!$B$7)))+MAX(0,MIN(1,(T2875-scaling_params!$B$11)/(scaling_params!$C$11-scaling_params!$B$11))))/3</f>
        <v>0.07619047619</v>
      </c>
      <c r="AA2875" s="15">
        <f>(MAX(0,MIN(1,1-(Q2875-scaling_params!$B$8)/(scaling_params!$C$8-scaling_params!$B$8)))+MAX(0,MIN(1,(R2875-scaling_params!$B$9)/(scaling_params!$C$9-scaling_params!$B$9)))+MAX(0,MIN(1,(S2875-scaling_params!$B$10)/(scaling_params!$C$10-scaling_params!$B$10))))/3</f>
        <v>0.05745842641</v>
      </c>
      <c r="AB2875" s="15">
        <f>(MAX(0,MIN(1,(U2875-scaling_params!$B$12)/(scaling_params!$C$12-scaling_params!$B$12)))+MAX(0,MIN(1,(V2875-scaling_params!$B$13)/(scaling_params!$C$13-scaling_params!$B$13))))/2</f>
        <v>0.1409090909</v>
      </c>
      <c r="AC2875" s="13">
        <f>(scaling_params!$G$2*X2875+scaling_params!$G$3*Y2875+scaling_params!$G$4*Z2875+scaling_params!$G$5*AA2875+scaling_params!$G$6*AB2875)*100</f>
        <v>17.29731491</v>
      </c>
      <c r="AD2875" s="11" t="s">
        <v>681</v>
      </c>
      <c r="AE2875" s="11">
        <f t="shared" si="2"/>
        <v>0</v>
      </c>
    </row>
    <row r="2876" ht="15.75" customHeight="1">
      <c r="A2876" s="11" t="s">
        <v>617</v>
      </c>
      <c r="B2876" s="11" t="s">
        <v>163</v>
      </c>
      <c r="C2876" s="11" t="s">
        <v>610</v>
      </c>
      <c r="D2876" s="11" t="s">
        <v>181</v>
      </c>
      <c r="E2876" s="12">
        <v>2024.0</v>
      </c>
      <c r="F2876" s="11" t="s">
        <v>171</v>
      </c>
      <c r="G2876" s="11" t="s">
        <v>167</v>
      </c>
      <c r="H2876" s="11">
        <v>4.0</v>
      </c>
      <c r="I2876" s="13">
        <v>7.4</v>
      </c>
      <c r="J2876" s="11">
        <v>0.0</v>
      </c>
      <c r="K2876" s="13">
        <v>5.0</v>
      </c>
      <c r="L2876" s="13">
        <v>5.4</v>
      </c>
      <c r="M2876" s="11">
        <v>12.0</v>
      </c>
      <c r="N2876" s="14">
        <v>0.69</v>
      </c>
      <c r="O2876" s="13">
        <v>58.2</v>
      </c>
      <c r="P2876" s="13">
        <v>10.1</v>
      </c>
      <c r="Q2876" s="13">
        <v>23.5</v>
      </c>
      <c r="R2876" s="13">
        <v>8.2</v>
      </c>
      <c r="S2876" s="13">
        <v>3.2</v>
      </c>
      <c r="T2876" s="13">
        <v>2.4</v>
      </c>
      <c r="U2876" s="13">
        <v>1.0</v>
      </c>
      <c r="V2876" s="13">
        <v>61.9</v>
      </c>
      <c r="W2876" s="11" t="str">
        <f t="shared" si="1"/>
        <v>C-Weak|BBVA|Corporate|2024</v>
      </c>
      <c r="X2876" s="15">
        <f>(MAX(0,MIN(1,1-(K2876-scaling_params!$B$2)/(scaling_params!$C$2-scaling_params!$B$2)))+MAX(0,MIN(1,(L2876-scaling_params!$B$3)/(scaling_params!$C$3-scaling_params!$B$3))))/2</f>
        <v>0.1764705882</v>
      </c>
      <c r="Y2876" s="15">
        <f>(MAX(0,MIN(1,(M2876-scaling_params!$B$4)/(scaling_params!$C$4-scaling_params!$B$4)))+MAX(0,MIN(1,(N2876-scaling_params!$B$5)/(scaling_params!$C$5-scaling_params!$B$5))))/2</f>
        <v>0.430952381</v>
      </c>
      <c r="Z2876" s="15">
        <f>(MAX(0,MIN(1,(O2876-scaling_params!$B$6)/(scaling_params!$C$6-scaling_params!$B$6)))+MAX(0,MIN(1,1-(P2876-scaling_params!$B$7)/(scaling_params!$C$7-scaling_params!$B$7)))+MAX(0,MIN(1,(T2876-scaling_params!$B$11)/(scaling_params!$C$11-scaling_params!$B$11))))/3</f>
        <v>0.112116926</v>
      </c>
      <c r="AA2876" s="15">
        <f>(MAX(0,MIN(1,1-(Q2876-scaling_params!$B$8)/(scaling_params!$C$8-scaling_params!$B$8)))+MAX(0,MIN(1,(R2876-scaling_params!$B$9)/(scaling_params!$C$9-scaling_params!$B$9)))+MAX(0,MIN(1,(S2876-scaling_params!$B$10)/(scaling_params!$C$10-scaling_params!$B$10))))/3</f>
        <v>0.1568627451</v>
      </c>
      <c r="AB2876" s="15">
        <f>(MAX(0,MIN(1,(U2876-scaling_params!$B$12)/(scaling_params!$C$12-scaling_params!$B$12)))+MAX(0,MIN(1,(V2876-scaling_params!$B$13)/(scaling_params!$C$13-scaling_params!$B$13))))/2</f>
        <v>0.1681818182</v>
      </c>
      <c r="AC2876" s="13">
        <f>(scaling_params!$G$2*X2876+scaling_params!$G$3*Y2876+scaling_params!$G$4*Z2876+scaling_params!$G$5*AA2876+scaling_params!$G$6*AB2876)*100</f>
        <v>21.6545173</v>
      </c>
      <c r="AD2876" s="11" t="s">
        <v>681</v>
      </c>
      <c r="AE2876" s="11">
        <f t="shared" si="2"/>
        <v>0</v>
      </c>
    </row>
    <row r="2877" ht="15.75" customHeight="1">
      <c r="A2877" s="11" t="s">
        <v>617</v>
      </c>
      <c r="B2877" s="11" t="s">
        <v>163</v>
      </c>
      <c r="C2877" s="11" t="s">
        <v>610</v>
      </c>
      <c r="D2877" s="11" t="s">
        <v>181</v>
      </c>
      <c r="E2877" s="12">
        <v>2025.0</v>
      </c>
      <c r="F2877" s="11" t="s">
        <v>171</v>
      </c>
      <c r="G2877" s="11" t="s">
        <v>167</v>
      </c>
      <c r="H2877" s="11">
        <v>4.0</v>
      </c>
      <c r="I2877" s="13">
        <v>7.1</v>
      </c>
      <c r="J2877" s="11">
        <v>1.0</v>
      </c>
      <c r="K2877" s="13">
        <v>5.1</v>
      </c>
      <c r="L2877" s="13">
        <v>6.0</v>
      </c>
      <c r="M2877" s="11">
        <v>-20.0</v>
      </c>
      <c r="N2877" s="14">
        <v>0.68</v>
      </c>
      <c r="O2877" s="13">
        <v>54.3</v>
      </c>
      <c r="P2877" s="13">
        <v>9.4</v>
      </c>
      <c r="Q2877" s="13">
        <v>22.9</v>
      </c>
      <c r="R2877" s="13">
        <v>7.0</v>
      </c>
      <c r="S2877" s="13">
        <v>3.1</v>
      </c>
      <c r="T2877" s="13">
        <v>2.6</v>
      </c>
      <c r="U2877" s="13">
        <v>0.8</v>
      </c>
      <c r="V2877" s="13">
        <v>55.6</v>
      </c>
      <c r="W2877" s="11" t="str">
        <f t="shared" si="1"/>
        <v>C-Weak|BBVA|Corporate|2025</v>
      </c>
      <c r="X2877" s="15">
        <f>(MAX(0,MIN(1,1-(K2877-scaling_params!$B$2)/(scaling_params!$C$2-scaling_params!$B$2)))+MAX(0,MIN(1,(L2877-scaling_params!$B$3)/(scaling_params!$C$3-scaling_params!$B$3))))/2</f>
        <v>0.2205882353</v>
      </c>
      <c r="Y2877" s="15">
        <f>(MAX(0,MIN(1,(M2877-scaling_params!$B$4)/(scaling_params!$C$4-scaling_params!$B$4)))+MAX(0,MIN(1,(N2877-scaling_params!$B$5)/(scaling_params!$C$5-scaling_params!$B$5))))/2</f>
        <v>0.2660714286</v>
      </c>
      <c r="Z2877" s="15">
        <f>(MAX(0,MIN(1,(O2877-scaling_params!$B$6)/(scaling_params!$C$6-scaling_params!$B$6)))+MAX(0,MIN(1,1-(P2877-scaling_params!$B$7)/(scaling_params!$C$7-scaling_params!$B$7)))+MAX(0,MIN(1,(T2877-scaling_params!$B$11)/(scaling_params!$C$11-scaling_params!$B$11))))/3</f>
        <v>0.1047619048</v>
      </c>
      <c r="AA2877" s="15">
        <f>(MAX(0,MIN(1,1-(Q2877-scaling_params!$B$8)/(scaling_params!$C$8-scaling_params!$B$8)))+MAX(0,MIN(1,(R2877-scaling_params!$B$9)/(scaling_params!$C$9-scaling_params!$B$9)))+MAX(0,MIN(1,(S2877-scaling_params!$B$10)/(scaling_params!$C$10-scaling_params!$B$10))))/3</f>
        <v>0.1470588235</v>
      </c>
      <c r="AB2877" s="15">
        <f>(MAX(0,MIN(1,(U2877-scaling_params!$B$12)/(scaling_params!$C$12-scaling_params!$B$12)))+MAX(0,MIN(1,(V2877-scaling_params!$B$13)/(scaling_params!$C$13-scaling_params!$B$13))))/2</f>
        <v>0.1109090909</v>
      </c>
      <c r="AC2877" s="13">
        <f>(scaling_params!$G$2*X2877+scaling_params!$G$3*Y2877+scaling_params!$G$4*Z2877+scaling_params!$G$5*AA2877+scaling_params!$G$6*AB2877)*100</f>
        <v>17.79536943</v>
      </c>
      <c r="AD2877" s="11" t="s">
        <v>681</v>
      </c>
      <c r="AE2877" s="11">
        <f t="shared" si="2"/>
        <v>0</v>
      </c>
    </row>
    <row r="2878" ht="15.75" customHeight="1">
      <c r="A2878" s="11" t="s">
        <v>618</v>
      </c>
      <c r="B2878" s="11" t="s">
        <v>163</v>
      </c>
      <c r="C2878" s="11" t="s">
        <v>610</v>
      </c>
      <c r="D2878" s="11" t="s">
        <v>181</v>
      </c>
      <c r="E2878" s="12">
        <v>2024.0</v>
      </c>
      <c r="F2878" s="11" t="s">
        <v>171</v>
      </c>
      <c r="G2878" s="11" t="s">
        <v>175</v>
      </c>
      <c r="H2878" s="11">
        <v>5.0</v>
      </c>
      <c r="I2878" s="13">
        <v>7.4</v>
      </c>
      <c r="J2878" s="11">
        <v>0.0</v>
      </c>
      <c r="K2878" s="13">
        <v>5.0</v>
      </c>
      <c r="L2878" s="13">
        <v>4.6</v>
      </c>
      <c r="M2878" s="11">
        <v>-7.0</v>
      </c>
      <c r="N2878" s="14">
        <v>0.67</v>
      </c>
      <c r="O2878" s="13">
        <v>58.2</v>
      </c>
      <c r="P2878" s="13">
        <v>10.1</v>
      </c>
      <c r="Q2878" s="13">
        <v>23.5</v>
      </c>
      <c r="R2878" s="13">
        <v>8.2</v>
      </c>
      <c r="S2878" s="13">
        <v>2.2</v>
      </c>
      <c r="T2878" s="13">
        <v>2.1</v>
      </c>
      <c r="U2878" s="13">
        <v>1.0</v>
      </c>
      <c r="V2878" s="13">
        <v>61.8</v>
      </c>
      <c r="W2878" s="11" t="str">
        <f t="shared" si="1"/>
        <v>C-Weak|BBVA|Corporate|2024</v>
      </c>
      <c r="X2878" s="15">
        <f>(MAX(0,MIN(1,1-(K2878-scaling_params!$B$2)/(scaling_params!$C$2-scaling_params!$B$2)))+MAX(0,MIN(1,(L2878-scaling_params!$B$3)/(scaling_params!$C$3-scaling_params!$B$3))))/2</f>
        <v>0.1176470588</v>
      </c>
      <c r="Y2878" s="15">
        <f>(MAX(0,MIN(1,(M2878-scaling_params!$B$4)/(scaling_params!$C$4-scaling_params!$B$4)))+MAX(0,MIN(1,(N2878-scaling_params!$B$5)/(scaling_params!$C$5-scaling_params!$B$5))))/2</f>
        <v>0.3154761905</v>
      </c>
      <c r="Z2878" s="15">
        <f>(MAX(0,MIN(1,(O2878-scaling_params!$B$6)/(scaling_params!$C$6-scaling_params!$B$6)))+MAX(0,MIN(1,1-(P2878-scaling_params!$B$7)/(scaling_params!$C$7-scaling_params!$B$7)))+MAX(0,MIN(1,(T2878-scaling_params!$B$11)/(scaling_params!$C$11-scaling_params!$B$11))))/3</f>
        <v>0.08354549741</v>
      </c>
      <c r="AA2878" s="15">
        <f>(MAX(0,MIN(1,1-(Q2878-scaling_params!$B$8)/(scaling_params!$C$8-scaling_params!$B$8)))+MAX(0,MIN(1,(R2878-scaling_params!$B$9)/(scaling_params!$C$9-scaling_params!$B$9)))+MAX(0,MIN(1,(S2878-scaling_params!$B$10)/(scaling_params!$C$10-scaling_params!$B$10))))/3</f>
        <v>0.05882352941</v>
      </c>
      <c r="AB2878" s="15">
        <f>(MAX(0,MIN(1,(U2878-scaling_params!$B$12)/(scaling_params!$C$12-scaling_params!$B$12)))+MAX(0,MIN(1,(V2878-scaling_params!$B$13)/(scaling_params!$C$13-scaling_params!$B$13))))/2</f>
        <v>0.1672727273</v>
      </c>
      <c r="AC2878" s="13">
        <f>(scaling_params!$G$2*X2878+scaling_params!$G$3*Y2878+scaling_params!$G$4*Z2878+scaling_params!$G$5*AA2878+scaling_params!$G$6*AB2878)*100</f>
        <v>15.15082785</v>
      </c>
      <c r="AD2878" s="11" t="s">
        <v>681</v>
      </c>
      <c r="AE2878" s="11">
        <f t="shared" si="2"/>
        <v>0</v>
      </c>
    </row>
    <row r="2879" ht="15.75" customHeight="1">
      <c r="A2879" s="11" t="s">
        <v>618</v>
      </c>
      <c r="B2879" s="11" t="s">
        <v>163</v>
      </c>
      <c r="C2879" s="11" t="s">
        <v>610</v>
      </c>
      <c r="D2879" s="11" t="s">
        <v>181</v>
      </c>
      <c r="E2879" s="12">
        <v>2025.0</v>
      </c>
      <c r="F2879" s="11" t="s">
        <v>171</v>
      </c>
      <c r="G2879" s="11" t="s">
        <v>175</v>
      </c>
      <c r="H2879" s="11">
        <v>5.0</v>
      </c>
      <c r="I2879" s="13">
        <v>7.1</v>
      </c>
      <c r="J2879" s="11">
        <v>0.0</v>
      </c>
      <c r="K2879" s="13">
        <v>5.1</v>
      </c>
      <c r="L2879" s="13">
        <v>5.3</v>
      </c>
      <c r="M2879" s="11">
        <v>-7.0</v>
      </c>
      <c r="N2879" s="14">
        <v>0.64</v>
      </c>
      <c r="O2879" s="13">
        <v>54.3</v>
      </c>
      <c r="P2879" s="13">
        <v>9.4</v>
      </c>
      <c r="Q2879" s="13">
        <v>22.9</v>
      </c>
      <c r="R2879" s="13">
        <v>7.0</v>
      </c>
      <c r="S2879" s="13">
        <v>2.6</v>
      </c>
      <c r="T2879" s="13">
        <v>2.8</v>
      </c>
      <c r="U2879" s="13">
        <v>0.8</v>
      </c>
      <c r="V2879" s="13">
        <v>56.7</v>
      </c>
      <c r="W2879" s="11" t="str">
        <f t="shared" si="1"/>
        <v>C-Weak|BBVA|Corporate|2025</v>
      </c>
      <c r="X2879" s="15">
        <f>(MAX(0,MIN(1,1-(K2879-scaling_params!$B$2)/(scaling_params!$C$2-scaling_params!$B$2)))+MAX(0,MIN(1,(L2879-scaling_params!$B$3)/(scaling_params!$C$3-scaling_params!$B$3))))/2</f>
        <v>0.1691176471</v>
      </c>
      <c r="Y2879" s="15">
        <f>(MAX(0,MIN(1,(M2879-scaling_params!$B$4)/(scaling_params!$C$4-scaling_params!$B$4)))+MAX(0,MIN(1,(N2879-scaling_params!$B$5)/(scaling_params!$C$5-scaling_params!$B$5))))/2</f>
        <v>0.2779761905</v>
      </c>
      <c r="Z2879" s="15">
        <f>(MAX(0,MIN(1,(O2879-scaling_params!$B$6)/(scaling_params!$C$6-scaling_params!$B$6)))+MAX(0,MIN(1,1-(P2879-scaling_params!$B$7)/(scaling_params!$C$7-scaling_params!$B$7)))+MAX(0,MIN(1,(T2879-scaling_params!$B$11)/(scaling_params!$C$11-scaling_params!$B$11))))/3</f>
        <v>0.1238095238</v>
      </c>
      <c r="AA2879" s="15">
        <f>(MAX(0,MIN(1,1-(Q2879-scaling_params!$B$8)/(scaling_params!$C$8-scaling_params!$B$8)))+MAX(0,MIN(1,(R2879-scaling_params!$B$9)/(scaling_params!$C$9-scaling_params!$B$9)))+MAX(0,MIN(1,(S2879-scaling_params!$B$10)/(scaling_params!$C$10-scaling_params!$B$10))))/3</f>
        <v>0.09803921569</v>
      </c>
      <c r="AB2879" s="15">
        <f>(MAX(0,MIN(1,(U2879-scaling_params!$B$12)/(scaling_params!$C$12-scaling_params!$B$12)))+MAX(0,MIN(1,(V2879-scaling_params!$B$13)/(scaling_params!$C$13-scaling_params!$B$13))))/2</f>
        <v>0.1209090909</v>
      </c>
      <c r="AC2879" s="13">
        <f>(scaling_params!$G$2*X2879+scaling_params!$G$3*Y2879+scaling_params!$G$4*Z2879+scaling_params!$G$5*AA2879+scaling_params!$G$6*AB2879)*100</f>
        <v>16.56844646</v>
      </c>
      <c r="AD2879" s="11" t="s">
        <v>681</v>
      </c>
      <c r="AE2879" s="11">
        <f t="shared" si="2"/>
        <v>0</v>
      </c>
    </row>
    <row r="2880" ht="15.75" customHeight="1">
      <c r="A2880" s="11" t="s">
        <v>619</v>
      </c>
      <c r="B2880" s="11" t="s">
        <v>163</v>
      </c>
      <c r="C2880" s="11" t="s">
        <v>610</v>
      </c>
      <c r="D2880" s="11" t="s">
        <v>170</v>
      </c>
      <c r="E2880" s="12">
        <v>2024.0</v>
      </c>
      <c r="F2880" s="11" t="s">
        <v>171</v>
      </c>
      <c r="G2880" s="11" t="s">
        <v>175</v>
      </c>
      <c r="H2880" s="11">
        <v>3.0</v>
      </c>
      <c r="I2880" s="13">
        <v>7.4</v>
      </c>
      <c r="J2880" s="11">
        <v>0.0</v>
      </c>
      <c r="K2880" s="13">
        <v>4.7</v>
      </c>
      <c r="L2880" s="13">
        <v>4.4</v>
      </c>
      <c r="M2880" s="11">
        <v>-12.0</v>
      </c>
      <c r="N2880" s="14">
        <v>0.62</v>
      </c>
      <c r="O2880" s="13">
        <v>58.3</v>
      </c>
      <c r="P2880" s="13">
        <v>9.6</v>
      </c>
      <c r="Q2880" s="13">
        <v>23.0</v>
      </c>
      <c r="R2880" s="13">
        <v>10.9</v>
      </c>
      <c r="S2880" s="13">
        <v>2.2</v>
      </c>
      <c r="T2880" s="13">
        <v>2.3</v>
      </c>
      <c r="U2880" s="13">
        <v>1.0</v>
      </c>
      <c r="V2880" s="13">
        <v>53.3</v>
      </c>
      <c r="W2880" s="11" t="str">
        <f t="shared" si="1"/>
        <v>C-Weak|BBVA|Risk|2024</v>
      </c>
      <c r="X2880" s="15">
        <f>(MAX(0,MIN(1,1-(K2880-scaling_params!$B$2)/(scaling_params!$C$2-scaling_params!$B$2)))+MAX(0,MIN(1,(L2880-scaling_params!$B$3)/(scaling_params!$C$3-scaling_params!$B$3))))/2</f>
        <v>0.1029411765</v>
      </c>
      <c r="Y2880" s="15">
        <f>(MAX(0,MIN(1,(M2880-scaling_params!$B$4)/(scaling_params!$C$4-scaling_params!$B$4)))+MAX(0,MIN(1,(N2880-scaling_params!$B$5)/(scaling_params!$C$5-scaling_params!$B$5))))/2</f>
        <v>0.2291666667</v>
      </c>
      <c r="Z2880" s="15">
        <f>(MAX(0,MIN(1,(O2880-scaling_params!$B$6)/(scaling_params!$C$6-scaling_params!$B$6)))+MAX(0,MIN(1,1-(P2880-scaling_params!$B$7)/(scaling_params!$C$7-scaling_params!$B$7)))+MAX(0,MIN(1,(T2880-scaling_params!$B$11)/(scaling_params!$C$11-scaling_params!$B$11))))/3</f>
        <v>0.1042432815</v>
      </c>
      <c r="AA2880" s="15">
        <f>(MAX(0,MIN(1,1-(Q2880-scaling_params!$B$8)/(scaling_params!$C$8-scaling_params!$B$8)))+MAX(0,MIN(1,(R2880-scaling_params!$B$9)/(scaling_params!$C$9-scaling_params!$B$9)))+MAX(0,MIN(1,(S2880-scaling_params!$B$10)/(scaling_params!$C$10-scaling_params!$B$10))))/3</f>
        <v>0.07992057583</v>
      </c>
      <c r="AB2880" s="15">
        <f>(MAX(0,MIN(1,(U2880-scaling_params!$B$12)/(scaling_params!$C$12-scaling_params!$B$12)))+MAX(0,MIN(1,(V2880-scaling_params!$B$13)/(scaling_params!$C$13-scaling_params!$B$13))))/2</f>
        <v>0.09</v>
      </c>
      <c r="AC2880" s="13">
        <f>(scaling_params!$G$2*X2880+scaling_params!$G$3*Y2880+scaling_params!$G$4*Z2880+scaling_params!$G$5*AA2880+scaling_params!$G$6*AB2880)*100</f>
        <v>12.72285356</v>
      </c>
      <c r="AD2880" s="11" t="s">
        <v>681</v>
      </c>
      <c r="AE2880" s="11">
        <f t="shared" si="2"/>
        <v>0</v>
      </c>
    </row>
    <row r="2881" ht="15.75" customHeight="1">
      <c r="A2881" s="11" t="s">
        <v>619</v>
      </c>
      <c r="B2881" s="11" t="s">
        <v>163</v>
      </c>
      <c r="C2881" s="11" t="s">
        <v>610</v>
      </c>
      <c r="D2881" s="11" t="s">
        <v>170</v>
      </c>
      <c r="E2881" s="12">
        <v>2025.0</v>
      </c>
      <c r="F2881" s="11" t="s">
        <v>171</v>
      </c>
      <c r="G2881" s="11" t="s">
        <v>175</v>
      </c>
      <c r="H2881" s="11">
        <v>3.0</v>
      </c>
      <c r="I2881" s="13">
        <v>7.1</v>
      </c>
      <c r="J2881" s="11">
        <v>0.0</v>
      </c>
      <c r="K2881" s="13">
        <v>4.1</v>
      </c>
      <c r="L2881" s="13">
        <v>5.1</v>
      </c>
      <c r="M2881" s="11">
        <v>-2.0</v>
      </c>
      <c r="N2881" s="14">
        <v>0.72</v>
      </c>
      <c r="O2881" s="13">
        <v>54.6</v>
      </c>
      <c r="P2881" s="13">
        <v>8.4</v>
      </c>
      <c r="Q2881" s="13">
        <v>21.3</v>
      </c>
      <c r="R2881" s="13">
        <v>7.8</v>
      </c>
      <c r="S2881" s="13">
        <v>2.6</v>
      </c>
      <c r="T2881" s="13">
        <v>2.9</v>
      </c>
      <c r="U2881" s="13">
        <v>0.9</v>
      </c>
      <c r="V2881" s="13">
        <v>62.1</v>
      </c>
      <c r="W2881" s="11" t="str">
        <f t="shared" si="1"/>
        <v>C-Weak|BBVA|Risk|2025</v>
      </c>
      <c r="X2881" s="15">
        <f>(MAX(0,MIN(1,1-(K2881-scaling_params!$B$2)/(scaling_params!$C$2-scaling_params!$B$2)))+MAX(0,MIN(1,(L2881-scaling_params!$B$3)/(scaling_params!$C$3-scaling_params!$B$3))))/2</f>
        <v>0.1544117647</v>
      </c>
      <c r="Y2881" s="15">
        <f>(MAX(0,MIN(1,(M2881-scaling_params!$B$4)/(scaling_params!$C$4-scaling_params!$B$4)))+MAX(0,MIN(1,(N2881-scaling_params!$B$5)/(scaling_params!$C$5-scaling_params!$B$5))))/2</f>
        <v>0.4017857143</v>
      </c>
      <c r="Z2881" s="15">
        <f>(MAX(0,MIN(1,(O2881-scaling_params!$B$6)/(scaling_params!$C$6-scaling_params!$B$6)))+MAX(0,MIN(1,1-(P2881-scaling_params!$B$7)/(scaling_params!$C$7-scaling_params!$B$7)))+MAX(0,MIN(1,(T2881-scaling_params!$B$11)/(scaling_params!$C$11-scaling_params!$B$11))))/3</f>
        <v>0.2054054054</v>
      </c>
      <c r="AA2881" s="15">
        <f>(MAX(0,MIN(1,1-(Q2881-scaling_params!$B$8)/(scaling_params!$C$8-scaling_params!$B$8)))+MAX(0,MIN(1,(R2881-scaling_params!$B$9)/(scaling_params!$C$9-scaling_params!$B$9)))+MAX(0,MIN(1,(S2881-scaling_params!$B$10)/(scaling_params!$C$10-scaling_params!$B$10))))/3</f>
        <v>0.09803921569</v>
      </c>
      <c r="AB2881" s="15">
        <f>(MAX(0,MIN(1,(U2881-scaling_params!$B$12)/(scaling_params!$C$12-scaling_params!$B$12)))+MAX(0,MIN(1,(V2881-scaling_params!$B$13)/(scaling_params!$C$13-scaling_params!$B$13))))/2</f>
        <v>0.17</v>
      </c>
      <c r="AC2881" s="13">
        <f>(scaling_params!$G$2*X2881+scaling_params!$G$3*Y2881+scaling_params!$G$4*Z2881+scaling_params!$G$5*AA2881+scaling_params!$G$6*AB2881)*100</f>
        <v>21.62915798</v>
      </c>
      <c r="AD2881" s="11" t="s">
        <v>681</v>
      </c>
      <c r="AE2881" s="11">
        <f t="shared" si="2"/>
        <v>0</v>
      </c>
    </row>
    <row r="2882" ht="15.75" customHeight="1">
      <c r="A2882" s="11" t="s">
        <v>620</v>
      </c>
      <c r="B2882" s="11" t="s">
        <v>163</v>
      </c>
      <c r="C2882" s="11" t="s">
        <v>610</v>
      </c>
      <c r="D2882" s="11" t="s">
        <v>177</v>
      </c>
      <c r="E2882" s="12">
        <v>2024.0</v>
      </c>
      <c r="F2882" s="11" t="s">
        <v>166</v>
      </c>
      <c r="G2882" s="11" t="s">
        <v>167</v>
      </c>
      <c r="H2882" s="11">
        <v>4.0</v>
      </c>
      <c r="I2882" s="13">
        <v>7.4</v>
      </c>
      <c r="J2882" s="11">
        <v>0.0</v>
      </c>
      <c r="K2882" s="13">
        <v>4.9</v>
      </c>
      <c r="L2882" s="13">
        <v>5.2</v>
      </c>
      <c r="M2882" s="11">
        <v>-2.0</v>
      </c>
      <c r="N2882" s="14">
        <v>0.76</v>
      </c>
      <c r="O2882" s="13">
        <v>59.8</v>
      </c>
      <c r="P2882" s="13">
        <v>9.1</v>
      </c>
      <c r="Q2882" s="13">
        <v>23.3</v>
      </c>
      <c r="R2882" s="13">
        <v>7.2</v>
      </c>
      <c r="S2882" s="13">
        <v>2.8</v>
      </c>
      <c r="T2882" s="13">
        <v>2.9</v>
      </c>
      <c r="U2882" s="13">
        <v>0.7</v>
      </c>
      <c r="V2882" s="13">
        <v>61.4</v>
      </c>
      <c r="W2882" s="11" t="str">
        <f t="shared" si="1"/>
        <v>C-Weak|BBVA|Retail|2024</v>
      </c>
      <c r="X2882" s="15">
        <f>(MAX(0,MIN(1,1-(K2882-scaling_params!$B$2)/(scaling_params!$C$2-scaling_params!$B$2)))+MAX(0,MIN(1,(L2882-scaling_params!$B$3)/(scaling_params!$C$3-scaling_params!$B$3))))/2</f>
        <v>0.1617647059</v>
      </c>
      <c r="Y2882" s="15">
        <f>(MAX(0,MIN(1,(M2882-scaling_params!$B$4)/(scaling_params!$C$4-scaling_params!$B$4)))+MAX(0,MIN(1,(N2882-scaling_params!$B$5)/(scaling_params!$C$5-scaling_params!$B$5))))/2</f>
        <v>0.4517857143</v>
      </c>
      <c r="Z2882" s="15">
        <f>(MAX(0,MIN(1,(O2882-scaling_params!$B$6)/(scaling_params!$C$6-scaling_params!$B$6)))+MAX(0,MIN(1,1-(P2882-scaling_params!$B$7)/(scaling_params!$C$7-scaling_params!$B$7)))+MAX(0,MIN(1,(T2882-scaling_params!$B$11)/(scaling_params!$C$11-scaling_params!$B$11))))/3</f>
        <v>0.1951476229</v>
      </c>
      <c r="AA2882" s="15">
        <f>(MAX(0,MIN(1,1-(Q2882-scaling_params!$B$8)/(scaling_params!$C$8-scaling_params!$B$8)))+MAX(0,MIN(1,(R2882-scaling_params!$B$9)/(scaling_params!$C$9-scaling_params!$B$9)))+MAX(0,MIN(1,(S2882-scaling_params!$B$10)/(scaling_params!$C$10-scaling_params!$B$10))))/3</f>
        <v>0.1176470588</v>
      </c>
      <c r="AB2882" s="15">
        <f>(MAX(0,MIN(1,(U2882-scaling_params!$B$12)/(scaling_params!$C$12-scaling_params!$B$12)))+MAX(0,MIN(1,(V2882-scaling_params!$B$13)/(scaling_params!$C$13-scaling_params!$B$13))))/2</f>
        <v>0.1636363636</v>
      </c>
      <c r="AC2882" s="13">
        <f>(scaling_params!$G$2*X2882+scaling_params!$G$3*Y2882+scaling_params!$G$4*Z2882+scaling_params!$G$5*AA2882+scaling_params!$G$6*AB2882)*100</f>
        <v>23.00590134</v>
      </c>
      <c r="AD2882" s="11" t="s">
        <v>681</v>
      </c>
      <c r="AE2882" s="11">
        <f t="shared" si="2"/>
        <v>0</v>
      </c>
    </row>
    <row r="2883" ht="15.75" customHeight="1">
      <c r="A2883" s="11" t="s">
        <v>620</v>
      </c>
      <c r="B2883" s="11" t="s">
        <v>163</v>
      </c>
      <c r="C2883" s="11" t="s">
        <v>610</v>
      </c>
      <c r="D2883" s="11" t="s">
        <v>177</v>
      </c>
      <c r="E2883" s="12">
        <v>2025.0</v>
      </c>
      <c r="F2883" s="11" t="s">
        <v>166</v>
      </c>
      <c r="G2883" s="11" t="s">
        <v>167</v>
      </c>
      <c r="H2883" s="11">
        <v>4.0</v>
      </c>
      <c r="I2883" s="13">
        <v>7.1</v>
      </c>
      <c r="J2883" s="11">
        <v>0.0</v>
      </c>
      <c r="K2883" s="13">
        <v>5.4</v>
      </c>
      <c r="L2883" s="13">
        <v>5.5</v>
      </c>
      <c r="M2883" s="11">
        <v>-6.0</v>
      </c>
      <c r="N2883" s="14">
        <v>0.75</v>
      </c>
      <c r="O2883" s="13">
        <v>52.5</v>
      </c>
      <c r="P2883" s="13">
        <v>9.5</v>
      </c>
      <c r="Q2883" s="13">
        <v>23.0</v>
      </c>
      <c r="R2883" s="13">
        <v>10.6</v>
      </c>
      <c r="S2883" s="13">
        <v>3.0</v>
      </c>
      <c r="T2883" s="13">
        <v>2.6</v>
      </c>
      <c r="U2883" s="13">
        <v>0.7</v>
      </c>
      <c r="V2883" s="13">
        <v>62.9</v>
      </c>
      <c r="W2883" s="11" t="str">
        <f t="shared" si="1"/>
        <v>C-Weak|BBVA|Retail|2025</v>
      </c>
      <c r="X2883" s="15">
        <f>(MAX(0,MIN(1,1-(K2883-scaling_params!$B$2)/(scaling_params!$C$2-scaling_params!$B$2)))+MAX(0,MIN(1,(L2883-scaling_params!$B$3)/(scaling_params!$C$3-scaling_params!$B$3))))/2</f>
        <v>0.1838235294</v>
      </c>
      <c r="Y2883" s="15">
        <f>(MAX(0,MIN(1,(M2883-scaling_params!$B$4)/(scaling_params!$C$4-scaling_params!$B$4)))+MAX(0,MIN(1,(N2883-scaling_params!$B$5)/(scaling_params!$C$5-scaling_params!$B$5))))/2</f>
        <v>0.4202380952</v>
      </c>
      <c r="Z2883" s="15">
        <f>(MAX(0,MIN(1,(O2883-scaling_params!$B$6)/(scaling_params!$C$6-scaling_params!$B$6)))+MAX(0,MIN(1,1-(P2883-scaling_params!$B$7)/(scaling_params!$C$7-scaling_params!$B$7)))+MAX(0,MIN(1,(T2883-scaling_params!$B$11)/(scaling_params!$C$11-scaling_params!$B$11))))/3</f>
        <v>0.1047619048</v>
      </c>
      <c r="AA2883" s="15">
        <f>(MAX(0,MIN(1,1-(Q2883-scaling_params!$B$8)/(scaling_params!$C$8-scaling_params!$B$8)))+MAX(0,MIN(1,(R2883-scaling_params!$B$9)/(scaling_params!$C$9-scaling_params!$B$9)))+MAX(0,MIN(1,(S2883-scaling_params!$B$10)/(scaling_params!$C$10-scaling_params!$B$10))))/3</f>
        <v>0.1456937205</v>
      </c>
      <c r="AB2883" s="15">
        <f>(MAX(0,MIN(1,(U2883-scaling_params!$B$12)/(scaling_params!$C$12-scaling_params!$B$12)))+MAX(0,MIN(1,(V2883-scaling_params!$B$13)/(scaling_params!$C$13-scaling_params!$B$13))))/2</f>
        <v>0.1772727273</v>
      </c>
      <c r="AC2883" s="13">
        <f>(scaling_params!$G$2*X2883+scaling_params!$G$3*Y2883+scaling_params!$G$4*Z2883+scaling_params!$G$5*AA2883+scaling_params!$G$6*AB2883)*100</f>
        <v>21.3133806</v>
      </c>
      <c r="AD2883" s="11" t="s">
        <v>681</v>
      </c>
      <c r="AE2883" s="11">
        <f t="shared" si="2"/>
        <v>0</v>
      </c>
    </row>
    <row r="2884" ht="15.75" customHeight="1">
      <c r="A2884" s="11" t="s">
        <v>621</v>
      </c>
      <c r="B2884" s="11" t="s">
        <v>163</v>
      </c>
      <c r="C2884" s="11" t="s">
        <v>610</v>
      </c>
      <c r="D2884" s="11" t="s">
        <v>170</v>
      </c>
      <c r="E2884" s="12">
        <v>2024.0</v>
      </c>
      <c r="F2884" s="11" t="s">
        <v>171</v>
      </c>
      <c r="G2884" s="11" t="s">
        <v>172</v>
      </c>
      <c r="H2884" s="11">
        <v>5.0</v>
      </c>
      <c r="I2884" s="13">
        <v>7.4</v>
      </c>
      <c r="J2884" s="11">
        <v>0.0</v>
      </c>
      <c r="K2884" s="13">
        <v>4.7</v>
      </c>
      <c r="L2884" s="13">
        <v>4.6</v>
      </c>
      <c r="M2884" s="11">
        <v>-30.0</v>
      </c>
      <c r="N2884" s="14">
        <v>0.6</v>
      </c>
      <c r="O2884" s="13">
        <v>58.3</v>
      </c>
      <c r="P2884" s="13">
        <v>9.6</v>
      </c>
      <c r="Q2884" s="13">
        <v>23.0</v>
      </c>
      <c r="R2884" s="13">
        <v>10.9</v>
      </c>
      <c r="S2884" s="13">
        <v>1.8</v>
      </c>
      <c r="T2884" s="13">
        <v>1.7</v>
      </c>
      <c r="U2884" s="13">
        <v>1.0</v>
      </c>
      <c r="V2884" s="13">
        <v>50.0</v>
      </c>
      <c r="W2884" s="11" t="str">
        <f t="shared" si="1"/>
        <v>C-Weak|BBVA|Risk|2024</v>
      </c>
      <c r="X2884" s="15">
        <f>(MAX(0,MIN(1,1-(K2884-scaling_params!$B$2)/(scaling_params!$C$2-scaling_params!$B$2)))+MAX(0,MIN(1,(L2884-scaling_params!$B$3)/(scaling_params!$C$3-scaling_params!$B$3))))/2</f>
        <v>0.1176470588</v>
      </c>
      <c r="Y2884" s="15">
        <f>(MAX(0,MIN(1,(M2884-scaling_params!$B$4)/(scaling_params!$C$4-scaling_params!$B$4)))+MAX(0,MIN(1,(N2884-scaling_params!$B$5)/(scaling_params!$C$5-scaling_params!$B$5))))/2</f>
        <v>0.118452381</v>
      </c>
      <c r="Z2884" s="15">
        <f>(MAX(0,MIN(1,(O2884-scaling_params!$B$6)/(scaling_params!$C$6-scaling_params!$B$6)))+MAX(0,MIN(1,1-(P2884-scaling_params!$B$7)/(scaling_params!$C$7-scaling_params!$B$7)))+MAX(0,MIN(1,(T2884-scaling_params!$B$11)/(scaling_params!$C$11-scaling_params!$B$11))))/3</f>
        <v>0.04710042433</v>
      </c>
      <c r="AA2884" s="15">
        <f>(MAX(0,MIN(1,1-(Q2884-scaling_params!$B$8)/(scaling_params!$C$8-scaling_params!$B$8)))+MAX(0,MIN(1,(R2884-scaling_params!$B$9)/(scaling_params!$C$9-scaling_params!$B$9)))+MAX(0,MIN(1,(S2884-scaling_params!$B$10)/(scaling_params!$C$10-scaling_params!$B$10))))/3</f>
        <v>0.04070488955</v>
      </c>
      <c r="AB2884" s="15">
        <f>(MAX(0,MIN(1,(U2884-scaling_params!$B$12)/(scaling_params!$C$12-scaling_params!$B$12)))+MAX(0,MIN(1,(V2884-scaling_params!$B$13)/(scaling_params!$C$13-scaling_params!$B$13))))/2</f>
        <v>0.06</v>
      </c>
      <c r="AC2884" s="13">
        <f>(scaling_params!$G$2*X2884+scaling_params!$G$3*Y2884+scaling_params!$G$4*Z2884+scaling_params!$G$5*AA2884+scaling_params!$G$6*AB2884)*100</f>
        <v>8.079602863</v>
      </c>
      <c r="AD2884" s="11" t="s">
        <v>681</v>
      </c>
      <c r="AE2884" s="11">
        <f t="shared" si="2"/>
        <v>0</v>
      </c>
    </row>
    <row r="2885" ht="15.75" customHeight="1">
      <c r="A2885" s="11" t="s">
        <v>621</v>
      </c>
      <c r="B2885" s="11" t="s">
        <v>163</v>
      </c>
      <c r="C2885" s="11" t="s">
        <v>610</v>
      </c>
      <c r="D2885" s="11" t="s">
        <v>170</v>
      </c>
      <c r="E2885" s="12">
        <v>2025.0</v>
      </c>
      <c r="F2885" s="11" t="s">
        <v>171</v>
      </c>
      <c r="G2885" s="11" t="s">
        <v>172</v>
      </c>
      <c r="H2885" s="11">
        <v>5.0</v>
      </c>
      <c r="I2885" s="13">
        <v>7.1</v>
      </c>
      <c r="J2885" s="11">
        <v>0.0</v>
      </c>
      <c r="K2885" s="13">
        <v>4.1</v>
      </c>
      <c r="L2885" s="13">
        <v>4.5</v>
      </c>
      <c r="M2885" s="11">
        <v>-11.0</v>
      </c>
      <c r="N2885" s="14">
        <v>0.69</v>
      </c>
      <c r="O2885" s="13">
        <v>54.6</v>
      </c>
      <c r="P2885" s="13">
        <v>8.4</v>
      </c>
      <c r="Q2885" s="13">
        <v>21.3</v>
      </c>
      <c r="R2885" s="13">
        <v>7.8</v>
      </c>
      <c r="S2885" s="13">
        <v>2.6</v>
      </c>
      <c r="T2885" s="13">
        <v>1.5</v>
      </c>
      <c r="U2885" s="13">
        <v>0.9</v>
      </c>
      <c r="V2885" s="13">
        <v>50.1</v>
      </c>
      <c r="W2885" s="11" t="str">
        <f t="shared" si="1"/>
        <v>C-Weak|BBVA|Risk|2025</v>
      </c>
      <c r="X2885" s="15">
        <f>(MAX(0,MIN(1,1-(K2885-scaling_params!$B$2)/(scaling_params!$C$2-scaling_params!$B$2)))+MAX(0,MIN(1,(L2885-scaling_params!$B$3)/(scaling_params!$C$3-scaling_params!$B$3))))/2</f>
        <v>0.1102941176</v>
      </c>
      <c r="Y2885" s="15">
        <f>(MAX(0,MIN(1,(M2885-scaling_params!$B$4)/(scaling_params!$C$4-scaling_params!$B$4)))+MAX(0,MIN(1,(N2885-scaling_params!$B$5)/(scaling_params!$C$5-scaling_params!$B$5))))/2</f>
        <v>0.3214285714</v>
      </c>
      <c r="Z2885" s="15">
        <f>(MAX(0,MIN(1,(O2885-scaling_params!$B$6)/(scaling_params!$C$6-scaling_params!$B$6)))+MAX(0,MIN(1,1-(P2885-scaling_params!$B$7)/(scaling_params!$C$7-scaling_params!$B$7)))+MAX(0,MIN(1,(T2885-scaling_params!$B$11)/(scaling_params!$C$11-scaling_params!$B$11))))/3</f>
        <v>0.07207207207</v>
      </c>
      <c r="AA2885" s="15">
        <f>(MAX(0,MIN(1,1-(Q2885-scaling_params!$B$8)/(scaling_params!$C$8-scaling_params!$B$8)))+MAX(0,MIN(1,(R2885-scaling_params!$B$9)/(scaling_params!$C$9-scaling_params!$B$9)))+MAX(0,MIN(1,(S2885-scaling_params!$B$10)/(scaling_params!$C$10-scaling_params!$B$10))))/3</f>
        <v>0.09803921569</v>
      </c>
      <c r="AB2885" s="15">
        <f>(MAX(0,MIN(1,(U2885-scaling_params!$B$12)/(scaling_params!$C$12-scaling_params!$B$12)))+MAX(0,MIN(1,(V2885-scaling_params!$B$13)/(scaling_params!$C$13-scaling_params!$B$13))))/2</f>
        <v>0.06090909091</v>
      </c>
      <c r="AC2885" s="13">
        <f>(scaling_params!$G$2*X2885+scaling_params!$G$3*Y2885+scaling_params!$G$4*Z2885+scaling_params!$G$5*AA2885+scaling_params!$G$6*AB2885)*100</f>
        <v>14.28339436</v>
      </c>
      <c r="AD2885" s="11" t="s">
        <v>681</v>
      </c>
      <c r="AE2885" s="11">
        <f t="shared" si="2"/>
        <v>0</v>
      </c>
    </row>
    <row r="2886" ht="15.75" customHeight="1">
      <c r="A2886" s="11" t="s">
        <v>622</v>
      </c>
      <c r="B2886" s="11" t="s">
        <v>163</v>
      </c>
      <c r="C2886" s="11" t="s">
        <v>610</v>
      </c>
      <c r="D2886" s="11" t="s">
        <v>181</v>
      </c>
      <c r="E2886" s="12">
        <v>2024.0</v>
      </c>
      <c r="F2886" s="11" t="s">
        <v>171</v>
      </c>
      <c r="G2886" s="11" t="s">
        <v>175</v>
      </c>
      <c r="H2886" s="11">
        <v>5.0</v>
      </c>
      <c r="I2886" s="13">
        <v>7.4</v>
      </c>
      <c r="J2886" s="11">
        <v>0.0</v>
      </c>
      <c r="K2886" s="13">
        <v>5.0</v>
      </c>
      <c r="L2886" s="13">
        <v>4.2</v>
      </c>
      <c r="M2886" s="11">
        <v>-30.0</v>
      </c>
      <c r="N2886" s="14">
        <v>0.65</v>
      </c>
      <c r="O2886" s="13">
        <v>58.2</v>
      </c>
      <c r="P2886" s="13">
        <v>10.1</v>
      </c>
      <c r="Q2886" s="13">
        <v>23.5</v>
      </c>
      <c r="R2886" s="13">
        <v>8.2</v>
      </c>
      <c r="S2886" s="13">
        <v>2.2</v>
      </c>
      <c r="T2886" s="13">
        <v>2.2</v>
      </c>
      <c r="U2886" s="13">
        <v>1.0</v>
      </c>
      <c r="V2886" s="13">
        <v>49.5</v>
      </c>
      <c r="W2886" s="11" t="str">
        <f t="shared" si="1"/>
        <v>C-Weak|BBVA|Corporate|2024</v>
      </c>
      <c r="X2886" s="15">
        <f>(MAX(0,MIN(1,1-(K2886-scaling_params!$B$2)/(scaling_params!$C$2-scaling_params!$B$2)))+MAX(0,MIN(1,(L2886-scaling_params!$B$3)/(scaling_params!$C$3-scaling_params!$B$3))))/2</f>
        <v>0.08823529412</v>
      </c>
      <c r="Y2886" s="15">
        <f>(MAX(0,MIN(1,(M2886-scaling_params!$B$4)/(scaling_params!$C$4-scaling_params!$B$4)))+MAX(0,MIN(1,(N2886-scaling_params!$B$5)/(scaling_params!$C$5-scaling_params!$B$5))))/2</f>
        <v>0.180952381</v>
      </c>
      <c r="Z2886" s="15">
        <f>(MAX(0,MIN(1,(O2886-scaling_params!$B$6)/(scaling_params!$C$6-scaling_params!$B$6)))+MAX(0,MIN(1,1-(P2886-scaling_params!$B$7)/(scaling_params!$C$7-scaling_params!$B$7)))+MAX(0,MIN(1,(T2886-scaling_params!$B$11)/(scaling_params!$C$11-scaling_params!$B$11))))/3</f>
        <v>0.09306930693</v>
      </c>
      <c r="AA2886" s="15">
        <f>(MAX(0,MIN(1,1-(Q2886-scaling_params!$B$8)/(scaling_params!$C$8-scaling_params!$B$8)))+MAX(0,MIN(1,(R2886-scaling_params!$B$9)/(scaling_params!$C$9-scaling_params!$B$9)))+MAX(0,MIN(1,(S2886-scaling_params!$B$10)/(scaling_params!$C$10-scaling_params!$B$10))))/3</f>
        <v>0.05882352941</v>
      </c>
      <c r="AB2886" s="15">
        <f>(MAX(0,MIN(1,(U2886-scaling_params!$B$12)/(scaling_params!$C$12-scaling_params!$B$12)))+MAX(0,MIN(1,(V2886-scaling_params!$B$13)/(scaling_params!$C$13-scaling_params!$B$13))))/2</f>
        <v>0.05545454545</v>
      </c>
      <c r="AC2886" s="13">
        <f>(scaling_params!$G$2*X2886+scaling_params!$G$3*Y2886+scaling_params!$G$4*Z2886+scaling_params!$G$5*AA2886+scaling_params!$G$6*AB2886)*100</f>
        <v>10.20269683</v>
      </c>
      <c r="AD2886" s="11" t="s">
        <v>681</v>
      </c>
      <c r="AE2886" s="11">
        <f t="shared" si="2"/>
        <v>0</v>
      </c>
    </row>
    <row r="2887" ht="15.75" customHeight="1">
      <c r="A2887" s="11" t="s">
        <v>622</v>
      </c>
      <c r="B2887" s="11" t="s">
        <v>163</v>
      </c>
      <c r="C2887" s="11" t="s">
        <v>610</v>
      </c>
      <c r="D2887" s="11" t="s">
        <v>181</v>
      </c>
      <c r="E2887" s="12">
        <v>2025.0</v>
      </c>
      <c r="F2887" s="11" t="s">
        <v>171</v>
      </c>
      <c r="G2887" s="11" t="s">
        <v>175</v>
      </c>
      <c r="H2887" s="11">
        <v>5.0</v>
      </c>
      <c r="I2887" s="13">
        <v>7.1</v>
      </c>
      <c r="J2887" s="11">
        <v>0.0</v>
      </c>
      <c r="K2887" s="13">
        <v>5.1</v>
      </c>
      <c r="L2887" s="13">
        <v>3.7</v>
      </c>
      <c r="M2887" s="11">
        <v>-25.0</v>
      </c>
      <c r="N2887" s="14">
        <v>0.73</v>
      </c>
      <c r="O2887" s="13">
        <v>54.3</v>
      </c>
      <c r="P2887" s="13">
        <v>9.4</v>
      </c>
      <c r="Q2887" s="13">
        <v>22.9</v>
      </c>
      <c r="R2887" s="13">
        <v>7.0</v>
      </c>
      <c r="S2887" s="13">
        <v>1.9</v>
      </c>
      <c r="T2887" s="13">
        <v>1.9</v>
      </c>
      <c r="U2887" s="13">
        <v>0.8</v>
      </c>
      <c r="V2887" s="13">
        <v>47.9</v>
      </c>
      <c r="W2887" s="11" t="str">
        <f t="shared" si="1"/>
        <v>C-Weak|BBVA|Corporate|2025</v>
      </c>
      <c r="X2887" s="15">
        <f>(MAX(0,MIN(1,1-(K2887-scaling_params!$B$2)/(scaling_params!$C$2-scaling_params!$B$2)))+MAX(0,MIN(1,(L2887-scaling_params!$B$3)/(scaling_params!$C$3-scaling_params!$B$3))))/2</f>
        <v>0.05147058824</v>
      </c>
      <c r="Y2887" s="15">
        <f>(MAX(0,MIN(1,(M2887-scaling_params!$B$4)/(scaling_params!$C$4-scaling_params!$B$4)))+MAX(0,MIN(1,(N2887-scaling_params!$B$5)/(scaling_params!$C$5-scaling_params!$B$5))))/2</f>
        <v>0.3047619048</v>
      </c>
      <c r="Z2887" s="15">
        <f>(MAX(0,MIN(1,(O2887-scaling_params!$B$6)/(scaling_params!$C$6-scaling_params!$B$6)))+MAX(0,MIN(1,1-(P2887-scaling_params!$B$7)/(scaling_params!$C$7-scaling_params!$B$7)))+MAX(0,MIN(1,(T2887-scaling_params!$B$11)/(scaling_params!$C$11-scaling_params!$B$11))))/3</f>
        <v>0.0380952381</v>
      </c>
      <c r="AA2887" s="15">
        <f>(MAX(0,MIN(1,1-(Q2887-scaling_params!$B$8)/(scaling_params!$C$8-scaling_params!$B$8)))+MAX(0,MIN(1,(R2887-scaling_params!$B$9)/(scaling_params!$C$9-scaling_params!$B$9)))+MAX(0,MIN(1,(S2887-scaling_params!$B$10)/(scaling_params!$C$10-scaling_params!$B$10))))/3</f>
        <v>0.02941176471</v>
      </c>
      <c r="AB2887" s="15">
        <f>(MAX(0,MIN(1,(U2887-scaling_params!$B$12)/(scaling_params!$C$12-scaling_params!$B$12)))+MAX(0,MIN(1,(V2887-scaling_params!$B$13)/(scaling_params!$C$13-scaling_params!$B$13))))/2</f>
        <v>0.04090909091</v>
      </c>
      <c r="AC2887" s="13">
        <f>(scaling_params!$G$2*X2887+scaling_params!$G$3*Y2887+scaling_params!$G$4*Z2887+scaling_params!$G$5*AA2887+scaling_params!$G$6*AB2887)*100</f>
        <v>10.26707601</v>
      </c>
      <c r="AD2887" s="11" t="s">
        <v>681</v>
      </c>
      <c r="AE2887" s="11">
        <f t="shared" si="2"/>
        <v>0</v>
      </c>
    </row>
    <row r="2888" ht="15.75" customHeight="1">
      <c r="A2888" s="11" t="s">
        <v>623</v>
      </c>
      <c r="B2888" s="11" t="s">
        <v>163</v>
      </c>
      <c r="C2888" s="11" t="s">
        <v>610</v>
      </c>
      <c r="D2888" s="11" t="s">
        <v>165</v>
      </c>
      <c r="E2888" s="12">
        <v>2024.0</v>
      </c>
      <c r="F2888" s="11" t="s">
        <v>171</v>
      </c>
      <c r="G2888" s="11" t="s">
        <v>172</v>
      </c>
      <c r="H2888" s="11">
        <v>4.0</v>
      </c>
      <c r="I2888" s="13">
        <v>7.4</v>
      </c>
      <c r="J2888" s="11">
        <v>1.0</v>
      </c>
      <c r="K2888" s="13">
        <v>5.2</v>
      </c>
      <c r="L2888" s="13">
        <v>4.5</v>
      </c>
      <c r="M2888" s="11">
        <v>4.0</v>
      </c>
      <c r="N2888" s="14">
        <v>0.67</v>
      </c>
      <c r="O2888" s="13">
        <v>53.3</v>
      </c>
      <c r="P2888" s="13">
        <v>9.3</v>
      </c>
      <c r="Q2888" s="13">
        <v>24.0</v>
      </c>
      <c r="R2888" s="13">
        <v>6.7</v>
      </c>
      <c r="S2888" s="13">
        <v>2.3</v>
      </c>
      <c r="T2888" s="13">
        <v>2.2</v>
      </c>
      <c r="U2888" s="13">
        <v>0.6</v>
      </c>
      <c r="V2888" s="13">
        <v>47.7</v>
      </c>
      <c r="W2888" s="11" t="str">
        <f t="shared" si="1"/>
        <v>C-Weak|BBVA|Operations|2024</v>
      </c>
      <c r="X2888" s="15">
        <f>(MAX(0,MIN(1,1-(K2888-scaling_params!$B$2)/(scaling_params!$C$2-scaling_params!$B$2)))+MAX(0,MIN(1,(L2888-scaling_params!$B$3)/(scaling_params!$C$3-scaling_params!$B$3))))/2</f>
        <v>0.1102941176</v>
      </c>
      <c r="Y2888" s="15">
        <f>(MAX(0,MIN(1,(M2888-scaling_params!$B$4)/(scaling_params!$C$4-scaling_params!$B$4)))+MAX(0,MIN(1,(N2888-scaling_params!$B$5)/(scaling_params!$C$5-scaling_params!$B$5))))/2</f>
        <v>0.3678571429</v>
      </c>
      <c r="Z2888" s="15">
        <f>(MAX(0,MIN(1,(O2888-scaling_params!$B$6)/(scaling_params!$C$6-scaling_params!$B$6)))+MAX(0,MIN(1,1-(P2888-scaling_params!$B$7)/(scaling_params!$C$7-scaling_params!$B$7)))+MAX(0,MIN(1,(T2888-scaling_params!$B$11)/(scaling_params!$C$11-scaling_params!$B$11))))/3</f>
        <v>0.06666666667</v>
      </c>
      <c r="AA2888" s="15">
        <f>(MAX(0,MIN(1,1-(Q2888-scaling_params!$B$8)/(scaling_params!$C$8-scaling_params!$B$8)))+MAX(0,MIN(1,(R2888-scaling_params!$B$9)/(scaling_params!$C$9-scaling_params!$B$9)))+MAX(0,MIN(1,(S2888-scaling_params!$B$10)/(scaling_params!$C$10-scaling_params!$B$10))))/3</f>
        <v>0.06862745098</v>
      </c>
      <c r="AB2888" s="15">
        <f>(MAX(0,MIN(1,(U2888-scaling_params!$B$12)/(scaling_params!$C$12-scaling_params!$B$12)))+MAX(0,MIN(1,(V2888-scaling_params!$B$13)/(scaling_params!$C$13-scaling_params!$B$13))))/2</f>
        <v>0.03909090909</v>
      </c>
      <c r="AC2888" s="13">
        <f>(scaling_params!$G$2*X2888+scaling_params!$G$3*Y2888+scaling_params!$G$4*Z2888+scaling_params!$G$5*AA2888+scaling_params!$G$6*AB2888)*100</f>
        <v>14.47233715</v>
      </c>
      <c r="AD2888" s="11" t="s">
        <v>681</v>
      </c>
      <c r="AE2888" s="11">
        <f t="shared" si="2"/>
        <v>0</v>
      </c>
    </row>
    <row r="2889" ht="15.75" customHeight="1">
      <c r="A2889" s="11" t="s">
        <v>623</v>
      </c>
      <c r="B2889" s="11" t="s">
        <v>163</v>
      </c>
      <c r="C2889" s="11" t="s">
        <v>610</v>
      </c>
      <c r="D2889" s="11" t="s">
        <v>165</v>
      </c>
      <c r="E2889" s="12">
        <v>2025.0</v>
      </c>
      <c r="F2889" s="11" t="s">
        <v>171</v>
      </c>
      <c r="G2889" s="11" t="s">
        <v>172</v>
      </c>
      <c r="H2889" s="11">
        <v>4.0</v>
      </c>
      <c r="I2889" s="13">
        <v>7.1</v>
      </c>
      <c r="J2889" s="11">
        <v>0.0</v>
      </c>
      <c r="K2889" s="13">
        <v>4.5</v>
      </c>
      <c r="L2889" s="13">
        <v>4.6</v>
      </c>
      <c r="M2889" s="11">
        <v>-2.0</v>
      </c>
      <c r="N2889" s="14">
        <v>0.69</v>
      </c>
      <c r="O2889" s="13">
        <v>52.7</v>
      </c>
      <c r="P2889" s="13">
        <v>9.3</v>
      </c>
      <c r="Q2889" s="13">
        <v>21.4</v>
      </c>
      <c r="R2889" s="13">
        <v>5.7</v>
      </c>
      <c r="S2889" s="13">
        <v>2.4</v>
      </c>
      <c r="T2889" s="13">
        <v>2.8</v>
      </c>
      <c r="U2889" s="13">
        <v>0.5</v>
      </c>
      <c r="V2889" s="13">
        <v>47.1</v>
      </c>
      <c r="W2889" s="11" t="str">
        <f t="shared" si="1"/>
        <v>C-Weak|BBVA|Operations|2025</v>
      </c>
      <c r="X2889" s="15">
        <f>(MAX(0,MIN(1,1-(K2889-scaling_params!$B$2)/(scaling_params!$C$2-scaling_params!$B$2)))+MAX(0,MIN(1,(L2889-scaling_params!$B$3)/(scaling_params!$C$3-scaling_params!$B$3))))/2</f>
        <v>0.1176470588</v>
      </c>
      <c r="Y2889" s="15">
        <f>(MAX(0,MIN(1,(M2889-scaling_params!$B$4)/(scaling_params!$C$4-scaling_params!$B$4)))+MAX(0,MIN(1,(N2889-scaling_params!$B$5)/(scaling_params!$C$5-scaling_params!$B$5))))/2</f>
        <v>0.3642857143</v>
      </c>
      <c r="Z2889" s="15">
        <f>(MAX(0,MIN(1,(O2889-scaling_params!$B$6)/(scaling_params!$C$6-scaling_params!$B$6)))+MAX(0,MIN(1,1-(P2889-scaling_params!$B$7)/(scaling_params!$C$7-scaling_params!$B$7)))+MAX(0,MIN(1,(T2889-scaling_params!$B$11)/(scaling_params!$C$11-scaling_params!$B$11))))/3</f>
        <v>0.1238095238</v>
      </c>
      <c r="AA2889" s="15">
        <f>(MAX(0,MIN(1,1-(Q2889-scaling_params!$B$8)/(scaling_params!$C$8-scaling_params!$B$8)))+MAX(0,MIN(1,(R2889-scaling_params!$B$9)/(scaling_params!$C$9-scaling_params!$B$9)))+MAX(0,MIN(1,(S2889-scaling_params!$B$10)/(scaling_params!$C$10-scaling_params!$B$10))))/3</f>
        <v>0.07843137255</v>
      </c>
      <c r="AB2889" s="15">
        <f>(MAX(0,MIN(1,(U2889-scaling_params!$B$12)/(scaling_params!$C$12-scaling_params!$B$12)))+MAX(0,MIN(1,(V2889-scaling_params!$B$13)/(scaling_params!$C$13-scaling_params!$B$13))))/2</f>
        <v>0.03363636364</v>
      </c>
      <c r="AC2889" s="13">
        <f>(scaling_params!$G$2*X2889+scaling_params!$G$3*Y2889+scaling_params!$G$4*Z2889+scaling_params!$G$5*AA2889+scaling_params!$G$6*AB2889)*100</f>
        <v>16.01224523</v>
      </c>
      <c r="AD2889" s="11" t="s">
        <v>681</v>
      </c>
      <c r="AE2889" s="11">
        <f t="shared" si="2"/>
        <v>0</v>
      </c>
    </row>
    <row r="2890" ht="15.75" customHeight="1">
      <c r="A2890" s="11" t="s">
        <v>624</v>
      </c>
      <c r="B2890" s="11" t="s">
        <v>163</v>
      </c>
      <c r="C2890" s="11" t="s">
        <v>610</v>
      </c>
      <c r="D2890" s="11" t="s">
        <v>177</v>
      </c>
      <c r="E2890" s="12">
        <v>2024.0</v>
      </c>
      <c r="F2890" s="11" t="s">
        <v>166</v>
      </c>
      <c r="G2890" s="11" t="s">
        <v>172</v>
      </c>
      <c r="H2890" s="11">
        <v>5.0</v>
      </c>
      <c r="I2890" s="13">
        <v>7.4</v>
      </c>
      <c r="J2890" s="11">
        <v>0.0</v>
      </c>
      <c r="K2890" s="13">
        <v>4.9</v>
      </c>
      <c r="L2890" s="13">
        <v>5.6</v>
      </c>
      <c r="M2890" s="11">
        <v>-11.0</v>
      </c>
      <c r="N2890" s="14">
        <v>0.65</v>
      </c>
      <c r="O2890" s="13">
        <v>59.8</v>
      </c>
      <c r="P2890" s="13">
        <v>9.1</v>
      </c>
      <c r="Q2890" s="13">
        <v>23.3</v>
      </c>
      <c r="R2890" s="13">
        <v>7.2</v>
      </c>
      <c r="S2890" s="13">
        <v>2.9</v>
      </c>
      <c r="T2890" s="13">
        <v>2.3</v>
      </c>
      <c r="U2890" s="13">
        <v>0.7</v>
      </c>
      <c r="V2890" s="13">
        <v>64.1</v>
      </c>
      <c r="W2890" s="11" t="str">
        <f t="shared" si="1"/>
        <v>C-Weak|BBVA|Retail|2024</v>
      </c>
      <c r="X2890" s="15">
        <f>(MAX(0,MIN(1,1-(K2890-scaling_params!$B$2)/(scaling_params!$C$2-scaling_params!$B$2)))+MAX(0,MIN(1,(L2890-scaling_params!$B$3)/(scaling_params!$C$3-scaling_params!$B$3))))/2</f>
        <v>0.1911764706</v>
      </c>
      <c r="Y2890" s="15">
        <f>(MAX(0,MIN(1,(M2890-scaling_params!$B$4)/(scaling_params!$C$4-scaling_params!$B$4)))+MAX(0,MIN(1,(N2890-scaling_params!$B$5)/(scaling_params!$C$5-scaling_params!$B$5))))/2</f>
        <v>0.2714285714</v>
      </c>
      <c r="Z2890" s="15">
        <f>(MAX(0,MIN(1,(O2890-scaling_params!$B$6)/(scaling_params!$C$6-scaling_params!$B$6)))+MAX(0,MIN(1,1-(P2890-scaling_params!$B$7)/(scaling_params!$C$7-scaling_params!$B$7)))+MAX(0,MIN(1,(T2890-scaling_params!$B$11)/(scaling_params!$C$11-scaling_params!$B$11))))/3</f>
        <v>0.1380047657</v>
      </c>
      <c r="AA2890" s="15">
        <f>(MAX(0,MIN(1,1-(Q2890-scaling_params!$B$8)/(scaling_params!$C$8-scaling_params!$B$8)))+MAX(0,MIN(1,(R2890-scaling_params!$B$9)/(scaling_params!$C$9-scaling_params!$B$9)))+MAX(0,MIN(1,(S2890-scaling_params!$B$10)/(scaling_params!$C$10-scaling_params!$B$10))))/3</f>
        <v>0.1274509804</v>
      </c>
      <c r="AB2890" s="15">
        <f>(MAX(0,MIN(1,(U2890-scaling_params!$B$12)/(scaling_params!$C$12-scaling_params!$B$12)))+MAX(0,MIN(1,(V2890-scaling_params!$B$13)/(scaling_params!$C$13-scaling_params!$B$13))))/2</f>
        <v>0.1881818182</v>
      </c>
      <c r="AC2890" s="13">
        <f>(scaling_params!$G$2*X2890+scaling_params!$G$3*Y2890+scaling_params!$G$4*Z2890+scaling_params!$G$5*AA2890+scaling_params!$G$6*AB2890)*100</f>
        <v>18.57801319</v>
      </c>
      <c r="AD2890" s="11" t="s">
        <v>681</v>
      </c>
      <c r="AE2890" s="11">
        <f t="shared" si="2"/>
        <v>0</v>
      </c>
    </row>
    <row r="2891" ht="15.75" customHeight="1">
      <c r="A2891" s="11" t="s">
        <v>624</v>
      </c>
      <c r="B2891" s="11" t="s">
        <v>163</v>
      </c>
      <c r="C2891" s="11" t="s">
        <v>610</v>
      </c>
      <c r="D2891" s="11" t="s">
        <v>177</v>
      </c>
      <c r="E2891" s="12">
        <v>2025.0</v>
      </c>
      <c r="F2891" s="11" t="s">
        <v>166</v>
      </c>
      <c r="G2891" s="11" t="s">
        <v>172</v>
      </c>
      <c r="H2891" s="11">
        <v>5.0</v>
      </c>
      <c r="I2891" s="13">
        <v>7.1</v>
      </c>
      <c r="J2891" s="11">
        <v>0.0</v>
      </c>
      <c r="K2891" s="13">
        <v>5.4</v>
      </c>
      <c r="L2891" s="13">
        <v>6.0</v>
      </c>
      <c r="M2891" s="11">
        <v>-18.0</v>
      </c>
      <c r="N2891" s="14">
        <v>0.77</v>
      </c>
      <c r="O2891" s="13">
        <v>52.5</v>
      </c>
      <c r="P2891" s="13">
        <v>9.5</v>
      </c>
      <c r="Q2891" s="13">
        <v>23.0</v>
      </c>
      <c r="R2891" s="13">
        <v>10.6</v>
      </c>
      <c r="S2891" s="13">
        <v>3.0</v>
      </c>
      <c r="T2891" s="13">
        <v>2.8</v>
      </c>
      <c r="U2891" s="13">
        <v>0.7</v>
      </c>
      <c r="V2891" s="13">
        <v>71.5</v>
      </c>
      <c r="W2891" s="11" t="str">
        <f t="shared" si="1"/>
        <v>C-Weak|BBVA|Retail|2025</v>
      </c>
      <c r="X2891" s="15">
        <f>(MAX(0,MIN(1,1-(K2891-scaling_params!$B$2)/(scaling_params!$C$2-scaling_params!$B$2)))+MAX(0,MIN(1,(L2891-scaling_params!$B$3)/(scaling_params!$C$3-scaling_params!$B$3))))/2</f>
        <v>0.2205882353</v>
      </c>
      <c r="Y2891" s="15">
        <f>(MAX(0,MIN(1,(M2891-scaling_params!$B$4)/(scaling_params!$C$4-scaling_params!$B$4)))+MAX(0,MIN(1,(N2891-scaling_params!$B$5)/(scaling_params!$C$5-scaling_params!$B$5))))/2</f>
        <v>0.3880952381</v>
      </c>
      <c r="Z2891" s="15">
        <f>(MAX(0,MIN(1,(O2891-scaling_params!$B$6)/(scaling_params!$C$6-scaling_params!$B$6)))+MAX(0,MIN(1,1-(P2891-scaling_params!$B$7)/(scaling_params!$C$7-scaling_params!$B$7)))+MAX(0,MIN(1,(T2891-scaling_params!$B$11)/(scaling_params!$C$11-scaling_params!$B$11))))/3</f>
        <v>0.1238095238</v>
      </c>
      <c r="AA2891" s="15">
        <f>(MAX(0,MIN(1,1-(Q2891-scaling_params!$B$8)/(scaling_params!$C$8-scaling_params!$B$8)))+MAX(0,MIN(1,(R2891-scaling_params!$B$9)/(scaling_params!$C$9-scaling_params!$B$9)))+MAX(0,MIN(1,(S2891-scaling_params!$B$10)/(scaling_params!$C$10-scaling_params!$B$10))))/3</f>
        <v>0.1456937205</v>
      </c>
      <c r="AB2891" s="15">
        <f>(MAX(0,MIN(1,(U2891-scaling_params!$B$12)/(scaling_params!$C$12-scaling_params!$B$12)))+MAX(0,MIN(1,(V2891-scaling_params!$B$13)/(scaling_params!$C$13-scaling_params!$B$13))))/2</f>
        <v>0.2554545455</v>
      </c>
      <c r="AC2891" s="13">
        <f>(scaling_params!$G$2*X2891+scaling_params!$G$3*Y2891+scaling_params!$G$4*Z2891+scaling_params!$G$5*AA2891+scaling_params!$G$6*AB2891)*100</f>
        <v>22.79215855</v>
      </c>
      <c r="AD2891" s="11" t="s">
        <v>681</v>
      </c>
      <c r="AE2891" s="11">
        <f t="shared" si="2"/>
        <v>0</v>
      </c>
    </row>
    <row r="2892" ht="15.75" customHeight="1">
      <c r="A2892" s="11" t="s">
        <v>625</v>
      </c>
      <c r="B2892" s="11" t="s">
        <v>163</v>
      </c>
      <c r="C2892" s="11" t="s">
        <v>610</v>
      </c>
      <c r="D2892" s="11" t="s">
        <v>181</v>
      </c>
      <c r="E2892" s="12">
        <v>2024.0</v>
      </c>
      <c r="F2892" s="11" t="s">
        <v>166</v>
      </c>
      <c r="G2892" s="11" t="s">
        <v>172</v>
      </c>
      <c r="H2892" s="11">
        <v>5.0</v>
      </c>
      <c r="I2892" s="13">
        <v>7.4</v>
      </c>
      <c r="J2892" s="11">
        <v>0.0</v>
      </c>
      <c r="K2892" s="13">
        <v>5.0</v>
      </c>
      <c r="L2892" s="13">
        <v>3.2</v>
      </c>
      <c r="M2892" s="11">
        <v>-14.0</v>
      </c>
      <c r="N2892" s="14">
        <v>0.73</v>
      </c>
      <c r="O2892" s="13">
        <v>58.2</v>
      </c>
      <c r="P2892" s="13">
        <v>10.1</v>
      </c>
      <c r="Q2892" s="13">
        <v>23.5</v>
      </c>
      <c r="R2892" s="13">
        <v>8.2</v>
      </c>
      <c r="S2892" s="13">
        <v>1.9</v>
      </c>
      <c r="T2892" s="13">
        <v>2.0</v>
      </c>
      <c r="U2892" s="13">
        <v>1.0</v>
      </c>
      <c r="V2892" s="13">
        <v>53.1</v>
      </c>
      <c r="W2892" s="11" t="str">
        <f t="shared" si="1"/>
        <v>C-Weak|BBVA|Corporate|2024</v>
      </c>
      <c r="X2892" s="15">
        <f>(MAX(0,MIN(1,1-(K2892-scaling_params!$B$2)/(scaling_params!$C$2-scaling_params!$B$2)))+MAX(0,MIN(1,(L2892-scaling_params!$B$3)/(scaling_params!$C$3-scaling_params!$B$3))))/2</f>
        <v>0.01470588235</v>
      </c>
      <c r="Y2892" s="15">
        <f>(MAX(0,MIN(1,(M2892-scaling_params!$B$4)/(scaling_params!$C$4-scaling_params!$B$4)))+MAX(0,MIN(1,(N2892-scaling_params!$B$5)/(scaling_params!$C$5-scaling_params!$B$5))))/2</f>
        <v>0.3571428571</v>
      </c>
      <c r="Z2892" s="15">
        <f>(MAX(0,MIN(1,(O2892-scaling_params!$B$6)/(scaling_params!$C$6-scaling_params!$B$6)))+MAX(0,MIN(1,1-(P2892-scaling_params!$B$7)/(scaling_params!$C$7-scaling_params!$B$7)))+MAX(0,MIN(1,(T2892-scaling_params!$B$11)/(scaling_params!$C$11-scaling_params!$B$11))))/3</f>
        <v>0.07402168788</v>
      </c>
      <c r="AA2892" s="15">
        <f>(MAX(0,MIN(1,1-(Q2892-scaling_params!$B$8)/(scaling_params!$C$8-scaling_params!$B$8)))+MAX(0,MIN(1,(R2892-scaling_params!$B$9)/(scaling_params!$C$9-scaling_params!$B$9)))+MAX(0,MIN(1,(S2892-scaling_params!$B$10)/(scaling_params!$C$10-scaling_params!$B$10))))/3</f>
        <v>0.02941176471</v>
      </c>
      <c r="AB2892" s="15">
        <f>(MAX(0,MIN(1,(U2892-scaling_params!$B$12)/(scaling_params!$C$12-scaling_params!$B$12)))+MAX(0,MIN(1,(V2892-scaling_params!$B$13)/(scaling_params!$C$13-scaling_params!$B$13))))/2</f>
        <v>0.08818181818</v>
      </c>
      <c r="AC2892" s="13">
        <f>(scaling_params!$G$2*X2892+scaling_params!$G$3*Y2892+scaling_params!$G$4*Z2892+scaling_params!$G$5*AA2892+scaling_params!$G$6*AB2892)*100</f>
        <v>12.03614756</v>
      </c>
      <c r="AD2892" s="11" t="s">
        <v>681</v>
      </c>
      <c r="AE2892" s="11">
        <f t="shared" si="2"/>
        <v>0</v>
      </c>
    </row>
    <row r="2893" ht="15.75" customHeight="1">
      <c r="A2893" s="11" t="s">
        <v>625</v>
      </c>
      <c r="B2893" s="11" t="s">
        <v>163</v>
      </c>
      <c r="C2893" s="11" t="s">
        <v>610</v>
      </c>
      <c r="D2893" s="11" t="s">
        <v>181</v>
      </c>
      <c r="E2893" s="12">
        <v>2025.0</v>
      </c>
      <c r="F2893" s="11" t="s">
        <v>166</v>
      </c>
      <c r="G2893" s="11" t="s">
        <v>172</v>
      </c>
      <c r="H2893" s="11">
        <v>5.0</v>
      </c>
      <c r="I2893" s="13">
        <v>7.1</v>
      </c>
      <c r="J2893" s="11">
        <v>0.0</v>
      </c>
      <c r="K2893" s="13">
        <v>5.1</v>
      </c>
      <c r="L2893" s="13">
        <v>5.9</v>
      </c>
      <c r="M2893" s="11">
        <v>-15.0</v>
      </c>
      <c r="N2893" s="14">
        <v>0.69</v>
      </c>
      <c r="O2893" s="13">
        <v>54.3</v>
      </c>
      <c r="P2893" s="13">
        <v>9.4</v>
      </c>
      <c r="Q2893" s="13">
        <v>22.9</v>
      </c>
      <c r="R2893" s="13">
        <v>7.0</v>
      </c>
      <c r="S2893" s="13">
        <v>2.5</v>
      </c>
      <c r="T2893" s="13">
        <v>1.6</v>
      </c>
      <c r="U2893" s="13">
        <v>0.8</v>
      </c>
      <c r="V2893" s="13">
        <v>56.8</v>
      </c>
      <c r="W2893" s="11" t="str">
        <f t="shared" si="1"/>
        <v>C-Weak|BBVA|Corporate|2025</v>
      </c>
      <c r="X2893" s="15">
        <f>(MAX(0,MIN(1,1-(K2893-scaling_params!$B$2)/(scaling_params!$C$2-scaling_params!$B$2)))+MAX(0,MIN(1,(L2893-scaling_params!$B$3)/(scaling_params!$C$3-scaling_params!$B$3))))/2</f>
        <v>0.2132352941</v>
      </c>
      <c r="Y2893" s="15">
        <f>(MAX(0,MIN(1,(M2893-scaling_params!$B$4)/(scaling_params!$C$4-scaling_params!$B$4)))+MAX(0,MIN(1,(N2893-scaling_params!$B$5)/(scaling_params!$C$5-scaling_params!$B$5))))/2</f>
        <v>0.3023809524</v>
      </c>
      <c r="Z2893" s="15">
        <f>(MAX(0,MIN(1,(O2893-scaling_params!$B$6)/(scaling_params!$C$6-scaling_params!$B$6)))+MAX(0,MIN(1,1-(P2893-scaling_params!$B$7)/(scaling_params!$C$7-scaling_params!$B$7)))+MAX(0,MIN(1,(T2893-scaling_params!$B$11)/(scaling_params!$C$11-scaling_params!$B$11))))/3</f>
        <v>0.009523809524</v>
      </c>
      <c r="AA2893" s="15">
        <f>(MAX(0,MIN(1,1-(Q2893-scaling_params!$B$8)/(scaling_params!$C$8-scaling_params!$B$8)))+MAX(0,MIN(1,(R2893-scaling_params!$B$9)/(scaling_params!$C$9-scaling_params!$B$9)))+MAX(0,MIN(1,(S2893-scaling_params!$B$10)/(scaling_params!$C$10-scaling_params!$B$10))))/3</f>
        <v>0.08823529412</v>
      </c>
      <c r="AB2893" s="15">
        <f>(MAX(0,MIN(1,(U2893-scaling_params!$B$12)/(scaling_params!$C$12-scaling_params!$B$12)))+MAX(0,MIN(1,(V2893-scaling_params!$B$13)/(scaling_params!$C$13-scaling_params!$B$13))))/2</f>
        <v>0.1218181818</v>
      </c>
      <c r="AC2893" s="13">
        <f>(scaling_params!$G$2*X2893+scaling_params!$G$3*Y2893+scaling_params!$G$4*Z2893+scaling_params!$G$5*AA2893+scaling_params!$G$6*AB2893)*100</f>
        <v>15.33118704</v>
      </c>
      <c r="AD2893" s="11" t="s">
        <v>681</v>
      </c>
      <c r="AE2893" s="11">
        <f t="shared" si="2"/>
        <v>0</v>
      </c>
    </row>
    <row r="2894" ht="15.75" customHeight="1">
      <c r="A2894" s="11" t="s">
        <v>626</v>
      </c>
      <c r="B2894" s="11" t="s">
        <v>163</v>
      </c>
      <c r="C2894" s="11" t="s">
        <v>610</v>
      </c>
      <c r="D2894" s="11" t="s">
        <v>174</v>
      </c>
      <c r="E2894" s="12">
        <v>2024.0</v>
      </c>
      <c r="F2894" s="11" t="s">
        <v>171</v>
      </c>
      <c r="G2894" s="11" t="s">
        <v>184</v>
      </c>
      <c r="H2894" s="11">
        <v>4.0</v>
      </c>
      <c r="I2894" s="13">
        <v>7.4</v>
      </c>
      <c r="J2894" s="11">
        <v>0.0</v>
      </c>
      <c r="K2894" s="13">
        <v>4.4</v>
      </c>
      <c r="L2894" s="13">
        <v>3.6</v>
      </c>
      <c r="M2894" s="11">
        <v>-17.0</v>
      </c>
      <c r="N2894" s="14">
        <v>0.6</v>
      </c>
      <c r="O2894" s="13">
        <v>50.8</v>
      </c>
      <c r="P2894" s="13">
        <v>10.1</v>
      </c>
      <c r="Q2894" s="13">
        <v>23.5</v>
      </c>
      <c r="R2894" s="13">
        <v>5.6</v>
      </c>
      <c r="S2894" s="13">
        <v>2.0</v>
      </c>
      <c r="T2894" s="13">
        <v>2.0</v>
      </c>
      <c r="U2894" s="13">
        <v>0.8</v>
      </c>
      <c r="V2894" s="13">
        <v>44.0</v>
      </c>
      <c r="W2894" s="11" t="str">
        <f t="shared" si="1"/>
        <v>C-Weak|BBVA|Digital|2024</v>
      </c>
      <c r="X2894" s="15">
        <f>(MAX(0,MIN(1,1-(K2894-scaling_params!$B$2)/(scaling_params!$C$2-scaling_params!$B$2)))+MAX(0,MIN(1,(L2894-scaling_params!$B$3)/(scaling_params!$C$3-scaling_params!$B$3))))/2</f>
        <v>0.04411764706</v>
      </c>
      <c r="Y2894" s="15">
        <f>(MAX(0,MIN(1,(M2894-scaling_params!$B$4)/(scaling_params!$C$4-scaling_params!$B$4)))+MAX(0,MIN(1,(N2894-scaling_params!$B$5)/(scaling_params!$C$5-scaling_params!$B$5))))/2</f>
        <v>0.1803571429</v>
      </c>
      <c r="Z2894" s="15">
        <f>(MAX(0,MIN(1,(O2894-scaling_params!$B$6)/(scaling_params!$C$6-scaling_params!$B$6)))+MAX(0,MIN(1,1-(P2894-scaling_params!$B$7)/(scaling_params!$C$7-scaling_params!$B$7)))+MAX(0,MIN(1,(T2894-scaling_params!$B$11)/(scaling_params!$C$11-scaling_params!$B$11))))/3</f>
        <v>0.04761904762</v>
      </c>
      <c r="AA2894" s="15">
        <f>(MAX(0,MIN(1,1-(Q2894-scaling_params!$B$8)/(scaling_params!$C$8-scaling_params!$B$8)))+MAX(0,MIN(1,(R2894-scaling_params!$B$9)/(scaling_params!$C$9-scaling_params!$B$9)))+MAX(0,MIN(1,(S2894-scaling_params!$B$10)/(scaling_params!$C$10-scaling_params!$B$10))))/3</f>
        <v>0.03921568627</v>
      </c>
      <c r="AB2894" s="15">
        <f>(MAX(0,MIN(1,(U2894-scaling_params!$B$12)/(scaling_params!$C$12-scaling_params!$B$12)))+MAX(0,MIN(1,(V2894-scaling_params!$B$13)/(scaling_params!$C$13-scaling_params!$B$13))))/2</f>
        <v>0.005454545455</v>
      </c>
      <c r="AC2894" s="13">
        <f>(scaling_params!$G$2*X2894+scaling_params!$G$3*Y2894+scaling_params!$G$4*Z2894+scaling_params!$G$5*AA2894+scaling_params!$G$6*AB2894)*100</f>
        <v>7.148764897</v>
      </c>
      <c r="AD2894" s="11" t="s">
        <v>681</v>
      </c>
      <c r="AE2894" s="11">
        <f t="shared" si="2"/>
        <v>0</v>
      </c>
    </row>
    <row r="2895" ht="15.75" customHeight="1">
      <c r="A2895" s="11" t="s">
        <v>626</v>
      </c>
      <c r="B2895" s="11" t="s">
        <v>163</v>
      </c>
      <c r="C2895" s="11" t="s">
        <v>610</v>
      </c>
      <c r="D2895" s="11" t="s">
        <v>174</v>
      </c>
      <c r="E2895" s="12">
        <v>2025.0</v>
      </c>
      <c r="F2895" s="11" t="s">
        <v>171</v>
      </c>
      <c r="G2895" s="11" t="s">
        <v>184</v>
      </c>
      <c r="H2895" s="11">
        <v>4.0</v>
      </c>
      <c r="I2895" s="13">
        <v>7.1</v>
      </c>
      <c r="J2895" s="11">
        <v>0.0</v>
      </c>
      <c r="K2895" s="13">
        <v>4.9</v>
      </c>
      <c r="L2895" s="13">
        <v>5.0</v>
      </c>
      <c r="M2895" s="11">
        <v>-6.0</v>
      </c>
      <c r="N2895" s="14">
        <v>0.66</v>
      </c>
      <c r="O2895" s="13">
        <v>53.6</v>
      </c>
      <c r="P2895" s="13">
        <v>9.0</v>
      </c>
      <c r="Q2895" s="13">
        <v>22.9</v>
      </c>
      <c r="R2895" s="13">
        <v>8.4</v>
      </c>
      <c r="S2895" s="13">
        <v>2.5</v>
      </c>
      <c r="T2895" s="13">
        <v>2.2</v>
      </c>
      <c r="U2895" s="13">
        <v>0.8</v>
      </c>
      <c r="V2895" s="13">
        <v>60.3</v>
      </c>
      <c r="W2895" s="11" t="str">
        <f t="shared" si="1"/>
        <v>C-Weak|BBVA|Digital|2025</v>
      </c>
      <c r="X2895" s="15">
        <f>(MAX(0,MIN(1,1-(K2895-scaling_params!$B$2)/(scaling_params!$C$2-scaling_params!$B$2)))+MAX(0,MIN(1,(L2895-scaling_params!$B$3)/(scaling_params!$C$3-scaling_params!$B$3))))/2</f>
        <v>0.1470588235</v>
      </c>
      <c r="Y2895" s="15">
        <f>(MAX(0,MIN(1,(M2895-scaling_params!$B$4)/(scaling_params!$C$4-scaling_params!$B$4)))+MAX(0,MIN(1,(N2895-scaling_params!$B$5)/(scaling_params!$C$5-scaling_params!$B$5))))/2</f>
        <v>0.3077380952</v>
      </c>
      <c r="Z2895" s="15">
        <f>(MAX(0,MIN(1,(O2895-scaling_params!$B$6)/(scaling_params!$C$6-scaling_params!$B$6)))+MAX(0,MIN(1,1-(P2895-scaling_params!$B$7)/(scaling_params!$C$7-scaling_params!$B$7)))+MAX(0,MIN(1,(T2895-scaling_params!$B$11)/(scaling_params!$C$11-scaling_params!$B$11))))/3</f>
        <v>0.08468468468</v>
      </c>
      <c r="AA2895" s="15">
        <f>(MAX(0,MIN(1,1-(Q2895-scaling_params!$B$8)/(scaling_params!$C$8-scaling_params!$B$8)))+MAX(0,MIN(1,(R2895-scaling_params!$B$9)/(scaling_params!$C$9-scaling_params!$B$9)))+MAX(0,MIN(1,(S2895-scaling_params!$B$10)/(scaling_params!$C$10-scaling_params!$B$10))))/3</f>
        <v>0.08823529412</v>
      </c>
      <c r="AB2895" s="15">
        <f>(MAX(0,MIN(1,(U2895-scaling_params!$B$12)/(scaling_params!$C$12-scaling_params!$B$12)))+MAX(0,MIN(1,(V2895-scaling_params!$B$13)/(scaling_params!$C$13-scaling_params!$B$13))))/2</f>
        <v>0.1536363636</v>
      </c>
      <c r="AC2895" s="13">
        <f>(scaling_params!$G$2*X2895+scaling_params!$G$3*Y2895+scaling_params!$G$4*Z2895+scaling_params!$G$5*AA2895+scaling_params!$G$6*AB2895)*100</f>
        <v>16.04366795</v>
      </c>
      <c r="AD2895" s="11" t="s">
        <v>681</v>
      </c>
      <c r="AE2895" s="11">
        <f t="shared" si="2"/>
        <v>0</v>
      </c>
    </row>
    <row r="2896" ht="15.75" customHeight="1">
      <c r="A2896" s="11" t="s">
        <v>627</v>
      </c>
      <c r="B2896" s="11" t="s">
        <v>163</v>
      </c>
      <c r="C2896" s="11" t="s">
        <v>610</v>
      </c>
      <c r="D2896" s="11" t="s">
        <v>181</v>
      </c>
      <c r="E2896" s="12">
        <v>2024.0</v>
      </c>
      <c r="F2896" s="11" t="s">
        <v>171</v>
      </c>
      <c r="G2896" s="11" t="s">
        <v>175</v>
      </c>
      <c r="H2896" s="11">
        <v>2.0</v>
      </c>
      <c r="I2896" s="13">
        <v>7.4</v>
      </c>
      <c r="J2896" s="11">
        <v>0.0</v>
      </c>
      <c r="K2896" s="13">
        <v>5.0</v>
      </c>
      <c r="L2896" s="13">
        <v>5.6</v>
      </c>
      <c r="M2896" s="11">
        <v>-26.0</v>
      </c>
      <c r="N2896" s="14">
        <v>0.61</v>
      </c>
      <c r="O2896" s="13">
        <v>58.2</v>
      </c>
      <c r="P2896" s="13">
        <v>10.1</v>
      </c>
      <c r="Q2896" s="13">
        <v>23.5</v>
      </c>
      <c r="R2896" s="13">
        <v>8.2</v>
      </c>
      <c r="S2896" s="13">
        <v>2.5</v>
      </c>
      <c r="T2896" s="13">
        <v>2.7</v>
      </c>
      <c r="U2896" s="13">
        <v>1.0</v>
      </c>
      <c r="V2896" s="13">
        <v>55.1</v>
      </c>
      <c r="W2896" s="11" t="str">
        <f t="shared" si="1"/>
        <v>C-Weak|BBVA|Corporate|2024</v>
      </c>
      <c r="X2896" s="15">
        <f>(MAX(0,MIN(1,1-(K2896-scaling_params!$B$2)/(scaling_params!$C$2-scaling_params!$B$2)))+MAX(0,MIN(1,(L2896-scaling_params!$B$3)/(scaling_params!$C$3-scaling_params!$B$3))))/2</f>
        <v>0.1911764706</v>
      </c>
      <c r="Y2896" s="15">
        <f>(MAX(0,MIN(1,(M2896-scaling_params!$B$4)/(scaling_params!$C$4-scaling_params!$B$4)))+MAX(0,MIN(1,(N2896-scaling_params!$B$5)/(scaling_params!$C$5-scaling_params!$B$5))))/2</f>
        <v>0.15</v>
      </c>
      <c r="Z2896" s="15">
        <f>(MAX(0,MIN(1,(O2896-scaling_params!$B$6)/(scaling_params!$C$6-scaling_params!$B$6)))+MAX(0,MIN(1,1-(P2896-scaling_params!$B$7)/(scaling_params!$C$7-scaling_params!$B$7)))+MAX(0,MIN(1,(T2896-scaling_params!$B$11)/(scaling_params!$C$11-scaling_params!$B$11))))/3</f>
        <v>0.1406883545</v>
      </c>
      <c r="AA2896" s="15">
        <f>(MAX(0,MIN(1,1-(Q2896-scaling_params!$B$8)/(scaling_params!$C$8-scaling_params!$B$8)))+MAX(0,MIN(1,(R2896-scaling_params!$B$9)/(scaling_params!$C$9-scaling_params!$B$9)))+MAX(0,MIN(1,(S2896-scaling_params!$B$10)/(scaling_params!$C$10-scaling_params!$B$10))))/3</f>
        <v>0.08823529412</v>
      </c>
      <c r="AB2896" s="15">
        <f>(MAX(0,MIN(1,(U2896-scaling_params!$B$12)/(scaling_params!$C$12-scaling_params!$B$12)))+MAX(0,MIN(1,(V2896-scaling_params!$B$13)/(scaling_params!$C$13-scaling_params!$B$13))))/2</f>
        <v>0.1063636364</v>
      </c>
      <c r="AC2896" s="13">
        <f>(scaling_params!$G$2*X2896+scaling_params!$G$3*Y2896+scaling_params!$G$4*Z2896+scaling_params!$G$5*AA2896+scaling_params!$G$6*AB2896)*100</f>
        <v>14.13185548</v>
      </c>
      <c r="AD2896" s="11" t="s">
        <v>681</v>
      </c>
      <c r="AE2896" s="11">
        <f t="shared" si="2"/>
        <v>0</v>
      </c>
    </row>
    <row r="2897" ht="15.75" customHeight="1">
      <c r="A2897" s="11" t="s">
        <v>627</v>
      </c>
      <c r="B2897" s="11" t="s">
        <v>163</v>
      </c>
      <c r="C2897" s="11" t="s">
        <v>610</v>
      </c>
      <c r="D2897" s="11" t="s">
        <v>181</v>
      </c>
      <c r="E2897" s="12">
        <v>2025.0</v>
      </c>
      <c r="F2897" s="11" t="s">
        <v>171</v>
      </c>
      <c r="G2897" s="11" t="s">
        <v>175</v>
      </c>
      <c r="H2897" s="11">
        <v>2.0</v>
      </c>
      <c r="I2897" s="13">
        <v>7.1</v>
      </c>
      <c r="J2897" s="11">
        <v>0.0</v>
      </c>
      <c r="K2897" s="13">
        <v>5.1</v>
      </c>
      <c r="L2897" s="13">
        <v>4.1</v>
      </c>
      <c r="M2897" s="11">
        <v>1.0</v>
      </c>
      <c r="N2897" s="14">
        <v>0.71</v>
      </c>
      <c r="O2897" s="13">
        <v>54.3</v>
      </c>
      <c r="P2897" s="13">
        <v>9.4</v>
      </c>
      <c r="Q2897" s="13">
        <v>22.9</v>
      </c>
      <c r="R2897" s="13">
        <v>7.0</v>
      </c>
      <c r="S2897" s="13">
        <v>2.6</v>
      </c>
      <c r="T2897" s="13">
        <v>2.4</v>
      </c>
      <c r="U2897" s="13">
        <v>0.8</v>
      </c>
      <c r="V2897" s="13">
        <v>51.0</v>
      </c>
      <c r="W2897" s="11" t="str">
        <f t="shared" si="1"/>
        <v>C-Weak|BBVA|Corporate|2025</v>
      </c>
      <c r="X2897" s="15">
        <f>(MAX(0,MIN(1,1-(K2897-scaling_params!$B$2)/(scaling_params!$C$2-scaling_params!$B$2)))+MAX(0,MIN(1,(L2897-scaling_params!$B$3)/(scaling_params!$C$3-scaling_params!$B$3))))/2</f>
        <v>0.08088235294</v>
      </c>
      <c r="Y2897" s="15">
        <f>(MAX(0,MIN(1,(M2897-scaling_params!$B$4)/(scaling_params!$C$4-scaling_params!$B$4)))+MAX(0,MIN(1,(N2897-scaling_params!$B$5)/(scaling_params!$C$5-scaling_params!$B$5))))/2</f>
        <v>0.4035714286</v>
      </c>
      <c r="Z2897" s="15">
        <f>(MAX(0,MIN(1,(O2897-scaling_params!$B$6)/(scaling_params!$C$6-scaling_params!$B$6)))+MAX(0,MIN(1,1-(P2897-scaling_params!$B$7)/(scaling_params!$C$7-scaling_params!$B$7)))+MAX(0,MIN(1,(T2897-scaling_params!$B$11)/(scaling_params!$C$11-scaling_params!$B$11))))/3</f>
        <v>0.08571428571</v>
      </c>
      <c r="AA2897" s="15">
        <f>(MAX(0,MIN(1,1-(Q2897-scaling_params!$B$8)/(scaling_params!$C$8-scaling_params!$B$8)))+MAX(0,MIN(1,(R2897-scaling_params!$B$9)/(scaling_params!$C$9-scaling_params!$B$9)))+MAX(0,MIN(1,(S2897-scaling_params!$B$10)/(scaling_params!$C$10-scaling_params!$B$10))))/3</f>
        <v>0.09803921569</v>
      </c>
      <c r="AB2897" s="15">
        <f>(MAX(0,MIN(1,(U2897-scaling_params!$B$12)/(scaling_params!$C$12-scaling_params!$B$12)))+MAX(0,MIN(1,(V2897-scaling_params!$B$13)/(scaling_params!$C$13-scaling_params!$B$13))))/2</f>
        <v>0.06909090909</v>
      </c>
      <c r="AC2897" s="13">
        <f>(scaling_params!$G$2*X2897+scaling_params!$G$3*Y2897+scaling_params!$G$4*Z2897+scaling_params!$G$5*AA2897+scaling_params!$G$6*AB2897)*100</f>
        <v>15.9397125</v>
      </c>
      <c r="AD2897" s="11" t="s">
        <v>681</v>
      </c>
      <c r="AE2897" s="11">
        <f t="shared" si="2"/>
        <v>0</v>
      </c>
    </row>
    <row r="2898" ht="15.75" customHeight="1">
      <c r="A2898" s="11" t="s">
        <v>628</v>
      </c>
      <c r="B2898" s="11" t="s">
        <v>163</v>
      </c>
      <c r="C2898" s="11" t="s">
        <v>610</v>
      </c>
      <c r="D2898" s="11" t="s">
        <v>174</v>
      </c>
      <c r="E2898" s="12">
        <v>2024.0</v>
      </c>
      <c r="F2898" s="11" t="s">
        <v>171</v>
      </c>
      <c r="G2898" s="11" t="s">
        <v>167</v>
      </c>
      <c r="H2898" s="11">
        <v>1.0</v>
      </c>
      <c r="I2898" s="13">
        <v>7.4</v>
      </c>
      <c r="J2898" s="11">
        <v>1.0</v>
      </c>
      <c r="K2898" s="13">
        <v>4.4</v>
      </c>
      <c r="L2898" s="13">
        <v>5.2</v>
      </c>
      <c r="M2898" s="11">
        <v>-12.0</v>
      </c>
      <c r="N2898" s="14">
        <v>0.75</v>
      </c>
      <c r="O2898" s="13">
        <v>50.8</v>
      </c>
      <c r="P2898" s="13">
        <v>10.1</v>
      </c>
      <c r="Q2898" s="13">
        <v>23.5</v>
      </c>
      <c r="R2898" s="13">
        <v>5.6</v>
      </c>
      <c r="S2898" s="13">
        <v>2.6</v>
      </c>
      <c r="T2898" s="13">
        <v>2.4</v>
      </c>
      <c r="U2898" s="13">
        <v>0.8</v>
      </c>
      <c r="V2898" s="13">
        <v>62.2</v>
      </c>
      <c r="W2898" s="11" t="str">
        <f t="shared" si="1"/>
        <v>C-Weak|BBVA|Digital|2024</v>
      </c>
      <c r="X2898" s="15">
        <f>(MAX(0,MIN(1,1-(K2898-scaling_params!$B$2)/(scaling_params!$C$2-scaling_params!$B$2)))+MAX(0,MIN(1,(L2898-scaling_params!$B$3)/(scaling_params!$C$3-scaling_params!$B$3))))/2</f>
        <v>0.1617647059</v>
      </c>
      <c r="Y2898" s="15">
        <f>(MAX(0,MIN(1,(M2898-scaling_params!$B$4)/(scaling_params!$C$4-scaling_params!$B$4)))+MAX(0,MIN(1,(N2898-scaling_params!$B$5)/(scaling_params!$C$5-scaling_params!$B$5))))/2</f>
        <v>0.3916666667</v>
      </c>
      <c r="Z2898" s="15">
        <f>(MAX(0,MIN(1,(O2898-scaling_params!$B$6)/(scaling_params!$C$6-scaling_params!$B$6)))+MAX(0,MIN(1,1-(P2898-scaling_params!$B$7)/(scaling_params!$C$7-scaling_params!$B$7)))+MAX(0,MIN(1,(T2898-scaling_params!$B$11)/(scaling_params!$C$11-scaling_params!$B$11))))/3</f>
        <v>0.08571428571</v>
      </c>
      <c r="AA2898" s="15">
        <f>(MAX(0,MIN(1,1-(Q2898-scaling_params!$B$8)/(scaling_params!$C$8-scaling_params!$B$8)))+MAX(0,MIN(1,(R2898-scaling_params!$B$9)/(scaling_params!$C$9-scaling_params!$B$9)))+MAX(0,MIN(1,(S2898-scaling_params!$B$10)/(scaling_params!$C$10-scaling_params!$B$10))))/3</f>
        <v>0.09803921569</v>
      </c>
      <c r="AB2898" s="15">
        <f>(MAX(0,MIN(1,(U2898-scaling_params!$B$12)/(scaling_params!$C$12-scaling_params!$B$12)))+MAX(0,MIN(1,(V2898-scaling_params!$B$13)/(scaling_params!$C$13-scaling_params!$B$13))))/2</f>
        <v>0.1709090909</v>
      </c>
      <c r="AC2898" s="13">
        <f>(scaling_params!$G$2*X2898+scaling_params!$G$3*Y2898+scaling_params!$G$4*Z2898+scaling_params!$G$5*AA2898+scaling_params!$G$6*AB2898)*100</f>
        <v>18.76214044</v>
      </c>
      <c r="AD2898" s="11" t="s">
        <v>681</v>
      </c>
      <c r="AE2898" s="11">
        <f t="shared" si="2"/>
        <v>0</v>
      </c>
    </row>
    <row r="2899" ht="15.75" customHeight="1">
      <c r="A2899" s="11" t="s">
        <v>628</v>
      </c>
      <c r="B2899" s="11" t="s">
        <v>163</v>
      </c>
      <c r="C2899" s="11" t="s">
        <v>610</v>
      </c>
      <c r="D2899" s="11" t="s">
        <v>174</v>
      </c>
      <c r="E2899" s="12">
        <v>2025.0</v>
      </c>
      <c r="F2899" s="11" t="s">
        <v>171</v>
      </c>
      <c r="G2899" s="11" t="s">
        <v>167</v>
      </c>
      <c r="H2899" s="11">
        <v>1.0</v>
      </c>
      <c r="I2899" s="13">
        <v>7.1</v>
      </c>
      <c r="J2899" s="11">
        <v>1.0</v>
      </c>
      <c r="K2899" s="13">
        <v>4.9</v>
      </c>
      <c r="L2899" s="13">
        <v>4.5</v>
      </c>
      <c r="M2899" s="11">
        <v>1.0</v>
      </c>
      <c r="N2899" s="14">
        <v>0.67</v>
      </c>
      <c r="O2899" s="13">
        <v>53.6</v>
      </c>
      <c r="P2899" s="13">
        <v>9.0</v>
      </c>
      <c r="Q2899" s="13">
        <v>22.9</v>
      </c>
      <c r="R2899" s="13">
        <v>8.4</v>
      </c>
      <c r="S2899" s="13">
        <v>2.6</v>
      </c>
      <c r="T2899" s="13">
        <v>2.7</v>
      </c>
      <c r="U2899" s="13">
        <v>0.8</v>
      </c>
      <c r="V2899" s="13">
        <v>63.1</v>
      </c>
      <c r="W2899" s="11" t="str">
        <f t="shared" si="1"/>
        <v>C-Weak|BBVA|Digital|2025</v>
      </c>
      <c r="X2899" s="15">
        <f>(MAX(0,MIN(1,1-(K2899-scaling_params!$B$2)/(scaling_params!$C$2-scaling_params!$B$2)))+MAX(0,MIN(1,(L2899-scaling_params!$B$3)/(scaling_params!$C$3-scaling_params!$B$3))))/2</f>
        <v>0.1102941176</v>
      </c>
      <c r="Y2899" s="15">
        <f>(MAX(0,MIN(1,(M2899-scaling_params!$B$4)/(scaling_params!$C$4-scaling_params!$B$4)))+MAX(0,MIN(1,(N2899-scaling_params!$B$5)/(scaling_params!$C$5-scaling_params!$B$5))))/2</f>
        <v>0.3535714286</v>
      </c>
      <c r="Z2899" s="15">
        <f>(MAX(0,MIN(1,(O2899-scaling_params!$B$6)/(scaling_params!$C$6-scaling_params!$B$6)))+MAX(0,MIN(1,1-(P2899-scaling_params!$B$7)/(scaling_params!$C$7-scaling_params!$B$7)))+MAX(0,MIN(1,(T2899-scaling_params!$B$11)/(scaling_params!$C$11-scaling_params!$B$11))))/3</f>
        <v>0.1323037323</v>
      </c>
      <c r="AA2899" s="15">
        <f>(MAX(0,MIN(1,1-(Q2899-scaling_params!$B$8)/(scaling_params!$C$8-scaling_params!$B$8)))+MAX(0,MIN(1,(R2899-scaling_params!$B$9)/(scaling_params!$C$9-scaling_params!$B$9)))+MAX(0,MIN(1,(S2899-scaling_params!$B$10)/(scaling_params!$C$10-scaling_params!$B$10))))/3</f>
        <v>0.09803921569</v>
      </c>
      <c r="AB2899" s="15">
        <f>(MAX(0,MIN(1,(U2899-scaling_params!$B$12)/(scaling_params!$C$12-scaling_params!$B$12)))+MAX(0,MIN(1,(V2899-scaling_params!$B$13)/(scaling_params!$C$13-scaling_params!$B$13))))/2</f>
        <v>0.1790909091</v>
      </c>
      <c r="AC2899" s="13">
        <f>(scaling_params!$G$2*X2899+scaling_params!$G$3*Y2899+scaling_params!$G$4*Z2899+scaling_params!$G$5*AA2899+scaling_params!$G$6*AB2899)*100</f>
        <v>17.84874097</v>
      </c>
      <c r="AD2899" s="11" t="s">
        <v>681</v>
      </c>
      <c r="AE2899" s="11">
        <f t="shared" si="2"/>
        <v>0</v>
      </c>
    </row>
    <row r="2900" ht="15.75" customHeight="1">
      <c r="A2900" s="11" t="s">
        <v>629</v>
      </c>
      <c r="B2900" s="11" t="s">
        <v>163</v>
      </c>
      <c r="C2900" s="11" t="s">
        <v>610</v>
      </c>
      <c r="D2900" s="11" t="s">
        <v>170</v>
      </c>
      <c r="E2900" s="12">
        <v>2024.0</v>
      </c>
      <c r="F2900" s="11" t="s">
        <v>171</v>
      </c>
      <c r="G2900" s="11" t="s">
        <v>172</v>
      </c>
      <c r="H2900" s="11">
        <v>2.0</v>
      </c>
      <c r="I2900" s="13">
        <v>7.4</v>
      </c>
      <c r="J2900" s="11">
        <v>0.0</v>
      </c>
      <c r="K2900" s="13">
        <v>4.7</v>
      </c>
      <c r="L2900" s="13">
        <v>5.1</v>
      </c>
      <c r="M2900" s="11">
        <v>6.0</v>
      </c>
      <c r="N2900" s="14">
        <v>0.7</v>
      </c>
      <c r="O2900" s="13">
        <v>58.3</v>
      </c>
      <c r="P2900" s="13">
        <v>9.6</v>
      </c>
      <c r="Q2900" s="13">
        <v>23.0</v>
      </c>
      <c r="R2900" s="13">
        <v>10.9</v>
      </c>
      <c r="S2900" s="13">
        <v>2.5</v>
      </c>
      <c r="T2900" s="13">
        <v>2.5</v>
      </c>
      <c r="U2900" s="13">
        <v>1.0</v>
      </c>
      <c r="V2900" s="13">
        <v>63.3</v>
      </c>
      <c r="W2900" s="11" t="str">
        <f t="shared" si="1"/>
        <v>C-Weak|BBVA|Risk|2024</v>
      </c>
      <c r="X2900" s="15">
        <f>(MAX(0,MIN(1,1-(K2900-scaling_params!$B$2)/(scaling_params!$C$2-scaling_params!$B$2)))+MAX(0,MIN(1,(L2900-scaling_params!$B$3)/(scaling_params!$C$3-scaling_params!$B$3))))/2</f>
        <v>0.1544117647</v>
      </c>
      <c r="Y2900" s="15">
        <f>(MAX(0,MIN(1,(M2900-scaling_params!$B$4)/(scaling_params!$C$4-scaling_params!$B$4)))+MAX(0,MIN(1,(N2900-scaling_params!$B$5)/(scaling_params!$C$5-scaling_params!$B$5))))/2</f>
        <v>0.4148809524</v>
      </c>
      <c r="Z2900" s="15">
        <f>(MAX(0,MIN(1,(O2900-scaling_params!$B$6)/(scaling_params!$C$6-scaling_params!$B$6)))+MAX(0,MIN(1,1-(P2900-scaling_params!$B$7)/(scaling_params!$C$7-scaling_params!$B$7)))+MAX(0,MIN(1,(T2900-scaling_params!$B$11)/(scaling_params!$C$11-scaling_params!$B$11))))/3</f>
        <v>0.1232909005</v>
      </c>
      <c r="AA2900" s="15">
        <f>(MAX(0,MIN(1,1-(Q2900-scaling_params!$B$8)/(scaling_params!$C$8-scaling_params!$B$8)))+MAX(0,MIN(1,(R2900-scaling_params!$B$9)/(scaling_params!$C$9-scaling_params!$B$9)))+MAX(0,MIN(1,(S2900-scaling_params!$B$10)/(scaling_params!$C$10-scaling_params!$B$10))))/3</f>
        <v>0.1093323405</v>
      </c>
      <c r="AB2900" s="15">
        <f>(MAX(0,MIN(1,(U2900-scaling_params!$B$12)/(scaling_params!$C$12-scaling_params!$B$12)))+MAX(0,MIN(1,(V2900-scaling_params!$B$13)/(scaling_params!$C$13-scaling_params!$B$13))))/2</f>
        <v>0.1809090909</v>
      </c>
      <c r="AC2900" s="13">
        <f>(scaling_params!$G$2*X2900+scaling_params!$G$3*Y2900+scaling_params!$G$4*Z2900+scaling_params!$G$5*AA2900+scaling_params!$G$6*AB2900)*100</f>
        <v>20.33469148</v>
      </c>
      <c r="AD2900" s="11" t="s">
        <v>681</v>
      </c>
      <c r="AE2900" s="11">
        <f t="shared" si="2"/>
        <v>0</v>
      </c>
    </row>
    <row r="2901" ht="15.75" customHeight="1">
      <c r="A2901" s="11" t="s">
        <v>629</v>
      </c>
      <c r="B2901" s="11" t="s">
        <v>163</v>
      </c>
      <c r="C2901" s="11" t="s">
        <v>610</v>
      </c>
      <c r="D2901" s="11" t="s">
        <v>170</v>
      </c>
      <c r="E2901" s="12">
        <v>2025.0</v>
      </c>
      <c r="F2901" s="11" t="s">
        <v>171</v>
      </c>
      <c r="G2901" s="11" t="s">
        <v>172</v>
      </c>
      <c r="H2901" s="11">
        <v>2.0</v>
      </c>
      <c r="I2901" s="13">
        <v>7.1</v>
      </c>
      <c r="J2901" s="11">
        <v>0.0</v>
      </c>
      <c r="K2901" s="13">
        <v>4.1</v>
      </c>
      <c r="L2901" s="13">
        <v>4.4</v>
      </c>
      <c r="M2901" s="11">
        <v>0.0</v>
      </c>
      <c r="N2901" s="14">
        <v>0.71</v>
      </c>
      <c r="O2901" s="13">
        <v>54.6</v>
      </c>
      <c r="P2901" s="13">
        <v>8.4</v>
      </c>
      <c r="Q2901" s="13">
        <v>21.3</v>
      </c>
      <c r="R2901" s="13">
        <v>7.8</v>
      </c>
      <c r="S2901" s="13">
        <v>2.6</v>
      </c>
      <c r="T2901" s="13">
        <v>1.9</v>
      </c>
      <c r="U2901" s="13">
        <v>0.9</v>
      </c>
      <c r="V2901" s="13">
        <v>52.1</v>
      </c>
      <c r="W2901" s="11" t="str">
        <f t="shared" si="1"/>
        <v>C-Weak|BBVA|Risk|2025</v>
      </c>
      <c r="X2901" s="15">
        <f>(MAX(0,MIN(1,1-(K2901-scaling_params!$B$2)/(scaling_params!$C$2-scaling_params!$B$2)))+MAX(0,MIN(1,(L2901-scaling_params!$B$3)/(scaling_params!$C$3-scaling_params!$B$3))))/2</f>
        <v>0.1029411765</v>
      </c>
      <c r="Y2901" s="15">
        <f>(MAX(0,MIN(1,(M2901-scaling_params!$B$4)/(scaling_params!$C$4-scaling_params!$B$4)))+MAX(0,MIN(1,(N2901-scaling_params!$B$5)/(scaling_params!$C$5-scaling_params!$B$5))))/2</f>
        <v>0.3988095238</v>
      </c>
      <c r="Z2901" s="15">
        <f>(MAX(0,MIN(1,(O2901-scaling_params!$B$6)/(scaling_params!$C$6-scaling_params!$B$6)))+MAX(0,MIN(1,1-(P2901-scaling_params!$B$7)/(scaling_params!$C$7-scaling_params!$B$7)))+MAX(0,MIN(1,(T2901-scaling_params!$B$11)/(scaling_params!$C$11-scaling_params!$B$11))))/3</f>
        <v>0.1101673102</v>
      </c>
      <c r="AA2901" s="15">
        <f>(MAX(0,MIN(1,1-(Q2901-scaling_params!$B$8)/(scaling_params!$C$8-scaling_params!$B$8)))+MAX(0,MIN(1,(R2901-scaling_params!$B$9)/(scaling_params!$C$9-scaling_params!$B$9)))+MAX(0,MIN(1,(S2901-scaling_params!$B$10)/(scaling_params!$C$10-scaling_params!$B$10))))/3</f>
        <v>0.09803921569</v>
      </c>
      <c r="AB2901" s="15">
        <f>(MAX(0,MIN(1,(U2901-scaling_params!$B$12)/(scaling_params!$C$12-scaling_params!$B$12)))+MAX(0,MIN(1,(V2901-scaling_params!$B$13)/(scaling_params!$C$13-scaling_params!$B$13))))/2</f>
        <v>0.07909090909</v>
      </c>
      <c r="AC2901" s="13">
        <f>(scaling_params!$G$2*X2901+scaling_params!$G$3*Y2901+scaling_params!$G$4*Z2901+scaling_params!$G$5*AA2901+scaling_params!$G$6*AB2901)*100</f>
        <v>17.03883617</v>
      </c>
      <c r="AD2901" s="11" t="s">
        <v>681</v>
      </c>
      <c r="AE2901" s="11">
        <f t="shared" si="2"/>
        <v>0</v>
      </c>
    </row>
    <row r="2902" ht="15.75" customHeight="1">
      <c r="A2902" s="11" t="s">
        <v>630</v>
      </c>
      <c r="B2902" s="11" t="s">
        <v>163</v>
      </c>
      <c r="C2902" s="11" t="s">
        <v>610</v>
      </c>
      <c r="D2902" s="11" t="s">
        <v>165</v>
      </c>
      <c r="E2902" s="12">
        <v>2024.0</v>
      </c>
      <c r="F2902" s="11" t="s">
        <v>171</v>
      </c>
      <c r="G2902" s="11" t="s">
        <v>175</v>
      </c>
      <c r="H2902" s="11">
        <v>5.0</v>
      </c>
      <c r="I2902" s="13">
        <v>7.4</v>
      </c>
      <c r="J2902" s="11">
        <v>0.0</v>
      </c>
      <c r="K2902" s="13">
        <v>5.2</v>
      </c>
      <c r="L2902" s="13">
        <v>4.0</v>
      </c>
      <c r="M2902" s="11">
        <v>-10.0</v>
      </c>
      <c r="N2902" s="14">
        <v>0.71</v>
      </c>
      <c r="O2902" s="13">
        <v>53.3</v>
      </c>
      <c r="P2902" s="13">
        <v>9.3</v>
      </c>
      <c r="Q2902" s="13">
        <v>24.0</v>
      </c>
      <c r="R2902" s="13">
        <v>6.7</v>
      </c>
      <c r="S2902" s="13">
        <v>2.3</v>
      </c>
      <c r="T2902" s="13">
        <v>2.1</v>
      </c>
      <c r="U2902" s="13">
        <v>0.6</v>
      </c>
      <c r="V2902" s="13">
        <v>58.2</v>
      </c>
      <c r="W2902" s="11" t="str">
        <f t="shared" si="1"/>
        <v>C-Weak|BBVA|Operations|2024</v>
      </c>
      <c r="X2902" s="15">
        <f>(MAX(0,MIN(1,1-(K2902-scaling_params!$B$2)/(scaling_params!$C$2-scaling_params!$B$2)))+MAX(0,MIN(1,(L2902-scaling_params!$B$3)/(scaling_params!$C$3-scaling_params!$B$3))))/2</f>
        <v>0.07352941176</v>
      </c>
      <c r="Y2902" s="15">
        <f>(MAX(0,MIN(1,(M2902-scaling_params!$B$4)/(scaling_params!$C$4-scaling_params!$B$4)))+MAX(0,MIN(1,(N2902-scaling_params!$B$5)/(scaling_params!$C$5-scaling_params!$B$5))))/2</f>
        <v>0.3511904762</v>
      </c>
      <c r="Z2902" s="15">
        <f>(MAX(0,MIN(1,(O2902-scaling_params!$B$6)/(scaling_params!$C$6-scaling_params!$B$6)))+MAX(0,MIN(1,1-(P2902-scaling_params!$B$7)/(scaling_params!$C$7-scaling_params!$B$7)))+MAX(0,MIN(1,(T2902-scaling_params!$B$11)/(scaling_params!$C$11-scaling_params!$B$11))))/3</f>
        <v>0.05714285714</v>
      </c>
      <c r="AA2902" s="15">
        <f>(MAX(0,MIN(1,1-(Q2902-scaling_params!$B$8)/(scaling_params!$C$8-scaling_params!$B$8)))+MAX(0,MIN(1,(R2902-scaling_params!$B$9)/(scaling_params!$C$9-scaling_params!$B$9)))+MAX(0,MIN(1,(S2902-scaling_params!$B$10)/(scaling_params!$C$10-scaling_params!$B$10))))/3</f>
        <v>0.06862745098</v>
      </c>
      <c r="AB2902" s="15">
        <f>(MAX(0,MIN(1,(U2902-scaling_params!$B$12)/(scaling_params!$C$12-scaling_params!$B$12)))+MAX(0,MIN(1,(V2902-scaling_params!$B$13)/(scaling_params!$C$13-scaling_params!$B$13))))/2</f>
        <v>0.1345454545</v>
      </c>
      <c r="AC2902" s="13">
        <f>(scaling_params!$G$2*X2902+scaling_params!$G$3*Y2902+scaling_params!$G$4*Z2902+scaling_params!$G$5*AA2902+scaling_params!$G$6*AB2902)*100</f>
        <v>14.11925401</v>
      </c>
      <c r="AD2902" s="11" t="s">
        <v>681</v>
      </c>
      <c r="AE2902" s="11">
        <f t="shared" si="2"/>
        <v>0</v>
      </c>
    </row>
    <row r="2903" ht="15.75" customHeight="1">
      <c r="A2903" s="11" t="s">
        <v>630</v>
      </c>
      <c r="B2903" s="11" t="s">
        <v>163</v>
      </c>
      <c r="C2903" s="11" t="s">
        <v>610</v>
      </c>
      <c r="D2903" s="11" t="s">
        <v>165</v>
      </c>
      <c r="E2903" s="12">
        <v>2025.0</v>
      </c>
      <c r="F2903" s="11" t="s">
        <v>171</v>
      </c>
      <c r="G2903" s="11" t="s">
        <v>175</v>
      </c>
      <c r="H2903" s="11">
        <v>5.0</v>
      </c>
      <c r="I2903" s="13">
        <v>7.1</v>
      </c>
      <c r="J2903" s="11">
        <v>0.0</v>
      </c>
      <c r="K2903" s="13">
        <v>4.5</v>
      </c>
      <c r="L2903" s="13">
        <v>5.6</v>
      </c>
      <c r="M2903" s="11">
        <v>-10.0</v>
      </c>
      <c r="N2903" s="14">
        <v>0.7</v>
      </c>
      <c r="O2903" s="13">
        <v>52.7</v>
      </c>
      <c r="P2903" s="13">
        <v>9.3</v>
      </c>
      <c r="Q2903" s="13">
        <v>21.4</v>
      </c>
      <c r="R2903" s="13">
        <v>5.7</v>
      </c>
      <c r="S2903" s="13">
        <v>2.9</v>
      </c>
      <c r="T2903" s="13">
        <v>2.9</v>
      </c>
      <c r="U2903" s="13">
        <v>0.5</v>
      </c>
      <c r="V2903" s="13">
        <v>69.7</v>
      </c>
      <c r="W2903" s="11" t="str">
        <f t="shared" si="1"/>
        <v>C-Weak|BBVA|Operations|2025</v>
      </c>
      <c r="X2903" s="15">
        <f>(MAX(0,MIN(1,1-(K2903-scaling_params!$B$2)/(scaling_params!$C$2-scaling_params!$B$2)))+MAX(0,MIN(1,(L2903-scaling_params!$B$3)/(scaling_params!$C$3-scaling_params!$B$3))))/2</f>
        <v>0.1911764706</v>
      </c>
      <c r="Y2903" s="15">
        <f>(MAX(0,MIN(1,(M2903-scaling_params!$B$4)/(scaling_params!$C$4-scaling_params!$B$4)))+MAX(0,MIN(1,(N2903-scaling_params!$B$5)/(scaling_params!$C$5-scaling_params!$B$5))))/2</f>
        <v>0.3386904762</v>
      </c>
      <c r="Z2903" s="15">
        <f>(MAX(0,MIN(1,(O2903-scaling_params!$B$6)/(scaling_params!$C$6-scaling_params!$B$6)))+MAX(0,MIN(1,1-(P2903-scaling_params!$B$7)/(scaling_params!$C$7-scaling_params!$B$7)))+MAX(0,MIN(1,(T2903-scaling_params!$B$11)/(scaling_params!$C$11-scaling_params!$B$11))))/3</f>
        <v>0.1333333333</v>
      </c>
      <c r="AA2903" s="15">
        <f>(MAX(0,MIN(1,1-(Q2903-scaling_params!$B$8)/(scaling_params!$C$8-scaling_params!$B$8)))+MAX(0,MIN(1,(R2903-scaling_params!$B$9)/(scaling_params!$C$9-scaling_params!$B$9)))+MAX(0,MIN(1,(S2903-scaling_params!$B$10)/(scaling_params!$C$10-scaling_params!$B$10))))/3</f>
        <v>0.1274509804</v>
      </c>
      <c r="AB2903" s="15">
        <f>(MAX(0,MIN(1,(U2903-scaling_params!$B$12)/(scaling_params!$C$12-scaling_params!$B$12)))+MAX(0,MIN(1,(V2903-scaling_params!$B$13)/(scaling_params!$C$13-scaling_params!$B$13))))/2</f>
        <v>0.2390909091</v>
      </c>
      <c r="AC2903" s="13">
        <f>(scaling_params!$G$2*X2903+scaling_params!$G$3*Y2903+scaling_params!$G$4*Z2903+scaling_params!$G$5*AA2903+scaling_params!$G$6*AB2903)*100</f>
        <v>20.64961656</v>
      </c>
      <c r="AD2903" s="11" t="s">
        <v>681</v>
      </c>
      <c r="AE2903" s="11">
        <f t="shared" si="2"/>
        <v>0</v>
      </c>
    </row>
    <row r="2904" ht="15.75" customHeight="1">
      <c r="A2904" s="11" t="s">
        <v>631</v>
      </c>
      <c r="B2904" s="11" t="s">
        <v>163</v>
      </c>
      <c r="C2904" s="11" t="s">
        <v>610</v>
      </c>
      <c r="D2904" s="11" t="s">
        <v>177</v>
      </c>
      <c r="E2904" s="12">
        <v>2024.0</v>
      </c>
      <c r="F2904" s="11" t="s">
        <v>166</v>
      </c>
      <c r="G2904" s="11" t="s">
        <v>184</v>
      </c>
      <c r="H2904" s="11">
        <v>4.0</v>
      </c>
      <c r="I2904" s="13">
        <v>7.4</v>
      </c>
      <c r="J2904" s="11">
        <v>0.0</v>
      </c>
      <c r="K2904" s="13">
        <v>4.9</v>
      </c>
      <c r="L2904" s="13">
        <v>5.1</v>
      </c>
      <c r="M2904" s="11">
        <v>-13.0</v>
      </c>
      <c r="N2904" s="14">
        <v>0.72</v>
      </c>
      <c r="O2904" s="13">
        <v>59.8</v>
      </c>
      <c r="P2904" s="13">
        <v>9.1</v>
      </c>
      <c r="Q2904" s="13">
        <v>23.3</v>
      </c>
      <c r="R2904" s="13">
        <v>7.2</v>
      </c>
      <c r="S2904" s="13">
        <v>2.6</v>
      </c>
      <c r="T2904" s="13">
        <v>1.9</v>
      </c>
      <c r="U2904" s="13">
        <v>0.7</v>
      </c>
      <c r="V2904" s="13">
        <v>69.8</v>
      </c>
      <c r="W2904" s="11" t="str">
        <f t="shared" si="1"/>
        <v>C-Weak|BBVA|Retail|2024</v>
      </c>
      <c r="X2904" s="15">
        <f>(MAX(0,MIN(1,1-(K2904-scaling_params!$B$2)/(scaling_params!$C$2-scaling_params!$B$2)))+MAX(0,MIN(1,(L2904-scaling_params!$B$3)/(scaling_params!$C$3-scaling_params!$B$3))))/2</f>
        <v>0.1544117647</v>
      </c>
      <c r="Y2904" s="15">
        <f>(MAX(0,MIN(1,(M2904-scaling_params!$B$4)/(scaling_params!$C$4-scaling_params!$B$4)))+MAX(0,MIN(1,(N2904-scaling_params!$B$5)/(scaling_params!$C$5-scaling_params!$B$5))))/2</f>
        <v>0.3494047619</v>
      </c>
      <c r="Z2904" s="15">
        <f>(MAX(0,MIN(1,(O2904-scaling_params!$B$6)/(scaling_params!$C$6-scaling_params!$B$6)))+MAX(0,MIN(1,1-(P2904-scaling_params!$B$7)/(scaling_params!$C$7-scaling_params!$B$7)))+MAX(0,MIN(1,(T2904-scaling_params!$B$11)/(scaling_params!$C$11-scaling_params!$B$11))))/3</f>
        <v>0.09990952763</v>
      </c>
      <c r="AA2904" s="15">
        <f>(MAX(0,MIN(1,1-(Q2904-scaling_params!$B$8)/(scaling_params!$C$8-scaling_params!$B$8)))+MAX(0,MIN(1,(R2904-scaling_params!$B$9)/(scaling_params!$C$9-scaling_params!$B$9)))+MAX(0,MIN(1,(S2904-scaling_params!$B$10)/(scaling_params!$C$10-scaling_params!$B$10))))/3</f>
        <v>0.09803921569</v>
      </c>
      <c r="AB2904" s="15">
        <f>(MAX(0,MIN(1,(U2904-scaling_params!$B$12)/(scaling_params!$C$12-scaling_params!$B$12)))+MAX(0,MIN(1,(V2904-scaling_params!$B$13)/(scaling_params!$C$13-scaling_params!$B$13))))/2</f>
        <v>0.24</v>
      </c>
      <c r="AC2904" s="13">
        <f>(scaling_params!$G$2*X2904+scaling_params!$G$3*Y2904+scaling_params!$G$4*Z2904+scaling_params!$G$5*AA2904+scaling_params!$G$6*AB2904)*100</f>
        <v>18.74505247</v>
      </c>
      <c r="AD2904" s="11" t="s">
        <v>681</v>
      </c>
      <c r="AE2904" s="11">
        <f t="shared" si="2"/>
        <v>0</v>
      </c>
    </row>
    <row r="2905" ht="15.75" customHeight="1">
      <c r="A2905" s="11" t="s">
        <v>631</v>
      </c>
      <c r="B2905" s="11" t="s">
        <v>163</v>
      </c>
      <c r="C2905" s="11" t="s">
        <v>610</v>
      </c>
      <c r="D2905" s="11" t="s">
        <v>177</v>
      </c>
      <c r="E2905" s="12">
        <v>2025.0</v>
      </c>
      <c r="F2905" s="11" t="s">
        <v>166</v>
      </c>
      <c r="G2905" s="11" t="s">
        <v>184</v>
      </c>
      <c r="H2905" s="11">
        <v>4.0</v>
      </c>
      <c r="I2905" s="13">
        <v>7.1</v>
      </c>
      <c r="J2905" s="11">
        <v>1.0</v>
      </c>
      <c r="K2905" s="13">
        <v>5.4</v>
      </c>
      <c r="L2905" s="13">
        <v>4.6</v>
      </c>
      <c r="M2905" s="11">
        <v>-9.0</v>
      </c>
      <c r="N2905" s="14">
        <v>0.71</v>
      </c>
      <c r="O2905" s="13">
        <v>52.5</v>
      </c>
      <c r="P2905" s="13">
        <v>9.5</v>
      </c>
      <c r="Q2905" s="13">
        <v>23.0</v>
      </c>
      <c r="R2905" s="13">
        <v>10.6</v>
      </c>
      <c r="S2905" s="13">
        <v>2.7</v>
      </c>
      <c r="T2905" s="13">
        <v>2.6</v>
      </c>
      <c r="U2905" s="13">
        <v>0.7</v>
      </c>
      <c r="V2905" s="13">
        <v>63.0</v>
      </c>
      <c r="W2905" s="11" t="str">
        <f t="shared" si="1"/>
        <v>C-Weak|BBVA|Retail|2025</v>
      </c>
      <c r="X2905" s="15">
        <f>(MAX(0,MIN(1,1-(K2905-scaling_params!$B$2)/(scaling_params!$C$2-scaling_params!$B$2)))+MAX(0,MIN(1,(L2905-scaling_params!$B$3)/(scaling_params!$C$3-scaling_params!$B$3))))/2</f>
        <v>0.1176470588</v>
      </c>
      <c r="Y2905" s="15">
        <f>(MAX(0,MIN(1,(M2905-scaling_params!$B$4)/(scaling_params!$C$4-scaling_params!$B$4)))+MAX(0,MIN(1,(N2905-scaling_params!$B$5)/(scaling_params!$C$5-scaling_params!$B$5))))/2</f>
        <v>0.355952381</v>
      </c>
      <c r="Z2905" s="15">
        <f>(MAX(0,MIN(1,(O2905-scaling_params!$B$6)/(scaling_params!$C$6-scaling_params!$B$6)))+MAX(0,MIN(1,1-(P2905-scaling_params!$B$7)/(scaling_params!$C$7-scaling_params!$B$7)))+MAX(0,MIN(1,(T2905-scaling_params!$B$11)/(scaling_params!$C$11-scaling_params!$B$11))))/3</f>
        <v>0.1047619048</v>
      </c>
      <c r="AA2905" s="15">
        <f>(MAX(0,MIN(1,1-(Q2905-scaling_params!$B$8)/(scaling_params!$C$8-scaling_params!$B$8)))+MAX(0,MIN(1,(R2905-scaling_params!$B$9)/(scaling_params!$C$9-scaling_params!$B$9)))+MAX(0,MIN(1,(S2905-scaling_params!$B$10)/(scaling_params!$C$10-scaling_params!$B$10))))/3</f>
        <v>0.1162819558</v>
      </c>
      <c r="AB2905" s="15">
        <f>(MAX(0,MIN(1,(U2905-scaling_params!$B$12)/(scaling_params!$C$12-scaling_params!$B$12)))+MAX(0,MIN(1,(V2905-scaling_params!$B$13)/(scaling_params!$C$13-scaling_params!$B$13))))/2</f>
        <v>0.1781818182</v>
      </c>
      <c r="AC2905" s="13">
        <f>(scaling_params!$G$2*X2905+scaling_params!$G$3*Y2905+scaling_params!$G$4*Z2905+scaling_params!$G$5*AA2905+scaling_params!$G$6*AB2905)*100</f>
        <v>17.74059947</v>
      </c>
      <c r="AD2905" s="11" t="s">
        <v>681</v>
      </c>
      <c r="AE2905" s="11">
        <f t="shared" si="2"/>
        <v>0</v>
      </c>
    </row>
    <row r="2906" ht="15.75" customHeight="1">
      <c r="A2906" s="11" t="s">
        <v>632</v>
      </c>
      <c r="B2906" s="11" t="s">
        <v>163</v>
      </c>
      <c r="C2906" s="11" t="s">
        <v>610</v>
      </c>
      <c r="D2906" s="11" t="s">
        <v>177</v>
      </c>
      <c r="E2906" s="12">
        <v>2024.0</v>
      </c>
      <c r="F2906" s="11" t="s">
        <v>166</v>
      </c>
      <c r="G2906" s="11" t="s">
        <v>175</v>
      </c>
      <c r="H2906" s="11">
        <v>1.0</v>
      </c>
      <c r="I2906" s="13">
        <v>7.4</v>
      </c>
      <c r="J2906" s="11">
        <v>0.0</v>
      </c>
      <c r="K2906" s="13">
        <v>4.9</v>
      </c>
      <c r="L2906" s="13">
        <v>4.1</v>
      </c>
      <c r="M2906" s="11">
        <v>-13.0</v>
      </c>
      <c r="N2906" s="14">
        <v>0.67</v>
      </c>
      <c r="O2906" s="13">
        <v>59.8</v>
      </c>
      <c r="P2906" s="13">
        <v>9.1</v>
      </c>
      <c r="Q2906" s="13">
        <v>23.3</v>
      </c>
      <c r="R2906" s="13">
        <v>7.2</v>
      </c>
      <c r="S2906" s="13">
        <v>2.3</v>
      </c>
      <c r="T2906" s="13">
        <v>2.0</v>
      </c>
      <c r="U2906" s="13">
        <v>0.7</v>
      </c>
      <c r="V2906" s="13">
        <v>60.4</v>
      </c>
      <c r="W2906" s="11" t="str">
        <f t="shared" si="1"/>
        <v>C-Weak|BBVA|Retail|2024</v>
      </c>
      <c r="X2906" s="15">
        <f>(MAX(0,MIN(1,1-(K2906-scaling_params!$B$2)/(scaling_params!$C$2-scaling_params!$B$2)))+MAX(0,MIN(1,(L2906-scaling_params!$B$3)/(scaling_params!$C$3-scaling_params!$B$3))))/2</f>
        <v>0.08088235294</v>
      </c>
      <c r="Y2906" s="15">
        <f>(MAX(0,MIN(1,(M2906-scaling_params!$B$4)/(scaling_params!$C$4-scaling_params!$B$4)))+MAX(0,MIN(1,(N2906-scaling_params!$B$5)/(scaling_params!$C$5-scaling_params!$B$5))))/2</f>
        <v>0.2869047619</v>
      </c>
      <c r="Z2906" s="15">
        <f>(MAX(0,MIN(1,(O2906-scaling_params!$B$6)/(scaling_params!$C$6-scaling_params!$B$6)))+MAX(0,MIN(1,1-(P2906-scaling_params!$B$7)/(scaling_params!$C$7-scaling_params!$B$7)))+MAX(0,MIN(1,(T2906-scaling_params!$B$11)/(scaling_params!$C$11-scaling_params!$B$11))))/3</f>
        <v>0.1094333372</v>
      </c>
      <c r="AA2906" s="15">
        <f>(MAX(0,MIN(1,1-(Q2906-scaling_params!$B$8)/(scaling_params!$C$8-scaling_params!$B$8)))+MAX(0,MIN(1,(R2906-scaling_params!$B$9)/(scaling_params!$C$9-scaling_params!$B$9)))+MAX(0,MIN(1,(S2906-scaling_params!$B$10)/(scaling_params!$C$10-scaling_params!$B$10))))/3</f>
        <v>0.06862745098</v>
      </c>
      <c r="AB2906" s="15">
        <f>(MAX(0,MIN(1,(U2906-scaling_params!$B$12)/(scaling_params!$C$12-scaling_params!$B$12)))+MAX(0,MIN(1,(V2906-scaling_params!$B$13)/(scaling_params!$C$13-scaling_params!$B$13))))/2</f>
        <v>0.1545454545</v>
      </c>
      <c r="AC2906" s="13">
        <f>(scaling_params!$G$2*X2906+scaling_params!$G$3*Y2906+scaling_params!$G$4*Z2906+scaling_params!$G$5*AA2906+scaling_params!$G$6*AB2906)*100</f>
        <v>14.24616012</v>
      </c>
      <c r="AD2906" s="11" t="s">
        <v>681</v>
      </c>
      <c r="AE2906" s="11">
        <f t="shared" si="2"/>
        <v>0</v>
      </c>
    </row>
    <row r="2907" ht="15.75" customHeight="1">
      <c r="A2907" s="11" t="s">
        <v>632</v>
      </c>
      <c r="B2907" s="11" t="s">
        <v>163</v>
      </c>
      <c r="C2907" s="11" t="s">
        <v>610</v>
      </c>
      <c r="D2907" s="11" t="s">
        <v>177</v>
      </c>
      <c r="E2907" s="12">
        <v>2025.0</v>
      </c>
      <c r="F2907" s="11" t="s">
        <v>166</v>
      </c>
      <c r="G2907" s="11" t="s">
        <v>175</v>
      </c>
      <c r="H2907" s="11">
        <v>1.0</v>
      </c>
      <c r="I2907" s="13">
        <v>7.1</v>
      </c>
      <c r="J2907" s="11">
        <v>0.0</v>
      </c>
      <c r="K2907" s="13">
        <v>5.4</v>
      </c>
      <c r="L2907" s="13">
        <v>4.8</v>
      </c>
      <c r="M2907" s="11">
        <v>9.0</v>
      </c>
      <c r="N2907" s="14">
        <v>0.69</v>
      </c>
      <c r="O2907" s="13">
        <v>52.5</v>
      </c>
      <c r="P2907" s="13">
        <v>9.5</v>
      </c>
      <c r="Q2907" s="13">
        <v>23.0</v>
      </c>
      <c r="R2907" s="13">
        <v>10.6</v>
      </c>
      <c r="S2907" s="13">
        <v>2.7</v>
      </c>
      <c r="T2907" s="13">
        <v>2.3</v>
      </c>
      <c r="U2907" s="13">
        <v>0.7</v>
      </c>
      <c r="V2907" s="13">
        <v>54.0</v>
      </c>
      <c r="W2907" s="11" t="str">
        <f t="shared" si="1"/>
        <v>C-Weak|BBVA|Retail|2025</v>
      </c>
      <c r="X2907" s="15">
        <f>(MAX(0,MIN(1,1-(K2907-scaling_params!$B$2)/(scaling_params!$C$2-scaling_params!$B$2)))+MAX(0,MIN(1,(L2907-scaling_params!$B$3)/(scaling_params!$C$3-scaling_params!$B$3))))/2</f>
        <v>0.1323529412</v>
      </c>
      <c r="Y2907" s="15">
        <f>(MAX(0,MIN(1,(M2907-scaling_params!$B$4)/(scaling_params!$C$4-scaling_params!$B$4)))+MAX(0,MIN(1,(N2907-scaling_params!$B$5)/(scaling_params!$C$5-scaling_params!$B$5))))/2</f>
        <v>0.4166666667</v>
      </c>
      <c r="Z2907" s="15">
        <f>(MAX(0,MIN(1,(O2907-scaling_params!$B$6)/(scaling_params!$C$6-scaling_params!$B$6)))+MAX(0,MIN(1,1-(P2907-scaling_params!$B$7)/(scaling_params!$C$7-scaling_params!$B$7)))+MAX(0,MIN(1,(T2907-scaling_params!$B$11)/(scaling_params!$C$11-scaling_params!$B$11))))/3</f>
        <v>0.07619047619</v>
      </c>
      <c r="AA2907" s="15">
        <f>(MAX(0,MIN(1,1-(Q2907-scaling_params!$B$8)/(scaling_params!$C$8-scaling_params!$B$8)))+MAX(0,MIN(1,(R2907-scaling_params!$B$9)/(scaling_params!$C$9-scaling_params!$B$9)))+MAX(0,MIN(1,(S2907-scaling_params!$B$10)/(scaling_params!$C$10-scaling_params!$B$10))))/3</f>
        <v>0.1162819558</v>
      </c>
      <c r="AB2907" s="15">
        <f>(MAX(0,MIN(1,(U2907-scaling_params!$B$12)/(scaling_params!$C$12-scaling_params!$B$12)))+MAX(0,MIN(1,(V2907-scaling_params!$B$13)/(scaling_params!$C$13-scaling_params!$B$13))))/2</f>
        <v>0.09636363636</v>
      </c>
      <c r="AC2907" s="13">
        <f>(scaling_params!$G$2*X2907+scaling_params!$G$3*Y2907+scaling_params!$G$4*Z2907+scaling_params!$G$5*AA2907+scaling_params!$G$6*AB2907)*100</f>
        <v>17.87609031</v>
      </c>
      <c r="AD2907" s="11" t="s">
        <v>681</v>
      </c>
      <c r="AE2907" s="11">
        <f t="shared" si="2"/>
        <v>0</v>
      </c>
    </row>
    <row r="2908" ht="15.75" customHeight="1">
      <c r="A2908" s="11" t="s">
        <v>633</v>
      </c>
      <c r="B2908" s="11" t="s">
        <v>163</v>
      </c>
      <c r="C2908" s="11" t="s">
        <v>610</v>
      </c>
      <c r="D2908" s="11" t="s">
        <v>181</v>
      </c>
      <c r="E2908" s="12">
        <v>2024.0</v>
      </c>
      <c r="F2908" s="11" t="s">
        <v>166</v>
      </c>
      <c r="G2908" s="11" t="s">
        <v>184</v>
      </c>
      <c r="H2908" s="11">
        <v>1.0</v>
      </c>
      <c r="I2908" s="13">
        <v>7.4</v>
      </c>
      <c r="J2908" s="11">
        <v>0.0</v>
      </c>
      <c r="K2908" s="13">
        <v>5.0</v>
      </c>
      <c r="L2908" s="13">
        <v>6.3</v>
      </c>
      <c r="M2908" s="11">
        <v>-12.0</v>
      </c>
      <c r="N2908" s="14">
        <v>0.67</v>
      </c>
      <c r="O2908" s="13">
        <v>58.2</v>
      </c>
      <c r="P2908" s="13">
        <v>10.1</v>
      </c>
      <c r="Q2908" s="13">
        <v>23.5</v>
      </c>
      <c r="R2908" s="13">
        <v>8.2</v>
      </c>
      <c r="S2908" s="13">
        <v>3.1</v>
      </c>
      <c r="T2908" s="13">
        <v>2.5</v>
      </c>
      <c r="U2908" s="13">
        <v>1.0</v>
      </c>
      <c r="V2908" s="13">
        <v>69.1</v>
      </c>
      <c r="W2908" s="11" t="str">
        <f t="shared" si="1"/>
        <v>C-Weak|BBVA|Corporate|2024</v>
      </c>
      <c r="X2908" s="15">
        <f>(MAX(0,MIN(1,1-(K2908-scaling_params!$B$2)/(scaling_params!$C$2-scaling_params!$B$2)))+MAX(0,MIN(1,(L2908-scaling_params!$B$3)/(scaling_params!$C$3-scaling_params!$B$3))))/2</f>
        <v>0.2426470588</v>
      </c>
      <c r="Y2908" s="15">
        <f>(MAX(0,MIN(1,(M2908-scaling_params!$B$4)/(scaling_params!$C$4-scaling_params!$B$4)))+MAX(0,MIN(1,(N2908-scaling_params!$B$5)/(scaling_params!$C$5-scaling_params!$B$5))))/2</f>
        <v>0.2916666667</v>
      </c>
      <c r="Z2908" s="15">
        <f>(MAX(0,MIN(1,(O2908-scaling_params!$B$6)/(scaling_params!$C$6-scaling_params!$B$6)))+MAX(0,MIN(1,1-(P2908-scaling_params!$B$7)/(scaling_params!$C$7-scaling_params!$B$7)))+MAX(0,MIN(1,(T2908-scaling_params!$B$11)/(scaling_params!$C$11-scaling_params!$B$11))))/3</f>
        <v>0.1216407355</v>
      </c>
      <c r="AA2908" s="15">
        <f>(MAX(0,MIN(1,1-(Q2908-scaling_params!$B$8)/(scaling_params!$C$8-scaling_params!$B$8)))+MAX(0,MIN(1,(R2908-scaling_params!$B$9)/(scaling_params!$C$9-scaling_params!$B$9)))+MAX(0,MIN(1,(S2908-scaling_params!$B$10)/(scaling_params!$C$10-scaling_params!$B$10))))/3</f>
        <v>0.1470588235</v>
      </c>
      <c r="AB2908" s="15">
        <f>(MAX(0,MIN(1,(U2908-scaling_params!$B$12)/(scaling_params!$C$12-scaling_params!$B$12)))+MAX(0,MIN(1,(V2908-scaling_params!$B$13)/(scaling_params!$C$13-scaling_params!$B$13))))/2</f>
        <v>0.2336363636</v>
      </c>
      <c r="AC2908" s="13">
        <f>(scaling_params!$G$2*X2908+scaling_params!$G$3*Y2908+scaling_params!$G$4*Z2908+scaling_params!$G$5*AA2908+scaling_params!$G$6*AB2908)*100</f>
        <v>20.76007422</v>
      </c>
      <c r="AD2908" s="11" t="s">
        <v>681</v>
      </c>
      <c r="AE2908" s="11">
        <f t="shared" si="2"/>
        <v>0</v>
      </c>
    </row>
    <row r="2909" ht="15.75" customHeight="1">
      <c r="A2909" s="11" t="s">
        <v>633</v>
      </c>
      <c r="B2909" s="11" t="s">
        <v>163</v>
      </c>
      <c r="C2909" s="11" t="s">
        <v>610</v>
      </c>
      <c r="D2909" s="11" t="s">
        <v>181</v>
      </c>
      <c r="E2909" s="12">
        <v>2025.0</v>
      </c>
      <c r="F2909" s="11" t="s">
        <v>166</v>
      </c>
      <c r="G2909" s="11" t="s">
        <v>184</v>
      </c>
      <c r="H2909" s="11">
        <v>1.0</v>
      </c>
      <c r="I2909" s="13">
        <v>7.1</v>
      </c>
      <c r="J2909" s="11">
        <v>0.0</v>
      </c>
      <c r="K2909" s="13">
        <v>5.1</v>
      </c>
      <c r="L2909" s="13">
        <v>5.6</v>
      </c>
      <c r="M2909" s="11">
        <v>-6.0</v>
      </c>
      <c r="N2909" s="14">
        <v>0.73</v>
      </c>
      <c r="O2909" s="13">
        <v>54.3</v>
      </c>
      <c r="P2909" s="13">
        <v>9.4</v>
      </c>
      <c r="Q2909" s="13">
        <v>22.9</v>
      </c>
      <c r="R2909" s="13">
        <v>7.0</v>
      </c>
      <c r="S2909" s="13">
        <v>3.3</v>
      </c>
      <c r="T2909" s="13">
        <v>3.2</v>
      </c>
      <c r="U2909" s="13">
        <v>0.8</v>
      </c>
      <c r="V2909" s="13">
        <v>69.8</v>
      </c>
      <c r="W2909" s="11" t="str">
        <f t="shared" si="1"/>
        <v>C-Weak|BBVA|Corporate|2025</v>
      </c>
      <c r="X2909" s="15">
        <f>(MAX(0,MIN(1,1-(K2909-scaling_params!$B$2)/(scaling_params!$C$2-scaling_params!$B$2)))+MAX(0,MIN(1,(L2909-scaling_params!$B$3)/(scaling_params!$C$3-scaling_params!$B$3))))/2</f>
        <v>0.1911764706</v>
      </c>
      <c r="Y2909" s="15">
        <f>(MAX(0,MIN(1,(M2909-scaling_params!$B$4)/(scaling_params!$C$4-scaling_params!$B$4)))+MAX(0,MIN(1,(N2909-scaling_params!$B$5)/(scaling_params!$C$5-scaling_params!$B$5))))/2</f>
        <v>0.3952380952</v>
      </c>
      <c r="Z2909" s="15">
        <f>(MAX(0,MIN(1,(O2909-scaling_params!$B$6)/(scaling_params!$C$6-scaling_params!$B$6)))+MAX(0,MIN(1,1-(P2909-scaling_params!$B$7)/(scaling_params!$C$7-scaling_params!$B$7)))+MAX(0,MIN(1,(T2909-scaling_params!$B$11)/(scaling_params!$C$11-scaling_params!$B$11))))/3</f>
        <v>0.1619047619</v>
      </c>
      <c r="AA2909" s="15">
        <f>(MAX(0,MIN(1,1-(Q2909-scaling_params!$B$8)/(scaling_params!$C$8-scaling_params!$B$8)))+MAX(0,MIN(1,(R2909-scaling_params!$B$9)/(scaling_params!$C$9-scaling_params!$B$9)))+MAX(0,MIN(1,(S2909-scaling_params!$B$10)/(scaling_params!$C$10-scaling_params!$B$10))))/3</f>
        <v>0.1666666667</v>
      </c>
      <c r="AB2909" s="15">
        <f>(MAX(0,MIN(1,(U2909-scaling_params!$B$12)/(scaling_params!$C$12-scaling_params!$B$12)))+MAX(0,MIN(1,(V2909-scaling_params!$B$13)/(scaling_params!$C$13-scaling_params!$B$13))))/2</f>
        <v>0.24</v>
      </c>
      <c r="AC2909" s="13">
        <f>(scaling_params!$G$2*X2909+scaling_params!$G$3*Y2909+scaling_params!$G$4*Z2909+scaling_params!$G$5*AA2909+scaling_params!$G$6*AB2909)*100</f>
        <v>23.35083754</v>
      </c>
      <c r="AD2909" s="11" t="s">
        <v>681</v>
      </c>
      <c r="AE2909" s="11">
        <f t="shared" si="2"/>
        <v>0</v>
      </c>
    </row>
    <row r="2910" ht="15.75" customHeight="1">
      <c r="A2910" s="11" t="s">
        <v>634</v>
      </c>
      <c r="B2910" s="11" t="s">
        <v>163</v>
      </c>
      <c r="C2910" s="11" t="s">
        <v>610</v>
      </c>
      <c r="D2910" s="11" t="s">
        <v>165</v>
      </c>
      <c r="E2910" s="12">
        <v>2024.0</v>
      </c>
      <c r="F2910" s="11" t="s">
        <v>171</v>
      </c>
      <c r="G2910" s="11" t="s">
        <v>167</v>
      </c>
      <c r="H2910" s="11">
        <v>1.0</v>
      </c>
      <c r="I2910" s="13">
        <v>7.4</v>
      </c>
      <c r="J2910" s="11">
        <v>1.0</v>
      </c>
      <c r="K2910" s="13">
        <v>5.2</v>
      </c>
      <c r="L2910" s="13">
        <v>3.2</v>
      </c>
      <c r="M2910" s="11">
        <v>-23.0</v>
      </c>
      <c r="N2910" s="14">
        <v>0.61</v>
      </c>
      <c r="O2910" s="13">
        <v>53.3</v>
      </c>
      <c r="P2910" s="13">
        <v>9.3</v>
      </c>
      <c r="Q2910" s="13">
        <v>24.0</v>
      </c>
      <c r="R2910" s="13">
        <v>6.7</v>
      </c>
      <c r="S2910" s="13">
        <v>2.2</v>
      </c>
      <c r="T2910" s="13">
        <v>1.8</v>
      </c>
      <c r="U2910" s="13">
        <v>0.6</v>
      </c>
      <c r="V2910" s="13">
        <v>66.6</v>
      </c>
      <c r="W2910" s="11" t="str">
        <f t="shared" si="1"/>
        <v>C-Weak|BBVA|Operations|2024</v>
      </c>
      <c r="X2910" s="15">
        <f>(MAX(0,MIN(1,1-(K2910-scaling_params!$B$2)/(scaling_params!$C$2-scaling_params!$B$2)))+MAX(0,MIN(1,(L2910-scaling_params!$B$3)/(scaling_params!$C$3-scaling_params!$B$3))))/2</f>
        <v>0.01470588235</v>
      </c>
      <c r="Y2910" s="15">
        <f>(MAX(0,MIN(1,(M2910-scaling_params!$B$4)/(scaling_params!$C$4-scaling_params!$B$4)))+MAX(0,MIN(1,(N2910-scaling_params!$B$5)/(scaling_params!$C$5-scaling_params!$B$5))))/2</f>
        <v>0.1642857143</v>
      </c>
      <c r="Z2910" s="15">
        <f>(MAX(0,MIN(1,(O2910-scaling_params!$B$6)/(scaling_params!$C$6-scaling_params!$B$6)))+MAX(0,MIN(1,1-(P2910-scaling_params!$B$7)/(scaling_params!$C$7-scaling_params!$B$7)))+MAX(0,MIN(1,(T2910-scaling_params!$B$11)/(scaling_params!$C$11-scaling_params!$B$11))))/3</f>
        <v>0.02857142857</v>
      </c>
      <c r="AA2910" s="15">
        <f>(MAX(0,MIN(1,1-(Q2910-scaling_params!$B$8)/(scaling_params!$C$8-scaling_params!$B$8)))+MAX(0,MIN(1,(R2910-scaling_params!$B$9)/(scaling_params!$C$9-scaling_params!$B$9)))+MAX(0,MIN(1,(S2910-scaling_params!$B$10)/(scaling_params!$C$10-scaling_params!$B$10))))/3</f>
        <v>0.05882352941</v>
      </c>
      <c r="AB2910" s="15">
        <f>(MAX(0,MIN(1,(U2910-scaling_params!$B$12)/(scaling_params!$C$12-scaling_params!$B$12)))+MAX(0,MIN(1,(V2910-scaling_params!$B$13)/(scaling_params!$C$13-scaling_params!$B$13))))/2</f>
        <v>0.2109090909</v>
      </c>
      <c r="AC2910" s="13">
        <f>(scaling_params!$G$2*X2910+scaling_params!$G$3*Y2910+scaling_params!$G$4*Z2910+scaling_params!$G$5*AA2910+scaling_params!$G$6*AB2910)*100</f>
        <v>8.401752483</v>
      </c>
      <c r="AD2910" s="11" t="s">
        <v>681</v>
      </c>
      <c r="AE2910" s="11">
        <f t="shared" si="2"/>
        <v>0</v>
      </c>
    </row>
    <row r="2911" ht="15.75" customHeight="1">
      <c r="A2911" s="11" t="s">
        <v>634</v>
      </c>
      <c r="B2911" s="11" t="s">
        <v>163</v>
      </c>
      <c r="C2911" s="11" t="s">
        <v>610</v>
      </c>
      <c r="D2911" s="11" t="s">
        <v>165</v>
      </c>
      <c r="E2911" s="12">
        <v>2025.0</v>
      </c>
      <c r="F2911" s="11" t="s">
        <v>171</v>
      </c>
      <c r="G2911" s="11" t="s">
        <v>167</v>
      </c>
      <c r="H2911" s="11">
        <v>1.0</v>
      </c>
      <c r="I2911" s="13">
        <v>7.1</v>
      </c>
      <c r="J2911" s="11">
        <v>0.0</v>
      </c>
      <c r="K2911" s="13">
        <v>4.5</v>
      </c>
      <c r="L2911" s="13">
        <v>4.9</v>
      </c>
      <c r="M2911" s="11">
        <v>-7.0</v>
      </c>
      <c r="N2911" s="14">
        <v>0.65</v>
      </c>
      <c r="O2911" s="13">
        <v>52.7</v>
      </c>
      <c r="P2911" s="13">
        <v>9.3</v>
      </c>
      <c r="Q2911" s="13">
        <v>21.4</v>
      </c>
      <c r="R2911" s="13">
        <v>5.7</v>
      </c>
      <c r="S2911" s="13">
        <v>1.9</v>
      </c>
      <c r="T2911" s="13">
        <v>1.7</v>
      </c>
      <c r="U2911" s="13">
        <v>0.5</v>
      </c>
      <c r="V2911" s="13">
        <v>49.1</v>
      </c>
      <c r="W2911" s="11" t="str">
        <f t="shared" si="1"/>
        <v>C-Weak|BBVA|Operations|2025</v>
      </c>
      <c r="X2911" s="15">
        <f>(MAX(0,MIN(1,1-(K2911-scaling_params!$B$2)/(scaling_params!$C$2-scaling_params!$B$2)))+MAX(0,MIN(1,(L2911-scaling_params!$B$3)/(scaling_params!$C$3-scaling_params!$B$3))))/2</f>
        <v>0.1397058824</v>
      </c>
      <c r="Y2911" s="15">
        <f>(MAX(0,MIN(1,(M2911-scaling_params!$B$4)/(scaling_params!$C$4-scaling_params!$B$4)))+MAX(0,MIN(1,(N2911-scaling_params!$B$5)/(scaling_params!$C$5-scaling_params!$B$5))))/2</f>
        <v>0.2904761905</v>
      </c>
      <c r="Z2911" s="15">
        <f>(MAX(0,MIN(1,(O2911-scaling_params!$B$6)/(scaling_params!$C$6-scaling_params!$B$6)))+MAX(0,MIN(1,1-(P2911-scaling_params!$B$7)/(scaling_params!$C$7-scaling_params!$B$7)))+MAX(0,MIN(1,(T2911-scaling_params!$B$11)/(scaling_params!$C$11-scaling_params!$B$11))))/3</f>
        <v>0.01904761905</v>
      </c>
      <c r="AA2911" s="15">
        <f>(MAX(0,MIN(1,1-(Q2911-scaling_params!$B$8)/(scaling_params!$C$8-scaling_params!$B$8)))+MAX(0,MIN(1,(R2911-scaling_params!$B$9)/(scaling_params!$C$9-scaling_params!$B$9)))+MAX(0,MIN(1,(S2911-scaling_params!$B$10)/(scaling_params!$C$10-scaling_params!$B$10))))/3</f>
        <v>0.02941176471</v>
      </c>
      <c r="AB2911" s="15">
        <f>(MAX(0,MIN(1,(U2911-scaling_params!$B$12)/(scaling_params!$C$12-scaling_params!$B$12)))+MAX(0,MIN(1,(V2911-scaling_params!$B$13)/(scaling_params!$C$13-scaling_params!$B$13))))/2</f>
        <v>0.05181818182</v>
      </c>
      <c r="AC2911" s="13">
        <f>(scaling_params!$G$2*X2911+scaling_params!$G$3*Y2911+scaling_params!$G$4*Z2911+scaling_params!$G$5*AA2911+scaling_params!$G$6*AB2911)*100</f>
        <v>11.68599936</v>
      </c>
      <c r="AD2911" s="11" t="s">
        <v>681</v>
      </c>
      <c r="AE2911" s="11">
        <f t="shared" si="2"/>
        <v>0</v>
      </c>
    </row>
    <row r="2912" ht="15.75" customHeight="1">
      <c r="A2912" s="11" t="s">
        <v>635</v>
      </c>
      <c r="B2912" s="11" t="s">
        <v>163</v>
      </c>
      <c r="C2912" s="11" t="s">
        <v>610</v>
      </c>
      <c r="D2912" s="11" t="s">
        <v>170</v>
      </c>
      <c r="E2912" s="12">
        <v>2024.0</v>
      </c>
      <c r="F2912" s="11" t="s">
        <v>171</v>
      </c>
      <c r="G2912" s="11" t="s">
        <v>172</v>
      </c>
      <c r="H2912" s="11">
        <v>2.0</v>
      </c>
      <c r="I2912" s="13">
        <v>7.4</v>
      </c>
      <c r="J2912" s="11">
        <v>0.0</v>
      </c>
      <c r="K2912" s="13">
        <v>4.7</v>
      </c>
      <c r="L2912" s="13">
        <v>5.5</v>
      </c>
      <c r="M2912" s="11">
        <v>-27.0</v>
      </c>
      <c r="N2912" s="14">
        <v>0.73</v>
      </c>
      <c r="O2912" s="13">
        <v>58.3</v>
      </c>
      <c r="P2912" s="13">
        <v>9.6</v>
      </c>
      <c r="Q2912" s="13">
        <v>23.0</v>
      </c>
      <c r="R2912" s="13">
        <v>10.9</v>
      </c>
      <c r="S2912" s="13">
        <v>2.6</v>
      </c>
      <c r="T2912" s="13">
        <v>2.5</v>
      </c>
      <c r="U2912" s="13">
        <v>1.0</v>
      </c>
      <c r="V2912" s="13">
        <v>58.1</v>
      </c>
      <c r="W2912" s="11" t="str">
        <f t="shared" si="1"/>
        <v>C-Weak|BBVA|Risk|2024</v>
      </c>
      <c r="X2912" s="15">
        <f>(MAX(0,MIN(1,1-(K2912-scaling_params!$B$2)/(scaling_params!$C$2-scaling_params!$B$2)))+MAX(0,MIN(1,(L2912-scaling_params!$B$3)/(scaling_params!$C$3-scaling_params!$B$3))))/2</f>
        <v>0.1838235294</v>
      </c>
      <c r="Y2912" s="15">
        <f>(MAX(0,MIN(1,(M2912-scaling_params!$B$4)/(scaling_params!$C$4-scaling_params!$B$4)))+MAX(0,MIN(1,(N2912-scaling_params!$B$5)/(scaling_params!$C$5-scaling_params!$B$5))))/2</f>
        <v>0.2952380952</v>
      </c>
      <c r="Z2912" s="15">
        <f>(MAX(0,MIN(1,(O2912-scaling_params!$B$6)/(scaling_params!$C$6-scaling_params!$B$6)))+MAX(0,MIN(1,1-(P2912-scaling_params!$B$7)/(scaling_params!$C$7-scaling_params!$B$7)))+MAX(0,MIN(1,(T2912-scaling_params!$B$11)/(scaling_params!$C$11-scaling_params!$B$11))))/3</f>
        <v>0.1232909005</v>
      </c>
      <c r="AA2912" s="15">
        <f>(MAX(0,MIN(1,1-(Q2912-scaling_params!$B$8)/(scaling_params!$C$8-scaling_params!$B$8)))+MAX(0,MIN(1,(R2912-scaling_params!$B$9)/(scaling_params!$C$9-scaling_params!$B$9)))+MAX(0,MIN(1,(S2912-scaling_params!$B$10)/(scaling_params!$C$10-scaling_params!$B$10))))/3</f>
        <v>0.1191362621</v>
      </c>
      <c r="AB2912" s="15">
        <f>(MAX(0,MIN(1,(U2912-scaling_params!$B$12)/(scaling_params!$C$12-scaling_params!$B$12)))+MAX(0,MIN(1,(V2912-scaling_params!$B$13)/(scaling_params!$C$13-scaling_params!$B$13))))/2</f>
        <v>0.1336363636</v>
      </c>
      <c r="AC2912" s="13">
        <f>(scaling_params!$G$2*X2912+scaling_params!$G$3*Y2912+scaling_params!$G$4*Z2912+scaling_params!$G$5*AA2912+scaling_params!$G$6*AB2912)*100</f>
        <v>17.82899165</v>
      </c>
      <c r="AD2912" s="11" t="s">
        <v>681</v>
      </c>
      <c r="AE2912" s="11">
        <f t="shared" si="2"/>
        <v>0</v>
      </c>
    </row>
    <row r="2913" ht="15.75" customHeight="1">
      <c r="A2913" s="11" t="s">
        <v>635</v>
      </c>
      <c r="B2913" s="11" t="s">
        <v>163</v>
      </c>
      <c r="C2913" s="11" t="s">
        <v>610</v>
      </c>
      <c r="D2913" s="11" t="s">
        <v>170</v>
      </c>
      <c r="E2913" s="12">
        <v>2025.0</v>
      </c>
      <c r="F2913" s="11" t="s">
        <v>171</v>
      </c>
      <c r="G2913" s="11" t="s">
        <v>172</v>
      </c>
      <c r="H2913" s="11">
        <v>2.0</v>
      </c>
      <c r="I2913" s="13">
        <v>7.1</v>
      </c>
      <c r="J2913" s="11">
        <v>0.0</v>
      </c>
      <c r="K2913" s="13">
        <v>4.1</v>
      </c>
      <c r="L2913" s="13">
        <v>6.0</v>
      </c>
      <c r="M2913" s="11">
        <v>-10.0</v>
      </c>
      <c r="N2913" s="14">
        <v>0.66</v>
      </c>
      <c r="O2913" s="13">
        <v>54.6</v>
      </c>
      <c r="P2913" s="13">
        <v>8.4</v>
      </c>
      <c r="Q2913" s="13">
        <v>21.3</v>
      </c>
      <c r="R2913" s="13">
        <v>7.8</v>
      </c>
      <c r="S2913" s="13">
        <v>3.0</v>
      </c>
      <c r="T2913" s="13">
        <v>2.2</v>
      </c>
      <c r="U2913" s="13">
        <v>0.9</v>
      </c>
      <c r="V2913" s="13">
        <v>52.0</v>
      </c>
      <c r="W2913" s="11" t="str">
        <f t="shared" si="1"/>
        <v>C-Weak|BBVA|Risk|2025</v>
      </c>
      <c r="X2913" s="15">
        <f>(MAX(0,MIN(1,1-(K2913-scaling_params!$B$2)/(scaling_params!$C$2-scaling_params!$B$2)))+MAX(0,MIN(1,(L2913-scaling_params!$B$3)/(scaling_params!$C$3-scaling_params!$B$3))))/2</f>
        <v>0.2205882353</v>
      </c>
      <c r="Y2913" s="15">
        <f>(MAX(0,MIN(1,(M2913-scaling_params!$B$4)/(scaling_params!$C$4-scaling_params!$B$4)))+MAX(0,MIN(1,(N2913-scaling_params!$B$5)/(scaling_params!$C$5-scaling_params!$B$5))))/2</f>
        <v>0.2886904762</v>
      </c>
      <c r="Z2913" s="15">
        <f>(MAX(0,MIN(1,(O2913-scaling_params!$B$6)/(scaling_params!$C$6-scaling_params!$B$6)))+MAX(0,MIN(1,1-(P2913-scaling_params!$B$7)/(scaling_params!$C$7-scaling_params!$B$7)))+MAX(0,MIN(1,(T2913-scaling_params!$B$11)/(scaling_params!$C$11-scaling_params!$B$11))))/3</f>
        <v>0.1387387387</v>
      </c>
      <c r="AA2913" s="15">
        <f>(MAX(0,MIN(1,1-(Q2913-scaling_params!$B$8)/(scaling_params!$C$8-scaling_params!$B$8)))+MAX(0,MIN(1,(R2913-scaling_params!$B$9)/(scaling_params!$C$9-scaling_params!$B$9)))+MAX(0,MIN(1,(S2913-scaling_params!$B$10)/(scaling_params!$C$10-scaling_params!$B$10))))/3</f>
        <v>0.137254902</v>
      </c>
      <c r="AB2913" s="15">
        <f>(MAX(0,MIN(1,(U2913-scaling_params!$B$12)/(scaling_params!$C$12-scaling_params!$B$12)))+MAX(0,MIN(1,(V2913-scaling_params!$B$13)/(scaling_params!$C$13-scaling_params!$B$13))))/2</f>
        <v>0.07818181818</v>
      </c>
      <c r="AC2913" s="13">
        <f>(scaling_params!$G$2*X2913+scaling_params!$G$3*Y2913+scaling_params!$G$4*Z2913+scaling_params!$G$5*AA2913+scaling_params!$G$6*AB2913)*100</f>
        <v>18.56664181</v>
      </c>
      <c r="AD2913" s="11" t="s">
        <v>681</v>
      </c>
      <c r="AE2913" s="11">
        <f t="shared" si="2"/>
        <v>0</v>
      </c>
    </row>
    <row r="2914" ht="15.75" customHeight="1">
      <c r="A2914" s="11" t="s">
        <v>636</v>
      </c>
      <c r="B2914" s="11" t="s">
        <v>163</v>
      </c>
      <c r="C2914" s="11" t="s">
        <v>610</v>
      </c>
      <c r="D2914" s="11" t="s">
        <v>170</v>
      </c>
      <c r="E2914" s="12">
        <v>2024.0</v>
      </c>
      <c r="F2914" s="11" t="s">
        <v>166</v>
      </c>
      <c r="G2914" s="11" t="s">
        <v>167</v>
      </c>
      <c r="H2914" s="11">
        <v>1.0</v>
      </c>
      <c r="I2914" s="13">
        <v>7.4</v>
      </c>
      <c r="J2914" s="11">
        <v>0.0</v>
      </c>
      <c r="K2914" s="13">
        <v>4.7</v>
      </c>
      <c r="L2914" s="13">
        <v>4.9</v>
      </c>
      <c r="M2914" s="11">
        <v>17.0</v>
      </c>
      <c r="N2914" s="14">
        <v>0.72</v>
      </c>
      <c r="O2914" s="13">
        <v>58.3</v>
      </c>
      <c r="P2914" s="13">
        <v>9.6</v>
      </c>
      <c r="Q2914" s="13">
        <v>23.0</v>
      </c>
      <c r="R2914" s="13">
        <v>10.9</v>
      </c>
      <c r="S2914" s="13">
        <v>2.4</v>
      </c>
      <c r="T2914" s="13">
        <v>2.4</v>
      </c>
      <c r="U2914" s="13">
        <v>1.0</v>
      </c>
      <c r="V2914" s="13">
        <v>62.1</v>
      </c>
      <c r="W2914" s="11" t="str">
        <f t="shared" si="1"/>
        <v>C-Weak|BBVA|Risk|2024</v>
      </c>
      <c r="X2914" s="15">
        <f>(MAX(0,MIN(1,1-(K2914-scaling_params!$B$2)/(scaling_params!$C$2-scaling_params!$B$2)))+MAX(0,MIN(1,(L2914-scaling_params!$B$3)/(scaling_params!$C$3-scaling_params!$B$3))))/2</f>
        <v>0.1397058824</v>
      </c>
      <c r="Y2914" s="15">
        <f>(MAX(0,MIN(1,(M2914-scaling_params!$B$4)/(scaling_params!$C$4-scaling_params!$B$4)))+MAX(0,MIN(1,(N2914-scaling_params!$B$5)/(scaling_params!$C$5-scaling_params!$B$5))))/2</f>
        <v>0.4922619048</v>
      </c>
      <c r="Z2914" s="15">
        <f>(MAX(0,MIN(1,(O2914-scaling_params!$B$6)/(scaling_params!$C$6-scaling_params!$B$6)))+MAX(0,MIN(1,1-(P2914-scaling_params!$B$7)/(scaling_params!$C$7-scaling_params!$B$7)))+MAX(0,MIN(1,(T2914-scaling_params!$B$11)/(scaling_params!$C$11-scaling_params!$B$11))))/3</f>
        <v>0.113767091</v>
      </c>
      <c r="AA2914" s="15">
        <f>(MAX(0,MIN(1,1-(Q2914-scaling_params!$B$8)/(scaling_params!$C$8-scaling_params!$B$8)))+MAX(0,MIN(1,(R2914-scaling_params!$B$9)/(scaling_params!$C$9-scaling_params!$B$9)))+MAX(0,MIN(1,(S2914-scaling_params!$B$10)/(scaling_params!$C$10-scaling_params!$B$10))))/3</f>
        <v>0.09952841896</v>
      </c>
      <c r="AB2914" s="15">
        <f>(MAX(0,MIN(1,(U2914-scaling_params!$B$12)/(scaling_params!$C$12-scaling_params!$B$12)))+MAX(0,MIN(1,(V2914-scaling_params!$B$13)/(scaling_params!$C$13-scaling_params!$B$13))))/2</f>
        <v>0.17</v>
      </c>
      <c r="AC2914" s="13">
        <f>(scaling_params!$G$2*X2914+scaling_params!$G$3*Y2914+scaling_params!$G$4*Z2914+scaling_params!$G$5*AA2914+scaling_params!$G$6*AB2914)*100</f>
        <v>21.28246981</v>
      </c>
      <c r="AD2914" s="11" t="s">
        <v>681</v>
      </c>
      <c r="AE2914" s="11">
        <f t="shared" si="2"/>
        <v>0</v>
      </c>
    </row>
    <row r="2915" ht="15.75" customHeight="1">
      <c r="A2915" s="11" t="s">
        <v>636</v>
      </c>
      <c r="B2915" s="11" t="s">
        <v>163</v>
      </c>
      <c r="C2915" s="11" t="s">
        <v>610</v>
      </c>
      <c r="D2915" s="11" t="s">
        <v>170</v>
      </c>
      <c r="E2915" s="12">
        <v>2025.0</v>
      </c>
      <c r="F2915" s="11" t="s">
        <v>166</v>
      </c>
      <c r="G2915" s="11" t="s">
        <v>167</v>
      </c>
      <c r="H2915" s="11">
        <v>1.0</v>
      </c>
      <c r="I2915" s="13">
        <v>7.1</v>
      </c>
      <c r="J2915" s="11">
        <v>0.0</v>
      </c>
      <c r="K2915" s="13">
        <v>4.1</v>
      </c>
      <c r="L2915" s="13">
        <v>5.4</v>
      </c>
      <c r="M2915" s="11">
        <v>-6.0</v>
      </c>
      <c r="N2915" s="14">
        <v>0.69</v>
      </c>
      <c r="O2915" s="13">
        <v>54.6</v>
      </c>
      <c r="P2915" s="13">
        <v>8.4</v>
      </c>
      <c r="Q2915" s="13">
        <v>21.3</v>
      </c>
      <c r="R2915" s="13">
        <v>7.8</v>
      </c>
      <c r="S2915" s="13">
        <v>3.2</v>
      </c>
      <c r="T2915" s="13">
        <v>3.2</v>
      </c>
      <c r="U2915" s="13">
        <v>0.9</v>
      </c>
      <c r="V2915" s="13">
        <v>54.0</v>
      </c>
      <c r="W2915" s="11" t="str">
        <f t="shared" si="1"/>
        <v>C-Weak|BBVA|Risk|2025</v>
      </c>
      <c r="X2915" s="15">
        <f>(MAX(0,MIN(1,1-(K2915-scaling_params!$B$2)/(scaling_params!$C$2-scaling_params!$B$2)))+MAX(0,MIN(1,(L2915-scaling_params!$B$3)/(scaling_params!$C$3-scaling_params!$B$3))))/2</f>
        <v>0.1764705882</v>
      </c>
      <c r="Y2915" s="15">
        <f>(MAX(0,MIN(1,(M2915-scaling_params!$B$4)/(scaling_params!$C$4-scaling_params!$B$4)))+MAX(0,MIN(1,(N2915-scaling_params!$B$5)/(scaling_params!$C$5-scaling_params!$B$5))))/2</f>
        <v>0.3452380952</v>
      </c>
      <c r="Z2915" s="15">
        <f>(MAX(0,MIN(1,(O2915-scaling_params!$B$6)/(scaling_params!$C$6-scaling_params!$B$6)))+MAX(0,MIN(1,1-(P2915-scaling_params!$B$7)/(scaling_params!$C$7-scaling_params!$B$7)))+MAX(0,MIN(1,(T2915-scaling_params!$B$11)/(scaling_params!$C$11-scaling_params!$B$11))))/3</f>
        <v>0.233976834</v>
      </c>
      <c r="AA2915" s="15">
        <f>(MAX(0,MIN(1,1-(Q2915-scaling_params!$B$8)/(scaling_params!$C$8-scaling_params!$B$8)))+MAX(0,MIN(1,(R2915-scaling_params!$B$9)/(scaling_params!$C$9-scaling_params!$B$9)))+MAX(0,MIN(1,(S2915-scaling_params!$B$10)/(scaling_params!$C$10-scaling_params!$B$10))))/3</f>
        <v>0.1568627451</v>
      </c>
      <c r="AB2915" s="15">
        <f>(MAX(0,MIN(1,(U2915-scaling_params!$B$12)/(scaling_params!$C$12-scaling_params!$B$12)))+MAX(0,MIN(1,(V2915-scaling_params!$B$13)/(scaling_params!$C$13-scaling_params!$B$13))))/2</f>
        <v>0.09636363636</v>
      </c>
      <c r="AC2915" s="13">
        <f>(scaling_params!$G$2*X2915+scaling_params!$G$3*Y2915+scaling_params!$G$4*Z2915+scaling_params!$G$5*AA2915+scaling_params!$G$6*AB2915)*100</f>
        <v>21.65648488</v>
      </c>
      <c r="AD2915" s="11" t="s">
        <v>681</v>
      </c>
      <c r="AE2915" s="11">
        <f t="shared" si="2"/>
        <v>0</v>
      </c>
    </row>
    <row r="2916" ht="15.75" customHeight="1">
      <c r="A2916" s="11" t="s">
        <v>637</v>
      </c>
      <c r="B2916" s="11" t="s">
        <v>163</v>
      </c>
      <c r="C2916" s="11" t="s">
        <v>610</v>
      </c>
      <c r="D2916" s="11" t="s">
        <v>165</v>
      </c>
      <c r="E2916" s="12">
        <v>2024.0</v>
      </c>
      <c r="F2916" s="11" t="s">
        <v>166</v>
      </c>
      <c r="G2916" s="11" t="s">
        <v>175</v>
      </c>
      <c r="H2916" s="11">
        <v>1.0</v>
      </c>
      <c r="I2916" s="13">
        <v>7.4</v>
      </c>
      <c r="J2916" s="11">
        <v>0.0</v>
      </c>
      <c r="K2916" s="13">
        <v>5.2</v>
      </c>
      <c r="L2916" s="13">
        <v>4.1</v>
      </c>
      <c r="M2916" s="11">
        <v>-27.0</v>
      </c>
      <c r="N2916" s="14">
        <v>0.64</v>
      </c>
      <c r="O2916" s="13">
        <v>53.3</v>
      </c>
      <c r="P2916" s="13">
        <v>9.3</v>
      </c>
      <c r="Q2916" s="13">
        <v>24.0</v>
      </c>
      <c r="R2916" s="13">
        <v>6.7</v>
      </c>
      <c r="S2916" s="13">
        <v>2.5</v>
      </c>
      <c r="T2916" s="13">
        <v>1.9</v>
      </c>
      <c r="U2916" s="13">
        <v>0.6</v>
      </c>
      <c r="V2916" s="13">
        <v>54.1</v>
      </c>
      <c r="W2916" s="11" t="str">
        <f t="shared" si="1"/>
        <v>C-Weak|BBVA|Operations|2024</v>
      </c>
      <c r="X2916" s="15">
        <f>(MAX(0,MIN(1,1-(K2916-scaling_params!$B$2)/(scaling_params!$C$2-scaling_params!$B$2)))+MAX(0,MIN(1,(L2916-scaling_params!$B$3)/(scaling_params!$C$3-scaling_params!$B$3))))/2</f>
        <v>0.08088235294</v>
      </c>
      <c r="Y2916" s="15">
        <f>(MAX(0,MIN(1,(M2916-scaling_params!$B$4)/(scaling_params!$C$4-scaling_params!$B$4)))+MAX(0,MIN(1,(N2916-scaling_params!$B$5)/(scaling_params!$C$5-scaling_params!$B$5))))/2</f>
        <v>0.1827380952</v>
      </c>
      <c r="Z2916" s="15">
        <f>(MAX(0,MIN(1,(O2916-scaling_params!$B$6)/(scaling_params!$C$6-scaling_params!$B$6)))+MAX(0,MIN(1,1-(P2916-scaling_params!$B$7)/(scaling_params!$C$7-scaling_params!$B$7)))+MAX(0,MIN(1,(T2916-scaling_params!$B$11)/(scaling_params!$C$11-scaling_params!$B$11))))/3</f>
        <v>0.0380952381</v>
      </c>
      <c r="AA2916" s="15">
        <f>(MAX(0,MIN(1,1-(Q2916-scaling_params!$B$8)/(scaling_params!$C$8-scaling_params!$B$8)))+MAX(0,MIN(1,(R2916-scaling_params!$B$9)/(scaling_params!$C$9-scaling_params!$B$9)))+MAX(0,MIN(1,(S2916-scaling_params!$B$10)/(scaling_params!$C$10-scaling_params!$B$10))))/3</f>
        <v>0.08823529412</v>
      </c>
      <c r="AB2916" s="15">
        <f>(MAX(0,MIN(1,(U2916-scaling_params!$B$12)/(scaling_params!$C$12-scaling_params!$B$12)))+MAX(0,MIN(1,(V2916-scaling_params!$B$13)/(scaling_params!$C$13-scaling_params!$B$13))))/2</f>
        <v>0.09727272727</v>
      </c>
      <c r="AC2916" s="13">
        <f>(scaling_params!$G$2*X2916+scaling_params!$G$3*Y2916+scaling_params!$G$4*Z2916+scaling_params!$G$5*AA2916+scaling_params!$G$6*AB2916)*100</f>
        <v>9.791077986</v>
      </c>
      <c r="AD2916" s="11" t="s">
        <v>681</v>
      </c>
      <c r="AE2916" s="11">
        <f t="shared" si="2"/>
        <v>0</v>
      </c>
    </row>
    <row r="2917" ht="15.75" customHeight="1">
      <c r="A2917" s="11" t="s">
        <v>637</v>
      </c>
      <c r="B2917" s="11" t="s">
        <v>163</v>
      </c>
      <c r="C2917" s="11" t="s">
        <v>610</v>
      </c>
      <c r="D2917" s="11" t="s">
        <v>165</v>
      </c>
      <c r="E2917" s="12">
        <v>2025.0</v>
      </c>
      <c r="F2917" s="11" t="s">
        <v>166</v>
      </c>
      <c r="G2917" s="11" t="s">
        <v>175</v>
      </c>
      <c r="H2917" s="11">
        <v>1.0</v>
      </c>
      <c r="I2917" s="13">
        <v>7.1</v>
      </c>
      <c r="J2917" s="11">
        <v>0.0</v>
      </c>
      <c r="K2917" s="13">
        <v>4.5</v>
      </c>
      <c r="L2917" s="13">
        <v>4.3</v>
      </c>
      <c r="M2917" s="11">
        <v>-25.0</v>
      </c>
      <c r="N2917" s="14">
        <v>0.65</v>
      </c>
      <c r="O2917" s="13">
        <v>52.7</v>
      </c>
      <c r="P2917" s="13">
        <v>9.3</v>
      </c>
      <c r="Q2917" s="13">
        <v>21.4</v>
      </c>
      <c r="R2917" s="13">
        <v>5.7</v>
      </c>
      <c r="S2917" s="13">
        <v>2.3</v>
      </c>
      <c r="T2917" s="13">
        <v>1.7</v>
      </c>
      <c r="U2917" s="13">
        <v>0.5</v>
      </c>
      <c r="V2917" s="13">
        <v>50.0</v>
      </c>
      <c r="W2917" s="11" t="str">
        <f t="shared" si="1"/>
        <v>C-Weak|BBVA|Operations|2025</v>
      </c>
      <c r="X2917" s="15">
        <f>(MAX(0,MIN(1,1-(K2917-scaling_params!$B$2)/(scaling_params!$C$2-scaling_params!$B$2)))+MAX(0,MIN(1,(L2917-scaling_params!$B$3)/(scaling_params!$C$3-scaling_params!$B$3))))/2</f>
        <v>0.09558823529</v>
      </c>
      <c r="Y2917" s="15">
        <f>(MAX(0,MIN(1,(M2917-scaling_params!$B$4)/(scaling_params!$C$4-scaling_params!$B$4)))+MAX(0,MIN(1,(N2917-scaling_params!$B$5)/(scaling_params!$C$5-scaling_params!$B$5))))/2</f>
        <v>0.2047619048</v>
      </c>
      <c r="Z2917" s="15">
        <f>(MAX(0,MIN(1,(O2917-scaling_params!$B$6)/(scaling_params!$C$6-scaling_params!$B$6)))+MAX(0,MIN(1,1-(P2917-scaling_params!$B$7)/(scaling_params!$C$7-scaling_params!$B$7)))+MAX(0,MIN(1,(T2917-scaling_params!$B$11)/(scaling_params!$C$11-scaling_params!$B$11))))/3</f>
        <v>0.01904761905</v>
      </c>
      <c r="AA2917" s="15">
        <f>(MAX(0,MIN(1,1-(Q2917-scaling_params!$B$8)/(scaling_params!$C$8-scaling_params!$B$8)))+MAX(0,MIN(1,(R2917-scaling_params!$B$9)/(scaling_params!$C$9-scaling_params!$B$9)))+MAX(0,MIN(1,(S2917-scaling_params!$B$10)/(scaling_params!$C$10-scaling_params!$B$10))))/3</f>
        <v>0.06862745098</v>
      </c>
      <c r="AB2917" s="15">
        <f>(MAX(0,MIN(1,(U2917-scaling_params!$B$12)/(scaling_params!$C$12-scaling_params!$B$12)))+MAX(0,MIN(1,(V2917-scaling_params!$B$13)/(scaling_params!$C$13-scaling_params!$B$13))))/2</f>
        <v>0.06</v>
      </c>
      <c r="AC2917" s="13">
        <f>(scaling_params!$G$2*X2917+scaling_params!$G$3*Y2917+scaling_params!$G$4*Z2917+scaling_params!$G$5*AA2917+scaling_params!$G$6*AB2917)*100</f>
        <v>9.421690476</v>
      </c>
      <c r="AD2917" s="11" t="s">
        <v>681</v>
      </c>
      <c r="AE2917" s="11">
        <f t="shared" si="2"/>
        <v>0</v>
      </c>
    </row>
    <row r="2918" ht="15.75" customHeight="1">
      <c r="A2918" s="11" t="s">
        <v>638</v>
      </c>
      <c r="B2918" s="11" t="s">
        <v>163</v>
      </c>
      <c r="C2918" s="11" t="s">
        <v>610</v>
      </c>
      <c r="D2918" s="11" t="s">
        <v>170</v>
      </c>
      <c r="E2918" s="12">
        <v>2024.0</v>
      </c>
      <c r="F2918" s="11" t="s">
        <v>166</v>
      </c>
      <c r="G2918" s="11" t="s">
        <v>167</v>
      </c>
      <c r="H2918" s="11">
        <v>4.0</v>
      </c>
      <c r="I2918" s="13">
        <v>7.4</v>
      </c>
      <c r="J2918" s="11">
        <v>0.0</v>
      </c>
      <c r="K2918" s="13">
        <v>4.7</v>
      </c>
      <c r="L2918" s="13">
        <v>3.9</v>
      </c>
      <c r="M2918" s="11">
        <v>-32.0</v>
      </c>
      <c r="N2918" s="14">
        <v>0.66</v>
      </c>
      <c r="O2918" s="13">
        <v>58.3</v>
      </c>
      <c r="P2918" s="13">
        <v>9.6</v>
      </c>
      <c r="Q2918" s="13">
        <v>23.0</v>
      </c>
      <c r="R2918" s="13">
        <v>10.9</v>
      </c>
      <c r="S2918" s="13">
        <v>1.7</v>
      </c>
      <c r="T2918" s="13">
        <v>1.9</v>
      </c>
      <c r="U2918" s="13">
        <v>1.0</v>
      </c>
      <c r="V2918" s="13">
        <v>55.8</v>
      </c>
      <c r="W2918" s="11" t="str">
        <f t="shared" si="1"/>
        <v>C-Weak|BBVA|Risk|2024</v>
      </c>
      <c r="X2918" s="15">
        <f>(MAX(0,MIN(1,1-(K2918-scaling_params!$B$2)/(scaling_params!$C$2-scaling_params!$B$2)))+MAX(0,MIN(1,(L2918-scaling_params!$B$3)/(scaling_params!$C$3-scaling_params!$B$3))))/2</f>
        <v>0.06617647059</v>
      </c>
      <c r="Y2918" s="15">
        <f>(MAX(0,MIN(1,(M2918-scaling_params!$B$4)/(scaling_params!$C$4-scaling_params!$B$4)))+MAX(0,MIN(1,(N2918-scaling_params!$B$5)/(scaling_params!$C$5-scaling_params!$B$5))))/2</f>
        <v>0.1839285714</v>
      </c>
      <c r="Z2918" s="15">
        <f>(MAX(0,MIN(1,(O2918-scaling_params!$B$6)/(scaling_params!$C$6-scaling_params!$B$6)))+MAX(0,MIN(1,1-(P2918-scaling_params!$B$7)/(scaling_params!$C$7-scaling_params!$B$7)))+MAX(0,MIN(1,(T2918-scaling_params!$B$11)/(scaling_params!$C$11-scaling_params!$B$11))))/3</f>
        <v>0.06614804338</v>
      </c>
      <c r="AA2918" s="15">
        <f>(MAX(0,MIN(1,1-(Q2918-scaling_params!$B$8)/(scaling_params!$C$8-scaling_params!$B$8)))+MAX(0,MIN(1,(R2918-scaling_params!$B$9)/(scaling_params!$C$9-scaling_params!$B$9)))+MAX(0,MIN(1,(S2918-scaling_params!$B$10)/(scaling_params!$C$10-scaling_params!$B$10))))/3</f>
        <v>0.03090096798</v>
      </c>
      <c r="AB2918" s="15">
        <f>(MAX(0,MIN(1,(U2918-scaling_params!$B$12)/(scaling_params!$C$12-scaling_params!$B$12)))+MAX(0,MIN(1,(V2918-scaling_params!$B$13)/(scaling_params!$C$13-scaling_params!$B$13))))/2</f>
        <v>0.1127272727</v>
      </c>
      <c r="AC2918" s="13">
        <f>(scaling_params!$G$2*X2918+scaling_params!$G$3*Y2918+scaling_params!$G$4*Z2918+scaling_params!$G$5*AA2918+scaling_params!$G$6*AB2918)*100</f>
        <v>9.305986361</v>
      </c>
      <c r="AD2918" s="11" t="s">
        <v>681</v>
      </c>
      <c r="AE2918" s="11">
        <f t="shared" si="2"/>
        <v>0</v>
      </c>
    </row>
    <row r="2919" ht="15.75" customHeight="1">
      <c r="A2919" s="11" t="s">
        <v>638</v>
      </c>
      <c r="B2919" s="11" t="s">
        <v>163</v>
      </c>
      <c r="C2919" s="11" t="s">
        <v>610</v>
      </c>
      <c r="D2919" s="11" t="s">
        <v>170</v>
      </c>
      <c r="E2919" s="12">
        <v>2025.0</v>
      </c>
      <c r="F2919" s="11" t="s">
        <v>166</v>
      </c>
      <c r="G2919" s="11" t="s">
        <v>167</v>
      </c>
      <c r="H2919" s="11">
        <v>4.0</v>
      </c>
      <c r="I2919" s="13">
        <v>7.1</v>
      </c>
      <c r="J2919" s="11">
        <v>1.0</v>
      </c>
      <c r="K2919" s="13">
        <v>4.1</v>
      </c>
      <c r="L2919" s="13">
        <v>5.7</v>
      </c>
      <c r="M2919" s="11">
        <v>-33.0</v>
      </c>
      <c r="N2919" s="14">
        <v>0.61</v>
      </c>
      <c r="O2919" s="13">
        <v>54.6</v>
      </c>
      <c r="P2919" s="13">
        <v>8.4</v>
      </c>
      <c r="Q2919" s="13">
        <v>21.3</v>
      </c>
      <c r="R2919" s="13">
        <v>7.8</v>
      </c>
      <c r="S2919" s="13">
        <v>2.1</v>
      </c>
      <c r="T2919" s="13">
        <v>1.9</v>
      </c>
      <c r="U2919" s="13">
        <v>0.9</v>
      </c>
      <c r="V2919" s="13">
        <v>50.8</v>
      </c>
      <c r="W2919" s="11" t="str">
        <f t="shared" si="1"/>
        <v>C-Weak|BBVA|Risk|2025</v>
      </c>
      <c r="X2919" s="15">
        <f>(MAX(0,MIN(1,1-(K2919-scaling_params!$B$2)/(scaling_params!$C$2-scaling_params!$B$2)))+MAX(0,MIN(1,(L2919-scaling_params!$B$3)/(scaling_params!$C$3-scaling_params!$B$3))))/2</f>
        <v>0.1985294118</v>
      </c>
      <c r="Y2919" s="15">
        <f>(MAX(0,MIN(1,(M2919-scaling_params!$B$4)/(scaling_params!$C$4-scaling_params!$B$4)))+MAX(0,MIN(1,(N2919-scaling_params!$B$5)/(scaling_params!$C$5-scaling_params!$B$5))))/2</f>
        <v>0.1166666667</v>
      </c>
      <c r="Z2919" s="15">
        <f>(MAX(0,MIN(1,(O2919-scaling_params!$B$6)/(scaling_params!$C$6-scaling_params!$B$6)))+MAX(0,MIN(1,1-(P2919-scaling_params!$B$7)/(scaling_params!$C$7-scaling_params!$B$7)))+MAX(0,MIN(1,(T2919-scaling_params!$B$11)/(scaling_params!$C$11-scaling_params!$B$11))))/3</f>
        <v>0.1101673102</v>
      </c>
      <c r="AA2919" s="15">
        <f>(MAX(0,MIN(1,1-(Q2919-scaling_params!$B$8)/(scaling_params!$C$8-scaling_params!$B$8)))+MAX(0,MIN(1,(R2919-scaling_params!$B$9)/(scaling_params!$C$9-scaling_params!$B$9)))+MAX(0,MIN(1,(S2919-scaling_params!$B$10)/(scaling_params!$C$10-scaling_params!$B$10))))/3</f>
        <v>0.04901960784</v>
      </c>
      <c r="AB2919" s="15">
        <f>(MAX(0,MIN(1,(U2919-scaling_params!$B$12)/(scaling_params!$C$12-scaling_params!$B$12)))+MAX(0,MIN(1,(V2919-scaling_params!$B$13)/(scaling_params!$C$13-scaling_params!$B$13))))/2</f>
        <v>0.06727272727</v>
      </c>
      <c r="AC2919" s="13">
        <f>(scaling_params!$G$2*X2919+scaling_params!$G$3*Y2919+scaling_params!$G$4*Z2919+scaling_params!$G$5*AA2919+scaling_params!$G$6*AB2919)*100</f>
        <v>11.65260291</v>
      </c>
      <c r="AD2919" s="11" t="s">
        <v>681</v>
      </c>
      <c r="AE2919" s="11">
        <f t="shared" si="2"/>
        <v>0</v>
      </c>
    </row>
    <row r="2920" ht="15.75" customHeight="1">
      <c r="A2920" s="11" t="s">
        <v>639</v>
      </c>
      <c r="B2920" s="11" t="s">
        <v>163</v>
      </c>
      <c r="C2920" s="11" t="s">
        <v>610</v>
      </c>
      <c r="D2920" s="11" t="s">
        <v>165</v>
      </c>
      <c r="E2920" s="12">
        <v>2024.0</v>
      </c>
      <c r="F2920" s="11" t="s">
        <v>171</v>
      </c>
      <c r="G2920" s="11" t="s">
        <v>184</v>
      </c>
      <c r="H2920" s="11">
        <v>1.0</v>
      </c>
      <c r="I2920" s="13">
        <v>7.4</v>
      </c>
      <c r="J2920" s="11">
        <v>1.0</v>
      </c>
      <c r="K2920" s="13">
        <v>5.2</v>
      </c>
      <c r="L2920" s="13">
        <v>3.1</v>
      </c>
      <c r="M2920" s="11">
        <v>-22.0</v>
      </c>
      <c r="N2920" s="14">
        <v>0.63</v>
      </c>
      <c r="O2920" s="13">
        <v>53.3</v>
      </c>
      <c r="P2920" s="13">
        <v>9.3</v>
      </c>
      <c r="Q2920" s="13">
        <v>24.0</v>
      </c>
      <c r="R2920" s="13">
        <v>6.7</v>
      </c>
      <c r="S2920" s="13">
        <v>1.9</v>
      </c>
      <c r="T2920" s="13">
        <v>2.0</v>
      </c>
      <c r="U2920" s="13">
        <v>0.6</v>
      </c>
      <c r="V2920" s="13">
        <v>51.5</v>
      </c>
      <c r="W2920" s="11" t="str">
        <f t="shared" si="1"/>
        <v>C-Weak|BBVA|Operations|2024</v>
      </c>
      <c r="X2920" s="15">
        <f>(MAX(0,MIN(1,1-(K2920-scaling_params!$B$2)/(scaling_params!$C$2-scaling_params!$B$2)))+MAX(0,MIN(1,(L2920-scaling_params!$B$3)/(scaling_params!$C$3-scaling_params!$B$3))))/2</f>
        <v>0.007352941176</v>
      </c>
      <c r="Y2920" s="15">
        <f>(MAX(0,MIN(1,(M2920-scaling_params!$B$4)/(scaling_params!$C$4-scaling_params!$B$4)))+MAX(0,MIN(1,(N2920-scaling_params!$B$5)/(scaling_params!$C$5-scaling_params!$B$5))))/2</f>
        <v>0.194047619</v>
      </c>
      <c r="Z2920" s="15">
        <f>(MAX(0,MIN(1,(O2920-scaling_params!$B$6)/(scaling_params!$C$6-scaling_params!$B$6)))+MAX(0,MIN(1,1-(P2920-scaling_params!$B$7)/(scaling_params!$C$7-scaling_params!$B$7)))+MAX(0,MIN(1,(T2920-scaling_params!$B$11)/(scaling_params!$C$11-scaling_params!$B$11))))/3</f>
        <v>0.04761904762</v>
      </c>
      <c r="AA2920" s="15">
        <f>(MAX(0,MIN(1,1-(Q2920-scaling_params!$B$8)/(scaling_params!$C$8-scaling_params!$B$8)))+MAX(0,MIN(1,(R2920-scaling_params!$B$9)/(scaling_params!$C$9-scaling_params!$B$9)))+MAX(0,MIN(1,(S2920-scaling_params!$B$10)/(scaling_params!$C$10-scaling_params!$B$10))))/3</f>
        <v>0.02941176471</v>
      </c>
      <c r="AB2920" s="15">
        <f>(MAX(0,MIN(1,(U2920-scaling_params!$B$12)/(scaling_params!$C$12-scaling_params!$B$12)))+MAX(0,MIN(1,(V2920-scaling_params!$B$13)/(scaling_params!$C$13-scaling_params!$B$13))))/2</f>
        <v>0.07363636364</v>
      </c>
      <c r="AC2920" s="13">
        <f>(scaling_params!$G$2*X2920+scaling_params!$G$3*Y2920+scaling_params!$G$4*Z2920+scaling_params!$G$5*AA2920+scaling_params!$G$6*AB2920)*100</f>
        <v>7.238516934</v>
      </c>
      <c r="AD2920" s="11" t="s">
        <v>681</v>
      </c>
      <c r="AE2920" s="11">
        <f t="shared" si="2"/>
        <v>0</v>
      </c>
    </row>
    <row r="2921" ht="15.75" customHeight="1">
      <c r="A2921" s="11" t="s">
        <v>639</v>
      </c>
      <c r="B2921" s="11" t="s">
        <v>163</v>
      </c>
      <c r="C2921" s="11" t="s">
        <v>610</v>
      </c>
      <c r="D2921" s="11" t="s">
        <v>165</v>
      </c>
      <c r="E2921" s="12">
        <v>2025.0</v>
      </c>
      <c r="F2921" s="11" t="s">
        <v>171</v>
      </c>
      <c r="G2921" s="11" t="s">
        <v>184</v>
      </c>
      <c r="H2921" s="11">
        <v>1.0</v>
      </c>
      <c r="I2921" s="13">
        <v>7.1</v>
      </c>
      <c r="J2921" s="11">
        <v>0.0</v>
      </c>
      <c r="K2921" s="13">
        <v>4.5</v>
      </c>
      <c r="L2921" s="13">
        <v>5.2</v>
      </c>
      <c r="M2921" s="11">
        <v>-13.0</v>
      </c>
      <c r="N2921" s="14">
        <v>0.65</v>
      </c>
      <c r="O2921" s="13">
        <v>52.7</v>
      </c>
      <c r="P2921" s="13">
        <v>9.3</v>
      </c>
      <c r="Q2921" s="13">
        <v>21.4</v>
      </c>
      <c r="R2921" s="13">
        <v>5.7</v>
      </c>
      <c r="S2921" s="13">
        <v>2.2</v>
      </c>
      <c r="T2921" s="13">
        <v>2.1</v>
      </c>
      <c r="U2921" s="13">
        <v>0.5</v>
      </c>
      <c r="V2921" s="13">
        <v>54.6</v>
      </c>
      <c r="W2921" s="11" t="str">
        <f t="shared" si="1"/>
        <v>C-Weak|BBVA|Operations|2025</v>
      </c>
      <c r="X2921" s="15">
        <f>(MAX(0,MIN(1,1-(K2921-scaling_params!$B$2)/(scaling_params!$C$2-scaling_params!$B$2)))+MAX(0,MIN(1,(L2921-scaling_params!$B$3)/(scaling_params!$C$3-scaling_params!$B$3))))/2</f>
        <v>0.1617647059</v>
      </c>
      <c r="Y2921" s="15">
        <f>(MAX(0,MIN(1,(M2921-scaling_params!$B$4)/(scaling_params!$C$4-scaling_params!$B$4)))+MAX(0,MIN(1,(N2921-scaling_params!$B$5)/(scaling_params!$C$5-scaling_params!$B$5))))/2</f>
        <v>0.2619047619</v>
      </c>
      <c r="Z2921" s="15">
        <f>(MAX(0,MIN(1,(O2921-scaling_params!$B$6)/(scaling_params!$C$6-scaling_params!$B$6)))+MAX(0,MIN(1,1-(P2921-scaling_params!$B$7)/(scaling_params!$C$7-scaling_params!$B$7)))+MAX(0,MIN(1,(T2921-scaling_params!$B$11)/(scaling_params!$C$11-scaling_params!$B$11))))/3</f>
        <v>0.05714285714</v>
      </c>
      <c r="AA2921" s="15">
        <f>(MAX(0,MIN(1,1-(Q2921-scaling_params!$B$8)/(scaling_params!$C$8-scaling_params!$B$8)))+MAX(0,MIN(1,(R2921-scaling_params!$B$9)/(scaling_params!$C$9-scaling_params!$B$9)))+MAX(0,MIN(1,(S2921-scaling_params!$B$10)/(scaling_params!$C$10-scaling_params!$B$10))))/3</f>
        <v>0.05882352941</v>
      </c>
      <c r="AB2921" s="15">
        <f>(MAX(0,MIN(1,(U2921-scaling_params!$B$12)/(scaling_params!$C$12-scaling_params!$B$12)))+MAX(0,MIN(1,(V2921-scaling_params!$B$13)/(scaling_params!$C$13-scaling_params!$B$13))))/2</f>
        <v>0.1018181818</v>
      </c>
      <c r="AC2921" s="13">
        <f>(scaling_params!$G$2*X2921+scaling_params!$G$3*Y2921+scaling_params!$G$4*Z2921+scaling_params!$G$5*AA2921+scaling_params!$G$6*AB2921)*100</f>
        <v>13.5358383</v>
      </c>
      <c r="AD2921" s="11" t="s">
        <v>681</v>
      </c>
      <c r="AE2921" s="11">
        <f t="shared" si="2"/>
        <v>0</v>
      </c>
    </row>
    <row r="2922" ht="15.75" customHeight="1">
      <c r="A2922" s="11" t="s">
        <v>640</v>
      </c>
      <c r="B2922" s="11" t="s">
        <v>163</v>
      </c>
      <c r="C2922" s="11" t="s">
        <v>610</v>
      </c>
      <c r="D2922" s="11" t="s">
        <v>170</v>
      </c>
      <c r="E2922" s="12">
        <v>2024.0</v>
      </c>
      <c r="F2922" s="11" t="s">
        <v>166</v>
      </c>
      <c r="G2922" s="11" t="s">
        <v>184</v>
      </c>
      <c r="H2922" s="11">
        <v>1.0</v>
      </c>
      <c r="I2922" s="13">
        <v>7.4</v>
      </c>
      <c r="J2922" s="11">
        <v>0.0</v>
      </c>
      <c r="K2922" s="13">
        <v>4.7</v>
      </c>
      <c r="L2922" s="13">
        <v>5.9</v>
      </c>
      <c r="M2922" s="11">
        <v>3.0</v>
      </c>
      <c r="N2922" s="14">
        <v>0.72</v>
      </c>
      <c r="O2922" s="13">
        <v>58.3</v>
      </c>
      <c r="P2922" s="13">
        <v>9.6</v>
      </c>
      <c r="Q2922" s="13">
        <v>23.0</v>
      </c>
      <c r="R2922" s="13">
        <v>10.9</v>
      </c>
      <c r="S2922" s="13">
        <v>2.9</v>
      </c>
      <c r="T2922" s="13">
        <v>3.2</v>
      </c>
      <c r="U2922" s="13">
        <v>1.0</v>
      </c>
      <c r="V2922" s="13">
        <v>64.7</v>
      </c>
      <c r="W2922" s="11" t="str">
        <f t="shared" si="1"/>
        <v>C-Weak|BBVA|Risk|2024</v>
      </c>
      <c r="X2922" s="15">
        <f>(MAX(0,MIN(1,1-(K2922-scaling_params!$B$2)/(scaling_params!$C$2-scaling_params!$B$2)))+MAX(0,MIN(1,(L2922-scaling_params!$B$3)/(scaling_params!$C$3-scaling_params!$B$3))))/2</f>
        <v>0.2132352941</v>
      </c>
      <c r="Y2922" s="15">
        <f>(MAX(0,MIN(1,(M2922-scaling_params!$B$4)/(scaling_params!$C$4-scaling_params!$B$4)))+MAX(0,MIN(1,(N2922-scaling_params!$B$5)/(scaling_params!$C$5-scaling_params!$B$5))))/2</f>
        <v>0.4255952381</v>
      </c>
      <c r="Z2922" s="15">
        <f>(MAX(0,MIN(1,(O2922-scaling_params!$B$6)/(scaling_params!$C$6-scaling_params!$B$6)))+MAX(0,MIN(1,1-(P2922-scaling_params!$B$7)/(scaling_params!$C$7-scaling_params!$B$7)))+MAX(0,MIN(1,(T2922-scaling_params!$B$11)/(scaling_params!$C$11-scaling_params!$B$11))))/3</f>
        <v>0.1899575672</v>
      </c>
      <c r="AA2922" s="15">
        <f>(MAX(0,MIN(1,1-(Q2922-scaling_params!$B$8)/(scaling_params!$C$8-scaling_params!$B$8)))+MAX(0,MIN(1,(R2922-scaling_params!$B$9)/(scaling_params!$C$9-scaling_params!$B$9)))+MAX(0,MIN(1,(S2922-scaling_params!$B$10)/(scaling_params!$C$10-scaling_params!$B$10))))/3</f>
        <v>0.1485480268</v>
      </c>
      <c r="AB2922" s="15">
        <f>(MAX(0,MIN(1,(U2922-scaling_params!$B$12)/(scaling_params!$C$12-scaling_params!$B$12)))+MAX(0,MIN(1,(V2922-scaling_params!$B$13)/(scaling_params!$C$13-scaling_params!$B$13))))/2</f>
        <v>0.1936363636</v>
      </c>
      <c r="AC2922" s="13">
        <f>(scaling_params!$G$2*X2922+scaling_params!$G$3*Y2922+scaling_params!$G$4*Z2922+scaling_params!$G$5*AA2922+scaling_params!$G$6*AB2922)*100</f>
        <v>24.3758747</v>
      </c>
      <c r="AD2922" s="11" t="s">
        <v>681</v>
      </c>
      <c r="AE2922" s="11">
        <f t="shared" si="2"/>
        <v>0</v>
      </c>
    </row>
    <row r="2923" ht="15.75" customHeight="1">
      <c r="A2923" s="11" t="s">
        <v>640</v>
      </c>
      <c r="B2923" s="11" t="s">
        <v>163</v>
      </c>
      <c r="C2923" s="11" t="s">
        <v>610</v>
      </c>
      <c r="D2923" s="11" t="s">
        <v>170</v>
      </c>
      <c r="E2923" s="12">
        <v>2025.0</v>
      </c>
      <c r="F2923" s="11" t="s">
        <v>166</v>
      </c>
      <c r="G2923" s="11" t="s">
        <v>184</v>
      </c>
      <c r="H2923" s="11">
        <v>1.0</v>
      </c>
      <c r="I2923" s="13">
        <v>7.1</v>
      </c>
      <c r="J2923" s="11">
        <v>0.0</v>
      </c>
      <c r="K2923" s="13">
        <v>4.1</v>
      </c>
      <c r="L2923" s="13">
        <v>6.4</v>
      </c>
      <c r="M2923" s="11">
        <v>9.0</v>
      </c>
      <c r="N2923" s="14">
        <v>0.78</v>
      </c>
      <c r="O2923" s="13">
        <v>54.6</v>
      </c>
      <c r="P2923" s="13">
        <v>8.4</v>
      </c>
      <c r="Q2923" s="13">
        <v>21.3</v>
      </c>
      <c r="R2923" s="13">
        <v>7.8</v>
      </c>
      <c r="S2923" s="13">
        <v>4.1</v>
      </c>
      <c r="T2923" s="13">
        <v>3.6</v>
      </c>
      <c r="U2923" s="13">
        <v>0.9</v>
      </c>
      <c r="V2923" s="13">
        <v>81.4</v>
      </c>
      <c r="W2923" s="11" t="str">
        <f t="shared" si="1"/>
        <v>C-Weak|BBVA|Risk|2025</v>
      </c>
      <c r="X2923" s="15">
        <f>(MAX(0,MIN(1,1-(K2923-scaling_params!$B$2)/(scaling_params!$C$2-scaling_params!$B$2)))+MAX(0,MIN(1,(L2923-scaling_params!$B$3)/(scaling_params!$C$3-scaling_params!$B$3))))/2</f>
        <v>0.25</v>
      </c>
      <c r="Y2923" s="15">
        <f>(MAX(0,MIN(1,(M2923-scaling_params!$B$4)/(scaling_params!$C$4-scaling_params!$B$4)))+MAX(0,MIN(1,(N2923-scaling_params!$B$5)/(scaling_params!$C$5-scaling_params!$B$5))))/2</f>
        <v>0.5291666667</v>
      </c>
      <c r="Z2923" s="15">
        <f>(MAX(0,MIN(1,(O2923-scaling_params!$B$6)/(scaling_params!$C$6-scaling_params!$B$6)))+MAX(0,MIN(1,1-(P2923-scaling_params!$B$7)/(scaling_params!$C$7-scaling_params!$B$7)))+MAX(0,MIN(1,(T2923-scaling_params!$B$11)/(scaling_params!$C$11-scaling_params!$B$11))))/3</f>
        <v>0.2720720721</v>
      </c>
      <c r="AA2923" s="15">
        <f>(MAX(0,MIN(1,1-(Q2923-scaling_params!$B$8)/(scaling_params!$C$8-scaling_params!$B$8)))+MAX(0,MIN(1,(R2923-scaling_params!$B$9)/(scaling_params!$C$9-scaling_params!$B$9)))+MAX(0,MIN(1,(S2923-scaling_params!$B$10)/(scaling_params!$C$10-scaling_params!$B$10))))/3</f>
        <v>0.2450980392</v>
      </c>
      <c r="AB2923" s="15">
        <f>(MAX(0,MIN(1,(U2923-scaling_params!$B$12)/(scaling_params!$C$12-scaling_params!$B$12)))+MAX(0,MIN(1,(V2923-scaling_params!$B$13)/(scaling_params!$C$13-scaling_params!$B$13))))/2</f>
        <v>0.3454545455</v>
      </c>
      <c r="AC2923" s="13">
        <f>(scaling_params!$G$2*X2923+scaling_params!$G$3*Y2923+scaling_params!$G$4*Z2923+scaling_params!$G$5*AA2923+scaling_params!$G$6*AB2923)*100</f>
        <v>33.09419949</v>
      </c>
      <c r="AD2923" s="11" t="s">
        <v>681</v>
      </c>
      <c r="AE2923" s="11">
        <f t="shared" si="2"/>
        <v>0</v>
      </c>
    </row>
    <row r="2924" ht="15.75" customHeight="1">
      <c r="A2924" s="11" t="s">
        <v>641</v>
      </c>
      <c r="B2924" s="11" t="s">
        <v>163</v>
      </c>
      <c r="C2924" s="11" t="s">
        <v>610</v>
      </c>
      <c r="D2924" s="11" t="s">
        <v>174</v>
      </c>
      <c r="E2924" s="12">
        <v>2024.0</v>
      </c>
      <c r="F2924" s="11" t="s">
        <v>171</v>
      </c>
      <c r="G2924" s="11" t="s">
        <v>184</v>
      </c>
      <c r="H2924" s="11">
        <v>1.0</v>
      </c>
      <c r="I2924" s="13">
        <v>7.4</v>
      </c>
      <c r="J2924" s="11">
        <v>0.0</v>
      </c>
      <c r="K2924" s="13">
        <v>4.4</v>
      </c>
      <c r="L2924" s="13">
        <v>2.0</v>
      </c>
      <c r="M2924" s="11">
        <v>-49.0</v>
      </c>
      <c r="N2924" s="14">
        <v>0.65</v>
      </c>
      <c r="O2924" s="13">
        <v>50.8</v>
      </c>
      <c r="P2924" s="13">
        <v>10.1</v>
      </c>
      <c r="Q2924" s="13">
        <v>23.5</v>
      </c>
      <c r="R2924" s="13">
        <v>5.6</v>
      </c>
      <c r="S2924" s="13">
        <v>1.8</v>
      </c>
      <c r="T2924" s="13">
        <v>1.4</v>
      </c>
      <c r="U2924" s="13">
        <v>0.8</v>
      </c>
      <c r="V2924" s="13">
        <v>49.2</v>
      </c>
      <c r="W2924" s="11" t="str">
        <f t="shared" si="1"/>
        <v>C-Weak|BBVA|Digital|2024</v>
      </c>
      <c r="X2924" s="15">
        <f>(MAX(0,MIN(1,1-(K2924-scaling_params!$B$2)/(scaling_params!$C$2-scaling_params!$B$2)))+MAX(0,MIN(1,(L2924-scaling_params!$B$3)/(scaling_params!$C$3-scaling_params!$B$3))))/2</f>
        <v>0</v>
      </c>
      <c r="Y2924" s="15">
        <f>(MAX(0,MIN(1,(M2924-scaling_params!$B$4)/(scaling_params!$C$4-scaling_params!$B$4)))+MAX(0,MIN(1,(N2924-scaling_params!$B$5)/(scaling_params!$C$5-scaling_params!$B$5))))/2</f>
        <v>0.1</v>
      </c>
      <c r="Z2924" s="15">
        <f>(MAX(0,MIN(1,(O2924-scaling_params!$B$6)/(scaling_params!$C$6-scaling_params!$B$6)))+MAX(0,MIN(1,1-(P2924-scaling_params!$B$7)/(scaling_params!$C$7-scaling_params!$B$7)))+MAX(0,MIN(1,(T2924-scaling_params!$B$11)/(scaling_params!$C$11-scaling_params!$B$11))))/3</f>
        <v>0</v>
      </c>
      <c r="AA2924" s="15">
        <f>(MAX(0,MIN(1,1-(Q2924-scaling_params!$B$8)/(scaling_params!$C$8-scaling_params!$B$8)))+MAX(0,MIN(1,(R2924-scaling_params!$B$9)/(scaling_params!$C$9-scaling_params!$B$9)))+MAX(0,MIN(1,(S2924-scaling_params!$B$10)/(scaling_params!$C$10-scaling_params!$B$10))))/3</f>
        <v>0.01960784314</v>
      </c>
      <c r="AB2924" s="15">
        <f>(MAX(0,MIN(1,(U2924-scaling_params!$B$12)/(scaling_params!$C$12-scaling_params!$B$12)))+MAX(0,MIN(1,(V2924-scaling_params!$B$13)/(scaling_params!$C$13-scaling_params!$B$13))))/2</f>
        <v>0.05272727273</v>
      </c>
      <c r="AC2924" s="13">
        <f>(scaling_params!$G$2*X2924+scaling_params!$G$3*Y2924+scaling_params!$G$4*Z2924+scaling_params!$G$5*AA2924+scaling_params!$G$6*AB2924)*100</f>
        <v>3.317279857</v>
      </c>
      <c r="AD2924" s="11" t="s">
        <v>681</v>
      </c>
      <c r="AE2924" s="11">
        <f t="shared" si="2"/>
        <v>0</v>
      </c>
    </row>
    <row r="2925" ht="15.75" customHeight="1">
      <c r="A2925" s="11" t="s">
        <v>641</v>
      </c>
      <c r="B2925" s="11" t="s">
        <v>163</v>
      </c>
      <c r="C2925" s="11" t="s">
        <v>610</v>
      </c>
      <c r="D2925" s="11" t="s">
        <v>174</v>
      </c>
      <c r="E2925" s="12">
        <v>2025.0</v>
      </c>
      <c r="F2925" s="11" t="s">
        <v>171</v>
      </c>
      <c r="G2925" s="11" t="s">
        <v>184</v>
      </c>
      <c r="H2925" s="11">
        <v>1.0</v>
      </c>
      <c r="I2925" s="13">
        <v>7.1</v>
      </c>
      <c r="J2925" s="11">
        <v>0.0</v>
      </c>
      <c r="K2925" s="13">
        <v>4.9</v>
      </c>
      <c r="L2925" s="13">
        <v>3.1</v>
      </c>
      <c r="M2925" s="11">
        <v>-46.0</v>
      </c>
      <c r="N2925" s="14">
        <v>0.55</v>
      </c>
      <c r="O2925" s="13">
        <v>53.6</v>
      </c>
      <c r="P2925" s="13">
        <v>9.0</v>
      </c>
      <c r="Q2925" s="13">
        <v>22.9</v>
      </c>
      <c r="R2925" s="13">
        <v>8.4</v>
      </c>
      <c r="S2925" s="13">
        <v>2.1</v>
      </c>
      <c r="T2925" s="13">
        <v>1.5</v>
      </c>
      <c r="U2925" s="13">
        <v>0.8</v>
      </c>
      <c r="V2925" s="13">
        <v>54.0</v>
      </c>
      <c r="W2925" s="11" t="str">
        <f t="shared" si="1"/>
        <v>C-Weak|BBVA|Digital|2025</v>
      </c>
      <c r="X2925" s="15">
        <f>(MAX(0,MIN(1,1-(K2925-scaling_params!$B$2)/(scaling_params!$C$2-scaling_params!$B$2)))+MAX(0,MIN(1,(L2925-scaling_params!$B$3)/(scaling_params!$C$3-scaling_params!$B$3))))/2</f>
        <v>0.007352941176</v>
      </c>
      <c r="Y2925" s="15">
        <f>(MAX(0,MIN(1,(M2925-scaling_params!$B$4)/(scaling_params!$C$4-scaling_params!$B$4)))+MAX(0,MIN(1,(N2925-scaling_params!$B$5)/(scaling_params!$C$5-scaling_params!$B$5))))/2</f>
        <v>0.004761904762</v>
      </c>
      <c r="Z2925" s="15">
        <f>(MAX(0,MIN(1,(O2925-scaling_params!$B$6)/(scaling_params!$C$6-scaling_params!$B$6)))+MAX(0,MIN(1,1-(P2925-scaling_params!$B$7)/(scaling_params!$C$7-scaling_params!$B$7)))+MAX(0,MIN(1,(T2925-scaling_params!$B$11)/(scaling_params!$C$11-scaling_params!$B$11))))/3</f>
        <v>0.01801801802</v>
      </c>
      <c r="AA2925" s="15">
        <f>(MAX(0,MIN(1,1-(Q2925-scaling_params!$B$8)/(scaling_params!$C$8-scaling_params!$B$8)))+MAX(0,MIN(1,(R2925-scaling_params!$B$9)/(scaling_params!$C$9-scaling_params!$B$9)))+MAX(0,MIN(1,(S2925-scaling_params!$B$10)/(scaling_params!$C$10-scaling_params!$B$10))))/3</f>
        <v>0.04901960784</v>
      </c>
      <c r="AB2925" s="15">
        <f>(MAX(0,MIN(1,(U2925-scaling_params!$B$12)/(scaling_params!$C$12-scaling_params!$B$12)))+MAX(0,MIN(1,(V2925-scaling_params!$B$13)/(scaling_params!$C$13-scaling_params!$B$13))))/2</f>
        <v>0.09636363636</v>
      </c>
      <c r="AC2925" s="13">
        <f>(scaling_params!$G$2*X2925+scaling_params!$G$3*Y2925+scaling_params!$G$4*Z2925+scaling_params!$G$5*AA2925+scaling_params!$G$6*AB2925)*100</f>
        <v>2.70795831</v>
      </c>
      <c r="AD2925" s="11" t="s">
        <v>681</v>
      </c>
      <c r="AE2925" s="11">
        <f t="shared" si="2"/>
        <v>0</v>
      </c>
    </row>
    <row r="2926" ht="15.75" customHeight="1">
      <c r="A2926" s="11" t="s">
        <v>642</v>
      </c>
      <c r="B2926" s="11" t="s">
        <v>163</v>
      </c>
      <c r="C2926" s="11" t="s">
        <v>610</v>
      </c>
      <c r="D2926" s="11" t="s">
        <v>170</v>
      </c>
      <c r="E2926" s="12">
        <v>2024.0</v>
      </c>
      <c r="F2926" s="11" t="s">
        <v>171</v>
      </c>
      <c r="G2926" s="11" t="s">
        <v>175</v>
      </c>
      <c r="H2926" s="11">
        <v>2.0</v>
      </c>
      <c r="I2926" s="13">
        <v>7.4</v>
      </c>
      <c r="J2926" s="11">
        <v>1.0</v>
      </c>
      <c r="K2926" s="13">
        <v>4.7</v>
      </c>
      <c r="L2926" s="13">
        <v>6.1</v>
      </c>
      <c r="M2926" s="11">
        <v>-1.0</v>
      </c>
      <c r="N2926" s="14">
        <v>0.76</v>
      </c>
      <c r="O2926" s="13">
        <v>58.3</v>
      </c>
      <c r="P2926" s="13">
        <v>9.6</v>
      </c>
      <c r="Q2926" s="13">
        <v>23.0</v>
      </c>
      <c r="R2926" s="13">
        <v>10.9</v>
      </c>
      <c r="S2926" s="13">
        <v>2.7</v>
      </c>
      <c r="T2926" s="13">
        <v>3.3</v>
      </c>
      <c r="U2926" s="13">
        <v>1.0</v>
      </c>
      <c r="V2926" s="13">
        <v>65.2</v>
      </c>
      <c r="W2926" s="11" t="str">
        <f t="shared" si="1"/>
        <v>C-Weak|BBVA|Risk|2024</v>
      </c>
      <c r="X2926" s="15">
        <f>(MAX(0,MIN(1,1-(K2926-scaling_params!$B$2)/(scaling_params!$C$2-scaling_params!$B$2)))+MAX(0,MIN(1,(L2926-scaling_params!$B$3)/(scaling_params!$C$3-scaling_params!$B$3))))/2</f>
        <v>0.2279411765</v>
      </c>
      <c r="Y2926" s="15">
        <f>(MAX(0,MIN(1,(M2926-scaling_params!$B$4)/(scaling_params!$C$4-scaling_params!$B$4)))+MAX(0,MIN(1,(N2926-scaling_params!$B$5)/(scaling_params!$C$5-scaling_params!$B$5))))/2</f>
        <v>0.456547619</v>
      </c>
      <c r="Z2926" s="15">
        <f>(MAX(0,MIN(1,(O2926-scaling_params!$B$6)/(scaling_params!$C$6-scaling_params!$B$6)))+MAX(0,MIN(1,1-(P2926-scaling_params!$B$7)/(scaling_params!$C$7-scaling_params!$B$7)))+MAX(0,MIN(1,(T2926-scaling_params!$B$11)/(scaling_params!$C$11-scaling_params!$B$11))))/3</f>
        <v>0.1994813767</v>
      </c>
      <c r="AA2926" s="15">
        <f>(MAX(0,MIN(1,1-(Q2926-scaling_params!$B$8)/(scaling_params!$C$8-scaling_params!$B$8)))+MAX(0,MIN(1,(R2926-scaling_params!$B$9)/(scaling_params!$C$9-scaling_params!$B$9)))+MAX(0,MIN(1,(S2926-scaling_params!$B$10)/(scaling_params!$C$10-scaling_params!$B$10))))/3</f>
        <v>0.1289401837</v>
      </c>
      <c r="AB2926" s="15">
        <f>(MAX(0,MIN(1,(U2926-scaling_params!$B$12)/(scaling_params!$C$12-scaling_params!$B$12)))+MAX(0,MIN(1,(V2926-scaling_params!$B$13)/(scaling_params!$C$13-scaling_params!$B$13))))/2</f>
        <v>0.1981818182</v>
      </c>
      <c r="AC2926" s="13">
        <f>(scaling_params!$G$2*X2926+scaling_params!$G$3*Y2926+scaling_params!$G$4*Z2926+scaling_params!$G$5*AA2926+scaling_params!$G$6*AB2926)*100</f>
        <v>25.38119173</v>
      </c>
      <c r="AD2926" s="11" t="s">
        <v>681</v>
      </c>
      <c r="AE2926" s="11">
        <f t="shared" si="2"/>
        <v>0</v>
      </c>
    </row>
    <row r="2927" ht="15.75" customHeight="1">
      <c r="A2927" s="11" t="s">
        <v>642</v>
      </c>
      <c r="B2927" s="11" t="s">
        <v>163</v>
      </c>
      <c r="C2927" s="11" t="s">
        <v>610</v>
      </c>
      <c r="D2927" s="11" t="s">
        <v>170</v>
      </c>
      <c r="E2927" s="12">
        <v>2025.0</v>
      </c>
      <c r="F2927" s="11" t="s">
        <v>171</v>
      </c>
      <c r="G2927" s="11" t="s">
        <v>175</v>
      </c>
      <c r="H2927" s="11">
        <v>2.0</v>
      </c>
      <c r="I2927" s="13">
        <v>7.1</v>
      </c>
      <c r="J2927" s="11">
        <v>0.0</v>
      </c>
      <c r="K2927" s="13">
        <v>4.1</v>
      </c>
      <c r="L2927" s="13">
        <v>4.8</v>
      </c>
      <c r="M2927" s="11">
        <v>-11.0</v>
      </c>
      <c r="N2927" s="14">
        <v>0.74</v>
      </c>
      <c r="O2927" s="13">
        <v>54.6</v>
      </c>
      <c r="P2927" s="13">
        <v>8.4</v>
      </c>
      <c r="Q2927" s="13">
        <v>21.3</v>
      </c>
      <c r="R2927" s="13">
        <v>7.8</v>
      </c>
      <c r="S2927" s="13">
        <v>3.7</v>
      </c>
      <c r="T2927" s="13">
        <v>3.3</v>
      </c>
      <c r="U2927" s="13">
        <v>0.9</v>
      </c>
      <c r="V2927" s="13">
        <v>68.3</v>
      </c>
      <c r="W2927" s="11" t="str">
        <f t="shared" si="1"/>
        <v>C-Weak|BBVA|Risk|2025</v>
      </c>
      <c r="X2927" s="15">
        <f>(MAX(0,MIN(1,1-(K2927-scaling_params!$B$2)/(scaling_params!$C$2-scaling_params!$B$2)))+MAX(0,MIN(1,(L2927-scaling_params!$B$3)/(scaling_params!$C$3-scaling_params!$B$3))))/2</f>
        <v>0.1323529412</v>
      </c>
      <c r="Y2927" s="15">
        <f>(MAX(0,MIN(1,(M2927-scaling_params!$B$4)/(scaling_params!$C$4-scaling_params!$B$4)))+MAX(0,MIN(1,(N2927-scaling_params!$B$5)/(scaling_params!$C$5-scaling_params!$B$5))))/2</f>
        <v>0.3839285714</v>
      </c>
      <c r="Z2927" s="15">
        <f>(MAX(0,MIN(1,(O2927-scaling_params!$B$6)/(scaling_params!$C$6-scaling_params!$B$6)))+MAX(0,MIN(1,1-(P2927-scaling_params!$B$7)/(scaling_params!$C$7-scaling_params!$B$7)))+MAX(0,MIN(1,(T2927-scaling_params!$B$11)/(scaling_params!$C$11-scaling_params!$B$11))))/3</f>
        <v>0.2435006435</v>
      </c>
      <c r="AA2927" s="15">
        <f>(MAX(0,MIN(1,1-(Q2927-scaling_params!$B$8)/(scaling_params!$C$8-scaling_params!$B$8)))+MAX(0,MIN(1,(R2927-scaling_params!$B$9)/(scaling_params!$C$9-scaling_params!$B$9)))+MAX(0,MIN(1,(S2927-scaling_params!$B$10)/(scaling_params!$C$10-scaling_params!$B$10))))/3</f>
        <v>0.2058823529</v>
      </c>
      <c r="AB2927" s="15">
        <f>(MAX(0,MIN(1,(U2927-scaling_params!$B$12)/(scaling_params!$C$12-scaling_params!$B$12)))+MAX(0,MIN(1,(V2927-scaling_params!$B$13)/(scaling_params!$C$13-scaling_params!$B$13))))/2</f>
        <v>0.2263636364</v>
      </c>
      <c r="AC2927" s="13">
        <f>(scaling_params!$G$2*X2927+scaling_params!$G$3*Y2927+scaling_params!$G$4*Z2927+scaling_params!$G$5*AA2927+scaling_params!$G$6*AB2927)*100</f>
        <v>24.14950099</v>
      </c>
      <c r="AD2927" s="11" t="s">
        <v>681</v>
      </c>
      <c r="AE2927" s="11">
        <f t="shared" si="2"/>
        <v>0</v>
      </c>
    </row>
    <row r="2928" ht="15.75" customHeight="1">
      <c r="A2928" s="11" t="s">
        <v>643</v>
      </c>
      <c r="B2928" s="11" t="s">
        <v>163</v>
      </c>
      <c r="C2928" s="11" t="s">
        <v>610</v>
      </c>
      <c r="D2928" s="11" t="s">
        <v>177</v>
      </c>
      <c r="E2928" s="12">
        <v>2024.0</v>
      </c>
      <c r="F2928" s="11" t="s">
        <v>166</v>
      </c>
      <c r="G2928" s="11" t="s">
        <v>172</v>
      </c>
      <c r="H2928" s="11">
        <v>4.0</v>
      </c>
      <c r="I2928" s="13">
        <v>7.4</v>
      </c>
      <c r="J2928" s="11">
        <v>0.0</v>
      </c>
      <c r="K2928" s="13">
        <v>4.9</v>
      </c>
      <c r="L2928" s="13">
        <v>5.2</v>
      </c>
      <c r="M2928" s="11">
        <v>-10.0</v>
      </c>
      <c r="N2928" s="14">
        <v>0.65</v>
      </c>
      <c r="O2928" s="13">
        <v>59.8</v>
      </c>
      <c r="P2928" s="13">
        <v>9.1</v>
      </c>
      <c r="Q2928" s="13">
        <v>23.3</v>
      </c>
      <c r="R2928" s="13">
        <v>7.2</v>
      </c>
      <c r="S2928" s="13">
        <v>2.6</v>
      </c>
      <c r="T2928" s="13">
        <v>2.5</v>
      </c>
      <c r="U2928" s="13">
        <v>0.7</v>
      </c>
      <c r="V2928" s="13">
        <v>60.5</v>
      </c>
      <c r="W2928" s="11" t="str">
        <f t="shared" si="1"/>
        <v>C-Weak|BBVA|Retail|2024</v>
      </c>
      <c r="X2928" s="15">
        <f>(MAX(0,MIN(1,1-(K2928-scaling_params!$B$2)/(scaling_params!$C$2-scaling_params!$B$2)))+MAX(0,MIN(1,(L2928-scaling_params!$B$3)/(scaling_params!$C$3-scaling_params!$B$3))))/2</f>
        <v>0.1617647059</v>
      </c>
      <c r="Y2928" s="15">
        <f>(MAX(0,MIN(1,(M2928-scaling_params!$B$4)/(scaling_params!$C$4-scaling_params!$B$4)))+MAX(0,MIN(1,(N2928-scaling_params!$B$5)/(scaling_params!$C$5-scaling_params!$B$5))))/2</f>
        <v>0.2761904762</v>
      </c>
      <c r="Z2928" s="15">
        <f>(MAX(0,MIN(1,(O2928-scaling_params!$B$6)/(scaling_params!$C$6-scaling_params!$B$6)))+MAX(0,MIN(1,1-(P2928-scaling_params!$B$7)/(scaling_params!$C$7-scaling_params!$B$7)))+MAX(0,MIN(1,(T2928-scaling_params!$B$11)/(scaling_params!$C$11-scaling_params!$B$11))))/3</f>
        <v>0.1570523848</v>
      </c>
      <c r="AA2928" s="15">
        <f>(MAX(0,MIN(1,1-(Q2928-scaling_params!$B$8)/(scaling_params!$C$8-scaling_params!$B$8)))+MAX(0,MIN(1,(R2928-scaling_params!$B$9)/(scaling_params!$C$9-scaling_params!$B$9)))+MAX(0,MIN(1,(S2928-scaling_params!$B$10)/(scaling_params!$C$10-scaling_params!$B$10))))/3</f>
        <v>0.09803921569</v>
      </c>
      <c r="AB2928" s="15">
        <f>(MAX(0,MIN(1,(U2928-scaling_params!$B$12)/(scaling_params!$C$12-scaling_params!$B$12)))+MAX(0,MIN(1,(V2928-scaling_params!$B$13)/(scaling_params!$C$13-scaling_params!$B$13))))/2</f>
        <v>0.1554545455</v>
      </c>
      <c r="AC2928" s="13">
        <f>(scaling_params!$G$2*X2928+scaling_params!$G$3*Y2928+scaling_params!$G$4*Z2928+scaling_params!$G$5*AA2928+scaling_params!$G$6*AB2928)*100</f>
        <v>17.54253165</v>
      </c>
      <c r="AD2928" s="11" t="s">
        <v>681</v>
      </c>
      <c r="AE2928" s="11">
        <f t="shared" si="2"/>
        <v>0</v>
      </c>
    </row>
    <row r="2929" ht="15.75" customHeight="1">
      <c r="A2929" s="11" t="s">
        <v>643</v>
      </c>
      <c r="B2929" s="11" t="s">
        <v>163</v>
      </c>
      <c r="C2929" s="11" t="s">
        <v>610</v>
      </c>
      <c r="D2929" s="11" t="s">
        <v>177</v>
      </c>
      <c r="E2929" s="12">
        <v>2025.0</v>
      </c>
      <c r="F2929" s="11" t="s">
        <v>166</v>
      </c>
      <c r="G2929" s="11" t="s">
        <v>172</v>
      </c>
      <c r="H2929" s="11">
        <v>4.0</v>
      </c>
      <c r="I2929" s="13">
        <v>7.1</v>
      </c>
      <c r="J2929" s="11">
        <v>0.0</v>
      </c>
      <c r="K2929" s="13">
        <v>5.4</v>
      </c>
      <c r="L2929" s="13">
        <v>4.4</v>
      </c>
      <c r="M2929" s="11">
        <v>-3.0</v>
      </c>
      <c r="N2929" s="14">
        <v>0.71</v>
      </c>
      <c r="O2929" s="13">
        <v>52.5</v>
      </c>
      <c r="P2929" s="13">
        <v>9.5</v>
      </c>
      <c r="Q2929" s="13">
        <v>23.0</v>
      </c>
      <c r="R2929" s="13">
        <v>10.6</v>
      </c>
      <c r="S2929" s="13">
        <v>2.3</v>
      </c>
      <c r="T2929" s="13">
        <v>2.0</v>
      </c>
      <c r="U2929" s="13">
        <v>0.7</v>
      </c>
      <c r="V2929" s="13">
        <v>54.7</v>
      </c>
      <c r="W2929" s="11" t="str">
        <f t="shared" si="1"/>
        <v>C-Weak|BBVA|Retail|2025</v>
      </c>
      <c r="X2929" s="15">
        <f>(MAX(0,MIN(1,1-(K2929-scaling_params!$B$2)/(scaling_params!$C$2-scaling_params!$B$2)))+MAX(0,MIN(1,(L2929-scaling_params!$B$3)/(scaling_params!$C$3-scaling_params!$B$3))))/2</f>
        <v>0.1029411765</v>
      </c>
      <c r="Y2929" s="15">
        <f>(MAX(0,MIN(1,(M2929-scaling_params!$B$4)/(scaling_params!$C$4-scaling_params!$B$4)))+MAX(0,MIN(1,(N2929-scaling_params!$B$5)/(scaling_params!$C$5-scaling_params!$B$5))))/2</f>
        <v>0.3845238095</v>
      </c>
      <c r="Z2929" s="15">
        <f>(MAX(0,MIN(1,(O2929-scaling_params!$B$6)/(scaling_params!$C$6-scaling_params!$B$6)))+MAX(0,MIN(1,1-(P2929-scaling_params!$B$7)/(scaling_params!$C$7-scaling_params!$B$7)))+MAX(0,MIN(1,(T2929-scaling_params!$B$11)/(scaling_params!$C$11-scaling_params!$B$11))))/3</f>
        <v>0.04761904762</v>
      </c>
      <c r="AA2929" s="15">
        <f>(MAX(0,MIN(1,1-(Q2929-scaling_params!$B$8)/(scaling_params!$C$8-scaling_params!$B$8)))+MAX(0,MIN(1,(R2929-scaling_params!$B$9)/(scaling_params!$C$9-scaling_params!$B$9)))+MAX(0,MIN(1,(S2929-scaling_params!$B$10)/(scaling_params!$C$10-scaling_params!$B$10))))/3</f>
        <v>0.07706626955</v>
      </c>
      <c r="AB2929" s="15">
        <f>(MAX(0,MIN(1,(U2929-scaling_params!$B$12)/(scaling_params!$C$12-scaling_params!$B$12)))+MAX(0,MIN(1,(V2929-scaling_params!$B$13)/(scaling_params!$C$13-scaling_params!$B$13))))/2</f>
        <v>0.1027272727</v>
      </c>
      <c r="AC2929" s="13">
        <f>(scaling_params!$G$2*X2929+scaling_params!$G$3*Y2929+scaling_params!$G$4*Z2929+scaling_params!$G$5*AA2929+scaling_params!$G$6*AB2929)*100</f>
        <v>15.14302295</v>
      </c>
      <c r="AD2929" s="11" t="s">
        <v>681</v>
      </c>
      <c r="AE2929" s="11">
        <f t="shared" si="2"/>
        <v>0</v>
      </c>
    </row>
    <row r="2930" ht="15.75" customHeight="1">
      <c r="A2930" s="11" t="s">
        <v>644</v>
      </c>
      <c r="B2930" s="11" t="s">
        <v>163</v>
      </c>
      <c r="C2930" s="11" t="s">
        <v>610</v>
      </c>
      <c r="D2930" s="11" t="s">
        <v>170</v>
      </c>
      <c r="E2930" s="12">
        <v>2024.0</v>
      </c>
      <c r="F2930" s="11" t="s">
        <v>171</v>
      </c>
      <c r="G2930" s="11" t="s">
        <v>172</v>
      </c>
      <c r="H2930" s="11">
        <v>5.0</v>
      </c>
      <c r="I2930" s="13">
        <v>7.4</v>
      </c>
      <c r="J2930" s="11">
        <v>0.0</v>
      </c>
      <c r="K2930" s="13">
        <v>4.7</v>
      </c>
      <c r="L2930" s="13">
        <v>5.5</v>
      </c>
      <c r="M2930" s="11">
        <v>-3.0</v>
      </c>
      <c r="N2930" s="14">
        <v>0.69</v>
      </c>
      <c r="O2930" s="13">
        <v>58.3</v>
      </c>
      <c r="P2930" s="13">
        <v>9.6</v>
      </c>
      <c r="Q2930" s="13">
        <v>23.0</v>
      </c>
      <c r="R2930" s="13">
        <v>10.9</v>
      </c>
      <c r="S2930" s="13">
        <v>2.4</v>
      </c>
      <c r="T2930" s="13">
        <v>2.3</v>
      </c>
      <c r="U2930" s="13">
        <v>1.0</v>
      </c>
      <c r="V2930" s="13">
        <v>59.2</v>
      </c>
      <c r="W2930" s="11" t="str">
        <f t="shared" si="1"/>
        <v>C-Weak|BBVA|Risk|2024</v>
      </c>
      <c r="X2930" s="15">
        <f>(MAX(0,MIN(1,1-(K2930-scaling_params!$B$2)/(scaling_params!$C$2-scaling_params!$B$2)))+MAX(0,MIN(1,(L2930-scaling_params!$B$3)/(scaling_params!$C$3-scaling_params!$B$3))))/2</f>
        <v>0.1838235294</v>
      </c>
      <c r="Y2930" s="15">
        <f>(MAX(0,MIN(1,(M2930-scaling_params!$B$4)/(scaling_params!$C$4-scaling_params!$B$4)))+MAX(0,MIN(1,(N2930-scaling_params!$B$5)/(scaling_params!$C$5-scaling_params!$B$5))))/2</f>
        <v>0.3595238095</v>
      </c>
      <c r="Z2930" s="15">
        <f>(MAX(0,MIN(1,(O2930-scaling_params!$B$6)/(scaling_params!$C$6-scaling_params!$B$6)))+MAX(0,MIN(1,1-(P2930-scaling_params!$B$7)/(scaling_params!$C$7-scaling_params!$B$7)))+MAX(0,MIN(1,(T2930-scaling_params!$B$11)/(scaling_params!$C$11-scaling_params!$B$11))))/3</f>
        <v>0.1042432815</v>
      </c>
      <c r="AA2930" s="15">
        <f>(MAX(0,MIN(1,1-(Q2930-scaling_params!$B$8)/(scaling_params!$C$8-scaling_params!$B$8)))+MAX(0,MIN(1,(R2930-scaling_params!$B$9)/(scaling_params!$C$9-scaling_params!$B$9)))+MAX(0,MIN(1,(S2930-scaling_params!$B$10)/(scaling_params!$C$10-scaling_params!$B$10))))/3</f>
        <v>0.09952841896</v>
      </c>
      <c r="AB2930" s="15">
        <f>(MAX(0,MIN(1,(U2930-scaling_params!$B$12)/(scaling_params!$C$12-scaling_params!$B$12)))+MAX(0,MIN(1,(V2930-scaling_params!$B$13)/(scaling_params!$C$13-scaling_params!$B$13))))/2</f>
        <v>0.1436363636</v>
      </c>
      <c r="AC2930" s="13">
        <f>(scaling_params!$G$2*X2930+scaling_params!$G$3*Y2930+scaling_params!$G$4*Z2930+scaling_params!$G$5*AA2930+scaling_params!$G$6*AB2930)*100</f>
        <v>18.66498884</v>
      </c>
      <c r="AD2930" s="11" t="s">
        <v>681</v>
      </c>
      <c r="AE2930" s="11">
        <f t="shared" si="2"/>
        <v>0</v>
      </c>
    </row>
    <row r="2931" ht="15.75" customHeight="1">
      <c r="A2931" s="11" t="s">
        <v>644</v>
      </c>
      <c r="B2931" s="11" t="s">
        <v>163</v>
      </c>
      <c r="C2931" s="11" t="s">
        <v>610</v>
      </c>
      <c r="D2931" s="11" t="s">
        <v>170</v>
      </c>
      <c r="E2931" s="12">
        <v>2025.0</v>
      </c>
      <c r="F2931" s="11" t="s">
        <v>171</v>
      </c>
      <c r="G2931" s="11" t="s">
        <v>172</v>
      </c>
      <c r="H2931" s="11">
        <v>5.0</v>
      </c>
      <c r="I2931" s="13">
        <v>7.1</v>
      </c>
      <c r="J2931" s="11">
        <v>1.0</v>
      </c>
      <c r="K2931" s="13">
        <v>4.1</v>
      </c>
      <c r="L2931" s="13">
        <v>3.7</v>
      </c>
      <c r="M2931" s="11">
        <v>-35.0</v>
      </c>
      <c r="N2931" s="14">
        <v>0.74</v>
      </c>
      <c r="O2931" s="13">
        <v>54.6</v>
      </c>
      <c r="P2931" s="13">
        <v>8.4</v>
      </c>
      <c r="Q2931" s="13">
        <v>21.3</v>
      </c>
      <c r="R2931" s="13">
        <v>7.8</v>
      </c>
      <c r="S2931" s="13">
        <v>1.7</v>
      </c>
      <c r="T2931" s="13">
        <v>2.4</v>
      </c>
      <c r="U2931" s="13">
        <v>0.9</v>
      </c>
      <c r="V2931" s="13">
        <v>56.1</v>
      </c>
      <c r="W2931" s="11" t="str">
        <f t="shared" si="1"/>
        <v>C-Weak|BBVA|Risk|2025</v>
      </c>
      <c r="X2931" s="15">
        <f>(MAX(0,MIN(1,1-(K2931-scaling_params!$B$2)/(scaling_params!$C$2-scaling_params!$B$2)))+MAX(0,MIN(1,(L2931-scaling_params!$B$3)/(scaling_params!$C$3-scaling_params!$B$3))))/2</f>
        <v>0.05147058824</v>
      </c>
      <c r="Y2931" s="15">
        <f>(MAX(0,MIN(1,(M2931-scaling_params!$B$4)/(scaling_params!$C$4-scaling_params!$B$4)))+MAX(0,MIN(1,(N2931-scaling_params!$B$5)/(scaling_params!$C$5-scaling_params!$B$5))))/2</f>
        <v>0.2696428571</v>
      </c>
      <c r="Z2931" s="15">
        <f>(MAX(0,MIN(1,(O2931-scaling_params!$B$6)/(scaling_params!$C$6-scaling_params!$B$6)))+MAX(0,MIN(1,1-(P2931-scaling_params!$B$7)/(scaling_params!$C$7-scaling_params!$B$7)))+MAX(0,MIN(1,(T2931-scaling_params!$B$11)/(scaling_params!$C$11-scaling_params!$B$11))))/3</f>
        <v>0.1577863578</v>
      </c>
      <c r="AA2931" s="15">
        <f>(MAX(0,MIN(1,1-(Q2931-scaling_params!$B$8)/(scaling_params!$C$8-scaling_params!$B$8)))+MAX(0,MIN(1,(R2931-scaling_params!$B$9)/(scaling_params!$C$9-scaling_params!$B$9)))+MAX(0,MIN(1,(S2931-scaling_params!$B$10)/(scaling_params!$C$10-scaling_params!$B$10))))/3</f>
        <v>0.009803921569</v>
      </c>
      <c r="AB2931" s="15">
        <f>(MAX(0,MIN(1,(U2931-scaling_params!$B$12)/(scaling_params!$C$12-scaling_params!$B$12)))+MAX(0,MIN(1,(V2931-scaling_params!$B$13)/(scaling_params!$C$13-scaling_params!$B$13))))/2</f>
        <v>0.1154545455</v>
      </c>
      <c r="AC2931" s="13">
        <f>(scaling_params!$G$2*X2931+scaling_params!$G$3*Y2931+scaling_params!$G$4*Z2931+scaling_params!$G$5*AA2931+scaling_params!$G$6*AB2931)*100</f>
        <v>12.78905803</v>
      </c>
      <c r="AD2931" s="11" t="s">
        <v>681</v>
      </c>
      <c r="AE2931" s="11">
        <f t="shared" si="2"/>
        <v>0</v>
      </c>
    </row>
    <row r="2932" ht="15.75" customHeight="1">
      <c r="A2932" s="11" t="s">
        <v>645</v>
      </c>
      <c r="B2932" s="11" t="s">
        <v>163</v>
      </c>
      <c r="C2932" s="11" t="s">
        <v>610</v>
      </c>
      <c r="D2932" s="11" t="s">
        <v>181</v>
      </c>
      <c r="E2932" s="12">
        <v>2024.0</v>
      </c>
      <c r="F2932" s="11" t="s">
        <v>171</v>
      </c>
      <c r="G2932" s="11" t="s">
        <v>175</v>
      </c>
      <c r="H2932" s="11">
        <v>2.0</v>
      </c>
      <c r="I2932" s="13">
        <v>7.4</v>
      </c>
      <c r="J2932" s="11">
        <v>0.0</v>
      </c>
      <c r="K2932" s="13">
        <v>5.0</v>
      </c>
      <c r="L2932" s="13">
        <v>5.2</v>
      </c>
      <c r="M2932" s="11">
        <v>-7.0</v>
      </c>
      <c r="N2932" s="14">
        <v>0.69</v>
      </c>
      <c r="O2932" s="13">
        <v>58.2</v>
      </c>
      <c r="P2932" s="13">
        <v>10.1</v>
      </c>
      <c r="Q2932" s="13">
        <v>23.5</v>
      </c>
      <c r="R2932" s="13">
        <v>8.2</v>
      </c>
      <c r="S2932" s="13">
        <v>2.4</v>
      </c>
      <c r="T2932" s="13">
        <v>2.7</v>
      </c>
      <c r="U2932" s="13">
        <v>1.0</v>
      </c>
      <c r="V2932" s="13">
        <v>60.1</v>
      </c>
      <c r="W2932" s="11" t="str">
        <f t="shared" si="1"/>
        <v>C-Weak|BBVA|Corporate|2024</v>
      </c>
      <c r="X2932" s="15">
        <f>(MAX(0,MIN(1,1-(K2932-scaling_params!$B$2)/(scaling_params!$C$2-scaling_params!$B$2)))+MAX(0,MIN(1,(L2932-scaling_params!$B$3)/(scaling_params!$C$3-scaling_params!$B$3))))/2</f>
        <v>0.1617647059</v>
      </c>
      <c r="Y2932" s="15">
        <f>(MAX(0,MIN(1,(M2932-scaling_params!$B$4)/(scaling_params!$C$4-scaling_params!$B$4)))+MAX(0,MIN(1,(N2932-scaling_params!$B$5)/(scaling_params!$C$5-scaling_params!$B$5))))/2</f>
        <v>0.3404761905</v>
      </c>
      <c r="Z2932" s="15">
        <f>(MAX(0,MIN(1,(O2932-scaling_params!$B$6)/(scaling_params!$C$6-scaling_params!$B$6)))+MAX(0,MIN(1,1-(P2932-scaling_params!$B$7)/(scaling_params!$C$7-scaling_params!$B$7)))+MAX(0,MIN(1,(T2932-scaling_params!$B$11)/(scaling_params!$C$11-scaling_params!$B$11))))/3</f>
        <v>0.1406883545</v>
      </c>
      <c r="AA2932" s="15">
        <f>(MAX(0,MIN(1,1-(Q2932-scaling_params!$B$8)/(scaling_params!$C$8-scaling_params!$B$8)))+MAX(0,MIN(1,(R2932-scaling_params!$B$9)/(scaling_params!$C$9-scaling_params!$B$9)))+MAX(0,MIN(1,(S2932-scaling_params!$B$10)/(scaling_params!$C$10-scaling_params!$B$10))))/3</f>
        <v>0.07843137255</v>
      </c>
      <c r="AB2932" s="15">
        <f>(MAX(0,MIN(1,(U2932-scaling_params!$B$12)/(scaling_params!$C$12-scaling_params!$B$12)))+MAX(0,MIN(1,(V2932-scaling_params!$B$13)/(scaling_params!$C$13-scaling_params!$B$13))))/2</f>
        <v>0.1518181818</v>
      </c>
      <c r="AC2932" s="13">
        <f>(scaling_params!$G$2*X2932+scaling_params!$G$3*Y2932+scaling_params!$G$4*Z2932+scaling_params!$G$5*AA2932+scaling_params!$G$6*AB2932)*100</f>
        <v>18.2806841</v>
      </c>
      <c r="AD2932" s="11" t="s">
        <v>681</v>
      </c>
      <c r="AE2932" s="11">
        <f t="shared" si="2"/>
        <v>0</v>
      </c>
    </row>
    <row r="2933" ht="15.75" customHeight="1">
      <c r="A2933" s="11" t="s">
        <v>645</v>
      </c>
      <c r="B2933" s="11" t="s">
        <v>163</v>
      </c>
      <c r="C2933" s="11" t="s">
        <v>610</v>
      </c>
      <c r="D2933" s="11" t="s">
        <v>181</v>
      </c>
      <c r="E2933" s="12">
        <v>2025.0</v>
      </c>
      <c r="F2933" s="11" t="s">
        <v>171</v>
      </c>
      <c r="G2933" s="11" t="s">
        <v>175</v>
      </c>
      <c r="H2933" s="11">
        <v>2.0</v>
      </c>
      <c r="I2933" s="13">
        <v>7.1</v>
      </c>
      <c r="J2933" s="11">
        <v>0.0</v>
      </c>
      <c r="K2933" s="13">
        <v>5.1</v>
      </c>
      <c r="L2933" s="13">
        <v>4.5</v>
      </c>
      <c r="M2933" s="11">
        <v>-15.0</v>
      </c>
      <c r="N2933" s="14">
        <v>0.69</v>
      </c>
      <c r="O2933" s="13">
        <v>54.3</v>
      </c>
      <c r="P2933" s="13">
        <v>9.4</v>
      </c>
      <c r="Q2933" s="13">
        <v>22.9</v>
      </c>
      <c r="R2933" s="13">
        <v>7.0</v>
      </c>
      <c r="S2933" s="13">
        <v>3.0</v>
      </c>
      <c r="T2933" s="13">
        <v>3.6</v>
      </c>
      <c r="U2933" s="13">
        <v>0.8</v>
      </c>
      <c r="V2933" s="13">
        <v>47.4</v>
      </c>
      <c r="W2933" s="11" t="str">
        <f t="shared" si="1"/>
        <v>C-Weak|BBVA|Corporate|2025</v>
      </c>
      <c r="X2933" s="15">
        <f>(MAX(0,MIN(1,1-(K2933-scaling_params!$B$2)/(scaling_params!$C$2-scaling_params!$B$2)))+MAX(0,MIN(1,(L2933-scaling_params!$B$3)/(scaling_params!$C$3-scaling_params!$B$3))))/2</f>
        <v>0.1102941176</v>
      </c>
      <c r="Y2933" s="15">
        <f>(MAX(0,MIN(1,(M2933-scaling_params!$B$4)/(scaling_params!$C$4-scaling_params!$B$4)))+MAX(0,MIN(1,(N2933-scaling_params!$B$5)/(scaling_params!$C$5-scaling_params!$B$5))))/2</f>
        <v>0.3023809524</v>
      </c>
      <c r="Z2933" s="15">
        <f>(MAX(0,MIN(1,(O2933-scaling_params!$B$6)/(scaling_params!$C$6-scaling_params!$B$6)))+MAX(0,MIN(1,1-(P2933-scaling_params!$B$7)/(scaling_params!$C$7-scaling_params!$B$7)))+MAX(0,MIN(1,(T2933-scaling_params!$B$11)/(scaling_params!$C$11-scaling_params!$B$11))))/3</f>
        <v>0.2</v>
      </c>
      <c r="AA2933" s="15">
        <f>(MAX(0,MIN(1,1-(Q2933-scaling_params!$B$8)/(scaling_params!$C$8-scaling_params!$B$8)))+MAX(0,MIN(1,(R2933-scaling_params!$B$9)/(scaling_params!$C$9-scaling_params!$B$9)))+MAX(0,MIN(1,(S2933-scaling_params!$B$10)/(scaling_params!$C$10-scaling_params!$B$10))))/3</f>
        <v>0.137254902</v>
      </c>
      <c r="AB2933" s="15">
        <f>(MAX(0,MIN(1,(U2933-scaling_params!$B$12)/(scaling_params!$C$12-scaling_params!$B$12)))+MAX(0,MIN(1,(V2933-scaling_params!$B$13)/(scaling_params!$C$13-scaling_params!$B$13))))/2</f>
        <v>0.03636363636</v>
      </c>
      <c r="AC2933" s="13">
        <f>(scaling_params!$G$2*X2933+scaling_params!$G$3*Y2933+scaling_params!$G$4*Z2933+scaling_params!$G$5*AA2933+scaling_params!$G$6*AB2933)*100</f>
        <v>17.24264133</v>
      </c>
      <c r="AD2933" s="11" t="s">
        <v>681</v>
      </c>
      <c r="AE2933" s="11">
        <f t="shared" si="2"/>
        <v>0</v>
      </c>
    </row>
    <row r="2934" ht="15.75" customHeight="1">
      <c r="A2934" s="11" t="s">
        <v>646</v>
      </c>
      <c r="B2934" s="11" t="s">
        <v>163</v>
      </c>
      <c r="C2934" s="11" t="s">
        <v>610</v>
      </c>
      <c r="D2934" s="11" t="s">
        <v>181</v>
      </c>
      <c r="E2934" s="12">
        <v>2024.0</v>
      </c>
      <c r="F2934" s="11" t="s">
        <v>166</v>
      </c>
      <c r="G2934" s="11" t="s">
        <v>172</v>
      </c>
      <c r="H2934" s="11">
        <v>5.0</v>
      </c>
      <c r="I2934" s="13">
        <v>7.4</v>
      </c>
      <c r="J2934" s="11">
        <v>1.0</v>
      </c>
      <c r="K2934" s="13">
        <v>5.0</v>
      </c>
      <c r="L2934" s="13">
        <v>4.9</v>
      </c>
      <c r="M2934" s="11">
        <v>-17.0</v>
      </c>
      <c r="N2934" s="14">
        <v>0.66</v>
      </c>
      <c r="O2934" s="13">
        <v>58.2</v>
      </c>
      <c r="P2934" s="13">
        <v>10.1</v>
      </c>
      <c r="Q2934" s="13">
        <v>23.5</v>
      </c>
      <c r="R2934" s="13">
        <v>8.2</v>
      </c>
      <c r="S2934" s="13">
        <v>2.2</v>
      </c>
      <c r="T2934" s="13">
        <v>1.8</v>
      </c>
      <c r="U2934" s="13">
        <v>1.0</v>
      </c>
      <c r="V2934" s="13">
        <v>57.4</v>
      </c>
      <c r="W2934" s="11" t="str">
        <f t="shared" si="1"/>
        <v>C-Weak|BBVA|Corporate|2024</v>
      </c>
      <c r="X2934" s="15">
        <f>(MAX(0,MIN(1,1-(K2934-scaling_params!$B$2)/(scaling_params!$C$2-scaling_params!$B$2)))+MAX(0,MIN(1,(L2934-scaling_params!$B$3)/(scaling_params!$C$3-scaling_params!$B$3))))/2</f>
        <v>0.1397058824</v>
      </c>
      <c r="Y2934" s="15">
        <f>(MAX(0,MIN(1,(M2934-scaling_params!$B$4)/(scaling_params!$C$4-scaling_params!$B$4)))+MAX(0,MIN(1,(N2934-scaling_params!$B$5)/(scaling_params!$C$5-scaling_params!$B$5))))/2</f>
        <v>0.2553571429</v>
      </c>
      <c r="Z2934" s="15">
        <f>(MAX(0,MIN(1,(O2934-scaling_params!$B$6)/(scaling_params!$C$6-scaling_params!$B$6)))+MAX(0,MIN(1,1-(P2934-scaling_params!$B$7)/(scaling_params!$C$7-scaling_params!$B$7)))+MAX(0,MIN(1,(T2934-scaling_params!$B$11)/(scaling_params!$C$11-scaling_params!$B$11))))/3</f>
        <v>0.05497406884</v>
      </c>
      <c r="AA2934" s="15">
        <f>(MAX(0,MIN(1,1-(Q2934-scaling_params!$B$8)/(scaling_params!$C$8-scaling_params!$B$8)))+MAX(0,MIN(1,(R2934-scaling_params!$B$9)/(scaling_params!$C$9-scaling_params!$B$9)))+MAX(0,MIN(1,(S2934-scaling_params!$B$10)/(scaling_params!$C$10-scaling_params!$B$10))))/3</f>
        <v>0.05882352941</v>
      </c>
      <c r="AB2934" s="15">
        <f>(MAX(0,MIN(1,(U2934-scaling_params!$B$12)/(scaling_params!$C$12-scaling_params!$B$12)))+MAX(0,MIN(1,(V2934-scaling_params!$B$13)/(scaling_params!$C$13-scaling_params!$B$13))))/2</f>
        <v>0.1272727273</v>
      </c>
      <c r="AC2934" s="13">
        <f>(scaling_params!$G$2*X2934+scaling_params!$G$3*Y2934+scaling_params!$G$4*Z2934+scaling_params!$G$5*AA2934+scaling_params!$G$6*AB2934)*100</f>
        <v>13.11298401</v>
      </c>
      <c r="AD2934" s="11" t="s">
        <v>681</v>
      </c>
      <c r="AE2934" s="11">
        <f t="shared" si="2"/>
        <v>0</v>
      </c>
    </row>
    <row r="2935" ht="15.75" customHeight="1">
      <c r="A2935" s="11" t="s">
        <v>646</v>
      </c>
      <c r="B2935" s="11" t="s">
        <v>163</v>
      </c>
      <c r="C2935" s="11" t="s">
        <v>610</v>
      </c>
      <c r="D2935" s="11" t="s">
        <v>181</v>
      </c>
      <c r="E2935" s="12">
        <v>2025.0</v>
      </c>
      <c r="F2935" s="11" t="s">
        <v>166</v>
      </c>
      <c r="G2935" s="11" t="s">
        <v>172</v>
      </c>
      <c r="H2935" s="11">
        <v>5.0</v>
      </c>
      <c r="I2935" s="13">
        <v>7.1</v>
      </c>
      <c r="J2935" s="11">
        <v>1.0</v>
      </c>
      <c r="K2935" s="13">
        <v>5.1</v>
      </c>
      <c r="L2935" s="13">
        <v>3.9</v>
      </c>
      <c r="M2935" s="11">
        <v>-26.0</v>
      </c>
      <c r="N2935" s="14">
        <v>0.63</v>
      </c>
      <c r="O2935" s="13">
        <v>54.3</v>
      </c>
      <c r="P2935" s="13">
        <v>9.4</v>
      </c>
      <c r="Q2935" s="13">
        <v>22.9</v>
      </c>
      <c r="R2935" s="13">
        <v>7.0</v>
      </c>
      <c r="S2935" s="13">
        <v>2.3</v>
      </c>
      <c r="T2935" s="13">
        <v>2.5</v>
      </c>
      <c r="U2935" s="13">
        <v>0.8</v>
      </c>
      <c r="V2935" s="13">
        <v>53.7</v>
      </c>
      <c r="W2935" s="11" t="str">
        <f t="shared" si="1"/>
        <v>C-Weak|BBVA|Corporate|2025</v>
      </c>
      <c r="X2935" s="15">
        <f>(MAX(0,MIN(1,1-(K2935-scaling_params!$B$2)/(scaling_params!$C$2-scaling_params!$B$2)))+MAX(0,MIN(1,(L2935-scaling_params!$B$3)/(scaling_params!$C$3-scaling_params!$B$3))))/2</f>
        <v>0.06617647059</v>
      </c>
      <c r="Y2935" s="15">
        <f>(MAX(0,MIN(1,(M2935-scaling_params!$B$4)/(scaling_params!$C$4-scaling_params!$B$4)))+MAX(0,MIN(1,(N2935-scaling_params!$B$5)/(scaling_params!$C$5-scaling_params!$B$5))))/2</f>
        <v>0.175</v>
      </c>
      <c r="Z2935" s="15">
        <f>(MAX(0,MIN(1,(O2935-scaling_params!$B$6)/(scaling_params!$C$6-scaling_params!$B$6)))+MAX(0,MIN(1,1-(P2935-scaling_params!$B$7)/(scaling_params!$C$7-scaling_params!$B$7)))+MAX(0,MIN(1,(T2935-scaling_params!$B$11)/(scaling_params!$C$11-scaling_params!$B$11))))/3</f>
        <v>0.09523809524</v>
      </c>
      <c r="AA2935" s="15">
        <f>(MAX(0,MIN(1,1-(Q2935-scaling_params!$B$8)/(scaling_params!$C$8-scaling_params!$B$8)))+MAX(0,MIN(1,(R2935-scaling_params!$B$9)/(scaling_params!$C$9-scaling_params!$B$9)))+MAX(0,MIN(1,(S2935-scaling_params!$B$10)/(scaling_params!$C$10-scaling_params!$B$10))))/3</f>
        <v>0.06862745098</v>
      </c>
      <c r="AB2935" s="15">
        <f>(MAX(0,MIN(1,(U2935-scaling_params!$B$12)/(scaling_params!$C$12-scaling_params!$B$12)))+MAX(0,MIN(1,(V2935-scaling_params!$B$13)/(scaling_params!$C$13-scaling_params!$B$13))))/2</f>
        <v>0.09363636364</v>
      </c>
      <c r="AC2935" s="13">
        <f>(scaling_params!$G$2*X2935+scaling_params!$G$3*Y2935+scaling_params!$G$4*Z2935+scaling_params!$G$5*AA2935+scaling_params!$G$6*AB2935)*100</f>
        <v>10.21849453</v>
      </c>
      <c r="AD2935" s="11" t="s">
        <v>681</v>
      </c>
      <c r="AE2935" s="11">
        <f t="shared" si="2"/>
        <v>0</v>
      </c>
    </row>
    <row r="2936" ht="15.75" customHeight="1">
      <c r="A2936" s="11" t="s">
        <v>647</v>
      </c>
      <c r="B2936" s="11" t="s">
        <v>163</v>
      </c>
      <c r="C2936" s="11" t="s">
        <v>610</v>
      </c>
      <c r="D2936" s="11" t="s">
        <v>181</v>
      </c>
      <c r="E2936" s="12">
        <v>2024.0</v>
      </c>
      <c r="F2936" s="11" t="s">
        <v>171</v>
      </c>
      <c r="G2936" s="11" t="s">
        <v>175</v>
      </c>
      <c r="H2936" s="11">
        <v>1.0</v>
      </c>
      <c r="I2936" s="13">
        <v>7.4</v>
      </c>
      <c r="J2936" s="11">
        <v>0.0</v>
      </c>
      <c r="K2936" s="13">
        <v>5.0</v>
      </c>
      <c r="L2936" s="13">
        <v>4.6</v>
      </c>
      <c r="M2936" s="11">
        <v>-16.0</v>
      </c>
      <c r="N2936" s="14">
        <v>0.65</v>
      </c>
      <c r="O2936" s="13">
        <v>58.2</v>
      </c>
      <c r="P2936" s="13">
        <v>10.1</v>
      </c>
      <c r="Q2936" s="13">
        <v>23.5</v>
      </c>
      <c r="R2936" s="13">
        <v>8.2</v>
      </c>
      <c r="S2936" s="13">
        <v>2.1</v>
      </c>
      <c r="T2936" s="13">
        <v>2.2</v>
      </c>
      <c r="U2936" s="13">
        <v>1.0</v>
      </c>
      <c r="V2936" s="13">
        <v>56.0</v>
      </c>
      <c r="W2936" s="11" t="str">
        <f t="shared" si="1"/>
        <v>C-Weak|BBVA|Corporate|2024</v>
      </c>
      <c r="X2936" s="15">
        <f>(MAX(0,MIN(1,1-(K2936-scaling_params!$B$2)/(scaling_params!$C$2-scaling_params!$B$2)))+MAX(0,MIN(1,(L2936-scaling_params!$B$3)/(scaling_params!$C$3-scaling_params!$B$3))))/2</f>
        <v>0.1176470588</v>
      </c>
      <c r="Y2936" s="15">
        <f>(MAX(0,MIN(1,(M2936-scaling_params!$B$4)/(scaling_params!$C$4-scaling_params!$B$4)))+MAX(0,MIN(1,(N2936-scaling_params!$B$5)/(scaling_params!$C$5-scaling_params!$B$5))))/2</f>
        <v>0.2476190476</v>
      </c>
      <c r="Z2936" s="15">
        <f>(MAX(0,MIN(1,(O2936-scaling_params!$B$6)/(scaling_params!$C$6-scaling_params!$B$6)))+MAX(0,MIN(1,1-(P2936-scaling_params!$B$7)/(scaling_params!$C$7-scaling_params!$B$7)))+MAX(0,MIN(1,(T2936-scaling_params!$B$11)/(scaling_params!$C$11-scaling_params!$B$11))))/3</f>
        <v>0.09306930693</v>
      </c>
      <c r="AA2936" s="15">
        <f>(MAX(0,MIN(1,1-(Q2936-scaling_params!$B$8)/(scaling_params!$C$8-scaling_params!$B$8)))+MAX(0,MIN(1,(R2936-scaling_params!$B$9)/(scaling_params!$C$9-scaling_params!$B$9)))+MAX(0,MIN(1,(S2936-scaling_params!$B$10)/(scaling_params!$C$10-scaling_params!$B$10))))/3</f>
        <v>0.04901960784</v>
      </c>
      <c r="AB2936" s="15">
        <f>(MAX(0,MIN(1,(U2936-scaling_params!$B$12)/(scaling_params!$C$12-scaling_params!$B$12)))+MAX(0,MIN(1,(V2936-scaling_params!$B$13)/(scaling_params!$C$13-scaling_params!$B$13))))/2</f>
        <v>0.1145454545</v>
      </c>
      <c r="AC2936" s="13">
        <f>(scaling_params!$G$2*X2936+scaling_params!$G$3*Y2936+scaling_params!$G$4*Z2936+scaling_params!$G$5*AA2936+scaling_params!$G$6*AB2936)*100</f>
        <v>12.98526368</v>
      </c>
      <c r="AD2936" s="11" t="s">
        <v>681</v>
      </c>
      <c r="AE2936" s="11">
        <f t="shared" si="2"/>
        <v>0</v>
      </c>
    </row>
    <row r="2937" ht="15.75" customHeight="1">
      <c r="A2937" s="11" t="s">
        <v>647</v>
      </c>
      <c r="B2937" s="11" t="s">
        <v>163</v>
      </c>
      <c r="C2937" s="11" t="s">
        <v>610</v>
      </c>
      <c r="D2937" s="11" t="s">
        <v>181</v>
      </c>
      <c r="E2937" s="12">
        <v>2025.0</v>
      </c>
      <c r="F2937" s="11" t="s">
        <v>171</v>
      </c>
      <c r="G2937" s="11" t="s">
        <v>175</v>
      </c>
      <c r="H2937" s="11">
        <v>1.0</v>
      </c>
      <c r="I2937" s="13">
        <v>7.1</v>
      </c>
      <c r="J2937" s="11">
        <v>0.0</v>
      </c>
      <c r="K2937" s="13">
        <v>5.1</v>
      </c>
      <c r="L2937" s="13">
        <v>6.1</v>
      </c>
      <c r="M2937" s="11">
        <v>-13.0</v>
      </c>
      <c r="N2937" s="14">
        <v>0.69</v>
      </c>
      <c r="O2937" s="13">
        <v>54.3</v>
      </c>
      <c r="P2937" s="13">
        <v>9.4</v>
      </c>
      <c r="Q2937" s="13">
        <v>22.9</v>
      </c>
      <c r="R2937" s="13">
        <v>7.0</v>
      </c>
      <c r="S2937" s="13">
        <v>2.8</v>
      </c>
      <c r="T2937" s="13">
        <v>2.3</v>
      </c>
      <c r="U2937" s="13">
        <v>0.8</v>
      </c>
      <c r="V2937" s="13">
        <v>60.9</v>
      </c>
      <c r="W2937" s="11" t="str">
        <f t="shared" si="1"/>
        <v>C-Weak|BBVA|Corporate|2025</v>
      </c>
      <c r="X2937" s="15">
        <f>(MAX(0,MIN(1,1-(K2937-scaling_params!$B$2)/(scaling_params!$C$2-scaling_params!$B$2)))+MAX(0,MIN(1,(L2937-scaling_params!$B$3)/(scaling_params!$C$3-scaling_params!$B$3))))/2</f>
        <v>0.2279411765</v>
      </c>
      <c r="Y2937" s="15">
        <f>(MAX(0,MIN(1,(M2937-scaling_params!$B$4)/(scaling_params!$C$4-scaling_params!$B$4)))+MAX(0,MIN(1,(N2937-scaling_params!$B$5)/(scaling_params!$C$5-scaling_params!$B$5))))/2</f>
        <v>0.3119047619</v>
      </c>
      <c r="Z2937" s="15">
        <f>(MAX(0,MIN(1,(O2937-scaling_params!$B$6)/(scaling_params!$C$6-scaling_params!$B$6)))+MAX(0,MIN(1,1-(P2937-scaling_params!$B$7)/(scaling_params!$C$7-scaling_params!$B$7)))+MAX(0,MIN(1,(T2937-scaling_params!$B$11)/(scaling_params!$C$11-scaling_params!$B$11))))/3</f>
        <v>0.07619047619</v>
      </c>
      <c r="AA2937" s="15">
        <f>(MAX(0,MIN(1,1-(Q2937-scaling_params!$B$8)/(scaling_params!$C$8-scaling_params!$B$8)))+MAX(0,MIN(1,(R2937-scaling_params!$B$9)/(scaling_params!$C$9-scaling_params!$B$9)))+MAX(0,MIN(1,(S2937-scaling_params!$B$10)/(scaling_params!$C$10-scaling_params!$B$10))))/3</f>
        <v>0.1176470588</v>
      </c>
      <c r="AB2937" s="15">
        <f>(MAX(0,MIN(1,(U2937-scaling_params!$B$12)/(scaling_params!$C$12-scaling_params!$B$12)))+MAX(0,MIN(1,(V2937-scaling_params!$B$13)/(scaling_params!$C$13-scaling_params!$B$13))))/2</f>
        <v>0.1590909091</v>
      </c>
      <c r="AC2937" s="13">
        <f>(scaling_params!$G$2*X2937+scaling_params!$G$3*Y2937+scaling_params!$G$4*Z2937+scaling_params!$G$5*AA2937+scaling_params!$G$6*AB2937)*100</f>
        <v>18.4247167</v>
      </c>
      <c r="AD2937" s="11" t="s">
        <v>681</v>
      </c>
      <c r="AE2937" s="11">
        <f t="shared" si="2"/>
        <v>0</v>
      </c>
    </row>
    <row r="2938" ht="15.75" customHeight="1">
      <c r="A2938" s="11" t="s">
        <v>648</v>
      </c>
      <c r="B2938" s="11" t="s">
        <v>163</v>
      </c>
      <c r="C2938" s="11" t="s">
        <v>610</v>
      </c>
      <c r="D2938" s="11" t="s">
        <v>177</v>
      </c>
      <c r="E2938" s="12">
        <v>2024.0</v>
      </c>
      <c r="F2938" s="11" t="s">
        <v>171</v>
      </c>
      <c r="G2938" s="11" t="s">
        <v>175</v>
      </c>
      <c r="H2938" s="11">
        <v>3.0</v>
      </c>
      <c r="I2938" s="13">
        <v>7.4</v>
      </c>
      <c r="J2938" s="11">
        <v>0.0</v>
      </c>
      <c r="K2938" s="13">
        <v>4.9</v>
      </c>
      <c r="L2938" s="13">
        <v>5.4</v>
      </c>
      <c r="M2938" s="11">
        <v>-18.0</v>
      </c>
      <c r="N2938" s="14">
        <v>0.76</v>
      </c>
      <c r="O2938" s="13">
        <v>59.8</v>
      </c>
      <c r="P2938" s="13">
        <v>9.1</v>
      </c>
      <c r="Q2938" s="13">
        <v>23.3</v>
      </c>
      <c r="R2938" s="13">
        <v>7.2</v>
      </c>
      <c r="S2938" s="13">
        <v>2.7</v>
      </c>
      <c r="T2938" s="13">
        <v>2.2</v>
      </c>
      <c r="U2938" s="13">
        <v>0.7</v>
      </c>
      <c r="V2938" s="13">
        <v>60.4</v>
      </c>
      <c r="W2938" s="11" t="str">
        <f t="shared" si="1"/>
        <v>C-Weak|BBVA|Retail|2024</v>
      </c>
      <c r="X2938" s="15">
        <f>(MAX(0,MIN(1,1-(K2938-scaling_params!$B$2)/(scaling_params!$C$2-scaling_params!$B$2)))+MAX(0,MIN(1,(L2938-scaling_params!$B$3)/(scaling_params!$C$3-scaling_params!$B$3))))/2</f>
        <v>0.1764705882</v>
      </c>
      <c r="Y2938" s="15">
        <f>(MAX(0,MIN(1,(M2938-scaling_params!$B$4)/(scaling_params!$C$4-scaling_params!$B$4)))+MAX(0,MIN(1,(N2938-scaling_params!$B$5)/(scaling_params!$C$5-scaling_params!$B$5))))/2</f>
        <v>0.3755952381</v>
      </c>
      <c r="Z2938" s="15">
        <f>(MAX(0,MIN(1,(O2938-scaling_params!$B$6)/(scaling_params!$C$6-scaling_params!$B$6)))+MAX(0,MIN(1,1-(P2938-scaling_params!$B$7)/(scaling_params!$C$7-scaling_params!$B$7)))+MAX(0,MIN(1,(T2938-scaling_params!$B$11)/(scaling_params!$C$11-scaling_params!$B$11))))/3</f>
        <v>0.1284809562</v>
      </c>
      <c r="AA2938" s="15">
        <f>(MAX(0,MIN(1,1-(Q2938-scaling_params!$B$8)/(scaling_params!$C$8-scaling_params!$B$8)))+MAX(0,MIN(1,(R2938-scaling_params!$B$9)/(scaling_params!$C$9-scaling_params!$B$9)))+MAX(0,MIN(1,(S2938-scaling_params!$B$10)/(scaling_params!$C$10-scaling_params!$B$10))))/3</f>
        <v>0.1078431373</v>
      </c>
      <c r="AB2938" s="15">
        <f>(MAX(0,MIN(1,(U2938-scaling_params!$B$12)/(scaling_params!$C$12-scaling_params!$B$12)))+MAX(0,MIN(1,(V2938-scaling_params!$B$13)/(scaling_params!$C$13-scaling_params!$B$13))))/2</f>
        <v>0.1545454545</v>
      </c>
      <c r="AC2938" s="13">
        <f>(scaling_params!$G$2*X2938+scaling_params!$G$3*Y2938+scaling_params!$G$4*Z2938+scaling_params!$G$5*AA2938+scaling_params!$G$6*AB2938)*100</f>
        <v>19.71452497</v>
      </c>
      <c r="AD2938" s="11" t="s">
        <v>681</v>
      </c>
      <c r="AE2938" s="11">
        <f t="shared" si="2"/>
        <v>0</v>
      </c>
    </row>
    <row r="2939" ht="15.75" customHeight="1">
      <c r="A2939" s="11" t="s">
        <v>648</v>
      </c>
      <c r="B2939" s="11" t="s">
        <v>163</v>
      </c>
      <c r="C2939" s="11" t="s">
        <v>610</v>
      </c>
      <c r="D2939" s="11" t="s">
        <v>177</v>
      </c>
      <c r="E2939" s="12">
        <v>2025.0</v>
      </c>
      <c r="F2939" s="11" t="s">
        <v>171</v>
      </c>
      <c r="G2939" s="11" t="s">
        <v>175</v>
      </c>
      <c r="H2939" s="11">
        <v>3.0</v>
      </c>
      <c r="I2939" s="13">
        <v>7.1</v>
      </c>
      <c r="J2939" s="11">
        <v>0.0</v>
      </c>
      <c r="K2939" s="13">
        <v>5.4</v>
      </c>
      <c r="L2939" s="13">
        <v>5.4</v>
      </c>
      <c r="M2939" s="11">
        <v>-11.0</v>
      </c>
      <c r="N2939" s="14">
        <v>0.67</v>
      </c>
      <c r="O2939" s="13">
        <v>52.5</v>
      </c>
      <c r="P2939" s="13">
        <v>9.5</v>
      </c>
      <c r="Q2939" s="13">
        <v>23.0</v>
      </c>
      <c r="R2939" s="13">
        <v>10.6</v>
      </c>
      <c r="S2939" s="13">
        <v>2.5</v>
      </c>
      <c r="T2939" s="13">
        <v>3.4</v>
      </c>
      <c r="U2939" s="13">
        <v>0.7</v>
      </c>
      <c r="V2939" s="13">
        <v>60.8</v>
      </c>
      <c r="W2939" s="11" t="str">
        <f t="shared" si="1"/>
        <v>C-Weak|BBVA|Retail|2025</v>
      </c>
      <c r="X2939" s="15">
        <f>(MAX(0,MIN(1,1-(K2939-scaling_params!$B$2)/(scaling_params!$C$2-scaling_params!$B$2)))+MAX(0,MIN(1,(L2939-scaling_params!$B$3)/(scaling_params!$C$3-scaling_params!$B$3))))/2</f>
        <v>0.1764705882</v>
      </c>
      <c r="Y2939" s="15">
        <f>(MAX(0,MIN(1,(M2939-scaling_params!$B$4)/(scaling_params!$C$4-scaling_params!$B$4)))+MAX(0,MIN(1,(N2939-scaling_params!$B$5)/(scaling_params!$C$5-scaling_params!$B$5))))/2</f>
        <v>0.2964285714</v>
      </c>
      <c r="Z2939" s="15">
        <f>(MAX(0,MIN(1,(O2939-scaling_params!$B$6)/(scaling_params!$C$6-scaling_params!$B$6)))+MAX(0,MIN(1,1-(P2939-scaling_params!$B$7)/(scaling_params!$C$7-scaling_params!$B$7)))+MAX(0,MIN(1,(T2939-scaling_params!$B$11)/(scaling_params!$C$11-scaling_params!$B$11))))/3</f>
        <v>0.180952381</v>
      </c>
      <c r="AA2939" s="15">
        <f>(MAX(0,MIN(1,1-(Q2939-scaling_params!$B$8)/(scaling_params!$C$8-scaling_params!$B$8)))+MAX(0,MIN(1,(R2939-scaling_params!$B$9)/(scaling_params!$C$9-scaling_params!$B$9)))+MAX(0,MIN(1,(S2939-scaling_params!$B$10)/(scaling_params!$C$10-scaling_params!$B$10))))/3</f>
        <v>0.09667411268</v>
      </c>
      <c r="AB2939" s="15">
        <f>(MAX(0,MIN(1,(U2939-scaling_params!$B$12)/(scaling_params!$C$12-scaling_params!$B$12)))+MAX(0,MIN(1,(V2939-scaling_params!$B$13)/(scaling_params!$C$13-scaling_params!$B$13))))/2</f>
        <v>0.1581818182</v>
      </c>
      <c r="AC2939" s="13">
        <f>(scaling_params!$G$2*X2939+scaling_params!$G$3*Y2939+scaling_params!$G$4*Z2939+scaling_params!$G$5*AA2939+scaling_params!$G$6*AB2939)*100</f>
        <v>18.93352104</v>
      </c>
      <c r="AD2939" s="11" t="s">
        <v>681</v>
      </c>
      <c r="AE2939" s="11">
        <f t="shared" si="2"/>
        <v>0</v>
      </c>
    </row>
    <row r="2940" ht="15.75" customHeight="1">
      <c r="A2940" s="11" t="s">
        <v>649</v>
      </c>
      <c r="B2940" s="11" t="s">
        <v>163</v>
      </c>
      <c r="C2940" s="11" t="s">
        <v>610</v>
      </c>
      <c r="D2940" s="11" t="s">
        <v>174</v>
      </c>
      <c r="E2940" s="12">
        <v>2024.0</v>
      </c>
      <c r="F2940" s="11" t="s">
        <v>171</v>
      </c>
      <c r="G2940" s="11" t="s">
        <v>184</v>
      </c>
      <c r="H2940" s="11">
        <v>1.0</v>
      </c>
      <c r="I2940" s="13">
        <v>7.4</v>
      </c>
      <c r="J2940" s="11">
        <v>0.0</v>
      </c>
      <c r="K2940" s="13">
        <v>4.4</v>
      </c>
      <c r="L2940" s="13">
        <v>3.6</v>
      </c>
      <c r="M2940" s="11">
        <v>-19.0</v>
      </c>
      <c r="N2940" s="14">
        <v>0.69</v>
      </c>
      <c r="O2940" s="13">
        <v>50.8</v>
      </c>
      <c r="P2940" s="13">
        <v>10.1</v>
      </c>
      <c r="Q2940" s="13">
        <v>23.5</v>
      </c>
      <c r="R2940" s="13">
        <v>5.6</v>
      </c>
      <c r="S2940" s="13">
        <v>2.4</v>
      </c>
      <c r="T2940" s="13">
        <v>2.4</v>
      </c>
      <c r="U2940" s="13">
        <v>0.8</v>
      </c>
      <c r="V2940" s="13">
        <v>60.1</v>
      </c>
      <c r="W2940" s="11" t="str">
        <f t="shared" si="1"/>
        <v>C-Weak|BBVA|Digital|2024</v>
      </c>
      <c r="X2940" s="15">
        <f>(MAX(0,MIN(1,1-(K2940-scaling_params!$B$2)/(scaling_params!$C$2-scaling_params!$B$2)))+MAX(0,MIN(1,(L2940-scaling_params!$B$3)/(scaling_params!$C$3-scaling_params!$B$3))))/2</f>
        <v>0.04411764706</v>
      </c>
      <c r="Y2940" s="15">
        <f>(MAX(0,MIN(1,(M2940-scaling_params!$B$4)/(scaling_params!$C$4-scaling_params!$B$4)))+MAX(0,MIN(1,(N2940-scaling_params!$B$5)/(scaling_params!$C$5-scaling_params!$B$5))))/2</f>
        <v>0.2833333333</v>
      </c>
      <c r="Z2940" s="15">
        <f>(MAX(0,MIN(1,(O2940-scaling_params!$B$6)/(scaling_params!$C$6-scaling_params!$B$6)))+MAX(0,MIN(1,1-(P2940-scaling_params!$B$7)/(scaling_params!$C$7-scaling_params!$B$7)))+MAX(0,MIN(1,(T2940-scaling_params!$B$11)/(scaling_params!$C$11-scaling_params!$B$11))))/3</f>
        <v>0.08571428571</v>
      </c>
      <c r="AA2940" s="15">
        <f>(MAX(0,MIN(1,1-(Q2940-scaling_params!$B$8)/(scaling_params!$C$8-scaling_params!$B$8)))+MAX(0,MIN(1,(R2940-scaling_params!$B$9)/(scaling_params!$C$9-scaling_params!$B$9)))+MAX(0,MIN(1,(S2940-scaling_params!$B$10)/(scaling_params!$C$10-scaling_params!$B$10))))/3</f>
        <v>0.07843137255</v>
      </c>
      <c r="AB2940" s="15">
        <f>(MAX(0,MIN(1,(U2940-scaling_params!$B$12)/(scaling_params!$C$12-scaling_params!$B$12)))+MAX(0,MIN(1,(V2940-scaling_params!$B$13)/(scaling_params!$C$13-scaling_params!$B$13))))/2</f>
        <v>0.1518181818</v>
      </c>
      <c r="AC2940" s="13">
        <f>(scaling_params!$G$2*X2940+scaling_params!$G$3*Y2940+scaling_params!$G$4*Z2940+scaling_params!$G$5*AA2940+scaling_params!$G$6*AB2940)*100</f>
        <v>12.88123046</v>
      </c>
      <c r="AD2940" s="11" t="s">
        <v>681</v>
      </c>
      <c r="AE2940" s="11">
        <f t="shared" si="2"/>
        <v>0</v>
      </c>
    </row>
    <row r="2941" ht="15.75" customHeight="1">
      <c r="A2941" s="11" t="s">
        <v>649</v>
      </c>
      <c r="B2941" s="11" t="s">
        <v>163</v>
      </c>
      <c r="C2941" s="11" t="s">
        <v>610</v>
      </c>
      <c r="D2941" s="11" t="s">
        <v>174</v>
      </c>
      <c r="E2941" s="12">
        <v>2025.0</v>
      </c>
      <c r="F2941" s="11" t="s">
        <v>171</v>
      </c>
      <c r="G2941" s="11" t="s">
        <v>184</v>
      </c>
      <c r="H2941" s="11">
        <v>1.0</v>
      </c>
      <c r="I2941" s="13">
        <v>7.1</v>
      </c>
      <c r="J2941" s="11">
        <v>0.0</v>
      </c>
      <c r="K2941" s="13">
        <v>4.9</v>
      </c>
      <c r="L2941" s="13">
        <v>5.1</v>
      </c>
      <c r="M2941" s="11">
        <v>-1.0</v>
      </c>
      <c r="N2941" s="14">
        <v>0.8</v>
      </c>
      <c r="O2941" s="13">
        <v>53.6</v>
      </c>
      <c r="P2941" s="13">
        <v>9.0</v>
      </c>
      <c r="Q2941" s="13">
        <v>22.9</v>
      </c>
      <c r="R2941" s="13">
        <v>8.4</v>
      </c>
      <c r="S2941" s="13">
        <v>2.3</v>
      </c>
      <c r="T2941" s="13">
        <v>2.8</v>
      </c>
      <c r="U2941" s="13">
        <v>0.8</v>
      </c>
      <c r="V2941" s="13">
        <v>70.2</v>
      </c>
      <c r="W2941" s="11" t="str">
        <f t="shared" si="1"/>
        <v>C-Weak|BBVA|Digital|2025</v>
      </c>
      <c r="X2941" s="15">
        <f>(MAX(0,MIN(1,1-(K2941-scaling_params!$B$2)/(scaling_params!$C$2-scaling_params!$B$2)))+MAX(0,MIN(1,(L2941-scaling_params!$B$3)/(scaling_params!$C$3-scaling_params!$B$3))))/2</f>
        <v>0.1544117647</v>
      </c>
      <c r="Y2941" s="15">
        <f>(MAX(0,MIN(1,(M2941-scaling_params!$B$4)/(scaling_params!$C$4-scaling_params!$B$4)))+MAX(0,MIN(1,(N2941-scaling_params!$B$5)/(scaling_params!$C$5-scaling_params!$B$5))))/2</f>
        <v>0.506547619</v>
      </c>
      <c r="Z2941" s="15">
        <f>(MAX(0,MIN(1,(O2941-scaling_params!$B$6)/(scaling_params!$C$6-scaling_params!$B$6)))+MAX(0,MIN(1,1-(P2941-scaling_params!$B$7)/(scaling_params!$C$7-scaling_params!$B$7)))+MAX(0,MIN(1,(T2941-scaling_params!$B$11)/(scaling_params!$C$11-scaling_params!$B$11))))/3</f>
        <v>0.1418275418</v>
      </c>
      <c r="AA2941" s="15">
        <f>(MAX(0,MIN(1,1-(Q2941-scaling_params!$B$8)/(scaling_params!$C$8-scaling_params!$B$8)))+MAX(0,MIN(1,(R2941-scaling_params!$B$9)/(scaling_params!$C$9-scaling_params!$B$9)))+MAX(0,MIN(1,(S2941-scaling_params!$B$10)/(scaling_params!$C$10-scaling_params!$B$10))))/3</f>
        <v>0.06862745098</v>
      </c>
      <c r="AB2941" s="15">
        <f>(MAX(0,MIN(1,(U2941-scaling_params!$B$12)/(scaling_params!$C$12-scaling_params!$B$12)))+MAX(0,MIN(1,(V2941-scaling_params!$B$13)/(scaling_params!$C$13-scaling_params!$B$13))))/2</f>
        <v>0.2436363636</v>
      </c>
      <c r="AC2941" s="13">
        <f>(scaling_params!$G$2*X2941+scaling_params!$G$3*Y2941+scaling_params!$G$4*Z2941+scaling_params!$G$5*AA2941+scaling_params!$G$6*AB2941)*100</f>
        <v>22.94824498</v>
      </c>
      <c r="AD2941" s="11" t="s">
        <v>681</v>
      </c>
      <c r="AE2941" s="11">
        <f t="shared" si="2"/>
        <v>0</v>
      </c>
    </row>
    <row r="2942" ht="15.75" customHeight="1">
      <c r="A2942" s="11" t="s">
        <v>650</v>
      </c>
      <c r="B2942" s="11" t="s">
        <v>163</v>
      </c>
      <c r="C2942" s="11" t="s">
        <v>610</v>
      </c>
      <c r="D2942" s="11" t="s">
        <v>181</v>
      </c>
      <c r="E2942" s="12">
        <v>2024.0</v>
      </c>
      <c r="F2942" s="11" t="s">
        <v>166</v>
      </c>
      <c r="G2942" s="11" t="s">
        <v>167</v>
      </c>
      <c r="H2942" s="11">
        <v>1.0</v>
      </c>
      <c r="I2942" s="13">
        <v>7.4</v>
      </c>
      <c r="J2942" s="11">
        <v>0.0</v>
      </c>
      <c r="K2942" s="13">
        <v>5.0</v>
      </c>
      <c r="L2942" s="13">
        <v>3.4</v>
      </c>
      <c r="M2942" s="11">
        <v>-22.0</v>
      </c>
      <c r="N2942" s="14">
        <v>0.66</v>
      </c>
      <c r="O2942" s="13">
        <v>58.2</v>
      </c>
      <c r="P2942" s="13">
        <v>10.1</v>
      </c>
      <c r="Q2942" s="13">
        <v>23.5</v>
      </c>
      <c r="R2942" s="13">
        <v>8.2</v>
      </c>
      <c r="S2942" s="13">
        <v>2.5</v>
      </c>
      <c r="T2942" s="13">
        <v>1.8</v>
      </c>
      <c r="U2942" s="13">
        <v>1.0</v>
      </c>
      <c r="V2942" s="13">
        <v>52.1</v>
      </c>
      <c r="W2942" s="11" t="str">
        <f t="shared" si="1"/>
        <v>C-Weak|BBVA|Corporate|2024</v>
      </c>
      <c r="X2942" s="15">
        <f>(MAX(0,MIN(1,1-(K2942-scaling_params!$B$2)/(scaling_params!$C$2-scaling_params!$B$2)))+MAX(0,MIN(1,(L2942-scaling_params!$B$3)/(scaling_params!$C$3-scaling_params!$B$3))))/2</f>
        <v>0.02941176471</v>
      </c>
      <c r="Y2942" s="15">
        <f>(MAX(0,MIN(1,(M2942-scaling_params!$B$4)/(scaling_params!$C$4-scaling_params!$B$4)))+MAX(0,MIN(1,(N2942-scaling_params!$B$5)/(scaling_params!$C$5-scaling_params!$B$5))))/2</f>
        <v>0.231547619</v>
      </c>
      <c r="Z2942" s="15">
        <f>(MAX(0,MIN(1,(O2942-scaling_params!$B$6)/(scaling_params!$C$6-scaling_params!$B$6)))+MAX(0,MIN(1,1-(P2942-scaling_params!$B$7)/(scaling_params!$C$7-scaling_params!$B$7)))+MAX(0,MIN(1,(T2942-scaling_params!$B$11)/(scaling_params!$C$11-scaling_params!$B$11))))/3</f>
        <v>0.05497406884</v>
      </c>
      <c r="AA2942" s="15">
        <f>(MAX(0,MIN(1,1-(Q2942-scaling_params!$B$8)/(scaling_params!$C$8-scaling_params!$B$8)))+MAX(0,MIN(1,(R2942-scaling_params!$B$9)/(scaling_params!$C$9-scaling_params!$B$9)))+MAX(0,MIN(1,(S2942-scaling_params!$B$10)/(scaling_params!$C$10-scaling_params!$B$10))))/3</f>
        <v>0.08823529412</v>
      </c>
      <c r="AB2942" s="15">
        <f>(MAX(0,MIN(1,(U2942-scaling_params!$B$12)/(scaling_params!$C$12-scaling_params!$B$12)))+MAX(0,MIN(1,(V2942-scaling_params!$B$13)/(scaling_params!$C$13-scaling_params!$B$13))))/2</f>
        <v>0.07909090909</v>
      </c>
      <c r="AC2942" s="13">
        <f>(scaling_params!$G$2*X2942+scaling_params!$G$3*Y2942+scaling_params!$G$4*Z2942+scaling_params!$G$5*AA2942+scaling_params!$G$6*AB2942)*100</f>
        <v>9.91065004</v>
      </c>
      <c r="AD2942" s="11" t="s">
        <v>681</v>
      </c>
      <c r="AE2942" s="11">
        <f t="shared" si="2"/>
        <v>0</v>
      </c>
    </row>
    <row r="2943" ht="15.75" customHeight="1">
      <c r="A2943" s="11" t="s">
        <v>650</v>
      </c>
      <c r="B2943" s="11" t="s">
        <v>163</v>
      </c>
      <c r="C2943" s="11" t="s">
        <v>610</v>
      </c>
      <c r="D2943" s="11" t="s">
        <v>181</v>
      </c>
      <c r="E2943" s="12">
        <v>2025.0</v>
      </c>
      <c r="F2943" s="11" t="s">
        <v>166</v>
      </c>
      <c r="G2943" s="11" t="s">
        <v>167</v>
      </c>
      <c r="H2943" s="11">
        <v>1.0</v>
      </c>
      <c r="I2943" s="13">
        <v>7.1</v>
      </c>
      <c r="J2943" s="11">
        <v>0.0</v>
      </c>
      <c r="K2943" s="13">
        <v>5.1</v>
      </c>
      <c r="L2943" s="13">
        <v>3.8</v>
      </c>
      <c r="M2943" s="11">
        <v>-29.0</v>
      </c>
      <c r="N2943" s="14">
        <v>0.64</v>
      </c>
      <c r="O2943" s="13">
        <v>54.3</v>
      </c>
      <c r="P2943" s="13">
        <v>9.4</v>
      </c>
      <c r="Q2943" s="13">
        <v>22.9</v>
      </c>
      <c r="R2943" s="13">
        <v>7.0</v>
      </c>
      <c r="S2943" s="13">
        <v>1.7</v>
      </c>
      <c r="T2943" s="13">
        <v>2.3</v>
      </c>
      <c r="U2943" s="13">
        <v>0.8</v>
      </c>
      <c r="V2943" s="13">
        <v>54.6</v>
      </c>
      <c r="W2943" s="11" t="str">
        <f t="shared" si="1"/>
        <v>C-Weak|BBVA|Corporate|2025</v>
      </c>
      <c r="X2943" s="15">
        <f>(MAX(0,MIN(1,1-(K2943-scaling_params!$B$2)/(scaling_params!$C$2-scaling_params!$B$2)))+MAX(0,MIN(1,(L2943-scaling_params!$B$3)/(scaling_params!$C$3-scaling_params!$B$3))))/2</f>
        <v>0.05882352941</v>
      </c>
      <c r="Y2943" s="15">
        <f>(MAX(0,MIN(1,(M2943-scaling_params!$B$4)/(scaling_params!$C$4-scaling_params!$B$4)))+MAX(0,MIN(1,(N2943-scaling_params!$B$5)/(scaling_params!$C$5-scaling_params!$B$5))))/2</f>
        <v>0.1732142857</v>
      </c>
      <c r="Z2943" s="15">
        <f>(MAX(0,MIN(1,(O2943-scaling_params!$B$6)/(scaling_params!$C$6-scaling_params!$B$6)))+MAX(0,MIN(1,1-(P2943-scaling_params!$B$7)/(scaling_params!$C$7-scaling_params!$B$7)))+MAX(0,MIN(1,(T2943-scaling_params!$B$11)/(scaling_params!$C$11-scaling_params!$B$11))))/3</f>
        <v>0.07619047619</v>
      </c>
      <c r="AA2943" s="15">
        <f>(MAX(0,MIN(1,1-(Q2943-scaling_params!$B$8)/(scaling_params!$C$8-scaling_params!$B$8)))+MAX(0,MIN(1,(R2943-scaling_params!$B$9)/(scaling_params!$C$9-scaling_params!$B$9)))+MAX(0,MIN(1,(S2943-scaling_params!$B$10)/(scaling_params!$C$10-scaling_params!$B$10))))/3</f>
        <v>0.009803921569</v>
      </c>
      <c r="AB2943" s="15">
        <f>(MAX(0,MIN(1,(U2943-scaling_params!$B$12)/(scaling_params!$C$12-scaling_params!$B$12)))+MAX(0,MIN(1,(V2943-scaling_params!$B$13)/(scaling_params!$C$13-scaling_params!$B$13))))/2</f>
        <v>0.1018181818</v>
      </c>
      <c r="AC2943" s="13">
        <f>(scaling_params!$G$2*X2943+scaling_params!$G$3*Y2943+scaling_params!$G$4*Z2943+scaling_params!$G$5*AA2943+scaling_params!$G$6*AB2943)*100</f>
        <v>8.617368411</v>
      </c>
      <c r="AD2943" s="11" t="s">
        <v>681</v>
      </c>
      <c r="AE2943" s="11">
        <f t="shared" si="2"/>
        <v>0</v>
      </c>
    </row>
    <row r="2944" ht="15.75" customHeight="1">
      <c r="A2944" s="11" t="s">
        <v>651</v>
      </c>
      <c r="B2944" s="11" t="s">
        <v>163</v>
      </c>
      <c r="C2944" s="11" t="s">
        <v>610</v>
      </c>
      <c r="D2944" s="11" t="s">
        <v>177</v>
      </c>
      <c r="E2944" s="12">
        <v>2024.0</v>
      </c>
      <c r="F2944" s="11" t="s">
        <v>166</v>
      </c>
      <c r="G2944" s="11" t="s">
        <v>172</v>
      </c>
      <c r="H2944" s="11">
        <v>2.0</v>
      </c>
      <c r="I2944" s="13">
        <v>7.4</v>
      </c>
      <c r="J2944" s="11">
        <v>0.0</v>
      </c>
      <c r="K2944" s="13">
        <v>4.9</v>
      </c>
      <c r="L2944" s="13">
        <v>3.9</v>
      </c>
      <c r="M2944" s="11">
        <v>-33.0</v>
      </c>
      <c r="N2944" s="14">
        <v>0.65</v>
      </c>
      <c r="O2944" s="13">
        <v>59.8</v>
      </c>
      <c r="P2944" s="13">
        <v>9.1</v>
      </c>
      <c r="Q2944" s="13">
        <v>23.3</v>
      </c>
      <c r="R2944" s="13">
        <v>7.2</v>
      </c>
      <c r="S2944" s="13">
        <v>1.6</v>
      </c>
      <c r="T2944" s="13">
        <v>1.3</v>
      </c>
      <c r="U2944" s="13">
        <v>0.7</v>
      </c>
      <c r="V2944" s="13">
        <v>53.7</v>
      </c>
      <c r="W2944" s="11" t="str">
        <f t="shared" si="1"/>
        <v>C-Weak|BBVA|Retail|2024</v>
      </c>
      <c r="X2944" s="15">
        <f>(MAX(0,MIN(1,1-(K2944-scaling_params!$B$2)/(scaling_params!$C$2-scaling_params!$B$2)))+MAX(0,MIN(1,(L2944-scaling_params!$B$3)/(scaling_params!$C$3-scaling_params!$B$3))))/2</f>
        <v>0.06617647059</v>
      </c>
      <c r="Y2944" s="15">
        <f>(MAX(0,MIN(1,(M2944-scaling_params!$B$4)/(scaling_params!$C$4-scaling_params!$B$4)))+MAX(0,MIN(1,(N2944-scaling_params!$B$5)/(scaling_params!$C$5-scaling_params!$B$5))))/2</f>
        <v>0.1666666667</v>
      </c>
      <c r="Z2944" s="15">
        <f>(MAX(0,MIN(1,(O2944-scaling_params!$B$6)/(scaling_params!$C$6-scaling_params!$B$6)))+MAX(0,MIN(1,1-(P2944-scaling_params!$B$7)/(scaling_params!$C$7-scaling_params!$B$7)))+MAX(0,MIN(1,(T2944-scaling_params!$B$11)/(scaling_params!$C$11-scaling_params!$B$11))))/3</f>
        <v>0.06181428954</v>
      </c>
      <c r="AA2944" s="15">
        <f>(MAX(0,MIN(1,1-(Q2944-scaling_params!$B$8)/(scaling_params!$C$8-scaling_params!$B$8)))+MAX(0,MIN(1,(R2944-scaling_params!$B$9)/(scaling_params!$C$9-scaling_params!$B$9)))+MAX(0,MIN(1,(S2944-scaling_params!$B$10)/(scaling_params!$C$10-scaling_params!$B$10))))/3</f>
        <v>0</v>
      </c>
      <c r="AB2944" s="15">
        <f>(MAX(0,MIN(1,(U2944-scaling_params!$B$12)/(scaling_params!$C$12-scaling_params!$B$12)))+MAX(0,MIN(1,(V2944-scaling_params!$B$13)/(scaling_params!$C$13-scaling_params!$B$13))))/2</f>
        <v>0.09363636364</v>
      </c>
      <c r="AC2944" s="13">
        <f>(scaling_params!$G$2*X2944+scaling_params!$G$3*Y2944+scaling_params!$G$4*Z2944+scaling_params!$G$5*AA2944+scaling_params!$G$6*AB2944)*100</f>
        <v>8.029358621</v>
      </c>
      <c r="AD2944" s="11" t="s">
        <v>681</v>
      </c>
      <c r="AE2944" s="11">
        <f t="shared" si="2"/>
        <v>0</v>
      </c>
    </row>
    <row r="2945" ht="15.75" customHeight="1">
      <c r="A2945" s="11" t="s">
        <v>651</v>
      </c>
      <c r="B2945" s="11" t="s">
        <v>163</v>
      </c>
      <c r="C2945" s="11" t="s">
        <v>610</v>
      </c>
      <c r="D2945" s="11" t="s">
        <v>177</v>
      </c>
      <c r="E2945" s="12">
        <v>2025.0</v>
      </c>
      <c r="F2945" s="11" t="s">
        <v>166</v>
      </c>
      <c r="G2945" s="11" t="s">
        <v>172</v>
      </c>
      <c r="H2945" s="11">
        <v>2.0</v>
      </c>
      <c r="I2945" s="13">
        <v>7.1</v>
      </c>
      <c r="J2945" s="11">
        <v>1.0</v>
      </c>
      <c r="K2945" s="13">
        <v>5.4</v>
      </c>
      <c r="L2945" s="13">
        <v>2.2</v>
      </c>
      <c r="M2945" s="11">
        <v>-44.0</v>
      </c>
      <c r="N2945" s="14">
        <v>0.61</v>
      </c>
      <c r="O2945" s="13">
        <v>52.5</v>
      </c>
      <c r="P2945" s="13">
        <v>9.5</v>
      </c>
      <c r="Q2945" s="13">
        <v>23.0</v>
      </c>
      <c r="R2945" s="13">
        <v>10.6</v>
      </c>
      <c r="S2945" s="13">
        <v>1.9</v>
      </c>
      <c r="T2945" s="13">
        <v>1.1</v>
      </c>
      <c r="U2945" s="13">
        <v>0.7</v>
      </c>
      <c r="V2945" s="13">
        <v>54.1</v>
      </c>
      <c r="W2945" s="11" t="str">
        <f t="shared" si="1"/>
        <v>C-Weak|BBVA|Retail|2025</v>
      </c>
      <c r="X2945" s="15">
        <f>(MAX(0,MIN(1,1-(K2945-scaling_params!$B$2)/(scaling_params!$C$2-scaling_params!$B$2)))+MAX(0,MIN(1,(L2945-scaling_params!$B$3)/(scaling_params!$C$3-scaling_params!$B$3))))/2</f>
        <v>0</v>
      </c>
      <c r="Y2945" s="15">
        <f>(MAX(0,MIN(1,(M2945-scaling_params!$B$4)/(scaling_params!$C$4-scaling_params!$B$4)))+MAX(0,MIN(1,(N2945-scaling_params!$B$5)/(scaling_params!$C$5-scaling_params!$B$5))))/2</f>
        <v>0.06428571429</v>
      </c>
      <c r="Z2945" s="15">
        <f>(MAX(0,MIN(1,(O2945-scaling_params!$B$6)/(scaling_params!$C$6-scaling_params!$B$6)))+MAX(0,MIN(1,1-(P2945-scaling_params!$B$7)/(scaling_params!$C$7-scaling_params!$B$7)))+MAX(0,MIN(1,(T2945-scaling_params!$B$11)/(scaling_params!$C$11-scaling_params!$B$11))))/3</f>
        <v>0</v>
      </c>
      <c r="AA2945" s="15">
        <f>(MAX(0,MIN(1,1-(Q2945-scaling_params!$B$8)/(scaling_params!$C$8-scaling_params!$B$8)))+MAX(0,MIN(1,(R2945-scaling_params!$B$9)/(scaling_params!$C$9-scaling_params!$B$9)))+MAX(0,MIN(1,(S2945-scaling_params!$B$10)/(scaling_params!$C$10-scaling_params!$B$10))))/3</f>
        <v>0.03785058327</v>
      </c>
      <c r="AB2945" s="15">
        <f>(MAX(0,MIN(1,(U2945-scaling_params!$B$12)/(scaling_params!$C$12-scaling_params!$B$12)))+MAX(0,MIN(1,(V2945-scaling_params!$B$13)/(scaling_params!$C$13-scaling_params!$B$13))))/2</f>
        <v>0.09727272727</v>
      </c>
      <c r="AC2945" s="13">
        <f>(scaling_params!$G$2*X2945+scaling_params!$G$3*Y2945+scaling_params!$G$4*Z2945+scaling_params!$G$5*AA2945+scaling_params!$G$6*AB2945)*100</f>
        <v>3.324702733</v>
      </c>
      <c r="AD2945" s="11" t="s">
        <v>681</v>
      </c>
      <c r="AE2945" s="11">
        <f t="shared" si="2"/>
        <v>0</v>
      </c>
    </row>
    <row r="2946" ht="15.75" customHeight="1">
      <c r="A2946" s="11" t="s">
        <v>652</v>
      </c>
      <c r="B2946" s="11" t="s">
        <v>163</v>
      </c>
      <c r="C2946" s="11" t="s">
        <v>610</v>
      </c>
      <c r="D2946" s="11" t="s">
        <v>181</v>
      </c>
      <c r="E2946" s="12">
        <v>2024.0</v>
      </c>
      <c r="F2946" s="11" t="s">
        <v>166</v>
      </c>
      <c r="G2946" s="11" t="s">
        <v>167</v>
      </c>
      <c r="H2946" s="11">
        <v>3.0</v>
      </c>
      <c r="I2946" s="13">
        <v>7.4</v>
      </c>
      <c r="J2946" s="11">
        <v>0.0</v>
      </c>
      <c r="K2946" s="13">
        <v>5.0</v>
      </c>
      <c r="L2946" s="13">
        <v>5.7</v>
      </c>
      <c r="M2946" s="11">
        <v>30.0</v>
      </c>
      <c r="N2946" s="14">
        <v>0.75</v>
      </c>
      <c r="O2946" s="13">
        <v>58.2</v>
      </c>
      <c r="P2946" s="13">
        <v>10.1</v>
      </c>
      <c r="Q2946" s="13">
        <v>23.5</v>
      </c>
      <c r="R2946" s="13">
        <v>8.2</v>
      </c>
      <c r="S2946" s="13">
        <v>2.8</v>
      </c>
      <c r="T2946" s="13">
        <v>2.9</v>
      </c>
      <c r="U2946" s="13">
        <v>1.0</v>
      </c>
      <c r="V2946" s="13">
        <v>72.0</v>
      </c>
      <c r="W2946" s="11" t="str">
        <f t="shared" si="1"/>
        <v>C-Weak|BBVA|Corporate|2024</v>
      </c>
      <c r="X2946" s="15">
        <f>(MAX(0,MIN(1,1-(K2946-scaling_params!$B$2)/(scaling_params!$C$2-scaling_params!$B$2)))+MAX(0,MIN(1,(L2946-scaling_params!$B$3)/(scaling_params!$C$3-scaling_params!$B$3))))/2</f>
        <v>0.1985294118</v>
      </c>
      <c r="Y2946" s="15">
        <f>(MAX(0,MIN(1,(M2946-scaling_params!$B$4)/(scaling_params!$C$4-scaling_params!$B$4)))+MAX(0,MIN(1,(N2946-scaling_params!$B$5)/(scaling_params!$C$5-scaling_params!$B$5))))/2</f>
        <v>0.5916666667</v>
      </c>
      <c r="Z2946" s="15">
        <f>(MAX(0,MIN(1,(O2946-scaling_params!$B$6)/(scaling_params!$C$6-scaling_params!$B$6)))+MAX(0,MIN(1,1-(P2946-scaling_params!$B$7)/(scaling_params!$C$7-scaling_params!$B$7)))+MAX(0,MIN(1,(T2946-scaling_params!$B$11)/(scaling_params!$C$11-scaling_params!$B$11))))/3</f>
        <v>0.1597359736</v>
      </c>
      <c r="AA2946" s="15">
        <f>(MAX(0,MIN(1,1-(Q2946-scaling_params!$B$8)/(scaling_params!$C$8-scaling_params!$B$8)))+MAX(0,MIN(1,(R2946-scaling_params!$B$9)/(scaling_params!$C$9-scaling_params!$B$9)))+MAX(0,MIN(1,(S2946-scaling_params!$B$10)/(scaling_params!$C$10-scaling_params!$B$10))))/3</f>
        <v>0.1176470588</v>
      </c>
      <c r="AB2946" s="15">
        <f>(MAX(0,MIN(1,(U2946-scaling_params!$B$12)/(scaling_params!$C$12-scaling_params!$B$12)))+MAX(0,MIN(1,(V2946-scaling_params!$B$13)/(scaling_params!$C$13-scaling_params!$B$13))))/2</f>
        <v>0.26</v>
      </c>
      <c r="AC2946" s="13">
        <f>(scaling_params!$G$2*X2946+scaling_params!$G$3*Y2946+scaling_params!$G$4*Z2946+scaling_params!$G$5*AA2946+scaling_params!$G$6*AB2946)*100</f>
        <v>27.46199146</v>
      </c>
      <c r="AD2946" s="11" t="s">
        <v>681</v>
      </c>
      <c r="AE2946" s="11">
        <f t="shared" si="2"/>
        <v>0</v>
      </c>
    </row>
    <row r="2947" ht="15.75" customHeight="1">
      <c r="A2947" s="11" t="s">
        <v>652</v>
      </c>
      <c r="B2947" s="11" t="s">
        <v>163</v>
      </c>
      <c r="C2947" s="11" t="s">
        <v>610</v>
      </c>
      <c r="D2947" s="11" t="s">
        <v>181</v>
      </c>
      <c r="E2947" s="12">
        <v>2025.0</v>
      </c>
      <c r="F2947" s="11" t="s">
        <v>166</v>
      </c>
      <c r="G2947" s="11" t="s">
        <v>167</v>
      </c>
      <c r="H2947" s="11">
        <v>3.0</v>
      </c>
      <c r="I2947" s="13">
        <v>7.1</v>
      </c>
      <c r="J2947" s="11">
        <v>1.0</v>
      </c>
      <c r="K2947" s="13">
        <v>5.1</v>
      </c>
      <c r="L2947" s="13">
        <v>5.3</v>
      </c>
      <c r="M2947" s="11">
        <v>2.0</v>
      </c>
      <c r="N2947" s="14">
        <v>0.7</v>
      </c>
      <c r="O2947" s="13">
        <v>54.3</v>
      </c>
      <c r="P2947" s="13">
        <v>9.4</v>
      </c>
      <c r="Q2947" s="13">
        <v>22.9</v>
      </c>
      <c r="R2947" s="13">
        <v>7.0</v>
      </c>
      <c r="S2947" s="13">
        <v>2.7</v>
      </c>
      <c r="T2947" s="13">
        <v>2.3</v>
      </c>
      <c r="U2947" s="13">
        <v>0.8</v>
      </c>
      <c r="V2947" s="13">
        <v>69.9</v>
      </c>
      <c r="W2947" s="11" t="str">
        <f t="shared" si="1"/>
        <v>C-Weak|BBVA|Corporate|2025</v>
      </c>
      <c r="X2947" s="15">
        <f>(MAX(0,MIN(1,1-(K2947-scaling_params!$B$2)/(scaling_params!$C$2-scaling_params!$B$2)))+MAX(0,MIN(1,(L2947-scaling_params!$B$3)/(scaling_params!$C$3-scaling_params!$B$3))))/2</f>
        <v>0.1691176471</v>
      </c>
      <c r="Y2947" s="15">
        <f>(MAX(0,MIN(1,(M2947-scaling_params!$B$4)/(scaling_params!$C$4-scaling_params!$B$4)))+MAX(0,MIN(1,(N2947-scaling_params!$B$5)/(scaling_params!$C$5-scaling_params!$B$5))))/2</f>
        <v>0.3958333333</v>
      </c>
      <c r="Z2947" s="15">
        <f>(MAX(0,MIN(1,(O2947-scaling_params!$B$6)/(scaling_params!$C$6-scaling_params!$B$6)))+MAX(0,MIN(1,1-(P2947-scaling_params!$B$7)/(scaling_params!$C$7-scaling_params!$B$7)))+MAX(0,MIN(1,(T2947-scaling_params!$B$11)/(scaling_params!$C$11-scaling_params!$B$11))))/3</f>
        <v>0.07619047619</v>
      </c>
      <c r="AA2947" s="15">
        <f>(MAX(0,MIN(1,1-(Q2947-scaling_params!$B$8)/(scaling_params!$C$8-scaling_params!$B$8)))+MAX(0,MIN(1,(R2947-scaling_params!$B$9)/(scaling_params!$C$9-scaling_params!$B$9)))+MAX(0,MIN(1,(S2947-scaling_params!$B$10)/(scaling_params!$C$10-scaling_params!$B$10))))/3</f>
        <v>0.1078431373</v>
      </c>
      <c r="AB2947" s="15">
        <f>(MAX(0,MIN(1,(U2947-scaling_params!$B$12)/(scaling_params!$C$12-scaling_params!$B$12)))+MAX(0,MIN(1,(V2947-scaling_params!$B$13)/(scaling_params!$C$13-scaling_params!$B$13))))/2</f>
        <v>0.2409090909</v>
      </c>
      <c r="AC2947" s="13">
        <f>(scaling_params!$G$2*X2947+scaling_params!$G$3*Y2947+scaling_params!$G$4*Z2947+scaling_params!$G$5*AA2947+scaling_params!$G$6*AB2947)*100</f>
        <v>19.80759072</v>
      </c>
      <c r="AD2947" s="11" t="s">
        <v>681</v>
      </c>
      <c r="AE2947" s="11">
        <f t="shared" si="2"/>
        <v>0</v>
      </c>
    </row>
    <row r="2948" ht="15.75" customHeight="1">
      <c r="A2948" s="11" t="s">
        <v>653</v>
      </c>
      <c r="B2948" s="11" t="s">
        <v>163</v>
      </c>
      <c r="C2948" s="11" t="s">
        <v>610</v>
      </c>
      <c r="D2948" s="11" t="s">
        <v>165</v>
      </c>
      <c r="E2948" s="12">
        <v>2024.0</v>
      </c>
      <c r="F2948" s="11" t="s">
        <v>171</v>
      </c>
      <c r="G2948" s="11" t="s">
        <v>175</v>
      </c>
      <c r="H2948" s="11">
        <v>3.0</v>
      </c>
      <c r="I2948" s="13">
        <v>7.4</v>
      </c>
      <c r="J2948" s="11">
        <v>0.0</v>
      </c>
      <c r="K2948" s="13">
        <v>5.2</v>
      </c>
      <c r="L2948" s="13">
        <v>3.0</v>
      </c>
      <c r="M2948" s="11">
        <v>-21.0</v>
      </c>
      <c r="N2948" s="14">
        <v>0.63</v>
      </c>
      <c r="O2948" s="13">
        <v>53.3</v>
      </c>
      <c r="P2948" s="13">
        <v>9.3</v>
      </c>
      <c r="Q2948" s="13">
        <v>24.0</v>
      </c>
      <c r="R2948" s="13">
        <v>6.7</v>
      </c>
      <c r="S2948" s="13">
        <v>2.5</v>
      </c>
      <c r="T2948" s="13">
        <v>1.3</v>
      </c>
      <c r="U2948" s="13">
        <v>0.6</v>
      </c>
      <c r="V2948" s="13">
        <v>55.1</v>
      </c>
      <c r="W2948" s="11" t="str">
        <f t="shared" si="1"/>
        <v>C-Weak|BBVA|Operations|2024</v>
      </c>
      <c r="X2948" s="15">
        <f>(MAX(0,MIN(1,1-(K2948-scaling_params!$B$2)/(scaling_params!$C$2-scaling_params!$B$2)))+MAX(0,MIN(1,(L2948-scaling_params!$B$3)/(scaling_params!$C$3-scaling_params!$B$3))))/2</f>
        <v>0</v>
      </c>
      <c r="Y2948" s="15">
        <f>(MAX(0,MIN(1,(M2948-scaling_params!$B$4)/(scaling_params!$C$4-scaling_params!$B$4)))+MAX(0,MIN(1,(N2948-scaling_params!$B$5)/(scaling_params!$C$5-scaling_params!$B$5))))/2</f>
        <v>0.1988095238</v>
      </c>
      <c r="Z2948" s="15">
        <f>(MAX(0,MIN(1,(O2948-scaling_params!$B$6)/(scaling_params!$C$6-scaling_params!$B$6)))+MAX(0,MIN(1,1-(P2948-scaling_params!$B$7)/(scaling_params!$C$7-scaling_params!$B$7)))+MAX(0,MIN(1,(T2948-scaling_params!$B$11)/(scaling_params!$C$11-scaling_params!$B$11))))/3</f>
        <v>0</v>
      </c>
      <c r="AA2948" s="15">
        <f>(MAX(0,MIN(1,1-(Q2948-scaling_params!$B$8)/(scaling_params!$C$8-scaling_params!$B$8)))+MAX(0,MIN(1,(R2948-scaling_params!$B$9)/(scaling_params!$C$9-scaling_params!$B$9)))+MAX(0,MIN(1,(S2948-scaling_params!$B$10)/(scaling_params!$C$10-scaling_params!$B$10))))/3</f>
        <v>0.08823529412</v>
      </c>
      <c r="AB2948" s="15">
        <f>(MAX(0,MIN(1,(U2948-scaling_params!$B$12)/(scaling_params!$C$12-scaling_params!$B$12)))+MAX(0,MIN(1,(V2948-scaling_params!$B$13)/(scaling_params!$C$13-scaling_params!$B$13))))/2</f>
        <v>0.1063636364</v>
      </c>
      <c r="AC2948" s="13">
        <f>(scaling_params!$G$2*X2948+scaling_params!$G$3*Y2948+scaling_params!$G$4*Z2948+scaling_params!$G$5*AA2948+scaling_params!$G$6*AB2948)*100</f>
        <v>7.480055895</v>
      </c>
      <c r="AD2948" s="11" t="s">
        <v>681</v>
      </c>
      <c r="AE2948" s="11">
        <f t="shared" si="2"/>
        <v>0</v>
      </c>
    </row>
    <row r="2949" ht="15.75" customHeight="1">
      <c r="A2949" s="11" t="s">
        <v>653</v>
      </c>
      <c r="B2949" s="11" t="s">
        <v>163</v>
      </c>
      <c r="C2949" s="11" t="s">
        <v>610</v>
      </c>
      <c r="D2949" s="11" t="s">
        <v>165</v>
      </c>
      <c r="E2949" s="12">
        <v>2025.0</v>
      </c>
      <c r="F2949" s="11" t="s">
        <v>171</v>
      </c>
      <c r="G2949" s="11" t="s">
        <v>175</v>
      </c>
      <c r="H2949" s="11">
        <v>3.0</v>
      </c>
      <c r="I2949" s="13">
        <v>7.1</v>
      </c>
      <c r="J2949" s="11">
        <v>0.0</v>
      </c>
      <c r="K2949" s="13">
        <v>4.5</v>
      </c>
      <c r="L2949" s="13">
        <v>4.2</v>
      </c>
      <c r="M2949" s="11">
        <v>-20.0</v>
      </c>
      <c r="N2949" s="14">
        <v>0.67</v>
      </c>
      <c r="O2949" s="13">
        <v>52.7</v>
      </c>
      <c r="P2949" s="13">
        <v>9.3</v>
      </c>
      <c r="Q2949" s="13">
        <v>21.4</v>
      </c>
      <c r="R2949" s="13">
        <v>5.7</v>
      </c>
      <c r="S2949" s="13">
        <v>2.3</v>
      </c>
      <c r="T2949" s="13">
        <v>1.9</v>
      </c>
      <c r="U2949" s="13">
        <v>0.5</v>
      </c>
      <c r="V2949" s="13">
        <v>48.1</v>
      </c>
      <c r="W2949" s="11" t="str">
        <f t="shared" si="1"/>
        <v>C-Weak|BBVA|Operations|2025</v>
      </c>
      <c r="X2949" s="15">
        <f>(MAX(0,MIN(1,1-(K2949-scaling_params!$B$2)/(scaling_params!$C$2-scaling_params!$B$2)))+MAX(0,MIN(1,(L2949-scaling_params!$B$3)/(scaling_params!$C$3-scaling_params!$B$3))))/2</f>
        <v>0.08823529412</v>
      </c>
      <c r="Y2949" s="15">
        <f>(MAX(0,MIN(1,(M2949-scaling_params!$B$4)/(scaling_params!$C$4-scaling_params!$B$4)))+MAX(0,MIN(1,(N2949-scaling_params!$B$5)/(scaling_params!$C$5-scaling_params!$B$5))))/2</f>
        <v>0.2535714286</v>
      </c>
      <c r="Z2949" s="15">
        <f>(MAX(0,MIN(1,(O2949-scaling_params!$B$6)/(scaling_params!$C$6-scaling_params!$B$6)))+MAX(0,MIN(1,1-(P2949-scaling_params!$B$7)/(scaling_params!$C$7-scaling_params!$B$7)))+MAX(0,MIN(1,(T2949-scaling_params!$B$11)/(scaling_params!$C$11-scaling_params!$B$11))))/3</f>
        <v>0.0380952381</v>
      </c>
      <c r="AA2949" s="15">
        <f>(MAX(0,MIN(1,1-(Q2949-scaling_params!$B$8)/(scaling_params!$C$8-scaling_params!$B$8)))+MAX(0,MIN(1,(R2949-scaling_params!$B$9)/(scaling_params!$C$9-scaling_params!$B$9)))+MAX(0,MIN(1,(S2949-scaling_params!$B$10)/(scaling_params!$C$10-scaling_params!$B$10))))/3</f>
        <v>0.06862745098</v>
      </c>
      <c r="AB2949" s="15">
        <f>(MAX(0,MIN(1,(U2949-scaling_params!$B$12)/(scaling_params!$C$12-scaling_params!$B$12)))+MAX(0,MIN(1,(V2949-scaling_params!$B$13)/(scaling_params!$C$13-scaling_params!$B$13))))/2</f>
        <v>0.04272727273</v>
      </c>
      <c r="AC2949" s="13">
        <f>(scaling_params!$G$2*X2949+scaling_params!$G$3*Y2949+scaling_params!$G$4*Z2949+scaling_params!$G$5*AA2949+scaling_params!$G$6*AB2949)*100</f>
        <v>10.63972103</v>
      </c>
      <c r="AD2949" s="11" t="s">
        <v>681</v>
      </c>
      <c r="AE2949" s="11">
        <f t="shared" si="2"/>
        <v>0</v>
      </c>
    </row>
    <row r="2950" ht="15.75" customHeight="1">
      <c r="A2950" s="11" t="s">
        <v>654</v>
      </c>
      <c r="B2950" s="11" t="s">
        <v>163</v>
      </c>
      <c r="C2950" s="11" t="s">
        <v>610</v>
      </c>
      <c r="D2950" s="11" t="s">
        <v>177</v>
      </c>
      <c r="E2950" s="12">
        <v>2024.0</v>
      </c>
      <c r="F2950" s="11" t="s">
        <v>171</v>
      </c>
      <c r="G2950" s="11" t="s">
        <v>167</v>
      </c>
      <c r="H2950" s="11">
        <v>1.0</v>
      </c>
      <c r="I2950" s="13">
        <v>7.4</v>
      </c>
      <c r="J2950" s="11">
        <v>1.0</v>
      </c>
      <c r="K2950" s="13">
        <v>4.9</v>
      </c>
      <c r="L2950" s="13">
        <v>5.3</v>
      </c>
      <c r="M2950" s="11">
        <v>-24.0</v>
      </c>
      <c r="N2950" s="14">
        <v>0.67</v>
      </c>
      <c r="O2950" s="13">
        <v>59.8</v>
      </c>
      <c r="P2950" s="13">
        <v>9.1</v>
      </c>
      <c r="Q2950" s="13">
        <v>23.3</v>
      </c>
      <c r="R2950" s="13">
        <v>7.2</v>
      </c>
      <c r="S2950" s="13">
        <v>1.6</v>
      </c>
      <c r="T2950" s="13">
        <v>1.7</v>
      </c>
      <c r="U2950" s="13">
        <v>0.7</v>
      </c>
      <c r="V2950" s="13">
        <v>43.5</v>
      </c>
      <c r="W2950" s="11" t="str">
        <f t="shared" si="1"/>
        <v>C-Weak|BBVA|Retail|2024</v>
      </c>
      <c r="X2950" s="15">
        <f>(MAX(0,MIN(1,1-(K2950-scaling_params!$B$2)/(scaling_params!$C$2-scaling_params!$B$2)))+MAX(0,MIN(1,(L2950-scaling_params!$B$3)/(scaling_params!$C$3-scaling_params!$B$3))))/2</f>
        <v>0.1691176471</v>
      </c>
      <c r="Y2950" s="15">
        <f>(MAX(0,MIN(1,(M2950-scaling_params!$B$4)/(scaling_params!$C$4-scaling_params!$B$4)))+MAX(0,MIN(1,(N2950-scaling_params!$B$5)/(scaling_params!$C$5-scaling_params!$B$5))))/2</f>
        <v>0.2345238095</v>
      </c>
      <c r="Z2950" s="15">
        <f>(MAX(0,MIN(1,(O2950-scaling_params!$B$6)/(scaling_params!$C$6-scaling_params!$B$6)))+MAX(0,MIN(1,1-(P2950-scaling_params!$B$7)/(scaling_params!$C$7-scaling_params!$B$7)))+MAX(0,MIN(1,(T2950-scaling_params!$B$11)/(scaling_params!$C$11-scaling_params!$B$11))))/3</f>
        <v>0.08086190858</v>
      </c>
      <c r="AA2950" s="15">
        <f>(MAX(0,MIN(1,1-(Q2950-scaling_params!$B$8)/(scaling_params!$C$8-scaling_params!$B$8)))+MAX(0,MIN(1,(R2950-scaling_params!$B$9)/(scaling_params!$C$9-scaling_params!$B$9)))+MAX(0,MIN(1,(S2950-scaling_params!$B$10)/(scaling_params!$C$10-scaling_params!$B$10))))/3</f>
        <v>0</v>
      </c>
      <c r="AB2950" s="15">
        <f>(MAX(0,MIN(1,(U2950-scaling_params!$B$12)/(scaling_params!$C$12-scaling_params!$B$12)))+MAX(0,MIN(1,(V2950-scaling_params!$B$13)/(scaling_params!$C$13-scaling_params!$B$13))))/2</f>
        <v>0.0009090909091</v>
      </c>
      <c r="AC2950" s="13">
        <f>(scaling_params!$G$2*X2950+scaling_params!$G$3*Y2950+scaling_params!$G$4*Z2950+scaling_params!$G$5*AA2950+scaling_params!$G$6*AB2950)*100</f>
        <v>11.39655635</v>
      </c>
      <c r="AD2950" s="11" t="s">
        <v>681</v>
      </c>
      <c r="AE2950" s="11">
        <f t="shared" si="2"/>
        <v>0</v>
      </c>
    </row>
    <row r="2951" ht="15.75" customHeight="1">
      <c r="A2951" s="11" t="s">
        <v>654</v>
      </c>
      <c r="B2951" s="11" t="s">
        <v>163</v>
      </c>
      <c r="C2951" s="11" t="s">
        <v>610</v>
      </c>
      <c r="D2951" s="11" t="s">
        <v>177</v>
      </c>
      <c r="E2951" s="12">
        <v>2025.0</v>
      </c>
      <c r="F2951" s="11" t="s">
        <v>171</v>
      </c>
      <c r="G2951" s="11" t="s">
        <v>167</v>
      </c>
      <c r="H2951" s="11">
        <v>1.0</v>
      </c>
      <c r="I2951" s="13">
        <v>7.1</v>
      </c>
      <c r="J2951" s="11">
        <v>0.0</v>
      </c>
      <c r="K2951" s="13">
        <v>5.4</v>
      </c>
      <c r="L2951" s="13">
        <v>3.8</v>
      </c>
      <c r="M2951" s="11">
        <v>-19.0</v>
      </c>
      <c r="N2951" s="14">
        <v>0.63</v>
      </c>
      <c r="O2951" s="13">
        <v>52.5</v>
      </c>
      <c r="P2951" s="13">
        <v>9.5</v>
      </c>
      <c r="Q2951" s="13">
        <v>23.0</v>
      </c>
      <c r="R2951" s="13">
        <v>10.6</v>
      </c>
      <c r="S2951" s="13">
        <v>2.1</v>
      </c>
      <c r="T2951" s="13">
        <v>1.6</v>
      </c>
      <c r="U2951" s="13">
        <v>0.7</v>
      </c>
      <c r="V2951" s="13">
        <v>48.7</v>
      </c>
      <c r="W2951" s="11" t="str">
        <f t="shared" si="1"/>
        <v>C-Weak|BBVA|Retail|2025</v>
      </c>
      <c r="X2951" s="15">
        <f>(MAX(0,MIN(1,1-(K2951-scaling_params!$B$2)/(scaling_params!$C$2-scaling_params!$B$2)))+MAX(0,MIN(1,(L2951-scaling_params!$B$3)/(scaling_params!$C$3-scaling_params!$B$3))))/2</f>
        <v>0.05882352941</v>
      </c>
      <c r="Y2951" s="15">
        <f>(MAX(0,MIN(1,(M2951-scaling_params!$B$4)/(scaling_params!$C$4-scaling_params!$B$4)))+MAX(0,MIN(1,(N2951-scaling_params!$B$5)/(scaling_params!$C$5-scaling_params!$B$5))))/2</f>
        <v>0.2083333333</v>
      </c>
      <c r="Z2951" s="15">
        <f>(MAX(0,MIN(1,(O2951-scaling_params!$B$6)/(scaling_params!$C$6-scaling_params!$B$6)))+MAX(0,MIN(1,1-(P2951-scaling_params!$B$7)/(scaling_params!$C$7-scaling_params!$B$7)))+MAX(0,MIN(1,(T2951-scaling_params!$B$11)/(scaling_params!$C$11-scaling_params!$B$11))))/3</f>
        <v>0.009523809524</v>
      </c>
      <c r="AA2951" s="15">
        <f>(MAX(0,MIN(1,1-(Q2951-scaling_params!$B$8)/(scaling_params!$C$8-scaling_params!$B$8)))+MAX(0,MIN(1,(R2951-scaling_params!$B$9)/(scaling_params!$C$9-scaling_params!$B$9)))+MAX(0,MIN(1,(S2951-scaling_params!$B$10)/(scaling_params!$C$10-scaling_params!$B$10))))/3</f>
        <v>0.05745842641</v>
      </c>
      <c r="AB2951" s="15">
        <f>(MAX(0,MIN(1,(U2951-scaling_params!$B$12)/(scaling_params!$C$12-scaling_params!$B$12)))+MAX(0,MIN(1,(V2951-scaling_params!$B$13)/(scaling_params!$C$13-scaling_params!$B$13))))/2</f>
        <v>0.04818181818</v>
      </c>
      <c r="AC2951" s="13">
        <f>(scaling_params!$G$2*X2951+scaling_params!$G$3*Y2951+scaling_params!$G$4*Z2951+scaling_params!$G$5*AA2951+scaling_params!$G$6*AB2951)*100</f>
        <v>8.081809558</v>
      </c>
      <c r="AD2951" s="11" t="s">
        <v>681</v>
      </c>
      <c r="AE2951" s="11">
        <f t="shared" si="2"/>
        <v>0</v>
      </c>
    </row>
    <row r="2952" ht="15.75" customHeight="1">
      <c r="A2952" s="11" t="s">
        <v>655</v>
      </c>
      <c r="B2952" s="11" t="s">
        <v>163</v>
      </c>
      <c r="C2952" s="11" t="s">
        <v>610</v>
      </c>
      <c r="D2952" s="11" t="s">
        <v>165</v>
      </c>
      <c r="E2952" s="12">
        <v>2024.0</v>
      </c>
      <c r="F2952" s="11" t="s">
        <v>166</v>
      </c>
      <c r="G2952" s="11" t="s">
        <v>175</v>
      </c>
      <c r="H2952" s="11">
        <v>2.0</v>
      </c>
      <c r="I2952" s="13">
        <v>7.4</v>
      </c>
      <c r="J2952" s="11">
        <v>0.0</v>
      </c>
      <c r="K2952" s="13">
        <v>5.2</v>
      </c>
      <c r="L2952" s="13">
        <v>4.5</v>
      </c>
      <c r="M2952" s="11">
        <v>-25.0</v>
      </c>
      <c r="N2952" s="14">
        <v>0.69</v>
      </c>
      <c r="O2952" s="13">
        <v>53.3</v>
      </c>
      <c r="P2952" s="13">
        <v>9.3</v>
      </c>
      <c r="Q2952" s="13">
        <v>24.0</v>
      </c>
      <c r="R2952" s="13">
        <v>6.7</v>
      </c>
      <c r="S2952" s="13">
        <v>2.2</v>
      </c>
      <c r="T2952" s="13">
        <v>1.9</v>
      </c>
      <c r="U2952" s="13">
        <v>0.6</v>
      </c>
      <c r="V2952" s="13">
        <v>64.1</v>
      </c>
      <c r="W2952" s="11" t="str">
        <f t="shared" si="1"/>
        <v>C-Weak|BBVA|Operations|2024</v>
      </c>
      <c r="X2952" s="15">
        <f>(MAX(0,MIN(1,1-(K2952-scaling_params!$B$2)/(scaling_params!$C$2-scaling_params!$B$2)))+MAX(0,MIN(1,(L2952-scaling_params!$B$3)/(scaling_params!$C$3-scaling_params!$B$3))))/2</f>
        <v>0.1102941176</v>
      </c>
      <c r="Y2952" s="15">
        <f>(MAX(0,MIN(1,(M2952-scaling_params!$B$4)/(scaling_params!$C$4-scaling_params!$B$4)))+MAX(0,MIN(1,(N2952-scaling_params!$B$5)/(scaling_params!$C$5-scaling_params!$B$5))))/2</f>
        <v>0.2547619048</v>
      </c>
      <c r="Z2952" s="15">
        <f>(MAX(0,MIN(1,(O2952-scaling_params!$B$6)/(scaling_params!$C$6-scaling_params!$B$6)))+MAX(0,MIN(1,1-(P2952-scaling_params!$B$7)/(scaling_params!$C$7-scaling_params!$B$7)))+MAX(0,MIN(1,(T2952-scaling_params!$B$11)/(scaling_params!$C$11-scaling_params!$B$11))))/3</f>
        <v>0.0380952381</v>
      </c>
      <c r="AA2952" s="15">
        <f>(MAX(0,MIN(1,1-(Q2952-scaling_params!$B$8)/(scaling_params!$C$8-scaling_params!$B$8)))+MAX(0,MIN(1,(R2952-scaling_params!$B$9)/(scaling_params!$C$9-scaling_params!$B$9)))+MAX(0,MIN(1,(S2952-scaling_params!$B$10)/(scaling_params!$C$10-scaling_params!$B$10))))/3</f>
        <v>0.05882352941</v>
      </c>
      <c r="AB2952" s="15">
        <f>(MAX(0,MIN(1,(U2952-scaling_params!$B$12)/(scaling_params!$C$12-scaling_params!$B$12)))+MAX(0,MIN(1,(V2952-scaling_params!$B$13)/(scaling_params!$C$13-scaling_params!$B$13))))/2</f>
        <v>0.1881818182</v>
      </c>
      <c r="AC2952" s="13">
        <f>(scaling_params!$G$2*X2952+scaling_params!$G$3*Y2952+scaling_params!$G$4*Z2952+scaling_params!$G$5*AA2952+scaling_params!$G$6*AB2952)*100</f>
        <v>12.72989419</v>
      </c>
      <c r="AD2952" s="11" t="s">
        <v>681</v>
      </c>
      <c r="AE2952" s="11">
        <f t="shared" si="2"/>
        <v>0</v>
      </c>
    </row>
    <row r="2953" ht="15.75" customHeight="1">
      <c r="A2953" s="11" t="s">
        <v>655</v>
      </c>
      <c r="B2953" s="11" t="s">
        <v>163</v>
      </c>
      <c r="C2953" s="11" t="s">
        <v>610</v>
      </c>
      <c r="D2953" s="11" t="s">
        <v>165</v>
      </c>
      <c r="E2953" s="12">
        <v>2025.0</v>
      </c>
      <c r="F2953" s="11" t="s">
        <v>166</v>
      </c>
      <c r="G2953" s="11" t="s">
        <v>175</v>
      </c>
      <c r="H2953" s="11">
        <v>2.0</v>
      </c>
      <c r="I2953" s="13">
        <v>7.1</v>
      </c>
      <c r="J2953" s="11">
        <v>0.0</v>
      </c>
      <c r="K2953" s="13">
        <v>4.5</v>
      </c>
      <c r="L2953" s="13">
        <v>5.1</v>
      </c>
      <c r="M2953" s="11">
        <v>-6.0</v>
      </c>
      <c r="N2953" s="14">
        <v>0.76</v>
      </c>
      <c r="O2953" s="13">
        <v>52.7</v>
      </c>
      <c r="P2953" s="13">
        <v>9.3</v>
      </c>
      <c r="Q2953" s="13">
        <v>21.4</v>
      </c>
      <c r="R2953" s="13">
        <v>5.7</v>
      </c>
      <c r="S2953" s="13">
        <v>2.6</v>
      </c>
      <c r="T2953" s="13">
        <v>3.5</v>
      </c>
      <c r="U2953" s="13">
        <v>0.5</v>
      </c>
      <c r="V2953" s="13">
        <v>64.5</v>
      </c>
      <c r="W2953" s="11" t="str">
        <f t="shared" si="1"/>
        <v>C-Weak|BBVA|Operations|2025</v>
      </c>
      <c r="X2953" s="15">
        <f>(MAX(0,MIN(1,1-(K2953-scaling_params!$B$2)/(scaling_params!$C$2-scaling_params!$B$2)))+MAX(0,MIN(1,(L2953-scaling_params!$B$3)/(scaling_params!$C$3-scaling_params!$B$3))))/2</f>
        <v>0.1544117647</v>
      </c>
      <c r="Y2953" s="15">
        <f>(MAX(0,MIN(1,(M2953-scaling_params!$B$4)/(scaling_params!$C$4-scaling_params!$B$4)))+MAX(0,MIN(1,(N2953-scaling_params!$B$5)/(scaling_params!$C$5-scaling_params!$B$5))))/2</f>
        <v>0.4327380952</v>
      </c>
      <c r="Z2953" s="15">
        <f>(MAX(0,MIN(1,(O2953-scaling_params!$B$6)/(scaling_params!$C$6-scaling_params!$B$6)))+MAX(0,MIN(1,1-(P2953-scaling_params!$B$7)/(scaling_params!$C$7-scaling_params!$B$7)))+MAX(0,MIN(1,(T2953-scaling_params!$B$11)/(scaling_params!$C$11-scaling_params!$B$11))))/3</f>
        <v>0.1904761905</v>
      </c>
      <c r="AA2953" s="15">
        <f>(MAX(0,MIN(1,1-(Q2953-scaling_params!$B$8)/(scaling_params!$C$8-scaling_params!$B$8)))+MAX(0,MIN(1,(R2953-scaling_params!$B$9)/(scaling_params!$C$9-scaling_params!$B$9)))+MAX(0,MIN(1,(S2953-scaling_params!$B$10)/(scaling_params!$C$10-scaling_params!$B$10))))/3</f>
        <v>0.09803921569</v>
      </c>
      <c r="AB2953" s="15">
        <f>(MAX(0,MIN(1,(U2953-scaling_params!$B$12)/(scaling_params!$C$12-scaling_params!$B$12)))+MAX(0,MIN(1,(V2953-scaling_params!$B$13)/(scaling_params!$C$13-scaling_params!$B$13))))/2</f>
        <v>0.1918181818</v>
      </c>
      <c r="AC2953" s="13">
        <f>(scaling_params!$G$2*X2953+scaling_params!$G$3*Y2953+scaling_params!$G$4*Z2953+scaling_params!$G$5*AA2953+scaling_params!$G$6*AB2953)*100</f>
        <v>22.26315693</v>
      </c>
      <c r="AD2953" s="11" t="s">
        <v>681</v>
      </c>
      <c r="AE2953" s="11">
        <f t="shared" si="2"/>
        <v>0</v>
      </c>
    </row>
    <row r="2954" ht="15.75" customHeight="1">
      <c r="A2954" s="11" t="s">
        <v>656</v>
      </c>
      <c r="B2954" s="11" t="s">
        <v>163</v>
      </c>
      <c r="C2954" s="11" t="s">
        <v>610</v>
      </c>
      <c r="D2954" s="11" t="s">
        <v>181</v>
      </c>
      <c r="E2954" s="12">
        <v>2024.0</v>
      </c>
      <c r="F2954" s="11" t="s">
        <v>171</v>
      </c>
      <c r="G2954" s="11" t="s">
        <v>167</v>
      </c>
      <c r="H2954" s="11">
        <v>4.0</v>
      </c>
      <c r="I2954" s="13">
        <v>7.4</v>
      </c>
      <c r="J2954" s="11">
        <v>0.0</v>
      </c>
      <c r="K2954" s="13">
        <v>5.0</v>
      </c>
      <c r="L2954" s="13">
        <v>6.3</v>
      </c>
      <c r="M2954" s="11">
        <v>2.0</v>
      </c>
      <c r="N2954" s="14">
        <v>0.8</v>
      </c>
      <c r="O2954" s="13">
        <v>58.2</v>
      </c>
      <c r="P2954" s="13">
        <v>10.1</v>
      </c>
      <c r="Q2954" s="13">
        <v>23.5</v>
      </c>
      <c r="R2954" s="13">
        <v>8.2</v>
      </c>
      <c r="S2954" s="13">
        <v>3.1</v>
      </c>
      <c r="T2954" s="13">
        <v>2.1</v>
      </c>
      <c r="U2954" s="13">
        <v>1.0</v>
      </c>
      <c r="V2954" s="13">
        <v>64.2</v>
      </c>
      <c r="W2954" s="11" t="str">
        <f t="shared" si="1"/>
        <v>C-Weak|BBVA|Corporate|2024</v>
      </c>
      <c r="X2954" s="15">
        <f>(MAX(0,MIN(1,1-(K2954-scaling_params!$B$2)/(scaling_params!$C$2-scaling_params!$B$2)))+MAX(0,MIN(1,(L2954-scaling_params!$B$3)/(scaling_params!$C$3-scaling_params!$B$3))))/2</f>
        <v>0.2426470588</v>
      </c>
      <c r="Y2954" s="15">
        <f>(MAX(0,MIN(1,(M2954-scaling_params!$B$4)/(scaling_params!$C$4-scaling_params!$B$4)))+MAX(0,MIN(1,(N2954-scaling_params!$B$5)/(scaling_params!$C$5-scaling_params!$B$5))))/2</f>
        <v>0.5208333333</v>
      </c>
      <c r="Z2954" s="15">
        <f>(MAX(0,MIN(1,(O2954-scaling_params!$B$6)/(scaling_params!$C$6-scaling_params!$B$6)))+MAX(0,MIN(1,1-(P2954-scaling_params!$B$7)/(scaling_params!$C$7-scaling_params!$B$7)))+MAX(0,MIN(1,(T2954-scaling_params!$B$11)/(scaling_params!$C$11-scaling_params!$B$11))))/3</f>
        <v>0.08354549741</v>
      </c>
      <c r="AA2954" s="15">
        <f>(MAX(0,MIN(1,1-(Q2954-scaling_params!$B$8)/(scaling_params!$C$8-scaling_params!$B$8)))+MAX(0,MIN(1,(R2954-scaling_params!$B$9)/(scaling_params!$C$9-scaling_params!$B$9)))+MAX(0,MIN(1,(S2954-scaling_params!$B$10)/(scaling_params!$C$10-scaling_params!$B$10))))/3</f>
        <v>0.1470588235</v>
      </c>
      <c r="AB2954" s="15">
        <f>(MAX(0,MIN(1,(U2954-scaling_params!$B$12)/(scaling_params!$C$12-scaling_params!$B$12)))+MAX(0,MIN(1,(V2954-scaling_params!$B$13)/(scaling_params!$C$13-scaling_params!$B$13))))/2</f>
        <v>0.1890909091</v>
      </c>
      <c r="AC2954" s="13">
        <f>(scaling_params!$G$2*X2954+scaling_params!$G$3*Y2954+scaling_params!$G$4*Z2954+scaling_params!$G$5*AA2954+scaling_params!$G$6*AB2954)*100</f>
        <v>24.72461643</v>
      </c>
      <c r="AD2954" s="11" t="s">
        <v>681</v>
      </c>
      <c r="AE2954" s="11">
        <f t="shared" si="2"/>
        <v>0</v>
      </c>
    </row>
    <row r="2955" ht="15.75" customHeight="1">
      <c r="A2955" s="11" t="s">
        <v>656</v>
      </c>
      <c r="B2955" s="11" t="s">
        <v>163</v>
      </c>
      <c r="C2955" s="11" t="s">
        <v>610</v>
      </c>
      <c r="D2955" s="11" t="s">
        <v>181</v>
      </c>
      <c r="E2955" s="12">
        <v>2025.0</v>
      </c>
      <c r="F2955" s="11" t="s">
        <v>171</v>
      </c>
      <c r="G2955" s="11" t="s">
        <v>167</v>
      </c>
      <c r="H2955" s="11">
        <v>4.0</v>
      </c>
      <c r="I2955" s="13">
        <v>7.1</v>
      </c>
      <c r="J2955" s="11">
        <v>0.0</v>
      </c>
      <c r="K2955" s="13">
        <v>5.1</v>
      </c>
      <c r="L2955" s="13">
        <v>6.5</v>
      </c>
      <c r="M2955" s="11">
        <v>7.0</v>
      </c>
      <c r="N2955" s="14">
        <v>0.66</v>
      </c>
      <c r="O2955" s="13">
        <v>54.3</v>
      </c>
      <c r="P2955" s="13">
        <v>9.4</v>
      </c>
      <c r="Q2955" s="13">
        <v>22.9</v>
      </c>
      <c r="R2955" s="13">
        <v>7.0</v>
      </c>
      <c r="S2955" s="13">
        <v>3.3</v>
      </c>
      <c r="T2955" s="13">
        <v>3.1</v>
      </c>
      <c r="U2955" s="13">
        <v>0.8</v>
      </c>
      <c r="V2955" s="13">
        <v>61.1</v>
      </c>
      <c r="W2955" s="11" t="str">
        <f t="shared" si="1"/>
        <v>C-Weak|BBVA|Corporate|2025</v>
      </c>
      <c r="X2955" s="15">
        <f>(MAX(0,MIN(1,1-(K2955-scaling_params!$B$2)/(scaling_params!$C$2-scaling_params!$B$2)))+MAX(0,MIN(1,(L2955-scaling_params!$B$3)/(scaling_params!$C$3-scaling_params!$B$3))))/2</f>
        <v>0.2573529412</v>
      </c>
      <c r="Y2955" s="15">
        <f>(MAX(0,MIN(1,(M2955-scaling_params!$B$4)/(scaling_params!$C$4-scaling_params!$B$4)))+MAX(0,MIN(1,(N2955-scaling_params!$B$5)/(scaling_params!$C$5-scaling_params!$B$5))))/2</f>
        <v>0.3696428571</v>
      </c>
      <c r="Z2955" s="15">
        <f>(MAX(0,MIN(1,(O2955-scaling_params!$B$6)/(scaling_params!$C$6-scaling_params!$B$6)))+MAX(0,MIN(1,1-(P2955-scaling_params!$B$7)/(scaling_params!$C$7-scaling_params!$B$7)))+MAX(0,MIN(1,(T2955-scaling_params!$B$11)/(scaling_params!$C$11-scaling_params!$B$11))))/3</f>
        <v>0.1523809524</v>
      </c>
      <c r="AA2955" s="15">
        <f>(MAX(0,MIN(1,1-(Q2955-scaling_params!$B$8)/(scaling_params!$C$8-scaling_params!$B$8)))+MAX(0,MIN(1,(R2955-scaling_params!$B$9)/(scaling_params!$C$9-scaling_params!$B$9)))+MAX(0,MIN(1,(S2955-scaling_params!$B$10)/(scaling_params!$C$10-scaling_params!$B$10))))/3</f>
        <v>0.1666666667</v>
      </c>
      <c r="AB2955" s="15">
        <f>(MAX(0,MIN(1,(U2955-scaling_params!$B$12)/(scaling_params!$C$12-scaling_params!$B$12)))+MAX(0,MIN(1,(V2955-scaling_params!$B$13)/(scaling_params!$C$13-scaling_params!$B$13))))/2</f>
        <v>0.1609090909</v>
      </c>
      <c r="AC2955" s="13">
        <f>(scaling_params!$G$2*X2955+scaling_params!$G$3*Y2955+scaling_params!$G$4*Z2955+scaling_params!$G$5*AA2955+scaling_params!$G$6*AB2955)*100</f>
        <v>23.14741425</v>
      </c>
      <c r="AD2955" s="11" t="s">
        <v>681</v>
      </c>
      <c r="AE2955" s="11">
        <f t="shared" si="2"/>
        <v>0</v>
      </c>
    </row>
    <row r="2956" ht="15.75" customHeight="1">
      <c r="A2956" s="11" t="s">
        <v>657</v>
      </c>
      <c r="B2956" s="11" t="s">
        <v>163</v>
      </c>
      <c r="C2956" s="11" t="s">
        <v>610</v>
      </c>
      <c r="D2956" s="11" t="s">
        <v>177</v>
      </c>
      <c r="E2956" s="12">
        <v>2024.0</v>
      </c>
      <c r="F2956" s="11" t="s">
        <v>171</v>
      </c>
      <c r="G2956" s="11" t="s">
        <v>172</v>
      </c>
      <c r="H2956" s="11">
        <v>5.0</v>
      </c>
      <c r="I2956" s="13">
        <v>7.4</v>
      </c>
      <c r="J2956" s="11">
        <v>1.0</v>
      </c>
      <c r="K2956" s="13">
        <v>4.9</v>
      </c>
      <c r="L2956" s="13">
        <v>3.0</v>
      </c>
      <c r="M2956" s="11">
        <v>-19.0</v>
      </c>
      <c r="N2956" s="14">
        <v>0.55</v>
      </c>
      <c r="O2956" s="13">
        <v>59.8</v>
      </c>
      <c r="P2956" s="13">
        <v>9.1</v>
      </c>
      <c r="Q2956" s="13">
        <v>23.3</v>
      </c>
      <c r="R2956" s="13">
        <v>7.2</v>
      </c>
      <c r="S2956" s="13">
        <v>1.6</v>
      </c>
      <c r="T2956" s="13">
        <v>1.8</v>
      </c>
      <c r="U2956" s="13">
        <v>0.7</v>
      </c>
      <c r="V2956" s="13">
        <v>50.8</v>
      </c>
      <c r="W2956" s="11" t="str">
        <f t="shared" si="1"/>
        <v>C-Weak|BBVA|Retail|2024</v>
      </c>
      <c r="X2956" s="15">
        <f>(MAX(0,MIN(1,1-(K2956-scaling_params!$B$2)/(scaling_params!$C$2-scaling_params!$B$2)))+MAX(0,MIN(1,(L2956-scaling_params!$B$3)/(scaling_params!$C$3-scaling_params!$B$3))))/2</f>
        <v>0</v>
      </c>
      <c r="Y2956" s="15">
        <f>(MAX(0,MIN(1,(M2956-scaling_params!$B$4)/(scaling_params!$C$4-scaling_params!$B$4)))+MAX(0,MIN(1,(N2956-scaling_params!$B$5)/(scaling_params!$C$5-scaling_params!$B$5))))/2</f>
        <v>0.1333333333</v>
      </c>
      <c r="Z2956" s="15">
        <f>(MAX(0,MIN(1,(O2956-scaling_params!$B$6)/(scaling_params!$C$6-scaling_params!$B$6)))+MAX(0,MIN(1,1-(P2956-scaling_params!$B$7)/(scaling_params!$C$7-scaling_params!$B$7)))+MAX(0,MIN(1,(T2956-scaling_params!$B$11)/(scaling_params!$C$11-scaling_params!$B$11))))/3</f>
        <v>0.09038571811</v>
      </c>
      <c r="AA2956" s="15">
        <f>(MAX(0,MIN(1,1-(Q2956-scaling_params!$B$8)/(scaling_params!$C$8-scaling_params!$B$8)))+MAX(0,MIN(1,(R2956-scaling_params!$B$9)/(scaling_params!$C$9-scaling_params!$B$9)))+MAX(0,MIN(1,(S2956-scaling_params!$B$10)/(scaling_params!$C$10-scaling_params!$B$10))))/3</f>
        <v>0</v>
      </c>
      <c r="AB2956" s="15">
        <f>(MAX(0,MIN(1,(U2956-scaling_params!$B$12)/(scaling_params!$C$12-scaling_params!$B$12)))+MAX(0,MIN(1,(V2956-scaling_params!$B$13)/(scaling_params!$C$13-scaling_params!$B$13))))/2</f>
        <v>0.06727272727</v>
      </c>
      <c r="AC2956" s="13">
        <f>(scaling_params!$G$2*X2956+scaling_params!$G$3*Y2956+scaling_params!$G$4*Z2956+scaling_params!$G$5*AA2956+scaling_params!$G$6*AB2956)*100</f>
        <v>6.051215891</v>
      </c>
      <c r="AD2956" s="11" t="s">
        <v>681</v>
      </c>
      <c r="AE2956" s="11">
        <f t="shared" si="2"/>
        <v>0</v>
      </c>
    </row>
    <row r="2957" ht="15.75" customHeight="1">
      <c r="A2957" s="11" t="s">
        <v>657</v>
      </c>
      <c r="B2957" s="11" t="s">
        <v>163</v>
      </c>
      <c r="C2957" s="11" t="s">
        <v>610</v>
      </c>
      <c r="D2957" s="11" t="s">
        <v>177</v>
      </c>
      <c r="E2957" s="12">
        <v>2025.0</v>
      </c>
      <c r="F2957" s="11" t="s">
        <v>171</v>
      </c>
      <c r="G2957" s="11" t="s">
        <v>172</v>
      </c>
      <c r="H2957" s="11">
        <v>5.0</v>
      </c>
      <c r="I2957" s="13">
        <v>7.1</v>
      </c>
      <c r="J2957" s="11">
        <v>0.0</v>
      </c>
      <c r="K2957" s="13">
        <v>5.4</v>
      </c>
      <c r="L2957" s="13">
        <v>5.7</v>
      </c>
      <c r="M2957" s="11">
        <v>0.0</v>
      </c>
      <c r="N2957" s="14">
        <v>0.63</v>
      </c>
      <c r="O2957" s="13">
        <v>52.5</v>
      </c>
      <c r="P2957" s="13">
        <v>9.5</v>
      </c>
      <c r="Q2957" s="13">
        <v>23.0</v>
      </c>
      <c r="R2957" s="13">
        <v>10.6</v>
      </c>
      <c r="S2957" s="13">
        <v>2.7</v>
      </c>
      <c r="T2957" s="13">
        <v>2.7</v>
      </c>
      <c r="U2957" s="13">
        <v>0.7</v>
      </c>
      <c r="V2957" s="13">
        <v>53.2</v>
      </c>
      <c r="W2957" s="11" t="str">
        <f t="shared" si="1"/>
        <v>C-Weak|BBVA|Retail|2025</v>
      </c>
      <c r="X2957" s="15">
        <f>(MAX(0,MIN(1,1-(K2957-scaling_params!$B$2)/(scaling_params!$C$2-scaling_params!$B$2)))+MAX(0,MIN(1,(L2957-scaling_params!$B$3)/(scaling_params!$C$3-scaling_params!$B$3))))/2</f>
        <v>0.1985294118</v>
      </c>
      <c r="Y2957" s="15">
        <f>(MAX(0,MIN(1,(M2957-scaling_params!$B$4)/(scaling_params!$C$4-scaling_params!$B$4)))+MAX(0,MIN(1,(N2957-scaling_params!$B$5)/(scaling_params!$C$5-scaling_params!$B$5))))/2</f>
        <v>0.2988095238</v>
      </c>
      <c r="Z2957" s="15">
        <f>(MAX(0,MIN(1,(O2957-scaling_params!$B$6)/(scaling_params!$C$6-scaling_params!$B$6)))+MAX(0,MIN(1,1-(P2957-scaling_params!$B$7)/(scaling_params!$C$7-scaling_params!$B$7)))+MAX(0,MIN(1,(T2957-scaling_params!$B$11)/(scaling_params!$C$11-scaling_params!$B$11))))/3</f>
        <v>0.1142857143</v>
      </c>
      <c r="AA2957" s="15">
        <f>(MAX(0,MIN(1,1-(Q2957-scaling_params!$B$8)/(scaling_params!$C$8-scaling_params!$B$8)))+MAX(0,MIN(1,(R2957-scaling_params!$B$9)/(scaling_params!$C$9-scaling_params!$B$9)))+MAX(0,MIN(1,(S2957-scaling_params!$B$10)/(scaling_params!$C$10-scaling_params!$B$10))))/3</f>
        <v>0.1162819558</v>
      </c>
      <c r="AB2957" s="15">
        <f>(MAX(0,MIN(1,(U2957-scaling_params!$B$12)/(scaling_params!$C$12-scaling_params!$B$12)))+MAX(0,MIN(1,(V2957-scaling_params!$B$13)/(scaling_params!$C$13-scaling_params!$B$13))))/2</f>
        <v>0.08909090909</v>
      </c>
      <c r="AC2957" s="13">
        <f>(scaling_params!$G$2*X2957+scaling_params!$G$3*Y2957+scaling_params!$G$4*Z2957+scaling_params!$G$5*AA2957+scaling_params!$G$6*AB2957)*100</f>
        <v>17.47101442</v>
      </c>
      <c r="AD2957" s="11" t="s">
        <v>681</v>
      </c>
      <c r="AE2957" s="11">
        <f t="shared" si="2"/>
        <v>0</v>
      </c>
    </row>
    <row r="2958" ht="15.75" customHeight="1">
      <c r="A2958" s="11" t="s">
        <v>658</v>
      </c>
      <c r="B2958" s="11" t="s">
        <v>163</v>
      </c>
      <c r="C2958" s="11" t="s">
        <v>610</v>
      </c>
      <c r="D2958" s="11" t="s">
        <v>174</v>
      </c>
      <c r="E2958" s="12">
        <v>2024.0</v>
      </c>
      <c r="F2958" s="11" t="s">
        <v>166</v>
      </c>
      <c r="G2958" s="11" t="s">
        <v>172</v>
      </c>
      <c r="H2958" s="11">
        <v>5.0</v>
      </c>
      <c r="I2958" s="13">
        <v>7.4</v>
      </c>
      <c r="J2958" s="11">
        <v>1.0</v>
      </c>
      <c r="K2958" s="13">
        <v>4.4</v>
      </c>
      <c r="L2958" s="13">
        <v>4.1</v>
      </c>
      <c r="M2958" s="11">
        <v>-11.0</v>
      </c>
      <c r="N2958" s="14">
        <v>0.7</v>
      </c>
      <c r="O2958" s="13">
        <v>50.8</v>
      </c>
      <c r="P2958" s="13">
        <v>10.1</v>
      </c>
      <c r="Q2958" s="13">
        <v>23.5</v>
      </c>
      <c r="R2958" s="13">
        <v>5.6</v>
      </c>
      <c r="S2958" s="13">
        <v>2.4</v>
      </c>
      <c r="T2958" s="13">
        <v>2.1</v>
      </c>
      <c r="U2958" s="13">
        <v>0.8</v>
      </c>
      <c r="V2958" s="13">
        <v>53.7</v>
      </c>
      <c r="W2958" s="11" t="str">
        <f t="shared" si="1"/>
        <v>C-Weak|BBVA|Digital|2024</v>
      </c>
      <c r="X2958" s="15">
        <f>(MAX(0,MIN(1,1-(K2958-scaling_params!$B$2)/(scaling_params!$C$2-scaling_params!$B$2)))+MAX(0,MIN(1,(L2958-scaling_params!$B$3)/(scaling_params!$C$3-scaling_params!$B$3))))/2</f>
        <v>0.08088235294</v>
      </c>
      <c r="Y2958" s="15">
        <f>(MAX(0,MIN(1,(M2958-scaling_params!$B$4)/(scaling_params!$C$4-scaling_params!$B$4)))+MAX(0,MIN(1,(N2958-scaling_params!$B$5)/(scaling_params!$C$5-scaling_params!$B$5))))/2</f>
        <v>0.3339285714</v>
      </c>
      <c r="Z2958" s="15">
        <f>(MAX(0,MIN(1,(O2958-scaling_params!$B$6)/(scaling_params!$C$6-scaling_params!$B$6)))+MAX(0,MIN(1,1-(P2958-scaling_params!$B$7)/(scaling_params!$C$7-scaling_params!$B$7)))+MAX(0,MIN(1,(T2958-scaling_params!$B$11)/(scaling_params!$C$11-scaling_params!$B$11))))/3</f>
        <v>0.05714285714</v>
      </c>
      <c r="AA2958" s="15">
        <f>(MAX(0,MIN(1,1-(Q2958-scaling_params!$B$8)/(scaling_params!$C$8-scaling_params!$B$8)))+MAX(0,MIN(1,(R2958-scaling_params!$B$9)/(scaling_params!$C$9-scaling_params!$B$9)))+MAX(0,MIN(1,(S2958-scaling_params!$B$10)/(scaling_params!$C$10-scaling_params!$B$10))))/3</f>
        <v>0.07843137255</v>
      </c>
      <c r="AB2958" s="15">
        <f>(MAX(0,MIN(1,(U2958-scaling_params!$B$12)/(scaling_params!$C$12-scaling_params!$B$12)))+MAX(0,MIN(1,(V2958-scaling_params!$B$13)/(scaling_params!$C$13-scaling_params!$B$13))))/2</f>
        <v>0.09363636364</v>
      </c>
      <c r="AC2958" s="13">
        <f>(scaling_params!$G$2*X2958+scaling_params!$G$3*Y2958+scaling_params!$G$4*Z2958+scaling_params!$G$5*AA2958+scaling_params!$G$6*AB2958)*100</f>
        <v>13.57621511</v>
      </c>
      <c r="AD2958" s="11" t="s">
        <v>681</v>
      </c>
      <c r="AE2958" s="11">
        <f t="shared" si="2"/>
        <v>0</v>
      </c>
    </row>
    <row r="2959" ht="15.75" customHeight="1">
      <c r="A2959" s="11" t="s">
        <v>658</v>
      </c>
      <c r="B2959" s="11" t="s">
        <v>163</v>
      </c>
      <c r="C2959" s="11" t="s">
        <v>610</v>
      </c>
      <c r="D2959" s="11" t="s">
        <v>174</v>
      </c>
      <c r="E2959" s="12">
        <v>2025.0</v>
      </c>
      <c r="F2959" s="11" t="s">
        <v>166</v>
      </c>
      <c r="G2959" s="11" t="s">
        <v>172</v>
      </c>
      <c r="H2959" s="11">
        <v>5.0</v>
      </c>
      <c r="I2959" s="13">
        <v>7.1</v>
      </c>
      <c r="J2959" s="11">
        <v>0.0</v>
      </c>
      <c r="K2959" s="13">
        <v>4.9</v>
      </c>
      <c r="L2959" s="13">
        <v>4.7</v>
      </c>
      <c r="M2959" s="11">
        <v>-28.0</v>
      </c>
      <c r="N2959" s="14">
        <v>0.63</v>
      </c>
      <c r="O2959" s="13">
        <v>53.6</v>
      </c>
      <c r="P2959" s="13">
        <v>9.0</v>
      </c>
      <c r="Q2959" s="13">
        <v>22.9</v>
      </c>
      <c r="R2959" s="13">
        <v>8.4</v>
      </c>
      <c r="S2959" s="13">
        <v>2.8</v>
      </c>
      <c r="T2959" s="13">
        <v>1.9</v>
      </c>
      <c r="U2959" s="13">
        <v>0.8</v>
      </c>
      <c r="V2959" s="13">
        <v>56.1</v>
      </c>
      <c r="W2959" s="11" t="str">
        <f t="shared" si="1"/>
        <v>C-Weak|BBVA|Digital|2025</v>
      </c>
      <c r="X2959" s="15">
        <f>(MAX(0,MIN(1,1-(K2959-scaling_params!$B$2)/(scaling_params!$C$2-scaling_params!$B$2)))+MAX(0,MIN(1,(L2959-scaling_params!$B$3)/(scaling_params!$C$3-scaling_params!$B$3))))/2</f>
        <v>0.125</v>
      </c>
      <c r="Y2959" s="15">
        <f>(MAX(0,MIN(1,(M2959-scaling_params!$B$4)/(scaling_params!$C$4-scaling_params!$B$4)))+MAX(0,MIN(1,(N2959-scaling_params!$B$5)/(scaling_params!$C$5-scaling_params!$B$5))))/2</f>
        <v>0.1654761905</v>
      </c>
      <c r="Z2959" s="15">
        <f>(MAX(0,MIN(1,(O2959-scaling_params!$B$6)/(scaling_params!$C$6-scaling_params!$B$6)))+MAX(0,MIN(1,1-(P2959-scaling_params!$B$7)/(scaling_params!$C$7-scaling_params!$B$7)))+MAX(0,MIN(1,(T2959-scaling_params!$B$11)/(scaling_params!$C$11-scaling_params!$B$11))))/3</f>
        <v>0.05611325611</v>
      </c>
      <c r="AA2959" s="15">
        <f>(MAX(0,MIN(1,1-(Q2959-scaling_params!$B$8)/(scaling_params!$C$8-scaling_params!$B$8)))+MAX(0,MIN(1,(R2959-scaling_params!$B$9)/(scaling_params!$C$9-scaling_params!$B$9)))+MAX(0,MIN(1,(S2959-scaling_params!$B$10)/(scaling_params!$C$10-scaling_params!$B$10))))/3</f>
        <v>0.1176470588</v>
      </c>
      <c r="AB2959" s="15">
        <f>(MAX(0,MIN(1,(U2959-scaling_params!$B$12)/(scaling_params!$C$12-scaling_params!$B$12)))+MAX(0,MIN(1,(V2959-scaling_params!$B$13)/(scaling_params!$C$13-scaling_params!$B$13))))/2</f>
        <v>0.1154545455</v>
      </c>
      <c r="AC2959" s="13">
        <f>(scaling_params!$G$2*X2959+scaling_params!$G$3*Y2959+scaling_params!$G$4*Z2959+scaling_params!$G$5*AA2959+scaling_params!$G$6*AB2959)*100</f>
        <v>11.57780387</v>
      </c>
      <c r="AD2959" s="11" t="s">
        <v>681</v>
      </c>
      <c r="AE2959" s="11">
        <f t="shared" si="2"/>
        <v>0</v>
      </c>
    </row>
    <row r="2960" ht="15.75" customHeight="1">
      <c r="A2960" s="11" t="s">
        <v>659</v>
      </c>
      <c r="B2960" s="11" t="s">
        <v>163</v>
      </c>
      <c r="C2960" s="11" t="s">
        <v>610</v>
      </c>
      <c r="D2960" s="11" t="s">
        <v>165</v>
      </c>
      <c r="E2960" s="12">
        <v>2024.0</v>
      </c>
      <c r="F2960" s="11" t="s">
        <v>166</v>
      </c>
      <c r="G2960" s="11" t="s">
        <v>175</v>
      </c>
      <c r="H2960" s="11">
        <v>1.0</v>
      </c>
      <c r="I2960" s="13">
        <v>7.4</v>
      </c>
      <c r="J2960" s="11">
        <v>0.0</v>
      </c>
      <c r="K2960" s="13">
        <v>5.2</v>
      </c>
      <c r="L2960" s="13">
        <v>5.1</v>
      </c>
      <c r="M2960" s="11">
        <v>-14.0</v>
      </c>
      <c r="N2960" s="14">
        <v>0.69</v>
      </c>
      <c r="O2960" s="13">
        <v>53.3</v>
      </c>
      <c r="P2960" s="13">
        <v>9.3</v>
      </c>
      <c r="Q2960" s="13">
        <v>24.0</v>
      </c>
      <c r="R2960" s="13">
        <v>6.7</v>
      </c>
      <c r="S2960" s="13">
        <v>2.4</v>
      </c>
      <c r="T2960" s="13">
        <v>1.6</v>
      </c>
      <c r="U2960" s="13">
        <v>0.6</v>
      </c>
      <c r="V2960" s="13">
        <v>56.0</v>
      </c>
      <c r="W2960" s="11" t="str">
        <f t="shared" si="1"/>
        <v>C-Weak|BBVA|Operations|2024</v>
      </c>
      <c r="X2960" s="15">
        <f>(MAX(0,MIN(1,1-(K2960-scaling_params!$B$2)/(scaling_params!$C$2-scaling_params!$B$2)))+MAX(0,MIN(1,(L2960-scaling_params!$B$3)/(scaling_params!$C$3-scaling_params!$B$3))))/2</f>
        <v>0.1544117647</v>
      </c>
      <c r="Y2960" s="15">
        <f>(MAX(0,MIN(1,(M2960-scaling_params!$B$4)/(scaling_params!$C$4-scaling_params!$B$4)))+MAX(0,MIN(1,(N2960-scaling_params!$B$5)/(scaling_params!$C$5-scaling_params!$B$5))))/2</f>
        <v>0.3071428571</v>
      </c>
      <c r="Z2960" s="15">
        <f>(MAX(0,MIN(1,(O2960-scaling_params!$B$6)/(scaling_params!$C$6-scaling_params!$B$6)))+MAX(0,MIN(1,1-(P2960-scaling_params!$B$7)/(scaling_params!$C$7-scaling_params!$B$7)))+MAX(0,MIN(1,(T2960-scaling_params!$B$11)/(scaling_params!$C$11-scaling_params!$B$11))))/3</f>
        <v>0.009523809524</v>
      </c>
      <c r="AA2960" s="15">
        <f>(MAX(0,MIN(1,1-(Q2960-scaling_params!$B$8)/(scaling_params!$C$8-scaling_params!$B$8)))+MAX(0,MIN(1,(R2960-scaling_params!$B$9)/(scaling_params!$C$9-scaling_params!$B$9)))+MAX(0,MIN(1,(S2960-scaling_params!$B$10)/(scaling_params!$C$10-scaling_params!$B$10))))/3</f>
        <v>0.07843137255</v>
      </c>
      <c r="AB2960" s="15">
        <f>(MAX(0,MIN(1,(U2960-scaling_params!$B$12)/(scaling_params!$C$12-scaling_params!$B$12)))+MAX(0,MIN(1,(V2960-scaling_params!$B$13)/(scaling_params!$C$13-scaling_params!$B$13))))/2</f>
        <v>0.1145454545</v>
      </c>
      <c r="AC2960" s="13">
        <f>(scaling_params!$G$2*X2960+scaling_params!$G$3*Y2960+scaling_params!$G$4*Z2960+scaling_params!$G$5*AA2960+scaling_params!$G$6*AB2960)*100</f>
        <v>13.80237166</v>
      </c>
      <c r="AD2960" s="11" t="s">
        <v>681</v>
      </c>
      <c r="AE2960" s="11">
        <f t="shared" si="2"/>
        <v>0</v>
      </c>
    </row>
    <row r="2961" ht="15.75" customHeight="1">
      <c r="A2961" s="11" t="s">
        <v>659</v>
      </c>
      <c r="B2961" s="11" t="s">
        <v>163</v>
      </c>
      <c r="C2961" s="11" t="s">
        <v>610</v>
      </c>
      <c r="D2961" s="11" t="s">
        <v>165</v>
      </c>
      <c r="E2961" s="12">
        <v>2025.0</v>
      </c>
      <c r="F2961" s="11" t="s">
        <v>166</v>
      </c>
      <c r="G2961" s="11" t="s">
        <v>175</v>
      </c>
      <c r="H2961" s="11">
        <v>1.0</v>
      </c>
      <c r="I2961" s="13">
        <v>7.1</v>
      </c>
      <c r="J2961" s="11">
        <v>0.0</v>
      </c>
      <c r="K2961" s="13">
        <v>4.5</v>
      </c>
      <c r="L2961" s="13">
        <v>4.8</v>
      </c>
      <c r="M2961" s="11">
        <v>-31.0</v>
      </c>
      <c r="N2961" s="14">
        <v>0.66</v>
      </c>
      <c r="O2961" s="13">
        <v>52.7</v>
      </c>
      <c r="P2961" s="13">
        <v>9.3</v>
      </c>
      <c r="Q2961" s="13">
        <v>21.4</v>
      </c>
      <c r="R2961" s="13">
        <v>5.7</v>
      </c>
      <c r="S2961" s="13">
        <v>2.6</v>
      </c>
      <c r="T2961" s="13">
        <v>2.9</v>
      </c>
      <c r="U2961" s="13">
        <v>0.5</v>
      </c>
      <c r="V2961" s="13">
        <v>46.6</v>
      </c>
      <c r="W2961" s="11" t="str">
        <f t="shared" si="1"/>
        <v>C-Weak|BBVA|Operations|2025</v>
      </c>
      <c r="X2961" s="15">
        <f>(MAX(0,MIN(1,1-(K2961-scaling_params!$B$2)/(scaling_params!$C$2-scaling_params!$B$2)))+MAX(0,MIN(1,(L2961-scaling_params!$B$3)/(scaling_params!$C$3-scaling_params!$B$3))))/2</f>
        <v>0.1323529412</v>
      </c>
      <c r="Y2961" s="15">
        <f>(MAX(0,MIN(1,(M2961-scaling_params!$B$4)/(scaling_params!$C$4-scaling_params!$B$4)))+MAX(0,MIN(1,(N2961-scaling_params!$B$5)/(scaling_params!$C$5-scaling_params!$B$5))))/2</f>
        <v>0.1886904762</v>
      </c>
      <c r="Z2961" s="15">
        <f>(MAX(0,MIN(1,(O2961-scaling_params!$B$6)/(scaling_params!$C$6-scaling_params!$B$6)))+MAX(0,MIN(1,1-(P2961-scaling_params!$B$7)/(scaling_params!$C$7-scaling_params!$B$7)))+MAX(0,MIN(1,(T2961-scaling_params!$B$11)/(scaling_params!$C$11-scaling_params!$B$11))))/3</f>
        <v>0.1333333333</v>
      </c>
      <c r="AA2961" s="15">
        <f>(MAX(0,MIN(1,1-(Q2961-scaling_params!$B$8)/(scaling_params!$C$8-scaling_params!$B$8)))+MAX(0,MIN(1,(R2961-scaling_params!$B$9)/(scaling_params!$C$9-scaling_params!$B$9)))+MAX(0,MIN(1,(S2961-scaling_params!$B$10)/(scaling_params!$C$10-scaling_params!$B$10))))/3</f>
        <v>0.09803921569</v>
      </c>
      <c r="AB2961" s="15">
        <f>(MAX(0,MIN(1,(U2961-scaling_params!$B$12)/(scaling_params!$C$12-scaling_params!$B$12)))+MAX(0,MIN(1,(V2961-scaling_params!$B$13)/(scaling_params!$C$13-scaling_params!$B$13))))/2</f>
        <v>0.02909090909</v>
      </c>
      <c r="AC2961" s="13">
        <f>(scaling_params!$G$2*X2961+scaling_params!$G$3*Y2961+scaling_params!$G$4*Z2961+scaling_params!$G$5*AA2961+scaling_params!$G$6*AB2961)*100</f>
        <v>12.74661656</v>
      </c>
      <c r="AD2961" s="11" t="s">
        <v>681</v>
      </c>
      <c r="AE2961" s="11">
        <f t="shared" si="2"/>
        <v>0</v>
      </c>
    </row>
    <row r="2962" ht="15.75" customHeight="1">
      <c r="A2962" s="11" t="s">
        <v>660</v>
      </c>
      <c r="B2962" s="11" t="s">
        <v>163</v>
      </c>
      <c r="C2962" s="11" t="s">
        <v>610</v>
      </c>
      <c r="D2962" s="11" t="s">
        <v>174</v>
      </c>
      <c r="E2962" s="12">
        <v>2024.0</v>
      </c>
      <c r="F2962" s="11" t="s">
        <v>166</v>
      </c>
      <c r="G2962" s="11" t="s">
        <v>172</v>
      </c>
      <c r="H2962" s="11">
        <v>5.0</v>
      </c>
      <c r="I2962" s="13">
        <v>7.4</v>
      </c>
      <c r="J2962" s="11">
        <v>0.0</v>
      </c>
      <c r="K2962" s="13">
        <v>4.4</v>
      </c>
      <c r="L2962" s="13">
        <v>3.9</v>
      </c>
      <c r="M2962" s="11">
        <v>-34.0</v>
      </c>
      <c r="N2962" s="14">
        <v>0.62</v>
      </c>
      <c r="O2962" s="13">
        <v>50.8</v>
      </c>
      <c r="P2962" s="13">
        <v>10.1</v>
      </c>
      <c r="Q2962" s="13">
        <v>23.5</v>
      </c>
      <c r="R2962" s="13">
        <v>5.6</v>
      </c>
      <c r="S2962" s="13">
        <v>1.7</v>
      </c>
      <c r="T2962" s="13">
        <v>2.0</v>
      </c>
      <c r="U2962" s="13">
        <v>0.8</v>
      </c>
      <c r="V2962" s="13">
        <v>48.5</v>
      </c>
      <c r="W2962" s="11" t="str">
        <f t="shared" si="1"/>
        <v>C-Weak|BBVA|Digital|2024</v>
      </c>
      <c r="X2962" s="15">
        <f>(MAX(0,MIN(1,1-(K2962-scaling_params!$B$2)/(scaling_params!$C$2-scaling_params!$B$2)))+MAX(0,MIN(1,(L2962-scaling_params!$B$3)/(scaling_params!$C$3-scaling_params!$B$3))))/2</f>
        <v>0.06617647059</v>
      </c>
      <c r="Y2962" s="15">
        <f>(MAX(0,MIN(1,(M2962-scaling_params!$B$4)/(scaling_params!$C$4-scaling_params!$B$4)))+MAX(0,MIN(1,(N2962-scaling_params!$B$5)/(scaling_params!$C$5-scaling_params!$B$5))))/2</f>
        <v>0.1244047619</v>
      </c>
      <c r="Z2962" s="15">
        <f>(MAX(0,MIN(1,(O2962-scaling_params!$B$6)/(scaling_params!$C$6-scaling_params!$B$6)))+MAX(0,MIN(1,1-(P2962-scaling_params!$B$7)/(scaling_params!$C$7-scaling_params!$B$7)))+MAX(0,MIN(1,(T2962-scaling_params!$B$11)/(scaling_params!$C$11-scaling_params!$B$11))))/3</f>
        <v>0.04761904762</v>
      </c>
      <c r="AA2962" s="15">
        <f>(MAX(0,MIN(1,1-(Q2962-scaling_params!$B$8)/(scaling_params!$C$8-scaling_params!$B$8)))+MAX(0,MIN(1,(R2962-scaling_params!$B$9)/(scaling_params!$C$9-scaling_params!$B$9)))+MAX(0,MIN(1,(S2962-scaling_params!$B$10)/(scaling_params!$C$10-scaling_params!$B$10))))/3</f>
        <v>0.009803921569</v>
      </c>
      <c r="AB2962" s="15">
        <f>(MAX(0,MIN(1,(U2962-scaling_params!$B$12)/(scaling_params!$C$12-scaling_params!$B$12)))+MAX(0,MIN(1,(V2962-scaling_params!$B$13)/(scaling_params!$C$13-scaling_params!$B$13))))/2</f>
        <v>0.04636363636</v>
      </c>
      <c r="AC2962" s="13">
        <f>(scaling_params!$G$2*X2962+scaling_params!$G$3*Y2962+scaling_params!$G$4*Z2962+scaling_params!$G$5*AA2962+scaling_params!$G$6*AB2962)*100</f>
        <v>6.317346511</v>
      </c>
      <c r="AD2962" s="11" t="s">
        <v>681</v>
      </c>
      <c r="AE2962" s="11">
        <f t="shared" si="2"/>
        <v>0</v>
      </c>
    </row>
    <row r="2963" ht="15.75" customHeight="1">
      <c r="A2963" s="11" t="s">
        <v>660</v>
      </c>
      <c r="B2963" s="11" t="s">
        <v>163</v>
      </c>
      <c r="C2963" s="11" t="s">
        <v>610</v>
      </c>
      <c r="D2963" s="11" t="s">
        <v>174</v>
      </c>
      <c r="E2963" s="12">
        <v>2025.0</v>
      </c>
      <c r="F2963" s="11" t="s">
        <v>166</v>
      </c>
      <c r="G2963" s="11" t="s">
        <v>172</v>
      </c>
      <c r="H2963" s="11">
        <v>5.0</v>
      </c>
      <c r="I2963" s="13">
        <v>7.1</v>
      </c>
      <c r="J2963" s="11">
        <v>0.0</v>
      </c>
      <c r="K2963" s="13">
        <v>4.9</v>
      </c>
      <c r="L2963" s="13">
        <v>3.4</v>
      </c>
      <c r="M2963" s="11">
        <v>-17.0</v>
      </c>
      <c r="N2963" s="14">
        <v>0.62</v>
      </c>
      <c r="O2963" s="13">
        <v>53.6</v>
      </c>
      <c r="P2963" s="13">
        <v>9.0</v>
      </c>
      <c r="Q2963" s="13">
        <v>22.9</v>
      </c>
      <c r="R2963" s="13">
        <v>8.4</v>
      </c>
      <c r="S2963" s="13">
        <v>1.4</v>
      </c>
      <c r="T2963" s="13">
        <v>1.6</v>
      </c>
      <c r="U2963" s="13">
        <v>0.8</v>
      </c>
      <c r="V2963" s="13">
        <v>50.2</v>
      </c>
      <c r="W2963" s="11" t="str">
        <f t="shared" si="1"/>
        <v>C-Weak|BBVA|Digital|2025</v>
      </c>
      <c r="X2963" s="15">
        <f>(MAX(0,MIN(1,1-(K2963-scaling_params!$B$2)/(scaling_params!$C$2-scaling_params!$B$2)))+MAX(0,MIN(1,(L2963-scaling_params!$B$3)/(scaling_params!$C$3-scaling_params!$B$3))))/2</f>
        <v>0.02941176471</v>
      </c>
      <c r="Y2963" s="15">
        <f>(MAX(0,MIN(1,(M2963-scaling_params!$B$4)/(scaling_params!$C$4-scaling_params!$B$4)))+MAX(0,MIN(1,(N2963-scaling_params!$B$5)/(scaling_params!$C$5-scaling_params!$B$5))))/2</f>
        <v>0.2053571429</v>
      </c>
      <c r="Z2963" s="15">
        <f>(MAX(0,MIN(1,(O2963-scaling_params!$B$6)/(scaling_params!$C$6-scaling_params!$B$6)))+MAX(0,MIN(1,1-(P2963-scaling_params!$B$7)/(scaling_params!$C$7-scaling_params!$B$7)))+MAX(0,MIN(1,(T2963-scaling_params!$B$11)/(scaling_params!$C$11-scaling_params!$B$11))))/3</f>
        <v>0.02754182754</v>
      </c>
      <c r="AA2963" s="15">
        <f>(MAX(0,MIN(1,1-(Q2963-scaling_params!$B$8)/(scaling_params!$C$8-scaling_params!$B$8)))+MAX(0,MIN(1,(R2963-scaling_params!$B$9)/(scaling_params!$C$9-scaling_params!$B$9)))+MAX(0,MIN(1,(S2963-scaling_params!$B$10)/(scaling_params!$C$10-scaling_params!$B$10))))/3</f>
        <v>0</v>
      </c>
      <c r="AB2963" s="15">
        <f>(MAX(0,MIN(1,(U2963-scaling_params!$B$12)/(scaling_params!$C$12-scaling_params!$B$12)))+MAX(0,MIN(1,(V2963-scaling_params!$B$13)/(scaling_params!$C$13-scaling_params!$B$13))))/2</f>
        <v>0.06181818182</v>
      </c>
      <c r="AC2963" s="13">
        <f>(scaling_params!$G$2*X2963+scaling_params!$G$3*Y2963+scaling_params!$G$4*Z2963+scaling_params!$G$5*AA2963+scaling_params!$G$6*AB2963)*100</f>
        <v>6.89375682</v>
      </c>
      <c r="AD2963" s="11" t="s">
        <v>681</v>
      </c>
      <c r="AE2963" s="11">
        <f t="shared" si="2"/>
        <v>0</v>
      </c>
    </row>
    <row r="2964" ht="15.75" customHeight="1">
      <c r="A2964" s="11" t="s">
        <v>661</v>
      </c>
      <c r="B2964" s="11" t="s">
        <v>163</v>
      </c>
      <c r="C2964" s="11" t="s">
        <v>610</v>
      </c>
      <c r="D2964" s="11" t="s">
        <v>174</v>
      </c>
      <c r="E2964" s="12">
        <v>2024.0</v>
      </c>
      <c r="F2964" s="11" t="s">
        <v>171</v>
      </c>
      <c r="G2964" s="11" t="s">
        <v>167</v>
      </c>
      <c r="H2964" s="11">
        <v>2.0</v>
      </c>
      <c r="I2964" s="13">
        <v>7.4</v>
      </c>
      <c r="J2964" s="11">
        <v>0.0</v>
      </c>
      <c r="K2964" s="13">
        <v>4.4</v>
      </c>
      <c r="L2964" s="13">
        <v>4.9</v>
      </c>
      <c r="M2964" s="11">
        <v>-34.0</v>
      </c>
      <c r="N2964" s="14">
        <v>0.59</v>
      </c>
      <c r="O2964" s="13">
        <v>50.8</v>
      </c>
      <c r="P2964" s="13">
        <v>10.1</v>
      </c>
      <c r="Q2964" s="13">
        <v>23.5</v>
      </c>
      <c r="R2964" s="13">
        <v>5.6</v>
      </c>
      <c r="S2964" s="13">
        <v>1.5</v>
      </c>
      <c r="T2964" s="13">
        <v>1.6</v>
      </c>
      <c r="U2964" s="13">
        <v>0.8</v>
      </c>
      <c r="V2964" s="13">
        <v>35.7</v>
      </c>
      <c r="W2964" s="11" t="str">
        <f t="shared" si="1"/>
        <v>C-Weak|BBVA|Digital|2024</v>
      </c>
      <c r="X2964" s="15">
        <f>(MAX(0,MIN(1,1-(K2964-scaling_params!$B$2)/(scaling_params!$C$2-scaling_params!$B$2)))+MAX(0,MIN(1,(L2964-scaling_params!$B$3)/(scaling_params!$C$3-scaling_params!$B$3))))/2</f>
        <v>0.1397058824</v>
      </c>
      <c r="Y2964" s="15">
        <f>(MAX(0,MIN(1,(M2964-scaling_params!$B$4)/(scaling_params!$C$4-scaling_params!$B$4)))+MAX(0,MIN(1,(N2964-scaling_params!$B$5)/(scaling_params!$C$5-scaling_params!$B$5))))/2</f>
        <v>0.0869047619</v>
      </c>
      <c r="Z2964" s="15">
        <f>(MAX(0,MIN(1,(O2964-scaling_params!$B$6)/(scaling_params!$C$6-scaling_params!$B$6)))+MAX(0,MIN(1,1-(P2964-scaling_params!$B$7)/(scaling_params!$C$7-scaling_params!$B$7)))+MAX(0,MIN(1,(T2964-scaling_params!$B$11)/(scaling_params!$C$11-scaling_params!$B$11))))/3</f>
        <v>0.009523809524</v>
      </c>
      <c r="AA2964" s="15">
        <f>(MAX(0,MIN(1,1-(Q2964-scaling_params!$B$8)/(scaling_params!$C$8-scaling_params!$B$8)))+MAX(0,MIN(1,(R2964-scaling_params!$B$9)/(scaling_params!$C$9-scaling_params!$B$9)))+MAX(0,MIN(1,(S2964-scaling_params!$B$10)/(scaling_params!$C$10-scaling_params!$B$10))))/3</f>
        <v>0</v>
      </c>
      <c r="AB2964" s="15">
        <f>(MAX(0,MIN(1,(U2964-scaling_params!$B$12)/(scaling_params!$C$12-scaling_params!$B$12)))+MAX(0,MIN(1,(V2964-scaling_params!$B$13)/(scaling_params!$C$13-scaling_params!$B$13))))/2</f>
        <v>0</v>
      </c>
      <c r="AC2964" s="13">
        <f>(scaling_params!$G$2*X2964+scaling_params!$G$3*Y2964+scaling_params!$G$4*Z2964+scaling_params!$G$5*AA2964+scaling_params!$G$6*AB2964)*100</f>
        <v>5.549159664</v>
      </c>
      <c r="AD2964" s="11" t="s">
        <v>681</v>
      </c>
      <c r="AE2964" s="11">
        <f t="shared" si="2"/>
        <v>0</v>
      </c>
    </row>
    <row r="2965" ht="15.75" customHeight="1">
      <c r="A2965" s="11" t="s">
        <v>661</v>
      </c>
      <c r="B2965" s="11" t="s">
        <v>163</v>
      </c>
      <c r="C2965" s="11" t="s">
        <v>610</v>
      </c>
      <c r="D2965" s="11" t="s">
        <v>174</v>
      </c>
      <c r="E2965" s="12">
        <v>2025.0</v>
      </c>
      <c r="F2965" s="11" t="s">
        <v>171</v>
      </c>
      <c r="G2965" s="11" t="s">
        <v>167</v>
      </c>
      <c r="H2965" s="11">
        <v>2.0</v>
      </c>
      <c r="I2965" s="13">
        <v>7.1</v>
      </c>
      <c r="J2965" s="11">
        <v>0.0</v>
      </c>
      <c r="K2965" s="13">
        <v>4.9</v>
      </c>
      <c r="L2965" s="13">
        <v>4.6</v>
      </c>
      <c r="M2965" s="11">
        <v>-31.0</v>
      </c>
      <c r="N2965" s="14">
        <v>0.64</v>
      </c>
      <c r="O2965" s="13">
        <v>53.6</v>
      </c>
      <c r="P2965" s="13">
        <v>9.0</v>
      </c>
      <c r="Q2965" s="13">
        <v>22.9</v>
      </c>
      <c r="R2965" s="13">
        <v>8.4</v>
      </c>
      <c r="S2965" s="13">
        <v>2.6</v>
      </c>
      <c r="T2965" s="13">
        <v>1.9</v>
      </c>
      <c r="U2965" s="13">
        <v>0.8</v>
      </c>
      <c r="V2965" s="13">
        <v>39.2</v>
      </c>
      <c r="W2965" s="11" t="str">
        <f t="shared" si="1"/>
        <v>C-Weak|BBVA|Digital|2025</v>
      </c>
      <c r="X2965" s="15">
        <f>(MAX(0,MIN(1,1-(K2965-scaling_params!$B$2)/(scaling_params!$C$2-scaling_params!$B$2)))+MAX(0,MIN(1,(L2965-scaling_params!$B$3)/(scaling_params!$C$3-scaling_params!$B$3))))/2</f>
        <v>0.1176470588</v>
      </c>
      <c r="Y2965" s="15">
        <f>(MAX(0,MIN(1,(M2965-scaling_params!$B$4)/(scaling_params!$C$4-scaling_params!$B$4)))+MAX(0,MIN(1,(N2965-scaling_params!$B$5)/(scaling_params!$C$5-scaling_params!$B$5))))/2</f>
        <v>0.1636904762</v>
      </c>
      <c r="Z2965" s="15">
        <f>(MAX(0,MIN(1,(O2965-scaling_params!$B$6)/(scaling_params!$C$6-scaling_params!$B$6)))+MAX(0,MIN(1,1-(P2965-scaling_params!$B$7)/(scaling_params!$C$7-scaling_params!$B$7)))+MAX(0,MIN(1,(T2965-scaling_params!$B$11)/(scaling_params!$C$11-scaling_params!$B$11))))/3</f>
        <v>0.05611325611</v>
      </c>
      <c r="AA2965" s="15">
        <f>(MAX(0,MIN(1,1-(Q2965-scaling_params!$B$8)/(scaling_params!$C$8-scaling_params!$B$8)))+MAX(0,MIN(1,(R2965-scaling_params!$B$9)/(scaling_params!$C$9-scaling_params!$B$9)))+MAX(0,MIN(1,(S2965-scaling_params!$B$10)/(scaling_params!$C$10-scaling_params!$B$10))))/3</f>
        <v>0.09803921569</v>
      </c>
      <c r="AB2965" s="15">
        <f>(MAX(0,MIN(1,(U2965-scaling_params!$B$12)/(scaling_params!$C$12-scaling_params!$B$12)))+MAX(0,MIN(1,(V2965-scaling_params!$B$13)/(scaling_params!$C$13-scaling_params!$B$13))))/2</f>
        <v>0</v>
      </c>
      <c r="AC2965" s="13">
        <f>(scaling_params!$G$2*X2965+scaling_params!$G$3*Y2965+scaling_params!$G$4*Z2965+scaling_params!$G$5*AA2965+scaling_params!$G$6*AB2965)*100</f>
        <v>9.655583788</v>
      </c>
      <c r="AD2965" s="11" t="s">
        <v>681</v>
      </c>
      <c r="AE2965" s="11">
        <f t="shared" si="2"/>
        <v>0</v>
      </c>
    </row>
    <row r="2966" ht="15.75" customHeight="1">
      <c r="A2966" s="11" t="s">
        <v>662</v>
      </c>
      <c r="B2966" s="11" t="s">
        <v>163</v>
      </c>
      <c r="C2966" s="11" t="s">
        <v>610</v>
      </c>
      <c r="D2966" s="11" t="s">
        <v>177</v>
      </c>
      <c r="E2966" s="12">
        <v>2024.0</v>
      </c>
      <c r="F2966" s="11" t="s">
        <v>166</v>
      </c>
      <c r="G2966" s="11" t="s">
        <v>172</v>
      </c>
      <c r="H2966" s="11">
        <v>3.0</v>
      </c>
      <c r="I2966" s="13">
        <v>7.4</v>
      </c>
      <c r="J2966" s="11">
        <v>0.0</v>
      </c>
      <c r="K2966" s="13">
        <v>4.9</v>
      </c>
      <c r="L2966" s="13">
        <v>5.8</v>
      </c>
      <c r="M2966" s="11">
        <v>-25.0</v>
      </c>
      <c r="N2966" s="14">
        <v>0.69</v>
      </c>
      <c r="O2966" s="13">
        <v>59.8</v>
      </c>
      <c r="P2966" s="13">
        <v>9.1</v>
      </c>
      <c r="Q2966" s="13">
        <v>23.3</v>
      </c>
      <c r="R2966" s="13">
        <v>7.2</v>
      </c>
      <c r="S2966" s="13">
        <v>2.3</v>
      </c>
      <c r="T2966" s="13">
        <v>2.2</v>
      </c>
      <c r="U2966" s="13">
        <v>0.7</v>
      </c>
      <c r="V2966" s="13">
        <v>60.4</v>
      </c>
      <c r="W2966" s="11" t="str">
        <f t="shared" si="1"/>
        <v>C-Weak|BBVA|Retail|2024</v>
      </c>
      <c r="X2966" s="15">
        <f>(MAX(0,MIN(1,1-(K2966-scaling_params!$B$2)/(scaling_params!$C$2-scaling_params!$B$2)))+MAX(0,MIN(1,(L2966-scaling_params!$B$3)/(scaling_params!$C$3-scaling_params!$B$3))))/2</f>
        <v>0.2058823529</v>
      </c>
      <c r="Y2966" s="15">
        <f>(MAX(0,MIN(1,(M2966-scaling_params!$B$4)/(scaling_params!$C$4-scaling_params!$B$4)))+MAX(0,MIN(1,(N2966-scaling_params!$B$5)/(scaling_params!$C$5-scaling_params!$B$5))))/2</f>
        <v>0.2547619048</v>
      </c>
      <c r="Z2966" s="15">
        <f>(MAX(0,MIN(1,(O2966-scaling_params!$B$6)/(scaling_params!$C$6-scaling_params!$B$6)))+MAX(0,MIN(1,1-(P2966-scaling_params!$B$7)/(scaling_params!$C$7-scaling_params!$B$7)))+MAX(0,MIN(1,(T2966-scaling_params!$B$11)/(scaling_params!$C$11-scaling_params!$B$11))))/3</f>
        <v>0.1284809562</v>
      </c>
      <c r="AA2966" s="15">
        <f>(MAX(0,MIN(1,1-(Q2966-scaling_params!$B$8)/(scaling_params!$C$8-scaling_params!$B$8)))+MAX(0,MIN(1,(R2966-scaling_params!$B$9)/(scaling_params!$C$9-scaling_params!$B$9)))+MAX(0,MIN(1,(S2966-scaling_params!$B$10)/(scaling_params!$C$10-scaling_params!$B$10))))/3</f>
        <v>0.06862745098</v>
      </c>
      <c r="AB2966" s="15">
        <f>(MAX(0,MIN(1,(U2966-scaling_params!$B$12)/(scaling_params!$C$12-scaling_params!$B$12)))+MAX(0,MIN(1,(V2966-scaling_params!$B$13)/(scaling_params!$C$13-scaling_params!$B$13))))/2</f>
        <v>0.1545454545</v>
      </c>
      <c r="AC2966" s="13">
        <f>(scaling_params!$G$2*X2966+scaling_params!$G$3*Y2966+scaling_params!$G$4*Z2966+scaling_params!$G$5*AA2966+scaling_params!$G$6*AB2966)*100</f>
        <v>16.87592203</v>
      </c>
      <c r="AD2966" s="11" t="s">
        <v>681</v>
      </c>
      <c r="AE2966" s="11">
        <f t="shared" si="2"/>
        <v>0</v>
      </c>
    </row>
    <row r="2967" ht="15.75" customHeight="1">
      <c r="A2967" s="11" t="s">
        <v>662</v>
      </c>
      <c r="B2967" s="11" t="s">
        <v>163</v>
      </c>
      <c r="C2967" s="11" t="s">
        <v>610</v>
      </c>
      <c r="D2967" s="11" t="s">
        <v>177</v>
      </c>
      <c r="E2967" s="12">
        <v>2025.0</v>
      </c>
      <c r="F2967" s="11" t="s">
        <v>166</v>
      </c>
      <c r="G2967" s="11" t="s">
        <v>172</v>
      </c>
      <c r="H2967" s="11">
        <v>3.0</v>
      </c>
      <c r="I2967" s="13">
        <v>7.1</v>
      </c>
      <c r="J2967" s="11">
        <v>0.0</v>
      </c>
      <c r="K2967" s="13">
        <v>5.4</v>
      </c>
      <c r="L2967" s="13">
        <v>4.7</v>
      </c>
      <c r="M2967" s="11">
        <v>-5.0</v>
      </c>
      <c r="N2967" s="14">
        <v>0.73</v>
      </c>
      <c r="O2967" s="13">
        <v>52.5</v>
      </c>
      <c r="P2967" s="13">
        <v>9.5</v>
      </c>
      <c r="Q2967" s="13">
        <v>23.0</v>
      </c>
      <c r="R2967" s="13">
        <v>10.6</v>
      </c>
      <c r="S2967" s="13">
        <v>2.4</v>
      </c>
      <c r="T2967" s="13">
        <v>2.2</v>
      </c>
      <c r="U2967" s="13">
        <v>0.7</v>
      </c>
      <c r="V2967" s="13">
        <v>49.7</v>
      </c>
      <c r="W2967" s="11" t="str">
        <f t="shared" si="1"/>
        <v>C-Weak|BBVA|Retail|2025</v>
      </c>
      <c r="X2967" s="15">
        <f>(MAX(0,MIN(1,1-(K2967-scaling_params!$B$2)/(scaling_params!$C$2-scaling_params!$B$2)))+MAX(0,MIN(1,(L2967-scaling_params!$B$3)/(scaling_params!$C$3-scaling_params!$B$3))))/2</f>
        <v>0.125</v>
      </c>
      <c r="Y2967" s="15">
        <f>(MAX(0,MIN(1,(M2967-scaling_params!$B$4)/(scaling_params!$C$4-scaling_params!$B$4)))+MAX(0,MIN(1,(N2967-scaling_params!$B$5)/(scaling_params!$C$5-scaling_params!$B$5))))/2</f>
        <v>0.4</v>
      </c>
      <c r="Z2967" s="15">
        <f>(MAX(0,MIN(1,(O2967-scaling_params!$B$6)/(scaling_params!$C$6-scaling_params!$B$6)))+MAX(0,MIN(1,1-(P2967-scaling_params!$B$7)/(scaling_params!$C$7-scaling_params!$B$7)))+MAX(0,MIN(1,(T2967-scaling_params!$B$11)/(scaling_params!$C$11-scaling_params!$B$11))))/3</f>
        <v>0.06666666667</v>
      </c>
      <c r="AA2967" s="15">
        <f>(MAX(0,MIN(1,1-(Q2967-scaling_params!$B$8)/(scaling_params!$C$8-scaling_params!$B$8)))+MAX(0,MIN(1,(R2967-scaling_params!$B$9)/(scaling_params!$C$9-scaling_params!$B$9)))+MAX(0,MIN(1,(S2967-scaling_params!$B$10)/(scaling_params!$C$10-scaling_params!$B$10))))/3</f>
        <v>0.08687019111</v>
      </c>
      <c r="AB2967" s="15">
        <f>(MAX(0,MIN(1,(U2967-scaling_params!$B$12)/(scaling_params!$C$12-scaling_params!$B$12)))+MAX(0,MIN(1,(V2967-scaling_params!$B$13)/(scaling_params!$C$13-scaling_params!$B$13))))/2</f>
        <v>0.05727272727</v>
      </c>
      <c r="AC2967" s="13">
        <f>(scaling_params!$G$2*X2967+scaling_params!$G$3*Y2967+scaling_params!$G$4*Z2967+scaling_params!$G$5*AA2967+scaling_params!$G$6*AB2967)*100</f>
        <v>16.10890021</v>
      </c>
      <c r="AD2967" s="11" t="s">
        <v>681</v>
      </c>
      <c r="AE2967" s="11">
        <f t="shared" si="2"/>
        <v>0</v>
      </c>
    </row>
    <row r="2968" ht="15.75" customHeight="1">
      <c r="A2968" s="11" t="s">
        <v>663</v>
      </c>
      <c r="B2968" s="11" t="s">
        <v>163</v>
      </c>
      <c r="C2968" s="11" t="s">
        <v>610</v>
      </c>
      <c r="D2968" s="11" t="s">
        <v>181</v>
      </c>
      <c r="E2968" s="12">
        <v>2024.0</v>
      </c>
      <c r="F2968" s="11" t="s">
        <v>166</v>
      </c>
      <c r="G2968" s="11" t="s">
        <v>167</v>
      </c>
      <c r="H2968" s="11">
        <v>1.0</v>
      </c>
      <c r="I2968" s="13">
        <v>7.4</v>
      </c>
      <c r="J2968" s="11">
        <v>0.0</v>
      </c>
      <c r="K2968" s="13">
        <v>5.0</v>
      </c>
      <c r="L2968" s="13">
        <v>4.8</v>
      </c>
      <c r="M2968" s="11">
        <v>-8.0</v>
      </c>
      <c r="N2968" s="14">
        <v>0.68</v>
      </c>
      <c r="O2968" s="13">
        <v>58.2</v>
      </c>
      <c r="P2968" s="13">
        <v>10.1</v>
      </c>
      <c r="Q2968" s="13">
        <v>23.5</v>
      </c>
      <c r="R2968" s="13">
        <v>8.2</v>
      </c>
      <c r="S2968" s="13">
        <v>1.8</v>
      </c>
      <c r="T2968" s="13">
        <v>2.6</v>
      </c>
      <c r="U2968" s="13">
        <v>1.0</v>
      </c>
      <c r="V2968" s="13">
        <v>56.0</v>
      </c>
      <c r="W2968" s="11" t="str">
        <f t="shared" si="1"/>
        <v>C-Weak|BBVA|Corporate|2024</v>
      </c>
      <c r="X2968" s="15">
        <f>(MAX(0,MIN(1,1-(K2968-scaling_params!$B$2)/(scaling_params!$C$2-scaling_params!$B$2)))+MAX(0,MIN(1,(L2968-scaling_params!$B$3)/(scaling_params!$C$3-scaling_params!$B$3))))/2</f>
        <v>0.1323529412</v>
      </c>
      <c r="Y2968" s="15">
        <f>(MAX(0,MIN(1,(M2968-scaling_params!$B$4)/(scaling_params!$C$4-scaling_params!$B$4)))+MAX(0,MIN(1,(N2968-scaling_params!$B$5)/(scaling_params!$C$5-scaling_params!$B$5))))/2</f>
        <v>0.3232142857</v>
      </c>
      <c r="Z2968" s="15">
        <f>(MAX(0,MIN(1,(O2968-scaling_params!$B$6)/(scaling_params!$C$6-scaling_params!$B$6)))+MAX(0,MIN(1,1-(P2968-scaling_params!$B$7)/(scaling_params!$C$7-scaling_params!$B$7)))+MAX(0,MIN(1,(T2968-scaling_params!$B$11)/(scaling_params!$C$11-scaling_params!$B$11))))/3</f>
        <v>0.131164545</v>
      </c>
      <c r="AA2968" s="15">
        <f>(MAX(0,MIN(1,1-(Q2968-scaling_params!$B$8)/(scaling_params!$C$8-scaling_params!$B$8)))+MAX(0,MIN(1,(R2968-scaling_params!$B$9)/(scaling_params!$C$9-scaling_params!$B$9)))+MAX(0,MIN(1,(S2968-scaling_params!$B$10)/(scaling_params!$C$10-scaling_params!$B$10))))/3</f>
        <v>0.01960784314</v>
      </c>
      <c r="AB2968" s="15">
        <f>(MAX(0,MIN(1,(U2968-scaling_params!$B$12)/(scaling_params!$C$12-scaling_params!$B$12)))+MAX(0,MIN(1,(V2968-scaling_params!$B$13)/(scaling_params!$C$13-scaling_params!$B$13))))/2</f>
        <v>0.1145454545</v>
      </c>
      <c r="AC2968" s="13">
        <f>(scaling_params!$G$2*X2968+scaling_params!$G$3*Y2968+scaling_params!$G$4*Z2968+scaling_params!$G$5*AA2968+scaling_params!$G$6*AB2968)*100</f>
        <v>15.48493104</v>
      </c>
      <c r="AD2968" s="11" t="s">
        <v>681</v>
      </c>
      <c r="AE2968" s="11">
        <f t="shared" si="2"/>
        <v>0</v>
      </c>
    </row>
    <row r="2969" ht="15.75" customHeight="1">
      <c r="A2969" s="11" t="s">
        <v>663</v>
      </c>
      <c r="B2969" s="11" t="s">
        <v>163</v>
      </c>
      <c r="C2969" s="11" t="s">
        <v>610</v>
      </c>
      <c r="D2969" s="11" t="s">
        <v>181</v>
      </c>
      <c r="E2969" s="12">
        <v>2025.0</v>
      </c>
      <c r="F2969" s="11" t="s">
        <v>166</v>
      </c>
      <c r="G2969" s="11" t="s">
        <v>167</v>
      </c>
      <c r="H2969" s="11">
        <v>1.0</v>
      </c>
      <c r="I2969" s="13">
        <v>7.1</v>
      </c>
      <c r="J2969" s="11">
        <v>1.0</v>
      </c>
      <c r="K2969" s="13">
        <v>5.1</v>
      </c>
      <c r="L2969" s="13">
        <v>3.8</v>
      </c>
      <c r="M2969" s="11">
        <v>-45.0</v>
      </c>
      <c r="N2969" s="14">
        <v>0.55</v>
      </c>
      <c r="O2969" s="13">
        <v>54.3</v>
      </c>
      <c r="P2969" s="13">
        <v>9.4</v>
      </c>
      <c r="Q2969" s="13">
        <v>22.9</v>
      </c>
      <c r="R2969" s="13">
        <v>7.0</v>
      </c>
      <c r="S2969" s="13">
        <v>1.7</v>
      </c>
      <c r="T2969" s="13">
        <v>2.0</v>
      </c>
      <c r="U2969" s="13">
        <v>0.8</v>
      </c>
      <c r="V2969" s="13">
        <v>57.8</v>
      </c>
      <c r="W2969" s="11" t="str">
        <f t="shared" si="1"/>
        <v>C-Weak|BBVA|Corporate|2025</v>
      </c>
      <c r="X2969" s="15">
        <f>(MAX(0,MIN(1,1-(K2969-scaling_params!$B$2)/(scaling_params!$C$2-scaling_params!$B$2)))+MAX(0,MIN(1,(L2969-scaling_params!$B$3)/(scaling_params!$C$3-scaling_params!$B$3))))/2</f>
        <v>0.05882352941</v>
      </c>
      <c r="Y2969" s="15">
        <f>(MAX(0,MIN(1,(M2969-scaling_params!$B$4)/(scaling_params!$C$4-scaling_params!$B$4)))+MAX(0,MIN(1,(N2969-scaling_params!$B$5)/(scaling_params!$C$5-scaling_params!$B$5))))/2</f>
        <v>0.009523809524</v>
      </c>
      <c r="Z2969" s="15">
        <f>(MAX(0,MIN(1,(O2969-scaling_params!$B$6)/(scaling_params!$C$6-scaling_params!$B$6)))+MAX(0,MIN(1,1-(P2969-scaling_params!$B$7)/(scaling_params!$C$7-scaling_params!$B$7)))+MAX(0,MIN(1,(T2969-scaling_params!$B$11)/(scaling_params!$C$11-scaling_params!$B$11))))/3</f>
        <v>0.04761904762</v>
      </c>
      <c r="AA2969" s="15">
        <f>(MAX(0,MIN(1,1-(Q2969-scaling_params!$B$8)/(scaling_params!$C$8-scaling_params!$B$8)))+MAX(0,MIN(1,(R2969-scaling_params!$B$9)/(scaling_params!$C$9-scaling_params!$B$9)))+MAX(0,MIN(1,(S2969-scaling_params!$B$10)/(scaling_params!$C$10-scaling_params!$B$10))))/3</f>
        <v>0.009803921569</v>
      </c>
      <c r="AB2969" s="15">
        <f>(MAX(0,MIN(1,(U2969-scaling_params!$B$12)/(scaling_params!$C$12-scaling_params!$B$12)))+MAX(0,MIN(1,(V2969-scaling_params!$B$13)/(scaling_params!$C$13-scaling_params!$B$13))))/2</f>
        <v>0.1309090909</v>
      </c>
      <c r="AC2969" s="13">
        <f>(scaling_params!$G$2*X2969+scaling_params!$G$3*Y2969+scaling_params!$G$4*Z2969+scaling_params!$G$5*AA2969+scaling_params!$G$6*AB2969)*100</f>
        <v>4.442486376</v>
      </c>
      <c r="AD2969" s="11" t="s">
        <v>681</v>
      </c>
      <c r="AE2969" s="11">
        <f t="shared" si="2"/>
        <v>0</v>
      </c>
    </row>
    <row r="2970" ht="15.75" customHeight="1">
      <c r="A2970" s="11" t="s">
        <v>664</v>
      </c>
      <c r="B2970" s="11" t="s">
        <v>163</v>
      </c>
      <c r="C2970" s="11" t="s">
        <v>610</v>
      </c>
      <c r="D2970" s="11" t="s">
        <v>174</v>
      </c>
      <c r="E2970" s="12">
        <v>2024.0</v>
      </c>
      <c r="F2970" s="11" t="s">
        <v>171</v>
      </c>
      <c r="G2970" s="11" t="s">
        <v>172</v>
      </c>
      <c r="H2970" s="11">
        <v>4.0</v>
      </c>
      <c r="I2970" s="13">
        <v>7.4</v>
      </c>
      <c r="J2970" s="11">
        <v>1.0</v>
      </c>
      <c r="K2970" s="13">
        <v>4.4</v>
      </c>
      <c r="L2970" s="13">
        <v>4.4</v>
      </c>
      <c r="M2970" s="11">
        <v>-24.0</v>
      </c>
      <c r="N2970" s="14">
        <v>0.67</v>
      </c>
      <c r="O2970" s="13">
        <v>50.8</v>
      </c>
      <c r="P2970" s="13">
        <v>10.1</v>
      </c>
      <c r="Q2970" s="13">
        <v>23.5</v>
      </c>
      <c r="R2970" s="13">
        <v>5.6</v>
      </c>
      <c r="S2970" s="13">
        <v>1.9</v>
      </c>
      <c r="T2970" s="13">
        <v>1.5</v>
      </c>
      <c r="U2970" s="13">
        <v>0.8</v>
      </c>
      <c r="V2970" s="13">
        <v>50.3</v>
      </c>
      <c r="W2970" s="11" t="str">
        <f t="shared" si="1"/>
        <v>C-Weak|BBVA|Digital|2024</v>
      </c>
      <c r="X2970" s="15">
        <f>(MAX(0,MIN(1,1-(K2970-scaling_params!$B$2)/(scaling_params!$C$2-scaling_params!$B$2)))+MAX(0,MIN(1,(L2970-scaling_params!$B$3)/(scaling_params!$C$3-scaling_params!$B$3))))/2</f>
        <v>0.1029411765</v>
      </c>
      <c r="Y2970" s="15">
        <f>(MAX(0,MIN(1,(M2970-scaling_params!$B$4)/(scaling_params!$C$4-scaling_params!$B$4)))+MAX(0,MIN(1,(N2970-scaling_params!$B$5)/(scaling_params!$C$5-scaling_params!$B$5))))/2</f>
        <v>0.2345238095</v>
      </c>
      <c r="Z2970" s="15">
        <f>(MAX(0,MIN(1,(O2970-scaling_params!$B$6)/(scaling_params!$C$6-scaling_params!$B$6)))+MAX(0,MIN(1,1-(P2970-scaling_params!$B$7)/(scaling_params!$C$7-scaling_params!$B$7)))+MAX(0,MIN(1,(T2970-scaling_params!$B$11)/(scaling_params!$C$11-scaling_params!$B$11))))/3</f>
        <v>0</v>
      </c>
      <c r="AA2970" s="15">
        <f>(MAX(0,MIN(1,1-(Q2970-scaling_params!$B$8)/(scaling_params!$C$8-scaling_params!$B$8)))+MAX(0,MIN(1,(R2970-scaling_params!$B$9)/(scaling_params!$C$9-scaling_params!$B$9)))+MAX(0,MIN(1,(S2970-scaling_params!$B$10)/(scaling_params!$C$10-scaling_params!$B$10))))/3</f>
        <v>0.02941176471</v>
      </c>
      <c r="AB2970" s="15">
        <f>(MAX(0,MIN(1,(U2970-scaling_params!$B$12)/(scaling_params!$C$12-scaling_params!$B$12)))+MAX(0,MIN(1,(V2970-scaling_params!$B$13)/(scaling_params!$C$13-scaling_params!$B$13))))/2</f>
        <v>0.06272727273</v>
      </c>
      <c r="AC2970" s="13">
        <f>(scaling_params!$G$2*X2970+scaling_params!$G$3*Y2970+scaling_params!$G$4*Z2970+scaling_params!$G$5*AA2970+scaling_params!$G$6*AB2970)*100</f>
        <v>9.188256048</v>
      </c>
      <c r="AD2970" s="11" t="s">
        <v>681</v>
      </c>
      <c r="AE2970" s="11">
        <f t="shared" si="2"/>
        <v>0</v>
      </c>
    </row>
    <row r="2971" ht="15.75" customHeight="1">
      <c r="A2971" s="11" t="s">
        <v>664</v>
      </c>
      <c r="B2971" s="11" t="s">
        <v>163</v>
      </c>
      <c r="C2971" s="11" t="s">
        <v>610</v>
      </c>
      <c r="D2971" s="11" t="s">
        <v>174</v>
      </c>
      <c r="E2971" s="12">
        <v>2025.0</v>
      </c>
      <c r="F2971" s="11" t="s">
        <v>171</v>
      </c>
      <c r="G2971" s="11" t="s">
        <v>172</v>
      </c>
      <c r="H2971" s="11">
        <v>4.0</v>
      </c>
      <c r="I2971" s="13">
        <v>7.1</v>
      </c>
      <c r="J2971" s="11">
        <v>1.0</v>
      </c>
      <c r="K2971" s="13">
        <v>4.9</v>
      </c>
      <c r="L2971" s="13">
        <v>3.3</v>
      </c>
      <c r="M2971" s="11">
        <v>-37.0</v>
      </c>
      <c r="N2971" s="14">
        <v>0.67</v>
      </c>
      <c r="O2971" s="13">
        <v>53.6</v>
      </c>
      <c r="P2971" s="13">
        <v>9.0</v>
      </c>
      <c r="Q2971" s="13">
        <v>22.9</v>
      </c>
      <c r="R2971" s="13">
        <v>8.4</v>
      </c>
      <c r="S2971" s="13">
        <v>2.0</v>
      </c>
      <c r="T2971" s="13">
        <v>2.1</v>
      </c>
      <c r="U2971" s="13">
        <v>0.8</v>
      </c>
      <c r="V2971" s="13">
        <v>56.9</v>
      </c>
      <c r="W2971" s="11" t="str">
        <f t="shared" si="1"/>
        <v>C-Weak|BBVA|Digital|2025</v>
      </c>
      <c r="X2971" s="15">
        <f>(MAX(0,MIN(1,1-(K2971-scaling_params!$B$2)/(scaling_params!$C$2-scaling_params!$B$2)))+MAX(0,MIN(1,(L2971-scaling_params!$B$3)/(scaling_params!$C$3-scaling_params!$B$3))))/2</f>
        <v>0.02205882353</v>
      </c>
      <c r="Y2971" s="15">
        <f>(MAX(0,MIN(1,(M2971-scaling_params!$B$4)/(scaling_params!$C$4-scaling_params!$B$4)))+MAX(0,MIN(1,(N2971-scaling_params!$B$5)/(scaling_params!$C$5-scaling_params!$B$5))))/2</f>
        <v>0.1726190476</v>
      </c>
      <c r="Z2971" s="15">
        <f>(MAX(0,MIN(1,(O2971-scaling_params!$B$6)/(scaling_params!$C$6-scaling_params!$B$6)))+MAX(0,MIN(1,1-(P2971-scaling_params!$B$7)/(scaling_params!$C$7-scaling_params!$B$7)))+MAX(0,MIN(1,(T2971-scaling_params!$B$11)/(scaling_params!$C$11-scaling_params!$B$11))))/3</f>
        <v>0.07516087516</v>
      </c>
      <c r="AA2971" s="15">
        <f>(MAX(0,MIN(1,1-(Q2971-scaling_params!$B$8)/(scaling_params!$C$8-scaling_params!$B$8)))+MAX(0,MIN(1,(R2971-scaling_params!$B$9)/(scaling_params!$C$9-scaling_params!$B$9)))+MAX(0,MIN(1,(S2971-scaling_params!$B$10)/(scaling_params!$C$10-scaling_params!$B$10))))/3</f>
        <v>0.03921568627</v>
      </c>
      <c r="AB2971" s="15">
        <f>(MAX(0,MIN(1,(U2971-scaling_params!$B$12)/(scaling_params!$C$12-scaling_params!$B$12)))+MAX(0,MIN(1,(V2971-scaling_params!$B$13)/(scaling_params!$C$13-scaling_params!$B$13))))/2</f>
        <v>0.1227272727</v>
      </c>
      <c r="AC2971" s="13">
        <f>(scaling_params!$G$2*X2971+scaling_params!$G$3*Y2971+scaling_params!$G$4*Z2971+scaling_params!$G$5*AA2971+scaling_params!$G$6*AB2971)*100</f>
        <v>8.479588435</v>
      </c>
      <c r="AD2971" s="11" t="s">
        <v>681</v>
      </c>
      <c r="AE2971" s="11">
        <f t="shared" si="2"/>
        <v>0</v>
      </c>
    </row>
    <row r="2972" ht="15.75" customHeight="1">
      <c r="A2972" s="11" t="s">
        <v>665</v>
      </c>
      <c r="B2972" s="11" t="s">
        <v>163</v>
      </c>
      <c r="C2972" s="11" t="s">
        <v>610</v>
      </c>
      <c r="D2972" s="11" t="s">
        <v>174</v>
      </c>
      <c r="E2972" s="12">
        <v>2024.0</v>
      </c>
      <c r="F2972" s="11" t="s">
        <v>171</v>
      </c>
      <c r="G2972" s="11" t="s">
        <v>167</v>
      </c>
      <c r="H2972" s="11">
        <v>3.0</v>
      </c>
      <c r="I2972" s="13">
        <v>7.4</v>
      </c>
      <c r="J2972" s="11">
        <v>0.0</v>
      </c>
      <c r="K2972" s="13">
        <v>4.4</v>
      </c>
      <c r="L2972" s="13">
        <v>4.0</v>
      </c>
      <c r="M2972" s="11">
        <v>-43.0</v>
      </c>
      <c r="N2972" s="14">
        <v>0.58</v>
      </c>
      <c r="O2972" s="13">
        <v>50.8</v>
      </c>
      <c r="P2972" s="13">
        <v>10.1</v>
      </c>
      <c r="Q2972" s="13">
        <v>23.5</v>
      </c>
      <c r="R2972" s="13">
        <v>5.6</v>
      </c>
      <c r="S2972" s="13">
        <v>1.9</v>
      </c>
      <c r="T2972" s="13">
        <v>1.8</v>
      </c>
      <c r="U2972" s="13">
        <v>0.8</v>
      </c>
      <c r="V2972" s="13">
        <v>42.9</v>
      </c>
      <c r="W2972" s="11" t="str">
        <f t="shared" si="1"/>
        <v>C-Weak|BBVA|Digital|2024</v>
      </c>
      <c r="X2972" s="15">
        <f>(MAX(0,MIN(1,1-(K2972-scaling_params!$B$2)/(scaling_params!$C$2-scaling_params!$B$2)))+MAX(0,MIN(1,(L2972-scaling_params!$B$3)/(scaling_params!$C$3-scaling_params!$B$3))))/2</f>
        <v>0.07352941176</v>
      </c>
      <c r="Y2972" s="15">
        <f>(MAX(0,MIN(1,(M2972-scaling_params!$B$4)/(scaling_params!$C$4-scaling_params!$B$4)))+MAX(0,MIN(1,(N2972-scaling_params!$B$5)/(scaling_params!$C$5-scaling_params!$B$5))))/2</f>
        <v>0.03154761905</v>
      </c>
      <c r="Z2972" s="15">
        <f>(MAX(0,MIN(1,(O2972-scaling_params!$B$6)/(scaling_params!$C$6-scaling_params!$B$6)))+MAX(0,MIN(1,1-(P2972-scaling_params!$B$7)/(scaling_params!$C$7-scaling_params!$B$7)))+MAX(0,MIN(1,(T2972-scaling_params!$B$11)/(scaling_params!$C$11-scaling_params!$B$11))))/3</f>
        <v>0.02857142857</v>
      </c>
      <c r="AA2972" s="15">
        <f>(MAX(0,MIN(1,1-(Q2972-scaling_params!$B$8)/(scaling_params!$C$8-scaling_params!$B$8)))+MAX(0,MIN(1,(R2972-scaling_params!$B$9)/(scaling_params!$C$9-scaling_params!$B$9)))+MAX(0,MIN(1,(S2972-scaling_params!$B$10)/(scaling_params!$C$10-scaling_params!$B$10))))/3</f>
        <v>0.02941176471</v>
      </c>
      <c r="AB2972" s="15">
        <f>(MAX(0,MIN(1,(U2972-scaling_params!$B$12)/(scaling_params!$C$12-scaling_params!$B$12)))+MAX(0,MIN(1,(V2972-scaling_params!$B$13)/(scaling_params!$C$13-scaling_params!$B$13))))/2</f>
        <v>0</v>
      </c>
      <c r="AC2972" s="13">
        <f>(scaling_params!$G$2*X2972+scaling_params!$G$3*Y2972+scaling_params!$G$4*Z2972+scaling_params!$G$5*AA2972+scaling_params!$G$6*AB2972)*100</f>
        <v>3.658385854</v>
      </c>
      <c r="AD2972" s="11" t="s">
        <v>681</v>
      </c>
      <c r="AE2972" s="11">
        <f t="shared" si="2"/>
        <v>0</v>
      </c>
    </row>
    <row r="2973" ht="15.75" customHeight="1">
      <c r="A2973" s="11" t="s">
        <v>665</v>
      </c>
      <c r="B2973" s="11" t="s">
        <v>163</v>
      </c>
      <c r="C2973" s="11" t="s">
        <v>610</v>
      </c>
      <c r="D2973" s="11" t="s">
        <v>174</v>
      </c>
      <c r="E2973" s="12">
        <v>2025.0</v>
      </c>
      <c r="F2973" s="11" t="s">
        <v>171</v>
      </c>
      <c r="G2973" s="11" t="s">
        <v>167</v>
      </c>
      <c r="H2973" s="11">
        <v>3.0</v>
      </c>
      <c r="I2973" s="13">
        <v>7.1</v>
      </c>
      <c r="J2973" s="11">
        <v>0.0</v>
      </c>
      <c r="K2973" s="13">
        <v>4.9</v>
      </c>
      <c r="L2973" s="13">
        <v>3.0</v>
      </c>
      <c r="M2973" s="11">
        <v>-16.0</v>
      </c>
      <c r="N2973" s="14">
        <v>0.6</v>
      </c>
      <c r="O2973" s="13">
        <v>53.6</v>
      </c>
      <c r="P2973" s="13">
        <v>9.0</v>
      </c>
      <c r="Q2973" s="13">
        <v>22.9</v>
      </c>
      <c r="R2973" s="13">
        <v>8.4</v>
      </c>
      <c r="S2973" s="13">
        <v>2.0</v>
      </c>
      <c r="T2973" s="13">
        <v>1.8</v>
      </c>
      <c r="U2973" s="13">
        <v>0.8</v>
      </c>
      <c r="V2973" s="13">
        <v>56.7</v>
      </c>
      <c r="W2973" s="11" t="str">
        <f t="shared" si="1"/>
        <v>C-Weak|BBVA|Digital|2025</v>
      </c>
      <c r="X2973" s="15">
        <f>(MAX(0,MIN(1,1-(K2973-scaling_params!$B$2)/(scaling_params!$C$2-scaling_params!$B$2)))+MAX(0,MIN(1,(L2973-scaling_params!$B$3)/(scaling_params!$C$3-scaling_params!$B$3))))/2</f>
        <v>0</v>
      </c>
      <c r="Y2973" s="15">
        <f>(MAX(0,MIN(1,(M2973-scaling_params!$B$4)/(scaling_params!$C$4-scaling_params!$B$4)))+MAX(0,MIN(1,(N2973-scaling_params!$B$5)/(scaling_params!$C$5-scaling_params!$B$5))))/2</f>
        <v>0.1851190476</v>
      </c>
      <c r="Z2973" s="15">
        <f>(MAX(0,MIN(1,(O2973-scaling_params!$B$6)/(scaling_params!$C$6-scaling_params!$B$6)))+MAX(0,MIN(1,1-(P2973-scaling_params!$B$7)/(scaling_params!$C$7-scaling_params!$B$7)))+MAX(0,MIN(1,(T2973-scaling_params!$B$11)/(scaling_params!$C$11-scaling_params!$B$11))))/3</f>
        <v>0.04658944659</v>
      </c>
      <c r="AA2973" s="15">
        <f>(MAX(0,MIN(1,1-(Q2973-scaling_params!$B$8)/(scaling_params!$C$8-scaling_params!$B$8)))+MAX(0,MIN(1,(R2973-scaling_params!$B$9)/(scaling_params!$C$9-scaling_params!$B$9)))+MAX(0,MIN(1,(S2973-scaling_params!$B$10)/(scaling_params!$C$10-scaling_params!$B$10))))/3</f>
        <v>0.03921568627</v>
      </c>
      <c r="AB2973" s="15">
        <f>(MAX(0,MIN(1,(U2973-scaling_params!$B$12)/(scaling_params!$C$12-scaling_params!$B$12)))+MAX(0,MIN(1,(V2973-scaling_params!$B$13)/(scaling_params!$C$13-scaling_params!$B$13))))/2</f>
        <v>0.1209090909</v>
      </c>
      <c r="AC2973" s="13">
        <f>(scaling_params!$G$2*X2973+scaling_params!$G$3*Y2973+scaling_params!$G$4*Z2973+scaling_params!$G$5*AA2973+scaling_params!$G$6*AB2973)*100</f>
        <v>7.562072965</v>
      </c>
      <c r="AD2973" s="11" t="s">
        <v>681</v>
      </c>
      <c r="AE2973" s="11">
        <f t="shared" si="2"/>
        <v>0</v>
      </c>
    </row>
    <row r="2974" ht="15.75" customHeight="1">
      <c r="A2974" s="11" t="s">
        <v>666</v>
      </c>
      <c r="B2974" s="11" t="s">
        <v>163</v>
      </c>
      <c r="C2974" s="11" t="s">
        <v>610</v>
      </c>
      <c r="D2974" s="11" t="s">
        <v>170</v>
      </c>
      <c r="E2974" s="12">
        <v>2024.0</v>
      </c>
      <c r="F2974" s="11" t="s">
        <v>166</v>
      </c>
      <c r="G2974" s="11" t="s">
        <v>184</v>
      </c>
      <c r="H2974" s="11">
        <v>5.0</v>
      </c>
      <c r="I2974" s="13">
        <v>7.4</v>
      </c>
      <c r="J2974" s="11">
        <v>0.0</v>
      </c>
      <c r="K2974" s="13">
        <v>4.7</v>
      </c>
      <c r="L2974" s="13">
        <v>4.6</v>
      </c>
      <c r="M2974" s="11">
        <v>-11.0</v>
      </c>
      <c r="N2974" s="14">
        <v>0.66</v>
      </c>
      <c r="O2974" s="13">
        <v>58.3</v>
      </c>
      <c r="P2974" s="13">
        <v>9.6</v>
      </c>
      <c r="Q2974" s="13">
        <v>23.0</v>
      </c>
      <c r="R2974" s="13">
        <v>10.9</v>
      </c>
      <c r="S2974" s="13">
        <v>1.4</v>
      </c>
      <c r="T2974" s="13">
        <v>2.4</v>
      </c>
      <c r="U2974" s="13">
        <v>1.0</v>
      </c>
      <c r="V2974" s="13">
        <v>47.0</v>
      </c>
      <c r="W2974" s="11" t="str">
        <f t="shared" si="1"/>
        <v>C-Weak|BBVA|Risk|2024</v>
      </c>
      <c r="X2974" s="15">
        <f>(MAX(0,MIN(1,1-(K2974-scaling_params!$B$2)/(scaling_params!$C$2-scaling_params!$B$2)))+MAX(0,MIN(1,(L2974-scaling_params!$B$3)/(scaling_params!$C$3-scaling_params!$B$3))))/2</f>
        <v>0.1176470588</v>
      </c>
      <c r="Y2974" s="15">
        <f>(MAX(0,MIN(1,(M2974-scaling_params!$B$4)/(scaling_params!$C$4-scaling_params!$B$4)))+MAX(0,MIN(1,(N2974-scaling_params!$B$5)/(scaling_params!$C$5-scaling_params!$B$5))))/2</f>
        <v>0.2839285714</v>
      </c>
      <c r="Z2974" s="15">
        <f>(MAX(0,MIN(1,(O2974-scaling_params!$B$6)/(scaling_params!$C$6-scaling_params!$B$6)))+MAX(0,MIN(1,1-(P2974-scaling_params!$B$7)/(scaling_params!$C$7-scaling_params!$B$7)))+MAX(0,MIN(1,(T2974-scaling_params!$B$11)/(scaling_params!$C$11-scaling_params!$B$11))))/3</f>
        <v>0.113767091</v>
      </c>
      <c r="AA2974" s="15">
        <f>(MAX(0,MIN(1,1-(Q2974-scaling_params!$B$8)/(scaling_params!$C$8-scaling_params!$B$8)))+MAX(0,MIN(1,(R2974-scaling_params!$B$9)/(scaling_params!$C$9-scaling_params!$B$9)))+MAX(0,MIN(1,(S2974-scaling_params!$B$10)/(scaling_params!$C$10-scaling_params!$B$10))))/3</f>
        <v>0.02109704641</v>
      </c>
      <c r="AB2974" s="15">
        <f>(MAX(0,MIN(1,(U2974-scaling_params!$B$12)/(scaling_params!$C$12-scaling_params!$B$12)))+MAX(0,MIN(1,(V2974-scaling_params!$B$13)/(scaling_params!$C$13-scaling_params!$B$13))))/2</f>
        <v>0.03272727273</v>
      </c>
      <c r="AC2974" s="13">
        <f>(scaling_params!$G$2*X2974+scaling_params!$G$3*Y2974+scaling_params!$G$4*Z2974+scaling_params!$G$5*AA2974+scaling_params!$G$6*AB2974)*100</f>
        <v>12.86804378</v>
      </c>
      <c r="AD2974" s="11" t="s">
        <v>681</v>
      </c>
      <c r="AE2974" s="11">
        <f t="shared" si="2"/>
        <v>0</v>
      </c>
    </row>
    <row r="2975" ht="15.75" customHeight="1">
      <c r="A2975" s="11" t="s">
        <v>666</v>
      </c>
      <c r="B2975" s="11" t="s">
        <v>163</v>
      </c>
      <c r="C2975" s="11" t="s">
        <v>610</v>
      </c>
      <c r="D2975" s="11" t="s">
        <v>170</v>
      </c>
      <c r="E2975" s="12">
        <v>2025.0</v>
      </c>
      <c r="F2975" s="11" t="s">
        <v>166</v>
      </c>
      <c r="G2975" s="11" t="s">
        <v>184</v>
      </c>
      <c r="H2975" s="11">
        <v>5.0</v>
      </c>
      <c r="I2975" s="13">
        <v>7.1</v>
      </c>
      <c r="J2975" s="11">
        <v>0.0</v>
      </c>
      <c r="K2975" s="13">
        <v>4.1</v>
      </c>
      <c r="L2975" s="13">
        <v>5.1</v>
      </c>
      <c r="M2975" s="11">
        <v>-11.0</v>
      </c>
      <c r="N2975" s="14">
        <v>0.65</v>
      </c>
      <c r="O2975" s="13">
        <v>54.6</v>
      </c>
      <c r="P2975" s="13">
        <v>8.4</v>
      </c>
      <c r="Q2975" s="13">
        <v>21.3</v>
      </c>
      <c r="R2975" s="13">
        <v>7.8</v>
      </c>
      <c r="S2975" s="13">
        <v>2.0</v>
      </c>
      <c r="T2975" s="13">
        <v>2.1</v>
      </c>
      <c r="U2975" s="13">
        <v>0.9</v>
      </c>
      <c r="V2975" s="13">
        <v>62.6</v>
      </c>
      <c r="W2975" s="11" t="str">
        <f t="shared" si="1"/>
        <v>C-Weak|BBVA|Risk|2025</v>
      </c>
      <c r="X2975" s="15">
        <f>(MAX(0,MIN(1,1-(K2975-scaling_params!$B$2)/(scaling_params!$C$2-scaling_params!$B$2)))+MAX(0,MIN(1,(L2975-scaling_params!$B$3)/(scaling_params!$C$3-scaling_params!$B$3))))/2</f>
        <v>0.1544117647</v>
      </c>
      <c r="Y2975" s="15">
        <f>(MAX(0,MIN(1,(M2975-scaling_params!$B$4)/(scaling_params!$C$4-scaling_params!$B$4)))+MAX(0,MIN(1,(N2975-scaling_params!$B$5)/(scaling_params!$C$5-scaling_params!$B$5))))/2</f>
        <v>0.2714285714</v>
      </c>
      <c r="Z2975" s="15">
        <f>(MAX(0,MIN(1,(O2975-scaling_params!$B$6)/(scaling_params!$C$6-scaling_params!$B$6)))+MAX(0,MIN(1,1-(P2975-scaling_params!$B$7)/(scaling_params!$C$7-scaling_params!$B$7)))+MAX(0,MIN(1,(T2975-scaling_params!$B$11)/(scaling_params!$C$11-scaling_params!$B$11))))/3</f>
        <v>0.1292149292</v>
      </c>
      <c r="AA2975" s="15">
        <f>(MAX(0,MIN(1,1-(Q2975-scaling_params!$B$8)/(scaling_params!$C$8-scaling_params!$B$8)))+MAX(0,MIN(1,(R2975-scaling_params!$B$9)/(scaling_params!$C$9-scaling_params!$B$9)))+MAX(0,MIN(1,(S2975-scaling_params!$B$10)/(scaling_params!$C$10-scaling_params!$B$10))))/3</f>
        <v>0.03921568627</v>
      </c>
      <c r="AB2975" s="15">
        <f>(MAX(0,MIN(1,(U2975-scaling_params!$B$12)/(scaling_params!$C$12-scaling_params!$B$12)))+MAX(0,MIN(1,(V2975-scaling_params!$B$13)/(scaling_params!$C$13-scaling_params!$B$13))))/2</f>
        <v>0.1745454545</v>
      </c>
      <c r="AC2975" s="13">
        <f>(scaling_params!$G$2*X2975+scaling_params!$G$3*Y2975+scaling_params!$G$4*Z2975+scaling_params!$G$5*AA2975+scaling_params!$G$6*AB2975)*100</f>
        <v>15.79363118</v>
      </c>
      <c r="AD2975" s="11" t="s">
        <v>681</v>
      </c>
      <c r="AE2975" s="11">
        <f t="shared" si="2"/>
        <v>0</v>
      </c>
    </row>
    <row r="2976" ht="15.75" customHeight="1">
      <c r="A2976" s="11" t="s">
        <v>667</v>
      </c>
      <c r="B2976" s="11" t="s">
        <v>163</v>
      </c>
      <c r="C2976" s="11" t="s">
        <v>610</v>
      </c>
      <c r="D2976" s="11" t="s">
        <v>170</v>
      </c>
      <c r="E2976" s="12">
        <v>2024.0</v>
      </c>
      <c r="F2976" s="11" t="s">
        <v>171</v>
      </c>
      <c r="G2976" s="11" t="s">
        <v>172</v>
      </c>
      <c r="H2976" s="11">
        <v>5.0</v>
      </c>
      <c r="I2976" s="13">
        <v>7.4</v>
      </c>
      <c r="J2976" s="11">
        <v>1.0</v>
      </c>
      <c r="K2976" s="13">
        <v>4.7</v>
      </c>
      <c r="L2976" s="13">
        <v>5.8</v>
      </c>
      <c r="M2976" s="11">
        <v>5.0</v>
      </c>
      <c r="N2976" s="14">
        <v>0.65</v>
      </c>
      <c r="O2976" s="13">
        <v>58.3</v>
      </c>
      <c r="P2976" s="13">
        <v>9.6</v>
      </c>
      <c r="Q2976" s="13">
        <v>23.0</v>
      </c>
      <c r="R2976" s="13">
        <v>10.9</v>
      </c>
      <c r="S2976" s="13">
        <v>2.9</v>
      </c>
      <c r="T2976" s="13">
        <v>2.6</v>
      </c>
      <c r="U2976" s="13">
        <v>1.0</v>
      </c>
      <c r="V2976" s="13">
        <v>58.1</v>
      </c>
      <c r="W2976" s="11" t="str">
        <f t="shared" si="1"/>
        <v>C-Weak|BBVA|Risk|2024</v>
      </c>
      <c r="X2976" s="15">
        <f>(MAX(0,MIN(1,1-(K2976-scaling_params!$B$2)/(scaling_params!$C$2-scaling_params!$B$2)))+MAX(0,MIN(1,(L2976-scaling_params!$B$3)/(scaling_params!$C$3-scaling_params!$B$3))))/2</f>
        <v>0.2058823529</v>
      </c>
      <c r="Y2976" s="15">
        <f>(MAX(0,MIN(1,(M2976-scaling_params!$B$4)/(scaling_params!$C$4-scaling_params!$B$4)))+MAX(0,MIN(1,(N2976-scaling_params!$B$5)/(scaling_params!$C$5-scaling_params!$B$5))))/2</f>
        <v>0.3476190476</v>
      </c>
      <c r="Z2976" s="15">
        <f>(MAX(0,MIN(1,(O2976-scaling_params!$B$6)/(scaling_params!$C$6-scaling_params!$B$6)))+MAX(0,MIN(1,1-(P2976-scaling_params!$B$7)/(scaling_params!$C$7-scaling_params!$B$7)))+MAX(0,MIN(1,(T2976-scaling_params!$B$11)/(scaling_params!$C$11-scaling_params!$B$11))))/3</f>
        <v>0.13281471</v>
      </c>
      <c r="AA2976" s="15">
        <f>(MAX(0,MIN(1,1-(Q2976-scaling_params!$B$8)/(scaling_params!$C$8-scaling_params!$B$8)))+MAX(0,MIN(1,(R2976-scaling_params!$B$9)/(scaling_params!$C$9-scaling_params!$B$9)))+MAX(0,MIN(1,(S2976-scaling_params!$B$10)/(scaling_params!$C$10-scaling_params!$B$10))))/3</f>
        <v>0.1485480268</v>
      </c>
      <c r="AB2976" s="15">
        <f>(MAX(0,MIN(1,(U2976-scaling_params!$B$12)/(scaling_params!$C$12-scaling_params!$B$12)))+MAX(0,MIN(1,(V2976-scaling_params!$B$13)/(scaling_params!$C$13-scaling_params!$B$13))))/2</f>
        <v>0.1336363636</v>
      </c>
      <c r="AC2976" s="13">
        <f>(scaling_params!$G$2*X2976+scaling_params!$G$3*Y2976+scaling_params!$G$4*Z2976+scaling_params!$G$5*AA2976+scaling_params!$G$6*AB2976)*100</f>
        <v>20.31978296</v>
      </c>
      <c r="AD2976" s="11" t="s">
        <v>681</v>
      </c>
      <c r="AE2976" s="11">
        <f t="shared" si="2"/>
        <v>0</v>
      </c>
    </row>
    <row r="2977" ht="15.75" customHeight="1">
      <c r="A2977" s="11" t="s">
        <v>667</v>
      </c>
      <c r="B2977" s="11" t="s">
        <v>163</v>
      </c>
      <c r="C2977" s="11" t="s">
        <v>610</v>
      </c>
      <c r="D2977" s="11" t="s">
        <v>170</v>
      </c>
      <c r="E2977" s="12">
        <v>2025.0</v>
      </c>
      <c r="F2977" s="11" t="s">
        <v>171</v>
      </c>
      <c r="G2977" s="11" t="s">
        <v>172</v>
      </c>
      <c r="H2977" s="11">
        <v>5.0</v>
      </c>
      <c r="I2977" s="13">
        <v>7.1</v>
      </c>
      <c r="J2977" s="11">
        <v>1.0</v>
      </c>
      <c r="K2977" s="13">
        <v>4.1</v>
      </c>
      <c r="L2977" s="13">
        <v>5.3</v>
      </c>
      <c r="M2977" s="11">
        <v>-16.0</v>
      </c>
      <c r="N2977" s="14">
        <v>0.71</v>
      </c>
      <c r="O2977" s="13">
        <v>54.6</v>
      </c>
      <c r="P2977" s="13">
        <v>8.4</v>
      </c>
      <c r="Q2977" s="13">
        <v>21.3</v>
      </c>
      <c r="R2977" s="13">
        <v>7.8</v>
      </c>
      <c r="S2977" s="13">
        <v>2.7</v>
      </c>
      <c r="T2977" s="13">
        <v>2.8</v>
      </c>
      <c r="U2977" s="13">
        <v>0.9</v>
      </c>
      <c r="V2977" s="13">
        <v>61.5</v>
      </c>
      <c r="W2977" s="11" t="str">
        <f t="shared" si="1"/>
        <v>C-Weak|BBVA|Risk|2025</v>
      </c>
      <c r="X2977" s="15">
        <f>(MAX(0,MIN(1,1-(K2977-scaling_params!$B$2)/(scaling_params!$C$2-scaling_params!$B$2)))+MAX(0,MIN(1,(L2977-scaling_params!$B$3)/(scaling_params!$C$3-scaling_params!$B$3))))/2</f>
        <v>0.1691176471</v>
      </c>
      <c r="Y2977" s="15">
        <f>(MAX(0,MIN(1,(M2977-scaling_params!$B$4)/(scaling_params!$C$4-scaling_params!$B$4)))+MAX(0,MIN(1,(N2977-scaling_params!$B$5)/(scaling_params!$C$5-scaling_params!$B$5))))/2</f>
        <v>0.3226190476</v>
      </c>
      <c r="Z2977" s="15">
        <f>(MAX(0,MIN(1,(O2977-scaling_params!$B$6)/(scaling_params!$C$6-scaling_params!$B$6)))+MAX(0,MIN(1,1-(P2977-scaling_params!$B$7)/(scaling_params!$C$7-scaling_params!$B$7)))+MAX(0,MIN(1,(T2977-scaling_params!$B$11)/(scaling_params!$C$11-scaling_params!$B$11))))/3</f>
        <v>0.1958815959</v>
      </c>
      <c r="AA2977" s="15">
        <f>(MAX(0,MIN(1,1-(Q2977-scaling_params!$B$8)/(scaling_params!$C$8-scaling_params!$B$8)))+MAX(0,MIN(1,(R2977-scaling_params!$B$9)/(scaling_params!$C$9-scaling_params!$B$9)))+MAX(0,MIN(1,(S2977-scaling_params!$B$10)/(scaling_params!$C$10-scaling_params!$B$10))))/3</f>
        <v>0.1078431373</v>
      </c>
      <c r="AB2977" s="15">
        <f>(MAX(0,MIN(1,(U2977-scaling_params!$B$12)/(scaling_params!$C$12-scaling_params!$B$12)))+MAX(0,MIN(1,(V2977-scaling_params!$B$13)/(scaling_params!$C$13-scaling_params!$B$13))))/2</f>
        <v>0.1645454545</v>
      </c>
      <c r="AC2977" s="13">
        <f>(scaling_params!$G$2*X2977+scaling_params!$G$3*Y2977+scaling_params!$G$4*Z2977+scaling_params!$G$5*AA2977+scaling_params!$G$6*AB2977)*100</f>
        <v>19.99870541</v>
      </c>
      <c r="AD2977" s="11" t="s">
        <v>681</v>
      </c>
      <c r="AE2977" s="11">
        <f t="shared" si="2"/>
        <v>0</v>
      </c>
    </row>
    <row r="2978" ht="15.75" customHeight="1">
      <c r="A2978" s="11" t="s">
        <v>668</v>
      </c>
      <c r="B2978" s="11" t="s">
        <v>163</v>
      </c>
      <c r="C2978" s="11" t="s">
        <v>610</v>
      </c>
      <c r="D2978" s="11" t="s">
        <v>165</v>
      </c>
      <c r="E2978" s="12">
        <v>2024.0</v>
      </c>
      <c r="F2978" s="11" t="s">
        <v>171</v>
      </c>
      <c r="G2978" s="11" t="s">
        <v>172</v>
      </c>
      <c r="H2978" s="11">
        <v>2.0</v>
      </c>
      <c r="I2978" s="13">
        <v>7.4</v>
      </c>
      <c r="J2978" s="11">
        <v>0.0</v>
      </c>
      <c r="K2978" s="13">
        <v>5.2</v>
      </c>
      <c r="L2978" s="13">
        <v>5.2</v>
      </c>
      <c r="M2978" s="11">
        <v>2.0</v>
      </c>
      <c r="N2978" s="14">
        <v>0.75</v>
      </c>
      <c r="O2978" s="13">
        <v>53.3</v>
      </c>
      <c r="P2978" s="13">
        <v>9.3</v>
      </c>
      <c r="Q2978" s="13">
        <v>24.0</v>
      </c>
      <c r="R2978" s="13">
        <v>6.7</v>
      </c>
      <c r="S2978" s="13">
        <v>2.7</v>
      </c>
      <c r="T2978" s="13">
        <v>2.6</v>
      </c>
      <c r="U2978" s="13">
        <v>0.6</v>
      </c>
      <c r="V2978" s="13">
        <v>55.9</v>
      </c>
      <c r="W2978" s="11" t="str">
        <f t="shared" si="1"/>
        <v>C-Weak|BBVA|Operations|2024</v>
      </c>
      <c r="X2978" s="15">
        <f>(MAX(0,MIN(1,1-(K2978-scaling_params!$B$2)/(scaling_params!$C$2-scaling_params!$B$2)))+MAX(0,MIN(1,(L2978-scaling_params!$B$3)/(scaling_params!$C$3-scaling_params!$B$3))))/2</f>
        <v>0.1617647059</v>
      </c>
      <c r="Y2978" s="15">
        <f>(MAX(0,MIN(1,(M2978-scaling_params!$B$4)/(scaling_params!$C$4-scaling_params!$B$4)))+MAX(0,MIN(1,(N2978-scaling_params!$B$5)/(scaling_params!$C$5-scaling_params!$B$5))))/2</f>
        <v>0.4583333333</v>
      </c>
      <c r="Z2978" s="15">
        <f>(MAX(0,MIN(1,(O2978-scaling_params!$B$6)/(scaling_params!$C$6-scaling_params!$B$6)))+MAX(0,MIN(1,1-(P2978-scaling_params!$B$7)/(scaling_params!$C$7-scaling_params!$B$7)))+MAX(0,MIN(1,(T2978-scaling_params!$B$11)/(scaling_params!$C$11-scaling_params!$B$11))))/3</f>
        <v>0.1047619048</v>
      </c>
      <c r="AA2978" s="15">
        <f>(MAX(0,MIN(1,1-(Q2978-scaling_params!$B$8)/(scaling_params!$C$8-scaling_params!$B$8)))+MAX(0,MIN(1,(R2978-scaling_params!$B$9)/(scaling_params!$C$9-scaling_params!$B$9)))+MAX(0,MIN(1,(S2978-scaling_params!$B$10)/(scaling_params!$C$10-scaling_params!$B$10))))/3</f>
        <v>0.1078431373</v>
      </c>
      <c r="AB2978" s="15">
        <f>(MAX(0,MIN(1,(U2978-scaling_params!$B$12)/(scaling_params!$C$12-scaling_params!$B$12)))+MAX(0,MIN(1,(V2978-scaling_params!$B$13)/(scaling_params!$C$13-scaling_params!$B$13))))/2</f>
        <v>0.1136363636</v>
      </c>
      <c r="AC2978" s="13">
        <f>(scaling_params!$G$2*X2978+scaling_params!$G$3*Y2978+scaling_params!$G$4*Z2978+scaling_params!$G$5*AA2978+scaling_params!$G$6*AB2978)*100</f>
        <v>20.27315699</v>
      </c>
      <c r="AD2978" s="11" t="s">
        <v>681</v>
      </c>
      <c r="AE2978" s="11">
        <f t="shared" si="2"/>
        <v>0</v>
      </c>
    </row>
    <row r="2979" ht="15.75" customHeight="1">
      <c r="A2979" s="11" t="s">
        <v>668</v>
      </c>
      <c r="B2979" s="11" t="s">
        <v>163</v>
      </c>
      <c r="C2979" s="11" t="s">
        <v>610</v>
      </c>
      <c r="D2979" s="11" t="s">
        <v>165</v>
      </c>
      <c r="E2979" s="12">
        <v>2025.0</v>
      </c>
      <c r="F2979" s="11" t="s">
        <v>171</v>
      </c>
      <c r="G2979" s="11" t="s">
        <v>172</v>
      </c>
      <c r="H2979" s="11">
        <v>2.0</v>
      </c>
      <c r="I2979" s="13">
        <v>7.1</v>
      </c>
      <c r="J2979" s="11">
        <v>0.0</v>
      </c>
      <c r="K2979" s="13">
        <v>4.5</v>
      </c>
      <c r="L2979" s="13">
        <v>6.3</v>
      </c>
      <c r="M2979" s="11">
        <v>2.0</v>
      </c>
      <c r="N2979" s="14">
        <v>0.74</v>
      </c>
      <c r="O2979" s="13">
        <v>52.7</v>
      </c>
      <c r="P2979" s="13">
        <v>9.3</v>
      </c>
      <c r="Q2979" s="13">
        <v>21.4</v>
      </c>
      <c r="R2979" s="13">
        <v>5.7</v>
      </c>
      <c r="S2979" s="13">
        <v>2.7</v>
      </c>
      <c r="T2979" s="13">
        <v>3.3</v>
      </c>
      <c r="U2979" s="13">
        <v>0.5</v>
      </c>
      <c r="V2979" s="13">
        <v>61.0</v>
      </c>
      <c r="W2979" s="11" t="str">
        <f t="shared" si="1"/>
        <v>C-Weak|BBVA|Operations|2025</v>
      </c>
      <c r="X2979" s="15">
        <f>(MAX(0,MIN(1,1-(K2979-scaling_params!$B$2)/(scaling_params!$C$2-scaling_params!$B$2)))+MAX(0,MIN(1,(L2979-scaling_params!$B$3)/(scaling_params!$C$3-scaling_params!$B$3))))/2</f>
        <v>0.2426470588</v>
      </c>
      <c r="Y2979" s="15">
        <f>(MAX(0,MIN(1,(M2979-scaling_params!$B$4)/(scaling_params!$C$4-scaling_params!$B$4)))+MAX(0,MIN(1,(N2979-scaling_params!$B$5)/(scaling_params!$C$5-scaling_params!$B$5))))/2</f>
        <v>0.4458333333</v>
      </c>
      <c r="Z2979" s="15">
        <f>(MAX(0,MIN(1,(O2979-scaling_params!$B$6)/(scaling_params!$C$6-scaling_params!$B$6)))+MAX(0,MIN(1,1-(P2979-scaling_params!$B$7)/(scaling_params!$C$7-scaling_params!$B$7)))+MAX(0,MIN(1,(T2979-scaling_params!$B$11)/(scaling_params!$C$11-scaling_params!$B$11))))/3</f>
        <v>0.1714285714</v>
      </c>
      <c r="AA2979" s="15">
        <f>(MAX(0,MIN(1,1-(Q2979-scaling_params!$B$8)/(scaling_params!$C$8-scaling_params!$B$8)))+MAX(0,MIN(1,(R2979-scaling_params!$B$9)/(scaling_params!$C$9-scaling_params!$B$9)))+MAX(0,MIN(1,(S2979-scaling_params!$B$10)/(scaling_params!$C$10-scaling_params!$B$10))))/3</f>
        <v>0.1078431373</v>
      </c>
      <c r="AB2979" s="15">
        <f>(MAX(0,MIN(1,(U2979-scaling_params!$B$12)/(scaling_params!$C$12-scaling_params!$B$12)))+MAX(0,MIN(1,(V2979-scaling_params!$B$13)/(scaling_params!$C$13-scaling_params!$B$13))))/2</f>
        <v>0.16</v>
      </c>
      <c r="AC2979" s="13">
        <f>(scaling_params!$G$2*X2979+scaling_params!$G$3*Y2979+scaling_params!$G$4*Z2979+scaling_params!$G$5*AA2979+scaling_params!$G$6*AB2979)*100</f>
        <v>23.99389986</v>
      </c>
      <c r="AD2979" s="11" t="s">
        <v>681</v>
      </c>
      <c r="AE2979" s="11">
        <f t="shared" si="2"/>
        <v>0</v>
      </c>
    </row>
    <row r="2980" ht="15.75" customHeight="1">
      <c r="A2980" s="11" t="s">
        <v>669</v>
      </c>
      <c r="B2980" s="11" t="s">
        <v>163</v>
      </c>
      <c r="C2980" s="11" t="s">
        <v>610</v>
      </c>
      <c r="D2980" s="11" t="s">
        <v>177</v>
      </c>
      <c r="E2980" s="12">
        <v>2024.0</v>
      </c>
      <c r="F2980" s="11" t="s">
        <v>166</v>
      </c>
      <c r="G2980" s="11" t="s">
        <v>167</v>
      </c>
      <c r="H2980" s="11">
        <v>3.0</v>
      </c>
      <c r="I2980" s="13">
        <v>7.4</v>
      </c>
      <c r="J2980" s="11">
        <v>0.0</v>
      </c>
      <c r="K2980" s="13">
        <v>4.9</v>
      </c>
      <c r="L2980" s="13">
        <v>4.5</v>
      </c>
      <c r="M2980" s="11">
        <v>-34.0</v>
      </c>
      <c r="N2980" s="14">
        <v>0.61</v>
      </c>
      <c r="O2980" s="13">
        <v>59.8</v>
      </c>
      <c r="P2980" s="13">
        <v>9.1</v>
      </c>
      <c r="Q2980" s="13">
        <v>23.3</v>
      </c>
      <c r="R2980" s="13">
        <v>7.2</v>
      </c>
      <c r="S2980" s="13">
        <v>1.3</v>
      </c>
      <c r="T2980" s="13">
        <v>1.7</v>
      </c>
      <c r="U2980" s="13">
        <v>0.7</v>
      </c>
      <c r="V2980" s="13">
        <v>49.9</v>
      </c>
      <c r="W2980" s="11" t="str">
        <f t="shared" si="1"/>
        <v>C-Weak|BBVA|Retail|2024</v>
      </c>
      <c r="X2980" s="15">
        <f>(MAX(0,MIN(1,1-(K2980-scaling_params!$B$2)/(scaling_params!$C$2-scaling_params!$B$2)))+MAX(0,MIN(1,(L2980-scaling_params!$B$3)/(scaling_params!$C$3-scaling_params!$B$3))))/2</f>
        <v>0.1102941176</v>
      </c>
      <c r="Y2980" s="15">
        <f>(MAX(0,MIN(1,(M2980-scaling_params!$B$4)/(scaling_params!$C$4-scaling_params!$B$4)))+MAX(0,MIN(1,(N2980-scaling_params!$B$5)/(scaling_params!$C$5-scaling_params!$B$5))))/2</f>
        <v>0.1119047619</v>
      </c>
      <c r="Z2980" s="15">
        <f>(MAX(0,MIN(1,(O2980-scaling_params!$B$6)/(scaling_params!$C$6-scaling_params!$B$6)))+MAX(0,MIN(1,1-(P2980-scaling_params!$B$7)/(scaling_params!$C$7-scaling_params!$B$7)))+MAX(0,MIN(1,(T2980-scaling_params!$B$11)/(scaling_params!$C$11-scaling_params!$B$11))))/3</f>
        <v>0.08086190858</v>
      </c>
      <c r="AA2980" s="15">
        <f>(MAX(0,MIN(1,1-(Q2980-scaling_params!$B$8)/(scaling_params!$C$8-scaling_params!$B$8)))+MAX(0,MIN(1,(R2980-scaling_params!$B$9)/(scaling_params!$C$9-scaling_params!$B$9)))+MAX(0,MIN(1,(S2980-scaling_params!$B$10)/(scaling_params!$C$10-scaling_params!$B$10))))/3</f>
        <v>0</v>
      </c>
      <c r="AB2980" s="15">
        <f>(MAX(0,MIN(1,(U2980-scaling_params!$B$12)/(scaling_params!$C$12-scaling_params!$B$12)))+MAX(0,MIN(1,(V2980-scaling_params!$B$13)/(scaling_params!$C$13-scaling_params!$B$13))))/2</f>
        <v>0.05909090909</v>
      </c>
      <c r="AC2980" s="13">
        <f>(scaling_params!$G$2*X2980+scaling_params!$G$3*Y2980+scaling_params!$G$4*Z2980+scaling_params!$G$5*AA2980+scaling_params!$G$6*AB2980)*100</f>
        <v>7.819201248</v>
      </c>
      <c r="AD2980" s="11" t="s">
        <v>681</v>
      </c>
      <c r="AE2980" s="11">
        <f t="shared" si="2"/>
        <v>0</v>
      </c>
    </row>
    <row r="2981" ht="15.75" customHeight="1">
      <c r="A2981" s="11" t="s">
        <v>669</v>
      </c>
      <c r="B2981" s="11" t="s">
        <v>163</v>
      </c>
      <c r="C2981" s="11" t="s">
        <v>610</v>
      </c>
      <c r="D2981" s="11" t="s">
        <v>177</v>
      </c>
      <c r="E2981" s="12">
        <v>2025.0</v>
      </c>
      <c r="F2981" s="11" t="s">
        <v>166</v>
      </c>
      <c r="G2981" s="11" t="s">
        <v>167</v>
      </c>
      <c r="H2981" s="11">
        <v>3.0</v>
      </c>
      <c r="I2981" s="13">
        <v>7.1</v>
      </c>
      <c r="J2981" s="11">
        <v>1.0</v>
      </c>
      <c r="K2981" s="13">
        <v>5.4</v>
      </c>
      <c r="L2981" s="13">
        <v>3.6</v>
      </c>
      <c r="M2981" s="11">
        <v>5.0</v>
      </c>
      <c r="N2981" s="14">
        <v>0.58</v>
      </c>
      <c r="O2981" s="13">
        <v>52.5</v>
      </c>
      <c r="P2981" s="13">
        <v>9.5</v>
      </c>
      <c r="Q2981" s="13">
        <v>23.0</v>
      </c>
      <c r="R2981" s="13">
        <v>10.6</v>
      </c>
      <c r="S2981" s="13">
        <v>1.6</v>
      </c>
      <c r="T2981" s="13">
        <v>1.9</v>
      </c>
      <c r="U2981" s="13">
        <v>0.7</v>
      </c>
      <c r="V2981" s="13">
        <v>44.1</v>
      </c>
      <c r="W2981" s="11" t="str">
        <f t="shared" si="1"/>
        <v>C-Weak|BBVA|Retail|2025</v>
      </c>
      <c r="X2981" s="15">
        <f>(MAX(0,MIN(1,1-(K2981-scaling_params!$B$2)/(scaling_params!$C$2-scaling_params!$B$2)))+MAX(0,MIN(1,(L2981-scaling_params!$B$3)/(scaling_params!$C$3-scaling_params!$B$3))))/2</f>
        <v>0.04411764706</v>
      </c>
      <c r="Y2981" s="15">
        <f>(MAX(0,MIN(1,(M2981-scaling_params!$B$4)/(scaling_params!$C$4-scaling_params!$B$4)))+MAX(0,MIN(1,(N2981-scaling_params!$B$5)/(scaling_params!$C$5-scaling_params!$B$5))))/2</f>
        <v>0.2601190476</v>
      </c>
      <c r="Z2981" s="15">
        <f>(MAX(0,MIN(1,(O2981-scaling_params!$B$6)/(scaling_params!$C$6-scaling_params!$B$6)))+MAX(0,MIN(1,1-(P2981-scaling_params!$B$7)/(scaling_params!$C$7-scaling_params!$B$7)))+MAX(0,MIN(1,(T2981-scaling_params!$B$11)/(scaling_params!$C$11-scaling_params!$B$11))))/3</f>
        <v>0.0380952381</v>
      </c>
      <c r="AA2981" s="15">
        <f>(MAX(0,MIN(1,1-(Q2981-scaling_params!$B$8)/(scaling_params!$C$8-scaling_params!$B$8)))+MAX(0,MIN(1,(R2981-scaling_params!$B$9)/(scaling_params!$C$9-scaling_params!$B$9)))+MAX(0,MIN(1,(S2981-scaling_params!$B$10)/(scaling_params!$C$10-scaling_params!$B$10))))/3</f>
        <v>0.008438818565</v>
      </c>
      <c r="AB2981" s="15">
        <f>(MAX(0,MIN(1,(U2981-scaling_params!$B$12)/(scaling_params!$C$12-scaling_params!$B$12)))+MAX(0,MIN(1,(V2981-scaling_params!$B$13)/(scaling_params!$C$13-scaling_params!$B$13))))/2</f>
        <v>0.006363636364</v>
      </c>
      <c r="AC2981" s="13">
        <f>(scaling_params!$G$2*X2981+scaling_params!$G$3*Y2981+scaling_params!$G$4*Z2981+scaling_params!$G$5*AA2981+scaling_params!$G$6*AB2981)*100</f>
        <v>8.268414536</v>
      </c>
      <c r="AD2981" s="11" t="s">
        <v>681</v>
      </c>
      <c r="AE2981" s="11">
        <f t="shared" si="2"/>
        <v>0</v>
      </c>
    </row>
    <row r="2982" ht="15.75" customHeight="1">
      <c r="A2982" s="11" t="s">
        <v>670</v>
      </c>
      <c r="B2982" s="11" t="s">
        <v>163</v>
      </c>
      <c r="C2982" s="11" t="s">
        <v>610</v>
      </c>
      <c r="D2982" s="11" t="s">
        <v>165</v>
      </c>
      <c r="E2982" s="12">
        <v>2024.0</v>
      </c>
      <c r="F2982" s="11" t="s">
        <v>171</v>
      </c>
      <c r="G2982" s="11" t="s">
        <v>172</v>
      </c>
      <c r="H2982" s="11">
        <v>4.0</v>
      </c>
      <c r="I2982" s="13">
        <v>7.4</v>
      </c>
      <c r="J2982" s="11">
        <v>0.0</v>
      </c>
      <c r="K2982" s="13">
        <v>5.2</v>
      </c>
      <c r="L2982" s="13">
        <v>5.7</v>
      </c>
      <c r="M2982" s="11">
        <v>0.0</v>
      </c>
      <c r="N2982" s="14">
        <v>0.77</v>
      </c>
      <c r="O2982" s="13">
        <v>53.3</v>
      </c>
      <c r="P2982" s="13">
        <v>9.3</v>
      </c>
      <c r="Q2982" s="13">
        <v>24.0</v>
      </c>
      <c r="R2982" s="13">
        <v>6.7</v>
      </c>
      <c r="S2982" s="13">
        <v>2.9</v>
      </c>
      <c r="T2982" s="13">
        <v>3.4</v>
      </c>
      <c r="U2982" s="13">
        <v>0.6</v>
      </c>
      <c r="V2982" s="13">
        <v>63.0</v>
      </c>
      <c r="W2982" s="11" t="str">
        <f t="shared" si="1"/>
        <v>C-Weak|BBVA|Operations|2024</v>
      </c>
      <c r="X2982" s="15">
        <f>(MAX(0,MIN(1,1-(K2982-scaling_params!$B$2)/(scaling_params!$C$2-scaling_params!$B$2)))+MAX(0,MIN(1,(L2982-scaling_params!$B$3)/(scaling_params!$C$3-scaling_params!$B$3))))/2</f>
        <v>0.1985294118</v>
      </c>
      <c r="Y2982" s="15">
        <f>(MAX(0,MIN(1,(M2982-scaling_params!$B$4)/(scaling_params!$C$4-scaling_params!$B$4)))+MAX(0,MIN(1,(N2982-scaling_params!$B$5)/(scaling_params!$C$5-scaling_params!$B$5))))/2</f>
        <v>0.4738095238</v>
      </c>
      <c r="Z2982" s="15">
        <f>(MAX(0,MIN(1,(O2982-scaling_params!$B$6)/(scaling_params!$C$6-scaling_params!$B$6)))+MAX(0,MIN(1,1-(P2982-scaling_params!$B$7)/(scaling_params!$C$7-scaling_params!$B$7)))+MAX(0,MIN(1,(T2982-scaling_params!$B$11)/(scaling_params!$C$11-scaling_params!$B$11))))/3</f>
        <v>0.180952381</v>
      </c>
      <c r="AA2982" s="15">
        <f>(MAX(0,MIN(1,1-(Q2982-scaling_params!$B$8)/(scaling_params!$C$8-scaling_params!$B$8)))+MAX(0,MIN(1,(R2982-scaling_params!$B$9)/(scaling_params!$C$9-scaling_params!$B$9)))+MAX(0,MIN(1,(S2982-scaling_params!$B$10)/(scaling_params!$C$10-scaling_params!$B$10))))/3</f>
        <v>0.1274509804</v>
      </c>
      <c r="AB2982" s="15">
        <f>(MAX(0,MIN(1,(U2982-scaling_params!$B$12)/(scaling_params!$C$12-scaling_params!$B$12)))+MAX(0,MIN(1,(V2982-scaling_params!$B$13)/(scaling_params!$C$13-scaling_params!$B$13))))/2</f>
        <v>0.1781818182</v>
      </c>
      <c r="AC2982" s="13">
        <f>(scaling_params!$G$2*X2982+scaling_params!$G$3*Y2982+scaling_params!$G$4*Z2982+scaling_params!$G$5*AA2982+scaling_params!$G$6*AB2982)*100</f>
        <v>24.39802865</v>
      </c>
      <c r="AD2982" s="11" t="s">
        <v>681</v>
      </c>
      <c r="AE2982" s="11">
        <f t="shared" si="2"/>
        <v>0</v>
      </c>
    </row>
    <row r="2983" ht="15.75" customHeight="1">
      <c r="A2983" s="11" t="s">
        <v>670</v>
      </c>
      <c r="B2983" s="11" t="s">
        <v>163</v>
      </c>
      <c r="C2983" s="11" t="s">
        <v>610</v>
      </c>
      <c r="D2983" s="11" t="s">
        <v>165</v>
      </c>
      <c r="E2983" s="12">
        <v>2025.0</v>
      </c>
      <c r="F2983" s="11" t="s">
        <v>171</v>
      </c>
      <c r="G2983" s="11" t="s">
        <v>172</v>
      </c>
      <c r="H2983" s="11">
        <v>4.0</v>
      </c>
      <c r="I2983" s="13">
        <v>7.1</v>
      </c>
      <c r="J2983" s="11">
        <v>0.0</v>
      </c>
      <c r="K2983" s="13">
        <v>4.5</v>
      </c>
      <c r="L2983" s="13">
        <v>6.9</v>
      </c>
      <c r="M2983" s="11">
        <v>-13.0</v>
      </c>
      <c r="N2983" s="14">
        <v>0.76</v>
      </c>
      <c r="O2983" s="13">
        <v>52.7</v>
      </c>
      <c r="P2983" s="13">
        <v>9.3</v>
      </c>
      <c r="Q2983" s="13">
        <v>21.4</v>
      </c>
      <c r="R2983" s="13">
        <v>5.7</v>
      </c>
      <c r="S2983" s="13">
        <v>3.4</v>
      </c>
      <c r="T2983" s="13">
        <v>3.0</v>
      </c>
      <c r="U2983" s="13">
        <v>0.5</v>
      </c>
      <c r="V2983" s="13">
        <v>64.3</v>
      </c>
      <c r="W2983" s="11" t="str">
        <f t="shared" si="1"/>
        <v>C-Weak|BBVA|Operations|2025</v>
      </c>
      <c r="X2983" s="15">
        <f>(MAX(0,MIN(1,1-(K2983-scaling_params!$B$2)/(scaling_params!$C$2-scaling_params!$B$2)))+MAX(0,MIN(1,(L2983-scaling_params!$B$3)/(scaling_params!$C$3-scaling_params!$B$3))))/2</f>
        <v>0.2867647059</v>
      </c>
      <c r="Y2983" s="15">
        <f>(MAX(0,MIN(1,(M2983-scaling_params!$B$4)/(scaling_params!$C$4-scaling_params!$B$4)))+MAX(0,MIN(1,(N2983-scaling_params!$B$5)/(scaling_params!$C$5-scaling_params!$B$5))))/2</f>
        <v>0.3994047619</v>
      </c>
      <c r="Z2983" s="15">
        <f>(MAX(0,MIN(1,(O2983-scaling_params!$B$6)/(scaling_params!$C$6-scaling_params!$B$6)))+MAX(0,MIN(1,1-(P2983-scaling_params!$B$7)/(scaling_params!$C$7-scaling_params!$B$7)))+MAX(0,MIN(1,(T2983-scaling_params!$B$11)/(scaling_params!$C$11-scaling_params!$B$11))))/3</f>
        <v>0.1428571429</v>
      </c>
      <c r="AA2983" s="15">
        <f>(MAX(0,MIN(1,1-(Q2983-scaling_params!$B$8)/(scaling_params!$C$8-scaling_params!$B$8)))+MAX(0,MIN(1,(R2983-scaling_params!$B$9)/(scaling_params!$C$9-scaling_params!$B$9)))+MAX(0,MIN(1,(S2983-scaling_params!$B$10)/(scaling_params!$C$10-scaling_params!$B$10))))/3</f>
        <v>0.1764705882</v>
      </c>
      <c r="AB2983" s="15">
        <f>(MAX(0,MIN(1,(U2983-scaling_params!$B$12)/(scaling_params!$C$12-scaling_params!$B$12)))+MAX(0,MIN(1,(V2983-scaling_params!$B$13)/(scaling_params!$C$13-scaling_params!$B$13))))/2</f>
        <v>0.19</v>
      </c>
      <c r="AC2983" s="13">
        <f>(scaling_params!$G$2*X2983+scaling_params!$G$3*Y2983+scaling_params!$G$4*Z2983+scaling_params!$G$5*AA2983+scaling_params!$G$6*AB2983)*100</f>
        <v>24.8300077</v>
      </c>
      <c r="AD2983" s="11" t="s">
        <v>681</v>
      </c>
      <c r="AE2983" s="11">
        <f t="shared" si="2"/>
        <v>0</v>
      </c>
    </row>
    <row r="2984" ht="15.75" customHeight="1">
      <c r="A2984" s="11" t="s">
        <v>671</v>
      </c>
      <c r="B2984" s="11" t="s">
        <v>163</v>
      </c>
      <c r="C2984" s="11" t="s">
        <v>610</v>
      </c>
      <c r="D2984" s="11" t="s">
        <v>165</v>
      </c>
      <c r="E2984" s="12">
        <v>2024.0</v>
      </c>
      <c r="F2984" s="11" t="s">
        <v>171</v>
      </c>
      <c r="G2984" s="11" t="s">
        <v>172</v>
      </c>
      <c r="H2984" s="11">
        <v>4.0</v>
      </c>
      <c r="I2984" s="13">
        <v>7.4</v>
      </c>
      <c r="J2984" s="11">
        <v>0.0</v>
      </c>
      <c r="K2984" s="13">
        <v>5.2</v>
      </c>
      <c r="L2984" s="13">
        <v>4.2</v>
      </c>
      <c r="M2984" s="11">
        <v>-20.0</v>
      </c>
      <c r="N2984" s="14">
        <v>0.67</v>
      </c>
      <c r="O2984" s="13">
        <v>53.3</v>
      </c>
      <c r="P2984" s="13">
        <v>9.3</v>
      </c>
      <c r="Q2984" s="13">
        <v>24.0</v>
      </c>
      <c r="R2984" s="13">
        <v>6.7</v>
      </c>
      <c r="S2984" s="13">
        <v>2.1</v>
      </c>
      <c r="T2984" s="13">
        <v>1.9</v>
      </c>
      <c r="U2984" s="13">
        <v>0.6</v>
      </c>
      <c r="V2984" s="13">
        <v>45.7</v>
      </c>
      <c r="W2984" s="11" t="str">
        <f t="shared" si="1"/>
        <v>C-Weak|BBVA|Operations|2024</v>
      </c>
      <c r="X2984" s="15">
        <f>(MAX(0,MIN(1,1-(K2984-scaling_params!$B$2)/(scaling_params!$C$2-scaling_params!$B$2)))+MAX(0,MIN(1,(L2984-scaling_params!$B$3)/(scaling_params!$C$3-scaling_params!$B$3))))/2</f>
        <v>0.08823529412</v>
      </c>
      <c r="Y2984" s="15">
        <f>(MAX(0,MIN(1,(M2984-scaling_params!$B$4)/(scaling_params!$C$4-scaling_params!$B$4)))+MAX(0,MIN(1,(N2984-scaling_params!$B$5)/(scaling_params!$C$5-scaling_params!$B$5))))/2</f>
        <v>0.2535714286</v>
      </c>
      <c r="Z2984" s="15">
        <f>(MAX(0,MIN(1,(O2984-scaling_params!$B$6)/(scaling_params!$C$6-scaling_params!$B$6)))+MAX(0,MIN(1,1-(P2984-scaling_params!$B$7)/(scaling_params!$C$7-scaling_params!$B$7)))+MAX(0,MIN(1,(T2984-scaling_params!$B$11)/(scaling_params!$C$11-scaling_params!$B$11))))/3</f>
        <v>0.0380952381</v>
      </c>
      <c r="AA2984" s="15">
        <f>(MAX(0,MIN(1,1-(Q2984-scaling_params!$B$8)/(scaling_params!$C$8-scaling_params!$B$8)))+MAX(0,MIN(1,(R2984-scaling_params!$B$9)/(scaling_params!$C$9-scaling_params!$B$9)))+MAX(0,MIN(1,(S2984-scaling_params!$B$10)/(scaling_params!$C$10-scaling_params!$B$10))))/3</f>
        <v>0.04901960784</v>
      </c>
      <c r="AB2984" s="15">
        <f>(MAX(0,MIN(1,(U2984-scaling_params!$B$12)/(scaling_params!$C$12-scaling_params!$B$12)))+MAX(0,MIN(1,(V2984-scaling_params!$B$13)/(scaling_params!$C$13-scaling_params!$B$13))))/2</f>
        <v>0.02090909091</v>
      </c>
      <c r="AC2984" s="13">
        <f>(scaling_params!$G$2*X2984+scaling_params!$G$3*Y2984+scaling_params!$G$4*Z2984+scaling_params!$G$5*AA2984+scaling_params!$G$6*AB2984)*100</f>
        <v>10.03716845</v>
      </c>
      <c r="AD2984" s="11" t="s">
        <v>681</v>
      </c>
      <c r="AE2984" s="11">
        <f t="shared" si="2"/>
        <v>0</v>
      </c>
    </row>
    <row r="2985" ht="15.75" customHeight="1">
      <c r="A2985" s="11" t="s">
        <v>671</v>
      </c>
      <c r="B2985" s="11" t="s">
        <v>163</v>
      </c>
      <c r="C2985" s="11" t="s">
        <v>610</v>
      </c>
      <c r="D2985" s="11" t="s">
        <v>165</v>
      </c>
      <c r="E2985" s="12">
        <v>2025.0</v>
      </c>
      <c r="F2985" s="11" t="s">
        <v>171</v>
      </c>
      <c r="G2985" s="11" t="s">
        <v>172</v>
      </c>
      <c r="H2985" s="11">
        <v>4.0</v>
      </c>
      <c r="I2985" s="13">
        <v>7.1</v>
      </c>
      <c r="J2985" s="11">
        <v>0.0</v>
      </c>
      <c r="K2985" s="13">
        <v>4.5</v>
      </c>
      <c r="L2985" s="13">
        <v>5.2</v>
      </c>
      <c r="M2985" s="11">
        <v>-11.0</v>
      </c>
      <c r="N2985" s="14">
        <v>0.66</v>
      </c>
      <c r="O2985" s="13">
        <v>52.7</v>
      </c>
      <c r="P2985" s="13">
        <v>9.3</v>
      </c>
      <c r="Q2985" s="13">
        <v>21.4</v>
      </c>
      <c r="R2985" s="13">
        <v>5.7</v>
      </c>
      <c r="S2985" s="13">
        <v>2.2</v>
      </c>
      <c r="T2985" s="13">
        <v>2.6</v>
      </c>
      <c r="U2985" s="13">
        <v>0.5</v>
      </c>
      <c r="V2985" s="13">
        <v>56.3</v>
      </c>
      <c r="W2985" s="11" t="str">
        <f t="shared" si="1"/>
        <v>C-Weak|BBVA|Operations|2025</v>
      </c>
      <c r="X2985" s="15">
        <f>(MAX(0,MIN(1,1-(K2985-scaling_params!$B$2)/(scaling_params!$C$2-scaling_params!$B$2)))+MAX(0,MIN(1,(L2985-scaling_params!$B$3)/(scaling_params!$C$3-scaling_params!$B$3))))/2</f>
        <v>0.1617647059</v>
      </c>
      <c r="Y2985" s="15">
        <f>(MAX(0,MIN(1,(M2985-scaling_params!$B$4)/(scaling_params!$C$4-scaling_params!$B$4)))+MAX(0,MIN(1,(N2985-scaling_params!$B$5)/(scaling_params!$C$5-scaling_params!$B$5))))/2</f>
        <v>0.2839285714</v>
      </c>
      <c r="Z2985" s="15">
        <f>(MAX(0,MIN(1,(O2985-scaling_params!$B$6)/(scaling_params!$C$6-scaling_params!$B$6)))+MAX(0,MIN(1,1-(P2985-scaling_params!$B$7)/(scaling_params!$C$7-scaling_params!$B$7)))+MAX(0,MIN(1,(T2985-scaling_params!$B$11)/(scaling_params!$C$11-scaling_params!$B$11))))/3</f>
        <v>0.1047619048</v>
      </c>
      <c r="AA2985" s="15">
        <f>(MAX(0,MIN(1,1-(Q2985-scaling_params!$B$8)/(scaling_params!$C$8-scaling_params!$B$8)))+MAX(0,MIN(1,(R2985-scaling_params!$B$9)/(scaling_params!$C$9-scaling_params!$B$9)))+MAX(0,MIN(1,(S2985-scaling_params!$B$10)/(scaling_params!$C$10-scaling_params!$B$10))))/3</f>
        <v>0.05882352941</v>
      </c>
      <c r="AB2985" s="15">
        <f>(MAX(0,MIN(1,(U2985-scaling_params!$B$12)/(scaling_params!$C$12-scaling_params!$B$12)))+MAX(0,MIN(1,(V2985-scaling_params!$B$13)/(scaling_params!$C$13-scaling_params!$B$13))))/2</f>
        <v>0.1172727273</v>
      </c>
      <c r="AC2985" s="13">
        <f>(scaling_params!$G$2*X2985+scaling_params!$G$3*Y2985+scaling_params!$G$4*Z2985+scaling_params!$G$5*AA2985+scaling_params!$G$6*AB2985)*100</f>
        <v>15.35480908</v>
      </c>
      <c r="AD2985" s="11" t="s">
        <v>681</v>
      </c>
      <c r="AE2985" s="11">
        <f t="shared" si="2"/>
        <v>0</v>
      </c>
    </row>
    <row r="2986" ht="15.75" customHeight="1">
      <c r="A2986" s="11" t="s">
        <v>672</v>
      </c>
      <c r="B2986" s="11" t="s">
        <v>163</v>
      </c>
      <c r="C2986" s="11" t="s">
        <v>610</v>
      </c>
      <c r="D2986" s="11" t="s">
        <v>181</v>
      </c>
      <c r="E2986" s="12">
        <v>2024.0</v>
      </c>
      <c r="F2986" s="11" t="s">
        <v>171</v>
      </c>
      <c r="G2986" s="11" t="s">
        <v>175</v>
      </c>
      <c r="H2986" s="11">
        <v>2.0</v>
      </c>
      <c r="I2986" s="13">
        <v>7.4</v>
      </c>
      <c r="J2986" s="11">
        <v>0.0</v>
      </c>
      <c r="K2986" s="13">
        <v>5.0</v>
      </c>
      <c r="L2986" s="13">
        <v>6.2</v>
      </c>
      <c r="M2986" s="11">
        <v>4.0</v>
      </c>
      <c r="N2986" s="14">
        <v>0.64</v>
      </c>
      <c r="O2986" s="13">
        <v>58.2</v>
      </c>
      <c r="P2986" s="13">
        <v>10.1</v>
      </c>
      <c r="Q2986" s="13">
        <v>23.5</v>
      </c>
      <c r="R2986" s="13">
        <v>8.2</v>
      </c>
      <c r="S2986" s="13">
        <v>2.5</v>
      </c>
      <c r="T2986" s="13">
        <v>2.9</v>
      </c>
      <c r="U2986" s="13">
        <v>1.0</v>
      </c>
      <c r="V2986" s="13">
        <v>62.6</v>
      </c>
      <c r="W2986" s="11" t="str">
        <f t="shared" si="1"/>
        <v>C-Weak|BBVA|Corporate|2024</v>
      </c>
      <c r="X2986" s="15">
        <f>(MAX(0,MIN(1,1-(K2986-scaling_params!$B$2)/(scaling_params!$C$2-scaling_params!$B$2)))+MAX(0,MIN(1,(L2986-scaling_params!$B$3)/(scaling_params!$C$3-scaling_params!$B$3))))/2</f>
        <v>0.2352941176</v>
      </c>
      <c r="Y2986" s="15">
        <f>(MAX(0,MIN(1,(M2986-scaling_params!$B$4)/(scaling_params!$C$4-scaling_params!$B$4)))+MAX(0,MIN(1,(N2986-scaling_params!$B$5)/(scaling_params!$C$5-scaling_params!$B$5))))/2</f>
        <v>0.3303571429</v>
      </c>
      <c r="Z2986" s="15">
        <f>(MAX(0,MIN(1,(O2986-scaling_params!$B$6)/(scaling_params!$C$6-scaling_params!$B$6)))+MAX(0,MIN(1,1-(P2986-scaling_params!$B$7)/(scaling_params!$C$7-scaling_params!$B$7)))+MAX(0,MIN(1,(T2986-scaling_params!$B$11)/(scaling_params!$C$11-scaling_params!$B$11))))/3</f>
        <v>0.1597359736</v>
      </c>
      <c r="AA2986" s="15">
        <f>(MAX(0,MIN(1,1-(Q2986-scaling_params!$B$8)/(scaling_params!$C$8-scaling_params!$B$8)))+MAX(0,MIN(1,(R2986-scaling_params!$B$9)/(scaling_params!$C$9-scaling_params!$B$9)))+MAX(0,MIN(1,(S2986-scaling_params!$B$10)/(scaling_params!$C$10-scaling_params!$B$10))))/3</f>
        <v>0.08823529412</v>
      </c>
      <c r="AB2986" s="15">
        <f>(MAX(0,MIN(1,(U2986-scaling_params!$B$12)/(scaling_params!$C$12-scaling_params!$B$12)))+MAX(0,MIN(1,(V2986-scaling_params!$B$13)/(scaling_params!$C$13-scaling_params!$B$13))))/2</f>
        <v>0.1745454545</v>
      </c>
      <c r="AC2986" s="13">
        <f>(scaling_params!$G$2*X2986+scaling_params!$G$3*Y2986+scaling_params!$G$4*Z2986+scaling_params!$G$5*AA2986+scaling_params!$G$6*AB2986)*100</f>
        <v>20.65917754</v>
      </c>
      <c r="AD2986" s="11" t="s">
        <v>681</v>
      </c>
      <c r="AE2986" s="11">
        <f t="shared" si="2"/>
        <v>0</v>
      </c>
    </row>
    <row r="2987" ht="15.75" customHeight="1">
      <c r="A2987" s="11" t="s">
        <v>672</v>
      </c>
      <c r="B2987" s="11" t="s">
        <v>163</v>
      </c>
      <c r="C2987" s="11" t="s">
        <v>610</v>
      </c>
      <c r="D2987" s="11" t="s">
        <v>181</v>
      </c>
      <c r="E2987" s="12">
        <v>2025.0</v>
      </c>
      <c r="F2987" s="11" t="s">
        <v>171</v>
      </c>
      <c r="G2987" s="11" t="s">
        <v>175</v>
      </c>
      <c r="H2987" s="11">
        <v>2.0</v>
      </c>
      <c r="I2987" s="13">
        <v>7.1</v>
      </c>
      <c r="J2987" s="11">
        <v>0.0</v>
      </c>
      <c r="K2987" s="13">
        <v>5.1</v>
      </c>
      <c r="L2987" s="13">
        <v>6.4</v>
      </c>
      <c r="M2987" s="11">
        <v>-13.0</v>
      </c>
      <c r="N2987" s="14">
        <v>0.71</v>
      </c>
      <c r="O2987" s="13">
        <v>54.3</v>
      </c>
      <c r="P2987" s="13">
        <v>9.4</v>
      </c>
      <c r="Q2987" s="13">
        <v>22.9</v>
      </c>
      <c r="R2987" s="13">
        <v>7.0</v>
      </c>
      <c r="S2987" s="13">
        <v>2.8</v>
      </c>
      <c r="T2987" s="13">
        <v>3.0</v>
      </c>
      <c r="U2987" s="13">
        <v>0.8</v>
      </c>
      <c r="V2987" s="13">
        <v>55.1</v>
      </c>
      <c r="W2987" s="11" t="str">
        <f t="shared" si="1"/>
        <v>C-Weak|BBVA|Corporate|2025</v>
      </c>
      <c r="X2987" s="15">
        <f>(MAX(0,MIN(1,1-(K2987-scaling_params!$B$2)/(scaling_params!$C$2-scaling_params!$B$2)))+MAX(0,MIN(1,(L2987-scaling_params!$B$3)/(scaling_params!$C$3-scaling_params!$B$3))))/2</f>
        <v>0.25</v>
      </c>
      <c r="Y2987" s="15">
        <f>(MAX(0,MIN(1,(M2987-scaling_params!$B$4)/(scaling_params!$C$4-scaling_params!$B$4)))+MAX(0,MIN(1,(N2987-scaling_params!$B$5)/(scaling_params!$C$5-scaling_params!$B$5))))/2</f>
        <v>0.3369047619</v>
      </c>
      <c r="Z2987" s="15">
        <f>(MAX(0,MIN(1,(O2987-scaling_params!$B$6)/(scaling_params!$C$6-scaling_params!$B$6)))+MAX(0,MIN(1,1-(P2987-scaling_params!$B$7)/(scaling_params!$C$7-scaling_params!$B$7)))+MAX(0,MIN(1,(T2987-scaling_params!$B$11)/(scaling_params!$C$11-scaling_params!$B$11))))/3</f>
        <v>0.1428571429</v>
      </c>
      <c r="AA2987" s="15">
        <f>(MAX(0,MIN(1,1-(Q2987-scaling_params!$B$8)/(scaling_params!$C$8-scaling_params!$B$8)))+MAX(0,MIN(1,(R2987-scaling_params!$B$9)/(scaling_params!$C$9-scaling_params!$B$9)))+MAX(0,MIN(1,(S2987-scaling_params!$B$10)/(scaling_params!$C$10-scaling_params!$B$10))))/3</f>
        <v>0.1176470588</v>
      </c>
      <c r="AB2987" s="15">
        <f>(MAX(0,MIN(1,(U2987-scaling_params!$B$12)/(scaling_params!$C$12-scaling_params!$B$12)))+MAX(0,MIN(1,(V2987-scaling_params!$B$13)/(scaling_params!$C$13-scaling_params!$B$13))))/2</f>
        <v>0.1063636364</v>
      </c>
      <c r="AC2987" s="13">
        <f>(scaling_params!$G$2*X2987+scaling_params!$G$3*Y2987+scaling_params!$G$4*Z2987+scaling_params!$G$5*AA2987+scaling_params!$G$6*AB2987)*100</f>
        <v>20.47508391</v>
      </c>
      <c r="AD2987" s="11" t="s">
        <v>681</v>
      </c>
      <c r="AE2987" s="11">
        <f t="shared" si="2"/>
        <v>0</v>
      </c>
    </row>
    <row r="2988" ht="15.75" customHeight="1">
      <c r="A2988" s="11" t="s">
        <v>673</v>
      </c>
      <c r="B2988" s="11" t="s">
        <v>163</v>
      </c>
      <c r="C2988" s="11" t="s">
        <v>610</v>
      </c>
      <c r="D2988" s="11" t="s">
        <v>174</v>
      </c>
      <c r="E2988" s="12">
        <v>2024.0</v>
      </c>
      <c r="F2988" s="11" t="s">
        <v>171</v>
      </c>
      <c r="G2988" s="11" t="s">
        <v>167</v>
      </c>
      <c r="H2988" s="11">
        <v>3.0</v>
      </c>
      <c r="I2988" s="13">
        <v>7.4</v>
      </c>
      <c r="J2988" s="11">
        <v>1.0</v>
      </c>
      <c r="K2988" s="13">
        <v>4.4</v>
      </c>
      <c r="L2988" s="13">
        <v>3.6</v>
      </c>
      <c r="M2988" s="11">
        <v>-12.0</v>
      </c>
      <c r="N2988" s="14">
        <v>0.64</v>
      </c>
      <c r="O2988" s="13">
        <v>50.8</v>
      </c>
      <c r="P2988" s="13">
        <v>10.1</v>
      </c>
      <c r="Q2988" s="13">
        <v>23.5</v>
      </c>
      <c r="R2988" s="13">
        <v>5.6</v>
      </c>
      <c r="S2988" s="13">
        <v>2.0</v>
      </c>
      <c r="T2988" s="13">
        <v>1.4</v>
      </c>
      <c r="U2988" s="13">
        <v>0.8</v>
      </c>
      <c r="V2988" s="13">
        <v>56.1</v>
      </c>
      <c r="W2988" s="11" t="str">
        <f t="shared" si="1"/>
        <v>C-Weak|BBVA|Digital|2024</v>
      </c>
      <c r="X2988" s="15">
        <f>(MAX(0,MIN(1,1-(K2988-scaling_params!$B$2)/(scaling_params!$C$2-scaling_params!$B$2)))+MAX(0,MIN(1,(L2988-scaling_params!$B$3)/(scaling_params!$C$3-scaling_params!$B$3))))/2</f>
        <v>0.04411764706</v>
      </c>
      <c r="Y2988" s="15">
        <f>(MAX(0,MIN(1,(M2988-scaling_params!$B$4)/(scaling_params!$C$4-scaling_params!$B$4)))+MAX(0,MIN(1,(N2988-scaling_params!$B$5)/(scaling_params!$C$5-scaling_params!$B$5))))/2</f>
        <v>0.2541666667</v>
      </c>
      <c r="Z2988" s="15">
        <f>(MAX(0,MIN(1,(O2988-scaling_params!$B$6)/(scaling_params!$C$6-scaling_params!$B$6)))+MAX(0,MIN(1,1-(P2988-scaling_params!$B$7)/(scaling_params!$C$7-scaling_params!$B$7)))+MAX(0,MIN(1,(T2988-scaling_params!$B$11)/(scaling_params!$C$11-scaling_params!$B$11))))/3</f>
        <v>0</v>
      </c>
      <c r="AA2988" s="15">
        <f>(MAX(0,MIN(1,1-(Q2988-scaling_params!$B$8)/(scaling_params!$C$8-scaling_params!$B$8)))+MAX(0,MIN(1,(R2988-scaling_params!$B$9)/(scaling_params!$C$9-scaling_params!$B$9)))+MAX(0,MIN(1,(S2988-scaling_params!$B$10)/(scaling_params!$C$10-scaling_params!$B$10))))/3</f>
        <v>0.03921568627</v>
      </c>
      <c r="AB2988" s="15">
        <f>(MAX(0,MIN(1,(U2988-scaling_params!$B$12)/(scaling_params!$C$12-scaling_params!$B$12)))+MAX(0,MIN(1,(V2988-scaling_params!$B$13)/(scaling_params!$C$13-scaling_params!$B$13))))/2</f>
        <v>0.1154545455</v>
      </c>
      <c r="AC2988" s="13">
        <f>(scaling_params!$G$2*X2988+scaling_params!$G$3*Y2988+scaling_params!$G$4*Z2988+scaling_params!$G$5*AA2988+scaling_params!$G$6*AB2988)*100</f>
        <v>9.062241087</v>
      </c>
      <c r="AD2988" s="11" t="s">
        <v>681</v>
      </c>
      <c r="AE2988" s="11">
        <f t="shared" si="2"/>
        <v>0</v>
      </c>
    </row>
    <row r="2989" ht="15.75" customHeight="1">
      <c r="A2989" s="11" t="s">
        <v>673</v>
      </c>
      <c r="B2989" s="11" t="s">
        <v>163</v>
      </c>
      <c r="C2989" s="11" t="s">
        <v>610</v>
      </c>
      <c r="D2989" s="11" t="s">
        <v>174</v>
      </c>
      <c r="E2989" s="12">
        <v>2025.0</v>
      </c>
      <c r="F2989" s="11" t="s">
        <v>171</v>
      </c>
      <c r="G2989" s="11" t="s">
        <v>167</v>
      </c>
      <c r="H2989" s="11">
        <v>3.0</v>
      </c>
      <c r="I2989" s="13">
        <v>7.1</v>
      </c>
      <c r="J2989" s="11">
        <v>1.0</v>
      </c>
      <c r="K2989" s="13">
        <v>4.9</v>
      </c>
      <c r="L2989" s="13">
        <v>3.0</v>
      </c>
      <c r="M2989" s="11">
        <v>-10.0</v>
      </c>
      <c r="N2989" s="14">
        <v>0.71</v>
      </c>
      <c r="O2989" s="13">
        <v>53.6</v>
      </c>
      <c r="P2989" s="13">
        <v>9.0</v>
      </c>
      <c r="Q2989" s="13">
        <v>22.9</v>
      </c>
      <c r="R2989" s="13">
        <v>8.4</v>
      </c>
      <c r="S2989" s="13">
        <v>1.8</v>
      </c>
      <c r="T2989" s="13">
        <v>2.2</v>
      </c>
      <c r="U2989" s="13">
        <v>0.8</v>
      </c>
      <c r="V2989" s="13">
        <v>54.9</v>
      </c>
      <c r="W2989" s="11" t="str">
        <f t="shared" si="1"/>
        <v>C-Weak|BBVA|Digital|2025</v>
      </c>
      <c r="X2989" s="15">
        <f>(MAX(0,MIN(1,1-(K2989-scaling_params!$B$2)/(scaling_params!$C$2-scaling_params!$B$2)))+MAX(0,MIN(1,(L2989-scaling_params!$B$3)/(scaling_params!$C$3-scaling_params!$B$3))))/2</f>
        <v>0</v>
      </c>
      <c r="Y2989" s="15">
        <f>(MAX(0,MIN(1,(M2989-scaling_params!$B$4)/(scaling_params!$C$4-scaling_params!$B$4)))+MAX(0,MIN(1,(N2989-scaling_params!$B$5)/(scaling_params!$C$5-scaling_params!$B$5))))/2</f>
        <v>0.3511904762</v>
      </c>
      <c r="Z2989" s="15">
        <f>(MAX(0,MIN(1,(O2989-scaling_params!$B$6)/(scaling_params!$C$6-scaling_params!$B$6)))+MAX(0,MIN(1,1-(P2989-scaling_params!$B$7)/(scaling_params!$C$7-scaling_params!$B$7)))+MAX(0,MIN(1,(T2989-scaling_params!$B$11)/(scaling_params!$C$11-scaling_params!$B$11))))/3</f>
        <v>0.08468468468</v>
      </c>
      <c r="AA2989" s="15">
        <f>(MAX(0,MIN(1,1-(Q2989-scaling_params!$B$8)/(scaling_params!$C$8-scaling_params!$B$8)))+MAX(0,MIN(1,(R2989-scaling_params!$B$9)/(scaling_params!$C$9-scaling_params!$B$9)))+MAX(0,MIN(1,(S2989-scaling_params!$B$10)/(scaling_params!$C$10-scaling_params!$B$10))))/3</f>
        <v>0.01960784314</v>
      </c>
      <c r="AB2989" s="15">
        <f>(MAX(0,MIN(1,(U2989-scaling_params!$B$12)/(scaling_params!$C$12-scaling_params!$B$12)))+MAX(0,MIN(1,(V2989-scaling_params!$B$13)/(scaling_params!$C$13-scaling_params!$B$13))))/2</f>
        <v>0.1045454545</v>
      </c>
      <c r="AC2989" s="13">
        <f>(scaling_params!$G$2*X2989+scaling_params!$G$3*Y2989+scaling_params!$G$4*Z2989+scaling_params!$G$5*AA2989+scaling_params!$G$6*AB2989)*100</f>
        <v>11.82180068</v>
      </c>
      <c r="AD2989" s="11" t="s">
        <v>681</v>
      </c>
      <c r="AE2989" s="11">
        <f t="shared" si="2"/>
        <v>0</v>
      </c>
    </row>
    <row r="2990" ht="15.75" customHeight="1">
      <c r="A2990" s="11" t="s">
        <v>674</v>
      </c>
      <c r="B2990" s="11" t="s">
        <v>163</v>
      </c>
      <c r="C2990" s="11" t="s">
        <v>610</v>
      </c>
      <c r="D2990" s="11" t="s">
        <v>181</v>
      </c>
      <c r="E2990" s="12">
        <v>2024.0</v>
      </c>
      <c r="F2990" s="11" t="s">
        <v>166</v>
      </c>
      <c r="G2990" s="11" t="s">
        <v>175</v>
      </c>
      <c r="H2990" s="11">
        <v>5.0</v>
      </c>
      <c r="I2990" s="13">
        <v>7.4</v>
      </c>
      <c r="J2990" s="11">
        <v>0.0</v>
      </c>
      <c r="K2990" s="13">
        <v>5.0</v>
      </c>
      <c r="L2990" s="13">
        <v>5.4</v>
      </c>
      <c r="M2990" s="11">
        <v>1.0</v>
      </c>
      <c r="N2990" s="14">
        <v>0.72</v>
      </c>
      <c r="O2990" s="13">
        <v>58.2</v>
      </c>
      <c r="P2990" s="13">
        <v>10.1</v>
      </c>
      <c r="Q2990" s="13">
        <v>23.5</v>
      </c>
      <c r="R2990" s="13">
        <v>8.2</v>
      </c>
      <c r="S2990" s="13">
        <v>2.3</v>
      </c>
      <c r="T2990" s="13">
        <v>2.6</v>
      </c>
      <c r="U2990" s="13">
        <v>1.0</v>
      </c>
      <c r="V2990" s="13">
        <v>58.0</v>
      </c>
      <c r="W2990" s="11" t="str">
        <f t="shared" si="1"/>
        <v>C-Weak|BBVA|Corporate|2024</v>
      </c>
      <c r="X2990" s="15">
        <f>(MAX(0,MIN(1,1-(K2990-scaling_params!$B$2)/(scaling_params!$C$2-scaling_params!$B$2)))+MAX(0,MIN(1,(L2990-scaling_params!$B$3)/(scaling_params!$C$3-scaling_params!$B$3))))/2</f>
        <v>0.1764705882</v>
      </c>
      <c r="Y2990" s="15">
        <f>(MAX(0,MIN(1,(M2990-scaling_params!$B$4)/(scaling_params!$C$4-scaling_params!$B$4)))+MAX(0,MIN(1,(N2990-scaling_params!$B$5)/(scaling_params!$C$5-scaling_params!$B$5))))/2</f>
        <v>0.4160714286</v>
      </c>
      <c r="Z2990" s="15">
        <f>(MAX(0,MIN(1,(O2990-scaling_params!$B$6)/(scaling_params!$C$6-scaling_params!$B$6)))+MAX(0,MIN(1,1-(P2990-scaling_params!$B$7)/(scaling_params!$C$7-scaling_params!$B$7)))+MAX(0,MIN(1,(T2990-scaling_params!$B$11)/(scaling_params!$C$11-scaling_params!$B$11))))/3</f>
        <v>0.131164545</v>
      </c>
      <c r="AA2990" s="15">
        <f>(MAX(0,MIN(1,1-(Q2990-scaling_params!$B$8)/(scaling_params!$C$8-scaling_params!$B$8)))+MAX(0,MIN(1,(R2990-scaling_params!$B$9)/(scaling_params!$C$9-scaling_params!$B$9)))+MAX(0,MIN(1,(S2990-scaling_params!$B$10)/(scaling_params!$C$10-scaling_params!$B$10))))/3</f>
        <v>0.06862745098</v>
      </c>
      <c r="AB2990" s="15">
        <f>(MAX(0,MIN(1,(U2990-scaling_params!$B$12)/(scaling_params!$C$12-scaling_params!$B$12)))+MAX(0,MIN(1,(V2990-scaling_params!$B$13)/(scaling_params!$C$13-scaling_params!$B$13))))/2</f>
        <v>0.1327272727</v>
      </c>
      <c r="AC2990" s="13">
        <f>(scaling_params!$G$2*X2990+scaling_params!$G$3*Y2990+scaling_params!$G$4*Z2990+scaling_params!$G$5*AA2990+scaling_params!$G$6*AB2990)*100</f>
        <v>19.78112916</v>
      </c>
      <c r="AD2990" s="11" t="s">
        <v>681</v>
      </c>
      <c r="AE2990" s="11">
        <f t="shared" si="2"/>
        <v>0</v>
      </c>
    </row>
    <row r="2991" ht="15.75" customHeight="1">
      <c r="A2991" s="11" t="s">
        <v>674</v>
      </c>
      <c r="B2991" s="11" t="s">
        <v>163</v>
      </c>
      <c r="C2991" s="11" t="s">
        <v>610</v>
      </c>
      <c r="D2991" s="11" t="s">
        <v>181</v>
      </c>
      <c r="E2991" s="12">
        <v>2025.0</v>
      </c>
      <c r="F2991" s="11" t="s">
        <v>166</v>
      </c>
      <c r="G2991" s="11" t="s">
        <v>175</v>
      </c>
      <c r="H2991" s="11">
        <v>5.0</v>
      </c>
      <c r="I2991" s="13">
        <v>7.1</v>
      </c>
      <c r="J2991" s="11">
        <v>0.0</v>
      </c>
      <c r="K2991" s="13">
        <v>5.1</v>
      </c>
      <c r="L2991" s="13">
        <v>4.7</v>
      </c>
      <c r="M2991" s="11">
        <v>-18.0</v>
      </c>
      <c r="N2991" s="14">
        <v>0.72</v>
      </c>
      <c r="O2991" s="13">
        <v>54.3</v>
      </c>
      <c r="P2991" s="13">
        <v>9.4</v>
      </c>
      <c r="Q2991" s="13">
        <v>22.9</v>
      </c>
      <c r="R2991" s="13">
        <v>7.0</v>
      </c>
      <c r="S2991" s="13">
        <v>2.2</v>
      </c>
      <c r="T2991" s="13">
        <v>1.9</v>
      </c>
      <c r="U2991" s="13">
        <v>0.8</v>
      </c>
      <c r="V2991" s="13">
        <v>51.4</v>
      </c>
      <c r="W2991" s="11" t="str">
        <f t="shared" si="1"/>
        <v>C-Weak|BBVA|Corporate|2025</v>
      </c>
      <c r="X2991" s="15">
        <f>(MAX(0,MIN(1,1-(K2991-scaling_params!$B$2)/(scaling_params!$C$2-scaling_params!$B$2)))+MAX(0,MIN(1,(L2991-scaling_params!$B$3)/(scaling_params!$C$3-scaling_params!$B$3))))/2</f>
        <v>0.125</v>
      </c>
      <c r="Y2991" s="15">
        <f>(MAX(0,MIN(1,(M2991-scaling_params!$B$4)/(scaling_params!$C$4-scaling_params!$B$4)))+MAX(0,MIN(1,(N2991-scaling_params!$B$5)/(scaling_params!$C$5-scaling_params!$B$5))))/2</f>
        <v>0.3255952381</v>
      </c>
      <c r="Z2991" s="15">
        <f>(MAX(0,MIN(1,(O2991-scaling_params!$B$6)/(scaling_params!$C$6-scaling_params!$B$6)))+MAX(0,MIN(1,1-(P2991-scaling_params!$B$7)/(scaling_params!$C$7-scaling_params!$B$7)))+MAX(0,MIN(1,(T2991-scaling_params!$B$11)/(scaling_params!$C$11-scaling_params!$B$11))))/3</f>
        <v>0.0380952381</v>
      </c>
      <c r="AA2991" s="15">
        <f>(MAX(0,MIN(1,1-(Q2991-scaling_params!$B$8)/(scaling_params!$C$8-scaling_params!$B$8)))+MAX(0,MIN(1,(R2991-scaling_params!$B$9)/(scaling_params!$C$9-scaling_params!$B$9)))+MAX(0,MIN(1,(S2991-scaling_params!$B$10)/(scaling_params!$C$10-scaling_params!$B$10))))/3</f>
        <v>0.05882352941</v>
      </c>
      <c r="AB2991" s="15">
        <f>(MAX(0,MIN(1,(U2991-scaling_params!$B$12)/(scaling_params!$C$12-scaling_params!$B$12)))+MAX(0,MIN(1,(V2991-scaling_params!$B$13)/(scaling_params!$C$13-scaling_params!$B$13))))/2</f>
        <v>0.07272727273</v>
      </c>
      <c r="AC2991" s="13">
        <f>(scaling_params!$G$2*X2991+scaling_params!$G$3*Y2991+scaling_params!$G$4*Z2991+scaling_params!$G$5*AA2991+scaling_params!$G$6*AB2991)*100</f>
        <v>13.37770213</v>
      </c>
      <c r="AD2991" s="11" t="s">
        <v>681</v>
      </c>
      <c r="AE2991" s="11">
        <f t="shared" si="2"/>
        <v>0</v>
      </c>
    </row>
    <row r="2992" ht="15.75" customHeight="1">
      <c r="A2992" s="11" t="s">
        <v>675</v>
      </c>
      <c r="B2992" s="11" t="s">
        <v>163</v>
      </c>
      <c r="C2992" s="11" t="s">
        <v>610</v>
      </c>
      <c r="D2992" s="11" t="s">
        <v>165</v>
      </c>
      <c r="E2992" s="12">
        <v>2024.0</v>
      </c>
      <c r="F2992" s="11" t="s">
        <v>171</v>
      </c>
      <c r="G2992" s="11" t="s">
        <v>184</v>
      </c>
      <c r="H2992" s="11">
        <v>1.0</v>
      </c>
      <c r="I2992" s="13">
        <v>7.4</v>
      </c>
      <c r="J2992" s="11">
        <v>0.0</v>
      </c>
      <c r="K2992" s="13">
        <v>5.2</v>
      </c>
      <c r="L2992" s="13">
        <v>3.3</v>
      </c>
      <c r="M2992" s="11">
        <v>-21.0</v>
      </c>
      <c r="N2992" s="14">
        <v>0.72</v>
      </c>
      <c r="O2992" s="13">
        <v>53.3</v>
      </c>
      <c r="P2992" s="13">
        <v>9.3</v>
      </c>
      <c r="Q2992" s="13">
        <v>24.0</v>
      </c>
      <c r="R2992" s="13">
        <v>6.7</v>
      </c>
      <c r="S2992" s="13">
        <v>2.0</v>
      </c>
      <c r="T2992" s="13">
        <v>2.6</v>
      </c>
      <c r="U2992" s="13">
        <v>0.6</v>
      </c>
      <c r="V2992" s="13">
        <v>49.9</v>
      </c>
      <c r="W2992" s="11" t="str">
        <f t="shared" si="1"/>
        <v>C-Weak|BBVA|Operations|2024</v>
      </c>
      <c r="X2992" s="15">
        <f>(MAX(0,MIN(1,1-(K2992-scaling_params!$B$2)/(scaling_params!$C$2-scaling_params!$B$2)))+MAX(0,MIN(1,(L2992-scaling_params!$B$3)/(scaling_params!$C$3-scaling_params!$B$3))))/2</f>
        <v>0.02205882353</v>
      </c>
      <c r="Y2992" s="15">
        <f>(MAX(0,MIN(1,(M2992-scaling_params!$B$4)/(scaling_params!$C$4-scaling_params!$B$4)))+MAX(0,MIN(1,(N2992-scaling_params!$B$5)/(scaling_params!$C$5-scaling_params!$B$5))))/2</f>
        <v>0.3113095238</v>
      </c>
      <c r="Z2992" s="15">
        <f>(MAX(0,MIN(1,(O2992-scaling_params!$B$6)/(scaling_params!$C$6-scaling_params!$B$6)))+MAX(0,MIN(1,1-(P2992-scaling_params!$B$7)/(scaling_params!$C$7-scaling_params!$B$7)))+MAX(0,MIN(1,(T2992-scaling_params!$B$11)/(scaling_params!$C$11-scaling_params!$B$11))))/3</f>
        <v>0.1047619048</v>
      </c>
      <c r="AA2992" s="15">
        <f>(MAX(0,MIN(1,1-(Q2992-scaling_params!$B$8)/(scaling_params!$C$8-scaling_params!$B$8)))+MAX(0,MIN(1,(R2992-scaling_params!$B$9)/(scaling_params!$C$9-scaling_params!$B$9)))+MAX(0,MIN(1,(S2992-scaling_params!$B$10)/(scaling_params!$C$10-scaling_params!$B$10))))/3</f>
        <v>0.03921568627</v>
      </c>
      <c r="AB2992" s="15">
        <f>(MAX(0,MIN(1,(U2992-scaling_params!$B$12)/(scaling_params!$C$12-scaling_params!$B$12)))+MAX(0,MIN(1,(V2992-scaling_params!$B$13)/(scaling_params!$C$13-scaling_params!$B$13))))/2</f>
        <v>0.05909090909</v>
      </c>
      <c r="AC2992" s="13">
        <f>(scaling_params!$G$2*X2992+scaling_params!$G$3*Y2992+scaling_params!$G$4*Z2992+scaling_params!$G$5*AA2992+scaling_params!$G$6*AB2992)*100</f>
        <v>11.68352973</v>
      </c>
      <c r="AD2992" s="11" t="s">
        <v>681</v>
      </c>
      <c r="AE2992" s="11">
        <f t="shared" si="2"/>
        <v>0</v>
      </c>
    </row>
    <row r="2993" ht="15.75" customHeight="1">
      <c r="A2993" s="11" t="s">
        <v>675</v>
      </c>
      <c r="B2993" s="11" t="s">
        <v>163</v>
      </c>
      <c r="C2993" s="11" t="s">
        <v>610</v>
      </c>
      <c r="D2993" s="11" t="s">
        <v>165</v>
      </c>
      <c r="E2993" s="12">
        <v>2025.0</v>
      </c>
      <c r="F2993" s="11" t="s">
        <v>171</v>
      </c>
      <c r="G2993" s="11" t="s">
        <v>184</v>
      </c>
      <c r="H2993" s="11">
        <v>1.0</v>
      </c>
      <c r="I2993" s="13">
        <v>7.1</v>
      </c>
      <c r="J2993" s="11">
        <v>0.0</v>
      </c>
      <c r="K2993" s="13">
        <v>4.5</v>
      </c>
      <c r="L2993" s="13">
        <v>4.6</v>
      </c>
      <c r="M2993" s="11">
        <v>7.0</v>
      </c>
      <c r="N2993" s="14">
        <v>0.65</v>
      </c>
      <c r="O2993" s="13">
        <v>52.7</v>
      </c>
      <c r="P2993" s="13">
        <v>9.3</v>
      </c>
      <c r="Q2993" s="13">
        <v>21.4</v>
      </c>
      <c r="R2993" s="13">
        <v>5.7</v>
      </c>
      <c r="S2993" s="13">
        <v>1.9</v>
      </c>
      <c r="T2993" s="13">
        <v>1.7</v>
      </c>
      <c r="U2993" s="13">
        <v>0.5</v>
      </c>
      <c r="V2993" s="13">
        <v>60.8</v>
      </c>
      <c r="W2993" s="11" t="str">
        <f t="shared" si="1"/>
        <v>C-Weak|BBVA|Operations|2025</v>
      </c>
      <c r="X2993" s="15">
        <f>(MAX(0,MIN(1,1-(K2993-scaling_params!$B$2)/(scaling_params!$C$2-scaling_params!$B$2)))+MAX(0,MIN(1,(L2993-scaling_params!$B$3)/(scaling_params!$C$3-scaling_params!$B$3))))/2</f>
        <v>0.1176470588</v>
      </c>
      <c r="Y2993" s="15">
        <f>(MAX(0,MIN(1,(M2993-scaling_params!$B$4)/(scaling_params!$C$4-scaling_params!$B$4)))+MAX(0,MIN(1,(N2993-scaling_params!$B$5)/(scaling_params!$C$5-scaling_params!$B$5))))/2</f>
        <v>0.3571428571</v>
      </c>
      <c r="Z2993" s="15">
        <f>(MAX(0,MIN(1,(O2993-scaling_params!$B$6)/(scaling_params!$C$6-scaling_params!$B$6)))+MAX(0,MIN(1,1-(P2993-scaling_params!$B$7)/(scaling_params!$C$7-scaling_params!$B$7)))+MAX(0,MIN(1,(T2993-scaling_params!$B$11)/(scaling_params!$C$11-scaling_params!$B$11))))/3</f>
        <v>0.01904761905</v>
      </c>
      <c r="AA2993" s="15">
        <f>(MAX(0,MIN(1,1-(Q2993-scaling_params!$B$8)/(scaling_params!$C$8-scaling_params!$B$8)))+MAX(0,MIN(1,(R2993-scaling_params!$B$9)/(scaling_params!$C$9-scaling_params!$B$9)))+MAX(0,MIN(1,(S2993-scaling_params!$B$10)/(scaling_params!$C$10-scaling_params!$B$10))))/3</f>
        <v>0.02941176471</v>
      </c>
      <c r="AB2993" s="15">
        <f>(MAX(0,MIN(1,(U2993-scaling_params!$B$12)/(scaling_params!$C$12-scaling_params!$B$12)))+MAX(0,MIN(1,(V2993-scaling_params!$B$13)/(scaling_params!$C$13-scaling_params!$B$13))))/2</f>
        <v>0.1581818182</v>
      </c>
      <c r="AC2993" s="13">
        <f>(scaling_params!$G$2*X2993+scaling_params!$G$3*Y2993+scaling_params!$G$4*Z2993+scaling_params!$G$5*AA2993+scaling_params!$G$6*AB2993)*100</f>
        <v>13.98937459</v>
      </c>
      <c r="AD2993" s="11" t="s">
        <v>681</v>
      </c>
      <c r="AE2993" s="11">
        <f t="shared" si="2"/>
        <v>0</v>
      </c>
    </row>
    <row r="2994" ht="15.75" customHeight="1">
      <c r="A2994" s="11" t="s">
        <v>676</v>
      </c>
      <c r="B2994" s="11" t="s">
        <v>163</v>
      </c>
      <c r="C2994" s="11" t="s">
        <v>610</v>
      </c>
      <c r="D2994" s="11" t="s">
        <v>174</v>
      </c>
      <c r="E2994" s="12">
        <v>2024.0</v>
      </c>
      <c r="F2994" s="11" t="s">
        <v>171</v>
      </c>
      <c r="G2994" s="11" t="s">
        <v>172</v>
      </c>
      <c r="H2994" s="11">
        <v>2.0</v>
      </c>
      <c r="I2994" s="13">
        <v>7.4</v>
      </c>
      <c r="J2994" s="11">
        <v>0.0</v>
      </c>
      <c r="K2994" s="13">
        <v>4.4</v>
      </c>
      <c r="L2994" s="13">
        <v>4.3</v>
      </c>
      <c r="M2994" s="11">
        <v>-7.0</v>
      </c>
      <c r="N2994" s="14">
        <v>0.62</v>
      </c>
      <c r="O2994" s="13">
        <v>50.8</v>
      </c>
      <c r="P2994" s="13">
        <v>10.1</v>
      </c>
      <c r="Q2994" s="13">
        <v>23.5</v>
      </c>
      <c r="R2994" s="13">
        <v>5.6</v>
      </c>
      <c r="S2994" s="13">
        <v>2.1</v>
      </c>
      <c r="T2994" s="13">
        <v>1.7</v>
      </c>
      <c r="U2994" s="13">
        <v>0.8</v>
      </c>
      <c r="V2994" s="13">
        <v>48.3</v>
      </c>
      <c r="W2994" s="11" t="str">
        <f t="shared" si="1"/>
        <v>C-Weak|BBVA|Digital|2024</v>
      </c>
      <c r="X2994" s="15">
        <f>(MAX(0,MIN(1,1-(K2994-scaling_params!$B$2)/(scaling_params!$C$2-scaling_params!$B$2)))+MAX(0,MIN(1,(L2994-scaling_params!$B$3)/(scaling_params!$C$3-scaling_params!$B$3))))/2</f>
        <v>0.09558823529</v>
      </c>
      <c r="Y2994" s="15">
        <f>(MAX(0,MIN(1,(M2994-scaling_params!$B$4)/(scaling_params!$C$4-scaling_params!$B$4)))+MAX(0,MIN(1,(N2994-scaling_params!$B$5)/(scaling_params!$C$5-scaling_params!$B$5))))/2</f>
        <v>0.2529761905</v>
      </c>
      <c r="Z2994" s="15">
        <f>(MAX(0,MIN(1,(O2994-scaling_params!$B$6)/(scaling_params!$C$6-scaling_params!$B$6)))+MAX(0,MIN(1,1-(P2994-scaling_params!$B$7)/(scaling_params!$C$7-scaling_params!$B$7)))+MAX(0,MIN(1,(T2994-scaling_params!$B$11)/(scaling_params!$C$11-scaling_params!$B$11))))/3</f>
        <v>0.01904761905</v>
      </c>
      <c r="AA2994" s="15">
        <f>(MAX(0,MIN(1,1-(Q2994-scaling_params!$B$8)/(scaling_params!$C$8-scaling_params!$B$8)))+MAX(0,MIN(1,(R2994-scaling_params!$B$9)/(scaling_params!$C$9-scaling_params!$B$9)))+MAX(0,MIN(1,(S2994-scaling_params!$B$10)/(scaling_params!$C$10-scaling_params!$B$10))))/3</f>
        <v>0.04901960784</v>
      </c>
      <c r="AB2994" s="15">
        <f>(MAX(0,MIN(1,(U2994-scaling_params!$B$12)/(scaling_params!$C$12-scaling_params!$B$12)))+MAX(0,MIN(1,(V2994-scaling_params!$B$13)/(scaling_params!$C$13-scaling_params!$B$13))))/2</f>
        <v>0.04454545455</v>
      </c>
      <c r="AC2994" s="13">
        <f>(scaling_params!$G$2*X2994+scaling_params!$G$3*Y2994+scaling_params!$G$4*Z2994+scaling_params!$G$5*AA2994+scaling_params!$G$6*AB2994)*100</f>
        <v>10.02726451</v>
      </c>
      <c r="AD2994" s="11" t="s">
        <v>681</v>
      </c>
      <c r="AE2994" s="11">
        <f t="shared" si="2"/>
        <v>0</v>
      </c>
    </row>
    <row r="2995" ht="15.75" customHeight="1">
      <c r="A2995" s="11" t="s">
        <v>676</v>
      </c>
      <c r="B2995" s="11" t="s">
        <v>163</v>
      </c>
      <c r="C2995" s="11" t="s">
        <v>610</v>
      </c>
      <c r="D2995" s="11" t="s">
        <v>174</v>
      </c>
      <c r="E2995" s="12">
        <v>2025.0</v>
      </c>
      <c r="F2995" s="11" t="s">
        <v>171</v>
      </c>
      <c r="G2995" s="11" t="s">
        <v>172</v>
      </c>
      <c r="H2995" s="11">
        <v>2.0</v>
      </c>
      <c r="I2995" s="13">
        <v>7.1</v>
      </c>
      <c r="J2995" s="11">
        <v>0.0</v>
      </c>
      <c r="K2995" s="13">
        <v>4.9</v>
      </c>
      <c r="L2995" s="13">
        <v>3.9</v>
      </c>
      <c r="M2995" s="11">
        <v>-29.0</v>
      </c>
      <c r="N2995" s="14">
        <v>0.59</v>
      </c>
      <c r="O2995" s="13">
        <v>53.6</v>
      </c>
      <c r="P2995" s="13">
        <v>9.0</v>
      </c>
      <c r="Q2995" s="13">
        <v>22.9</v>
      </c>
      <c r="R2995" s="13">
        <v>8.4</v>
      </c>
      <c r="S2995" s="13">
        <v>2.2</v>
      </c>
      <c r="T2995" s="13">
        <v>2.4</v>
      </c>
      <c r="U2995" s="13">
        <v>0.8</v>
      </c>
      <c r="V2995" s="13">
        <v>57.3</v>
      </c>
      <c r="W2995" s="11" t="str">
        <f t="shared" si="1"/>
        <v>C-Weak|BBVA|Digital|2025</v>
      </c>
      <c r="X2995" s="15">
        <f>(MAX(0,MIN(1,1-(K2995-scaling_params!$B$2)/(scaling_params!$C$2-scaling_params!$B$2)))+MAX(0,MIN(1,(L2995-scaling_params!$B$3)/(scaling_params!$C$3-scaling_params!$B$3))))/2</f>
        <v>0.06617647059</v>
      </c>
      <c r="Y2995" s="15">
        <f>(MAX(0,MIN(1,(M2995-scaling_params!$B$4)/(scaling_params!$C$4-scaling_params!$B$4)))+MAX(0,MIN(1,(N2995-scaling_params!$B$5)/(scaling_params!$C$5-scaling_params!$B$5))))/2</f>
        <v>0.1107142857</v>
      </c>
      <c r="Z2995" s="15">
        <f>(MAX(0,MIN(1,(O2995-scaling_params!$B$6)/(scaling_params!$C$6-scaling_params!$B$6)))+MAX(0,MIN(1,1-(P2995-scaling_params!$B$7)/(scaling_params!$C$7-scaling_params!$B$7)))+MAX(0,MIN(1,(T2995-scaling_params!$B$11)/(scaling_params!$C$11-scaling_params!$B$11))))/3</f>
        <v>0.1037323037</v>
      </c>
      <c r="AA2995" s="15">
        <f>(MAX(0,MIN(1,1-(Q2995-scaling_params!$B$8)/(scaling_params!$C$8-scaling_params!$B$8)))+MAX(0,MIN(1,(R2995-scaling_params!$B$9)/(scaling_params!$C$9-scaling_params!$B$9)))+MAX(0,MIN(1,(S2995-scaling_params!$B$10)/(scaling_params!$C$10-scaling_params!$B$10))))/3</f>
        <v>0.05882352941</v>
      </c>
      <c r="AB2995" s="15">
        <f>(MAX(0,MIN(1,(U2995-scaling_params!$B$12)/(scaling_params!$C$12-scaling_params!$B$12)))+MAX(0,MIN(1,(V2995-scaling_params!$B$13)/(scaling_params!$C$13-scaling_params!$B$13))))/2</f>
        <v>0.1263636364</v>
      </c>
      <c r="AC2995" s="13">
        <f>(scaling_params!$G$2*X2995+scaling_params!$G$3*Y2995+scaling_params!$G$4*Z2995+scaling_params!$G$5*AA2995+scaling_params!$G$6*AB2995)*100</f>
        <v>9.121026938</v>
      </c>
      <c r="AD2995" s="11" t="s">
        <v>681</v>
      </c>
      <c r="AE2995" s="11">
        <f t="shared" si="2"/>
        <v>0</v>
      </c>
    </row>
    <row r="2996" ht="15.75" customHeight="1">
      <c r="A2996" s="11" t="s">
        <v>677</v>
      </c>
      <c r="B2996" s="11" t="s">
        <v>163</v>
      </c>
      <c r="C2996" s="11" t="s">
        <v>610</v>
      </c>
      <c r="D2996" s="11" t="s">
        <v>170</v>
      </c>
      <c r="E2996" s="12">
        <v>2024.0</v>
      </c>
      <c r="F2996" s="11" t="s">
        <v>171</v>
      </c>
      <c r="G2996" s="11" t="s">
        <v>175</v>
      </c>
      <c r="H2996" s="11">
        <v>2.0</v>
      </c>
      <c r="I2996" s="13">
        <v>7.4</v>
      </c>
      <c r="J2996" s="11">
        <v>0.0</v>
      </c>
      <c r="K2996" s="13">
        <v>4.7</v>
      </c>
      <c r="L2996" s="13">
        <v>5.8</v>
      </c>
      <c r="M2996" s="11">
        <v>-16.0</v>
      </c>
      <c r="N2996" s="14">
        <v>0.71</v>
      </c>
      <c r="O2996" s="13">
        <v>58.3</v>
      </c>
      <c r="P2996" s="13">
        <v>9.6</v>
      </c>
      <c r="Q2996" s="13">
        <v>23.0</v>
      </c>
      <c r="R2996" s="13">
        <v>10.9</v>
      </c>
      <c r="S2996" s="13">
        <v>3.1</v>
      </c>
      <c r="T2996" s="13">
        <v>3.3</v>
      </c>
      <c r="U2996" s="13">
        <v>1.0</v>
      </c>
      <c r="V2996" s="13">
        <v>70.6</v>
      </c>
      <c r="W2996" s="11" t="str">
        <f t="shared" si="1"/>
        <v>C-Weak|BBVA|Risk|2024</v>
      </c>
      <c r="X2996" s="15">
        <f>(MAX(0,MIN(1,1-(K2996-scaling_params!$B$2)/(scaling_params!$C$2-scaling_params!$B$2)))+MAX(0,MIN(1,(L2996-scaling_params!$B$3)/(scaling_params!$C$3-scaling_params!$B$3))))/2</f>
        <v>0.2058823529</v>
      </c>
      <c r="Y2996" s="15">
        <f>(MAX(0,MIN(1,(M2996-scaling_params!$B$4)/(scaling_params!$C$4-scaling_params!$B$4)))+MAX(0,MIN(1,(N2996-scaling_params!$B$5)/(scaling_params!$C$5-scaling_params!$B$5))))/2</f>
        <v>0.3226190476</v>
      </c>
      <c r="Z2996" s="15">
        <f>(MAX(0,MIN(1,(O2996-scaling_params!$B$6)/(scaling_params!$C$6-scaling_params!$B$6)))+MAX(0,MIN(1,1-(P2996-scaling_params!$B$7)/(scaling_params!$C$7-scaling_params!$B$7)))+MAX(0,MIN(1,(T2996-scaling_params!$B$11)/(scaling_params!$C$11-scaling_params!$B$11))))/3</f>
        <v>0.1994813767</v>
      </c>
      <c r="AA2996" s="15">
        <f>(MAX(0,MIN(1,1-(Q2996-scaling_params!$B$8)/(scaling_params!$C$8-scaling_params!$B$8)))+MAX(0,MIN(1,(R2996-scaling_params!$B$9)/(scaling_params!$C$9-scaling_params!$B$9)))+MAX(0,MIN(1,(S2996-scaling_params!$B$10)/(scaling_params!$C$10-scaling_params!$B$10))))/3</f>
        <v>0.1681558699</v>
      </c>
      <c r="AB2996" s="15">
        <f>(MAX(0,MIN(1,(U2996-scaling_params!$B$12)/(scaling_params!$C$12-scaling_params!$B$12)))+MAX(0,MIN(1,(V2996-scaling_params!$B$13)/(scaling_params!$C$13-scaling_params!$B$13))))/2</f>
        <v>0.2472727273</v>
      </c>
      <c r="AC2996" s="13">
        <f>(scaling_params!$G$2*X2996+scaling_params!$G$3*Y2996+scaling_params!$G$4*Z2996+scaling_params!$G$5*AA2996+scaling_params!$G$6*AB2996)*100</f>
        <v>22.98495676</v>
      </c>
      <c r="AD2996" s="11" t="s">
        <v>681</v>
      </c>
      <c r="AE2996" s="11">
        <f t="shared" si="2"/>
        <v>0</v>
      </c>
    </row>
    <row r="2997" ht="15.75" customHeight="1">
      <c r="A2997" s="11" t="s">
        <v>677</v>
      </c>
      <c r="B2997" s="11" t="s">
        <v>163</v>
      </c>
      <c r="C2997" s="11" t="s">
        <v>610</v>
      </c>
      <c r="D2997" s="11" t="s">
        <v>170</v>
      </c>
      <c r="E2997" s="12">
        <v>2025.0</v>
      </c>
      <c r="F2997" s="11" t="s">
        <v>171</v>
      </c>
      <c r="G2997" s="11" t="s">
        <v>175</v>
      </c>
      <c r="H2997" s="11">
        <v>2.0</v>
      </c>
      <c r="I2997" s="13">
        <v>7.1</v>
      </c>
      <c r="J2997" s="11">
        <v>0.0</v>
      </c>
      <c r="K2997" s="13">
        <v>4.1</v>
      </c>
      <c r="L2997" s="13">
        <v>6.0</v>
      </c>
      <c r="M2997" s="11">
        <v>-7.0</v>
      </c>
      <c r="N2997" s="14">
        <v>0.73</v>
      </c>
      <c r="O2997" s="13">
        <v>54.6</v>
      </c>
      <c r="P2997" s="13">
        <v>8.4</v>
      </c>
      <c r="Q2997" s="13">
        <v>21.3</v>
      </c>
      <c r="R2997" s="13">
        <v>7.8</v>
      </c>
      <c r="S2997" s="13">
        <v>3.0</v>
      </c>
      <c r="T2997" s="13">
        <v>2.7</v>
      </c>
      <c r="U2997" s="13">
        <v>0.9</v>
      </c>
      <c r="V2997" s="13">
        <v>66.0</v>
      </c>
      <c r="W2997" s="11" t="str">
        <f t="shared" si="1"/>
        <v>C-Weak|BBVA|Risk|2025</v>
      </c>
      <c r="X2997" s="15">
        <f>(MAX(0,MIN(1,1-(K2997-scaling_params!$B$2)/(scaling_params!$C$2-scaling_params!$B$2)))+MAX(0,MIN(1,(L2997-scaling_params!$B$3)/(scaling_params!$C$3-scaling_params!$B$3))))/2</f>
        <v>0.2205882353</v>
      </c>
      <c r="Y2997" s="15">
        <f>(MAX(0,MIN(1,(M2997-scaling_params!$B$4)/(scaling_params!$C$4-scaling_params!$B$4)))+MAX(0,MIN(1,(N2997-scaling_params!$B$5)/(scaling_params!$C$5-scaling_params!$B$5))))/2</f>
        <v>0.3904761905</v>
      </c>
      <c r="Z2997" s="15">
        <f>(MAX(0,MIN(1,(O2997-scaling_params!$B$6)/(scaling_params!$C$6-scaling_params!$B$6)))+MAX(0,MIN(1,1-(P2997-scaling_params!$B$7)/(scaling_params!$C$7-scaling_params!$B$7)))+MAX(0,MIN(1,(T2997-scaling_params!$B$11)/(scaling_params!$C$11-scaling_params!$B$11))))/3</f>
        <v>0.1863577864</v>
      </c>
      <c r="AA2997" s="15">
        <f>(MAX(0,MIN(1,1-(Q2997-scaling_params!$B$8)/(scaling_params!$C$8-scaling_params!$B$8)))+MAX(0,MIN(1,(R2997-scaling_params!$B$9)/(scaling_params!$C$9-scaling_params!$B$9)))+MAX(0,MIN(1,(S2997-scaling_params!$B$10)/(scaling_params!$C$10-scaling_params!$B$10))))/3</f>
        <v>0.137254902</v>
      </c>
      <c r="AB2997" s="15">
        <f>(MAX(0,MIN(1,(U2997-scaling_params!$B$12)/(scaling_params!$C$12-scaling_params!$B$12)))+MAX(0,MIN(1,(V2997-scaling_params!$B$13)/(scaling_params!$C$13-scaling_params!$B$13))))/2</f>
        <v>0.2054545455</v>
      </c>
      <c r="AC2997" s="13">
        <f>(scaling_params!$G$2*X2997+scaling_params!$G$3*Y2997+scaling_params!$G$4*Z2997+scaling_params!$G$5*AA2997+scaling_params!$G$6*AB2997)*100</f>
        <v>23.5794719</v>
      </c>
      <c r="AD2997" s="11" t="s">
        <v>681</v>
      </c>
      <c r="AE2997" s="11">
        <f t="shared" si="2"/>
        <v>0</v>
      </c>
    </row>
    <row r="2998" ht="15.75" customHeight="1">
      <c r="A2998" s="11" t="s">
        <v>678</v>
      </c>
      <c r="B2998" s="11" t="s">
        <v>163</v>
      </c>
      <c r="C2998" s="11" t="s">
        <v>610</v>
      </c>
      <c r="D2998" s="11" t="s">
        <v>170</v>
      </c>
      <c r="E2998" s="12">
        <v>2024.0</v>
      </c>
      <c r="F2998" s="11" t="s">
        <v>171</v>
      </c>
      <c r="G2998" s="11" t="s">
        <v>172</v>
      </c>
      <c r="H2998" s="11">
        <v>2.0</v>
      </c>
      <c r="I2998" s="13">
        <v>7.4</v>
      </c>
      <c r="J2998" s="11">
        <v>0.0</v>
      </c>
      <c r="K2998" s="13">
        <v>4.7</v>
      </c>
      <c r="L2998" s="13">
        <v>5.4</v>
      </c>
      <c r="M2998" s="11">
        <v>-12.0</v>
      </c>
      <c r="N2998" s="14">
        <v>0.6</v>
      </c>
      <c r="O2998" s="13">
        <v>58.3</v>
      </c>
      <c r="P2998" s="13">
        <v>9.6</v>
      </c>
      <c r="Q2998" s="13">
        <v>23.0</v>
      </c>
      <c r="R2998" s="13">
        <v>10.9</v>
      </c>
      <c r="S2998" s="13">
        <v>2.2</v>
      </c>
      <c r="T2998" s="13">
        <v>2.1</v>
      </c>
      <c r="U2998" s="13">
        <v>1.0</v>
      </c>
      <c r="V2998" s="13">
        <v>53.0</v>
      </c>
      <c r="W2998" s="11" t="str">
        <f t="shared" si="1"/>
        <v>C-Weak|BBVA|Risk|2024</v>
      </c>
      <c r="X2998" s="15">
        <f>(MAX(0,MIN(1,1-(K2998-scaling_params!$B$2)/(scaling_params!$C$2-scaling_params!$B$2)))+MAX(0,MIN(1,(L2998-scaling_params!$B$3)/(scaling_params!$C$3-scaling_params!$B$3))))/2</f>
        <v>0.1764705882</v>
      </c>
      <c r="Y2998" s="15">
        <f>(MAX(0,MIN(1,(M2998-scaling_params!$B$4)/(scaling_params!$C$4-scaling_params!$B$4)))+MAX(0,MIN(1,(N2998-scaling_params!$B$5)/(scaling_params!$C$5-scaling_params!$B$5))))/2</f>
        <v>0.2041666667</v>
      </c>
      <c r="Z2998" s="15">
        <f>(MAX(0,MIN(1,(O2998-scaling_params!$B$6)/(scaling_params!$C$6-scaling_params!$B$6)))+MAX(0,MIN(1,1-(P2998-scaling_params!$B$7)/(scaling_params!$C$7-scaling_params!$B$7)))+MAX(0,MIN(1,(T2998-scaling_params!$B$11)/(scaling_params!$C$11-scaling_params!$B$11))))/3</f>
        <v>0.08519566242</v>
      </c>
      <c r="AA2998" s="15">
        <f>(MAX(0,MIN(1,1-(Q2998-scaling_params!$B$8)/(scaling_params!$C$8-scaling_params!$B$8)))+MAX(0,MIN(1,(R2998-scaling_params!$B$9)/(scaling_params!$C$9-scaling_params!$B$9)))+MAX(0,MIN(1,(S2998-scaling_params!$B$10)/(scaling_params!$C$10-scaling_params!$B$10))))/3</f>
        <v>0.07992057583</v>
      </c>
      <c r="AB2998" s="15">
        <f>(MAX(0,MIN(1,(U2998-scaling_params!$B$12)/(scaling_params!$C$12-scaling_params!$B$12)))+MAX(0,MIN(1,(V2998-scaling_params!$B$13)/(scaling_params!$C$13-scaling_params!$B$13))))/2</f>
        <v>0.08727272727</v>
      </c>
      <c r="AC2998" s="13">
        <f>(scaling_params!$G$2*X2998+scaling_params!$G$3*Y2998+scaling_params!$G$4*Z2998+scaling_params!$G$5*AA2998+scaling_params!$G$6*AB2998)*100</f>
        <v>13.38349387</v>
      </c>
      <c r="AD2998" s="11" t="s">
        <v>681</v>
      </c>
      <c r="AE2998" s="11">
        <f t="shared" si="2"/>
        <v>0</v>
      </c>
    </row>
    <row r="2999" ht="15.75" customHeight="1">
      <c r="A2999" s="11" t="s">
        <v>678</v>
      </c>
      <c r="B2999" s="11" t="s">
        <v>163</v>
      </c>
      <c r="C2999" s="11" t="s">
        <v>610</v>
      </c>
      <c r="D2999" s="11" t="s">
        <v>170</v>
      </c>
      <c r="E2999" s="12">
        <v>2025.0</v>
      </c>
      <c r="F2999" s="11" t="s">
        <v>171</v>
      </c>
      <c r="G2999" s="11" t="s">
        <v>172</v>
      </c>
      <c r="H2999" s="11">
        <v>2.0</v>
      </c>
      <c r="I2999" s="13">
        <v>7.1</v>
      </c>
      <c r="J2999" s="11">
        <v>1.0</v>
      </c>
      <c r="K2999" s="13">
        <v>4.1</v>
      </c>
      <c r="L2999" s="13">
        <v>5.2</v>
      </c>
      <c r="M2999" s="11">
        <v>-31.0</v>
      </c>
      <c r="N2999" s="14">
        <v>0.73</v>
      </c>
      <c r="O2999" s="13">
        <v>54.6</v>
      </c>
      <c r="P2999" s="13">
        <v>8.4</v>
      </c>
      <c r="Q2999" s="13">
        <v>21.3</v>
      </c>
      <c r="R2999" s="13">
        <v>7.8</v>
      </c>
      <c r="S2999" s="13">
        <v>2.6</v>
      </c>
      <c r="T2999" s="13">
        <v>2.6</v>
      </c>
      <c r="U2999" s="13">
        <v>0.9</v>
      </c>
      <c r="V2999" s="13">
        <v>62.7</v>
      </c>
      <c r="W2999" s="11" t="str">
        <f t="shared" si="1"/>
        <v>C-Weak|BBVA|Risk|2025</v>
      </c>
      <c r="X2999" s="15">
        <f>(MAX(0,MIN(1,1-(K2999-scaling_params!$B$2)/(scaling_params!$C$2-scaling_params!$B$2)))+MAX(0,MIN(1,(L2999-scaling_params!$B$3)/(scaling_params!$C$3-scaling_params!$B$3))))/2</f>
        <v>0.1617647059</v>
      </c>
      <c r="Y2999" s="15">
        <f>(MAX(0,MIN(1,(M2999-scaling_params!$B$4)/(scaling_params!$C$4-scaling_params!$B$4)))+MAX(0,MIN(1,(N2999-scaling_params!$B$5)/(scaling_params!$C$5-scaling_params!$B$5))))/2</f>
        <v>0.2761904762</v>
      </c>
      <c r="Z2999" s="15">
        <f>(MAX(0,MIN(1,(O2999-scaling_params!$B$6)/(scaling_params!$C$6-scaling_params!$B$6)))+MAX(0,MIN(1,1-(P2999-scaling_params!$B$7)/(scaling_params!$C$7-scaling_params!$B$7)))+MAX(0,MIN(1,(T2999-scaling_params!$B$11)/(scaling_params!$C$11-scaling_params!$B$11))))/3</f>
        <v>0.1768339768</v>
      </c>
      <c r="AA2999" s="15">
        <f>(MAX(0,MIN(1,1-(Q2999-scaling_params!$B$8)/(scaling_params!$C$8-scaling_params!$B$8)))+MAX(0,MIN(1,(R2999-scaling_params!$B$9)/(scaling_params!$C$9-scaling_params!$B$9)))+MAX(0,MIN(1,(S2999-scaling_params!$B$10)/(scaling_params!$C$10-scaling_params!$B$10))))/3</f>
        <v>0.09803921569</v>
      </c>
      <c r="AB2999" s="15">
        <f>(MAX(0,MIN(1,(U2999-scaling_params!$B$12)/(scaling_params!$C$12-scaling_params!$B$12)))+MAX(0,MIN(1,(V2999-scaling_params!$B$13)/(scaling_params!$C$13-scaling_params!$B$13))))/2</f>
        <v>0.1754545455</v>
      </c>
      <c r="AC2999" s="13">
        <f>(scaling_params!$G$2*X2999+scaling_params!$G$3*Y2999+scaling_params!$G$4*Z2999+scaling_params!$G$5*AA2999+scaling_params!$G$6*AB2999)*100</f>
        <v>18.24339907</v>
      </c>
      <c r="AD2999" s="11" t="s">
        <v>681</v>
      </c>
      <c r="AE2999" s="11">
        <f t="shared" si="2"/>
        <v>0</v>
      </c>
    </row>
    <row r="3000" ht="15.75" customHeight="1">
      <c r="A3000" s="11" t="s">
        <v>679</v>
      </c>
      <c r="B3000" s="11" t="s">
        <v>163</v>
      </c>
      <c r="C3000" s="11" t="s">
        <v>610</v>
      </c>
      <c r="D3000" s="11" t="s">
        <v>170</v>
      </c>
      <c r="E3000" s="12">
        <v>2024.0</v>
      </c>
      <c r="F3000" s="11" t="s">
        <v>166</v>
      </c>
      <c r="G3000" s="11" t="s">
        <v>172</v>
      </c>
      <c r="H3000" s="11">
        <v>5.0</v>
      </c>
      <c r="I3000" s="13">
        <v>7.4</v>
      </c>
      <c r="J3000" s="11">
        <v>0.0</v>
      </c>
      <c r="K3000" s="13">
        <v>4.7</v>
      </c>
      <c r="L3000" s="13">
        <v>5.9</v>
      </c>
      <c r="M3000" s="11">
        <v>6.0</v>
      </c>
      <c r="N3000" s="14">
        <v>0.78</v>
      </c>
      <c r="O3000" s="13">
        <v>58.3</v>
      </c>
      <c r="P3000" s="13">
        <v>9.6</v>
      </c>
      <c r="Q3000" s="13">
        <v>23.0</v>
      </c>
      <c r="R3000" s="13">
        <v>10.9</v>
      </c>
      <c r="S3000" s="13">
        <v>3.4</v>
      </c>
      <c r="T3000" s="13">
        <v>3.0</v>
      </c>
      <c r="U3000" s="13">
        <v>1.0</v>
      </c>
      <c r="V3000" s="13">
        <v>73.4</v>
      </c>
      <c r="W3000" s="11" t="str">
        <f t="shared" si="1"/>
        <v>C-Weak|BBVA|Risk|2024</v>
      </c>
      <c r="X3000" s="15">
        <f>(MAX(0,MIN(1,1-(K3000-scaling_params!$B$2)/(scaling_params!$C$2-scaling_params!$B$2)))+MAX(0,MIN(1,(L3000-scaling_params!$B$3)/(scaling_params!$C$3-scaling_params!$B$3))))/2</f>
        <v>0.2132352941</v>
      </c>
      <c r="Y3000" s="15">
        <f>(MAX(0,MIN(1,(M3000-scaling_params!$B$4)/(scaling_params!$C$4-scaling_params!$B$4)))+MAX(0,MIN(1,(N3000-scaling_params!$B$5)/(scaling_params!$C$5-scaling_params!$B$5))))/2</f>
        <v>0.5148809524</v>
      </c>
      <c r="Z3000" s="15">
        <f>(MAX(0,MIN(1,(O3000-scaling_params!$B$6)/(scaling_params!$C$6-scaling_params!$B$6)))+MAX(0,MIN(1,1-(P3000-scaling_params!$B$7)/(scaling_params!$C$7-scaling_params!$B$7)))+MAX(0,MIN(1,(T3000-scaling_params!$B$11)/(scaling_params!$C$11-scaling_params!$B$11))))/3</f>
        <v>0.1709099481</v>
      </c>
      <c r="AA3000" s="15">
        <f>(MAX(0,MIN(1,1-(Q3000-scaling_params!$B$8)/(scaling_params!$C$8-scaling_params!$B$8)))+MAX(0,MIN(1,(R3000-scaling_params!$B$9)/(scaling_params!$C$9-scaling_params!$B$9)))+MAX(0,MIN(1,(S3000-scaling_params!$B$10)/(scaling_params!$C$10-scaling_params!$B$10))))/3</f>
        <v>0.1975676346</v>
      </c>
      <c r="AB3000" s="15">
        <f>(MAX(0,MIN(1,(U3000-scaling_params!$B$12)/(scaling_params!$C$12-scaling_params!$B$12)))+MAX(0,MIN(1,(V3000-scaling_params!$B$13)/(scaling_params!$C$13-scaling_params!$B$13))))/2</f>
        <v>0.2727272727</v>
      </c>
      <c r="AC3000" s="13">
        <f>(scaling_params!$G$2*X3000+scaling_params!$G$3*Y3000+scaling_params!$G$4*Z3000+scaling_params!$G$5*AA3000+scaling_params!$G$6*AB3000)*100</f>
        <v>27.82248776</v>
      </c>
      <c r="AD3000" s="11" t="s">
        <v>681</v>
      </c>
      <c r="AE3000" s="11">
        <f t="shared" si="2"/>
        <v>0</v>
      </c>
    </row>
    <row r="3001" ht="15.75" customHeight="1">
      <c r="A3001" s="11" t="s">
        <v>679</v>
      </c>
      <c r="B3001" s="11" t="s">
        <v>163</v>
      </c>
      <c r="C3001" s="11" t="s">
        <v>610</v>
      </c>
      <c r="D3001" s="11" t="s">
        <v>170</v>
      </c>
      <c r="E3001" s="12">
        <v>2025.0</v>
      </c>
      <c r="F3001" s="11" t="s">
        <v>166</v>
      </c>
      <c r="G3001" s="11" t="s">
        <v>172</v>
      </c>
      <c r="H3001" s="11">
        <v>5.0</v>
      </c>
      <c r="I3001" s="13">
        <v>7.1</v>
      </c>
      <c r="J3001" s="11">
        <v>0.0</v>
      </c>
      <c r="K3001" s="13">
        <v>4.1</v>
      </c>
      <c r="L3001" s="13">
        <v>6.3</v>
      </c>
      <c r="M3001" s="11">
        <v>4.0</v>
      </c>
      <c r="N3001" s="14">
        <v>0.77</v>
      </c>
      <c r="O3001" s="13">
        <v>54.6</v>
      </c>
      <c r="P3001" s="13">
        <v>8.4</v>
      </c>
      <c r="Q3001" s="13">
        <v>21.3</v>
      </c>
      <c r="R3001" s="13">
        <v>7.8</v>
      </c>
      <c r="S3001" s="13">
        <v>2.7</v>
      </c>
      <c r="T3001" s="13">
        <v>3.2</v>
      </c>
      <c r="U3001" s="13">
        <v>0.9</v>
      </c>
      <c r="V3001" s="13">
        <v>75.7</v>
      </c>
      <c r="W3001" s="11" t="str">
        <f t="shared" si="1"/>
        <v>C-Weak|BBVA|Risk|2025</v>
      </c>
      <c r="X3001" s="15">
        <f>(MAX(0,MIN(1,1-(K3001-scaling_params!$B$2)/(scaling_params!$C$2-scaling_params!$B$2)))+MAX(0,MIN(1,(L3001-scaling_params!$B$3)/(scaling_params!$C$3-scaling_params!$B$3))))/2</f>
        <v>0.2426470588</v>
      </c>
      <c r="Y3001" s="15">
        <f>(MAX(0,MIN(1,(M3001-scaling_params!$B$4)/(scaling_params!$C$4-scaling_params!$B$4)))+MAX(0,MIN(1,(N3001-scaling_params!$B$5)/(scaling_params!$C$5-scaling_params!$B$5))))/2</f>
        <v>0.4928571429</v>
      </c>
      <c r="Z3001" s="15">
        <f>(MAX(0,MIN(1,(O3001-scaling_params!$B$6)/(scaling_params!$C$6-scaling_params!$B$6)))+MAX(0,MIN(1,1-(P3001-scaling_params!$B$7)/(scaling_params!$C$7-scaling_params!$B$7)))+MAX(0,MIN(1,(T3001-scaling_params!$B$11)/(scaling_params!$C$11-scaling_params!$B$11))))/3</f>
        <v>0.233976834</v>
      </c>
      <c r="AA3001" s="15">
        <f>(MAX(0,MIN(1,1-(Q3001-scaling_params!$B$8)/(scaling_params!$C$8-scaling_params!$B$8)))+MAX(0,MIN(1,(R3001-scaling_params!$B$9)/(scaling_params!$C$9-scaling_params!$B$9)))+MAX(0,MIN(1,(S3001-scaling_params!$B$10)/(scaling_params!$C$10-scaling_params!$B$10))))/3</f>
        <v>0.1078431373</v>
      </c>
      <c r="AB3001" s="15">
        <f>(MAX(0,MIN(1,(U3001-scaling_params!$B$12)/(scaling_params!$C$12-scaling_params!$B$12)))+MAX(0,MIN(1,(V3001-scaling_params!$B$13)/(scaling_params!$C$13-scaling_params!$B$13))))/2</f>
        <v>0.2936363636</v>
      </c>
      <c r="AC3001" s="13">
        <f>(scaling_params!$G$2*X3001+scaling_params!$G$3*Y3001+scaling_params!$G$4*Z3001+scaling_params!$G$5*AA3001+scaling_params!$G$6*AB3001)*100</f>
        <v>28.14575264</v>
      </c>
      <c r="AD3001" s="11" t="s">
        <v>681</v>
      </c>
      <c r="AE3001" s="11">
        <f t="shared" si="2"/>
        <v>0</v>
      </c>
    </row>
    <row r="3002" ht="15.75" customHeight="1">
      <c r="A3002" s="11" t="s">
        <v>682</v>
      </c>
      <c r="B3002" s="11" t="s">
        <v>683</v>
      </c>
      <c r="C3002" s="11" t="s">
        <v>164</v>
      </c>
      <c r="D3002" s="11" t="s">
        <v>181</v>
      </c>
      <c r="E3002" s="12">
        <v>2024.0</v>
      </c>
      <c r="F3002" s="11" t="s">
        <v>166</v>
      </c>
      <c r="G3002" s="11" t="s">
        <v>175</v>
      </c>
      <c r="H3002" s="11">
        <v>1.0</v>
      </c>
      <c r="I3002" s="13">
        <v>15.8</v>
      </c>
      <c r="J3002" s="11">
        <v>0.0</v>
      </c>
      <c r="K3002" s="13">
        <v>1.7</v>
      </c>
      <c r="L3002" s="13">
        <v>5.6</v>
      </c>
      <c r="M3002" s="11">
        <v>5.0</v>
      </c>
      <c r="N3002" s="14">
        <v>0.73</v>
      </c>
      <c r="O3002" s="13">
        <v>71.1</v>
      </c>
      <c r="P3002" s="13">
        <v>5.9</v>
      </c>
      <c r="Q3002" s="13">
        <v>16.5</v>
      </c>
      <c r="R3002" s="13">
        <v>13.8</v>
      </c>
      <c r="S3002" s="13">
        <v>3.5</v>
      </c>
      <c r="T3002" s="13">
        <v>3.7</v>
      </c>
      <c r="U3002" s="13">
        <v>1.5</v>
      </c>
      <c r="V3002" s="13">
        <v>74.2</v>
      </c>
      <c r="W3002" s="11" t="str">
        <f t="shared" si="1"/>
        <v>Benchmark|Bankinter|Corporate|2024</v>
      </c>
      <c r="X3002" s="15">
        <f>(MAX(0,MIN(1,1-(K3002-scaling_params!$B$2)/(scaling_params!$C$2-scaling_params!$B$2)))+MAX(0,MIN(1,(L3002-scaling_params!$B$3)/(scaling_params!$C$3-scaling_params!$B$3))))/2</f>
        <v>0.5745098039</v>
      </c>
      <c r="Y3002" s="15">
        <f>(MAX(0,MIN(1,(M3002-scaling_params!$B$4)/(scaling_params!$C$4-scaling_params!$B$4)))+MAX(0,MIN(1,(N3002-scaling_params!$B$5)/(scaling_params!$C$5-scaling_params!$B$5))))/2</f>
        <v>0.4476190476</v>
      </c>
      <c r="Z3002" s="15">
        <f>(MAX(0,MIN(1,(O3002-scaling_params!$B$6)/(scaling_params!$C$6-scaling_params!$B$6)))+MAX(0,MIN(1,1-(P3002-scaling_params!$B$7)/(scaling_params!$C$7-scaling_params!$B$7)))+MAX(0,MIN(1,(T3002-scaling_params!$B$11)/(scaling_params!$C$11-scaling_params!$B$11))))/3</f>
        <v>0.7460950342</v>
      </c>
      <c r="AA3002" s="15">
        <f>(MAX(0,MIN(1,1-(Q3002-scaling_params!$B$8)/(scaling_params!$C$8-scaling_params!$B$8)))+MAX(0,MIN(1,(R3002-scaling_params!$B$9)/(scaling_params!$C$9-scaling_params!$B$9)))+MAX(0,MIN(1,(S3002-scaling_params!$B$10)/(scaling_params!$C$10-scaling_params!$B$10))))/3</f>
        <v>0.4774616981</v>
      </c>
      <c r="AB3002" s="15">
        <f>(MAX(0,MIN(1,(U3002-scaling_params!$B$12)/(scaling_params!$C$12-scaling_params!$B$12)))+MAX(0,MIN(1,(V3002-scaling_params!$B$13)/(scaling_params!$C$13-scaling_params!$B$13))))/2</f>
        <v>0.405</v>
      </c>
      <c r="AC3002" s="13">
        <f>(scaling_params!$G$2*X3002+scaling_params!$G$3*Y3002+scaling_params!$G$4*Z3002+scaling_params!$G$5*AA3002+scaling_params!$G$6*AB3002)*100</f>
        <v>54.7355872</v>
      </c>
      <c r="AD3002" s="11" t="s">
        <v>684</v>
      </c>
      <c r="AE3002" s="11">
        <f t="shared" si="2"/>
        <v>1</v>
      </c>
    </row>
    <row r="3003" ht="15.75" customHeight="1">
      <c r="A3003" s="11" t="s">
        <v>682</v>
      </c>
      <c r="B3003" s="11" t="s">
        <v>683</v>
      </c>
      <c r="C3003" s="11" t="s">
        <v>164</v>
      </c>
      <c r="D3003" s="11" t="s">
        <v>181</v>
      </c>
      <c r="E3003" s="12">
        <v>2025.0</v>
      </c>
      <c r="F3003" s="11" t="s">
        <v>166</v>
      </c>
      <c r="G3003" s="11" t="s">
        <v>175</v>
      </c>
      <c r="H3003" s="11">
        <v>1.0</v>
      </c>
      <c r="I3003" s="13">
        <v>15.2</v>
      </c>
      <c r="J3003" s="11">
        <v>0.0</v>
      </c>
      <c r="K3003" s="13">
        <v>1.4</v>
      </c>
      <c r="L3003" s="13">
        <v>7.1</v>
      </c>
      <c r="M3003" s="11">
        <v>-15.0</v>
      </c>
      <c r="N3003" s="14">
        <v>0.88</v>
      </c>
      <c r="O3003" s="13">
        <v>73.8</v>
      </c>
      <c r="P3003" s="13">
        <v>5.6</v>
      </c>
      <c r="Q3003" s="13">
        <v>14.9</v>
      </c>
      <c r="R3003" s="13">
        <v>13.8</v>
      </c>
      <c r="S3003" s="13">
        <v>3.6</v>
      </c>
      <c r="T3003" s="13">
        <v>3.7</v>
      </c>
      <c r="U3003" s="13">
        <v>2.0</v>
      </c>
      <c r="V3003" s="13">
        <v>74.9</v>
      </c>
      <c r="W3003" s="11" t="str">
        <f t="shared" si="1"/>
        <v>Benchmark|Bankinter|Corporate|2025</v>
      </c>
      <c r="X3003" s="15">
        <f>(MAX(0,MIN(1,1-(K3003-scaling_params!$B$2)/(scaling_params!$C$2-scaling_params!$B$2)))+MAX(0,MIN(1,(L3003-scaling_params!$B$3)/(scaling_params!$C$3-scaling_params!$B$3))))/2</f>
        <v>0.7348039216</v>
      </c>
      <c r="Y3003" s="15">
        <f>(MAX(0,MIN(1,(M3003-scaling_params!$B$4)/(scaling_params!$C$4-scaling_params!$B$4)))+MAX(0,MIN(1,(N3003-scaling_params!$B$5)/(scaling_params!$C$5-scaling_params!$B$5))))/2</f>
        <v>0.5398809524</v>
      </c>
      <c r="Z3003" s="15">
        <f>(MAX(0,MIN(1,(O3003-scaling_params!$B$6)/(scaling_params!$C$6-scaling_params!$B$6)))+MAX(0,MIN(1,1-(P3003-scaling_params!$B$7)/(scaling_params!$C$7-scaling_params!$B$7)))+MAX(0,MIN(1,(T3003-scaling_params!$B$11)/(scaling_params!$C$11-scaling_params!$B$11))))/3</f>
        <v>0.8176765167</v>
      </c>
      <c r="AA3003" s="15">
        <f>(MAX(0,MIN(1,1-(Q3003-scaling_params!$B$8)/(scaling_params!$C$8-scaling_params!$B$8)))+MAX(0,MIN(1,(R3003-scaling_params!$B$9)/(scaling_params!$C$9-scaling_params!$B$9)))+MAX(0,MIN(1,(S3003-scaling_params!$B$10)/(scaling_params!$C$10-scaling_params!$B$10))))/3</f>
        <v>0.5478716803</v>
      </c>
      <c r="AB3003" s="15">
        <f>(MAX(0,MIN(1,(U3003-scaling_params!$B$12)/(scaling_params!$C$12-scaling_params!$B$12)))+MAX(0,MIN(1,(V3003-scaling_params!$B$13)/(scaling_params!$C$13-scaling_params!$B$13))))/2</f>
        <v>0.5363636364</v>
      </c>
      <c r="AC3003" s="13">
        <f>(scaling_params!$G$2*X3003+scaling_params!$G$3*Y3003+scaling_params!$G$4*Z3003+scaling_params!$G$5*AA3003+scaling_params!$G$6*AB3003)*100</f>
        <v>65.14212516</v>
      </c>
      <c r="AD3003" s="11" t="s">
        <v>684</v>
      </c>
      <c r="AE3003" s="11">
        <f t="shared" si="2"/>
        <v>1</v>
      </c>
    </row>
    <row r="3004" ht="15.75" customHeight="1">
      <c r="A3004" s="11" t="s">
        <v>685</v>
      </c>
      <c r="B3004" s="11" t="s">
        <v>683</v>
      </c>
      <c r="C3004" s="11" t="s">
        <v>164</v>
      </c>
      <c r="D3004" s="11" t="s">
        <v>165</v>
      </c>
      <c r="E3004" s="12">
        <v>2024.0</v>
      </c>
      <c r="F3004" s="11" t="s">
        <v>166</v>
      </c>
      <c r="G3004" s="11" t="s">
        <v>172</v>
      </c>
      <c r="H3004" s="11">
        <v>2.0</v>
      </c>
      <c r="I3004" s="13">
        <v>15.8</v>
      </c>
      <c r="J3004" s="11">
        <v>0.0</v>
      </c>
      <c r="K3004" s="13">
        <v>3.3</v>
      </c>
      <c r="L3004" s="13">
        <v>6.3</v>
      </c>
      <c r="M3004" s="11">
        <v>-18.0</v>
      </c>
      <c r="N3004" s="14">
        <v>0.74</v>
      </c>
      <c r="O3004" s="13">
        <v>65.3</v>
      </c>
      <c r="P3004" s="13">
        <v>7.3</v>
      </c>
      <c r="Q3004" s="13">
        <v>15.9</v>
      </c>
      <c r="R3004" s="13">
        <v>12.6</v>
      </c>
      <c r="S3004" s="13">
        <v>3.5</v>
      </c>
      <c r="T3004" s="13">
        <v>3.6</v>
      </c>
      <c r="U3004" s="13">
        <v>1.5</v>
      </c>
      <c r="V3004" s="13">
        <v>69.8</v>
      </c>
      <c r="W3004" s="11" t="str">
        <f t="shared" si="1"/>
        <v>Benchmark|Bankinter|Operations|2024</v>
      </c>
      <c r="X3004" s="15">
        <f>(MAX(0,MIN(1,1-(K3004-scaling_params!$B$2)/(scaling_params!$C$2-scaling_params!$B$2)))+MAX(0,MIN(1,(L3004-scaling_params!$B$3)/(scaling_params!$C$3-scaling_params!$B$3))))/2</f>
        <v>0.3593137255</v>
      </c>
      <c r="Y3004" s="15">
        <f>(MAX(0,MIN(1,(M3004-scaling_params!$B$4)/(scaling_params!$C$4-scaling_params!$B$4)))+MAX(0,MIN(1,(N3004-scaling_params!$B$5)/(scaling_params!$C$5-scaling_params!$B$5))))/2</f>
        <v>0.3505952381</v>
      </c>
      <c r="Z3004" s="15">
        <f>(MAX(0,MIN(1,(O3004-scaling_params!$B$6)/(scaling_params!$C$6-scaling_params!$B$6)))+MAX(0,MIN(1,1-(P3004-scaling_params!$B$7)/(scaling_params!$C$7-scaling_params!$B$7)))+MAX(0,MIN(1,(T3004-scaling_params!$B$11)/(scaling_params!$C$11-scaling_params!$B$11))))/3</f>
        <v>0.5147355276</v>
      </c>
      <c r="AA3004" s="15">
        <f>(MAX(0,MIN(1,1-(Q3004-scaling_params!$B$8)/(scaling_params!$C$8-scaling_params!$B$8)))+MAX(0,MIN(1,(R3004-scaling_params!$B$9)/(scaling_params!$C$9-scaling_params!$B$9)))+MAX(0,MIN(1,(S3004-scaling_params!$B$10)/(scaling_params!$C$10-scaling_params!$B$10))))/3</f>
        <v>0.4495560595</v>
      </c>
      <c r="AB3004" s="15">
        <f>(MAX(0,MIN(1,(U3004-scaling_params!$B$12)/(scaling_params!$C$12-scaling_params!$B$12)))+MAX(0,MIN(1,(V3004-scaling_params!$B$13)/(scaling_params!$C$13-scaling_params!$B$13))))/2</f>
        <v>0.365</v>
      </c>
      <c r="AC3004" s="13">
        <f>(scaling_params!$G$2*X3004+scaling_params!$G$3*Y3004+scaling_params!$G$4*Z3004+scaling_params!$G$5*AA3004+scaling_params!$G$6*AB3004)*100</f>
        <v>40.99833219</v>
      </c>
      <c r="AD3004" s="11" t="s">
        <v>684</v>
      </c>
      <c r="AE3004" s="11">
        <f t="shared" si="2"/>
        <v>1</v>
      </c>
    </row>
    <row r="3005" ht="15.75" customHeight="1">
      <c r="A3005" s="11" t="s">
        <v>685</v>
      </c>
      <c r="B3005" s="11" t="s">
        <v>683</v>
      </c>
      <c r="C3005" s="11" t="s">
        <v>164</v>
      </c>
      <c r="D3005" s="11" t="s">
        <v>165</v>
      </c>
      <c r="E3005" s="12">
        <v>2025.0</v>
      </c>
      <c r="F3005" s="11" t="s">
        <v>166</v>
      </c>
      <c r="G3005" s="11" t="s">
        <v>172</v>
      </c>
      <c r="H3005" s="11">
        <v>2.0</v>
      </c>
      <c r="I3005" s="13">
        <v>15.2</v>
      </c>
      <c r="J3005" s="11">
        <v>0.0</v>
      </c>
      <c r="K3005" s="13">
        <v>3.5</v>
      </c>
      <c r="L3005" s="13">
        <v>5.9</v>
      </c>
      <c r="M3005" s="11">
        <v>7.0</v>
      </c>
      <c r="N3005" s="14">
        <v>0.84</v>
      </c>
      <c r="O3005" s="13">
        <v>67.6</v>
      </c>
      <c r="P3005" s="13">
        <v>7.3</v>
      </c>
      <c r="Q3005" s="13">
        <v>15.9</v>
      </c>
      <c r="R3005" s="13">
        <v>13.5</v>
      </c>
      <c r="S3005" s="13">
        <v>3.5</v>
      </c>
      <c r="T3005" s="13">
        <v>3.9</v>
      </c>
      <c r="U3005" s="13">
        <v>2.1</v>
      </c>
      <c r="V3005" s="13">
        <v>68.9</v>
      </c>
      <c r="W3005" s="11" t="str">
        <f t="shared" si="1"/>
        <v>Benchmark|Bankinter|Operations|2025</v>
      </c>
      <c r="X3005" s="15">
        <f>(MAX(0,MIN(1,1-(K3005-scaling_params!$B$2)/(scaling_params!$C$2-scaling_params!$B$2)))+MAX(0,MIN(1,(L3005-scaling_params!$B$3)/(scaling_params!$C$3-scaling_params!$B$3))))/2</f>
        <v>0.2965686275</v>
      </c>
      <c r="Y3005" s="15">
        <f>(MAX(0,MIN(1,(M3005-scaling_params!$B$4)/(scaling_params!$C$4-scaling_params!$B$4)))+MAX(0,MIN(1,(N3005-scaling_params!$B$5)/(scaling_params!$C$5-scaling_params!$B$5))))/2</f>
        <v>0.5946428571</v>
      </c>
      <c r="Z3005" s="15">
        <f>(MAX(0,MIN(1,(O3005-scaling_params!$B$6)/(scaling_params!$C$6-scaling_params!$B$6)))+MAX(0,MIN(1,1-(P3005-scaling_params!$B$7)/(scaling_params!$C$7-scaling_params!$B$7)))+MAX(0,MIN(1,(T3005-scaling_params!$B$11)/(scaling_params!$C$11-scaling_params!$B$11))))/3</f>
        <v>0.5812607516</v>
      </c>
      <c r="AA3005" s="15">
        <f>(MAX(0,MIN(1,1-(Q3005-scaling_params!$B$8)/(scaling_params!$C$8-scaling_params!$B$8)))+MAX(0,MIN(1,(R3005-scaling_params!$B$9)/(scaling_params!$C$9-scaling_params!$B$9)))+MAX(0,MIN(1,(S3005-scaling_params!$B$10)/(scaling_params!$C$10-scaling_params!$B$10))))/3</f>
        <v>0.487530743</v>
      </c>
      <c r="AB3005" s="15">
        <f>(MAX(0,MIN(1,(U3005-scaling_params!$B$12)/(scaling_params!$C$12-scaling_params!$B$12)))+MAX(0,MIN(1,(V3005-scaling_params!$B$13)/(scaling_params!$C$13-scaling_params!$B$13))))/2</f>
        <v>0.5068181818</v>
      </c>
      <c r="AC3005" s="13">
        <f>(scaling_params!$G$2*X3005+scaling_params!$G$3*Y3005+scaling_params!$G$4*Z3005+scaling_params!$G$5*AA3005+scaling_params!$G$6*AB3005)*100</f>
        <v>49.16409317</v>
      </c>
      <c r="AD3005" s="11" t="s">
        <v>684</v>
      </c>
      <c r="AE3005" s="11">
        <f t="shared" si="2"/>
        <v>1</v>
      </c>
    </row>
    <row r="3006" ht="15.75" customHeight="1">
      <c r="A3006" s="11" t="s">
        <v>686</v>
      </c>
      <c r="B3006" s="11" t="s">
        <v>683</v>
      </c>
      <c r="C3006" s="11" t="s">
        <v>164</v>
      </c>
      <c r="D3006" s="11" t="s">
        <v>181</v>
      </c>
      <c r="E3006" s="12">
        <v>2024.0</v>
      </c>
      <c r="F3006" s="11" t="s">
        <v>171</v>
      </c>
      <c r="G3006" s="11" t="s">
        <v>184</v>
      </c>
      <c r="H3006" s="11">
        <v>5.0</v>
      </c>
      <c r="I3006" s="13">
        <v>15.8</v>
      </c>
      <c r="J3006" s="11">
        <v>0.0</v>
      </c>
      <c r="K3006" s="13">
        <v>1.7</v>
      </c>
      <c r="L3006" s="13">
        <v>7.3</v>
      </c>
      <c r="M3006" s="11">
        <v>24.0</v>
      </c>
      <c r="N3006" s="14">
        <v>0.81</v>
      </c>
      <c r="O3006" s="13">
        <v>71.1</v>
      </c>
      <c r="P3006" s="13">
        <v>5.9</v>
      </c>
      <c r="Q3006" s="13">
        <v>16.5</v>
      </c>
      <c r="R3006" s="13">
        <v>13.8</v>
      </c>
      <c r="S3006" s="13">
        <v>3.8</v>
      </c>
      <c r="T3006" s="13">
        <v>3.6</v>
      </c>
      <c r="U3006" s="13">
        <v>1.5</v>
      </c>
      <c r="V3006" s="13">
        <v>81.9</v>
      </c>
      <c r="W3006" s="11" t="str">
        <f t="shared" si="1"/>
        <v>Benchmark|Bankinter|Corporate|2024</v>
      </c>
      <c r="X3006" s="15">
        <f>(MAX(0,MIN(1,1-(K3006-scaling_params!$B$2)/(scaling_params!$C$2-scaling_params!$B$2)))+MAX(0,MIN(1,(L3006-scaling_params!$B$3)/(scaling_params!$C$3-scaling_params!$B$3))))/2</f>
        <v>0.6995098039</v>
      </c>
      <c r="Y3006" s="15">
        <f>(MAX(0,MIN(1,(M3006-scaling_params!$B$4)/(scaling_params!$C$4-scaling_params!$B$4)))+MAX(0,MIN(1,(N3006-scaling_params!$B$5)/(scaling_params!$C$5-scaling_params!$B$5))))/2</f>
        <v>0.6380952381</v>
      </c>
      <c r="Z3006" s="15">
        <f>(MAX(0,MIN(1,(O3006-scaling_params!$B$6)/(scaling_params!$C$6-scaling_params!$B$6)))+MAX(0,MIN(1,1-(P3006-scaling_params!$B$7)/(scaling_params!$C$7-scaling_params!$B$7)))+MAX(0,MIN(1,(T3006-scaling_params!$B$11)/(scaling_params!$C$11-scaling_params!$B$11))))/3</f>
        <v>0.7365712247</v>
      </c>
      <c r="AA3006" s="15">
        <f>(MAX(0,MIN(1,1-(Q3006-scaling_params!$B$8)/(scaling_params!$C$8-scaling_params!$B$8)))+MAX(0,MIN(1,(R3006-scaling_params!$B$9)/(scaling_params!$C$9-scaling_params!$B$9)))+MAX(0,MIN(1,(S3006-scaling_params!$B$10)/(scaling_params!$C$10-scaling_params!$B$10))))/3</f>
        <v>0.5068734628</v>
      </c>
      <c r="AB3006" s="15">
        <f>(MAX(0,MIN(1,(U3006-scaling_params!$B$12)/(scaling_params!$C$12-scaling_params!$B$12)))+MAX(0,MIN(1,(V3006-scaling_params!$B$13)/(scaling_params!$C$13-scaling_params!$B$13))))/2</f>
        <v>0.475</v>
      </c>
      <c r="AC3006" s="13">
        <f>(scaling_params!$G$2*X3006+scaling_params!$G$3*Y3006+scaling_params!$G$4*Z3006+scaling_params!$G$5*AA3006+scaling_params!$G$6*AB3006)*100</f>
        <v>63.26911521</v>
      </c>
      <c r="AD3006" s="11" t="s">
        <v>684</v>
      </c>
      <c r="AE3006" s="11">
        <f t="shared" si="2"/>
        <v>1</v>
      </c>
    </row>
    <row r="3007" ht="15.75" customHeight="1">
      <c r="A3007" s="11" t="s">
        <v>686</v>
      </c>
      <c r="B3007" s="11" t="s">
        <v>683</v>
      </c>
      <c r="C3007" s="11" t="s">
        <v>164</v>
      </c>
      <c r="D3007" s="11" t="s">
        <v>181</v>
      </c>
      <c r="E3007" s="12">
        <v>2025.0</v>
      </c>
      <c r="F3007" s="11" t="s">
        <v>171</v>
      </c>
      <c r="G3007" s="11" t="s">
        <v>184</v>
      </c>
      <c r="H3007" s="11">
        <v>5.0</v>
      </c>
      <c r="I3007" s="13">
        <v>15.2</v>
      </c>
      <c r="J3007" s="11">
        <v>1.0</v>
      </c>
      <c r="K3007" s="13">
        <v>1.4</v>
      </c>
      <c r="L3007" s="13">
        <v>7.2</v>
      </c>
      <c r="M3007" s="11">
        <v>-3.0</v>
      </c>
      <c r="N3007" s="14">
        <v>0.75</v>
      </c>
      <c r="O3007" s="13">
        <v>73.8</v>
      </c>
      <c r="P3007" s="13">
        <v>5.6</v>
      </c>
      <c r="Q3007" s="13">
        <v>14.9</v>
      </c>
      <c r="R3007" s="13">
        <v>13.8</v>
      </c>
      <c r="S3007" s="13">
        <v>4.5</v>
      </c>
      <c r="T3007" s="13">
        <v>4.0</v>
      </c>
      <c r="U3007" s="13">
        <v>2.0</v>
      </c>
      <c r="V3007" s="13">
        <v>74.8</v>
      </c>
      <c r="W3007" s="11" t="str">
        <f t="shared" si="1"/>
        <v>Benchmark|Bankinter|Corporate|2025</v>
      </c>
      <c r="X3007" s="15">
        <f>(MAX(0,MIN(1,1-(K3007-scaling_params!$B$2)/(scaling_params!$C$2-scaling_params!$B$2)))+MAX(0,MIN(1,(L3007-scaling_params!$B$3)/(scaling_params!$C$3-scaling_params!$B$3))))/2</f>
        <v>0.7421568627</v>
      </c>
      <c r="Y3007" s="15">
        <f>(MAX(0,MIN(1,(M3007-scaling_params!$B$4)/(scaling_params!$C$4-scaling_params!$B$4)))+MAX(0,MIN(1,(N3007-scaling_params!$B$5)/(scaling_params!$C$5-scaling_params!$B$5))))/2</f>
        <v>0.4345238095</v>
      </c>
      <c r="Z3007" s="15">
        <f>(MAX(0,MIN(1,(O3007-scaling_params!$B$6)/(scaling_params!$C$6-scaling_params!$B$6)))+MAX(0,MIN(1,1-(P3007-scaling_params!$B$7)/(scaling_params!$C$7-scaling_params!$B$7)))+MAX(0,MIN(1,(T3007-scaling_params!$B$11)/(scaling_params!$C$11-scaling_params!$B$11))))/3</f>
        <v>0.8462479453</v>
      </c>
      <c r="AA3007" s="15">
        <f>(MAX(0,MIN(1,1-(Q3007-scaling_params!$B$8)/(scaling_params!$C$8-scaling_params!$B$8)))+MAX(0,MIN(1,(R3007-scaling_params!$B$9)/(scaling_params!$C$9-scaling_params!$B$9)))+MAX(0,MIN(1,(S3007-scaling_params!$B$10)/(scaling_params!$C$10-scaling_params!$B$10))))/3</f>
        <v>0.6361069744</v>
      </c>
      <c r="AB3007" s="15">
        <f>(MAX(0,MIN(1,(U3007-scaling_params!$B$12)/(scaling_params!$C$12-scaling_params!$B$12)))+MAX(0,MIN(1,(V3007-scaling_params!$B$13)/(scaling_params!$C$13-scaling_params!$B$13))))/2</f>
        <v>0.5354545455</v>
      </c>
      <c r="AC3007" s="13">
        <f>(scaling_params!$G$2*X3007+scaling_params!$G$3*Y3007+scaling_params!$G$4*Z3007+scaling_params!$G$5*AA3007+scaling_params!$G$6*AB3007)*100</f>
        <v>65.0526689</v>
      </c>
      <c r="AD3007" s="11" t="s">
        <v>684</v>
      </c>
      <c r="AE3007" s="11">
        <f t="shared" si="2"/>
        <v>1</v>
      </c>
    </row>
    <row r="3008" ht="15.75" customHeight="1">
      <c r="A3008" s="11" t="s">
        <v>687</v>
      </c>
      <c r="B3008" s="11" t="s">
        <v>683</v>
      </c>
      <c r="C3008" s="11" t="s">
        <v>164</v>
      </c>
      <c r="D3008" s="11" t="s">
        <v>174</v>
      </c>
      <c r="E3008" s="12">
        <v>2024.0</v>
      </c>
      <c r="F3008" s="11" t="s">
        <v>166</v>
      </c>
      <c r="G3008" s="11" t="s">
        <v>172</v>
      </c>
      <c r="H3008" s="11">
        <v>3.0</v>
      </c>
      <c r="I3008" s="13">
        <v>15.8</v>
      </c>
      <c r="J3008" s="11">
        <v>0.0</v>
      </c>
      <c r="K3008" s="13">
        <v>3.1</v>
      </c>
      <c r="L3008" s="13">
        <v>5.5</v>
      </c>
      <c r="M3008" s="11">
        <v>-10.0</v>
      </c>
      <c r="N3008" s="14">
        <v>0.7</v>
      </c>
      <c r="O3008" s="13">
        <v>60.5</v>
      </c>
      <c r="P3008" s="13">
        <v>7.7</v>
      </c>
      <c r="Q3008" s="13">
        <v>19.0</v>
      </c>
      <c r="R3008" s="13">
        <v>11.0</v>
      </c>
      <c r="S3008" s="13">
        <v>3.8</v>
      </c>
      <c r="T3008" s="13">
        <v>3.1</v>
      </c>
      <c r="U3008" s="13">
        <v>1.5</v>
      </c>
      <c r="V3008" s="13">
        <v>61.3</v>
      </c>
      <c r="W3008" s="11" t="str">
        <f t="shared" si="1"/>
        <v>Benchmark|Bankinter|Digital|2024</v>
      </c>
      <c r="X3008" s="15">
        <f>(MAX(0,MIN(1,1-(K3008-scaling_params!$B$2)/(scaling_params!$C$2-scaling_params!$B$2)))+MAX(0,MIN(1,(L3008-scaling_params!$B$3)/(scaling_params!$C$3-scaling_params!$B$3))))/2</f>
        <v>0.3338235294</v>
      </c>
      <c r="Y3008" s="15">
        <f>(MAX(0,MIN(1,(M3008-scaling_params!$B$4)/(scaling_params!$C$4-scaling_params!$B$4)))+MAX(0,MIN(1,(N3008-scaling_params!$B$5)/(scaling_params!$C$5-scaling_params!$B$5))))/2</f>
        <v>0.3386904762</v>
      </c>
      <c r="Z3008" s="15">
        <f>(MAX(0,MIN(1,(O3008-scaling_params!$B$6)/(scaling_params!$C$6-scaling_params!$B$6)))+MAX(0,MIN(1,1-(P3008-scaling_params!$B$7)/(scaling_params!$C$7-scaling_params!$B$7)))+MAX(0,MIN(1,(T3008-scaling_params!$B$11)/(scaling_params!$C$11-scaling_params!$B$11))))/3</f>
        <v>0.3518725232</v>
      </c>
      <c r="AA3008" s="15">
        <f>(MAX(0,MIN(1,1-(Q3008-scaling_params!$B$8)/(scaling_params!$C$8-scaling_params!$B$8)))+MAX(0,MIN(1,(R3008-scaling_params!$B$9)/(scaling_params!$C$9-scaling_params!$B$9)))+MAX(0,MIN(1,(S3008-scaling_params!$B$10)/(scaling_params!$C$10-scaling_params!$B$10))))/3</f>
        <v>0.2940330332</v>
      </c>
      <c r="AB3008" s="15">
        <f>(MAX(0,MIN(1,(U3008-scaling_params!$B$12)/(scaling_params!$C$12-scaling_params!$B$12)))+MAX(0,MIN(1,(V3008-scaling_params!$B$13)/(scaling_params!$C$13-scaling_params!$B$13))))/2</f>
        <v>0.2877272727</v>
      </c>
      <c r="AC3008" s="13">
        <f>(scaling_params!$G$2*X3008+scaling_params!$G$3*Y3008+scaling_params!$G$4*Z3008+scaling_params!$G$5*AA3008+scaling_params!$G$6*AB3008)*100</f>
        <v>32.64324663</v>
      </c>
      <c r="AD3008" s="11" t="s">
        <v>684</v>
      </c>
      <c r="AE3008" s="11">
        <f t="shared" si="2"/>
        <v>1</v>
      </c>
    </row>
    <row r="3009" ht="15.75" customHeight="1">
      <c r="A3009" s="11" t="s">
        <v>687</v>
      </c>
      <c r="B3009" s="11" t="s">
        <v>683</v>
      </c>
      <c r="C3009" s="11" t="s">
        <v>164</v>
      </c>
      <c r="D3009" s="11" t="s">
        <v>174</v>
      </c>
      <c r="E3009" s="12">
        <v>2025.0</v>
      </c>
      <c r="F3009" s="11" t="s">
        <v>166</v>
      </c>
      <c r="G3009" s="11" t="s">
        <v>172</v>
      </c>
      <c r="H3009" s="11">
        <v>3.0</v>
      </c>
      <c r="I3009" s="13">
        <v>15.2</v>
      </c>
      <c r="J3009" s="11">
        <v>0.0</v>
      </c>
      <c r="K3009" s="13">
        <v>3.1</v>
      </c>
      <c r="L3009" s="13">
        <v>5.8</v>
      </c>
      <c r="M3009" s="11">
        <v>-3.0</v>
      </c>
      <c r="N3009" s="14">
        <v>0.84</v>
      </c>
      <c r="O3009" s="13">
        <v>66.8</v>
      </c>
      <c r="P3009" s="13">
        <v>8.0</v>
      </c>
      <c r="Q3009" s="13">
        <v>16.9</v>
      </c>
      <c r="R3009" s="13">
        <v>10.8</v>
      </c>
      <c r="S3009" s="13">
        <v>3.0</v>
      </c>
      <c r="T3009" s="13">
        <v>3.3</v>
      </c>
      <c r="U3009" s="13">
        <v>1.7</v>
      </c>
      <c r="V3009" s="13">
        <v>65.3</v>
      </c>
      <c r="W3009" s="11" t="str">
        <f t="shared" si="1"/>
        <v>Benchmark|Bankinter|Digital|2025</v>
      </c>
      <c r="X3009" s="15">
        <f>(MAX(0,MIN(1,1-(K3009-scaling_params!$B$2)/(scaling_params!$C$2-scaling_params!$B$2)))+MAX(0,MIN(1,(L3009-scaling_params!$B$3)/(scaling_params!$C$3-scaling_params!$B$3))))/2</f>
        <v>0.3558823529</v>
      </c>
      <c r="Y3009" s="15">
        <f>(MAX(0,MIN(1,(M3009-scaling_params!$B$4)/(scaling_params!$C$4-scaling_params!$B$4)))+MAX(0,MIN(1,(N3009-scaling_params!$B$5)/(scaling_params!$C$5-scaling_params!$B$5))))/2</f>
        <v>0.5470238095</v>
      </c>
      <c r="Z3009" s="15">
        <f>(MAX(0,MIN(1,(O3009-scaling_params!$B$6)/(scaling_params!$C$6-scaling_params!$B$6)))+MAX(0,MIN(1,1-(P3009-scaling_params!$B$7)/(scaling_params!$C$7-scaling_params!$B$7)))+MAX(0,MIN(1,(T3009-scaling_params!$B$11)/(scaling_params!$C$11-scaling_params!$B$11))))/3</f>
        <v>0.4478535112</v>
      </c>
      <c r="AA3009" s="15">
        <f>(MAX(0,MIN(1,1-(Q3009-scaling_params!$B$8)/(scaling_params!$C$8-scaling_params!$B$8)))+MAX(0,MIN(1,(R3009-scaling_params!$B$9)/(scaling_params!$C$9-scaling_params!$B$9)))+MAX(0,MIN(1,(S3009-scaling_params!$B$10)/(scaling_params!$C$10-scaling_params!$B$10))))/3</f>
        <v>0.2867082967</v>
      </c>
      <c r="AB3009" s="15">
        <f>(MAX(0,MIN(1,(U3009-scaling_params!$B$12)/(scaling_params!$C$12-scaling_params!$B$12)))+MAX(0,MIN(1,(V3009-scaling_params!$B$13)/(scaling_params!$C$13-scaling_params!$B$13))))/2</f>
        <v>0.3740909091</v>
      </c>
      <c r="AC3009" s="13">
        <f>(scaling_params!$G$2*X3009+scaling_params!$G$3*Y3009+scaling_params!$G$4*Z3009+scaling_params!$G$5*AA3009+scaling_params!$G$6*AB3009)*100</f>
        <v>41.20319108</v>
      </c>
      <c r="AD3009" s="11" t="s">
        <v>684</v>
      </c>
      <c r="AE3009" s="11">
        <f t="shared" si="2"/>
        <v>1</v>
      </c>
    </row>
    <row r="3010" ht="15.75" customHeight="1">
      <c r="A3010" s="11" t="s">
        <v>688</v>
      </c>
      <c r="B3010" s="11" t="s">
        <v>683</v>
      </c>
      <c r="C3010" s="11" t="s">
        <v>164</v>
      </c>
      <c r="D3010" s="11" t="s">
        <v>181</v>
      </c>
      <c r="E3010" s="12">
        <v>2024.0</v>
      </c>
      <c r="F3010" s="11" t="s">
        <v>166</v>
      </c>
      <c r="G3010" s="11" t="s">
        <v>175</v>
      </c>
      <c r="H3010" s="11">
        <v>5.0</v>
      </c>
      <c r="I3010" s="13">
        <v>15.8</v>
      </c>
      <c r="J3010" s="11">
        <v>0.0</v>
      </c>
      <c r="K3010" s="13">
        <v>1.7</v>
      </c>
      <c r="L3010" s="13">
        <v>6.7</v>
      </c>
      <c r="M3010" s="11">
        <v>19.0</v>
      </c>
      <c r="N3010" s="14">
        <v>0.78</v>
      </c>
      <c r="O3010" s="13">
        <v>71.1</v>
      </c>
      <c r="P3010" s="13">
        <v>5.9</v>
      </c>
      <c r="Q3010" s="13">
        <v>16.5</v>
      </c>
      <c r="R3010" s="13">
        <v>13.8</v>
      </c>
      <c r="S3010" s="13">
        <v>4.6</v>
      </c>
      <c r="T3010" s="13">
        <v>3.8</v>
      </c>
      <c r="U3010" s="13">
        <v>1.5</v>
      </c>
      <c r="V3010" s="13">
        <v>70.9</v>
      </c>
      <c r="W3010" s="11" t="str">
        <f t="shared" si="1"/>
        <v>Benchmark|Bankinter|Corporate|2024</v>
      </c>
      <c r="X3010" s="15">
        <f>(MAX(0,MIN(1,1-(K3010-scaling_params!$B$2)/(scaling_params!$C$2-scaling_params!$B$2)))+MAX(0,MIN(1,(L3010-scaling_params!$B$3)/(scaling_params!$C$3-scaling_params!$B$3))))/2</f>
        <v>0.6553921569</v>
      </c>
      <c r="Y3010" s="15">
        <f>(MAX(0,MIN(1,(M3010-scaling_params!$B$4)/(scaling_params!$C$4-scaling_params!$B$4)))+MAX(0,MIN(1,(N3010-scaling_params!$B$5)/(scaling_params!$C$5-scaling_params!$B$5))))/2</f>
        <v>0.5767857143</v>
      </c>
      <c r="Z3010" s="15">
        <f>(MAX(0,MIN(1,(O3010-scaling_params!$B$6)/(scaling_params!$C$6-scaling_params!$B$6)))+MAX(0,MIN(1,1-(P3010-scaling_params!$B$7)/(scaling_params!$C$7-scaling_params!$B$7)))+MAX(0,MIN(1,(T3010-scaling_params!$B$11)/(scaling_params!$C$11-scaling_params!$B$11))))/3</f>
        <v>0.7556188437</v>
      </c>
      <c r="AA3010" s="15">
        <f>(MAX(0,MIN(1,1-(Q3010-scaling_params!$B$8)/(scaling_params!$C$8-scaling_params!$B$8)))+MAX(0,MIN(1,(R3010-scaling_params!$B$9)/(scaling_params!$C$9-scaling_params!$B$9)))+MAX(0,MIN(1,(S3010-scaling_params!$B$10)/(scaling_params!$C$10-scaling_params!$B$10))))/3</f>
        <v>0.5853048354</v>
      </c>
      <c r="AB3010" s="15">
        <f>(MAX(0,MIN(1,(U3010-scaling_params!$B$12)/(scaling_params!$C$12-scaling_params!$B$12)))+MAX(0,MIN(1,(V3010-scaling_params!$B$13)/(scaling_params!$C$13-scaling_params!$B$13))))/2</f>
        <v>0.375</v>
      </c>
      <c r="AC3010" s="13">
        <f>(scaling_params!$G$2*X3010+scaling_params!$G$3*Y3010+scaling_params!$G$4*Z3010+scaling_params!$G$5*AA3010+scaling_params!$G$6*AB3010)*100</f>
        <v>61.4395879</v>
      </c>
      <c r="AD3010" s="11" t="s">
        <v>684</v>
      </c>
      <c r="AE3010" s="11">
        <f t="shared" si="2"/>
        <v>1</v>
      </c>
    </row>
    <row r="3011" ht="15.75" customHeight="1">
      <c r="A3011" s="11" t="s">
        <v>688</v>
      </c>
      <c r="B3011" s="11" t="s">
        <v>683</v>
      </c>
      <c r="C3011" s="11" t="s">
        <v>164</v>
      </c>
      <c r="D3011" s="11" t="s">
        <v>181</v>
      </c>
      <c r="E3011" s="12">
        <v>2025.0</v>
      </c>
      <c r="F3011" s="11" t="s">
        <v>166</v>
      </c>
      <c r="G3011" s="11" t="s">
        <v>175</v>
      </c>
      <c r="H3011" s="11">
        <v>5.0</v>
      </c>
      <c r="I3011" s="13">
        <v>15.2</v>
      </c>
      <c r="J3011" s="11">
        <v>0.0</v>
      </c>
      <c r="K3011" s="13">
        <v>1.4</v>
      </c>
      <c r="L3011" s="13">
        <v>7.1</v>
      </c>
      <c r="M3011" s="11">
        <v>13.0</v>
      </c>
      <c r="N3011" s="14">
        <v>0.84</v>
      </c>
      <c r="O3011" s="13">
        <v>73.8</v>
      </c>
      <c r="P3011" s="13">
        <v>5.6</v>
      </c>
      <c r="Q3011" s="13">
        <v>14.9</v>
      </c>
      <c r="R3011" s="13">
        <v>13.8</v>
      </c>
      <c r="S3011" s="13">
        <v>3.9</v>
      </c>
      <c r="T3011" s="13">
        <v>4.3</v>
      </c>
      <c r="U3011" s="13">
        <v>2.0</v>
      </c>
      <c r="V3011" s="13">
        <v>74.8</v>
      </c>
      <c r="W3011" s="11" t="str">
        <f t="shared" si="1"/>
        <v>Benchmark|Bankinter|Corporate|2025</v>
      </c>
      <c r="X3011" s="15">
        <f>(MAX(0,MIN(1,1-(K3011-scaling_params!$B$2)/(scaling_params!$C$2-scaling_params!$B$2)))+MAX(0,MIN(1,(L3011-scaling_params!$B$3)/(scaling_params!$C$3-scaling_params!$B$3))))/2</f>
        <v>0.7348039216</v>
      </c>
      <c r="Y3011" s="15">
        <f>(MAX(0,MIN(1,(M3011-scaling_params!$B$4)/(scaling_params!$C$4-scaling_params!$B$4)))+MAX(0,MIN(1,(N3011-scaling_params!$B$5)/(scaling_params!$C$5-scaling_params!$B$5))))/2</f>
        <v>0.6232142857</v>
      </c>
      <c r="Z3011" s="15">
        <f>(MAX(0,MIN(1,(O3011-scaling_params!$B$6)/(scaling_params!$C$6-scaling_params!$B$6)))+MAX(0,MIN(1,1-(P3011-scaling_params!$B$7)/(scaling_params!$C$7-scaling_params!$B$7)))+MAX(0,MIN(1,(T3011-scaling_params!$B$11)/(scaling_params!$C$11-scaling_params!$B$11))))/3</f>
        <v>0.8748193738</v>
      </c>
      <c r="AA3011" s="15">
        <f>(MAX(0,MIN(1,1-(Q3011-scaling_params!$B$8)/(scaling_params!$C$8-scaling_params!$B$8)))+MAX(0,MIN(1,(R3011-scaling_params!$B$9)/(scaling_params!$C$9-scaling_params!$B$9)))+MAX(0,MIN(1,(S3011-scaling_params!$B$10)/(scaling_params!$C$10-scaling_params!$B$10))))/3</f>
        <v>0.577283445</v>
      </c>
      <c r="AB3011" s="15">
        <f>(MAX(0,MIN(1,(U3011-scaling_params!$B$12)/(scaling_params!$C$12-scaling_params!$B$12)))+MAX(0,MIN(1,(V3011-scaling_params!$B$13)/(scaling_params!$C$13-scaling_params!$B$13))))/2</f>
        <v>0.5354545455</v>
      </c>
      <c r="AC3011" s="13">
        <f>(scaling_params!$G$2*X3011+scaling_params!$G$3*Y3011+scaling_params!$G$4*Z3011+scaling_params!$G$5*AA3011+scaling_params!$G$6*AB3011)*100</f>
        <v>68.95023542</v>
      </c>
      <c r="AD3011" s="11" t="s">
        <v>684</v>
      </c>
      <c r="AE3011" s="11">
        <f t="shared" si="2"/>
        <v>1</v>
      </c>
    </row>
    <row r="3012" ht="15.75" customHeight="1">
      <c r="A3012" s="11" t="s">
        <v>689</v>
      </c>
      <c r="B3012" s="11" t="s">
        <v>683</v>
      </c>
      <c r="C3012" s="11" t="s">
        <v>164</v>
      </c>
      <c r="D3012" s="11" t="s">
        <v>170</v>
      </c>
      <c r="E3012" s="12">
        <v>2024.0</v>
      </c>
      <c r="F3012" s="11" t="s">
        <v>171</v>
      </c>
      <c r="G3012" s="11" t="s">
        <v>184</v>
      </c>
      <c r="H3012" s="11">
        <v>2.0</v>
      </c>
      <c r="I3012" s="13">
        <v>15.8</v>
      </c>
      <c r="J3012" s="11">
        <v>0.0</v>
      </c>
      <c r="K3012" s="13">
        <v>1.8</v>
      </c>
      <c r="L3012" s="13">
        <v>5.5</v>
      </c>
      <c r="M3012" s="11">
        <v>10.0</v>
      </c>
      <c r="N3012" s="14">
        <v>0.74</v>
      </c>
      <c r="O3012" s="13">
        <v>71.6</v>
      </c>
      <c r="P3012" s="13">
        <v>7.4</v>
      </c>
      <c r="Q3012" s="13">
        <v>14.9</v>
      </c>
      <c r="R3012" s="13">
        <v>14.2</v>
      </c>
      <c r="S3012" s="13">
        <v>3.7</v>
      </c>
      <c r="T3012" s="13">
        <v>3.4</v>
      </c>
      <c r="U3012" s="13">
        <v>2.2</v>
      </c>
      <c r="V3012" s="13">
        <v>69.5</v>
      </c>
      <c r="W3012" s="11" t="str">
        <f t="shared" si="1"/>
        <v>Benchmark|Bankinter|Risk|2024</v>
      </c>
      <c r="X3012" s="15">
        <f>(MAX(0,MIN(1,1-(K3012-scaling_params!$B$2)/(scaling_params!$C$2-scaling_params!$B$2)))+MAX(0,MIN(1,(L3012-scaling_params!$B$3)/(scaling_params!$C$3-scaling_params!$B$3))))/2</f>
        <v>0.5504901961</v>
      </c>
      <c r="Y3012" s="15">
        <f>(MAX(0,MIN(1,(M3012-scaling_params!$B$4)/(scaling_params!$C$4-scaling_params!$B$4)))+MAX(0,MIN(1,(N3012-scaling_params!$B$5)/(scaling_params!$C$5-scaling_params!$B$5))))/2</f>
        <v>0.4839285714</v>
      </c>
      <c r="Z3012" s="15">
        <f>(MAX(0,MIN(1,(O3012-scaling_params!$B$6)/(scaling_params!$C$6-scaling_params!$B$6)))+MAX(0,MIN(1,1-(P3012-scaling_params!$B$7)/(scaling_params!$C$7-scaling_params!$B$7)))+MAX(0,MIN(1,(T3012-scaling_params!$B$11)/(scaling_params!$C$11-scaling_params!$B$11))))/3</f>
        <v>0.5906392956</v>
      </c>
      <c r="AA3012" s="15">
        <f>(MAX(0,MIN(1,1-(Q3012-scaling_params!$B$8)/(scaling_params!$C$8-scaling_params!$B$8)))+MAX(0,MIN(1,(R3012-scaling_params!$B$9)/(scaling_params!$C$9-scaling_params!$B$9)))+MAX(0,MIN(1,(S3012-scaling_params!$B$10)/(scaling_params!$C$10-scaling_params!$B$10))))/3</f>
        <v>0.574553239</v>
      </c>
      <c r="AB3012" s="15">
        <f>(MAX(0,MIN(1,(U3012-scaling_params!$B$12)/(scaling_params!$C$12-scaling_params!$B$12)))+MAX(0,MIN(1,(V3012-scaling_params!$B$13)/(scaling_params!$C$13-scaling_params!$B$13))))/2</f>
        <v>0.5372727273</v>
      </c>
      <c r="AC3012" s="13">
        <f>(scaling_params!$G$2*X3012+scaling_params!$G$3*Y3012+scaling_params!$G$4*Z3012+scaling_params!$G$5*AA3012+scaling_params!$G$6*AB3012)*100</f>
        <v>54.64081967</v>
      </c>
      <c r="AD3012" s="11" t="s">
        <v>684</v>
      </c>
      <c r="AE3012" s="11">
        <f t="shared" si="2"/>
        <v>1</v>
      </c>
    </row>
    <row r="3013" ht="15.75" customHeight="1">
      <c r="A3013" s="11" t="s">
        <v>689</v>
      </c>
      <c r="B3013" s="11" t="s">
        <v>683</v>
      </c>
      <c r="C3013" s="11" t="s">
        <v>164</v>
      </c>
      <c r="D3013" s="11" t="s">
        <v>170</v>
      </c>
      <c r="E3013" s="12">
        <v>2025.0</v>
      </c>
      <c r="F3013" s="11" t="s">
        <v>171</v>
      </c>
      <c r="G3013" s="11" t="s">
        <v>184</v>
      </c>
      <c r="H3013" s="11">
        <v>2.0</v>
      </c>
      <c r="I3013" s="13">
        <v>15.2</v>
      </c>
      <c r="J3013" s="11">
        <v>0.0</v>
      </c>
      <c r="K3013" s="13">
        <v>2.2</v>
      </c>
      <c r="L3013" s="13">
        <v>8.0</v>
      </c>
      <c r="M3013" s="11">
        <v>25.0</v>
      </c>
      <c r="N3013" s="14">
        <v>0.78</v>
      </c>
      <c r="O3013" s="13">
        <v>69.7</v>
      </c>
      <c r="P3013" s="13">
        <v>6.4</v>
      </c>
      <c r="Q3013" s="13">
        <v>14.4</v>
      </c>
      <c r="R3013" s="13">
        <v>16.0</v>
      </c>
      <c r="S3013" s="13">
        <v>3.5</v>
      </c>
      <c r="T3013" s="13">
        <v>3.1</v>
      </c>
      <c r="U3013" s="13">
        <v>2.0</v>
      </c>
      <c r="V3013" s="13">
        <v>81.3</v>
      </c>
      <c r="W3013" s="11" t="str">
        <f t="shared" si="1"/>
        <v>Benchmark|Bankinter|Risk|2025</v>
      </c>
      <c r="X3013" s="15">
        <f>(MAX(0,MIN(1,1-(K3013-scaling_params!$B$2)/(scaling_params!$C$2-scaling_params!$B$2)))+MAX(0,MIN(1,(L3013-scaling_params!$B$3)/(scaling_params!$C$3-scaling_params!$B$3))))/2</f>
        <v>0.6676470588</v>
      </c>
      <c r="Y3013" s="15">
        <f>(MAX(0,MIN(1,(M3013-scaling_params!$B$4)/(scaling_params!$C$4-scaling_params!$B$4)))+MAX(0,MIN(1,(N3013-scaling_params!$B$5)/(scaling_params!$C$5-scaling_params!$B$5))))/2</f>
        <v>0.6053571429</v>
      </c>
      <c r="Z3013" s="15">
        <f>(MAX(0,MIN(1,(O3013-scaling_params!$B$6)/(scaling_params!$C$6-scaling_params!$B$6)))+MAX(0,MIN(1,1-(P3013-scaling_params!$B$7)/(scaling_params!$C$7-scaling_params!$B$7)))+MAX(0,MIN(1,(T3013-scaling_params!$B$11)/(scaling_params!$C$11-scaling_params!$B$11))))/3</f>
        <v>0.6208048218</v>
      </c>
      <c r="AA3013" s="15">
        <f>(MAX(0,MIN(1,1-(Q3013-scaling_params!$B$8)/(scaling_params!$C$8-scaling_params!$B$8)))+MAX(0,MIN(1,(R3013-scaling_params!$B$9)/(scaling_params!$C$9-scaling_params!$B$9)))+MAX(0,MIN(1,(S3013-scaling_params!$B$10)/(scaling_params!$C$10-scaling_params!$B$10))))/3</f>
        <v>0.6498341569</v>
      </c>
      <c r="AB3013" s="15">
        <f>(MAX(0,MIN(1,(U3013-scaling_params!$B$12)/(scaling_params!$C$12-scaling_params!$B$12)))+MAX(0,MIN(1,(V3013-scaling_params!$B$13)/(scaling_params!$C$13-scaling_params!$B$13))))/2</f>
        <v>0.5945454545</v>
      </c>
      <c r="AC3013" s="13">
        <f>(scaling_params!$G$2*X3013+scaling_params!$G$3*Y3013+scaling_params!$G$4*Z3013+scaling_params!$G$5*AA3013+scaling_params!$G$6*AB3013)*100</f>
        <v>62.95722958</v>
      </c>
      <c r="AD3013" s="11" t="s">
        <v>684</v>
      </c>
      <c r="AE3013" s="11">
        <f t="shared" si="2"/>
        <v>1</v>
      </c>
    </row>
    <row r="3014" ht="15.75" customHeight="1">
      <c r="A3014" s="11" t="s">
        <v>690</v>
      </c>
      <c r="B3014" s="11" t="s">
        <v>683</v>
      </c>
      <c r="C3014" s="11" t="s">
        <v>164</v>
      </c>
      <c r="D3014" s="11" t="s">
        <v>170</v>
      </c>
      <c r="E3014" s="12">
        <v>2024.0</v>
      </c>
      <c r="F3014" s="11" t="s">
        <v>171</v>
      </c>
      <c r="G3014" s="11" t="s">
        <v>167</v>
      </c>
      <c r="H3014" s="11">
        <v>1.0</v>
      </c>
      <c r="I3014" s="13">
        <v>15.8</v>
      </c>
      <c r="J3014" s="11">
        <v>0.0</v>
      </c>
      <c r="K3014" s="13">
        <v>1.8</v>
      </c>
      <c r="L3014" s="13">
        <v>5.6</v>
      </c>
      <c r="M3014" s="11">
        <v>5.0</v>
      </c>
      <c r="N3014" s="14">
        <v>0.81</v>
      </c>
      <c r="O3014" s="13">
        <v>71.6</v>
      </c>
      <c r="P3014" s="13">
        <v>7.4</v>
      </c>
      <c r="Q3014" s="13">
        <v>14.9</v>
      </c>
      <c r="R3014" s="13">
        <v>14.2</v>
      </c>
      <c r="S3014" s="13">
        <v>3.8</v>
      </c>
      <c r="T3014" s="13">
        <v>3.7</v>
      </c>
      <c r="U3014" s="13">
        <v>2.2</v>
      </c>
      <c r="V3014" s="13">
        <v>75.9</v>
      </c>
      <c r="W3014" s="11" t="str">
        <f t="shared" si="1"/>
        <v>Benchmark|Bankinter|Risk|2024</v>
      </c>
      <c r="X3014" s="15">
        <f>(MAX(0,MIN(1,1-(K3014-scaling_params!$B$2)/(scaling_params!$C$2-scaling_params!$B$2)))+MAX(0,MIN(1,(L3014-scaling_params!$B$3)/(scaling_params!$C$3-scaling_params!$B$3))))/2</f>
        <v>0.5578431373</v>
      </c>
      <c r="Y3014" s="15">
        <f>(MAX(0,MIN(1,(M3014-scaling_params!$B$4)/(scaling_params!$C$4-scaling_params!$B$4)))+MAX(0,MIN(1,(N3014-scaling_params!$B$5)/(scaling_params!$C$5-scaling_params!$B$5))))/2</f>
        <v>0.5476190476</v>
      </c>
      <c r="Z3014" s="15">
        <f>(MAX(0,MIN(1,(O3014-scaling_params!$B$6)/(scaling_params!$C$6-scaling_params!$B$6)))+MAX(0,MIN(1,1-(P3014-scaling_params!$B$7)/(scaling_params!$C$7-scaling_params!$B$7)))+MAX(0,MIN(1,(T3014-scaling_params!$B$11)/(scaling_params!$C$11-scaling_params!$B$11))))/3</f>
        <v>0.6192107242</v>
      </c>
      <c r="AA3014" s="15">
        <f>(MAX(0,MIN(1,1-(Q3014-scaling_params!$B$8)/(scaling_params!$C$8-scaling_params!$B$8)))+MAX(0,MIN(1,(R3014-scaling_params!$B$9)/(scaling_params!$C$9-scaling_params!$B$9)))+MAX(0,MIN(1,(S3014-scaling_params!$B$10)/(scaling_params!$C$10-scaling_params!$B$10))))/3</f>
        <v>0.5843571606</v>
      </c>
      <c r="AB3014" s="15">
        <f>(MAX(0,MIN(1,(U3014-scaling_params!$B$12)/(scaling_params!$C$12-scaling_params!$B$12)))+MAX(0,MIN(1,(V3014-scaling_params!$B$13)/(scaling_params!$C$13-scaling_params!$B$13))))/2</f>
        <v>0.5954545455</v>
      </c>
      <c r="AC3014" s="13">
        <f>(scaling_params!$G$2*X3014+scaling_params!$G$3*Y3014+scaling_params!$G$4*Z3014+scaling_params!$G$5*AA3014+scaling_params!$G$6*AB3014)*100</f>
        <v>57.84086302</v>
      </c>
      <c r="AD3014" s="11" t="s">
        <v>684</v>
      </c>
      <c r="AE3014" s="11">
        <f t="shared" si="2"/>
        <v>1</v>
      </c>
    </row>
    <row r="3015" ht="15.75" customHeight="1">
      <c r="A3015" s="11" t="s">
        <v>690</v>
      </c>
      <c r="B3015" s="11" t="s">
        <v>683</v>
      </c>
      <c r="C3015" s="11" t="s">
        <v>164</v>
      </c>
      <c r="D3015" s="11" t="s">
        <v>170</v>
      </c>
      <c r="E3015" s="12">
        <v>2025.0</v>
      </c>
      <c r="F3015" s="11" t="s">
        <v>171</v>
      </c>
      <c r="G3015" s="11" t="s">
        <v>167</v>
      </c>
      <c r="H3015" s="11">
        <v>1.0</v>
      </c>
      <c r="I3015" s="13">
        <v>15.2</v>
      </c>
      <c r="J3015" s="11">
        <v>0.0</v>
      </c>
      <c r="K3015" s="13">
        <v>2.2</v>
      </c>
      <c r="L3015" s="13">
        <v>6.3</v>
      </c>
      <c r="M3015" s="11">
        <v>20.0</v>
      </c>
      <c r="N3015" s="14">
        <v>0.86</v>
      </c>
      <c r="O3015" s="13">
        <v>69.7</v>
      </c>
      <c r="P3015" s="13">
        <v>6.4</v>
      </c>
      <c r="Q3015" s="13">
        <v>14.4</v>
      </c>
      <c r="R3015" s="13">
        <v>16.0</v>
      </c>
      <c r="S3015" s="13">
        <v>4.5</v>
      </c>
      <c r="T3015" s="13">
        <v>3.9</v>
      </c>
      <c r="U3015" s="13">
        <v>2.0</v>
      </c>
      <c r="V3015" s="13">
        <v>74.7</v>
      </c>
      <c r="W3015" s="11" t="str">
        <f t="shared" si="1"/>
        <v>Benchmark|Bankinter|Risk|2025</v>
      </c>
      <c r="X3015" s="15">
        <f>(MAX(0,MIN(1,1-(K3015-scaling_params!$B$2)/(scaling_params!$C$2-scaling_params!$B$2)))+MAX(0,MIN(1,(L3015-scaling_params!$B$3)/(scaling_params!$C$3-scaling_params!$B$3))))/2</f>
        <v>0.5426470588</v>
      </c>
      <c r="Y3015" s="15">
        <f>(MAX(0,MIN(1,(M3015-scaling_params!$B$4)/(scaling_params!$C$4-scaling_params!$B$4)))+MAX(0,MIN(1,(N3015-scaling_params!$B$5)/(scaling_params!$C$5-scaling_params!$B$5))))/2</f>
        <v>0.681547619</v>
      </c>
      <c r="Z3015" s="15">
        <f>(MAX(0,MIN(1,(O3015-scaling_params!$B$6)/(scaling_params!$C$6-scaling_params!$B$6)))+MAX(0,MIN(1,1-(P3015-scaling_params!$B$7)/(scaling_params!$C$7-scaling_params!$B$7)))+MAX(0,MIN(1,(T3015-scaling_params!$B$11)/(scaling_params!$C$11-scaling_params!$B$11))))/3</f>
        <v>0.696995298</v>
      </c>
      <c r="AA3015" s="15">
        <f>(MAX(0,MIN(1,1-(Q3015-scaling_params!$B$8)/(scaling_params!$C$8-scaling_params!$B$8)))+MAX(0,MIN(1,(R3015-scaling_params!$B$9)/(scaling_params!$C$9-scaling_params!$B$9)))+MAX(0,MIN(1,(S3015-scaling_params!$B$10)/(scaling_params!$C$10-scaling_params!$B$10))))/3</f>
        <v>0.7478733726</v>
      </c>
      <c r="AB3015" s="15">
        <f>(MAX(0,MIN(1,(U3015-scaling_params!$B$12)/(scaling_params!$C$12-scaling_params!$B$12)))+MAX(0,MIN(1,(V3015-scaling_params!$B$13)/(scaling_params!$C$13-scaling_params!$B$13))))/2</f>
        <v>0.5345454545</v>
      </c>
      <c r="AC3015" s="13">
        <f>(scaling_params!$G$2*X3015+scaling_params!$G$3*Y3015+scaling_params!$G$4*Z3015+scaling_params!$G$5*AA3015+scaling_params!$G$6*AB3015)*100</f>
        <v>64.61817215</v>
      </c>
      <c r="AD3015" s="11" t="s">
        <v>684</v>
      </c>
      <c r="AE3015" s="11">
        <f t="shared" si="2"/>
        <v>1</v>
      </c>
    </row>
    <row r="3016" ht="15.75" customHeight="1">
      <c r="A3016" s="11" t="s">
        <v>691</v>
      </c>
      <c r="B3016" s="11" t="s">
        <v>683</v>
      </c>
      <c r="C3016" s="11" t="s">
        <v>164</v>
      </c>
      <c r="D3016" s="11" t="s">
        <v>181</v>
      </c>
      <c r="E3016" s="12">
        <v>2024.0</v>
      </c>
      <c r="F3016" s="11" t="s">
        <v>171</v>
      </c>
      <c r="G3016" s="11" t="s">
        <v>184</v>
      </c>
      <c r="H3016" s="11">
        <v>4.0</v>
      </c>
      <c r="I3016" s="13">
        <v>15.8</v>
      </c>
      <c r="J3016" s="11">
        <v>0.0</v>
      </c>
      <c r="K3016" s="13">
        <v>1.7</v>
      </c>
      <c r="L3016" s="13">
        <v>5.9</v>
      </c>
      <c r="M3016" s="11">
        <v>-2.0</v>
      </c>
      <c r="N3016" s="14">
        <v>0.78</v>
      </c>
      <c r="O3016" s="13">
        <v>71.1</v>
      </c>
      <c r="P3016" s="13">
        <v>5.9</v>
      </c>
      <c r="Q3016" s="13">
        <v>16.5</v>
      </c>
      <c r="R3016" s="13">
        <v>13.8</v>
      </c>
      <c r="S3016" s="13">
        <v>3.8</v>
      </c>
      <c r="T3016" s="13">
        <v>3.2</v>
      </c>
      <c r="U3016" s="13">
        <v>1.5</v>
      </c>
      <c r="V3016" s="13">
        <v>77.0</v>
      </c>
      <c r="W3016" s="11" t="str">
        <f t="shared" si="1"/>
        <v>Benchmark|Bankinter|Corporate|2024</v>
      </c>
      <c r="X3016" s="15">
        <f>(MAX(0,MIN(1,1-(K3016-scaling_params!$B$2)/(scaling_params!$C$2-scaling_params!$B$2)))+MAX(0,MIN(1,(L3016-scaling_params!$B$3)/(scaling_params!$C$3-scaling_params!$B$3))))/2</f>
        <v>0.5965686275</v>
      </c>
      <c r="Y3016" s="15">
        <f>(MAX(0,MIN(1,(M3016-scaling_params!$B$4)/(scaling_params!$C$4-scaling_params!$B$4)))+MAX(0,MIN(1,(N3016-scaling_params!$B$5)/(scaling_params!$C$5-scaling_params!$B$5))))/2</f>
        <v>0.4767857143</v>
      </c>
      <c r="Z3016" s="15">
        <f>(MAX(0,MIN(1,(O3016-scaling_params!$B$6)/(scaling_params!$C$6-scaling_params!$B$6)))+MAX(0,MIN(1,1-(P3016-scaling_params!$B$7)/(scaling_params!$C$7-scaling_params!$B$7)))+MAX(0,MIN(1,(T3016-scaling_params!$B$11)/(scaling_params!$C$11-scaling_params!$B$11))))/3</f>
        <v>0.6984759866</v>
      </c>
      <c r="AA3016" s="15">
        <f>(MAX(0,MIN(1,1-(Q3016-scaling_params!$B$8)/(scaling_params!$C$8-scaling_params!$B$8)))+MAX(0,MIN(1,(R3016-scaling_params!$B$9)/(scaling_params!$C$9-scaling_params!$B$9)))+MAX(0,MIN(1,(S3016-scaling_params!$B$10)/(scaling_params!$C$10-scaling_params!$B$10))))/3</f>
        <v>0.5068734628</v>
      </c>
      <c r="AB3016" s="15">
        <f>(MAX(0,MIN(1,(U3016-scaling_params!$B$12)/(scaling_params!$C$12-scaling_params!$B$12)))+MAX(0,MIN(1,(V3016-scaling_params!$B$13)/(scaling_params!$C$13-scaling_params!$B$13))))/2</f>
        <v>0.4304545455</v>
      </c>
      <c r="AC3016" s="13">
        <f>(scaling_params!$G$2*X3016+scaling_params!$G$3*Y3016+scaling_params!$G$4*Z3016+scaling_params!$G$5*AA3016+scaling_params!$G$6*AB3016)*100</f>
        <v>55.6383493</v>
      </c>
      <c r="AD3016" s="11" t="s">
        <v>684</v>
      </c>
      <c r="AE3016" s="11">
        <f t="shared" si="2"/>
        <v>1</v>
      </c>
    </row>
    <row r="3017" ht="15.75" customHeight="1">
      <c r="A3017" s="11" t="s">
        <v>691</v>
      </c>
      <c r="B3017" s="11" t="s">
        <v>683</v>
      </c>
      <c r="C3017" s="11" t="s">
        <v>164</v>
      </c>
      <c r="D3017" s="11" t="s">
        <v>181</v>
      </c>
      <c r="E3017" s="12">
        <v>2025.0</v>
      </c>
      <c r="F3017" s="11" t="s">
        <v>171</v>
      </c>
      <c r="G3017" s="11" t="s">
        <v>184</v>
      </c>
      <c r="H3017" s="11">
        <v>4.0</v>
      </c>
      <c r="I3017" s="13">
        <v>15.2</v>
      </c>
      <c r="J3017" s="11">
        <v>0.0</v>
      </c>
      <c r="K3017" s="13">
        <v>1.4</v>
      </c>
      <c r="L3017" s="13">
        <v>7.1</v>
      </c>
      <c r="M3017" s="11">
        <v>27.0</v>
      </c>
      <c r="N3017" s="14">
        <v>0.76</v>
      </c>
      <c r="O3017" s="13">
        <v>73.8</v>
      </c>
      <c r="P3017" s="13">
        <v>5.6</v>
      </c>
      <c r="Q3017" s="13">
        <v>14.9</v>
      </c>
      <c r="R3017" s="13">
        <v>13.8</v>
      </c>
      <c r="S3017" s="13">
        <v>3.5</v>
      </c>
      <c r="T3017" s="13">
        <v>3.8</v>
      </c>
      <c r="U3017" s="13">
        <v>2.0</v>
      </c>
      <c r="V3017" s="13">
        <v>73.7</v>
      </c>
      <c r="W3017" s="11" t="str">
        <f t="shared" si="1"/>
        <v>Benchmark|Bankinter|Corporate|2025</v>
      </c>
      <c r="X3017" s="15">
        <f>(MAX(0,MIN(1,1-(K3017-scaling_params!$B$2)/(scaling_params!$C$2-scaling_params!$B$2)))+MAX(0,MIN(1,(L3017-scaling_params!$B$3)/(scaling_params!$C$3-scaling_params!$B$3))))/2</f>
        <v>0.7348039216</v>
      </c>
      <c r="Y3017" s="15">
        <f>(MAX(0,MIN(1,(M3017-scaling_params!$B$4)/(scaling_params!$C$4-scaling_params!$B$4)))+MAX(0,MIN(1,(N3017-scaling_params!$B$5)/(scaling_params!$C$5-scaling_params!$B$5))))/2</f>
        <v>0.5898809524</v>
      </c>
      <c r="Z3017" s="15">
        <f>(MAX(0,MIN(1,(O3017-scaling_params!$B$6)/(scaling_params!$C$6-scaling_params!$B$6)))+MAX(0,MIN(1,1-(P3017-scaling_params!$B$7)/(scaling_params!$C$7-scaling_params!$B$7)))+MAX(0,MIN(1,(T3017-scaling_params!$B$11)/(scaling_params!$C$11-scaling_params!$B$11))))/3</f>
        <v>0.8272003262</v>
      </c>
      <c r="AA3017" s="15">
        <f>(MAX(0,MIN(1,1-(Q3017-scaling_params!$B$8)/(scaling_params!$C$8-scaling_params!$B$8)))+MAX(0,MIN(1,(R3017-scaling_params!$B$9)/(scaling_params!$C$9-scaling_params!$B$9)))+MAX(0,MIN(1,(S3017-scaling_params!$B$10)/(scaling_params!$C$10-scaling_params!$B$10))))/3</f>
        <v>0.5380677587</v>
      </c>
      <c r="AB3017" s="15">
        <f>(MAX(0,MIN(1,(U3017-scaling_params!$B$12)/(scaling_params!$C$12-scaling_params!$B$12)))+MAX(0,MIN(1,(V3017-scaling_params!$B$13)/(scaling_params!$C$13-scaling_params!$B$13))))/2</f>
        <v>0.5254545455</v>
      </c>
      <c r="AC3017" s="13">
        <f>(scaling_params!$G$2*X3017+scaling_params!$G$3*Y3017+scaling_params!$G$4*Z3017+scaling_params!$G$5*AA3017+scaling_params!$G$6*AB3017)*100</f>
        <v>66.23965839</v>
      </c>
      <c r="AD3017" s="11" t="s">
        <v>684</v>
      </c>
      <c r="AE3017" s="11">
        <f t="shared" si="2"/>
        <v>1</v>
      </c>
    </row>
    <row r="3018" ht="15.75" customHeight="1">
      <c r="A3018" s="11" t="s">
        <v>692</v>
      </c>
      <c r="B3018" s="11" t="s">
        <v>683</v>
      </c>
      <c r="C3018" s="11" t="s">
        <v>164</v>
      </c>
      <c r="D3018" s="11" t="s">
        <v>165</v>
      </c>
      <c r="E3018" s="12">
        <v>2024.0</v>
      </c>
      <c r="F3018" s="11" t="s">
        <v>166</v>
      </c>
      <c r="G3018" s="11" t="s">
        <v>172</v>
      </c>
      <c r="H3018" s="11">
        <v>5.0</v>
      </c>
      <c r="I3018" s="13">
        <v>15.8</v>
      </c>
      <c r="J3018" s="11">
        <v>1.0</v>
      </c>
      <c r="K3018" s="13">
        <v>3.3</v>
      </c>
      <c r="L3018" s="13">
        <v>4.7</v>
      </c>
      <c r="M3018" s="11">
        <v>-24.0</v>
      </c>
      <c r="N3018" s="14">
        <v>0.68</v>
      </c>
      <c r="O3018" s="13">
        <v>65.3</v>
      </c>
      <c r="P3018" s="13">
        <v>7.3</v>
      </c>
      <c r="Q3018" s="13">
        <v>15.9</v>
      </c>
      <c r="R3018" s="13">
        <v>12.6</v>
      </c>
      <c r="S3018" s="13">
        <v>2.5</v>
      </c>
      <c r="T3018" s="13">
        <v>2.3</v>
      </c>
      <c r="U3018" s="13">
        <v>1.5</v>
      </c>
      <c r="V3018" s="13">
        <v>64.0</v>
      </c>
      <c r="W3018" s="11" t="str">
        <f t="shared" si="1"/>
        <v>Benchmark|Bankinter|Operations|2024</v>
      </c>
      <c r="X3018" s="15">
        <f>(MAX(0,MIN(1,1-(K3018-scaling_params!$B$2)/(scaling_params!$C$2-scaling_params!$B$2)))+MAX(0,MIN(1,(L3018-scaling_params!$B$3)/(scaling_params!$C$3-scaling_params!$B$3))))/2</f>
        <v>0.2416666667</v>
      </c>
      <c r="Y3018" s="15">
        <f>(MAX(0,MIN(1,(M3018-scaling_params!$B$4)/(scaling_params!$C$4-scaling_params!$B$4)))+MAX(0,MIN(1,(N3018-scaling_params!$B$5)/(scaling_params!$C$5-scaling_params!$B$5))))/2</f>
        <v>0.2470238095</v>
      </c>
      <c r="Z3018" s="15">
        <f>(MAX(0,MIN(1,(O3018-scaling_params!$B$6)/(scaling_params!$C$6-scaling_params!$B$6)))+MAX(0,MIN(1,1-(P3018-scaling_params!$B$7)/(scaling_params!$C$7-scaling_params!$B$7)))+MAX(0,MIN(1,(T3018-scaling_params!$B$11)/(scaling_params!$C$11-scaling_params!$B$11))))/3</f>
        <v>0.3909260038</v>
      </c>
      <c r="AA3018" s="15">
        <f>(MAX(0,MIN(1,1-(Q3018-scaling_params!$B$8)/(scaling_params!$C$8-scaling_params!$B$8)))+MAX(0,MIN(1,(R3018-scaling_params!$B$9)/(scaling_params!$C$9-scaling_params!$B$9)))+MAX(0,MIN(1,(S3018-scaling_params!$B$10)/(scaling_params!$C$10-scaling_params!$B$10))))/3</f>
        <v>0.3515168438</v>
      </c>
      <c r="AB3018" s="15">
        <f>(MAX(0,MIN(1,(U3018-scaling_params!$B$12)/(scaling_params!$C$12-scaling_params!$B$12)))+MAX(0,MIN(1,(V3018-scaling_params!$B$13)/(scaling_params!$C$13-scaling_params!$B$13))))/2</f>
        <v>0.3122727273</v>
      </c>
      <c r="AC3018" s="13">
        <f>(scaling_params!$G$2*X3018+scaling_params!$G$3*Y3018+scaling_params!$G$4*Z3018+scaling_params!$G$5*AA3018+scaling_params!$G$6*AB3018)*100</f>
        <v>30.54250191</v>
      </c>
      <c r="AD3018" s="11" t="s">
        <v>684</v>
      </c>
      <c r="AE3018" s="11">
        <f t="shared" si="2"/>
        <v>1</v>
      </c>
    </row>
    <row r="3019" ht="15.75" customHeight="1">
      <c r="A3019" s="11" t="s">
        <v>692</v>
      </c>
      <c r="B3019" s="11" t="s">
        <v>683</v>
      </c>
      <c r="C3019" s="11" t="s">
        <v>164</v>
      </c>
      <c r="D3019" s="11" t="s">
        <v>165</v>
      </c>
      <c r="E3019" s="12">
        <v>2025.0</v>
      </c>
      <c r="F3019" s="11" t="s">
        <v>166</v>
      </c>
      <c r="G3019" s="11" t="s">
        <v>172</v>
      </c>
      <c r="H3019" s="11">
        <v>5.0</v>
      </c>
      <c r="I3019" s="13">
        <v>15.2</v>
      </c>
      <c r="J3019" s="11">
        <v>0.0</v>
      </c>
      <c r="K3019" s="13">
        <v>3.5</v>
      </c>
      <c r="L3019" s="13">
        <v>5.4</v>
      </c>
      <c r="M3019" s="11">
        <v>-1.0</v>
      </c>
      <c r="N3019" s="14">
        <v>0.64</v>
      </c>
      <c r="O3019" s="13">
        <v>67.6</v>
      </c>
      <c r="P3019" s="13">
        <v>7.3</v>
      </c>
      <c r="Q3019" s="13">
        <v>15.9</v>
      </c>
      <c r="R3019" s="13">
        <v>13.5</v>
      </c>
      <c r="S3019" s="13">
        <v>2.9</v>
      </c>
      <c r="T3019" s="13">
        <v>2.2</v>
      </c>
      <c r="U3019" s="13">
        <v>2.1</v>
      </c>
      <c r="V3019" s="13">
        <v>58.0</v>
      </c>
      <c r="W3019" s="11" t="str">
        <f t="shared" si="1"/>
        <v>Benchmark|Bankinter|Operations|2025</v>
      </c>
      <c r="X3019" s="15">
        <f>(MAX(0,MIN(1,1-(K3019-scaling_params!$B$2)/(scaling_params!$C$2-scaling_params!$B$2)))+MAX(0,MIN(1,(L3019-scaling_params!$B$3)/(scaling_params!$C$3-scaling_params!$B$3))))/2</f>
        <v>0.2598039216</v>
      </c>
      <c r="Y3019" s="15">
        <f>(MAX(0,MIN(1,(M3019-scaling_params!$B$4)/(scaling_params!$C$4-scaling_params!$B$4)))+MAX(0,MIN(1,(N3019-scaling_params!$B$5)/(scaling_params!$C$5-scaling_params!$B$5))))/2</f>
        <v>0.306547619</v>
      </c>
      <c r="Z3019" s="15">
        <f>(MAX(0,MIN(1,(O3019-scaling_params!$B$6)/(scaling_params!$C$6-scaling_params!$B$6)))+MAX(0,MIN(1,1-(P3019-scaling_params!$B$7)/(scaling_params!$C$7-scaling_params!$B$7)))+MAX(0,MIN(1,(T3019-scaling_params!$B$11)/(scaling_params!$C$11-scaling_params!$B$11))))/3</f>
        <v>0.4193559897</v>
      </c>
      <c r="AA3019" s="15">
        <f>(MAX(0,MIN(1,1-(Q3019-scaling_params!$B$8)/(scaling_params!$C$8-scaling_params!$B$8)))+MAX(0,MIN(1,(R3019-scaling_params!$B$9)/(scaling_params!$C$9-scaling_params!$B$9)))+MAX(0,MIN(1,(S3019-scaling_params!$B$10)/(scaling_params!$C$10-scaling_params!$B$10))))/3</f>
        <v>0.4287072136</v>
      </c>
      <c r="AB3019" s="15">
        <f>(MAX(0,MIN(1,(U3019-scaling_params!$B$12)/(scaling_params!$C$12-scaling_params!$B$12)))+MAX(0,MIN(1,(V3019-scaling_params!$B$13)/(scaling_params!$C$13-scaling_params!$B$13))))/2</f>
        <v>0.4077272727</v>
      </c>
      <c r="AC3019" s="13">
        <f>(scaling_params!$G$2*X3019+scaling_params!$G$3*Y3019+scaling_params!$G$4*Z3019+scaling_params!$G$5*AA3019+scaling_params!$G$6*AB3019)*100</f>
        <v>35.52055574</v>
      </c>
      <c r="AD3019" s="11" t="s">
        <v>684</v>
      </c>
      <c r="AE3019" s="11">
        <f t="shared" si="2"/>
        <v>1</v>
      </c>
    </row>
    <row r="3020" ht="15.75" customHeight="1">
      <c r="A3020" s="11" t="s">
        <v>693</v>
      </c>
      <c r="B3020" s="11" t="s">
        <v>683</v>
      </c>
      <c r="C3020" s="11" t="s">
        <v>164</v>
      </c>
      <c r="D3020" s="11" t="s">
        <v>181</v>
      </c>
      <c r="E3020" s="12">
        <v>2024.0</v>
      </c>
      <c r="F3020" s="11" t="s">
        <v>171</v>
      </c>
      <c r="G3020" s="11" t="s">
        <v>172</v>
      </c>
      <c r="H3020" s="11">
        <v>5.0</v>
      </c>
      <c r="I3020" s="13">
        <v>15.8</v>
      </c>
      <c r="J3020" s="11">
        <v>0.0</v>
      </c>
      <c r="K3020" s="13">
        <v>1.7</v>
      </c>
      <c r="L3020" s="13">
        <v>6.5</v>
      </c>
      <c r="M3020" s="11">
        <v>29.0</v>
      </c>
      <c r="N3020" s="14">
        <v>0.8</v>
      </c>
      <c r="O3020" s="13">
        <v>71.1</v>
      </c>
      <c r="P3020" s="13">
        <v>5.9</v>
      </c>
      <c r="Q3020" s="13">
        <v>16.5</v>
      </c>
      <c r="R3020" s="13">
        <v>13.8</v>
      </c>
      <c r="S3020" s="13">
        <v>3.9</v>
      </c>
      <c r="T3020" s="13">
        <v>3.2</v>
      </c>
      <c r="U3020" s="13">
        <v>1.5</v>
      </c>
      <c r="V3020" s="13">
        <v>79.5</v>
      </c>
      <c r="W3020" s="11" t="str">
        <f t="shared" si="1"/>
        <v>Benchmark|Bankinter|Corporate|2024</v>
      </c>
      <c r="X3020" s="15">
        <f>(MAX(0,MIN(1,1-(K3020-scaling_params!$B$2)/(scaling_params!$C$2-scaling_params!$B$2)))+MAX(0,MIN(1,(L3020-scaling_params!$B$3)/(scaling_params!$C$3-scaling_params!$B$3))))/2</f>
        <v>0.6406862745</v>
      </c>
      <c r="Y3020" s="15">
        <f>(MAX(0,MIN(1,(M3020-scaling_params!$B$4)/(scaling_params!$C$4-scaling_params!$B$4)))+MAX(0,MIN(1,(N3020-scaling_params!$B$5)/(scaling_params!$C$5-scaling_params!$B$5))))/2</f>
        <v>0.6494047619</v>
      </c>
      <c r="Z3020" s="15">
        <f>(MAX(0,MIN(1,(O3020-scaling_params!$B$6)/(scaling_params!$C$6-scaling_params!$B$6)))+MAX(0,MIN(1,1-(P3020-scaling_params!$B$7)/(scaling_params!$C$7-scaling_params!$B$7)))+MAX(0,MIN(1,(T3020-scaling_params!$B$11)/(scaling_params!$C$11-scaling_params!$B$11))))/3</f>
        <v>0.6984759866</v>
      </c>
      <c r="AA3020" s="15">
        <f>(MAX(0,MIN(1,1-(Q3020-scaling_params!$B$8)/(scaling_params!$C$8-scaling_params!$B$8)))+MAX(0,MIN(1,(R3020-scaling_params!$B$9)/(scaling_params!$C$9-scaling_params!$B$9)))+MAX(0,MIN(1,(S3020-scaling_params!$B$10)/(scaling_params!$C$10-scaling_params!$B$10))))/3</f>
        <v>0.5166773844</v>
      </c>
      <c r="AB3020" s="15">
        <f>(MAX(0,MIN(1,(U3020-scaling_params!$B$12)/(scaling_params!$C$12-scaling_params!$B$12)))+MAX(0,MIN(1,(V3020-scaling_params!$B$13)/(scaling_params!$C$13-scaling_params!$B$13))))/2</f>
        <v>0.4531818182</v>
      </c>
      <c r="AC3020" s="13">
        <f>(scaling_params!$G$2*X3020+scaling_params!$G$3*Y3020+scaling_params!$G$4*Z3020+scaling_params!$G$5*AA3020+scaling_params!$G$6*AB3020)*100</f>
        <v>61.17239246</v>
      </c>
      <c r="AD3020" s="11" t="s">
        <v>684</v>
      </c>
      <c r="AE3020" s="11">
        <f t="shared" si="2"/>
        <v>1</v>
      </c>
    </row>
    <row r="3021" ht="15.75" customHeight="1">
      <c r="A3021" s="11" t="s">
        <v>693</v>
      </c>
      <c r="B3021" s="11" t="s">
        <v>683</v>
      </c>
      <c r="C3021" s="11" t="s">
        <v>164</v>
      </c>
      <c r="D3021" s="11" t="s">
        <v>181</v>
      </c>
      <c r="E3021" s="12">
        <v>2025.0</v>
      </c>
      <c r="F3021" s="11" t="s">
        <v>171</v>
      </c>
      <c r="G3021" s="11" t="s">
        <v>172</v>
      </c>
      <c r="H3021" s="11">
        <v>5.0</v>
      </c>
      <c r="I3021" s="13">
        <v>15.2</v>
      </c>
      <c r="J3021" s="11">
        <v>0.0</v>
      </c>
      <c r="K3021" s="13">
        <v>1.4</v>
      </c>
      <c r="L3021" s="13">
        <v>7.9</v>
      </c>
      <c r="M3021" s="11">
        <v>30.0</v>
      </c>
      <c r="N3021" s="14">
        <v>0.81</v>
      </c>
      <c r="O3021" s="13">
        <v>73.8</v>
      </c>
      <c r="P3021" s="13">
        <v>5.6</v>
      </c>
      <c r="Q3021" s="13">
        <v>14.9</v>
      </c>
      <c r="R3021" s="13">
        <v>13.8</v>
      </c>
      <c r="S3021" s="13">
        <v>3.9</v>
      </c>
      <c r="T3021" s="13">
        <v>3.6</v>
      </c>
      <c r="U3021" s="13">
        <v>2.0</v>
      </c>
      <c r="V3021" s="13">
        <v>69.7</v>
      </c>
      <c r="W3021" s="11" t="str">
        <f t="shared" si="1"/>
        <v>Benchmark|Bankinter|Corporate|2025</v>
      </c>
      <c r="X3021" s="15">
        <f>(MAX(0,MIN(1,1-(K3021-scaling_params!$B$2)/(scaling_params!$C$2-scaling_params!$B$2)))+MAX(0,MIN(1,(L3021-scaling_params!$B$3)/(scaling_params!$C$3-scaling_params!$B$3))))/2</f>
        <v>0.793627451</v>
      </c>
      <c r="Y3021" s="15">
        <f>(MAX(0,MIN(1,(M3021-scaling_params!$B$4)/(scaling_params!$C$4-scaling_params!$B$4)))+MAX(0,MIN(1,(N3021-scaling_params!$B$5)/(scaling_params!$C$5-scaling_params!$B$5))))/2</f>
        <v>0.6666666667</v>
      </c>
      <c r="Z3021" s="15">
        <f>(MAX(0,MIN(1,(O3021-scaling_params!$B$6)/(scaling_params!$C$6-scaling_params!$B$6)))+MAX(0,MIN(1,1-(P3021-scaling_params!$B$7)/(scaling_params!$C$7-scaling_params!$B$7)))+MAX(0,MIN(1,(T3021-scaling_params!$B$11)/(scaling_params!$C$11-scaling_params!$B$11))))/3</f>
        <v>0.8081527072</v>
      </c>
      <c r="AA3021" s="15">
        <f>(MAX(0,MIN(1,1-(Q3021-scaling_params!$B$8)/(scaling_params!$C$8-scaling_params!$B$8)))+MAX(0,MIN(1,(R3021-scaling_params!$B$9)/(scaling_params!$C$9-scaling_params!$B$9)))+MAX(0,MIN(1,(S3021-scaling_params!$B$10)/(scaling_params!$C$10-scaling_params!$B$10))))/3</f>
        <v>0.577283445</v>
      </c>
      <c r="AB3021" s="15">
        <f>(MAX(0,MIN(1,(U3021-scaling_params!$B$12)/(scaling_params!$C$12-scaling_params!$B$12)))+MAX(0,MIN(1,(V3021-scaling_params!$B$13)/(scaling_params!$C$13-scaling_params!$B$13))))/2</f>
        <v>0.4890909091</v>
      </c>
      <c r="AC3021" s="13">
        <f>(scaling_params!$G$2*X3021+scaling_params!$G$3*Y3021+scaling_params!$G$4*Z3021+scaling_params!$G$5*AA3021+scaling_params!$G$6*AB3021)*100</f>
        <v>69.23996174</v>
      </c>
      <c r="AD3021" s="11" t="s">
        <v>684</v>
      </c>
      <c r="AE3021" s="11">
        <f t="shared" si="2"/>
        <v>1</v>
      </c>
    </row>
    <row r="3022" ht="15.75" customHeight="1">
      <c r="A3022" s="11" t="s">
        <v>694</v>
      </c>
      <c r="B3022" s="11" t="s">
        <v>683</v>
      </c>
      <c r="C3022" s="11" t="s">
        <v>164</v>
      </c>
      <c r="D3022" s="11" t="s">
        <v>165</v>
      </c>
      <c r="E3022" s="12">
        <v>2024.0</v>
      </c>
      <c r="F3022" s="11" t="s">
        <v>166</v>
      </c>
      <c r="G3022" s="11" t="s">
        <v>172</v>
      </c>
      <c r="H3022" s="11">
        <v>2.0</v>
      </c>
      <c r="I3022" s="13">
        <v>15.8</v>
      </c>
      <c r="J3022" s="11">
        <v>0.0</v>
      </c>
      <c r="K3022" s="13">
        <v>3.3</v>
      </c>
      <c r="L3022" s="13">
        <v>6.0</v>
      </c>
      <c r="M3022" s="11">
        <v>-16.0</v>
      </c>
      <c r="N3022" s="14">
        <v>0.75</v>
      </c>
      <c r="O3022" s="13">
        <v>65.3</v>
      </c>
      <c r="P3022" s="13">
        <v>7.3</v>
      </c>
      <c r="Q3022" s="13">
        <v>15.9</v>
      </c>
      <c r="R3022" s="13">
        <v>12.6</v>
      </c>
      <c r="S3022" s="13">
        <v>3.5</v>
      </c>
      <c r="T3022" s="13">
        <v>3.3</v>
      </c>
      <c r="U3022" s="13">
        <v>1.5</v>
      </c>
      <c r="V3022" s="13">
        <v>68.1</v>
      </c>
      <c r="W3022" s="11" t="str">
        <f t="shared" si="1"/>
        <v>Benchmark|Bankinter|Operations|2024</v>
      </c>
      <c r="X3022" s="15">
        <f>(MAX(0,MIN(1,1-(K3022-scaling_params!$B$2)/(scaling_params!$C$2-scaling_params!$B$2)))+MAX(0,MIN(1,(L3022-scaling_params!$B$3)/(scaling_params!$C$3-scaling_params!$B$3))))/2</f>
        <v>0.337254902</v>
      </c>
      <c r="Y3022" s="15">
        <f>(MAX(0,MIN(1,(M3022-scaling_params!$B$4)/(scaling_params!$C$4-scaling_params!$B$4)))+MAX(0,MIN(1,(N3022-scaling_params!$B$5)/(scaling_params!$C$5-scaling_params!$B$5))))/2</f>
        <v>0.3726190476</v>
      </c>
      <c r="Z3022" s="15">
        <f>(MAX(0,MIN(1,(O3022-scaling_params!$B$6)/(scaling_params!$C$6-scaling_params!$B$6)))+MAX(0,MIN(1,1-(P3022-scaling_params!$B$7)/(scaling_params!$C$7-scaling_params!$B$7)))+MAX(0,MIN(1,(T3022-scaling_params!$B$11)/(scaling_params!$C$11-scaling_params!$B$11))))/3</f>
        <v>0.486164099</v>
      </c>
      <c r="AA3022" s="15">
        <f>(MAX(0,MIN(1,1-(Q3022-scaling_params!$B$8)/(scaling_params!$C$8-scaling_params!$B$8)))+MAX(0,MIN(1,(R3022-scaling_params!$B$9)/(scaling_params!$C$9-scaling_params!$B$9)))+MAX(0,MIN(1,(S3022-scaling_params!$B$10)/(scaling_params!$C$10-scaling_params!$B$10))))/3</f>
        <v>0.4495560595</v>
      </c>
      <c r="AB3022" s="15">
        <f>(MAX(0,MIN(1,(U3022-scaling_params!$B$12)/(scaling_params!$C$12-scaling_params!$B$12)))+MAX(0,MIN(1,(V3022-scaling_params!$B$13)/(scaling_params!$C$13-scaling_params!$B$13))))/2</f>
        <v>0.3495454545</v>
      </c>
      <c r="AC3022" s="13">
        <f>(scaling_params!$G$2*X3022+scaling_params!$G$3*Y3022+scaling_params!$G$4*Z3022+scaling_params!$G$5*AA3022+scaling_params!$G$6*AB3022)*100</f>
        <v>40.14371715</v>
      </c>
      <c r="AD3022" s="11" t="s">
        <v>684</v>
      </c>
      <c r="AE3022" s="11">
        <f t="shared" si="2"/>
        <v>1</v>
      </c>
    </row>
    <row r="3023" ht="15.75" customHeight="1">
      <c r="A3023" s="11" t="s">
        <v>694</v>
      </c>
      <c r="B3023" s="11" t="s">
        <v>683</v>
      </c>
      <c r="C3023" s="11" t="s">
        <v>164</v>
      </c>
      <c r="D3023" s="11" t="s">
        <v>165</v>
      </c>
      <c r="E3023" s="12">
        <v>2025.0</v>
      </c>
      <c r="F3023" s="11" t="s">
        <v>166</v>
      </c>
      <c r="G3023" s="11" t="s">
        <v>172</v>
      </c>
      <c r="H3023" s="11">
        <v>2.0</v>
      </c>
      <c r="I3023" s="13">
        <v>15.2</v>
      </c>
      <c r="J3023" s="11">
        <v>0.0</v>
      </c>
      <c r="K3023" s="13">
        <v>3.5</v>
      </c>
      <c r="L3023" s="13">
        <v>6.2</v>
      </c>
      <c r="M3023" s="11">
        <v>4.0</v>
      </c>
      <c r="N3023" s="14">
        <v>0.81</v>
      </c>
      <c r="O3023" s="13">
        <v>67.6</v>
      </c>
      <c r="P3023" s="13">
        <v>7.3</v>
      </c>
      <c r="Q3023" s="13">
        <v>15.9</v>
      </c>
      <c r="R3023" s="13">
        <v>13.5</v>
      </c>
      <c r="S3023" s="13">
        <v>3.6</v>
      </c>
      <c r="T3023" s="13">
        <v>4.6</v>
      </c>
      <c r="U3023" s="13">
        <v>2.1</v>
      </c>
      <c r="V3023" s="13">
        <v>70.4</v>
      </c>
      <c r="W3023" s="11" t="str">
        <f t="shared" si="1"/>
        <v>Benchmark|Bankinter|Operations|2025</v>
      </c>
      <c r="X3023" s="15">
        <f>(MAX(0,MIN(1,1-(K3023-scaling_params!$B$2)/(scaling_params!$C$2-scaling_params!$B$2)))+MAX(0,MIN(1,(L3023-scaling_params!$B$3)/(scaling_params!$C$3-scaling_params!$B$3))))/2</f>
        <v>0.318627451</v>
      </c>
      <c r="Y3023" s="15">
        <f>(MAX(0,MIN(1,(M3023-scaling_params!$B$4)/(scaling_params!$C$4-scaling_params!$B$4)))+MAX(0,MIN(1,(N3023-scaling_params!$B$5)/(scaling_params!$C$5-scaling_params!$B$5))))/2</f>
        <v>0.5428571429</v>
      </c>
      <c r="Z3023" s="15">
        <f>(MAX(0,MIN(1,(O3023-scaling_params!$B$6)/(scaling_params!$C$6-scaling_params!$B$6)))+MAX(0,MIN(1,1-(P3023-scaling_params!$B$7)/(scaling_params!$C$7-scaling_params!$B$7)))+MAX(0,MIN(1,(T3023-scaling_params!$B$11)/(scaling_params!$C$11-scaling_params!$B$11))))/3</f>
        <v>0.6479274182</v>
      </c>
      <c r="AA3023" s="15">
        <f>(MAX(0,MIN(1,1-(Q3023-scaling_params!$B$8)/(scaling_params!$C$8-scaling_params!$B$8)))+MAX(0,MIN(1,(R3023-scaling_params!$B$9)/(scaling_params!$C$9-scaling_params!$B$9)))+MAX(0,MIN(1,(S3023-scaling_params!$B$10)/(scaling_params!$C$10-scaling_params!$B$10))))/3</f>
        <v>0.4973346646</v>
      </c>
      <c r="AB3023" s="15">
        <f>(MAX(0,MIN(1,(U3023-scaling_params!$B$12)/(scaling_params!$C$12-scaling_params!$B$12)))+MAX(0,MIN(1,(V3023-scaling_params!$B$13)/(scaling_params!$C$13-scaling_params!$B$13))))/2</f>
        <v>0.5204545455</v>
      </c>
      <c r="AC3023" s="13">
        <f>(scaling_params!$G$2*X3023+scaling_params!$G$3*Y3023+scaling_params!$G$4*Z3023+scaling_params!$G$5*AA3023+scaling_params!$G$6*AB3023)*100</f>
        <v>50.36563602</v>
      </c>
      <c r="AD3023" s="11" t="s">
        <v>684</v>
      </c>
      <c r="AE3023" s="11">
        <f t="shared" si="2"/>
        <v>1</v>
      </c>
    </row>
    <row r="3024" ht="15.75" customHeight="1">
      <c r="A3024" s="11" t="s">
        <v>695</v>
      </c>
      <c r="B3024" s="11" t="s">
        <v>683</v>
      </c>
      <c r="C3024" s="11" t="s">
        <v>164</v>
      </c>
      <c r="D3024" s="11" t="s">
        <v>177</v>
      </c>
      <c r="E3024" s="12">
        <v>2024.0</v>
      </c>
      <c r="F3024" s="11" t="s">
        <v>171</v>
      </c>
      <c r="G3024" s="11" t="s">
        <v>175</v>
      </c>
      <c r="H3024" s="11">
        <v>1.0</v>
      </c>
      <c r="I3024" s="13">
        <v>15.8</v>
      </c>
      <c r="J3024" s="11">
        <v>0.0</v>
      </c>
      <c r="K3024" s="13">
        <v>2.8</v>
      </c>
      <c r="L3024" s="13">
        <v>6.5</v>
      </c>
      <c r="M3024" s="11">
        <v>8.0</v>
      </c>
      <c r="N3024" s="14">
        <v>0.85</v>
      </c>
      <c r="O3024" s="13">
        <v>67.5</v>
      </c>
      <c r="P3024" s="13">
        <v>7.0</v>
      </c>
      <c r="Q3024" s="13">
        <v>16.5</v>
      </c>
      <c r="R3024" s="13">
        <v>18.3</v>
      </c>
      <c r="S3024" s="13">
        <v>4.0</v>
      </c>
      <c r="T3024" s="13">
        <v>2.9</v>
      </c>
      <c r="U3024" s="13">
        <v>2.1</v>
      </c>
      <c r="V3024" s="13">
        <v>67.7</v>
      </c>
      <c r="W3024" s="11" t="str">
        <f t="shared" si="1"/>
        <v>Benchmark|Bankinter|Retail|2024</v>
      </c>
      <c r="X3024" s="15">
        <f>(MAX(0,MIN(1,1-(K3024-scaling_params!$B$2)/(scaling_params!$C$2-scaling_params!$B$2)))+MAX(0,MIN(1,(L3024-scaling_params!$B$3)/(scaling_params!$C$3-scaling_params!$B$3))))/2</f>
        <v>0.4573529412</v>
      </c>
      <c r="Y3024" s="15">
        <f>(MAX(0,MIN(1,(M3024-scaling_params!$B$4)/(scaling_params!$C$4-scaling_params!$B$4)))+MAX(0,MIN(1,(N3024-scaling_params!$B$5)/(scaling_params!$C$5-scaling_params!$B$5))))/2</f>
        <v>0.6119047619</v>
      </c>
      <c r="Z3024" s="15">
        <f>(MAX(0,MIN(1,(O3024-scaling_params!$B$6)/(scaling_params!$C$6-scaling_params!$B$6)))+MAX(0,MIN(1,1-(P3024-scaling_params!$B$7)/(scaling_params!$C$7-scaling_params!$B$7)))+MAX(0,MIN(1,(T3024-scaling_params!$B$11)/(scaling_params!$C$11-scaling_params!$B$11))))/3</f>
        <v>0.5113995183</v>
      </c>
      <c r="AA3024" s="15">
        <f>(MAX(0,MIN(1,1-(Q3024-scaling_params!$B$8)/(scaling_params!$C$8-scaling_params!$B$8)))+MAX(0,MIN(1,(R3024-scaling_params!$B$9)/(scaling_params!$C$9-scaling_params!$B$9)))+MAX(0,MIN(1,(S3024-scaling_params!$B$10)/(scaling_params!$C$10-scaling_params!$B$10))))/3</f>
        <v>0.7163547237</v>
      </c>
      <c r="AB3024" s="15">
        <f>(MAX(0,MIN(1,(U3024-scaling_params!$B$12)/(scaling_params!$C$12-scaling_params!$B$12)))+MAX(0,MIN(1,(V3024-scaling_params!$B$13)/(scaling_params!$C$13-scaling_params!$B$13))))/2</f>
        <v>0.4959090909</v>
      </c>
      <c r="AC3024" s="13">
        <f>(scaling_params!$G$2*X3024+scaling_params!$G$3*Y3024+scaling_params!$G$4*Z3024+scaling_params!$G$5*AA3024+scaling_params!$G$6*AB3024)*100</f>
        <v>55.60501511</v>
      </c>
      <c r="AD3024" s="11" t="s">
        <v>684</v>
      </c>
      <c r="AE3024" s="11">
        <f t="shared" si="2"/>
        <v>1</v>
      </c>
    </row>
    <row r="3025" ht="15.75" customHeight="1">
      <c r="A3025" s="11" t="s">
        <v>695</v>
      </c>
      <c r="B3025" s="11" t="s">
        <v>683</v>
      </c>
      <c r="C3025" s="11" t="s">
        <v>164</v>
      </c>
      <c r="D3025" s="11" t="s">
        <v>177</v>
      </c>
      <c r="E3025" s="12">
        <v>2025.0</v>
      </c>
      <c r="F3025" s="11" t="s">
        <v>171</v>
      </c>
      <c r="G3025" s="11" t="s">
        <v>175</v>
      </c>
      <c r="H3025" s="11">
        <v>1.0</v>
      </c>
      <c r="I3025" s="13">
        <v>15.2</v>
      </c>
      <c r="J3025" s="11">
        <v>0.0</v>
      </c>
      <c r="K3025" s="13">
        <v>2.6</v>
      </c>
      <c r="L3025" s="13">
        <v>6.2</v>
      </c>
      <c r="M3025" s="11">
        <v>-8.0</v>
      </c>
      <c r="N3025" s="14">
        <v>0.79</v>
      </c>
      <c r="O3025" s="13">
        <v>71.2</v>
      </c>
      <c r="P3025" s="13">
        <v>7.4</v>
      </c>
      <c r="Q3025" s="13">
        <v>15.2</v>
      </c>
      <c r="R3025" s="13">
        <v>14.6</v>
      </c>
      <c r="S3025" s="13">
        <v>3.1</v>
      </c>
      <c r="T3025" s="13">
        <v>3.5</v>
      </c>
      <c r="U3025" s="13">
        <v>1.9</v>
      </c>
      <c r="V3025" s="13">
        <v>75.4</v>
      </c>
      <c r="W3025" s="11" t="str">
        <f t="shared" si="1"/>
        <v>Benchmark|Bankinter|Retail|2025</v>
      </c>
      <c r="X3025" s="15">
        <f>(MAX(0,MIN(1,1-(K3025-scaling_params!$B$2)/(scaling_params!$C$2-scaling_params!$B$2)))+MAX(0,MIN(1,(L3025-scaling_params!$B$3)/(scaling_params!$C$3-scaling_params!$B$3))))/2</f>
        <v>0.468627451</v>
      </c>
      <c r="Y3025" s="15">
        <f>(MAX(0,MIN(1,(M3025-scaling_params!$B$4)/(scaling_params!$C$4-scaling_params!$B$4)))+MAX(0,MIN(1,(N3025-scaling_params!$B$5)/(scaling_params!$C$5-scaling_params!$B$5))))/2</f>
        <v>0.4607142857</v>
      </c>
      <c r="Z3025" s="15">
        <f>(MAX(0,MIN(1,(O3025-scaling_params!$B$6)/(scaling_params!$C$6-scaling_params!$B$6)))+MAX(0,MIN(1,1-(P3025-scaling_params!$B$7)/(scaling_params!$C$7-scaling_params!$B$7)))+MAX(0,MIN(1,(T3025-scaling_params!$B$11)/(scaling_params!$C$11-scaling_params!$B$11))))/3</f>
        <v>0.593562445</v>
      </c>
      <c r="AA3025" s="15">
        <f>(MAX(0,MIN(1,1-(Q3025-scaling_params!$B$8)/(scaling_params!$C$8-scaling_params!$B$8)))+MAX(0,MIN(1,(R3025-scaling_params!$B$9)/(scaling_params!$C$9-scaling_params!$B$9)))+MAX(0,MIN(1,(S3025-scaling_params!$B$10)/(scaling_params!$C$10-scaling_params!$B$10))))/3</f>
        <v>0.5212437104</v>
      </c>
      <c r="AB3025" s="15">
        <f>(MAX(0,MIN(1,(U3025-scaling_params!$B$12)/(scaling_params!$C$12-scaling_params!$B$12)))+MAX(0,MIN(1,(V3025-scaling_params!$B$13)/(scaling_params!$C$13-scaling_params!$B$13))))/2</f>
        <v>0.5159090909</v>
      </c>
      <c r="AC3025" s="13">
        <f>(scaling_params!$G$2*X3025+scaling_params!$G$3*Y3025+scaling_params!$G$4*Z3025+scaling_params!$G$5*AA3025+scaling_params!$G$6*AB3025)*100</f>
        <v>51.04986485</v>
      </c>
      <c r="AD3025" s="11" t="s">
        <v>684</v>
      </c>
      <c r="AE3025" s="11">
        <f t="shared" si="2"/>
        <v>1</v>
      </c>
    </row>
    <row r="3026" ht="15.75" customHeight="1">
      <c r="A3026" s="11" t="s">
        <v>696</v>
      </c>
      <c r="B3026" s="11" t="s">
        <v>683</v>
      </c>
      <c r="C3026" s="11" t="s">
        <v>164</v>
      </c>
      <c r="D3026" s="11" t="s">
        <v>165</v>
      </c>
      <c r="E3026" s="12">
        <v>2024.0</v>
      </c>
      <c r="F3026" s="11" t="s">
        <v>171</v>
      </c>
      <c r="G3026" s="11" t="s">
        <v>175</v>
      </c>
      <c r="H3026" s="11">
        <v>3.0</v>
      </c>
      <c r="I3026" s="13">
        <v>15.8</v>
      </c>
      <c r="J3026" s="11">
        <v>0.0</v>
      </c>
      <c r="K3026" s="13">
        <v>3.3</v>
      </c>
      <c r="L3026" s="13">
        <v>6.4</v>
      </c>
      <c r="M3026" s="11">
        <v>-10.0</v>
      </c>
      <c r="N3026" s="14">
        <v>0.79</v>
      </c>
      <c r="O3026" s="13">
        <v>65.3</v>
      </c>
      <c r="P3026" s="13">
        <v>7.3</v>
      </c>
      <c r="Q3026" s="13">
        <v>15.9</v>
      </c>
      <c r="R3026" s="13">
        <v>12.6</v>
      </c>
      <c r="S3026" s="13">
        <v>3.2</v>
      </c>
      <c r="T3026" s="13">
        <v>2.6</v>
      </c>
      <c r="U3026" s="13">
        <v>1.5</v>
      </c>
      <c r="V3026" s="13">
        <v>60.0</v>
      </c>
      <c r="W3026" s="11" t="str">
        <f t="shared" si="1"/>
        <v>Benchmark|Bankinter|Operations|2024</v>
      </c>
      <c r="X3026" s="15">
        <f>(MAX(0,MIN(1,1-(K3026-scaling_params!$B$2)/(scaling_params!$C$2-scaling_params!$B$2)))+MAX(0,MIN(1,(L3026-scaling_params!$B$3)/(scaling_params!$C$3-scaling_params!$B$3))))/2</f>
        <v>0.3666666667</v>
      </c>
      <c r="Y3026" s="15">
        <f>(MAX(0,MIN(1,(M3026-scaling_params!$B$4)/(scaling_params!$C$4-scaling_params!$B$4)))+MAX(0,MIN(1,(N3026-scaling_params!$B$5)/(scaling_params!$C$5-scaling_params!$B$5))))/2</f>
        <v>0.4511904762</v>
      </c>
      <c r="Z3026" s="15">
        <f>(MAX(0,MIN(1,(O3026-scaling_params!$B$6)/(scaling_params!$C$6-scaling_params!$B$6)))+MAX(0,MIN(1,1-(P3026-scaling_params!$B$7)/(scaling_params!$C$7-scaling_params!$B$7)))+MAX(0,MIN(1,(T3026-scaling_params!$B$11)/(scaling_params!$C$11-scaling_params!$B$11))))/3</f>
        <v>0.4194974324</v>
      </c>
      <c r="AA3026" s="15">
        <f>(MAX(0,MIN(1,1-(Q3026-scaling_params!$B$8)/(scaling_params!$C$8-scaling_params!$B$8)))+MAX(0,MIN(1,(R3026-scaling_params!$B$9)/(scaling_params!$C$9-scaling_params!$B$9)))+MAX(0,MIN(1,(S3026-scaling_params!$B$10)/(scaling_params!$C$10-scaling_params!$B$10))))/3</f>
        <v>0.4201442948</v>
      </c>
      <c r="AB3026" s="15">
        <f>(MAX(0,MIN(1,(U3026-scaling_params!$B$12)/(scaling_params!$C$12-scaling_params!$B$12)))+MAX(0,MIN(1,(V3026-scaling_params!$B$13)/(scaling_params!$C$13-scaling_params!$B$13))))/2</f>
        <v>0.2759090909</v>
      </c>
      <c r="AC3026" s="13">
        <f>(scaling_params!$G$2*X3026+scaling_params!$G$3*Y3026+scaling_params!$G$4*Z3026+scaling_params!$G$5*AA3026+scaling_params!$G$6*AB3026)*100</f>
        <v>39.72809938</v>
      </c>
      <c r="AD3026" s="11" t="s">
        <v>684</v>
      </c>
      <c r="AE3026" s="11">
        <f t="shared" si="2"/>
        <v>1</v>
      </c>
    </row>
    <row r="3027" ht="15.75" customHeight="1">
      <c r="A3027" s="11" t="s">
        <v>696</v>
      </c>
      <c r="B3027" s="11" t="s">
        <v>683</v>
      </c>
      <c r="C3027" s="11" t="s">
        <v>164</v>
      </c>
      <c r="D3027" s="11" t="s">
        <v>165</v>
      </c>
      <c r="E3027" s="12">
        <v>2025.0</v>
      </c>
      <c r="F3027" s="11" t="s">
        <v>171</v>
      </c>
      <c r="G3027" s="11" t="s">
        <v>175</v>
      </c>
      <c r="H3027" s="11">
        <v>3.0</v>
      </c>
      <c r="I3027" s="13">
        <v>15.2</v>
      </c>
      <c r="J3027" s="11">
        <v>1.0</v>
      </c>
      <c r="K3027" s="13">
        <v>3.5</v>
      </c>
      <c r="L3027" s="13">
        <v>6.9</v>
      </c>
      <c r="M3027" s="11">
        <v>24.0</v>
      </c>
      <c r="N3027" s="14">
        <v>0.72</v>
      </c>
      <c r="O3027" s="13">
        <v>67.6</v>
      </c>
      <c r="P3027" s="13">
        <v>7.3</v>
      </c>
      <c r="Q3027" s="13">
        <v>15.9</v>
      </c>
      <c r="R3027" s="13">
        <v>13.5</v>
      </c>
      <c r="S3027" s="13">
        <v>3.5</v>
      </c>
      <c r="T3027" s="13">
        <v>3.3</v>
      </c>
      <c r="U3027" s="13">
        <v>2.1</v>
      </c>
      <c r="V3027" s="13">
        <v>70.9</v>
      </c>
      <c r="W3027" s="11" t="str">
        <f t="shared" si="1"/>
        <v>Benchmark|Bankinter|Operations|2025</v>
      </c>
      <c r="X3027" s="15">
        <f>(MAX(0,MIN(1,1-(K3027-scaling_params!$B$2)/(scaling_params!$C$2-scaling_params!$B$2)))+MAX(0,MIN(1,(L3027-scaling_params!$B$3)/(scaling_params!$C$3-scaling_params!$B$3))))/2</f>
        <v>0.3700980392</v>
      </c>
      <c r="Y3027" s="15">
        <f>(MAX(0,MIN(1,(M3027-scaling_params!$B$4)/(scaling_params!$C$4-scaling_params!$B$4)))+MAX(0,MIN(1,(N3027-scaling_params!$B$5)/(scaling_params!$C$5-scaling_params!$B$5))))/2</f>
        <v>0.5255952381</v>
      </c>
      <c r="Z3027" s="15">
        <f>(MAX(0,MIN(1,(O3027-scaling_params!$B$6)/(scaling_params!$C$6-scaling_params!$B$6)))+MAX(0,MIN(1,1-(P3027-scaling_params!$B$7)/(scaling_params!$C$7-scaling_params!$B$7)))+MAX(0,MIN(1,(T3027-scaling_params!$B$11)/(scaling_params!$C$11-scaling_params!$B$11))))/3</f>
        <v>0.5241178944</v>
      </c>
      <c r="AA3027" s="15">
        <f>(MAX(0,MIN(1,1-(Q3027-scaling_params!$B$8)/(scaling_params!$C$8-scaling_params!$B$8)))+MAX(0,MIN(1,(R3027-scaling_params!$B$9)/(scaling_params!$C$9-scaling_params!$B$9)))+MAX(0,MIN(1,(S3027-scaling_params!$B$10)/(scaling_params!$C$10-scaling_params!$B$10))))/3</f>
        <v>0.487530743</v>
      </c>
      <c r="AB3027" s="15">
        <f>(MAX(0,MIN(1,(U3027-scaling_params!$B$12)/(scaling_params!$C$12-scaling_params!$B$12)))+MAX(0,MIN(1,(V3027-scaling_params!$B$13)/(scaling_params!$C$13-scaling_params!$B$13))))/2</f>
        <v>0.525</v>
      </c>
      <c r="AC3027" s="13">
        <f>(scaling_params!$G$2*X3027+scaling_params!$G$3*Y3027+scaling_params!$G$4*Z3027+scaling_params!$G$5*AA3027+scaling_params!$G$6*AB3027)*100</f>
        <v>48.14110361</v>
      </c>
      <c r="AD3027" s="11" t="s">
        <v>684</v>
      </c>
      <c r="AE3027" s="11">
        <f t="shared" si="2"/>
        <v>1</v>
      </c>
    </row>
    <row r="3028" ht="15.75" customHeight="1">
      <c r="A3028" s="11" t="s">
        <v>697</v>
      </c>
      <c r="B3028" s="11" t="s">
        <v>683</v>
      </c>
      <c r="C3028" s="11" t="s">
        <v>164</v>
      </c>
      <c r="D3028" s="11" t="s">
        <v>170</v>
      </c>
      <c r="E3028" s="12">
        <v>2024.0</v>
      </c>
      <c r="F3028" s="11" t="s">
        <v>166</v>
      </c>
      <c r="G3028" s="11" t="s">
        <v>167</v>
      </c>
      <c r="H3028" s="11">
        <v>1.0</v>
      </c>
      <c r="I3028" s="13">
        <v>15.8</v>
      </c>
      <c r="J3028" s="11">
        <v>0.0</v>
      </c>
      <c r="K3028" s="13">
        <v>1.8</v>
      </c>
      <c r="L3028" s="13">
        <v>6.0</v>
      </c>
      <c r="M3028" s="11">
        <v>2.0</v>
      </c>
      <c r="N3028" s="14">
        <v>0.69</v>
      </c>
      <c r="O3028" s="13">
        <v>71.6</v>
      </c>
      <c r="P3028" s="13">
        <v>7.4</v>
      </c>
      <c r="Q3028" s="13">
        <v>14.9</v>
      </c>
      <c r="R3028" s="13">
        <v>14.2</v>
      </c>
      <c r="S3028" s="13">
        <v>4.0</v>
      </c>
      <c r="T3028" s="13">
        <v>3.3</v>
      </c>
      <c r="U3028" s="13">
        <v>2.2</v>
      </c>
      <c r="V3028" s="13">
        <v>66.7</v>
      </c>
      <c r="W3028" s="11" t="str">
        <f t="shared" si="1"/>
        <v>Benchmark|Bankinter|Risk|2024</v>
      </c>
      <c r="X3028" s="15">
        <f>(MAX(0,MIN(1,1-(K3028-scaling_params!$B$2)/(scaling_params!$C$2-scaling_params!$B$2)))+MAX(0,MIN(1,(L3028-scaling_params!$B$3)/(scaling_params!$C$3-scaling_params!$B$3))))/2</f>
        <v>0.587254902</v>
      </c>
      <c r="Y3028" s="15">
        <f>(MAX(0,MIN(1,(M3028-scaling_params!$B$4)/(scaling_params!$C$4-scaling_params!$B$4)))+MAX(0,MIN(1,(N3028-scaling_params!$B$5)/(scaling_params!$C$5-scaling_params!$B$5))))/2</f>
        <v>0.3833333333</v>
      </c>
      <c r="Z3028" s="15">
        <f>(MAX(0,MIN(1,(O3028-scaling_params!$B$6)/(scaling_params!$C$6-scaling_params!$B$6)))+MAX(0,MIN(1,1-(P3028-scaling_params!$B$7)/(scaling_params!$C$7-scaling_params!$B$7)))+MAX(0,MIN(1,(T3028-scaling_params!$B$11)/(scaling_params!$C$11-scaling_params!$B$11))))/3</f>
        <v>0.5811154861</v>
      </c>
      <c r="AA3028" s="15">
        <f>(MAX(0,MIN(1,1-(Q3028-scaling_params!$B$8)/(scaling_params!$C$8-scaling_params!$B$8)))+MAX(0,MIN(1,(R3028-scaling_params!$B$9)/(scaling_params!$C$9-scaling_params!$B$9)))+MAX(0,MIN(1,(S3028-scaling_params!$B$10)/(scaling_params!$C$10-scaling_params!$B$10))))/3</f>
        <v>0.6039650037</v>
      </c>
      <c r="AB3028" s="15">
        <f>(MAX(0,MIN(1,(U3028-scaling_params!$B$12)/(scaling_params!$C$12-scaling_params!$B$12)))+MAX(0,MIN(1,(V3028-scaling_params!$B$13)/(scaling_params!$C$13-scaling_params!$B$13))))/2</f>
        <v>0.5118181818</v>
      </c>
      <c r="AC3028" s="13">
        <f>(scaling_params!$G$2*X3028+scaling_params!$G$3*Y3028+scaling_params!$G$4*Z3028+scaling_params!$G$5*AA3028+scaling_params!$G$6*AB3028)*100</f>
        <v>53.13427606</v>
      </c>
      <c r="AD3028" s="11" t="s">
        <v>684</v>
      </c>
      <c r="AE3028" s="11">
        <f t="shared" si="2"/>
        <v>1</v>
      </c>
    </row>
    <row r="3029" ht="15.75" customHeight="1">
      <c r="A3029" s="11" t="s">
        <v>697</v>
      </c>
      <c r="B3029" s="11" t="s">
        <v>683</v>
      </c>
      <c r="C3029" s="11" t="s">
        <v>164</v>
      </c>
      <c r="D3029" s="11" t="s">
        <v>170</v>
      </c>
      <c r="E3029" s="12">
        <v>2025.0</v>
      </c>
      <c r="F3029" s="11" t="s">
        <v>166</v>
      </c>
      <c r="G3029" s="11" t="s">
        <v>167</v>
      </c>
      <c r="H3029" s="11">
        <v>1.0</v>
      </c>
      <c r="I3029" s="13">
        <v>15.2</v>
      </c>
      <c r="J3029" s="11">
        <v>0.0</v>
      </c>
      <c r="K3029" s="13">
        <v>2.2</v>
      </c>
      <c r="L3029" s="13">
        <v>5.8</v>
      </c>
      <c r="M3029" s="11">
        <v>21.0</v>
      </c>
      <c r="N3029" s="14">
        <v>0.76</v>
      </c>
      <c r="O3029" s="13">
        <v>69.7</v>
      </c>
      <c r="P3029" s="13">
        <v>6.4</v>
      </c>
      <c r="Q3029" s="13">
        <v>14.4</v>
      </c>
      <c r="R3029" s="13">
        <v>16.0</v>
      </c>
      <c r="S3029" s="13">
        <v>3.8</v>
      </c>
      <c r="T3029" s="13">
        <v>3.6</v>
      </c>
      <c r="U3029" s="13">
        <v>2.0</v>
      </c>
      <c r="V3029" s="13">
        <v>60.3</v>
      </c>
      <c r="W3029" s="11" t="str">
        <f t="shared" si="1"/>
        <v>Benchmark|Bankinter|Risk|2025</v>
      </c>
      <c r="X3029" s="15">
        <f>(MAX(0,MIN(1,1-(K3029-scaling_params!$B$2)/(scaling_params!$C$2-scaling_params!$B$2)))+MAX(0,MIN(1,(L3029-scaling_params!$B$3)/(scaling_params!$C$3-scaling_params!$B$3))))/2</f>
        <v>0.5058823529</v>
      </c>
      <c r="Y3029" s="15">
        <f>(MAX(0,MIN(1,(M3029-scaling_params!$B$4)/(scaling_params!$C$4-scaling_params!$B$4)))+MAX(0,MIN(1,(N3029-scaling_params!$B$5)/(scaling_params!$C$5-scaling_params!$B$5))))/2</f>
        <v>0.5613095238</v>
      </c>
      <c r="Z3029" s="15">
        <f>(MAX(0,MIN(1,(O3029-scaling_params!$B$6)/(scaling_params!$C$6-scaling_params!$B$6)))+MAX(0,MIN(1,1-(P3029-scaling_params!$B$7)/(scaling_params!$C$7-scaling_params!$B$7)))+MAX(0,MIN(1,(T3029-scaling_params!$B$11)/(scaling_params!$C$11-scaling_params!$B$11))))/3</f>
        <v>0.6684238694</v>
      </c>
      <c r="AA3029" s="15">
        <f>(MAX(0,MIN(1,1-(Q3029-scaling_params!$B$8)/(scaling_params!$C$8-scaling_params!$B$8)))+MAX(0,MIN(1,(R3029-scaling_params!$B$9)/(scaling_params!$C$9-scaling_params!$B$9)))+MAX(0,MIN(1,(S3029-scaling_params!$B$10)/(scaling_params!$C$10-scaling_params!$B$10))))/3</f>
        <v>0.6792459216</v>
      </c>
      <c r="AB3029" s="15">
        <f>(MAX(0,MIN(1,(U3029-scaling_params!$B$12)/(scaling_params!$C$12-scaling_params!$B$12)))+MAX(0,MIN(1,(V3029-scaling_params!$B$13)/(scaling_params!$C$13-scaling_params!$B$13))))/2</f>
        <v>0.4036363636</v>
      </c>
      <c r="AC3029" s="13">
        <f>(scaling_params!$G$2*X3029+scaling_params!$G$3*Y3029+scaling_params!$G$4*Z3029+scaling_params!$G$5*AA3029+scaling_params!$G$6*AB3029)*100</f>
        <v>57.50460735</v>
      </c>
      <c r="AD3029" s="11" t="s">
        <v>684</v>
      </c>
      <c r="AE3029" s="11">
        <f t="shared" si="2"/>
        <v>1</v>
      </c>
    </row>
    <row r="3030" ht="15.75" customHeight="1">
      <c r="A3030" s="11" t="s">
        <v>698</v>
      </c>
      <c r="B3030" s="11" t="s">
        <v>683</v>
      </c>
      <c r="C3030" s="11" t="s">
        <v>164</v>
      </c>
      <c r="D3030" s="11" t="s">
        <v>177</v>
      </c>
      <c r="E3030" s="12">
        <v>2024.0</v>
      </c>
      <c r="F3030" s="11" t="s">
        <v>171</v>
      </c>
      <c r="G3030" s="11" t="s">
        <v>172</v>
      </c>
      <c r="H3030" s="11">
        <v>2.0</v>
      </c>
      <c r="I3030" s="13">
        <v>15.8</v>
      </c>
      <c r="J3030" s="11">
        <v>0.0</v>
      </c>
      <c r="K3030" s="13">
        <v>2.8</v>
      </c>
      <c r="L3030" s="13">
        <v>7.2</v>
      </c>
      <c r="M3030" s="11">
        <v>-8.0</v>
      </c>
      <c r="N3030" s="14">
        <v>0.74</v>
      </c>
      <c r="O3030" s="13">
        <v>67.5</v>
      </c>
      <c r="P3030" s="13">
        <v>7.0</v>
      </c>
      <c r="Q3030" s="13">
        <v>16.5</v>
      </c>
      <c r="R3030" s="13">
        <v>18.3</v>
      </c>
      <c r="S3030" s="13">
        <v>3.4</v>
      </c>
      <c r="T3030" s="13">
        <v>3.5</v>
      </c>
      <c r="U3030" s="13">
        <v>2.1</v>
      </c>
      <c r="V3030" s="13">
        <v>72.2</v>
      </c>
      <c r="W3030" s="11" t="str">
        <f t="shared" si="1"/>
        <v>Benchmark|Bankinter|Retail|2024</v>
      </c>
      <c r="X3030" s="15">
        <f>(MAX(0,MIN(1,1-(K3030-scaling_params!$B$2)/(scaling_params!$C$2-scaling_params!$B$2)))+MAX(0,MIN(1,(L3030-scaling_params!$B$3)/(scaling_params!$C$3-scaling_params!$B$3))))/2</f>
        <v>0.5088235294</v>
      </c>
      <c r="Y3030" s="15">
        <f>(MAX(0,MIN(1,(M3030-scaling_params!$B$4)/(scaling_params!$C$4-scaling_params!$B$4)))+MAX(0,MIN(1,(N3030-scaling_params!$B$5)/(scaling_params!$C$5-scaling_params!$B$5))))/2</f>
        <v>0.3982142857</v>
      </c>
      <c r="Z3030" s="15">
        <f>(MAX(0,MIN(1,(O3030-scaling_params!$B$6)/(scaling_params!$C$6-scaling_params!$B$6)))+MAX(0,MIN(1,1-(P3030-scaling_params!$B$7)/(scaling_params!$C$7-scaling_params!$B$7)))+MAX(0,MIN(1,(T3030-scaling_params!$B$11)/(scaling_params!$C$11-scaling_params!$B$11))))/3</f>
        <v>0.5685423755</v>
      </c>
      <c r="AA3030" s="15">
        <f>(MAX(0,MIN(1,1-(Q3030-scaling_params!$B$8)/(scaling_params!$C$8-scaling_params!$B$8)))+MAX(0,MIN(1,(R3030-scaling_params!$B$9)/(scaling_params!$C$9-scaling_params!$B$9)))+MAX(0,MIN(1,(S3030-scaling_params!$B$10)/(scaling_params!$C$10-scaling_params!$B$10))))/3</f>
        <v>0.6575311943</v>
      </c>
      <c r="AB3030" s="15">
        <f>(MAX(0,MIN(1,(U3030-scaling_params!$B$12)/(scaling_params!$C$12-scaling_params!$B$12)))+MAX(0,MIN(1,(V3030-scaling_params!$B$13)/(scaling_params!$C$13-scaling_params!$B$13))))/2</f>
        <v>0.5368181818</v>
      </c>
      <c r="AC3030" s="13">
        <f>(scaling_params!$G$2*X3030+scaling_params!$G$3*Y3030+scaling_params!$G$4*Z3030+scaling_params!$G$5*AA3030+scaling_params!$G$6*AB3030)*100</f>
        <v>52.58313804</v>
      </c>
      <c r="AD3030" s="11" t="s">
        <v>684</v>
      </c>
      <c r="AE3030" s="11">
        <f t="shared" si="2"/>
        <v>1</v>
      </c>
    </row>
    <row r="3031" ht="15.75" customHeight="1">
      <c r="A3031" s="11" t="s">
        <v>698</v>
      </c>
      <c r="B3031" s="11" t="s">
        <v>683</v>
      </c>
      <c r="C3031" s="11" t="s">
        <v>164</v>
      </c>
      <c r="D3031" s="11" t="s">
        <v>177</v>
      </c>
      <c r="E3031" s="12">
        <v>2025.0</v>
      </c>
      <c r="F3031" s="11" t="s">
        <v>171</v>
      </c>
      <c r="G3031" s="11" t="s">
        <v>172</v>
      </c>
      <c r="H3031" s="11">
        <v>2.0</v>
      </c>
      <c r="I3031" s="13">
        <v>15.2</v>
      </c>
      <c r="J3031" s="11">
        <v>0.0</v>
      </c>
      <c r="K3031" s="13">
        <v>2.6</v>
      </c>
      <c r="L3031" s="13">
        <v>6.5</v>
      </c>
      <c r="M3031" s="11">
        <v>22.0</v>
      </c>
      <c r="N3031" s="14">
        <v>0.8</v>
      </c>
      <c r="O3031" s="13">
        <v>71.2</v>
      </c>
      <c r="P3031" s="13">
        <v>7.4</v>
      </c>
      <c r="Q3031" s="13">
        <v>15.2</v>
      </c>
      <c r="R3031" s="13">
        <v>14.6</v>
      </c>
      <c r="S3031" s="13">
        <v>3.3</v>
      </c>
      <c r="T3031" s="13">
        <v>3.2</v>
      </c>
      <c r="U3031" s="13">
        <v>1.9</v>
      </c>
      <c r="V3031" s="13">
        <v>79.2</v>
      </c>
      <c r="W3031" s="11" t="str">
        <f t="shared" si="1"/>
        <v>Benchmark|Bankinter|Retail|2025</v>
      </c>
      <c r="X3031" s="15">
        <f>(MAX(0,MIN(1,1-(K3031-scaling_params!$B$2)/(scaling_params!$C$2-scaling_params!$B$2)))+MAX(0,MIN(1,(L3031-scaling_params!$B$3)/(scaling_params!$C$3-scaling_params!$B$3))))/2</f>
        <v>0.4906862745</v>
      </c>
      <c r="Y3031" s="15">
        <f>(MAX(0,MIN(1,(M3031-scaling_params!$B$4)/(scaling_params!$C$4-scaling_params!$B$4)))+MAX(0,MIN(1,(N3031-scaling_params!$B$5)/(scaling_params!$C$5-scaling_params!$B$5))))/2</f>
        <v>0.6160714286</v>
      </c>
      <c r="Z3031" s="15">
        <f>(MAX(0,MIN(1,(O3031-scaling_params!$B$6)/(scaling_params!$C$6-scaling_params!$B$6)))+MAX(0,MIN(1,1-(P3031-scaling_params!$B$7)/(scaling_params!$C$7-scaling_params!$B$7)))+MAX(0,MIN(1,(T3031-scaling_params!$B$11)/(scaling_params!$C$11-scaling_params!$B$11))))/3</f>
        <v>0.5649910165</v>
      </c>
      <c r="AA3031" s="15">
        <f>(MAX(0,MIN(1,1-(Q3031-scaling_params!$B$8)/(scaling_params!$C$8-scaling_params!$B$8)))+MAX(0,MIN(1,(R3031-scaling_params!$B$9)/(scaling_params!$C$9-scaling_params!$B$9)))+MAX(0,MIN(1,(S3031-scaling_params!$B$10)/(scaling_params!$C$10-scaling_params!$B$10))))/3</f>
        <v>0.5408515535</v>
      </c>
      <c r="AB3031" s="15">
        <f>(MAX(0,MIN(1,(U3031-scaling_params!$B$12)/(scaling_params!$C$12-scaling_params!$B$12)))+MAX(0,MIN(1,(V3031-scaling_params!$B$13)/(scaling_params!$C$13-scaling_params!$B$13))))/2</f>
        <v>0.5504545455</v>
      </c>
      <c r="AC3031" s="13">
        <f>(scaling_params!$G$2*X3031+scaling_params!$G$3*Y3031+scaling_params!$G$4*Z3031+scaling_params!$G$5*AA3031+scaling_params!$G$6*AB3031)*100</f>
        <v>55.30044589</v>
      </c>
      <c r="AD3031" s="11" t="s">
        <v>684</v>
      </c>
      <c r="AE3031" s="11">
        <f t="shared" si="2"/>
        <v>1</v>
      </c>
    </row>
    <row r="3032" ht="15.75" customHeight="1">
      <c r="A3032" s="11" t="s">
        <v>699</v>
      </c>
      <c r="B3032" s="11" t="s">
        <v>683</v>
      </c>
      <c r="C3032" s="11" t="s">
        <v>164</v>
      </c>
      <c r="D3032" s="11" t="s">
        <v>170</v>
      </c>
      <c r="E3032" s="12">
        <v>2024.0</v>
      </c>
      <c r="F3032" s="11" t="s">
        <v>171</v>
      </c>
      <c r="G3032" s="11" t="s">
        <v>184</v>
      </c>
      <c r="H3032" s="11">
        <v>5.0</v>
      </c>
      <c r="I3032" s="13">
        <v>15.8</v>
      </c>
      <c r="J3032" s="11">
        <v>0.0</v>
      </c>
      <c r="K3032" s="13">
        <v>1.8</v>
      </c>
      <c r="L3032" s="13">
        <v>6.2</v>
      </c>
      <c r="M3032" s="11">
        <v>4.0</v>
      </c>
      <c r="N3032" s="14">
        <v>0.76</v>
      </c>
      <c r="O3032" s="13">
        <v>71.6</v>
      </c>
      <c r="P3032" s="13">
        <v>7.4</v>
      </c>
      <c r="Q3032" s="13">
        <v>14.9</v>
      </c>
      <c r="R3032" s="13">
        <v>14.2</v>
      </c>
      <c r="S3032" s="13">
        <v>3.2</v>
      </c>
      <c r="T3032" s="13">
        <v>3.6</v>
      </c>
      <c r="U3032" s="13">
        <v>2.2</v>
      </c>
      <c r="V3032" s="13">
        <v>76.3</v>
      </c>
      <c r="W3032" s="11" t="str">
        <f t="shared" si="1"/>
        <v>Benchmark|Bankinter|Risk|2024</v>
      </c>
      <c r="X3032" s="15">
        <f>(MAX(0,MIN(1,1-(K3032-scaling_params!$B$2)/(scaling_params!$C$2-scaling_params!$B$2)))+MAX(0,MIN(1,(L3032-scaling_params!$B$3)/(scaling_params!$C$3-scaling_params!$B$3))))/2</f>
        <v>0.6019607843</v>
      </c>
      <c r="Y3032" s="15">
        <f>(MAX(0,MIN(1,(M3032-scaling_params!$B$4)/(scaling_params!$C$4-scaling_params!$B$4)))+MAX(0,MIN(1,(N3032-scaling_params!$B$5)/(scaling_params!$C$5-scaling_params!$B$5))))/2</f>
        <v>0.4803571429</v>
      </c>
      <c r="Z3032" s="15">
        <f>(MAX(0,MIN(1,(O3032-scaling_params!$B$6)/(scaling_params!$C$6-scaling_params!$B$6)))+MAX(0,MIN(1,1-(P3032-scaling_params!$B$7)/(scaling_params!$C$7-scaling_params!$B$7)))+MAX(0,MIN(1,(T3032-scaling_params!$B$11)/(scaling_params!$C$11-scaling_params!$B$11))))/3</f>
        <v>0.6096869146</v>
      </c>
      <c r="AA3032" s="15">
        <f>(MAX(0,MIN(1,1-(Q3032-scaling_params!$B$8)/(scaling_params!$C$8-scaling_params!$B$8)))+MAX(0,MIN(1,(R3032-scaling_params!$B$9)/(scaling_params!$C$9-scaling_params!$B$9)))+MAX(0,MIN(1,(S3032-scaling_params!$B$10)/(scaling_params!$C$10-scaling_params!$B$10))))/3</f>
        <v>0.5255336312</v>
      </c>
      <c r="AB3032" s="15">
        <f>(MAX(0,MIN(1,(U3032-scaling_params!$B$12)/(scaling_params!$C$12-scaling_params!$B$12)))+MAX(0,MIN(1,(V3032-scaling_params!$B$13)/(scaling_params!$C$13-scaling_params!$B$13))))/2</f>
        <v>0.5990909091</v>
      </c>
      <c r="AC3032" s="13">
        <f>(scaling_params!$G$2*X3032+scaling_params!$G$3*Y3032+scaling_params!$G$4*Z3032+scaling_params!$G$5*AA3032+scaling_params!$G$6*AB3032)*100</f>
        <v>56.08077842</v>
      </c>
      <c r="AD3032" s="11" t="s">
        <v>684</v>
      </c>
      <c r="AE3032" s="11">
        <f t="shared" si="2"/>
        <v>1</v>
      </c>
    </row>
    <row r="3033" ht="15.75" customHeight="1">
      <c r="A3033" s="11" t="s">
        <v>699</v>
      </c>
      <c r="B3033" s="11" t="s">
        <v>683</v>
      </c>
      <c r="C3033" s="11" t="s">
        <v>164</v>
      </c>
      <c r="D3033" s="11" t="s">
        <v>170</v>
      </c>
      <c r="E3033" s="12">
        <v>2025.0</v>
      </c>
      <c r="F3033" s="11" t="s">
        <v>171</v>
      </c>
      <c r="G3033" s="11" t="s">
        <v>184</v>
      </c>
      <c r="H3033" s="11">
        <v>5.0</v>
      </c>
      <c r="I3033" s="13">
        <v>15.2</v>
      </c>
      <c r="J3033" s="11">
        <v>0.0</v>
      </c>
      <c r="K3033" s="13">
        <v>2.2</v>
      </c>
      <c r="L3033" s="13">
        <v>6.8</v>
      </c>
      <c r="M3033" s="11">
        <v>-2.0</v>
      </c>
      <c r="N3033" s="14">
        <v>0.74</v>
      </c>
      <c r="O3033" s="13">
        <v>69.7</v>
      </c>
      <c r="P3033" s="13">
        <v>6.4</v>
      </c>
      <c r="Q3033" s="13">
        <v>14.4</v>
      </c>
      <c r="R3033" s="13">
        <v>16.0</v>
      </c>
      <c r="S3033" s="13">
        <v>3.5</v>
      </c>
      <c r="T3033" s="13">
        <v>3.3</v>
      </c>
      <c r="U3033" s="13">
        <v>2.0</v>
      </c>
      <c r="V3033" s="13">
        <v>67.5</v>
      </c>
      <c r="W3033" s="11" t="str">
        <f t="shared" si="1"/>
        <v>Benchmark|Bankinter|Risk|2025</v>
      </c>
      <c r="X3033" s="15">
        <f>(MAX(0,MIN(1,1-(K3033-scaling_params!$B$2)/(scaling_params!$C$2-scaling_params!$B$2)))+MAX(0,MIN(1,(L3033-scaling_params!$B$3)/(scaling_params!$C$3-scaling_params!$B$3))))/2</f>
        <v>0.5794117647</v>
      </c>
      <c r="Y3033" s="15">
        <f>(MAX(0,MIN(1,(M3033-scaling_params!$B$4)/(scaling_params!$C$4-scaling_params!$B$4)))+MAX(0,MIN(1,(N3033-scaling_params!$B$5)/(scaling_params!$C$5-scaling_params!$B$5))))/2</f>
        <v>0.4267857143</v>
      </c>
      <c r="Z3033" s="15">
        <f>(MAX(0,MIN(1,(O3033-scaling_params!$B$6)/(scaling_params!$C$6-scaling_params!$B$6)))+MAX(0,MIN(1,1-(P3033-scaling_params!$B$7)/(scaling_params!$C$7-scaling_params!$B$7)))+MAX(0,MIN(1,(T3033-scaling_params!$B$11)/(scaling_params!$C$11-scaling_params!$B$11))))/3</f>
        <v>0.6398524408</v>
      </c>
      <c r="AA3033" s="15">
        <f>(MAX(0,MIN(1,1-(Q3033-scaling_params!$B$8)/(scaling_params!$C$8-scaling_params!$B$8)))+MAX(0,MIN(1,(R3033-scaling_params!$B$9)/(scaling_params!$C$9-scaling_params!$B$9)))+MAX(0,MIN(1,(S3033-scaling_params!$B$10)/(scaling_params!$C$10-scaling_params!$B$10))))/3</f>
        <v>0.6498341569</v>
      </c>
      <c r="AB3033" s="15">
        <f>(MAX(0,MIN(1,(U3033-scaling_params!$B$12)/(scaling_params!$C$12-scaling_params!$B$12)))+MAX(0,MIN(1,(V3033-scaling_params!$B$13)/(scaling_params!$C$13-scaling_params!$B$13))))/2</f>
        <v>0.4690909091</v>
      </c>
      <c r="AC3033" s="13">
        <f>(scaling_params!$G$2*X3033+scaling_params!$G$3*Y3033+scaling_params!$G$4*Z3033+scaling_params!$G$5*AA3033+scaling_params!$G$6*AB3033)*100</f>
        <v>55.654527</v>
      </c>
      <c r="AD3033" s="11" t="s">
        <v>684</v>
      </c>
      <c r="AE3033" s="11">
        <f t="shared" si="2"/>
        <v>1</v>
      </c>
    </row>
    <row r="3034" ht="15.75" customHeight="1">
      <c r="A3034" s="11" t="s">
        <v>700</v>
      </c>
      <c r="B3034" s="11" t="s">
        <v>683</v>
      </c>
      <c r="C3034" s="11" t="s">
        <v>164</v>
      </c>
      <c r="D3034" s="11" t="s">
        <v>174</v>
      </c>
      <c r="E3034" s="12">
        <v>2024.0</v>
      </c>
      <c r="F3034" s="11" t="s">
        <v>171</v>
      </c>
      <c r="G3034" s="11" t="s">
        <v>175</v>
      </c>
      <c r="H3034" s="11">
        <v>1.0</v>
      </c>
      <c r="I3034" s="13">
        <v>15.8</v>
      </c>
      <c r="J3034" s="11">
        <v>0.0</v>
      </c>
      <c r="K3034" s="13">
        <v>3.1</v>
      </c>
      <c r="L3034" s="13">
        <v>5.1</v>
      </c>
      <c r="M3034" s="11">
        <v>-21.0</v>
      </c>
      <c r="N3034" s="14">
        <v>0.69</v>
      </c>
      <c r="O3034" s="13">
        <v>60.5</v>
      </c>
      <c r="P3034" s="13">
        <v>7.7</v>
      </c>
      <c r="Q3034" s="13">
        <v>19.0</v>
      </c>
      <c r="R3034" s="13">
        <v>11.0</v>
      </c>
      <c r="S3034" s="13">
        <v>2.5</v>
      </c>
      <c r="T3034" s="13">
        <v>2.0</v>
      </c>
      <c r="U3034" s="13">
        <v>1.5</v>
      </c>
      <c r="V3034" s="13">
        <v>51.6</v>
      </c>
      <c r="W3034" s="11" t="str">
        <f t="shared" si="1"/>
        <v>Benchmark|Bankinter|Digital|2024</v>
      </c>
      <c r="X3034" s="15">
        <f>(MAX(0,MIN(1,1-(K3034-scaling_params!$B$2)/(scaling_params!$C$2-scaling_params!$B$2)))+MAX(0,MIN(1,(L3034-scaling_params!$B$3)/(scaling_params!$C$3-scaling_params!$B$3))))/2</f>
        <v>0.3044117647</v>
      </c>
      <c r="Y3034" s="15">
        <f>(MAX(0,MIN(1,(M3034-scaling_params!$B$4)/(scaling_params!$C$4-scaling_params!$B$4)))+MAX(0,MIN(1,(N3034-scaling_params!$B$5)/(scaling_params!$C$5-scaling_params!$B$5))))/2</f>
        <v>0.2738095238</v>
      </c>
      <c r="Z3034" s="15">
        <f>(MAX(0,MIN(1,(O3034-scaling_params!$B$6)/(scaling_params!$C$6-scaling_params!$B$6)))+MAX(0,MIN(1,1-(P3034-scaling_params!$B$7)/(scaling_params!$C$7-scaling_params!$B$7)))+MAX(0,MIN(1,(T3034-scaling_params!$B$11)/(scaling_params!$C$11-scaling_params!$B$11))))/3</f>
        <v>0.2471106184</v>
      </c>
      <c r="AA3034" s="15">
        <f>(MAX(0,MIN(1,1-(Q3034-scaling_params!$B$8)/(scaling_params!$C$8-scaling_params!$B$8)))+MAX(0,MIN(1,(R3034-scaling_params!$B$9)/(scaling_params!$C$9-scaling_params!$B$9)))+MAX(0,MIN(1,(S3034-scaling_params!$B$10)/(scaling_params!$C$10-scaling_params!$B$10))))/3</f>
        <v>0.1665820528</v>
      </c>
      <c r="AB3034" s="15">
        <f>(MAX(0,MIN(1,(U3034-scaling_params!$B$12)/(scaling_params!$C$12-scaling_params!$B$12)))+MAX(0,MIN(1,(V3034-scaling_params!$B$13)/(scaling_params!$C$13-scaling_params!$B$13))))/2</f>
        <v>0.1995454545</v>
      </c>
      <c r="AC3034" s="13">
        <f>(scaling_params!$G$2*X3034+scaling_params!$G$3*Y3034+scaling_params!$G$4*Z3034+scaling_params!$G$5*AA3034+scaling_params!$G$6*AB3034)*100</f>
        <v>24.68178031</v>
      </c>
      <c r="AD3034" s="11" t="s">
        <v>684</v>
      </c>
      <c r="AE3034" s="11">
        <f t="shared" si="2"/>
        <v>1</v>
      </c>
    </row>
    <row r="3035" ht="15.75" customHeight="1">
      <c r="A3035" s="11" t="s">
        <v>700</v>
      </c>
      <c r="B3035" s="11" t="s">
        <v>683</v>
      </c>
      <c r="C3035" s="11" t="s">
        <v>164</v>
      </c>
      <c r="D3035" s="11" t="s">
        <v>174</v>
      </c>
      <c r="E3035" s="12">
        <v>2025.0</v>
      </c>
      <c r="F3035" s="11" t="s">
        <v>171</v>
      </c>
      <c r="G3035" s="11" t="s">
        <v>175</v>
      </c>
      <c r="H3035" s="11">
        <v>1.0</v>
      </c>
      <c r="I3035" s="13">
        <v>15.2</v>
      </c>
      <c r="J3035" s="11">
        <v>0.0</v>
      </c>
      <c r="K3035" s="13">
        <v>3.1</v>
      </c>
      <c r="L3035" s="13">
        <v>4.9</v>
      </c>
      <c r="M3035" s="11">
        <v>-10.0</v>
      </c>
      <c r="N3035" s="14">
        <v>0.65</v>
      </c>
      <c r="O3035" s="13">
        <v>66.8</v>
      </c>
      <c r="P3035" s="13">
        <v>8.0</v>
      </c>
      <c r="Q3035" s="13">
        <v>16.9</v>
      </c>
      <c r="R3035" s="13">
        <v>10.8</v>
      </c>
      <c r="S3035" s="13">
        <v>2.2</v>
      </c>
      <c r="T3035" s="13">
        <v>2.1</v>
      </c>
      <c r="U3035" s="13">
        <v>1.7</v>
      </c>
      <c r="V3035" s="13">
        <v>59.2</v>
      </c>
      <c r="W3035" s="11" t="str">
        <f t="shared" si="1"/>
        <v>Benchmark|Bankinter|Digital|2025</v>
      </c>
      <c r="X3035" s="15">
        <f>(MAX(0,MIN(1,1-(K3035-scaling_params!$B$2)/(scaling_params!$C$2-scaling_params!$B$2)))+MAX(0,MIN(1,(L3035-scaling_params!$B$3)/(scaling_params!$C$3-scaling_params!$B$3))))/2</f>
        <v>0.2897058824</v>
      </c>
      <c r="Y3035" s="15">
        <f>(MAX(0,MIN(1,(M3035-scaling_params!$B$4)/(scaling_params!$C$4-scaling_params!$B$4)))+MAX(0,MIN(1,(N3035-scaling_params!$B$5)/(scaling_params!$C$5-scaling_params!$B$5))))/2</f>
        <v>0.2761904762</v>
      </c>
      <c r="Z3035" s="15">
        <f>(MAX(0,MIN(1,(O3035-scaling_params!$B$6)/(scaling_params!$C$6-scaling_params!$B$6)))+MAX(0,MIN(1,1-(P3035-scaling_params!$B$7)/(scaling_params!$C$7-scaling_params!$B$7)))+MAX(0,MIN(1,(T3035-scaling_params!$B$11)/(scaling_params!$C$11-scaling_params!$B$11))))/3</f>
        <v>0.3335677969</v>
      </c>
      <c r="AA3035" s="15">
        <f>(MAX(0,MIN(1,1-(Q3035-scaling_params!$B$8)/(scaling_params!$C$8-scaling_params!$B$8)))+MAX(0,MIN(1,(R3035-scaling_params!$B$9)/(scaling_params!$C$9-scaling_params!$B$9)))+MAX(0,MIN(1,(S3035-scaling_params!$B$10)/(scaling_params!$C$10-scaling_params!$B$10))))/3</f>
        <v>0.2082769241</v>
      </c>
      <c r="AB3035" s="15">
        <f>(MAX(0,MIN(1,(U3035-scaling_params!$B$12)/(scaling_params!$C$12-scaling_params!$B$12)))+MAX(0,MIN(1,(V3035-scaling_params!$B$13)/(scaling_params!$C$13-scaling_params!$B$13))))/2</f>
        <v>0.3186363636</v>
      </c>
      <c r="AC3035" s="13">
        <f>(scaling_params!$G$2*X3035+scaling_params!$G$3*Y3035+scaling_params!$G$4*Z3035+scaling_params!$G$5*AA3035+scaling_params!$G$6*AB3035)*100</f>
        <v>28.56299061</v>
      </c>
      <c r="AD3035" s="11" t="s">
        <v>684</v>
      </c>
      <c r="AE3035" s="11">
        <f t="shared" si="2"/>
        <v>1</v>
      </c>
    </row>
    <row r="3036" ht="15.75" customHeight="1">
      <c r="A3036" s="11" t="s">
        <v>701</v>
      </c>
      <c r="B3036" s="11" t="s">
        <v>683</v>
      </c>
      <c r="C3036" s="11" t="s">
        <v>267</v>
      </c>
      <c r="D3036" s="11" t="s">
        <v>174</v>
      </c>
      <c r="E3036" s="12">
        <v>2024.0</v>
      </c>
      <c r="F3036" s="11" t="s">
        <v>166</v>
      </c>
      <c r="G3036" s="11" t="s">
        <v>167</v>
      </c>
      <c r="H3036" s="11">
        <v>2.0</v>
      </c>
      <c r="I3036" s="13">
        <v>11.9</v>
      </c>
      <c r="J3036" s="11">
        <v>0.0</v>
      </c>
      <c r="K3036" s="13">
        <v>3.1</v>
      </c>
      <c r="L3036" s="13">
        <v>6.3</v>
      </c>
      <c r="M3036" s="11">
        <v>1.0</v>
      </c>
      <c r="N3036" s="14">
        <v>0.77</v>
      </c>
      <c r="O3036" s="13">
        <v>60.5</v>
      </c>
      <c r="P3036" s="13">
        <v>7.7</v>
      </c>
      <c r="Q3036" s="13">
        <v>19.0</v>
      </c>
      <c r="R3036" s="13">
        <v>11.0</v>
      </c>
      <c r="S3036" s="13">
        <v>3.2</v>
      </c>
      <c r="T3036" s="13">
        <v>2.5</v>
      </c>
      <c r="U3036" s="13">
        <v>1.5</v>
      </c>
      <c r="V3036" s="13">
        <v>63.7</v>
      </c>
      <c r="W3036" s="11" t="str">
        <f t="shared" si="1"/>
        <v>Benchmark|Bankinter|Digital|2024</v>
      </c>
      <c r="X3036" s="15">
        <f>(MAX(0,MIN(1,1-(K3036-scaling_params!$B$2)/(scaling_params!$C$2-scaling_params!$B$2)))+MAX(0,MIN(1,(L3036-scaling_params!$B$3)/(scaling_params!$C$3-scaling_params!$B$3))))/2</f>
        <v>0.3926470588</v>
      </c>
      <c r="Y3036" s="15">
        <f>(MAX(0,MIN(1,(M3036-scaling_params!$B$4)/(scaling_params!$C$4-scaling_params!$B$4)))+MAX(0,MIN(1,(N3036-scaling_params!$B$5)/(scaling_params!$C$5-scaling_params!$B$5))))/2</f>
        <v>0.4785714286</v>
      </c>
      <c r="Z3036" s="15">
        <f>(MAX(0,MIN(1,(O3036-scaling_params!$B$6)/(scaling_params!$C$6-scaling_params!$B$6)))+MAX(0,MIN(1,1-(P3036-scaling_params!$B$7)/(scaling_params!$C$7-scaling_params!$B$7)))+MAX(0,MIN(1,(T3036-scaling_params!$B$11)/(scaling_params!$C$11-scaling_params!$B$11))))/3</f>
        <v>0.294729666</v>
      </c>
      <c r="AA3036" s="15">
        <f>(MAX(0,MIN(1,1-(Q3036-scaling_params!$B$8)/(scaling_params!$C$8-scaling_params!$B$8)))+MAX(0,MIN(1,(R3036-scaling_params!$B$9)/(scaling_params!$C$9-scaling_params!$B$9)))+MAX(0,MIN(1,(S3036-scaling_params!$B$10)/(scaling_params!$C$10-scaling_params!$B$10))))/3</f>
        <v>0.2352095038</v>
      </c>
      <c r="AB3036" s="15">
        <f>(MAX(0,MIN(1,(U3036-scaling_params!$B$12)/(scaling_params!$C$12-scaling_params!$B$12)))+MAX(0,MIN(1,(V3036-scaling_params!$B$13)/(scaling_params!$C$13-scaling_params!$B$13))))/2</f>
        <v>0.3095454545</v>
      </c>
      <c r="AC3036" s="13">
        <f>(scaling_params!$G$2*X3036+scaling_params!$G$3*Y3036+scaling_params!$G$4*Z3036+scaling_params!$G$5*AA3036+scaling_params!$G$6*AB3036)*100</f>
        <v>35.19210524</v>
      </c>
      <c r="AD3036" s="11" t="s">
        <v>684</v>
      </c>
      <c r="AE3036" s="11">
        <f t="shared" si="2"/>
        <v>1</v>
      </c>
    </row>
    <row r="3037" ht="15.75" customHeight="1">
      <c r="A3037" s="11" t="s">
        <v>701</v>
      </c>
      <c r="B3037" s="11" t="s">
        <v>683</v>
      </c>
      <c r="C3037" s="11" t="s">
        <v>267</v>
      </c>
      <c r="D3037" s="11" t="s">
        <v>174</v>
      </c>
      <c r="E3037" s="12">
        <v>2025.0</v>
      </c>
      <c r="F3037" s="11" t="s">
        <v>166</v>
      </c>
      <c r="G3037" s="11" t="s">
        <v>167</v>
      </c>
      <c r="H3037" s="11">
        <v>2.0</v>
      </c>
      <c r="I3037" s="13">
        <v>11.4</v>
      </c>
      <c r="J3037" s="11">
        <v>1.0</v>
      </c>
      <c r="K3037" s="13">
        <v>3.1</v>
      </c>
      <c r="L3037" s="13">
        <v>6.1</v>
      </c>
      <c r="M3037" s="11">
        <v>2.0</v>
      </c>
      <c r="N3037" s="14">
        <v>0.73</v>
      </c>
      <c r="O3037" s="13">
        <v>66.8</v>
      </c>
      <c r="P3037" s="13">
        <v>8.0</v>
      </c>
      <c r="Q3037" s="13">
        <v>16.9</v>
      </c>
      <c r="R3037" s="13">
        <v>10.8</v>
      </c>
      <c r="S3037" s="13">
        <v>3.3</v>
      </c>
      <c r="T3037" s="13">
        <v>2.2</v>
      </c>
      <c r="U3037" s="13">
        <v>1.7</v>
      </c>
      <c r="V3037" s="13">
        <v>60.4</v>
      </c>
      <c r="W3037" s="11" t="str">
        <f t="shared" si="1"/>
        <v>Benchmark|Bankinter|Digital|2025</v>
      </c>
      <c r="X3037" s="15">
        <f>(MAX(0,MIN(1,1-(K3037-scaling_params!$B$2)/(scaling_params!$C$2-scaling_params!$B$2)))+MAX(0,MIN(1,(L3037-scaling_params!$B$3)/(scaling_params!$C$3-scaling_params!$B$3))))/2</f>
        <v>0.3779411765</v>
      </c>
      <c r="Y3037" s="15">
        <f>(MAX(0,MIN(1,(M3037-scaling_params!$B$4)/(scaling_params!$C$4-scaling_params!$B$4)))+MAX(0,MIN(1,(N3037-scaling_params!$B$5)/(scaling_params!$C$5-scaling_params!$B$5))))/2</f>
        <v>0.4333333333</v>
      </c>
      <c r="Z3037" s="15">
        <f>(MAX(0,MIN(1,(O3037-scaling_params!$B$6)/(scaling_params!$C$6-scaling_params!$B$6)))+MAX(0,MIN(1,1-(P3037-scaling_params!$B$7)/(scaling_params!$C$7-scaling_params!$B$7)))+MAX(0,MIN(1,(T3037-scaling_params!$B$11)/(scaling_params!$C$11-scaling_params!$B$11))))/3</f>
        <v>0.3430916065</v>
      </c>
      <c r="AA3037" s="15">
        <f>(MAX(0,MIN(1,1-(Q3037-scaling_params!$B$8)/(scaling_params!$C$8-scaling_params!$B$8)))+MAX(0,MIN(1,(R3037-scaling_params!$B$9)/(scaling_params!$C$9-scaling_params!$B$9)))+MAX(0,MIN(1,(S3037-scaling_params!$B$10)/(scaling_params!$C$10-scaling_params!$B$10))))/3</f>
        <v>0.3161200614</v>
      </c>
      <c r="AB3037" s="15">
        <f>(MAX(0,MIN(1,(U3037-scaling_params!$B$12)/(scaling_params!$C$12-scaling_params!$B$12)))+MAX(0,MIN(1,(V3037-scaling_params!$B$13)/(scaling_params!$C$13-scaling_params!$B$13))))/2</f>
        <v>0.3295454545</v>
      </c>
      <c r="AC3037" s="13">
        <f>(scaling_params!$G$2*X3037+scaling_params!$G$3*Y3037+scaling_params!$G$4*Z3037+scaling_params!$G$5*AA3037+scaling_params!$G$6*AB3037)*100</f>
        <v>36.57995318</v>
      </c>
      <c r="AD3037" s="11" t="s">
        <v>684</v>
      </c>
      <c r="AE3037" s="11">
        <f t="shared" si="2"/>
        <v>1</v>
      </c>
    </row>
    <row r="3038" ht="15.75" customHeight="1">
      <c r="A3038" s="11" t="s">
        <v>702</v>
      </c>
      <c r="B3038" s="11" t="s">
        <v>683</v>
      </c>
      <c r="C3038" s="11" t="s">
        <v>267</v>
      </c>
      <c r="D3038" s="11" t="s">
        <v>174</v>
      </c>
      <c r="E3038" s="12">
        <v>2024.0</v>
      </c>
      <c r="F3038" s="11" t="s">
        <v>166</v>
      </c>
      <c r="G3038" s="11" t="s">
        <v>167</v>
      </c>
      <c r="H3038" s="11">
        <v>2.0</v>
      </c>
      <c r="I3038" s="13">
        <v>11.9</v>
      </c>
      <c r="J3038" s="11">
        <v>0.0</v>
      </c>
      <c r="K3038" s="13">
        <v>3.1</v>
      </c>
      <c r="L3038" s="13">
        <v>5.1</v>
      </c>
      <c r="M3038" s="11">
        <v>-3.0</v>
      </c>
      <c r="N3038" s="14">
        <v>0.73</v>
      </c>
      <c r="O3038" s="13">
        <v>60.5</v>
      </c>
      <c r="P3038" s="13">
        <v>7.7</v>
      </c>
      <c r="Q3038" s="13">
        <v>19.0</v>
      </c>
      <c r="R3038" s="13">
        <v>11.0</v>
      </c>
      <c r="S3038" s="13">
        <v>3.2</v>
      </c>
      <c r="T3038" s="13">
        <v>3.2</v>
      </c>
      <c r="U3038" s="13">
        <v>1.5</v>
      </c>
      <c r="V3038" s="13">
        <v>63.1</v>
      </c>
      <c r="W3038" s="11" t="str">
        <f t="shared" si="1"/>
        <v>Benchmark|Bankinter|Digital|2024</v>
      </c>
      <c r="X3038" s="15">
        <f>(MAX(0,MIN(1,1-(K3038-scaling_params!$B$2)/(scaling_params!$C$2-scaling_params!$B$2)))+MAX(0,MIN(1,(L3038-scaling_params!$B$3)/(scaling_params!$C$3-scaling_params!$B$3))))/2</f>
        <v>0.3044117647</v>
      </c>
      <c r="Y3038" s="15">
        <f>(MAX(0,MIN(1,(M3038-scaling_params!$B$4)/(scaling_params!$C$4-scaling_params!$B$4)))+MAX(0,MIN(1,(N3038-scaling_params!$B$5)/(scaling_params!$C$5-scaling_params!$B$5))))/2</f>
        <v>0.4095238095</v>
      </c>
      <c r="Z3038" s="15">
        <f>(MAX(0,MIN(1,(O3038-scaling_params!$B$6)/(scaling_params!$C$6-scaling_params!$B$6)))+MAX(0,MIN(1,1-(P3038-scaling_params!$B$7)/(scaling_params!$C$7-scaling_params!$B$7)))+MAX(0,MIN(1,(T3038-scaling_params!$B$11)/(scaling_params!$C$11-scaling_params!$B$11))))/3</f>
        <v>0.3613963327</v>
      </c>
      <c r="AA3038" s="15">
        <f>(MAX(0,MIN(1,1-(Q3038-scaling_params!$B$8)/(scaling_params!$C$8-scaling_params!$B$8)))+MAX(0,MIN(1,(R3038-scaling_params!$B$9)/(scaling_params!$C$9-scaling_params!$B$9)))+MAX(0,MIN(1,(S3038-scaling_params!$B$10)/(scaling_params!$C$10-scaling_params!$B$10))))/3</f>
        <v>0.2352095038</v>
      </c>
      <c r="AB3038" s="15">
        <f>(MAX(0,MIN(1,(U3038-scaling_params!$B$12)/(scaling_params!$C$12-scaling_params!$B$12)))+MAX(0,MIN(1,(V3038-scaling_params!$B$13)/(scaling_params!$C$13-scaling_params!$B$13))))/2</f>
        <v>0.3040909091</v>
      </c>
      <c r="AC3038" s="13">
        <f>(scaling_params!$G$2*X3038+scaling_params!$G$3*Y3038+scaling_params!$G$4*Z3038+scaling_params!$G$5*AA3038+scaling_params!$G$6*AB3038)*100</f>
        <v>32.99825981</v>
      </c>
      <c r="AD3038" s="11" t="s">
        <v>684</v>
      </c>
      <c r="AE3038" s="11">
        <f t="shared" si="2"/>
        <v>1</v>
      </c>
    </row>
    <row r="3039" ht="15.75" customHeight="1">
      <c r="A3039" s="11" t="s">
        <v>702</v>
      </c>
      <c r="B3039" s="11" t="s">
        <v>683</v>
      </c>
      <c r="C3039" s="11" t="s">
        <v>267</v>
      </c>
      <c r="D3039" s="11" t="s">
        <v>174</v>
      </c>
      <c r="E3039" s="12">
        <v>2025.0</v>
      </c>
      <c r="F3039" s="11" t="s">
        <v>166</v>
      </c>
      <c r="G3039" s="11" t="s">
        <v>167</v>
      </c>
      <c r="H3039" s="11">
        <v>2.0</v>
      </c>
      <c r="I3039" s="13">
        <v>11.4</v>
      </c>
      <c r="J3039" s="11">
        <v>0.0</v>
      </c>
      <c r="K3039" s="13">
        <v>3.1</v>
      </c>
      <c r="L3039" s="13">
        <v>5.3</v>
      </c>
      <c r="M3039" s="11">
        <v>2.0</v>
      </c>
      <c r="N3039" s="14">
        <v>0.79</v>
      </c>
      <c r="O3039" s="13">
        <v>66.8</v>
      </c>
      <c r="P3039" s="13">
        <v>8.0</v>
      </c>
      <c r="Q3039" s="13">
        <v>16.9</v>
      </c>
      <c r="R3039" s="13">
        <v>10.8</v>
      </c>
      <c r="S3039" s="13">
        <v>2.7</v>
      </c>
      <c r="T3039" s="13">
        <v>2.6</v>
      </c>
      <c r="U3039" s="13">
        <v>1.7</v>
      </c>
      <c r="V3039" s="13">
        <v>69.4</v>
      </c>
      <c r="W3039" s="11" t="str">
        <f t="shared" si="1"/>
        <v>Benchmark|Bankinter|Digital|2025</v>
      </c>
      <c r="X3039" s="15">
        <f>(MAX(0,MIN(1,1-(K3039-scaling_params!$B$2)/(scaling_params!$C$2-scaling_params!$B$2)))+MAX(0,MIN(1,(L3039-scaling_params!$B$3)/(scaling_params!$C$3-scaling_params!$B$3))))/2</f>
        <v>0.3191176471</v>
      </c>
      <c r="Y3039" s="15">
        <f>(MAX(0,MIN(1,(M3039-scaling_params!$B$4)/(scaling_params!$C$4-scaling_params!$B$4)))+MAX(0,MIN(1,(N3039-scaling_params!$B$5)/(scaling_params!$C$5-scaling_params!$B$5))))/2</f>
        <v>0.5083333333</v>
      </c>
      <c r="Z3039" s="15">
        <f>(MAX(0,MIN(1,(O3039-scaling_params!$B$6)/(scaling_params!$C$6-scaling_params!$B$6)))+MAX(0,MIN(1,1-(P3039-scaling_params!$B$7)/(scaling_params!$C$7-scaling_params!$B$7)))+MAX(0,MIN(1,(T3039-scaling_params!$B$11)/(scaling_params!$C$11-scaling_params!$B$11))))/3</f>
        <v>0.3811868446</v>
      </c>
      <c r="AA3039" s="15">
        <f>(MAX(0,MIN(1,1-(Q3039-scaling_params!$B$8)/(scaling_params!$C$8-scaling_params!$B$8)))+MAX(0,MIN(1,(R3039-scaling_params!$B$9)/(scaling_params!$C$9-scaling_params!$B$9)))+MAX(0,MIN(1,(S3039-scaling_params!$B$10)/(scaling_params!$C$10-scaling_params!$B$10))))/3</f>
        <v>0.257296532</v>
      </c>
      <c r="AB3039" s="15">
        <f>(MAX(0,MIN(1,(U3039-scaling_params!$B$12)/(scaling_params!$C$12-scaling_params!$B$12)))+MAX(0,MIN(1,(V3039-scaling_params!$B$13)/(scaling_params!$C$13-scaling_params!$B$13))))/2</f>
        <v>0.4113636364</v>
      </c>
      <c r="AC3039" s="13">
        <f>(scaling_params!$G$2*X3039+scaling_params!$G$3*Y3039+scaling_params!$G$4*Z3039+scaling_params!$G$5*AA3039+scaling_params!$G$6*AB3039)*100</f>
        <v>37.78549876</v>
      </c>
      <c r="AD3039" s="11" t="s">
        <v>684</v>
      </c>
      <c r="AE3039" s="11">
        <f t="shared" si="2"/>
        <v>1</v>
      </c>
    </row>
    <row r="3040" ht="15.75" customHeight="1">
      <c r="A3040" s="11" t="s">
        <v>703</v>
      </c>
      <c r="B3040" s="11" t="s">
        <v>683</v>
      </c>
      <c r="C3040" s="11" t="s">
        <v>267</v>
      </c>
      <c r="D3040" s="11" t="s">
        <v>165</v>
      </c>
      <c r="E3040" s="12">
        <v>2024.0</v>
      </c>
      <c r="F3040" s="11" t="s">
        <v>171</v>
      </c>
      <c r="G3040" s="11" t="s">
        <v>172</v>
      </c>
      <c r="H3040" s="11">
        <v>2.0</v>
      </c>
      <c r="I3040" s="13">
        <v>11.9</v>
      </c>
      <c r="J3040" s="11">
        <v>0.0</v>
      </c>
      <c r="K3040" s="13">
        <v>3.3</v>
      </c>
      <c r="L3040" s="13">
        <v>4.9</v>
      </c>
      <c r="M3040" s="11">
        <v>12.0</v>
      </c>
      <c r="N3040" s="14">
        <v>0.72</v>
      </c>
      <c r="O3040" s="13">
        <v>65.3</v>
      </c>
      <c r="P3040" s="13">
        <v>7.3</v>
      </c>
      <c r="Q3040" s="13">
        <v>15.9</v>
      </c>
      <c r="R3040" s="13">
        <v>12.6</v>
      </c>
      <c r="S3040" s="13">
        <v>3.0</v>
      </c>
      <c r="T3040" s="13">
        <v>3.4</v>
      </c>
      <c r="U3040" s="13">
        <v>1.5</v>
      </c>
      <c r="V3040" s="13">
        <v>59.1</v>
      </c>
      <c r="W3040" s="11" t="str">
        <f t="shared" si="1"/>
        <v>Benchmark|Bankinter|Operations|2024</v>
      </c>
      <c r="X3040" s="15">
        <f>(MAX(0,MIN(1,1-(K3040-scaling_params!$B$2)/(scaling_params!$C$2-scaling_params!$B$2)))+MAX(0,MIN(1,(L3040-scaling_params!$B$3)/(scaling_params!$C$3-scaling_params!$B$3))))/2</f>
        <v>0.256372549</v>
      </c>
      <c r="Y3040" s="15">
        <f>(MAX(0,MIN(1,(M3040-scaling_params!$B$4)/(scaling_params!$C$4-scaling_params!$B$4)))+MAX(0,MIN(1,(N3040-scaling_params!$B$5)/(scaling_params!$C$5-scaling_params!$B$5))))/2</f>
        <v>0.468452381</v>
      </c>
      <c r="Z3040" s="15">
        <f>(MAX(0,MIN(1,(O3040-scaling_params!$B$6)/(scaling_params!$C$6-scaling_params!$B$6)))+MAX(0,MIN(1,1-(P3040-scaling_params!$B$7)/(scaling_params!$C$7-scaling_params!$B$7)))+MAX(0,MIN(1,(T3040-scaling_params!$B$11)/(scaling_params!$C$11-scaling_params!$B$11))))/3</f>
        <v>0.4956879086</v>
      </c>
      <c r="AA3040" s="15">
        <f>(MAX(0,MIN(1,1-(Q3040-scaling_params!$B$8)/(scaling_params!$C$8-scaling_params!$B$8)))+MAX(0,MIN(1,(R3040-scaling_params!$B$9)/(scaling_params!$C$9-scaling_params!$B$9)))+MAX(0,MIN(1,(S3040-scaling_params!$B$10)/(scaling_params!$C$10-scaling_params!$B$10))))/3</f>
        <v>0.4005364516</v>
      </c>
      <c r="AB3040" s="15">
        <f>(MAX(0,MIN(1,(U3040-scaling_params!$B$12)/(scaling_params!$C$12-scaling_params!$B$12)))+MAX(0,MIN(1,(V3040-scaling_params!$B$13)/(scaling_params!$C$13-scaling_params!$B$13))))/2</f>
        <v>0.2677272727</v>
      </c>
      <c r="AC3040" s="13">
        <f>(scaling_params!$G$2*X3040+scaling_params!$G$3*Y3040+scaling_params!$G$4*Z3040+scaling_params!$G$5*AA3040+scaling_params!$G$6*AB3040)*100</f>
        <v>38.89067507</v>
      </c>
      <c r="AD3040" s="11" t="s">
        <v>684</v>
      </c>
      <c r="AE3040" s="11">
        <f t="shared" si="2"/>
        <v>1</v>
      </c>
    </row>
    <row r="3041" ht="15.75" customHeight="1">
      <c r="A3041" s="11" t="s">
        <v>703</v>
      </c>
      <c r="B3041" s="11" t="s">
        <v>683</v>
      </c>
      <c r="C3041" s="11" t="s">
        <v>267</v>
      </c>
      <c r="D3041" s="11" t="s">
        <v>165</v>
      </c>
      <c r="E3041" s="12">
        <v>2025.0</v>
      </c>
      <c r="F3041" s="11" t="s">
        <v>171</v>
      </c>
      <c r="G3041" s="11" t="s">
        <v>172</v>
      </c>
      <c r="H3041" s="11">
        <v>2.0</v>
      </c>
      <c r="I3041" s="13">
        <v>11.4</v>
      </c>
      <c r="J3041" s="11">
        <v>0.0</v>
      </c>
      <c r="K3041" s="13">
        <v>3.5</v>
      </c>
      <c r="L3041" s="13">
        <v>7.4</v>
      </c>
      <c r="M3041" s="11">
        <v>9.0</v>
      </c>
      <c r="N3041" s="14">
        <v>0.79</v>
      </c>
      <c r="O3041" s="13">
        <v>67.6</v>
      </c>
      <c r="P3041" s="13">
        <v>7.3</v>
      </c>
      <c r="Q3041" s="13">
        <v>15.9</v>
      </c>
      <c r="R3041" s="13">
        <v>13.5</v>
      </c>
      <c r="S3041" s="13">
        <v>3.4</v>
      </c>
      <c r="T3041" s="13">
        <v>3.3</v>
      </c>
      <c r="U3041" s="13">
        <v>2.1</v>
      </c>
      <c r="V3041" s="13">
        <v>66.0</v>
      </c>
      <c r="W3041" s="11" t="str">
        <f t="shared" si="1"/>
        <v>Benchmark|Bankinter|Operations|2025</v>
      </c>
      <c r="X3041" s="15">
        <f>(MAX(0,MIN(1,1-(K3041-scaling_params!$B$2)/(scaling_params!$C$2-scaling_params!$B$2)))+MAX(0,MIN(1,(L3041-scaling_params!$B$3)/(scaling_params!$C$3-scaling_params!$B$3))))/2</f>
        <v>0.4068627451</v>
      </c>
      <c r="Y3041" s="15">
        <f>(MAX(0,MIN(1,(M3041-scaling_params!$B$4)/(scaling_params!$C$4-scaling_params!$B$4)))+MAX(0,MIN(1,(N3041-scaling_params!$B$5)/(scaling_params!$C$5-scaling_params!$B$5))))/2</f>
        <v>0.5416666667</v>
      </c>
      <c r="Z3041" s="15">
        <f>(MAX(0,MIN(1,(O3041-scaling_params!$B$6)/(scaling_params!$C$6-scaling_params!$B$6)))+MAX(0,MIN(1,1-(P3041-scaling_params!$B$7)/(scaling_params!$C$7-scaling_params!$B$7)))+MAX(0,MIN(1,(T3041-scaling_params!$B$11)/(scaling_params!$C$11-scaling_params!$B$11))))/3</f>
        <v>0.5241178944</v>
      </c>
      <c r="AA3041" s="15">
        <f>(MAX(0,MIN(1,1-(Q3041-scaling_params!$B$8)/(scaling_params!$C$8-scaling_params!$B$8)))+MAX(0,MIN(1,(R3041-scaling_params!$B$9)/(scaling_params!$C$9-scaling_params!$B$9)))+MAX(0,MIN(1,(S3041-scaling_params!$B$10)/(scaling_params!$C$10-scaling_params!$B$10))))/3</f>
        <v>0.4777268215</v>
      </c>
      <c r="AB3041" s="15">
        <f>(MAX(0,MIN(1,(U3041-scaling_params!$B$12)/(scaling_params!$C$12-scaling_params!$B$12)))+MAX(0,MIN(1,(V3041-scaling_params!$B$13)/(scaling_params!$C$13-scaling_params!$B$13))))/2</f>
        <v>0.4804545455</v>
      </c>
      <c r="AC3041" s="13">
        <f>(scaling_params!$G$2*X3041+scaling_params!$G$3*Y3041+scaling_params!$G$4*Z3041+scaling_params!$G$5*AA3041+scaling_params!$G$6*AB3041)*100</f>
        <v>48.68456739</v>
      </c>
      <c r="AD3041" s="11" t="s">
        <v>684</v>
      </c>
      <c r="AE3041" s="11">
        <f t="shared" si="2"/>
        <v>1</v>
      </c>
    </row>
    <row r="3042" ht="15.75" customHeight="1">
      <c r="A3042" s="11" t="s">
        <v>704</v>
      </c>
      <c r="B3042" s="11" t="s">
        <v>683</v>
      </c>
      <c r="C3042" s="11" t="s">
        <v>267</v>
      </c>
      <c r="D3042" s="11" t="s">
        <v>181</v>
      </c>
      <c r="E3042" s="12">
        <v>2024.0</v>
      </c>
      <c r="F3042" s="11" t="s">
        <v>171</v>
      </c>
      <c r="G3042" s="11" t="s">
        <v>167</v>
      </c>
      <c r="H3042" s="11">
        <v>4.0</v>
      </c>
      <c r="I3042" s="13">
        <v>11.9</v>
      </c>
      <c r="J3042" s="11">
        <v>0.0</v>
      </c>
      <c r="K3042" s="13">
        <v>1.7</v>
      </c>
      <c r="L3042" s="13">
        <v>6.5</v>
      </c>
      <c r="M3042" s="11">
        <v>14.0</v>
      </c>
      <c r="N3042" s="14">
        <v>0.77</v>
      </c>
      <c r="O3042" s="13">
        <v>71.1</v>
      </c>
      <c r="P3042" s="13">
        <v>5.9</v>
      </c>
      <c r="Q3042" s="13">
        <v>16.5</v>
      </c>
      <c r="R3042" s="13">
        <v>13.8</v>
      </c>
      <c r="S3042" s="13">
        <v>3.1</v>
      </c>
      <c r="T3042" s="13">
        <v>3.5</v>
      </c>
      <c r="U3042" s="13">
        <v>1.5</v>
      </c>
      <c r="V3042" s="13">
        <v>70.5</v>
      </c>
      <c r="W3042" s="11" t="str">
        <f t="shared" si="1"/>
        <v>Benchmark|Bankinter|Corporate|2024</v>
      </c>
      <c r="X3042" s="15">
        <f>(MAX(0,MIN(1,1-(K3042-scaling_params!$B$2)/(scaling_params!$C$2-scaling_params!$B$2)))+MAX(0,MIN(1,(L3042-scaling_params!$B$3)/(scaling_params!$C$3-scaling_params!$B$3))))/2</f>
        <v>0.6406862745</v>
      </c>
      <c r="Y3042" s="15">
        <f>(MAX(0,MIN(1,(M3042-scaling_params!$B$4)/(scaling_params!$C$4-scaling_params!$B$4)))+MAX(0,MIN(1,(N3042-scaling_params!$B$5)/(scaling_params!$C$5-scaling_params!$B$5))))/2</f>
        <v>0.5404761905</v>
      </c>
      <c r="Z3042" s="15">
        <f>(MAX(0,MIN(1,(O3042-scaling_params!$B$6)/(scaling_params!$C$6-scaling_params!$B$6)))+MAX(0,MIN(1,1-(P3042-scaling_params!$B$7)/(scaling_params!$C$7-scaling_params!$B$7)))+MAX(0,MIN(1,(T3042-scaling_params!$B$11)/(scaling_params!$C$11-scaling_params!$B$11))))/3</f>
        <v>0.7270474152</v>
      </c>
      <c r="AA3042" s="15">
        <f>(MAX(0,MIN(1,1-(Q3042-scaling_params!$B$8)/(scaling_params!$C$8-scaling_params!$B$8)))+MAX(0,MIN(1,(R3042-scaling_params!$B$9)/(scaling_params!$C$9-scaling_params!$B$9)))+MAX(0,MIN(1,(S3042-scaling_params!$B$10)/(scaling_params!$C$10-scaling_params!$B$10))))/3</f>
        <v>0.4382460119</v>
      </c>
      <c r="AB3042" s="15">
        <f>(MAX(0,MIN(1,(U3042-scaling_params!$B$12)/(scaling_params!$C$12-scaling_params!$B$12)))+MAX(0,MIN(1,(V3042-scaling_params!$B$13)/(scaling_params!$C$13-scaling_params!$B$13))))/2</f>
        <v>0.3713636364</v>
      </c>
      <c r="AC3042" s="13">
        <f>(scaling_params!$G$2*X3042+scaling_params!$G$3*Y3042+scaling_params!$G$4*Z3042+scaling_params!$G$5*AA3042+scaling_params!$G$6*AB3042)*100</f>
        <v>56.9381529</v>
      </c>
      <c r="AD3042" s="11" t="s">
        <v>684</v>
      </c>
      <c r="AE3042" s="11">
        <f t="shared" si="2"/>
        <v>1</v>
      </c>
    </row>
    <row r="3043" ht="15.75" customHeight="1">
      <c r="A3043" s="11" t="s">
        <v>704</v>
      </c>
      <c r="B3043" s="11" t="s">
        <v>683</v>
      </c>
      <c r="C3043" s="11" t="s">
        <v>267</v>
      </c>
      <c r="D3043" s="11" t="s">
        <v>181</v>
      </c>
      <c r="E3043" s="12">
        <v>2025.0</v>
      </c>
      <c r="F3043" s="11" t="s">
        <v>171</v>
      </c>
      <c r="G3043" s="11" t="s">
        <v>167</v>
      </c>
      <c r="H3043" s="11">
        <v>4.0</v>
      </c>
      <c r="I3043" s="13">
        <v>11.4</v>
      </c>
      <c r="J3043" s="11">
        <v>0.0</v>
      </c>
      <c r="K3043" s="13">
        <v>1.4</v>
      </c>
      <c r="L3043" s="13">
        <v>6.6</v>
      </c>
      <c r="M3043" s="11">
        <v>18.0</v>
      </c>
      <c r="N3043" s="14">
        <v>0.86</v>
      </c>
      <c r="O3043" s="13">
        <v>73.8</v>
      </c>
      <c r="P3043" s="13">
        <v>5.6</v>
      </c>
      <c r="Q3043" s="13">
        <v>14.9</v>
      </c>
      <c r="R3043" s="13">
        <v>13.8</v>
      </c>
      <c r="S3043" s="13">
        <v>3.4</v>
      </c>
      <c r="T3043" s="13">
        <v>3.9</v>
      </c>
      <c r="U3043" s="13">
        <v>2.0</v>
      </c>
      <c r="V3043" s="13">
        <v>68.1</v>
      </c>
      <c r="W3043" s="11" t="str">
        <f t="shared" si="1"/>
        <v>Benchmark|Bankinter|Corporate|2025</v>
      </c>
      <c r="X3043" s="15">
        <f>(MAX(0,MIN(1,1-(K3043-scaling_params!$B$2)/(scaling_params!$C$2-scaling_params!$B$2)))+MAX(0,MIN(1,(L3043-scaling_params!$B$3)/(scaling_params!$C$3-scaling_params!$B$3))))/2</f>
        <v>0.6980392157</v>
      </c>
      <c r="Y3043" s="15">
        <f>(MAX(0,MIN(1,(M3043-scaling_params!$B$4)/(scaling_params!$C$4-scaling_params!$B$4)))+MAX(0,MIN(1,(N3043-scaling_params!$B$5)/(scaling_params!$C$5-scaling_params!$B$5))))/2</f>
        <v>0.6720238095</v>
      </c>
      <c r="Z3043" s="15">
        <f>(MAX(0,MIN(1,(O3043-scaling_params!$B$6)/(scaling_params!$C$6-scaling_params!$B$6)))+MAX(0,MIN(1,1-(P3043-scaling_params!$B$7)/(scaling_params!$C$7-scaling_params!$B$7)))+MAX(0,MIN(1,(T3043-scaling_params!$B$11)/(scaling_params!$C$11-scaling_params!$B$11))))/3</f>
        <v>0.8367241357</v>
      </c>
      <c r="AA3043" s="15">
        <f>(MAX(0,MIN(1,1-(Q3043-scaling_params!$B$8)/(scaling_params!$C$8-scaling_params!$B$8)))+MAX(0,MIN(1,(R3043-scaling_params!$B$9)/(scaling_params!$C$9-scaling_params!$B$9)))+MAX(0,MIN(1,(S3043-scaling_params!$B$10)/(scaling_params!$C$10-scaling_params!$B$10))))/3</f>
        <v>0.5282638372</v>
      </c>
      <c r="AB3043" s="15">
        <f>(MAX(0,MIN(1,(U3043-scaling_params!$B$12)/(scaling_params!$C$12-scaling_params!$B$12)))+MAX(0,MIN(1,(V3043-scaling_params!$B$13)/(scaling_params!$C$13-scaling_params!$B$13))))/2</f>
        <v>0.4745454545</v>
      </c>
      <c r="AC3043" s="13">
        <f>(scaling_params!$G$2*X3043+scaling_params!$G$3*Y3043+scaling_params!$G$4*Z3043+scaling_params!$G$5*AA3043+scaling_params!$G$6*AB3043)*100</f>
        <v>66.75657818</v>
      </c>
      <c r="AD3043" s="11" t="s">
        <v>684</v>
      </c>
      <c r="AE3043" s="11">
        <f t="shared" si="2"/>
        <v>1</v>
      </c>
    </row>
    <row r="3044" ht="15.75" customHeight="1">
      <c r="A3044" s="11" t="s">
        <v>705</v>
      </c>
      <c r="B3044" s="11" t="s">
        <v>683</v>
      </c>
      <c r="C3044" s="11" t="s">
        <v>267</v>
      </c>
      <c r="D3044" s="11" t="s">
        <v>170</v>
      </c>
      <c r="E3044" s="12">
        <v>2024.0</v>
      </c>
      <c r="F3044" s="11" t="s">
        <v>171</v>
      </c>
      <c r="G3044" s="11" t="s">
        <v>175</v>
      </c>
      <c r="H3044" s="11">
        <v>4.0</v>
      </c>
      <c r="I3044" s="13">
        <v>11.9</v>
      </c>
      <c r="J3044" s="11">
        <v>0.0</v>
      </c>
      <c r="K3044" s="13">
        <v>1.8</v>
      </c>
      <c r="L3044" s="13">
        <v>5.7</v>
      </c>
      <c r="M3044" s="11">
        <v>25.0</v>
      </c>
      <c r="N3044" s="14">
        <v>0.78</v>
      </c>
      <c r="O3044" s="13">
        <v>71.6</v>
      </c>
      <c r="P3044" s="13">
        <v>7.4</v>
      </c>
      <c r="Q3044" s="13">
        <v>14.9</v>
      </c>
      <c r="R3044" s="13">
        <v>14.2</v>
      </c>
      <c r="S3044" s="13">
        <v>3.8</v>
      </c>
      <c r="T3044" s="13">
        <v>3.4</v>
      </c>
      <c r="U3044" s="13">
        <v>2.2</v>
      </c>
      <c r="V3044" s="13">
        <v>69.3</v>
      </c>
      <c r="W3044" s="11" t="str">
        <f t="shared" si="1"/>
        <v>Benchmark|Bankinter|Risk|2024</v>
      </c>
      <c r="X3044" s="15">
        <f>(MAX(0,MIN(1,1-(K3044-scaling_params!$B$2)/(scaling_params!$C$2-scaling_params!$B$2)))+MAX(0,MIN(1,(L3044-scaling_params!$B$3)/(scaling_params!$C$3-scaling_params!$B$3))))/2</f>
        <v>0.5651960784</v>
      </c>
      <c r="Y3044" s="15">
        <f>(MAX(0,MIN(1,(M3044-scaling_params!$B$4)/(scaling_params!$C$4-scaling_params!$B$4)))+MAX(0,MIN(1,(N3044-scaling_params!$B$5)/(scaling_params!$C$5-scaling_params!$B$5))))/2</f>
        <v>0.6053571429</v>
      </c>
      <c r="Z3044" s="15">
        <f>(MAX(0,MIN(1,(O3044-scaling_params!$B$6)/(scaling_params!$C$6-scaling_params!$B$6)))+MAX(0,MIN(1,1-(P3044-scaling_params!$B$7)/(scaling_params!$C$7-scaling_params!$B$7)))+MAX(0,MIN(1,(T3044-scaling_params!$B$11)/(scaling_params!$C$11-scaling_params!$B$11))))/3</f>
        <v>0.5906392956</v>
      </c>
      <c r="AA3044" s="15">
        <f>(MAX(0,MIN(1,1-(Q3044-scaling_params!$B$8)/(scaling_params!$C$8-scaling_params!$B$8)))+MAX(0,MIN(1,(R3044-scaling_params!$B$9)/(scaling_params!$C$9-scaling_params!$B$9)))+MAX(0,MIN(1,(S3044-scaling_params!$B$10)/(scaling_params!$C$10-scaling_params!$B$10))))/3</f>
        <v>0.5843571606</v>
      </c>
      <c r="AB3044" s="15">
        <f>(MAX(0,MIN(1,(U3044-scaling_params!$B$12)/(scaling_params!$C$12-scaling_params!$B$12)))+MAX(0,MIN(1,(V3044-scaling_params!$B$13)/(scaling_params!$C$13-scaling_params!$B$13))))/2</f>
        <v>0.5354545455</v>
      </c>
      <c r="AC3044" s="13">
        <f>(scaling_params!$G$2*X3044+scaling_params!$G$3*Y3044+scaling_params!$G$4*Z3044+scaling_params!$G$5*AA3044+scaling_params!$G$6*AB3044)*100</f>
        <v>57.99107381</v>
      </c>
      <c r="AD3044" s="11" t="s">
        <v>684</v>
      </c>
      <c r="AE3044" s="11">
        <f t="shared" si="2"/>
        <v>1</v>
      </c>
    </row>
    <row r="3045" ht="15.75" customHeight="1">
      <c r="A3045" s="11" t="s">
        <v>705</v>
      </c>
      <c r="B3045" s="11" t="s">
        <v>683</v>
      </c>
      <c r="C3045" s="11" t="s">
        <v>267</v>
      </c>
      <c r="D3045" s="11" t="s">
        <v>170</v>
      </c>
      <c r="E3045" s="12">
        <v>2025.0</v>
      </c>
      <c r="F3045" s="11" t="s">
        <v>171</v>
      </c>
      <c r="G3045" s="11" t="s">
        <v>175</v>
      </c>
      <c r="H3045" s="11">
        <v>4.0</v>
      </c>
      <c r="I3045" s="13">
        <v>11.4</v>
      </c>
      <c r="J3045" s="11">
        <v>0.0</v>
      </c>
      <c r="K3045" s="13">
        <v>2.2</v>
      </c>
      <c r="L3045" s="13">
        <v>7.3</v>
      </c>
      <c r="M3045" s="11">
        <v>7.0</v>
      </c>
      <c r="N3045" s="14">
        <v>0.86</v>
      </c>
      <c r="O3045" s="13">
        <v>69.7</v>
      </c>
      <c r="P3045" s="13">
        <v>6.4</v>
      </c>
      <c r="Q3045" s="13">
        <v>14.4</v>
      </c>
      <c r="R3045" s="13">
        <v>16.0</v>
      </c>
      <c r="S3045" s="13">
        <v>4.4</v>
      </c>
      <c r="T3045" s="13">
        <v>3.9</v>
      </c>
      <c r="U3045" s="13">
        <v>2.0</v>
      </c>
      <c r="V3045" s="13">
        <v>82.8</v>
      </c>
      <c r="W3045" s="11" t="str">
        <f t="shared" si="1"/>
        <v>Benchmark|Bankinter|Risk|2025</v>
      </c>
      <c r="X3045" s="15">
        <f>(MAX(0,MIN(1,1-(K3045-scaling_params!$B$2)/(scaling_params!$C$2-scaling_params!$B$2)))+MAX(0,MIN(1,(L3045-scaling_params!$B$3)/(scaling_params!$C$3-scaling_params!$B$3))))/2</f>
        <v>0.6161764706</v>
      </c>
      <c r="Y3045" s="15">
        <f>(MAX(0,MIN(1,(M3045-scaling_params!$B$4)/(scaling_params!$C$4-scaling_params!$B$4)))+MAX(0,MIN(1,(N3045-scaling_params!$B$5)/(scaling_params!$C$5-scaling_params!$B$5))))/2</f>
        <v>0.6196428571</v>
      </c>
      <c r="Z3045" s="15">
        <f>(MAX(0,MIN(1,(O3045-scaling_params!$B$6)/(scaling_params!$C$6-scaling_params!$B$6)))+MAX(0,MIN(1,1-(P3045-scaling_params!$B$7)/(scaling_params!$C$7-scaling_params!$B$7)))+MAX(0,MIN(1,(T3045-scaling_params!$B$11)/(scaling_params!$C$11-scaling_params!$B$11))))/3</f>
        <v>0.696995298</v>
      </c>
      <c r="AA3045" s="15">
        <f>(MAX(0,MIN(1,1-(Q3045-scaling_params!$B$8)/(scaling_params!$C$8-scaling_params!$B$8)))+MAX(0,MIN(1,(R3045-scaling_params!$B$9)/(scaling_params!$C$9-scaling_params!$B$9)))+MAX(0,MIN(1,(S3045-scaling_params!$B$10)/(scaling_params!$C$10-scaling_params!$B$10))))/3</f>
        <v>0.738069451</v>
      </c>
      <c r="AB3045" s="15">
        <f>(MAX(0,MIN(1,(U3045-scaling_params!$B$12)/(scaling_params!$C$12-scaling_params!$B$12)))+MAX(0,MIN(1,(V3045-scaling_params!$B$13)/(scaling_params!$C$13-scaling_params!$B$13))))/2</f>
        <v>0.6081818182</v>
      </c>
      <c r="AC3045" s="13">
        <f>(scaling_params!$G$2*X3045+scaling_params!$G$3*Y3045+scaling_params!$G$4*Z3045+scaling_params!$G$5*AA3045+scaling_params!$G$6*AB3045)*100</f>
        <v>65.5877115</v>
      </c>
      <c r="AD3045" s="11" t="s">
        <v>684</v>
      </c>
      <c r="AE3045" s="11">
        <f t="shared" si="2"/>
        <v>1</v>
      </c>
    </row>
    <row r="3046" ht="15.75" customHeight="1">
      <c r="A3046" s="11" t="s">
        <v>706</v>
      </c>
      <c r="B3046" s="11" t="s">
        <v>683</v>
      </c>
      <c r="C3046" s="11" t="s">
        <v>267</v>
      </c>
      <c r="D3046" s="11" t="s">
        <v>165</v>
      </c>
      <c r="E3046" s="12">
        <v>2024.0</v>
      </c>
      <c r="F3046" s="11" t="s">
        <v>171</v>
      </c>
      <c r="G3046" s="11" t="s">
        <v>167</v>
      </c>
      <c r="H3046" s="11">
        <v>2.0</v>
      </c>
      <c r="I3046" s="13">
        <v>11.9</v>
      </c>
      <c r="J3046" s="11">
        <v>0.0</v>
      </c>
      <c r="K3046" s="13">
        <v>3.3</v>
      </c>
      <c r="L3046" s="13">
        <v>5.3</v>
      </c>
      <c r="M3046" s="11">
        <v>11.0</v>
      </c>
      <c r="N3046" s="14">
        <v>0.76</v>
      </c>
      <c r="O3046" s="13">
        <v>65.3</v>
      </c>
      <c r="P3046" s="13">
        <v>7.3</v>
      </c>
      <c r="Q3046" s="13">
        <v>15.9</v>
      </c>
      <c r="R3046" s="13">
        <v>12.6</v>
      </c>
      <c r="S3046" s="13">
        <v>3.2</v>
      </c>
      <c r="T3046" s="13">
        <v>3.3</v>
      </c>
      <c r="U3046" s="13">
        <v>1.5</v>
      </c>
      <c r="V3046" s="13">
        <v>68.2</v>
      </c>
      <c r="W3046" s="11" t="str">
        <f t="shared" si="1"/>
        <v>Benchmark|Bankinter|Operations|2024</v>
      </c>
      <c r="X3046" s="15">
        <f>(MAX(0,MIN(1,1-(K3046-scaling_params!$B$2)/(scaling_params!$C$2-scaling_params!$B$2)))+MAX(0,MIN(1,(L3046-scaling_params!$B$3)/(scaling_params!$C$3-scaling_params!$B$3))))/2</f>
        <v>0.2857843137</v>
      </c>
      <c r="Y3046" s="15">
        <f>(MAX(0,MIN(1,(M3046-scaling_params!$B$4)/(scaling_params!$C$4-scaling_params!$B$4)))+MAX(0,MIN(1,(N3046-scaling_params!$B$5)/(scaling_params!$C$5-scaling_params!$B$5))))/2</f>
        <v>0.5136904762</v>
      </c>
      <c r="Z3046" s="15">
        <f>(MAX(0,MIN(1,(O3046-scaling_params!$B$6)/(scaling_params!$C$6-scaling_params!$B$6)))+MAX(0,MIN(1,1-(P3046-scaling_params!$B$7)/(scaling_params!$C$7-scaling_params!$B$7)))+MAX(0,MIN(1,(T3046-scaling_params!$B$11)/(scaling_params!$C$11-scaling_params!$B$11))))/3</f>
        <v>0.486164099</v>
      </c>
      <c r="AA3046" s="15">
        <f>(MAX(0,MIN(1,1-(Q3046-scaling_params!$B$8)/(scaling_params!$C$8-scaling_params!$B$8)))+MAX(0,MIN(1,(R3046-scaling_params!$B$9)/(scaling_params!$C$9-scaling_params!$B$9)))+MAX(0,MIN(1,(S3046-scaling_params!$B$10)/(scaling_params!$C$10-scaling_params!$B$10))))/3</f>
        <v>0.4201442948</v>
      </c>
      <c r="AB3046" s="15">
        <f>(MAX(0,MIN(1,(U3046-scaling_params!$B$12)/(scaling_params!$C$12-scaling_params!$B$12)))+MAX(0,MIN(1,(V3046-scaling_params!$B$13)/(scaling_params!$C$13-scaling_params!$B$13))))/2</f>
        <v>0.3504545455</v>
      </c>
      <c r="AC3046" s="13">
        <f>(scaling_params!$G$2*X3046+scaling_params!$G$3*Y3046+scaling_params!$G$4*Z3046+scaling_params!$G$5*AA3046+scaling_params!$G$6*AB3046)*100</f>
        <v>41.74241711</v>
      </c>
      <c r="AD3046" s="11" t="s">
        <v>684</v>
      </c>
      <c r="AE3046" s="11">
        <f t="shared" si="2"/>
        <v>1</v>
      </c>
    </row>
    <row r="3047" ht="15.75" customHeight="1">
      <c r="A3047" s="11" t="s">
        <v>706</v>
      </c>
      <c r="B3047" s="11" t="s">
        <v>683</v>
      </c>
      <c r="C3047" s="11" t="s">
        <v>267</v>
      </c>
      <c r="D3047" s="11" t="s">
        <v>165</v>
      </c>
      <c r="E3047" s="12">
        <v>2025.0</v>
      </c>
      <c r="F3047" s="11" t="s">
        <v>171</v>
      </c>
      <c r="G3047" s="11" t="s">
        <v>167</v>
      </c>
      <c r="H3047" s="11">
        <v>2.0</v>
      </c>
      <c r="I3047" s="13">
        <v>11.4</v>
      </c>
      <c r="J3047" s="11">
        <v>0.0</v>
      </c>
      <c r="K3047" s="13">
        <v>3.5</v>
      </c>
      <c r="L3047" s="13">
        <v>6.2</v>
      </c>
      <c r="M3047" s="11">
        <v>-4.0</v>
      </c>
      <c r="N3047" s="14">
        <v>0.84</v>
      </c>
      <c r="O3047" s="13">
        <v>67.6</v>
      </c>
      <c r="P3047" s="13">
        <v>7.3</v>
      </c>
      <c r="Q3047" s="13">
        <v>15.9</v>
      </c>
      <c r="R3047" s="13">
        <v>13.5</v>
      </c>
      <c r="S3047" s="13">
        <v>3.9</v>
      </c>
      <c r="T3047" s="13">
        <v>3.9</v>
      </c>
      <c r="U3047" s="13">
        <v>2.1</v>
      </c>
      <c r="V3047" s="13">
        <v>67.8</v>
      </c>
      <c r="W3047" s="11" t="str">
        <f t="shared" si="1"/>
        <v>Benchmark|Bankinter|Operations|2025</v>
      </c>
      <c r="X3047" s="15">
        <f>(MAX(0,MIN(1,1-(K3047-scaling_params!$B$2)/(scaling_params!$C$2-scaling_params!$B$2)))+MAX(0,MIN(1,(L3047-scaling_params!$B$3)/(scaling_params!$C$3-scaling_params!$B$3))))/2</f>
        <v>0.318627451</v>
      </c>
      <c r="Y3047" s="15">
        <f>(MAX(0,MIN(1,(M3047-scaling_params!$B$4)/(scaling_params!$C$4-scaling_params!$B$4)))+MAX(0,MIN(1,(N3047-scaling_params!$B$5)/(scaling_params!$C$5-scaling_params!$B$5))))/2</f>
        <v>0.5422619048</v>
      </c>
      <c r="Z3047" s="15">
        <f>(MAX(0,MIN(1,(O3047-scaling_params!$B$6)/(scaling_params!$C$6-scaling_params!$B$6)))+MAX(0,MIN(1,1-(P3047-scaling_params!$B$7)/(scaling_params!$C$7-scaling_params!$B$7)))+MAX(0,MIN(1,(T3047-scaling_params!$B$11)/(scaling_params!$C$11-scaling_params!$B$11))))/3</f>
        <v>0.5812607516</v>
      </c>
      <c r="AA3047" s="15">
        <f>(MAX(0,MIN(1,1-(Q3047-scaling_params!$B$8)/(scaling_params!$C$8-scaling_params!$B$8)))+MAX(0,MIN(1,(R3047-scaling_params!$B$9)/(scaling_params!$C$9-scaling_params!$B$9)))+MAX(0,MIN(1,(S3047-scaling_params!$B$10)/(scaling_params!$C$10-scaling_params!$B$10))))/3</f>
        <v>0.5267464293</v>
      </c>
      <c r="AB3047" s="15">
        <f>(MAX(0,MIN(1,(U3047-scaling_params!$B$12)/(scaling_params!$C$12-scaling_params!$B$12)))+MAX(0,MIN(1,(V3047-scaling_params!$B$13)/(scaling_params!$C$13-scaling_params!$B$13))))/2</f>
        <v>0.4968181818</v>
      </c>
      <c r="AC3047" s="13">
        <f>(scaling_params!$G$2*X3047+scaling_params!$G$3*Y3047+scaling_params!$G$4*Z3047+scaling_params!$G$5*AA3047+scaling_params!$G$6*AB3047)*100</f>
        <v>49.02371922</v>
      </c>
      <c r="AD3047" s="11" t="s">
        <v>684</v>
      </c>
      <c r="AE3047" s="11">
        <f t="shared" si="2"/>
        <v>1</v>
      </c>
    </row>
    <row r="3048" ht="15.75" customHeight="1">
      <c r="A3048" s="11" t="s">
        <v>707</v>
      </c>
      <c r="B3048" s="11" t="s">
        <v>683</v>
      </c>
      <c r="C3048" s="11" t="s">
        <v>267</v>
      </c>
      <c r="D3048" s="11" t="s">
        <v>170</v>
      </c>
      <c r="E3048" s="12">
        <v>2024.0</v>
      </c>
      <c r="F3048" s="11" t="s">
        <v>166</v>
      </c>
      <c r="G3048" s="11" t="s">
        <v>167</v>
      </c>
      <c r="H3048" s="11">
        <v>1.0</v>
      </c>
      <c r="I3048" s="13">
        <v>11.9</v>
      </c>
      <c r="J3048" s="11">
        <v>0.0</v>
      </c>
      <c r="K3048" s="13">
        <v>1.8</v>
      </c>
      <c r="L3048" s="13">
        <v>6.3</v>
      </c>
      <c r="M3048" s="11">
        <v>21.0</v>
      </c>
      <c r="N3048" s="14">
        <v>0.85</v>
      </c>
      <c r="O3048" s="13">
        <v>71.6</v>
      </c>
      <c r="P3048" s="13">
        <v>7.4</v>
      </c>
      <c r="Q3048" s="13">
        <v>14.9</v>
      </c>
      <c r="R3048" s="13">
        <v>14.2</v>
      </c>
      <c r="S3048" s="13">
        <v>3.8</v>
      </c>
      <c r="T3048" s="13">
        <v>3.9</v>
      </c>
      <c r="U3048" s="13">
        <v>2.2</v>
      </c>
      <c r="V3048" s="13">
        <v>76.6</v>
      </c>
      <c r="W3048" s="11" t="str">
        <f t="shared" si="1"/>
        <v>Benchmark|Bankinter|Risk|2024</v>
      </c>
      <c r="X3048" s="15">
        <f>(MAX(0,MIN(1,1-(K3048-scaling_params!$B$2)/(scaling_params!$C$2-scaling_params!$B$2)))+MAX(0,MIN(1,(L3048-scaling_params!$B$3)/(scaling_params!$C$3-scaling_params!$B$3))))/2</f>
        <v>0.6093137255</v>
      </c>
      <c r="Y3048" s="15">
        <f>(MAX(0,MIN(1,(M3048-scaling_params!$B$4)/(scaling_params!$C$4-scaling_params!$B$4)))+MAX(0,MIN(1,(N3048-scaling_params!$B$5)/(scaling_params!$C$5-scaling_params!$B$5))))/2</f>
        <v>0.6738095238</v>
      </c>
      <c r="Z3048" s="15">
        <f>(MAX(0,MIN(1,(O3048-scaling_params!$B$6)/(scaling_params!$C$6-scaling_params!$B$6)))+MAX(0,MIN(1,1-(P3048-scaling_params!$B$7)/(scaling_params!$C$7-scaling_params!$B$7)))+MAX(0,MIN(1,(T3048-scaling_params!$B$11)/(scaling_params!$C$11-scaling_params!$B$11))))/3</f>
        <v>0.6382583432</v>
      </c>
      <c r="AA3048" s="15">
        <f>(MAX(0,MIN(1,1-(Q3048-scaling_params!$B$8)/(scaling_params!$C$8-scaling_params!$B$8)))+MAX(0,MIN(1,(R3048-scaling_params!$B$9)/(scaling_params!$C$9-scaling_params!$B$9)))+MAX(0,MIN(1,(S3048-scaling_params!$B$10)/(scaling_params!$C$10-scaling_params!$B$10))))/3</f>
        <v>0.5843571606</v>
      </c>
      <c r="AB3048" s="15">
        <f>(MAX(0,MIN(1,(U3048-scaling_params!$B$12)/(scaling_params!$C$12-scaling_params!$B$12)))+MAX(0,MIN(1,(V3048-scaling_params!$B$13)/(scaling_params!$C$13-scaling_params!$B$13))))/2</f>
        <v>0.6018181818</v>
      </c>
      <c r="AC3048" s="13">
        <f>(scaling_params!$G$2*X3048+scaling_params!$G$3*Y3048+scaling_params!$G$4*Z3048+scaling_params!$G$5*AA3048+scaling_params!$G$6*AB3048)*100</f>
        <v>62.538608</v>
      </c>
      <c r="AD3048" s="11" t="s">
        <v>684</v>
      </c>
      <c r="AE3048" s="11">
        <f t="shared" si="2"/>
        <v>1</v>
      </c>
    </row>
    <row r="3049" ht="15.75" customHeight="1">
      <c r="A3049" s="11" t="s">
        <v>707</v>
      </c>
      <c r="B3049" s="11" t="s">
        <v>683</v>
      </c>
      <c r="C3049" s="11" t="s">
        <v>267</v>
      </c>
      <c r="D3049" s="11" t="s">
        <v>170</v>
      </c>
      <c r="E3049" s="12">
        <v>2025.0</v>
      </c>
      <c r="F3049" s="11" t="s">
        <v>166</v>
      </c>
      <c r="G3049" s="11" t="s">
        <v>167</v>
      </c>
      <c r="H3049" s="11">
        <v>1.0</v>
      </c>
      <c r="I3049" s="13">
        <v>11.4</v>
      </c>
      <c r="J3049" s="11">
        <v>0.0</v>
      </c>
      <c r="K3049" s="13">
        <v>2.2</v>
      </c>
      <c r="L3049" s="13">
        <v>8.1</v>
      </c>
      <c r="M3049" s="11">
        <v>17.0</v>
      </c>
      <c r="N3049" s="14">
        <v>0.81</v>
      </c>
      <c r="O3049" s="13">
        <v>69.7</v>
      </c>
      <c r="P3049" s="13">
        <v>6.4</v>
      </c>
      <c r="Q3049" s="13">
        <v>14.4</v>
      </c>
      <c r="R3049" s="13">
        <v>16.0</v>
      </c>
      <c r="S3049" s="13">
        <v>4.2</v>
      </c>
      <c r="T3049" s="13">
        <v>3.4</v>
      </c>
      <c r="U3049" s="13">
        <v>2.0</v>
      </c>
      <c r="V3049" s="13">
        <v>81.8</v>
      </c>
      <c r="W3049" s="11" t="str">
        <f t="shared" si="1"/>
        <v>Benchmark|Bankinter|Risk|2025</v>
      </c>
      <c r="X3049" s="15">
        <f>(MAX(0,MIN(1,1-(K3049-scaling_params!$B$2)/(scaling_params!$C$2-scaling_params!$B$2)))+MAX(0,MIN(1,(L3049-scaling_params!$B$3)/(scaling_params!$C$3-scaling_params!$B$3))))/2</f>
        <v>0.675</v>
      </c>
      <c r="Y3049" s="15">
        <f>(MAX(0,MIN(1,(M3049-scaling_params!$B$4)/(scaling_params!$C$4-scaling_params!$B$4)))+MAX(0,MIN(1,(N3049-scaling_params!$B$5)/(scaling_params!$C$5-scaling_params!$B$5))))/2</f>
        <v>0.6047619048</v>
      </c>
      <c r="Z3049" s="15">
        <f>(MAX(0,MIN(1,(O3049-scaling_params!$B$6)/(scaling_params!$C$6-scaling_params!$B$6)))+MAX(0,MIN(1,1-(P3049-scaling_params!$B$7)/(scaling_params!$C$7-scaling_params!$B$7)))+MAX(0,MIN(1,(T3049-scaling_params!$B$11)/(scaling_params!$C$11-scaling_params!$B$11))))/3</f>
        <v>0.6493762504</v>
      </c>
      <c r="AA3049" s="15">
        <f>(MAX(0,MIN(1,1-(Q3049-scaling_params!$B$8)/(scaling_params!$C$8-scaling_params!$B$8)))+MAX(0,MIN(1,(R3049-scaling_params!$B$9)/(scaling_params!$C$9-scaling_params!$B$9)))+MAX(0,MIN(1,(S3049-scaling_params!$B$10)/(scaling_params!$C$10-scaling_params!$B$10))))/3</f>
        <v>0.7184616079</v>
      </c>
      <c r="AB3049" s="15">
        <f>(MAX(0,MIN(1,(U3049-scaling_params!$B$12)/(scaling_params!$C$12-scaling_params!$B$12)))+MAX(0,MIN(1,(V3049-scaling_params!$B$13)/(scaling_params!$C$13-scaling_params!$B$13))))/2</f>
        <v>0.5990909091</v>
      </c>
      <c r="AC3049" s="13">
        <f>(scaling_params!$G$2*X3049+scaling_params!$G$3*Y3049+scaling_params!$G$4*Z3049+scaling_params!$G$5*AA3049+scaling_params!$G$6*AB3049)*100</f>
        <v>65.04894367</v>
      </c>
      <c r="AD3049" s="11" t="s">
        <v>684</v>
      </c>
      <c r="AE3049" s="11">
        <f t="shared" si="2"/>
        <v>1</v>
      </c>
    </row>
    <row r="3050" ht="15.75" customHeight="1">
      <c r="A3050" s="11" t="s">
        <v>708</v>
      </c>
      <c r="B3050" s="11" t="s">
        <v>683</v>
      </c>
      <c r="C3050" s="11" t="s">
        <v>267</v>
      </c>
      <c r="D3050" s="11" t="s">
        <v>177</v>
      </c>
      <c r="E3050" s="12">
        <v>2024.0</v>
      </c>
      <c r="F3050" s="11" t="s">
        <v>171</v>
      </c>
      <c r="G3050" s="11" t="s">
        <v>184</v>
      </c>
      <c r="H3050" s="11">
        <v>5.0</v>
      </c>
      <c r="I3050" s="13">
        <v>11.9</v>
      </c>
      <c r="J3050" s="11">
        <v>0.0</v>
      </c>
      <c r="K3050" s="13">
        <v>2.8</v>
      </c>
      <c r="L3050" s="13">
        <v>6.9</v>
      </c>
      <c r="M3050" s="11">
        <v>18.0</v>
      </c>
      <c r="N3050" s="14">
        <v>0.78</v>
      </c>
      <c r="O3050" s="13">
        <v>67.5</v>
      </c>
      <c r="P3050" s="13">
        <v>7.0</v>
      </c>
      <c r="Q3050" s="13">
        <v>16.5</v>
      </c>
      <c r="R3050" s="13">
        <v>18.3</v>
      </c>
      <c r="S3050" s="13">
        <v>4.0</v>
      </c>
      <c r="T3050" s="13">
        <v>3.3</v>
      </c>
      <c r="U3050" s="13">
        <v>2.1</v>
      </c>
      <c r="V3050" s="13">
        <v>73.1</v>
      </c>
      <c r="W3050" s="11" t="str">
        <f t="shared" si="1"/>
        <v>Benchmark|Bankinter|Retail|2024</v>
      </c>
      <c r="X3050" s="15">
        <f>(MAX(0,MIN(1,1-(K3050-scaling_params!$B$2)/(scaling_params!$C$2-scaling_params!$B$2)))+MAX(0,MIN(1,(L3050-scaling_params!$B$3)/(scaling_params!$C$3-scaling_params!$B$3))))/2</f>
        <v>0.4867647059</v>
      </c>
      <c r="Y3050" s="15">
        <f>(MAX(0,MIN(1,(M3050-scaling_params!$B$4)/(scaling_params!$C$4-scaling_params!$B$4)))+MAX(0,MIN(1,(N3050-scaling_params!$B$5)/(scaling_params!$C$5-scaling_params!$B$5))))/2</f>
        <v>0.5720238095</v>
      </c>
      <c r="Z3050" s="15">
        <f>(MAX(0,MIN(1,(O3050-scaling_params!$B$6)/(scaling_params!$C$6-scaling_params!$B$6)))+MAX(0,MIN(1,1-(P3050-scaling_params!$B$7)/(scaling_params!$C$7-scaling_params!$B$7)))+MAX(0,MIN(1,(T3050-scaling_params!$B$11)/(scaling_params!$C$11-scaling_params!$B$11))))/3</f>
        <v>0.5494947564</v>
      </c>
      <c r="AA3050" s="15">
        <f>(MAX(0,MIN(1,1-(Q3050-scaling_params!$B$8)/(scaling_params!$C$8-scaling_params!$B$8)))+MAX(0,MIN(1,(R3050-scaling_params!$B$9)/(scaling_params!$C$9-scaling_params!$B$9)))+MAX(0,MIN(1,(S3050-scaling_params!$B$10)/(scaling_params!$C$10-scaling_params!$B$10))))/3</f>
        <v>0.7163547237</v>
      </c>
      <c r="AB3050" s="15">
        <f>(MAX(0,MIN(1,(U3050-scaling_params!$B$12)/(scaling_params!$C$12-scaling_params!$B$12)))+MAX(0,MIN(1,(V3050-scaling_params!$B$13)/(scaling_params!$C$13-scaling_params!$B$13))))/2</f>
        <v>0.545</v>
      </c>
      <c r="AC3050" s="13">
        <f>(scaling_params!$G$2*X3050+scaling_params!$G$3*Y3050+scaling_params!$G$4*Z3050+scaling_params!$G$5*AA3050+scaling_params!$G$6*AB3050)*100</f>
        <v>56.83350003</v>
      </c>
      <c r="AD3050" s="11" t="s">
        <v>684</v>
      </c>
      <c r="AE3050" s="11">
        <f t="shared" si="2"/>
        <v>1</v>
      </c>
    </row>
    <row r="3051" ht="15.75" customHeight="1">
      <c r="A3051" s="11" t="s">
        <v>708</v>
      </c>
      <c r="B3051" s="11" t="s">
        <v>683</v>
      </c>
      <c r="C3051" s="11" t="s">
        <v>267</v>
      </c>
      <c r="D3051" s="11" t="s">
        <v>177</v>
      </c>
      <c r="E3051" s="12">
        <v>2025.0</v>
      </c>
      <c r="F3051" s="11" t="s">
        <v>171</v>
      </c>
      <c r="G3051" s="11" t="s">
        <v>184</v>
      </c>
      <c r="H3051" s="11">
        <v>5.0</v>
      </c>
      <c r="I3051" s="13">
        <v>11.4</v>
      </c>
      <c r="J3051" s="11">
        <v>0.0</v>
      </c>
      <c r="K3051" s="13">
        <v>2.6</v>
      </c>
      <c r="L3051" s="13">
        <v>6.3</v>
      </c>
      <c r="M3051" s="11">
        <v>19.0</v>
      </c>
      <c r="N3051" s="14">
        <v>0.85</v>
      </c>
      <c r="O3051" s="13">
        <v>71.2</v>
      </c>
      <c r="P3051" s="13">
        <v>7.4</v>
      </c>
      <c r="Q3051" s="13">
        <v>15.2</v>
      </c>
      <c r="R3051" s="13">
        <v>14.6</v>
      </c>
      <c r="S3051" s="13">
        <v>3.4</v>
      </c>
      <c r="T3051" s="13">
        <v>3.5</v>
      </c>
      <c r="U3051" s="13">
        <v>1.9</v>
      </c>
      <c r="V3051" s="13">
        <v>65.5</v>
      </c>
      <c r="W3051" s="11" t="str">
        <f t="shared" si="1"/>
        <v>Benchmark|Bankinter|Retail|2025</v>
      </c>
      <c r="X3051" s="15">
        <f>(MAX(0,MIN(1,1-(K3051-scaling_params!$B$2)/(scaling_params!$C$2-scaling_params!$B$2)))+MAX(0,MIN(1,(L3051-scaling_params!$B$3)/(scaling_params!$C$3-scaling_params!$B$3))))/2</f>
        <v>0.4759803922</v>
      </c>
      <c r="Y3051" s="15">
        <f>(MAX(0,MIN(1,(M3051-scaling_params!$B$4)/(scaling_params!$C$4-scaling_params!$B$4)))+MAX(0,MIN(1,(N3051-scaling_params!$B$5)/(scaling_params!$C$5-scaling_params!$B$5))))/2</f>
        <v>0.6642857143</v>
      </c>
      <c r="Z3051" s="15">
        <f>(MAX(0,MIN(1,(O3051-scaling_params!$B$6)/(scaling_params!$C$6-scaling_params!$B$6)))+MAX(0,MIN(1,1-(P3051-scaling_params!$B$7)/(scaling_params!$C$7-scaling_params!$B$7)))+MAX(0,MIN(1,(T3051-scaling_params!$B$11)/(scaling_params!$C$11-scaling_params!$B$11))))/3</f>
        <v>0.593562445</v>
      </c>
      <c r="AA3051" s="15">
        <f>(MAX(0,MIN(1,1-(Q3051-scaling_params!$B$8)/(scaling_params!$C$8-scaling_params!$B$8)))+MAX(0,MIN(1,(R3051-scaling_params!$B$9)/(scaling_params!$C$9-scaling_params!$B$9)))+MAX(0,MIN(1,(S3051-scaling_params!$B$10)/(scaling_params!$C$10-scaling_params!$B$10))))/3</f>
        <v>0.5506554751</v>
      </c>
      <c r="AB3051" s="15">
        <f>(MAX(0,MIN(1,(U3051-scaling_params!$B$12)/(scaling_params!$C$12-scaling_params!$B$12)))+MAX(0,MIN(1,(V3051-scaling_params!$B$13)/(scaling_params!$C$13-scaling_params!$B$13))))/2</f>
        <v>0.4259090909</v>
      </c>
      <c r="AC3051" s="13">
        <f>(scaling_params!$G$2*X3051+scaling_params!$G$3*Y3051+scaling_params!$G$4*Z3051+scaling_params!$G$5*AA3051+scaling_params!$G$6*AB3051)*100</f>
        <v>55.46223459</v>
      </c>
      <c r="AD3051" s="11" t="s">
        <v>684</v>
      </c>
      <c r="AE3051" s="11">
        <f t="shared" si="2"/>
        <v>1</v>
      </c>
    </row>
    <row r="3052" ht="15.75" customHeight="1">
      <c r="A3052" s="11" t="s">
        <v>709</v>
      </c>
      <c r="B3052" s="11" t="s">
        <v>683</v>
      </c>
      <c r="C3052" s="11" t="s">
        <v>267</v>
      </c>
      <c r="D3052" s="11" t="s">
        <v>177</v>
      </c>
      <c r="E3052" s="12">
        <v>2024.0</v>
      </c>
      <c r="F3052" s="11" t="s">
        <v>166</v>
      </c>
      <c r="G3052" s="11" t="s">
        <v>184</v>
      </c>
      <c r="H3052" s="11">
        <v>4.0</v>
      </c>
      <c r="I3052" s="13">
        <v>11.9</v>
      </c>
      <c r="J3052" s="11">
        <v>0.0</v>
      </c>
      <c r="K3052" s="13">
        <v>2.8</v>
      </c>
      <c r="L3052" s="13">
        <v>5.9</v>
      </c>
      <c r="M3052" s="11">
        <v>-3.0</v>
      </c>
      <c r="N3052" s="14">
        <v>0.69</v>
      </c>
      <c r="O3052" s="13">
        <v>67.5</v>
      </c>
      <c r="P3052" s="13">
        <v>7.0</v>
      </c>
      <c r="Q3052" s="13">
        <v>16.5</v>
      </c>
      <c r="R3052" s="13">
        <v>18.3</v>
      </c>
      <c r="S3052" s="13">
        <v>3.5</v>
      </c>
      <c r="T3052" s="13">
        <v>2.8</v>
      </c>
      <c r="U3052" s="13">
        <v>2.1</v>
      </c>
      <c r="V3052" s="13">
        <v>59.7</v>
      </c>
      <c r="W3052" s="11" t="str">
        <f t="shared" si="1"/>
        <v>Benchmark|Bankinter|Retail|2024</v>
      </c>
      <c r="X3052" s="15">
        <f>(MAX(0,MIN(1,1-(K3052-scaling_params!$B$2)/(scaling_params!$C$2-scaling_params!$B$2)))+MAX(0,MIN(1,(L3052-scaling_params!$B$3)/(scaling_params!$C$3-scaling_params!$B$3))))/2</f>
        <v>0.4132352941</v>
      </c>
      <c r="Y3052" s="15">
        <f>(MAX(0,MIN(1,(M3052-scaling_params!$B$4)/(scaling_params!$C$4-scaling_params!$B$4)))+MAX(0,MIN(1,(N3052-scaling_params!$B$5)/(scaling_params!$C$5-scaling_params!$B$5))))/2</f>
        <v>0.3595238095</v>
      </c>
      <c r="Z3052" s="15">
        <f>(MAX(0,MIN(1,(O3052-scaling_params!$B$6)/(scaling_params!$C$6-scaling_params!$B$6)))+MAX(0,MIN(1,1-(P3052-scaling_params!$B$7)/(scaling_params!$C$7-scaling_params!$B$7)))+MAX(0,MIN(1,(T3052-scaling_params!$B$11)/(scaling_params!$C$11-scaling_params!$B$11))))/3</f>
        <v>0.5018757088</v>
      </c>
      <c r="AA3052" s="15">
        <f>(MAX(0,MIN(1,1-(Q3052-scaling_params!$B$8)/(scaling_params!$C$8-scaling_params!$B$8)))+MAX(0,MIN(1,(R3052-scaling_params!$B$9)/(scaling_params!$C$9-scaling_params!$B$9)))+MAX(0,MIN(1,(S3052-scaling_params!$B$10)/(scaling_params!$C$10-scaling_params!$B$10))))/3</f>
        <v>0.6673351159</v>
      </c>
      <c r="AB3052" s="15">
        <f>(MAX(0,MIN(1,(U3052-scaling_params!$B$12)/(scaling_params!$C$12-scaling_params!$B$12)))+MAX(0,MIN(1,(V3052-scaling_params!$B$13)/(scaling_params!$C$13-scaling_params!$B$13))))/2</f>
        <v>0.4231818182</v>
      </c>
      <c r="AC3052" s="13">
        <f>(scaling_params!$G$2*X3052+scaling_params!$G$3*Y3052+scaling_params!$G$4*Z3052+scaling_params!$G$5*AA3052+scaling_params!$G$6*AB3052)*100</f>
        <v>46.69256159</v>
      </c>
      <c r="AD3052" s="11" t="s">
        <v>684</v>
      </c>
      <c r="AE3052" s="11">
        <f t="shared" si="2"/>
        <v>1</v>
      </c>
    </row>
    <row r="3053" ht="15.75" customHeight="1">
      <c r="A3053" s="11" t="s">
        <v>709</v>
      </c>
      <c r="B3053" s="11" t="s">
        <v>683</v>
      </c>
      <c r="C3053" s="11" t="s">
        <v>267</v>
      </c>
      <c r="D3053" s="11" t="s">
        <v>177</v>
      </c>
      <c r="E3053" s="12">
        <v>2025.0</v>
      </c>
      <c r="F3053" s="11" t="s">
        <v>166</v>
      </c>
      <c r="G3053" s="11" t="s">
        <v>184</v>
      </c>
      <c r="H3053" s="11">
        <v>4.0</v>
      </c>
      <c r="I3053" s="13">
        <v>11.4</v>
      </c>
      <c r="J3053" s="11">
        <v>0.0</v>
      </c>
      <c r="K3053" s="13">
        <v>2.6</v>
      </c>
      <c r="L3053" s="13">
        <v>5.2</v>
      </c>
      <c r="M3053" s="11">
        <v>-14.0</v>
      </c>
      <c r="N3053" s="14">
        <v>0.72</v>
      </c>
      <c r="O3053" s="13">
        <v>71.2</v>
      </c>
      <c r="P3053" s="13">
        <v>7.4</v>
      </c>
      <c r="Q3053" s="13">
        <v>15.2</v>
      </c>
      <c r="R3053" s="13">
        <v>14.6</v>
      </c>
      <c r="S3053" s="13">
        <v>3.0</v>
      </c>
      <c r="T3053" s="13">
        <v>2.7</v>
      </c>
      <c r="U3053" s="13">
        <v>1.9</v>
      </c>
      <c r="V3053" s="13">
        <v>71.7</v>
      </c>
      <c r="W3053" s="11" t="str">
        <f t="shared" si="1"/>
        <v>Benchmark|Bankinter|Retail|2025</v>
      </c>
      <c r="X3053" s="15">
        <f>(MAX(0,MIN(1,1-(K3053-scaling_params!$B$2)/(scaling_params!$C$2-scaling_params!$B$2)))+MAX(0,MIN(1,(L3053-scaling_params!$B$3)/(scaling_params!$C$3-scaling_params!$B$3))))/2</f>
        <v>0.3950980392</v>
      </c>
      <c r="Y3053" s="15">
        <f>(MAX(0,MIN(1,(M3053-scaling_params!$B$4)/(scaling_params!$C$4-scaling_params!$B$4)))+MAX(0,MIN(1,(N3053-scaling_params!$B$5)/(scaling_params!$C$5-scaling_params!$B$5))))/2</f>
        <v>0.3446428571</v>
      </c>
      <c r="Z3053" s="15">
        <f>(MAX(0,MIN(1,(O3053-scaling_params!$B$6)/(scaling_params!$C$6-scaling_params!$B$6)))+MAX(0,MIN(1,1-(P3053-scaling_params!$B$7)/(scaling_params!$C$7-scaling_params!$B$7)))+MAX(0,MIN(1,(T3053-scaling_params!$B$11)/(scaling_params!$C$11-scaling_params!$B$11))))/3</f>
        <v>0.5173719689</v>
      </c>
      <c r="AA3053" s="15">
        <f>(MAX(0,MIN(1,1-(Q3053-scaling_params!$B$8)/(scaling_params!$C$8-scaling_params!$B$8)))+MAX(0,MIN(1,(R3053-scaling_params!$B$9)/(scaling_params!$C$9-scaling_params!$B$9)))+MAX(0,MIN(1,(S3053-scaling_params!$B$10)/(scaling_params!$C$10-scaling_params!$B$10))))/3</f>
        <v>0.5114397888</v>
      </c>
      <c r="AB3053" s="15">
        <f>(MAX(0,MIN(1,(U3053-scaling_params!$B$12)/(scaling_params!$C$12-scaling_params!$B$12)))+MAX(0,MIN(1,(V3053-scaling_params!$B$13)/(scaling_params!$C$13-scaling_params!$B$13))))/2</f>
        <v>0.4822727273</v>
      </c>
      <c r="AC3053" s="13">
        <f>(scaling_params!$G$2*X3053+scaling_params!$G$3*Y3053+scaling_params!$G$4*Z3053+scaling_params!$G$5*AA3053+scaling_params!$G$6*AB3053)*100</f>
        <v>44.2343108</v>
      </c>
      <c r="AD3053" s="11" t="s">
        <v>684</v>
      </c>
      <c r="AE3053" s="11">
        <f t="shared" si="2"/>
        <v>1</v>
      </c>
    </row>
    <row r="3054" ht="15.75" customHeight="1">
      <c r="A3054" s="11" t="s">
        <v>710</v>
      </c>
      <c r="B3054" s="11" t="s">
        <v>683</v>
      </c>
      <c r="C3054" s="11" t="s">
        <v>267</v>
      </c>
      <c r="D3054" s="11" t="s">
        <v>174</v>
      </c>
      <c r="E3054" s="12">
        <v>2024.0</v>
      </c>
      <c r="F3054" s="11" t="s">
        <v>171</v>
      </c>
      <c r="G3054" s="11" t="s">
        <v>172</v>
      </c>
      <c r="H3054" s="11">
        <v>5.0</v>
      </c>
      <c r="I3054" s="13">
        <v>11.9</v>
      </c>
      <c r="J3054" s="11">
        <v>0.0</v>
      </c>
      <c r="K3054" s="13">
        <v>3.1</v>
      </c>
      <c r="L3054" s="13">
        <v>5.5</v>
      </c>
      <c r="M3054" s="11">
        <v>-32.0</v>
      </c>
      <c r="N3054" s="14">
        <v>0.77</v>
      </c>
      <c r="O3054" s="13">
        <v>60.5</v>
      </c>
      <c r="P3054" s="13">
        <v>7.7</v>
      </c>
      <c r="Q3054" s="13">
        <v>19.0</v>
      </c>
      <c r="R3054" s="13">
        <v>11.0</v>
      </c>
      <c r="S3054" s="13">
        <v>3.0</v>
      </c>
      <c r="T3054" s="13">
        <v>3.6</v>
      </c>
      <c r="U3054" s="13">
        <v>1.5</v>
      </c>
      <c r="V3054" s="13">
        <v>65.7</v>
      </c>
      <c r="W3054" s="11" t="str">
        <f t="shared" si="1"/>
        <v>Benchmark|Bankinter|Digital|2024</v>
      </c>
      <c r="X3054" s="15">
        <f>(MAX(0,MIN(1,1-(K3054-scaling_params!$B$2)/(scaling_params!$C$2-scaling_params!$B$2)))+MAX(0,MIN(1,(L3054-scaling_params!$B$3)/(scaling_params!$C$3-scaling_params!$B$3))))/2</f>
        <v>0.3338235294</v>
      </c>
      <c r="Y3054" s="15">
        <f>(MAX(0,MIN(1,(M3054-scaling_params!$B$4)/(scaling_params!$C$4-scaling_params!$B$4)))+MAX(0,MIN(1,(N3054-scaling_params!$B$5)/(scaling_params!$C$5-scaling_params!$B$5))))/2</f>
        <v>0.3214285714</v>
      </c>
      <c r="Z3054" s="15">
        <f>(MAX(0,MIN(1,(O3054-scaling_params!$B$6)/(scaling_params!$C$6-scaling_params!$B$6)))+MAX(0,MIN(1,1-(P3054-scaling_params!$B$7)/(scaling_params!$C$7-scaling_params!$B$7)))+MAX(0,MIN(1,(T3054-scaling_params!$B$11)/(scaling_params!$C$11-scaling_params!$B$11))))/3</f>
        <v>0.3994915708</v>
      </c>
      <c r="AA3054" s="15">
        <f>(MAX(0,MIN(1,1-(Q3054-scaling_params!$B$8)/(scaling_params!$C$8-scaling_params!$B$8)))+MAX(0,MIN(1,(R3054-scaling_params!$B$9)/(scaling_params!$C$9-scaling_params!$B$9)))+MAX(0,MIN(1,(S3054-scaling_params!$B$10)/(scaling_params!$C$10-scaling_params!$B$10))))/3</f>
        <v>0.2156016607</v>
      </c>
      <c r="AB3054" s="15">
        <f>(MAX(0,MIN(1,(U3054-scaling_params!$B$12)/(scaling_params!$C$12-scaling_params!$B$12)))+MAX(0,MIN(1,(V3054-scaling_params!$B$13)/(scaling_params!$C$13-scaling_params!$B$13))))/2</f>
        <v>0.3277272727</v>
      </c>
      <c r="AC3054" s="13">
        <f>(scaling_params!$G$2*X3054+scaling_params!$G$3*Y3054+scaling_params!$G$4*Z3054+scaling_params!$G$5*AA3054+scaling_params!$G$6*AB3054)*100</f>
        <v>32.44824733</v>
      </c>
      <c r="AD3054" s="11" t="s">
        <v>684</v>
      </c>
      <c r="AE3054" s="11">
        <f t="shared" si="2"/>
        <v>1</v>
      </c>
    </row>
    <row r="3055" ht="15.75" customHeight="1">
      <c r="A3055" s="11" t="s">
        <v>710</v>
      </c>
      <c r="B3055" s="11" t="s">
        <v>683</v>
      </c>
      <c r="C3055" s="11" t="s">
        <v>267</v>
      </c>
      <c r="D3055" s="11" t="s">
        <v>174</v>
      </c>
      <c r="E3055" s="12">
        <v>2025.0</v>
      </c>
      <c r="F3055" s="11" t="s">
        <v>171</v>
      </c>
      <c r="G3055" s="11" t="s">
        <v>172</v>
      </c>
      <c r="H3055" s="11">
        <v>5.0</v>
      </c>
      <c r="I3055" s="13">
        <v>11.4</v>
      </c>
      <c r="J3055" s="11">
        <v>0.0</v>
      </c>
      <c r="K3055" s="13">
        <v>3.1</v>
      </c>
      <c r="L3055" s="13">
        <v>5.1</v>
      </c>
      <c r="M3055" s="11">
        <v>7.0</v>
      </c>
      <c r="N3055" s="14">
        <v>0.73</v>
      </c>
      <c r="O3055" s="13">
        <v>66.8</v>
      </c>
      <c r="P3055" s="13">
        <v>8.0</v>
      </c>
      <c r="Q3055" s="13">
        <v>16.9</v>
      </c>
      <c r="R3055" s="13">
        <v>10.8</v>
      </c>
      <c r="S3055" s="13">
        <v>3.6</v>
      </c>
      <c r="T3055" s="13">
        <v>2.9</v>
      </c>
      <c r="U3055" s="13">
        <v>1.7</v>
      </c>
      <c r="V3055" s="13">
        <v>72.4</v>
      </c>
      <c r="W3055" s="11" t="str">
        <f t="shared" si="1"/>
        <v>Benchmark|Bankinter|Digital|2025</v>
      </c>
      <c r="X3055" s="15">
        <f>(MAX(0,MIN(1,1-(K3055-scaling_params!$B$2)/(scaling_params!$C$2-scaling_params!$B$2)))+MAX(0,MIN(1,(L3055-scaling_params!$B$3)/(scaling_params!$C$3-scaling_params!$B$3))))/2</f>
        <v>0.3044117647</v>
      </c>
      <c r="Y3055" s="15">
        <f>(MAX(0,MIN(1,(M3055-scaling_params!$B$4)/(scaling_params!$C$4-scaling_params!$B$4)))+MAX(0,MIN(1,(N3055-scaling_params!$B$5)/(scaling_params!$C$5-scaling_params!$B$5))))/2</f>
        <v>0.4571428571</v>
      </c>
      <c r="Z3055" s="15">
        <f>(MAX(0,MIN(1,(O3055-scaling_params!$B$6)/(scaling_params!$C$6-scaling_params!$B$6)))+MAX(0,MIN(1,1-(P3055-scaling_params!$B$7)/(scaling_params!$C$7-scaling_params!$B$7)))+MAX(0,MIN(1,(T3055-scaling_params!$B$11)/(scaling_params!$C$11-scaling_params!$B$11))))/3</f>
        <v>0.4097582731</v>
      </c>
      <c r="AA3055" s="15">
        <f>(MAX(0,MIN(1,1-(Q3055-scaling_params!$B$8)/(scaling_params!$C$8-scaling_params!$B$8)))+MAX(0,MIN(1,(R3055-scaling_params!$B$9)/(scaling_params!$C$9-scaling_params!$B$9)))+MAX(0,MIN(1,(S3055-scaling_params!$B$10)/(scaling_params!$C$10-scaling_params!$B$10))))/3</f>
        <v>0.3455318261</v>
      </c>
      <c r="AB3055" s="15">
        <f>(MAX(0,MIN(1,(U3055-scaling_params!$B$12)/(scaling_params!$C$12-scaling_params!$B$12)))+MAX(0,MIN(1,(V3055-scaling_params!$B$13)/(scaling_params!$C$13-scaling_params!$B$13))))/2</f>
        <v>0.4386363636</v>
      </c>
      <c r="AC3055" s="13">
        <f>(scaling_params!$G$2*X3055+scaling_params!$G$3*Y3055+scaling_params!$G$4*Z3055+scaling_params!$G$5*AA3055+scaling_params!$G$6*AB3055)*100</f>
        <v>38.78312226</v>
      </c>
      <c r="AD3055" s="11" t="s">
        <v>684</v>
      </c>
      <c r="AE3055" s="11">
        <f t="shared" si="2"/>
        <v>1</v>
      </c>
    </row>
    <row r="3056" ht="15.75" customHeight="1">
      <c r="A3056" s="11" t="s">
        <v>711</v>
      </c>
      <c r="B3056" s="11" t="s">
        <v>683</v>
      </c>
      <c r="C3056" s="11" t="s">
        <v>267</v>
      </c>
      <c r="D3056" s="11" t="s">
        <v>177</v>
      </c>
      <c r="E3056" s="12">
        <v>2024.0</v>
      </c>
      <c r="F3056" s="11" t="s">
        <v>171</v>
      </c>
      <c r="G3056" s="11" t="s">
        <v>175</v>
      </c>
      <c r="H3056" s="11">
        <v>4.0</v>
      </c>
      <c r="I3056" s="13">
        <v>11.9</v>
      </c>
      <c r="J3056" s="11">
        <v>0.0</v>
      </c>
      <c r="K3056" s="13">
        <v>2.8</v>
      </c>
      <c r="L3056" s="13">
        <v>6.1</v>
      </c>
      <c r="M3056" s="11">
        <v>21.0</v>
      </c>
      <c r="N3056" s="14">
        <v>0.77</v>
      </c>
      <c r="O3056" s="13">
        <v>67.5</v>
      </c>
      <c r="P3056" s="13">
        <v>7.0</v>
      </c>
      <c r="Q3056" s="13">
        <v>16.5</v>
      </c>
      <c r="R3056" s="13">
        <v>18.3</v>
      </c>
      <c r="S3056" s="13">
        <v>3.4</v>
      </c>
      <c r="T3056" s="13">
        <v>3.5</v>
      </c>
      <c r="U3056" s="13">
        <v>2.1</v>
      </c>
      <c r="V3056" s="13">
        <v>66.9</v>
      </c>
      <c r="W3056" s="11" t="str">
        <f t="shared" si="1"/>
        <v>Benchmark|Bankinter|Retail|2024</v>
      </c>
      <c r="X3056" s="15">
        <f>(MAX(0,MIN(1,1-(K3056-scaling_params!$B$2)/(scaling_params!$C$2-scaling_params!$B$2)))+MAX(0,MIN(1,(L3056-scaling_params!$B$3)/(scaling_params!$C$3-scaling_params!$B$3))))/2</f>
        <v>0.4279411765</v>
      </c>
      <c r="Y3056" s="15">
        <f>(MAX(0,MIN(1,(M3056-scaling_params!$B$4)/(scaling_params!$C$4-scaling_params!$B$4)))+MAX(0,MIN(1,(N3056-scaling_params!$B$5)/(scaling_params!$C$5-scaling_params!$B$5))))/2</f>
        <v>0.5738095238</v>
      </c>
      <c r="Z3056" s="15">
        <f>(MAX(0,MIN(1,(O3056-scaling_params!$B$6)/(scaling_params!$C$6-scaling_params!$B$6)))+MAX(0,MIN(1,1-(P3056-scaling_params!$B$7)/(scaling_params!$C$7-scaling_params!$B$7)))+MAX(0,MIN(1,(T3056-scaling_params!$B$11)/(scaling_params!$C$11-scaling_params!$B$11))))/3</f>
        <v>0.5685423755</v>
      </c>
      <c r="AA3056" s="15">
        <f>(MAX(0,MIN(1,1-(Q3056-scaling_params!$B$8)/(scaling_params!$C$8-scaling_params!$B$8)))+MAX(0,MIN(1,(R3056-scaling_params!$B$9)/(scaling_params!$C$9-scaling_params!$B$9)))+MAX(0,MIN(1,(S3056-scaling_params!$B$10)/(scaling_params!$C$10-scaling_params!$B$10))))/3</f>
        <v>0.6575311943</v>
      </c>
      <c r="AB3056" s="15">
        <f>(MAX(0,MIN(1,(U3056-scaling_params!$B$12)/(scaling_params!$C$12-scaling_params!$B$12)))+MAX(0,MIN(1,(V3056-scaling_params!$B$13)/(scaling_params!$C$13-scaling_params!$B$13))))/2</f>
        <v>0.4886363636</v>
      </c>
      <c r="AC3056" s="13">
        <f>(scaling_params!$G$2*X3056+scaling_params!$G$3*Y3056+scaling_params!$G$4*Z3056+scaling_params!$G$5*AA3056+scaling_params!$G$6*AB3056)*100</f>
        <v>54.24034539</v>
      </c>
      <c r="AD3056" s="11" t="s">
        <v>684</v>
      </c>
      <c r="AE3056" s="11">
        <f t="shared" si="2"/>
        <v>1</v>
      </c>
    </row>
    <row r="3057" ht="15.75" customHeight="1">
      <c r="A3057" s="11" t="s">
        <v>711</v>
      </c>
      <c r="B3057" s="11" t="s">
        <v>683</v>
      </c>
      <c r="C3057" s="11" t="s">
        <v>267</v>
      </c>
      <c r="D3057" s="11" t="s">
        <v>177</v>
      </c>
      <c r="E3057" s="12">
        <v>2025.0</v>
      </c>
      <c r="F3057" s="11" t="s">
        <v>171</v>
      </c>
      <c r="G3057" s="11" t="s">
        <v>175</v>
      </c>
      <c r="H3057" s="11">
        <v>4.0</v>
      </c>
      <c r="I3057" s="13">
        <v>11.4</v>
      </c>
      <c r="J3057" s="11">
        <v>1.0</v>
      </c>
      <c r="K3057" s="13">
        <v>2.6</v>
      </c>
      <c r="L3057" s="13">
        <v>6.6</v>
      </c>
      <c r="M3057" s="11">
        <v>4.0</v>
      </c>
      <c r="N3057" s="14">
        <v>0.78</v>
      </c>
      <c r="O3057" s="13">
        <v>71.2</v>
      </c>
      <c r="P3057" s="13">
        <v>7.4</v>
      </c>
      <c r="Q3057" s="13">
        <v>15.2</v>
      </c>
      <c r="R3057" s="13">
        <v>14.6</v>
      </c>
      <c r="S3057" s="13">
        <v>2.8</v>
      </c>
      <c r="T3057" s="13">
        <v>3.1</v>
      </c>
      <c r="U3057" s="13">
        <v>1.9</v>
      </c>
      <c r="V3057" s="13">
        <v>71.2</v>
      </c>
      <c r="W3057" s="11" t="str">
        <f t="shared" si="1"/>
        <v>Benchmark|Bankinter|Retail|2025</v>
      </c>
      <c r="X3057" s="15">
        <f>(MAX(0,MIN(1,1-(K3057-scaling_params!$B$2)/(scaling_params!$C$2-scaling_params!$B$2)))+MAX(0,MIN(1,(L3057-scaling_params!$B$3)/(scaling_params!$C$3-scaling_params!$B$3))))/2</f>
        <v>0.4980392157</v>
      </c>
      <c r="Y3057" s="15">
        <f>(MAX(0,MIN(1,(M3057-scaling_params!$B$4)/(scaling_params!$C$4-scaling_params!$B$4)))+MAX(0,MIN(1,(N3057-scaling_params!$B$5)/(scaling_params!$C$5-scaling_params!$B$5))))/2</f>
        <v>0.5053571429</v>
      </c>
      <c r="Z3057" s="15">
        <f>(MAX(0,MIN(1,(O3057-scaling_params!$B$6)/(scaling_params!$C$6-scaling_params!$B$6)))+MAX(0,MIN(1,1-(P3057-scaling_params!$B$7)/(scaling_params!$C$7-scaling_params!$B$7)))+MAX(0,MIN(1,(T3057-scaling_params!$B$11)/(scaling_params!$C$11-scaling_params!$B$11))))/3</f>
        <v>0.555467207</v>
      </c>
      <c r="AA3057" s="15">
        <f>(MAX(0,MIN(1,1-(Q3057-scaling_params!$B$8)/(scaling_params!$C$8-scaling_params!$B$8)))+MAX(0,MIN(1,(R3057-scaling_params!$B$9)/(scaling_params!$C$9-scaling_params!$B$9)))+MAX(0,MIN(1,(S3057-scaling_params!$B$10)/(scaling_params!$C$10-scaling_params!$B$10))))/3</f>
        <v>0.4918319457</v>
      </c>
      <c r="AB3057" s="15">
        <f>(MAX(0,MIN(1,(U3057-scaling_params!$B$12)/(scaling_params!$C$12-scaling_params!$B$12)))+MAX(0,MIN(1,(V3057-scaling_params!$B$13)/(scaling_params!$C$13-scaling_params!$B$13))))/2</f>
        <v>0.4777272727</v>
      </c>
      <c r="AC3057" s="13">
        <f>(scaling_params!$G$2*X3057+scaling_params!$G$3*Y3057+scaling_params!$G$4*Z3057+scaling_params!$G$5*AA3057+scaling_params!$G$6*AB3057)*100</f>
        <v>50.92671785</v>
      </c>
      <c r="AD3057" s="11" t="s">
        <v>684</v>
      </c>
      <c r="AE3057" s="11">
        <f t="shared" si="2"/>
        <v>1</v>
      </c>
    </row>
    <row r="3058" ht="15.75" customHeight="1">
      <c r="A3058" s="11" t="s">
        <v>712</v>
      </c>
      <c r="B3058" s="11" t="s">
        <v>683</v>
      </c>
      <c r="C3058" s="11" t="s">
        <v>267</v>
      </c>
      <c r="D3058" s="11" t="s">
        <v>174</v>
      </c>
      <c r="E3058" s="12">
        <v>2024.0</v>
      </c>
      <c r="F3058" s="11" t="s">
        <v>166</v>
      </c>
      <c r="G3058" s="11" t="s">
        <v>167</v>
      </c>
      <c r="H3058" s="11">
        <v>4.0</v>
      </c>
      <c r="I3058" s="13">
        <v>11.9</v>
      </c>
      <c r="J3058" s="11">
        <v>0.0</v>
      </c>
      <c r="K3058" s="13">
        <v>3.1</v>
      </c>
      <c r="L3058" s="13">
        <v>5.9</v>
      </c>
      <c r="M3058" s="11">
        <v>44.0</v>
      </c>
      <c r="N3058" s="14">
        <v>0.7</v>
      </c>
      <c r="O3058" s="13">
        <v>60.5</v>
      </c>
      <c r="P3058" s="13">
        <v>7.7</v>
      </c>
      <c r="Q3058" s="13">
        <v>19.0</v>
      </c>
      <c r="R3058" s="13">
        <v>11.0</v>
      </c>
      <c r="S3058" s="13">
        <v>4.1</v>
      </c>
      <c r="T3058" s="13">
        <v>3.6</v>
      </c>
      <c r="U3058" s="13">
        <v>1.5</v>
      </c>
      <c r="V3058" s="13">
        <v>63.9</v>
      </c>
      <c r="W3058" s="11" t="str">
        <f t="shared" si="1"/>
        <v>Benchmark|Bankinter|Digital|2024</v>
      </c>
      <c r="X3058" s="15">
        <f>(MAX(0,MIN(1,1-(K3058-scaling_params!$B$2)/(scaling_params!$C$2-scaling_params!$B$2)))+MAX(0,MIN(1,(L3058-scaling_params!$B$3)/(scaling_params!$C$3-scaling_params!$B$3))))/2</f>
        <v>0.3632352941</v>
      </c>
      <c r="Y3058" s="15">
        <f>(MAX(0,MIN(1,(M3058-scaling_params!$B$4)/(scaling_params!$C$4-scaling_params!$B$4)))+MAX(0,MIN(1,(N3058-scaling_params!$B$5)/(scaling_params!$C$5-scaling_params!$B$5))))/2</f>
        <v>0.5958333333</v>
      </c>
      <c r="Z3058" s="15">
        <f>(MAX(0,MIN(1,(O3058-scaling_params!$B$6)/(scaling_params!$C$6-scaling_params!$B$6)))+MAX(0,MIN(1,1-(P3058-scaling_params!$B$7)/(scaling_params!$C$7-scaling_params!$B$7)))+MAX(0,MIN(1,(T3058-scaling_params!$B$11)/(scaling_params!$C$11-scaling_params!$B$11))))/3</f>
        <v>0.3994915708</v>
      </c>
      <c r="AA3058" s="15">
        <f>(MAX(0,MIN(1,1-(Q3058-scaling_params!$B$8)/(scaling_params!$C$8-scaling_params!$B$8)))+MAX(0,MIN(1,(R3058-scaling_params!$B$9)/(scaling_params!$C$9-scaling_params!$B$9)))+MAX(0,MIN(1,(S3058-scaling_params!$B$10)/(scaling_params!$C$10-scaling_params!$B$10))))/3</f>
        <v>0.3234447979</v>
      </c>
      <c r="AB3058" s="15">
        <f>(MAX(0,MIN(1,(U3058-scaling_params!$B$12)/(scaling_params!$C$12-scaling_params!$B$12)))+MAX(0,MIN(1,(V3058-scaling_params!$B$13)/(scaling_params!$C$13-scaling_params!$B$13))))/2</f>
        <v>0.3113636364</v>
      </c>
      <c r="AC3058" s="13">
        <f>(scaling_params!$G$2*X3058+scaling_params!$G$3*Y3058+scaling_params!$G$4*Z3058+scaling_params!$G$5*AA3058+scaling_params!$G$6*AB3058)*100</f>
        <v>41.29288401</v>
      </c>
      <c r="AD3058" s="11" t="s">
        <v>684</v>
      </c>
      <c r="AE3058" s="11">
        <f t="shared" si="2"/>
        <v>1</v>
      </c>
    </row>
    <row r="3059" ht="15.75" customHeight="1">
      <c r="A3059" s="11" t="s">
        <v>712</v>
      </c>
      <c r="B3059" s="11" t="s">
        <v>683</v>
      </c>
      <c r="C3059" s="11" t="s">
        <v>267</v>
      </c>
      <c r="D3059" s="11" t="s">
        <v>174</v>
      </c>
      <c r="E3059" s="12">
        <v>2025.0</v>
      </c>
      <c r="F3059" s="11" t="s">
        <v>166</v>
      </c>
      <c r="G3059" s="11" t="s">
        <v>167</v>
      </c>
      <c r="H3059" s="11">
        <v>4.0</v>
      </c>
      <c r="I3059" s="13">
        <v>11.4</v>
      </c>
      <c r="J3059" s="11">
        <v>0.0</v>
      </c>
      <c r="K3059" s="13">
        <v>3.1</v>
      </c>
      <c r="L3059" s="13">
        <v>6.1</v>
      </c>
      <c r="M3059" s="11">
        <v>8.0</v>
      </c>
      <c r="N3059" s="14">
        <v>0.74</v>
      </c>
      <c r="O3059" s="13">
        <v>66.8</v>
      </c>
      <c r="P3059" s="13">
        <v>8.0</v>
      </c>
      <c r="Q3059" s="13">
        <v>16.9</v>
      </c>
      <c r="R3059" s="13">
        <v>10.8</v>
      </c>
      <c r="S3059" s="13">
        <v>3.7</v>
      </c>
      <c r="T3059" s="13">
        <v>3.5</v>
      </c>
      <c r="U3059" s="13">
        <v>1.7</v>
      </c>
      <c r="V3059" s="13">
        <v>77.0</v>
      </c>
      <c r="W3059" s="11" t="str">
        <f t="shared" si="1"/>
        <v>Benchmark|Bankinter|Digital|2025</v>
      </c>
      <c r="X3059" s="15">
        <f>(MAX(0,MIN(1,1-(K3059-scaling_params!$B$2)/(scaling_params!$C$2-scaling_params!$B$2)))+MAX(0,MIN(1,(L3059-scaling_params!$B$3)/(scaling_params!$C$3-scaling_params!$B$3))))/2</f>
        <v>0.3779411765</v>
      </c>
      <c r="Y3059" s="15">
        <f>(MAX(0,MIN(1,(M3059-scaling_params!$B$4)/(scaling_params!$C$4-scaling_params!$B$4)))+MAX(0,MIN(1,(N3059-scaling_params!$B$5)/(scaling_params!$C$5-scaling_params!$B$5))))/2</f>
        <v>0.4744047619</v>
      </c>
      <c r="Z3059" s="15">
        <f>(MAX(0,MIN(1,(O3059-scaling_params!$B$6)/(scaling_params!$C$6-scaling_params!$B$6)))+MAX(0,MIN(1,1-(P3059-scaling_params!$B$7)/(scaling_params!$C$7-scaling_params!$B$7)))+MAX(0,MIN(1,(T3059-scaling_params!$B$11)/(scaling_params!$C$11-scaling_params!$B$11))))/3</f>
        <v>0.4669011303</v>
      </c>
      <c r="AA3059" s="15">
        <f>(MAX(0,MIN(1,1-(Q3059-scaling_params!$B$8)/(scaling_params!$C$8-scaling_params!$B$8)))+MAX(0,MIN(1,(R3059-scaling_params!$B$9)/(scaling_params!$C$9-scaling_params!$B$9)))+MAX(0,MIN(1,(S3059-scaling_params!$B$10)/(scaling_params!$C$10-scaling_params!$B$10))))/3</f>
        <v>0.3553357476</v>
      </c>
      <c r="AB3059" s="15">
        <f>(MAX(0,MIN(1,(U3059-scaling_params!$B$12)/(scaling_params!$C$12-scaling_params!$B$12)))+MAX(0,MIN(1,(V3059-scaling_params!$B$13)/(scaling_params!$C$13-scaling_params!$B$13))))/2</f>
        <v>0.4804545455</v>
      </c>
      <c r="AC3059" s="13">
        <f>(scaling_params!$G$2*X3059+scaling_params!$G$3*Y3059+scaling_params!$G$4*Z3059+scaling_params!$G$5*AA3059+scaling_params!$G$6*AB3059)*100</f>
        <v>42.92557891</v>
      </c>
      <c r="AD3059" s="11" t="s">
        <v>684</v>
      </c>
      <c r="AE3059" s="11">
        <f t="shared" si="2"/>
        <v>1</v>
      </c>
    </row>
    <row r="3060" ht="15.75" customHeight="1">
      <c r="A3060" s="11" t="s">
        <v>713</v>
      </c>
      <c r="B3060" s="11" t="s">
        <v>683</v>
      </c>
      <c r="C3060" s="11" t="s">
        <v>328</v>
      </c>
      <c r="D3060" s="11" t="s">
        <v>170</v>
      </c>
      <c r="E3060" s="12">
        <v>2024.0</v>
      </c>
      <c r="F3060" s="11" t="s">
        <v>166</v>
      </c>
      <c r="G3060" s="11" t="s">
        <v>167</v>
      </c>
      <c r="H3060" s="11">
        <v>4.0</v>
      </c>
      <c r="I3060" s="13">
        <v>8.9</v>
      </c>
      <c r="J3060" s="11">
        <v>0.0</v>
      </c>
      <c r="K3060" s="13">
        <v>1.8</v>
      </c>
      <c r="L3060" s="13">
        <v>5.7</v>
      </c>
      <c r="M3060" s="11">
        <v>-14.0</v>
      </c>
      <c r="N3060" s="14">
        <v>0.82</v>
      </c>
      <c r="O3060" s="13">
        <v>71.6</v>
      </c>
      <c r="P3060" s="13">
        <v>7.4</v>
      </c>
      <c r="Q3060" s="13">
        <v>14.9</v>
      </c>
      <c r="R3060" s="13">
        <v>14.2</v>
      </c>
      <c r="S3060" s="13">
        <v>4.3</v>
      </c>
      <c r="T3060" s="13">
        <v>3.9</v>
      </c>
      <c r="U3060" s="13">
        <v>2.2</v>
      </c>
      <c r="V3060" s="13">
        <v>81.4</v>
      </c>
      <c r="W3060" s="11" t="str">
        <f t="shared" si="1"/>
        <v>Benchmark|Bankinter|Risk|2024</v>
      </c>
      <c r="X3060" s="15">
        <f>(MAX(0,MIN(1,1-(K3060-scaling_params!$B$2)/(scaling_params!$C$2-scaling_params!$B$2)))+MAX(0,MIN(1,(L3060-scaling_params!$B$3)/(scaling_params!$C$3-scaling_params!$B$3))))/2</f>
        <v>0.5651960784</v>
      </c>
      <c r="Y3060" s="15">
        <f>(MAX(0,MIN(1,(M3060-scaling_params!$B$4)/(scaling_params!$C$4-scaling_params!$B$4)))+MAX(0,MIN(1,(N3060-scaling_params!$B$5)/(scaling_params!$C$5-scaling_params!$B$5))))/2</f>
        <v>0.4696428571</v>
      </c>
      <c r="Z3060" s="15">
        <f>(MAX(0,MIN(1,(O3060-scaling_params!$B$6)/(scaling_params!$C$6-scaling_params!$B$6)))+MAX(0,MIN(1,1-(P3060-scaling_params!$B$7)/(scaling_params!$C$7-scaling_params!$B$7)))+MAX(0,MIN(1,(T3060-scaling_params!$B$11)/(scaling_params!$C$11-scaling_params!$B$11))))/3</f>
        <v>0.6382583432</v>
      </c>
      <c r="AA3060" s="15">
        <f>(MAX(0,MIN(1,1-(Q3060-scaling_params!$B$8)/(scaling_params!$C$8-scaling_params!$B$8)))+MAX(0,MIN(1,(R3060-scaling_params!$B$9)/(scaling_params!$C$9-scaling_params!$B$9)))+MAX(0,MIN(1,(S3060-scaling_params!$B$10)/(scaling_params!$C$10-scaling_params!$B$10))))/3</f>
        <v>0.6333767684</v>
      </c>
      <c r="AB3060" s="15">
        <f>(MAX(0,MIN(1,(U3060-scaling_params!$B$12)/(scaling_params!$C$12-scaling_params!$B$12)))+MAX(0,MIN(1,(V3060-scaling_params!$B$13)/(scaling_params!$C$13-scaling_params!$B$13))))/2</f>
        <v>0.6454545455</v>
      </c>
      <c r="AC3060" s="13">
        <f>(scaling_params!$G$2*X3060+scaling_params!$G$3*Y3060+scaling_params!$G$4*Z3060+scaling_params!$G$5*AA3060+scaling_params!$G$6*AB3060)*100</f>
        <v>58.08158081</v>
      </c>
      <c r="AD3060" s="11" t="s">
        <v>684</v>
      </c>
      <c r="AE3060" s="11">
        <f t="shared" si="2"/>
        <v>1</v>
      </c>
    </row>
    <row r="3061" ht="15.75" customHeight="1">
      <c r="A3061" s="11" t="s">
        <v>713</v>
      </c>
      <c r="B3061" s="11" t="s">
        <v>683</v>
      </c>
      <c r="C3061" s="11" t="s">
        <v>328</v>
      </c>
      <c r="D3061" s="11" t="s">
        <v>170</v>
      </c>
      <c r="E3061" s="12">
        <v>2025.0</v>
      </c>
      <c r="F3061" s="11" t="s">
        <v>166</v>
      </c>
      <c r="G3061" s="11" t="s">
        <v>167</v>
      </c>
      <c r="H3061" s="11">
        <v>4.0</v>
      </c>
      <c r="I3061" s="13">
        <v>8.6</v>
      </c>
      <c r="J3061" s="11">
        <v>0.0</v>
      </c>
      <c r="K3061" s="13">
        <v>2.2</v>
      </c>
      <c r="L3061" s="13">
        <v>8.1</v>
      </c>
      <c r="M3061" s="11">
        <v>20.0</v>
      </c>
      <c r="N3061" s="14">
        <v>0.83</v>
      </c>
      <c r="O3061" s="13">
        <v>69.7</v>
      </c>
      <c r="P3061" s="13">
        <v>6.4</v>
      </c>
      <c r="Q3061" s="13">
        <v>14.4</v>
      </c>
      <c r="R3061" s="13">
        <v>16.0</v>
      </c>
      <c r="S3061" s="13">
        <v>4.0</v>
      </c>
      <c r="T3061" s="13">
        <v>3.8</v>
      </c>
      <c r="U3061" s="13">
        <v>2.0</v>
      </c>
      <c r="V3061" s="13">
        <v>68.6</v>
      </c>
      <c r="W3061" s="11" t="str">
        <f t="shared" si="1"/>
        <v>Benchmark|Bankinter|Risk|2025</v>
      </c>
      <c r="X3061" s="15">
        <f>(MAX(0,MIN(1,1-(K3061-scaling_params!$B$2)/(scaling_params!$C$2-scaling_params!$B$2)))+MAX(0,MIN(1,(L3061-scaling_params!$B$3)/(scaling_params!$C$3-scaling_params!$B$3))))/2</f>
        <v>0.675</v>
      </c>
      <c r="Y3061" s="15">
        <f>(MAX(0,MIN(1,(M3061-scaling_params!$B$4)/(scaling_params!$C$4-scaling_params!$B$4)))+MAX(0,MIN(1,(N3061-scaling_params!$B$5)/(scaling_params!$C$5-scaling_params!$B$5))))/2</f>
        <v>0.644047619</v>
      </c>
      <c r="Z3061" s="15">
        <f>(MAX(0,MIN(1,(O3061-scaling_params!$B$6)/(scaling_params!$C$6-scaling_params!$B$6)))+MAX(0,MIN(1,1-(P3061-scaling_params!$B$7)/(scaling_params!$C$7-scaling_params!$B$7)))+MAX(0,MIN(1,(T3061-scaling_params!$B$11)/(scaling_params!$C$11-scaling_params!$B$11))))/3</f>
        <v>0.6874714885</v>
      </c>
      <c r="AA3061" s="15">
        <f>(MAX(0,MIN(1,1-(Q3061-scaling_params!$B$8)/(scaling_params!$C$8-scaling_params!$B$8)))+MAX(0,MIN(1,(R3061-scaling_params!$B$9)/(scaling_params!$C$9-scaling_params!$B$9)))+MAX(0,MIN(1,(S3061-scaling_params!$B$10)/(scaling_params!$C$10-scaling_params!$B$10))))/3</f>
        <v>0.6988537648</v>
      </c>
      <c r="AB3061" s="15">
        <f>(MAX(0,MIN(1,(U3061-scaling_params!$B$12)/(scaling_params!$C$12-scaling_params!$B$12)))+MAX(0,MIN(1,(V3061-scaling_params!$B$13)/(scaling_params!$C$13-scaling_params!$B$13))))/2</f>
        <v>0.4790909091</v>
      </c>
      <c r="AC3061" s="13">
        <f>(scaling_params!$G$2*X3061+scaling_params!$G$3*Y3061+scaling_params!$G$4*Z3061+scaling_params!$G$5*AA3061+scaling_params!$G$6*AB3061)*100</f>
        <v>65.10629801</v>
      </c>
      <c r="AD3061" s="11" t="s">
        <v>684</v>
      </c>
      <c r="AE3061" s="11">
        <f t="shared" si="2"/>
        <v>1</v>
      </c>
    </row>
    <row r="3062" ht="15.75" customHeight="1">
      <c r="A3062" s="11" t="s">
        <v>714</v>
      </c>
      <c r="B3062" s="11" t="s">
        <v>683</v>
      </c>
      <c r="C3062" s="11" t="s">
        <v>328</v>
      </c>
      <c r="D3062" s="11" t="s">
        <v>177</v>
      </c>
      <c r="E3062" s="12">
        <v>2024.0</v>
      </c>
      <c r="F3062" s="11" t="s">
        <v>171</v>
      </c>
      <c r="G3062" s="11" t="s">
        <v>175</v>
      </c>
      <c r="H3062" s="11">
        <v>4.0</v>
      </c>
      <c r="I3062" s="13">
        <v>8.9</v>
      </c>
      <c r="J3062" s="11">
        <v>0.0</v>
      </c>
      <c r="K3062" s="13">
        <v>2.8</v>
      </c>
      <c r="L3062" s="13">
        <v>7.6</v>
      </c>
      <c r="M3062" s="11">
        <v>12.0</v>
      </c>
      <c r="N3062" s="14">
        <v>0.84</v>
      </c>
      <c r="O3062" s="13">
        <v>67.5</v>
      </c>
      <c r="P3062" s="13">
        <v>7.0</v>
      </c>
      <c r="Q3062" s="13">
        <v>16.5</v>
      </c>
      <c r="R3062" s="13">
        <v>18.3</v>
      </c>
      <c r="S3062" s="13">
        <v>3.7</v>
      </c>
      <c r="T3062" s="13">
        <v>3.8</v>
      </c>
      <c r="U3062" s="13">
        <v>2.1</v>
      </c>
      <c r="V3062" s="13">
        <v>85.1</v>
      </c>
      <c r="W3062" s="11" t="str">
        <f t="shared" si="1"/>
        <v>Benchmark|Bankinter|Retail|2024</v>
      </c>
      <c r="X3062" s="15">
        <f>(MAX(0,MIN(1,1-(K3062-scaling_params!$B$2)/(scaling_params!$C$2-scaling_params!$B$2)))+MAX(0,MIN(1,(L3062-scaling_params!$B$3)/(scaling_params!$C$3-scaling_params!$B$3))))/2</f>
        <v>0.5382352941</v>
      </c>
      <c r="Y3062" s="15">
        <f>(MAX(0,MIN(1,(M3062-scaling_params!$B$4)/(scaling_params!$C$4-scaling_params!$B$4)))+MAX(0,MIN(1,(N3062-scaling_params!$B$5)/(scaling_params!$C$5-scaling_params!$B$5))))/2</f>
        <v>0.618452381</v>
      </c>
      <c r="Z3062" s="15">
        <f>(MAX(0,MIN(1,(O3062-scaling_params!$B$6)/(scaling_params!$C$6-scaling_params!$B$6)))+MAX(0,MIN(1,1-(P3062-scaling_params!$B$7)/(scaling_params!$C$7-scaling_params!$B$7)))+MAX(0,MIN(1,(T3062-scaling_params!$B$11)/(scaling_params!$C$11-scaling_params!$B$11))))/3</f>
        <v>0.597113804</v>
      </c>
      <c r="AA3062" s="15">
        <f>(MAX(0,MIN(1,1-(Q3062-scaling_params!$B$8)/(scaling_params!$C$8-scaling_params!$B$8)))+MAX(0,MIN(1,(R3062-scaling_params!$B$9)/(scaling_params!$C$9-scaling_params!$B$9)))+MAX(0,MIN(1,(S3062-scaling_params!$B$10)/(scaling_params!$C$10-scaling_params!$B$10))))/3</f>
        <v>0.686942959</v>
      </c>
      <c r="AB3062" s="15">
        <f>(MAX(0,MIN(1,(U3062-scaling_params!$B$12)/(scaling_params!$C$12-scaling_params!$B$12)))+MAX(0,MIN(1,(V3062-scaling_params!$B$13)/(scaling_params!$C$13-scaling_params!$B$13))))/2</f>
        <v>0.6540909091</v>
      </c>
      <c r="AC3062" s="13">
        <f>(scaling_params!$G$2*X3062+scaling_params!$G$3*Y3062+scaling_params!$G$4*Z3062+scaling_params!$G$5*AA3062+scaling_params!$G$6*AB3062)*100</f>
        <v>61.02280356</v>
      </c>
      <c r="AD3062" s="11" t="s">
        <v>684</v>
      </c>
      <c r="AE3062" s="11">
        <f t="shared" si="2"/>
        <v>1</v>
      </c>
    </row>
    <row r="3063" ht="15.75" customHeight="1">
      <c r="A3063" s="11" t="s">
        <v>714</v>
      </c>
      <c r="B3063" s="11" t="s">
        <v>683</v>
      </c>
      <c r="C3063" s="11" t="s">
        <v>328</v>
      </c>
      <c r="D3063" s="11" t="s">
        <v>177</v>
      </c>
      <c r="E3063" s="12">
        <v>2025.0</v>
      </c>
      <c r="F3063" s="11" t="s">
        <v>171</v>
      </c>
      <c r="G3063" s="11" t="s">
        <v>175</v>
      </c>
      <c r="H3063" s="11">
        <v>4.0</v>
      </c>
      <c r="I3063" s="13">
        <v>8.6</v>
      </c>
      <c r="J3063" s="11">
        <v>0.0</v>
      </c>
      <c r="K3063" s="13">
        <v>2.6</v>
      </c>
      <c r="L3063" s="13">
        <v>7.1</v>
      </c>
      <c r="M3063" s="11">
        <v>20.0</v>
      </c>
      <c r="N3063" s="14">
        <v>0.8</v>
      </c>
      <c r="O3063" s="13">
        <v>71.2</v>
      </c>
      <c r="P3063" s="13">
        <v>7.4</v>
      </c>
      <c r="Q3063" s="13">
        <v>15.2</v>
      </c>
      <c r="R3063" s="13">
        <v>14.6</v>
      </c>
      <c r="S3063" s="13">
        <v>3.2</v>
      </c>
      <c r="T3063" s="13">
        <v>3.3</v>
      </c>
      <c r="U3063" s="13">
        <v>1.9</v>
      </c>
      <c r="V3063" s="13">
        <v>77.9</v>
      </c>
      <c r="W3063" s="11" t="str">
        <f t="shared" si="1"/>
        <v>Benchmark|Bankinter|Retail|2025</v>
      </c>
      <c r="X3063" s="15">
        <f>(MAX(0,MIN(1,1-(K3063-scaling_params!$B$2)/(scaling_params!$C$2-scaling_params!$B$2)))+MAX(0,MIN(1,(L3063-scaling_params!$B$3)/(scaling_params!$C$3-scaling_params!$B$3))))/2</f>
        <v>0.5348039216</v>
      </c>
      <c r="Y3063" s="15">
        <f>(MAX(0,MIN(1,(M3063-scaling_params!$B$4)/(scaling_params!$C$4-scaling_params!$B$4)))+MAX(0,MIN(1,(N3063-scaling_params!$B$5)/(scaling_params!$C$5-scaling_params!$B$5))))/2</f>
        <v>0.606547619</v>
      </c>
      <c r="Z3063" s="15">
        <f>(MAX(0,MIN(1,(O3063-scaling_params!$B$6)/(scaling_params!$C$6-scaling_params!$B$6)))+MAX(0,MIN(1,1-(P3063-scaling_params!$B$7)/(scaling_params!$C$7-scaling_params!$B$7)))+MAX(0,MIN(1,(T3063-scaling_params!$B$11)/(scaling_params!$C$11-scaling_params!$B$11))))/3</f>
        <v>0.574514826</v>
      </c>
      <c r="AA3063" s="15">
        <f>(MAX(0,MIN(1,1-(Q3063-scaling_params!$B$8)/(scaling_params!$C$8-scaling_params!$B$8)))+MAX(0,MIN(1,(R3063-scaling_params!$B$9)/(scaling_params!$C$9-scaling_params!$B$9)))+MAX(0,MIN(1,(S3063-scaling_params!$B$10)/(scaling_params!$C$10-scaling_params!$B$10))))/3</f>
        <v>0.5310476319</v>
      </c>
      <c r="AB3063" s="15">
        <f>(MAX(0,MIN(1,(U3063-scaling_params!$B$12)/(scaling_params!$C$12-scaling_params!$B$12)))+MAX(0,MIN(1,(V3063-scaling_params!$B$13)/(scaling_params!$C$13-scaling_params!$B$13))))/2</f>
        <v>0.5386363636</v>
      </c>
      <c r="AC3063" s="13">
        <f>(scaling_params!$G$2*X3063+scaling_params!$G$3*Y3063+scaling_params!$G$4*Z3063+scaling_params!$G$5*AA3063+scaling_params!$G$6*AB3063)*100</f>
        <v>56.02520703</v>
      </c>
      <c r="AD3063" s="11" t="s">
        <v>684</v>
      </c>
      <c r="AE3063" s="11">
        <f t="shared" si="2"/>
        <v>1</v>
      </c>
    </row>
    <row r="3064" ht="15.75" customHeight="1">
      <c r="A3064" s="11" t="s">
        <v>715</v>
      </c>
      <c r="B3064" s="11" t="s">
        <v>683</v>
      </c>
      <c r="C3064" s="11" t="s">
        <v>328</v>
      </c>
      <c r="D3064" s="11" t="s">
        <v>181</v>
      </c>
      <c r="E3064" s="12">
        <v>2024.0</v>
      </c>
      <c r="F3064" s="11" t="s">
        <v>171</v>
      </c>
      <c r="G3064" s="11" t="s">
        <v>175</v>
      </c>
      <c r="H3064" s="11">
        <v>1.0</v>
      </c>
      <c r="I3064" s="13">
        <v>8.9</v>
      </c>
      <c r="J3064" s="11">
        <v>0.0</v>
      </c>
      <c r="K3064" s="13">
        <v>1.7</v>
      </c>
      <c r="L3064" s="13">
        <v>7.3</v>
      </c>
      <c r="M3064" s="11">
        <v>3.0</v>
      </c>
      <c r="N3064" s="14">
        <v>0.77</v>
      </c>
      <c r="O3064" s="13">
        <v>71.1</v>
      </c>
      <c r="P3064" s="13">
        <v>5.9</v>
      </c>
      <c r="Q3064" s="13">
        <v>16.5</v>
      </c>
      <c r="R3064" s="13">
        <v>13.8</v>
      </c>
      <c r="S3064" s="13">
        <v>4.0</v>
      </c>
      <c r="T3064" s="13">
        <v>3.3</v>
      </c>
      <c r="U3064" s="13">
        <v>1.5</v>
      </c>
      <c r="V3064" s="13">
        <v>74.8</v>
      </c>
      <c r="W3064" s="11" t="str">
        <f t="shared" si="1"/>
        <v>Benchmark|Bankinter|Corporate|2024</v>
      </c>
      <c r="X3064" s="15">
        <f>(MAX(0,MIN(1,1-(K3064-scaling_params!$B$2)/(scaling_params!$C$2-scaling_params!$B$2)))+MAX(0,MIN(1,(L3064-scaling_params!$B$3)/(scaling_params!$C$3-scaling_params!$B$3))))/2</f>
        <v>0.6995098039</v>
      </c>
      <c r="Y3064" s="15">
        <f>(MAX(0,MIN(1,(M3064-scaling_params!$B$4)/(scaling_params!$C$4-scaling_params!$B$4)))+MAX(0,MIN(1,(N3064-scaling_params!$B$5)/(scaling_params!$C$5-scaling_params!$B$5))))/2</f>
        <v>0.4880952381</v>
      </c>
      <c r="Z3064" s="15">
        <f>(MAX(0,MIN(1,(O3064-scaling_params!$B$6)/(scaling_params!$C$6-scaling_params!$B$6)))+MAX(0,MIN(1,1-(P3064-scaling_params!$B$7)/(scaling_params!$C$7-scaling_params!$B$7)))+MAX(0,MIN(1,(T3064-scaling_params!$B$11)/(scaling_params!$C$11-scaling_params!$B$11))))/3</f>
        <v>0.7079997961</v>
      </c>
      <c r="AA3064" s="15">
        <f>(MAX(0,MIN(1,1-(Q3064-scaling_params!$B$8)/(scaling_params!$C$8-scaling_params!$B$8)))+MAX(0,MIN(1,(R3064-scaling_params!$B$9)/(scaling_params!$C$9-scaling_params!$B$9)))+MAX(0,MIN(1,(S3064-scaling_params!$B$10)/(scaling_params!$C$10-scaling_params!$B$10))))/3</f>
        <v>0.526481306</v>
      </c>
      <c r="AB3064" s="15">
        <f>(MAX(0,MIN(1,(U3064-scaling_params!$B$12)/(scaling_params!$C$12-scaling_params!$B$12)))+MAX(0,MIN(1,(V3064-scaling_params!$B$13)/(scaling_params!$C$13-scaling_params!$B$13))))/2</f>
        <v>0.4104545455</v>
      </c>
      <c r="AC3064" s="13">
        <f>(scaling_params!$G$2*X3064+scaling_params!$G$3*Y3064+scaling_params!$G$4*Z3064+scaling_params!$G$5*AA3064+scaling_params!$G$6*AB3064)*100</f>
        <v>58.65614832</v>
      </c>
      <c r="AD3064" s="11" t="s">
        <v>684</v>
      </c>
      <c r="AE3064" s="11">
        <f t="shared" si="2"/>
        <v>1</v>
      </c>
    </row>
    <row r="3065" ht="15.75" customHeight="1">
      <c r="A3065" s="11" t="s">
        <v>715</v>
      </c>
      <c r="B3065" s="11" t="s">
        <v>683</v>
      </c>
      <c r="C3065" s="11" t="s">
        <v>328</v>
      </c>
      <c r="D3065" s="11" t="s">
        <v>181</v>
      </c>
      <c r="E3065" s="12">
        <v>2025.0</v>
      </c>
      <c r="F3065" s="11" t="s">
        <v>171</v>
      </c>
      <c r="G3065" s="11" t="s">
        <v>175</v>
      </c>
      <c r="H3065" s="11">
        <v>1.0</v>
      </c>
      <c r="I3065" s="13">
        <v>8.6</v>
      </c>
      <c r="J3065" s="11">
        <v>0.0</v>
      </c>
      <c r="K3065" s="13">
        <v>1.4</v>
      </c>
      <c r="L3065" s="13">
        <v>7.2</v>
      </c>
      <c r="M3065" s="11">
        <v>36.0</v>
      </c>
      <c r="N3065" s="14">
        <v>0.79</v>
      </c>
      <c r="O3065" s="13">
        <v>73.8</v>
      </c>
      <c r="P3065" s="13">
        <v>5.6</v>
      </c>
      <c r="Q3065" s="13">
        <v>14.9</v>
      </c>
      <c r="R3065" s="13">
        <v>13.8</v>
      </c>
      <c r="S3065" s="13">
        <v>4.4</v>
      </c>
      <c r="T3065" s="13">
        <v>3.8</v>
      </c>
      <c r="U3065" s="13">
        <v>2.0</v>
      </c>
      <c r="V3065" s="13">
        <v>76.7</v>
      </c>
      <c r="W3065" s="11" t="str">
        <f t="shared" si="1"/>
        <v>Benchmark|Bankinter|Corporate|2025</v>
      </c>
      <c r="X3065" s="15">
        <f>(MAX(0,MIN(1,1-(K3065-scaling_params!$B$2)/(scaling_params!$C$2-scaling_params!$B$2)))+MAX(0,MIN(1,(L3065-scaling_params!$B$3)/(scaling_params!$C$3-scaling_params!$B$3))))/2</f>
        <v>0.7421568627</v>
      </c>
      <c r="Y3065" s="15">
        <f>(MAX(0,MIN(1,(M3065-scaling_params!$B$4)/(scaling_params!$C$4-scaling_params!$B$4)))+MAX(0,MIN(1,(N3065-scaling_params!$B$5)/(scaling_params!$C$5-scaling_params!$B$5))))/2</f>
        <v>0.6702380952</v>
      </c>
      <c r="Z3065" s="15">
        <f>(MAX(0,MIN(1,(O3065-scaling_params!$B$6)/(scaling_params!$C$6-scaling_params!$B$6)))+MAX(0,MIN(1,1-(P3065-scaling_params!$B$7)/(scaling_params!$C$7-scaling_params!$B$7)))+MAX(0,MIN(1,(T3065-scaling_params!$B$11)/(scaling_params!$C$11-scaling_params!$B$11))))/3</f>
        <v>0.8272003262</v>
      </c>
      <c r="AA3065" s="15">
        <f>(MAX(0,MIN(1,1-(Q3065-scaling_params!$B$8)/(scaling_params!$C$8-scaling_params!$B$8)))+MAX(0,MIN(1,(R3065-scaling_params!$B$9)/(scaling_params!$C$9-scaling_params!$B$9)))+MAX(0,MIN(1,(S3065-scaling_params!$B$10)/(scaling_params!$C$10-scaling_params!$B$10))))/3</f>
        <v>0.6263030529</v>
      </c>
      <c r="AB3065" s="15">
        <f>(MAX(0,MIN(1,(U3065-scaling_params!$B$12)/(scaling_params!$C$12-scaling_params!$B$12)))+MAX(0,MIN(1,(V3065-scaling_params!$B$13)/(scaling_params!$C$13-scaling_params!$B$13))))/2</f>
        <v>0.5527272727</v>
      </c>
      <c r="AC3065" s="13">
        <f>(scaling_params!$G$2*X3065+scaling_params!$G$3*Y3065+scaling_params!$G$4*Z3065+scaling_params!$G$5*AA3065+scaling_params!$G$6*AB3065)*100</f>
        <v>70.17560473</v>
      </c>
      <c r="AD3065" s="11" t="s">
        <v>684</v>
      </c>
      <c r="AE3065" s="11">
        <f t="shared" si="2"/>
        <v>1</v>
      </c>
    </row>
    <row r="3066" ht="15.75" customHeight="1">
      <c r="A3066" s="11" t="s">
        <v>716</v>
      </c>
      <c r="B3066" s="11" t="s">
        <v>683</v>
      </c>
      <c r="C3066" s="11" t="s">
        <v>328</v>
      </c>
      <c r="D3066" s="11" t="s">
        <v>165</v>
      </c>
      <c r="E3066" s="12">
        <v>2024.0</v>
      </c>
      <c r="F3066" s="11" t="s">
        <v>166</v>
      </c>
      <c r="G3066" s="11" t="s">
        <v>172</v>
      </c>
      <c r="H3066" s="11">
        <v>5.0</v>
      </c>
      <c r="I3066" s="13">
        <v>8.9</v>
      </c>
      <c r="J3066" s="11">
        <v>0.0</v>
      </c>
      <c r="K3066" s="13">
        <v>3.3</v>
      </c>
      <c r="L3066" s="13">
        <v>6.5</v>
      </c>
      <c r="M3066" s="11">
        <v>12.0</v>
      </c>
      <c r="N3066" s="14">
        <v>0.72</v>
      </c>
      <c r="O3066" s="13">
        <v>65.3</v>
      </c>
      <c r="P3066" s="13">
        <v>7.3</v>
      </c>
      <c r="Q3066" s="13">
        <v>15.9</v>
      </c>
      <c r="R3066" s="13">
        <v>12.6</v>
      </c>
      <c r="S3066" s="13">
        <v>3.4</v>
      </c>
      <c r="T3066" s="13">
        <v>3.7</v>
      </c>
      <c r="U3066" s="13">
        <v>1.5</v>
      </c>
      <c r="V3066" s="13">
        <v>64.1</v>
      </c>
      <c r="W3066" s="11" t="str">
        <f t="shared" si="1"/>
        <v>Benchmark|Bankinter|Operations|2024</v>
      </c>
      <c r="X3066" s="15">
        <f>(MAX(0,MIN(1,1-(K3066-scaling_params!$B$2)/(scaling_params!$C$2-scaling_params!$B$2)))+MAX(0,MIN(1,(L3066-scaling_params!$B$3)/(scaling_params!$C$3-scaling_params!$B$3))))/2</f>
        <v>0.3740196078</v>
      </c>
      <c r="Y3066" s="15">
        <f>(MAX(0,MIN(1,(M3066-scaling_params!$B$4)/(scaling_params!$C$4-scaling_params!$B$4)))+MAX(0,MIN(1,(N3066-scaling_params!$B$5)/(scaling_params!$C$5-scaling_params!$B$5))))/2</f>
        <v>0.468452381</v>
      </c>
      <c r="Z3066" s="15">
        <f>(MAX(0,MIN(1,(O3066-scaling_params!$B$6)/(scaling_params!$C$6-scaling_params!$B$6)))+MAX(0,MIN(1,1-(P3066-scaling_params!$B$7)/(scaling_params!$C$7-scaling_params!$B$7)))+MAX(0,MIN(1,(T3066-scaling_params!$B$11)/(scaling_params!$C$11-scaling_params!$B$11))))/3</f>
        <v>0.5242593371</v>
      </c>
      <c r="AA3066" s="15">
        <f>(MAX(0,MIN(1,1-(Q3066-scaling_params!$B$8)/(scaling_params!$C$8-scaling_params!$B$8)))+MAX(0,MIN(1,(R3066-scaling_params!$B$9)/(scaling_params!$C$9-scaling_params!$B$9)))+MAX(0,MIN(1,(S3066-scaling_params!$B$10)/(scaling_params!$C$10-scaling_params!$B$10))))/3</f>
        <v>0.4397521379</v>
      </c>
      <c r="AB3066" s="15">
        <f>(MAX(0,MIN(1,(U3066-scaling_params!$B$12)/(scaling_params!$C$12-scaling_params!$B$12)))+MAX(0,MIN(1,(V3066-scaling_params!$B$13)/(scaling_params!$C$13-scaling_params!$B$13))))/2</f>
        <v>0.3131818182</v>
      </c>
      <c r="AC3066" s="13">
        <f>(scaling_params!$G$2*X3066+scaling_params!$G$3*Y3066+scaling_params!$G$4*Z3066+scaling_params!$G$5*AA3066+scaling_params!$G$6*AB3066)*100</f>
        <v>43.55336924</v>
      </c>
      <c r="AD3066" s="11" t="s">
        <v>684</v>
      </c>
      <c r="AE3066" s="11">
        <f t="shared" si="2"/>
        <v>1</v>
      </c>
    </row>
    <row r="3067" ht="15.75" customHeight="1">
      <c r="A3067" s="11" t="s">
        <v>716</v>
      </c>
      <c r="B3067" s="11" t="s">
        <v>683</v>
      </c>
      <c r="C3067" s="11" t="s">
        <v>328</v>
      </c>
      <c r="D3067" s="11" t="s">
        <v>165</v>
      </c>
      <c r="E3067" s="12">
        <v>2025.0</v>
      </c>
      <c r="F3067" s="11" t="s">
        <v>166</v>
      </c>
      <c r="G3067" s="11" t="s">
        <v>172</v>
      </c>
      <c r="H3067" s="11">
        <v>5.0</v>
      </c>
      <c r="I3067" s="13">
        <v>8.6</v>
      </c>
      <c r="J3067" s="11">
        <v>0.0</v>
      </c>
      <c r="K3067" s="13">
        <v>3.5</v>
      </c>
      <c r="L3067" s="13">
        <v>6.2</v>
      </c>
      <c r="M3067" s="11">
        <v>44.0</v>
      </c>
      <c r="N3067" s="14">
        <v>0.8</v>
      </c>
      <c r="O3067" s="13">
        <v>67.6</v>
      </c>
      <c r="P3067" s="13">
        <v>7.3</v>
      </c>
      <c r="Q3067" s="13">
        <v>15.9</v>
      </c>
      <c r="R3067" s="13">
        <v>13.5</v>
      </c>
      <c r="S3067" s="13">
        <v>3.9</v>
      </c>
      <c r="T3067" s="13">
        <v>3.1</v>
      </c>
      <c r="U3067" s="13">
        <v>2.1</v>
      </c>
      <c r="V3067" s="13">
        <v>72.7</v>
      </c>
      <c r="W3067" s="11" t="str">
        <f t="shared" si="1"/>
        <v>Benchmark|Bankinter|Operations|2025</v>
      </c>
      <c r="X3067" s="15">
        <f>(MAX(0,MIN(1,1-(K3067-scaling_params!$B$2)/(scaling_params!$C$2-scaling_params!$B$2)))+MAX(0,MIN(1,(L3067-scaling_params!$B$3)/(scaling_params!$C$3-scaling_params!$B$3))))/2</f>
        <v>0.318627451</v>
      </c>
      <c r="Y3067" s="15">
        <f>(MAX(0,MIN(1,(M3067-scaling_params!$B$4)/(scaling_params!$C$4-scaling_params!$B$4)))+MAX(0,MIN(1,(N3067-scaling_params!$B$5)/(scaling_params!$C$5-scaling_params!$B$5))))/2</f>
        <v>0.7208333333</v>
      </c>
      <c r="Z3067" s="15">
        <f>(MAX(0,MIN(1,(O3067-scaling_params!$B$6)/(scaling_params!$C$6-scaling_params!$B$6)))+MAX(0,MIN(1,1-(P3067-scaling_params!$B$7)/(scaling_params!$C$7-scaling_params!$B$7)))+MAX(0,MIN(1,(T3067-scaling_params!$B$11)/(scaling_params!$C$11-scaling_params!$B$11))))/3</f>
        <v>0.5050702754</v>
      </c>
      <c r="AA3067" s="15">
        <f>(MAX(0,MIN(1,1-(Q3067-scaling_params!$B$8)/(scaling_params!$C$8-scaling_params!$B$8)))+MAX(0,MIN(1,(R3067-scaling_params!$B$9)/(scaling_params!$C$9-scaling_params!$B$9)))+MAX(0,MIN(1,(S3067-scaling_params!$B$10)/(scaling_params!$C$10-scaling_params!$B$10))))/3</f>
        <v>0.5267464293</v>
      </c>
      <c r="AB3067" s="15">
        <f>(MAX(0,MIN(1,(U3067-scaling_params!$B$12)/(scaling_params!$C$12-scaling_params!$B$12)))+MAX(0,MIN(1,(V3067-scaling_params!$B$13)/(scaling_params!$C$13-scaling_params!$B$13))))/2</f>
        <v>0.5413636364</v>
      </c>
      <c r="AC3067" s="13">
        <f>(scaling_params!$G$2*X3067+scaling_params!$G$3*Y3067+scaling_params!$G$4*Z3067+scaling_params!$G$5*AA3067+scaling_params!$G$6*AB3067)*100</f>
        <v>51.95530797</v>
      </c>
      <c r="AD3067" s="11" t="s">
        <v>684</v>
      </c>
      <c r="AE3067" s="11">
        <f t="shared" si="2"/>
        <v>1</v>
      </c>
    </row>
    <row r="3068" ht="15.75" customHeight="1">
      <c r="A3068" s="11" t="s">
        <v>717</v>
      </c>
      <c r="B3068" s="11" t="s">
        <v>683</v>
      </c>
      <c r="C3068" s="11" t="s">
        <v>328</v>
      </c>
      <c r="D3068" s="11" t="s">
        <v>174</v>
      </c>
      <c r="E3068" s="12">
        <v>2024.0</v>
      </c>
      <c r="F3068" s="11" t="s">
        <v>166</v>
      </c>
      <c r="G3068" s="11" t="s">
        <v>172</v>
      </c>
      <c r="H3068" s="11">
        <v>4.0</v>
      </c>
      <c r="I3068" s="13">
        <v>8.9</v>
      </c>
      <c r="J3068" s="11">
        <v>0.0</v>
      </c>
      <c r="K3068" s="13">
        <v>3.1</v>
      </c>
      <c r="L3068" s="13">
        <v>7.2</v>
      </c>
      <c r="M3068" s="11">
        <v>2.0</v>
      </c>
      <c r="N3068" s="14">
        <v>0.7</v>
      </c>
      <c r="O3068" s="13">
        <v>60.5</v>
      </c>
      <c r="P3068" s="13">
        <v>7.7</v>
      </c>
      <c r="Q3068" s="13">
        <v>19.0</v>
      </c>
      <c r="R3068" s="13">
        <v>11.0</v>
      </c>
      <c r="S3068" s="13">
        <v>3.3</v>
      </c>
      <c r="T3068" s="13">
        <v>3.1</v>
      </c>
      <c r="U3068" s="13">
        <v>1.5</v>
      </c>
      <c r="V3068" s="13">
        <v>68.9</v>
      </c>
      <c r="W3068" s="11" t="str">
        <f t="shared" si="1"/>
        <v>Benchmark|Bankinter|Digital|2024</v>
      </c>
      <c r="X3068" s="15">
        <f>(MAX(0,MIN(1,1-(K3068-scaling_params!$B$2)/(scaling_params!$C$2-scaling_params!$B$2)))+MAX(0,MIN(1,(L3068-scaling_params!$B$3)/(scaling_params!$C$3-scaling_params!$B$3))))/2</f>
        <v>0.4588235294</v>
      </c>
      <c r="Y3068" s="15">
        <f>(MAX(0,MIN(1,(M3068-scaling_params!$B$4)/(scaling_params!$C$4-scaling_params!$B$4)))+MAX(0,MIN(1,(N3068-scaling_params!$B$5)/(scaling_params!$C$5-scaling_params!$B$5))))/2</f>
        <v>0.3958333333</v>
      </c>
      <c r="Z3068" s="15">
        <f>(MAX(0,MIN(1,(O3068-scaling_params!$B$6)/(scaling_params!$C$6-scaling_params!$B$6)))+MAX(0,MIN(1,1-(P3068-scaling_params!$B$7)/(scaling_params!$C$7-scaling_params!$B$7)))+MAX(0,MIN(1,(T3068-scaling_params!$B$11)/(scaling_params!$C$11-scaling_params!$B$11))))/3</f>
        <v>0.3518725232</v>
      </c>
      <c r="AA3068" s="15">
        <f>(MAX(0,MIN(1,1-(Q3068-scaling_params!$B$8)/(scaling_params!$C$8-scaling_params!$B$8)))+MAX(0,MIN(1,(R3068-scaling_params!$B$9)/(scaling_params!$C$9-scaling_params!$B$9)))+MAX(0,MIN(1,(S3068-scaling_params!$B$10)/(scaling_params!$C$10-scaling_params!$B$10))))/3</f>
        <v>0.2450134254</v>
      </c>
      <c r="AB3068" s="15">
        <f>(MAX(0,MIN(1,(U3068-scaling_params!$B$12)/(scaling_params!$C$12-scaling_params!$B$12)))+MAX(0,MIN(1,(V3068-scaling_params!$B$13)/(scaling_params!$C$13-scaling_params!$B$13))))/2</f>
        <v>0.3568181818</v>
      </c>
      <c r="AC3068" s="13">
        <f>(scaling_params!$G$2*X3068+scaling_params!$G$3*Y3068+scaling_params!$G$4*Z3068+scaling_params!$G$5*AA3068+scaling_params!$G$6*AB3068)*100</f>
        <v>36.8761314</v>
      </c>
      <c r="AD3068" s="11" t="s">
        <v>684</v>
      </c>
      <c r="AE3068" s="11">
        <f t="shared" si="2"/>
        <v>1</v>
      </c>
    </row>
    <row r="3069" ht="15.75" customHeight="1">
      <c r="A3069" s="11" t="s">
        <v>717</v>
      </c>
      <c r="B3069" s="11" t="s">
        <v>683</v>
      </c>
      <c r="C3069" s="11" t="s">
        <v>328</v>
      </c>
      <c r="D3069" s="11" t="s">
        <v>174</v>
      </c>
      <c r="E3069" s="12">
        <v>2025.0</v>
      </c>
      <c r="F3069" s="11" t="s">
        <v>166</v>
      </c>
      <c r="G3069" s="11" t="s">
        <v>172</v>
      </c>
      <c r="H3069" s="11">
        <v>4.0</v>
      </c>
      <c r="I3069" s="13">
        <v>8.6</v>
      </c>
      <c r="J3069" s="11">
        <v>0.0</v>
      </c>
      <c r="K3069" s="13">
        <v>3.1</v>
      </c>
      <c r="L3069" s="13">
        <v>6.5</v>
      </c>
      <c r="M3069" s="11">
        <v>18.0</v>
      </c>
      <c r="N3069" s="14">
        <v>0.72</v>
      </c>
      <c r="O3069" s="13">
        <v>66.8</v>
      </c>
      <c r="P3069" s="13">
        <v>8.0</v>
      </c>
      <c r="Q3069" s="13">
        <v>16.9</v>
      </c>
      <c r="R3069" s="13">
        <v>10.8</v>
      </c>
      <c r="S3069" s="13">
        <v>3.2</v>
      </c>
      <c r="T3069" s="13">
        <v>3.6</v>
      </c>
      <c r="U3069" s="13">
        <v>1.7</v>
      </c>
      <c r="V3069" s="13">
        <v>66.9</v>
      </c>
      <c r="W3069" s="11" t="str">
        <f t="shared" si="1"/>
        <v>Benchmark|Bankinter|Digital|2025</v>
      </c>
      <c r="X3069" s="15">
        <f>(MAX(0,MIN(1,1-(K3069-scaling_params!$B$2)/(scaling_params!$C$2-scaling_params!$B$2)))+MAX(0,MIN(1,(L3069-scaling_params!$B$3)/(scaling_params!$C$3-scaling_params!$B$3))))/2</f>
        <v>0.4073529412</v>
      </c>
      <c r="Y3069" s="15">
        <f>(MAX(0,MIN(1,(M3069-scaling_params!$B$4)/(scaling_params!$C$4-scaling_params!$B$4)))+MAX(0,MIN(1,(N3069-scaling_params!$B$5)/(scaling_params!$C$5-scaling_params!$B$5))))/2</f>
        <v>0.4970238095</v>
      </c>
      <c r="Z3069" s="15">
        <f>(MAX(0,MIN(1,(O3069-scaling_params!$B$6)/(scaling_params!$C$6-scaling_params!$B$6)))+MAX(0,MIN(1,1-(P3069-scaling_params!$B$7)/(scaling_params!$C$7-scaling_params!$B$7)))+MAX(0,MIN(1,(T3069-scaling_params!$B$11)/(scaling_params!$C$11-scaling_params!$B$11))))/3</f>
        <v>0.4764249398</v>
      </c>
      <c r="AA3069" s="15">
        <f>(MAX(0,MIN(1,1-(Q3069-scaling_params!$B$8)/(scaling_params!$C$8-scaling_params!$B$8)))+MAX(0,MIN(1,(R3069-scaling_params!$B$9)/(scaling_params!$C$9-scaling_params!$B$9)))+MAX(0,MIN(1,(S3069-scaling_params!$B$10)/(scaling_params!$C$10-scaling_params!$B$10))))/3</f>
        <v>0.3063161398</v>
      </c>
      <c r="AB3069" s="15">
        <f>(MAX(0,MIN(1,(U3069-scaling_params!$B$12)/(scaling_params!$C$12-scaling_params!$B$12)))+MAX(0,MIN(1,(V3069-scaling_params!$B$13)/(scaling_params!$C$13-scaling_params!$B$13))))/2</f>
        <v>0.3886363636</v>
      </c>
      <c r="AC3069" s="13">
        <f>(scaling_params!$G$2*X3069+scaling_params!$G$3*Y3069+scaling_params!$G$4*Z3069+scaling_params!$G$5*AA3069+scaling_params!$G$6*AB3069)*100</f>
        <v>42.42591288</v>
      </c>
      <c r="AD3069" s="11" t="s">
        <v>684</v>
      </c>
      <c r="AE3069" s="11">
        <f t="shared" si="2"/>
        <v>1</v>
      </c>
    </row>
    <row r="3070" ht="15.75" customHeight="1">
      <c r="A3070" s="11" t="s">
        <v>718</v>
      </c>
      <c r="B3070" s="11" t="s">
        <v>683</v>
      </c>
      <c r="C3070" s="11" t="s">
        <v>328</v>
      </c>
      <c r="D3070" s="11" t="s">
        <v>170</v>
      </c>
      <c r="E3070" s="12">
        <v>2024.0</v>
      </c>
      <c r="F3070" s="11" t="s">
        <v>171</v>
      </c>
      <c r="G3070" s="11" t="s">
        <v>184</v>
      </c>
      <c r="H3070" s="11">
        <v>4.0</v>
      </c>
      <c r="I3070" s="13">
        <v>8.9</v>
      </c>
      <c r="J3070" s="11">
        <v>0.0</v>
      </c>
      <c r="K3070" s="13">
        <v>1.8</v>
      </c>
      <c r="L3070" s="13">
        <v>5.7</v>
      </c>
      <c r="M3070" s="11">
        <v>11.0</v>
      </c>
      <c r="N3070" s="14">
        <v>0.77</v>
      </c>
      <c r="O3070" s="13">
        <v>71.6</v>
      </c>
      <c r="P3070" s="13">
        <v>7.4</v>
      </c>
      <c r="Q3070" s="13">
        <v>14.9</v>
      </c>
      <c r="R3070" s="13">
        <v>14.2</v>
      </c>
      <c r="S3070" s="13">
        <v>3.5</v>
      </c>
      <c r="T3070" s="13">
        <v>3.5</v>
      </c>
      <c r="U3070" s="13">
        <v>2.2</v>
      </c>
      <c r="V3070" s="13">
        <v>76.7</v>
      </c>
      <c r="W3070" s="11" t="str">
        <f t="shared" si="1"/>
        <v>Benchmark|Bankinter|Risk|2024</v>
      </c>
      <c r="X3070" s="15">
        <f>(MAX(0,MIN(1,1-(K3070-scaling_params!$B$2)/(scaling_params!$C$2-scaling_params!$B$2)))+MAX(0,MIN(1,(L3070-scaling_params!$B$3)/(scaling_params!$C$3-scaling_params!$B$3))))/2</f>
        <v>0.5651960784</v>
      </c>
      <c r="Y3070" s="15">
        <f>(MAX(0,MIN(1,(M3070-scaling_params!$B$4)/(scaling_params!$C$4-scaling_params!$B$4)))+MAX(0,MIN(1,(N3070-scaling_params!$B$5)/(scaling_params!$C$5-scaling_params!$B$5))))/2</f>
        <v>0.5261904762</v>
      </c>
      <c r="Z3070" s="15">
        <f>(MAX(0,MIN(1,(O3070-scaling_params!$B$6)/(scaling_params!$C$6-scaling_params!$B$6)))+MAX(0,MIN(1,1-(P3070-scaling_params!$B$7)/(scaling_params!$C$7-scaling_params!$B$7)))+MAX(0,MIN(1,(T3070-scaling_params!$B$11)/(scaling_params!$C$11-scaling_params!$B$11))))/3</f>
        <v>0.6001631051</v>
      </c>
      <c r="AA3070" s="15">
        <f>(MAX(0,MIN(1,1-(Q3070-scaling_params!$B$8)/(scaling_params!$C$8-scaling_params!$B$8)))+MAX(0,MIN(1,(R3070-scaling_params!$B$9)/(scaling_params!$C$9-scaling_params!$B$9)))+MAX(0,MIN(1,(S3070-scaling_params!$B$10)/(scaling_params!$C$10-scaling_params!$B$10))))/3</f>
        <v>0.5549453959</v>
      </c>
      <c r="AB3070" s="15">
        <f>(MAX(0,MIN(1,(U3070-scaling_params!$B$12)/(scaling_params!$C$12-scaling_params!$B$12)))+MAX(0,MIN(1,(V3070-scaling_params!$B$13)/(scaling_params!$C$13-scaling_params!$B$13))))/2</f>
        <v>0.6027272727</v>
      </c>
      <c r="AC3070" s="13">
        <f>(scaling_params!$G$2*X3070+scaling_params!$G$3*Y3070+scaling_params!$G$4*Z3070+scaling_params!$G$5*AA3070+scaling_params!$G$6*AB3070)*100</f>
        <v>56.63063779</v>
      </c>
      <c r="AD3070" s="11" t="s">
        <v>684</v>
      </c>
      <c r="AE3070" s="11">
        <f t="shared" si="2"/>
        <v>1</v>
      </c>
    </row>
    <row r="3071" ht="15.75" customHeight="1">
      <c r="A3071" s="11" t="s">
        <v>718</v>
      </c>
      <c r="B3071" s="11" t="s">
        <v>683</v>
      </c>
      <c r="C3071" s="11" t="s">
        <v>328</v>
      </c>
      <c r="D3071" s="11" t="s">
        <v>170</v>
      </c>
      <c r="E3071" s="12">
        <v>2025.0</v>
      </c>
      <c r="F3071" s="11" t="s">
        <v>171</v>
      </c>
      <c r="G3071" s="11" t="s">
        <v>184</v>
      </c>
      <c r="H3071" s="11">
        <v>4.0</v>
      </c>
      <c r="I3071" s="13">
        <v>8.6</v>
      </c>
      <c r="J3071" s="11">
        <v>0.0</v>
      </c>
      <c r="K3071" s="13">
        <v>2.2</v>
      </c>
      <c r="L3071" s="13">
        <v>6.2</v>
      </c>
      <c r="M3071" s="11">
        <v>6.0</v>
      </c>
      <c r="N3071" s="14">
        <v>0.83</v>
      </c>
      <c r="O3071" s="13">
        <v>69.7</v>
      </c>
      <c r="P3071" s="13">
        <v>6.4</v>
      </c>
      <c r="Q3071" s="13">
        <v>14.4</v>
      </c>
      <c r="R3071" s="13">
        <v>16.0</v>
      </c>
      <c r="S3071" s="13">
        <v>3.7</v>
      </c>
      <c r="T3071" s="13">
        <v>3.7</v>
      </c>
      <c r="U3071" s="13">
        <v>2.0</v>
      </c>
      <c r="V3071" s="13">
        <v>80.7</v>
      </c>
      <c r="W3071" s="11" t="str">
        <f t="shared" si="1"/>
        <v>Benchmark|Bankinter|Risk|2025</v>
      </c>
      <c r="X3071" s="15">
        <f>(MAX(0,MIN(1,1-(K3071-scaling_params!$B$2)/(scaling_params!$C$2-scaling_params!$B$2)))+MAX(0,MIN(1,(L3071-scaling_params!$B$3)/(scaling_params!$C$3-scaling_params!$B$3))))/2</f>
        <v>0.5352941176</v>
      </c>
      <c r="Y3071" s="15">
        <f>(MAX(0,MIN(1,(M3071-scaling_params!$B$4)/(scaling_params!$C$4-scaling_params!$B$4)))+MAX(0,MIN(1,(N3071-scaling_params!$B$5)/(scaling_params!$C$5-scaling_params!$B$5))))/2</f>
        <v>0.5773809524</v>
      </c>
      <c r="Z3071" s="15">
        <f>(MAX(0,MIN(1,(O3071-scaling_params!$B$6)/(scaling_params!$C$6-scaling_params!$B$6)))+MAX(0,MIN(1,1-(P3071-scaling_params!$B$7)/(scaling_params!$C$7-scaling_params!$B$7)))+MAX(0,MIN(1,(T3071-scaling_params!$B$11)/(scaling_params!$C$11-scaling_params!$B$11))))/3</f>
        <v>0.6779476789</v>
      </c>
      <c r="AA3071" s="15">
        <f>(MAX(0,MIN(1,1-(Q3071-scaling_params!$B$8)/(scaling_params!$C$8-scaling_params!$B$8)))+MAX(0,MIN(1,(R3071-scaling_params!$B$9)/(scaling_params!$C$9-scaling_params!$B$9)))+MAX(0,MIN(1,(S3071-scaling_params!$B$10)/(scaling_params!$C$10-scaling_params!$B$10))))/3</f>
        <v>0.669442</v>
      </c>
      <c r="AB3071" s="15">
        <f>(MAX(0,MIN(1,(U3071-scaling_params!$B$12)/(scaling_params!$C$12-scaling_params!$B$12)))+MAX(0,MIN(1,(V3071-scaling_params!$B$13)/(scaling_params!$C$13-scaling_params!$B$13))))/2</f>
        <v>0.5890909091</v>
      </c>
      <c r="AC3071" s="13">
        <f>(scaling_params!$G$2*X3071+scaling_params!$G$3*Y3071+scaling_params!$G$4*Z3071+scaling_params!$G$5*AA3071+scaling_params!$G$6*AB3071)*100</f>
        <v>60.81308653</v>
      </c>
      <c r="AD3071" s="11" t="s">
        <v>684</v>
      </c>
      <c r="AE3071" s="11">
        <f t="shared" si="2"/>
        <v>1</v>
      </c>
    </row>
    <row r="3072" ht="15.75" customHeight="1">
      <c r="A3072" s="11" t="s">
        <v>719</v>
      </c>
      <c r="B3072" s="11" t="s">
        <v>683</v>
      </c>
      <c r="C3072" s="11" t="s">
        <v>328</v>
      </c>
      <c r="D3072" s="11" t="s">
        <v>174</v>
      </c>
      <c r="E3072" s="12">
        <v>2024.0</v>
      </c>
      <c r="F3072" s="11" t="s">
        <v>166</v>
      </c>
      <c r="G3072" s="11" t="s">
        <v>175</v>
      </c>
      <c r="H3072" s="11">
        <v>1.0</v>
      </c>
      <c r="I3072" s="13">
        <v>8.9</v>
      </c>
      <c r="J3072" s="11">
        <v>0.0</v>
      </c>
      <c r="K3072" s="13">
        <v>3.1</v>
      </c>
      <c r="L3072" s="13">
        <v>5.4</v>
      </c>
      <c r="M3072" s="11">
        <v>-14.0</v>
      </c>
      <c r="N3072" s="14">
        <v>0.74</v>
      </c>
      <c r="O3072" s="13">
        <v>60.5</v>
      </c>
      <c r="P3072" s="13">
        <v>7.7</v>
      </c>
      <c r="Q3072" s="13">
        <v>19.0</v>
      </c>
      <c r="R3072" s="13">
        <v>11.0</v>
      </c>
      <c r="S3072" s="13">
        <v>3.3</v>
      </c>
      <c r="T3072" s="13">
        <v>2.4</v>
      </c>
      <c r="U3072" s="13">
        <v>1.5</v>
      </c>
      <c r="V3072" s="13">
        <v>71.5</v>
      </c>
      <c r="W3072" s="11" t="str">
        <f t="shared" si="1"/>
        <v>Benchmark|Bankinter|Digital|2024</v>
      </c>
      <c r="X3072" s="15">
        <f>(MAX(0,MIN(1,1-(K3072-scaling_params!$B$2)/(scaling_params!$C$2-scaling_params!$B$2)))+MAX(0,MIN(1,(L3072-scaling_params!$B$3)/(scaling_params!$C$3-scaling_params!$B$3))))/2</f>
        <v>0.3264705882</v>
      </c>
      <c r="Y3072" s="15">
        <f>(MAX(0,MIN(1,(M3072-scaling_params!$B$4)/(scaling_params!$C$4-scaling_params!$B$4)))+MAX(0,MIN(1,(N3072-scaling_params!$B$5)/(scaling_params!$C$5-scaling_params!$B$5))))/2</f>
        <v>0.3696428571</v>
      </c>
      <c r="Z3072" s="15">
        <f>(MAX(0,MIN(1,(O3072-scaling_params!$B$6)/(scaling_params!$C$6-scaling_params!$B$6)))+MAX(0,MIN(1,1-(P3072-scaling_params!$B$7)/(scaling_params!$C$7-scaling_params!$B$7)))+MAX(0,MIN(1,(T3072-scaling_params!$B$11)/(scaling_params!$C$11-scaling_params!$B$11))))/3</f>
        <v>0.2852058565</v>
      </c>
      <c r="AA3072" s="15">
        <f>(MAX(0,MIN(1,1-(Q3072-scaling_params!$B$8)/(scaling_params!$C$8-scaling_params!$B$8)))+MAX(0,MIN(1,(R3072-scaling_params!$B$9)/(scaling_params!$C$9-scaling_params!$B$9)))+MAX(0,MIN(1,(S3072-scaling_params!$B$10)/(scaling_params!$C$10-scaling_params!$B$10))))/3</f>
        <v>0.2450134254</v>
      </c>
      <c r="AB3072" s="15">
        <f>(MAX(0,MIN(1,(U3072-scaling_params!$B$12)/(scaling_params!$C$12-scaling_params!$B$12)))+MAX(0,MIN(1,(V3072-scaling_params!$B$13)/(scaling_params!$C$13-scaling_params!$B$13))))/2</f>
        <v>0.3804545455</v>
      </c>
      <c r="AC3072" s="13">
        <f>(scaling_params!$G$2*X3072+scaling_params!$G$3*Y3072+scaling_params!$G$4*Z3072+scaling_params!$G$5*AA3072+scaling_params!$G$6*AB3072)*100</f>
        <v>31.86260352</v>
      </c>
      <c r="AD3072" s="11" t="s">
        <v>684</v>
      </c>
      <c r="AE3072" s="11">
        <f t="shared" si="2"/>
        <v>1</v>
      </c>
    </row>
    <row r="3073" ht="15.75" customHeight="1">
      <c r="A3073" s="11" t="s">
        <v>719</v>
      </c>
      <c r="B3073" s="11" t="s">
        <v>683</v>
      </c>
      <c r="C3073" s="11" t="s">
        <v>328</v>
      </c>
      <c r="D3073" s="11" t="s">
        <v>174</v>
      </c>
      <c r="E3073" s="12">
        <v>2025.0</v>
      </c>
      <c r="F3073" s="11" t="s">
        <v>166</v>
      </c>
      <c r="G3073" s="11" t="s">
        <v>175</v>
      </c>
      <c r="H3073" s="11">
        <v>1.0</v>
      </c>
      <c r="I3073" s="13">
        <v>8.6</v>
      </c>
      <c r="J3073" s="11">
        <v>0.0</v>
      </c>
      <c r="K3073" s="13">
        <v>3.1</v>
      </c>
      <c r="L3073" s="13">
        <v>5.5</v>
      </c>
      <c r="M3073" s="11">
        <v>-5.0</v>
      </c>
      <c r="N3073" s="14">
        <v>0.82</v>
      </c>
      <c r="O3073" s="13">
        <v>66.8</v>
      </c>
      <c r="P3073" s="13">
        <v>8.0</v>
      </c>
      <c r="Q3073" s="13">
        <v>16.9</v>
      </c>
      <c r="R3073" s="13">
        <v>10.8</v>
      </c>
      <c r="S3073" s="13">
        <v>3.4</v>
      </c>
      <c r="T3073" s="13">
        <v>3.4</v>
      </c>
      <c r="U3073" s="13">
        <v>1.7</v>
      </c>
      <c r="V3073" s="13">
        <v>64.4</v>
      </c>
      <c r="W3073" s="11" t="str">
        <f t="shared" si="1"/>
        <v>Benchmark|Bankinter|Digital|2025</v>
      </c>
      <c r="X3073" s="15">
        <f>(MAX(0,MIN(1,1-(K3073-scaling_params!$B$2)/(scaling_params!$C$2-scaling_params!$B$2)))+MAX(0,MIN(1,(L3073-scaling_params!$B$3)/(scaling_params!$C$3-scaling_params!$B$3))))/2</f>
        <v>0.3338235294</v>
      </c>
      <c r="Y3073" s="15">
        <f>(MAX(0,MIN(1,(M3073-scaling_params!$B$4)/(scaling_params!$C$4-scaling_params!$B$4)))+MAX(0,MIN(1,(N3073-scaling_params!$B$5)/(scaling_params!$C$5-scaling_params!$B$5))))/2</f>
        <v>0.5125</v>
      </c>
      <c r="Z3073" s="15">
        <f>(MAX(0,MIN(1,(O3073-scaling_params!$B$6)/(scaling_params!$C$6-scaling_params!$B$6)))+MAX(0,MIN(1,1-(P3073-scaling_params!$B$7)/(scaling_params!$C$7-scaling_params!$B$7)))+MAX(0,MIN(1,(T3073-scaling_params!$B$11)/(scaling_params!$C$11-scaling_params!$B$11))))/3</f>
        <v>0.4573773207</v>
      </c>
      <c r="AA3073" s="15">
        <f>(MAX(0,MIN(1,1-(Q3073-scaling_params!$B$8)/(scaling_params!$C$8-scaling_params!$B$8)))+MAX(0,MIN(1,(R3073-scaling_params!$B$9)/(scaling_params!$C$9-scaling_params!$B$9)))+MAX(0,MIN(1,(S3073-scaling_params!$B$10)/(scaling_params!$C$10-scaling_params!$B$10))))/3</f>
        <v>0.3259239829</v>
      </c>
      <c r="AB3073" s="15">
        <f>(MAX(0,MIN(1,(U3073-scaling_params!$B$12)/(scaling_params!$C$12-scaling_params!$B$12)))+MAX(0,MIN(1,(V3073-scaling_params!$B$13)/(scaling_params!$C$13-scaling_params!$B$13))))/2</f>
        <v>0.3659090909</v>
      </c>
      <c r="AC3073" s="13">
        <f>(scaling_params!$G$2*X3073+scaling_params!$G$3*Y3073+scaling_params!$G$4*Z3073+scaling_params!$G$5*AA3073+scaling_params!$G$6*AB3073)*100</f>
        <v>40.69095935</v>
      </c>
      <c r="AD3073" s="11" t="s">
        <v>684</v>
      </c>
      <c r="AE3073" s="11">
        <f t="shared" si="2"/>
        <v>1</v>
      </c>
    </row>
    <row r="3074" ht="15.75" customHeight="1">
      <c r="A3074" s="11" t="s">
        <v>720</v>
      </c>
      <c r="B3074" s="11" t="s">
        <v>683</v>
      </c>
      <c r="C3074" s="11" t="s">
        <v>328</v>
      </c>
      <c r="D3074" s="11" t="s">
        <v>170</v>
      </c>
      <c r="E3074" s="12">
        <v>2024.0</v>
      </c>
      <c r="F3074" s="11" t="s">
        <v>171</v>
      </c>
      <c r="G3074" s="11" t="s">
        <v>184</v>
      </c>
      <c r="H3074" s="11">
        <v>3.0</v>
      </c>
      <c r="I3074" s="13">
        <v>8.9</v>
      </c>
      <c r="J3074" s="11">
        <v>0.0</v>
      </c>
      <c r="K3074" s="13">
        <v>1.8</v>
      </c>
      <c r="L3074" s="13">
        <v>5.2</v>
      </c>
      <c r="M3074" s="11">
        <v>32.0</v>
      </c>
      <c r="N3074" s="14">
        <v>0.8</v>
      </c>
      <c r="O3074" s="13">
        <v>71.6</v>
      </c>
      <c r="P3074" s="13">
        <v>7.4</v>
      </c>
      <c r="Q3074" s="13">
        <v>14.9</v>
      </c>
      <c r="R3074" s="13">
        <v>14.2</v>
      </c>
      <c r="S3074" s="13">
        <v>3.0</v>
      </c>
      <c r="T3074" s="13">
        <v>3.0</v>
      </c>
      <c r="U3074" s="13">
        <v>2.2</v>
      </c>
      <c r="V3074" s="13">
        <v>74.1</v>
      </c>
      <c r="W3074" s="11" t="str">
        <f t="shared" si="1"/>
        <v>Benchmark|Bankinter|Risk|2024</v>
      </c>
      <c r="X3074" s="15">
        <f>(MAX(0,MIN(1,1-(K3074-scaling_params!$B$2)/(scaling_params!$C$2-scaling_params!$B$2)))+MAX(0,MIN(1,(L3074-scaling_params!$B$3)/(scaling_params!$C$3-scaling_params!$B$3))))/2</f>
        <v>0.5284313725</v>
      </c>
      <c r="Y3074" s="15">
        <f>(MAX(0,MIN(1,(M3074-scaling_params!$B$4)/(scaling_params!$C$4-scaling_params!$B$4)))+MAX(0,MIN(1,(N3074-scaling_params!$B$5)/(scaling_params!$C$5-scaling_params!$B$5))))/2</f>
        <v>0.6636904762</v>
      </c>
      <c r="Z3074" s="15">
        <f>(MAX(0,MIN(1,(O3074-scaling_params!$B$6)/(scaling_params!$C$6-scaling_params!$B$6)))+MAX(0,MIN(1,1-(P3074-scaling_params!$B$7)/(scaling_params!$C$7-scaling_params!$B$7)))+MAX(0,MIN(1,(T3074-scaling_params!$B$11)/(scaling_params!$C$11-scaling_params!$B$11))))/3</f>
        <v>0.5525440575</v>
      </c>
      <c r="AA3074" s="15">
        <f>(MAX(0,MIN(1,1-(Q3074-scaling_params!$B$8)/(scaling_params!$C$8-scaling_params!$B$8)))+MAX(0,MIN(1,(R3074-scaling_params!$B$9)/(scaling_params!$C$9-scaling_params!$B$9)))+MAX(0,MIN(1,(S3074-scaling_params!$B$10)/(scaling_params!$C$10-scaling_params!$B$10))))/3</f>
        <v>0.505925788</v>
      </c>
      <c r="AB3074" s="15">
        <f>(MAX(0,MIN(1,(U3074-scaling_params!$B$12)/(scaling_params!$C$12-scaling_params!$B$12)))+MAX(0,MIN(1,(V3074-scaling_params!$B$13)/(scaling_params!$C$13-scaling_params!$B$13))))/2</f>
        <v>0.5790909091</v>
      </c>
      <c r="AC3074" s="13">
        <f>(scaling_params!$G$2*X3074+scaling_params!$G$3*Y3074+scaling_params!$G$4*Z3074+scaling_params!$G$5*AA3074+scaling_params!$G$6*AB3074)*100</f>
        <v>56.73721539</v>
      </c>
      <c r="AD3074" s="11" t="s">
        <v>684</v>
      </c>
      <c r="AE3074" s="11">
        <f t="shared" si="2"/>
        <v>1</v>
      </c>
    </row>
    <row r="3075" ht="15.75" customHeight="1">
      <c r="A3075" s="11" t="s">
        <v>720</v>
      </c>
      <c r="B3075" s="11" t="s">
        <v>683</v>
      </c>
      <c r="C3075" s="11" t="s">
        <v>328</v>
      </c>
      <c r="D3075" s="11" t="s">
        <v>170</v>
      </c>
      <c r="E3075" s="12">
        <v>2025.0</v>
      </c>
      <c r="F3075" s="11" t="s">
        <v>171</v>
      </c>
      <c r="G3075" s="11" t="s">
        <v>184</v>
      </c>
      <c r="H3075" s="11">
        <v>3.0</v>
      </c>
      <c r="I3075" s="13">
        <v>8.6</v>
      </c>
      <c r="J3075" s="11">
        <v>1.0</v>
      </c>
      <c r="K3075" s="13">
        <v>2.2</v>
      </c>
      <c r="L3075" s="13">
        <v>5.8</v>
      </c>
      <c r="M3075" s="11">
        <v>30.0</v>
      </c>
      <c r="N3075" s="14">
        <v>0.85</v>
      </c>
      <c r="O3075" s="13">
        <v>69.7</v>
      </c>
      <c r="P3075" s="13">
        <v>6.4</v>
      </c>
      <c r="Q3075" s="13">
        <v>14.4</v>
      </c>
      <c r="R3075" s="13">
        <v>16.0</v>
      </c>
      <c r="S3075" s="13">
        <v>3.5</v>
      </c>
      <c r="T3075" s="13">
        <v>3.2</v>
      </c>
      <c r="U3075" s="13">
        <v>2.0</v>
      </c>
      <c r="V3075" s="13">
        <v>73.8</v>
      </c>
      <c r="W3075" s="11" t="str">
        <f t="shared" si="1"/>
        <v>Benchmark|Bankinter|Risk|2025</v>
      </c>
      <c r="X3075" s="15">
        <f>(MAX(0,MIN(1,1-(K3075-scaling_params!$B$2)/(scaling_params!$C$2-scaling_params!$B$2)))+MAX(0,MIN(1,(L3075-scaling_params!$B$3)/(scaling_params!$C$3-scaling_params!$B$3))))/2</f>
        <v>0.5058823529</v>
      </c>
      <c r="Y3075" s="15">
        <f>(MAX(0,MIN(1,(M3075-scaling_params!$B$4)/(scaling_params!$C$4-scaling_params!$B$4)))+MAX(0,MIN(1,(N3075-scaling_params!$B$5)/(scaling_params!$C$5-scaling_params!$B$5))))/2</f>
        <v>0.7166666667</v>
      </c>
      <c r="Z3075" s="15">
        <f>(MAX(0,MIN(1,(O3075-scaling_params!$B$6)/(scaling_params!$C$6-scaling_params!$B$6)))+MAX(0,MIN(1,1-(P3075-scaling_params!$B$7)/(scaling_params!$C$7-scaling_params!$B$7)))+MAX(0,MIN(1,(T3075-scaling_params!$B$11)/(scaling_params!$C$11-scaling_params!$B$11))))/3</f>
        <v>0.6303286313</v>
      </c>
      <c r="AA3075" s="15">
        <f>(MAX(0,MIN(1,1-(Q3075-scaling_params!$B$8)/(scaling_params!$C$8-scaling_params!$B$8)))+MAX(0,MIN(1,(R3075-scaling_params!$B$9)/(scaling_params!$C$9-scaling_params!$B$9)))+MAX(0,MIN(1,(S3075-scaling_params!$B$10)/(scaling_params!$C$10-scaling_params!$B$10))))/3</f>
        <v>0.6498341569</v>
      </c>
      <c r="AB3075" s="15">
        <f>(MAX(0,MIN(1,(U3075-scaling_params!$B$12)/(scaling_params!$C$12-scaling_params!$B$12)))+MAX(0,MIN(1,(V3075-scaling_params!$B$13)/(scaling_params!$C$13-scaling_params!$B$13))))/2</f>
        <v>0.5263636364</v>
      </c>
      <c r="AC3075" s="13">
        <f>(scaling_params!$G$2*X3075+scaling_params!$G$3*Y3075+scaling_params!$G$4*Z3075+scaling_params!$G$5*AA3075+scaling_params!$G$6*AB3075)*100</f>
        <v>61.19079687</v>
      </c>
      <c r="AD3075" s="11" t="s">
        <v>684</v>
      </c>
      <c r="AE3075" s="11">
        <f t="shared" si="2"/>
        <v>1</v>
      </c>
    </row>
    <row r="3076" ht="15.75" customHeight="1">
      <c r="A3076" s="11" t="s">
        <v>721</v>
      </c>
      <c r="B3076" s="11" t="s">
        <v>683</v>
      </c>
      <c r="C3076" s="11" t="s">
        <v>328</v>
      </c>
      <c r="D3076" s="11" t="s">
        <v>181</v>
      </c>
      <c r="E3076" s="12">
        <v>2024.0</v>
      </c>
      <c r="F3076" s="11" t="s">
        <v>171</v>
      </c>
      <c r="G3076" s="11" t="s">
        <v>167</v>
      </c>
      <c r="H3076" s="11">
        <v>1.0</v>
      </c>
      <c r="I3076" s="13">
        <v>8.9</v>
      </c>
      <c r="J3076" s="11">
        <v>0.0</v>
      </c>
      <c r="K3076" s="13">
        <v>1.7</v>
      </c>
      <c r="L3076" s="13">
        <v>6.7</v>
      </c>
      <c r="M3076" s="11">
        <v>9.0</v>
      </c>
      <c r="N3076" s="14">
        <v>0.84</v>
      </c>
      <c r="O3076" s="13">
        <v>71.1</v>
      </c>
      <c r="P3076" s="13">
        <v>5.9</v>
      </c>
      <c r="Q3076" s="13">
        <v>16.5</v>
      </c>
      <c r="R3076" s="13">
        <v>13.8</v>
      </c>
      <c r="S3076" s="13">
        <v>4.4</v>
      </c>
      <c r="T3076" s="13">
        <v>3.4</v>
      </c>
      <c r="U3076" s="13">
        <v>1.5</v>
      </c>
      <c r="V3076" s="13">
        <v>81.9</v>
      </c>
      <c r="W3076" s="11" t="str">
        <f t="shared" si="1"/>
        <v>Benchmark|Bankinter|Corporate|2024</v>
      </c>
      <c r="X3076" s="15">
        <f>(MAX(0,MIN(1,1-(K3076-scaling_params!$B$2)/(scaling_params!$C$2-scaling_params!$B$2)))+MAX(0,MIN(1,(L3076-scaling_params!$B$3)/(scaling_params!$C$3-scaling_params!$B$3))))/2</f>
        <v>0.6553921569</v>
      </c>
      <c r="Y3076" s="15">
        <f>(MAX(0,MIN(1,(M3076-scaling_params!$B$4)/(scaling_params!$C$4-scaling_params!$B$4)))+MAX(0,MIN(1,(N3076-scaling_params!$B$5)/(scaling_params!$C$5-scaling_params!$B$5))))/2</f>
        <v>0.6041666667</v>
      </c>
      <c r="Z3076" s="15">
        <f>(MAX(0,MIN(1,(O3076-scaling_params!$B$6)/(scaling_params!$C$6-scaling_params!$B$6)))+MAX(0,MIN(1,1-(P3076-scaling_params!$B$7)/(scaling_params!$C$7-scaling_params!$B$7)))+MAX(0,MIN(1,(T3076-scaling_params!$B$11)/(scaling_params!$C$11-scaling_params!$B$11))))/3</f>
        <v>0.7175236056</v>
      </c>
      <c r="AA3076" s="15">
        <f>(MAX(0,MIN(1,1-(Q3076-scaling_params!$B$8)/(scaling_params!$C$8-scaling_params!$B$8)))+MAX(0,MIN(1,(R3076-scaling_params!$B$9)/(scaling_params!$C$9-scaling_params!$B$9)))+MAX(0,MIN(1,(S3076-scaling_params!$B$10)/(scaling_params!$C$10-scaling_params!$B$10))))/3</f>
        <v>0.5656969923</v>
      </c>
      <c r="AB3076" s="15">
        <f>(MAX(0,MIN(1,(U3076-scaling_params!$B$12)/(scaling_params!$C$12-scaling_params!$B$12)))+MAX(0,MIN(1,(V3076-scaling_params!$B$13)/(scaling_params!$C$13-scaling_params!$B$13))))/2</f>
        <v>0.475</v>
      </c>
      <c r="AC3076" s="13">
        <f>(scaling_params!$G$2*X3076+scaling_params!$G$3*Y3076+scaling_params!$G$4*Z3076+scaling_params!$G$5*AA3076+scaling_params!$G$6*AB3076)*100</f>
        <v>62.02270415</v>
      </c>
      <c r="AD3076" s="11" t="s">
        <v>684</v>
      </c>
      <c r="AE3076" s="11">
        <f t="shared" si="2"/>
        <v>1</v>
      </c>
    </row>
    <row r="3077" ht="15.75" customHeight="1">
      <c r="A3077" s="11" t="s">
        <v>721</v>
      </c>
      <c r="B3077" s="11" t="s">
        <v>683</v>
      </c>
      <c r="C3077" s="11" t="s">
        <v>328</v>
      </c>
      <c r="D3077" s="11" t="s">
        <v>181</v>
      </c>
      <c r="E3077" s="12">
        <v>2025.0</v>
      </c>
      <c r="F3077" s="11" t="s">
        <v>171</v>
      </c>
      <c r="G3077" s="11" t="s">
        <v>167</v>
      </c>
      <c r="H3077" s="11">
        <v>1.0</v>
      </c>
      <c r="I3077" s="13">
        <v>8.6</v>
      </c>
      <c r="J3077" s="11">
        <v>0.0</v>
      </c>
      <c r="K3077" s="13">
        <v>1.4</v>
      </c>
      <c r="L3077" s="13">
        <v>7.2</v>
      </c>
      <c r="M3077" s="11">
        <v>36.0</v>
      </c>
      <c r="N3077" s="14">
        <v>0.81</v>
      </c>
      <c r="O3077" s="13">
        <v>73.8</v>
      </c>
      <c r="P3077" s="13">
        <v>5.6</v>
      </c>
      <c r="Q3077" s="13">
        <v>14.9</v>
      </c>
      <c r="R3077" s="13">
        <v>13.8</v>
      </c>
      <c r="S3077" s="13">
        <v>4.1</v>
      </c>
      <c r="T3077" s="13">
        <v>3.9</v>
      </c>
      <c r="U3077" s="13">
        <v>2.0</v>
      </c>
      <c r="V3077" s="13">
        <v>76.4</v>
      </c>
      <c r="W3077" s="11" t="str">
        <f t="shared" si="1"/>
        <v>Benchmark|Bankinter|Corporate|2025</v>
      </c>
      <c r="X3077" s="15">
        <f>(MAX(0,MIN(1,1-(K3077-scaling_params!$B$2)/(scaling_params!$C$2-scaling_params!$B$2)))+MAX(0,MIN(1,(L3077-scaling_params!$B$3)/(scaling_params!$C$3-scaling_params!$B$3))))/2</f>
        <v>0.7421568627</v>
      </c>
      <c r="Y3077" s="15">
        <f>(MAX(0,MIN(1,(M3077-scaling_params!$B$4)/(scaling_params!$C$4-scaling_params!$B$4)))+MAX(0,MIN(1,(N3077-scaling_params!$B$5)/(scaling_params!$C$5-scaling_params!$B$5))))/2</f>
        <v>0.6952380952</v>
      </c>
      <c r="Z3077" s="15">
        <f>(MAX(0,MIN(1,(O3077-scaling_params!$B$6)/(scaling_params!$C$6-scaling_params!$B$6)))+MAX(0,MIN(1,1-(P3077-scaling_params!$B$7)/(scaling_params!$C$7-scaling_params!$B$7)))+MAX(0,MIN(1,(T3077-scaling_params!$B$11)/(scaling_params!$C$11-scaling_params!$B$11))))/3</f>
        <v>0.8367241357</v>
      </c>
      <c r="AA3077" s="15">
        <f>(MAX(0,MIN(1,1-(Q3077-scaling_params!$B$8)/(scaling_params!$C$8-scaling_params!$B$8)))+MAX(0,MIN(1,(R3077-scaling_params!$B$9)/(scaling_params!$C$9-scaling_params!$B$9)))+MAX(0,MIN(1,(S3077-scaling_params!$B$10)/(scaling_params!$C$10-scaling_params!$B$10))))/3</f>
        <v>0.5968912882</v>
      </c>
      <c r="AB3077" s="15">
        <f>(MAX(0,MIN(1,(U3077-scaling_params!$B$12)/(scaling_params!$C$12-scaling_params!$B$12)))+MAX(0,MIN(1,(V3077-scaling_params!$B$13)/(scaling_params!$C$13-scaling_params!$B$13))))/2</f>
        <v>0.55</v>
      </c>
      <c r="AC3077" s="13">
        <f>(scaling_params!$G$2*X3077+scaling_params!$G$3*Y3077+scaling_params!$G$4*Z3077+scaling_params!$G$5*AA3077+scaling_params!$G$6*AB3077)*100</f>
        <v>70.43708537</v>
      </c>
      <c r="AD3077" s="11" t="s">
        <v>684</v>
      </c>
      <c r="AE3077" s="11">
        <f t="shared" si="2"/>
        <v>1</v>
      </c>
    </row>
    <row r="3078" ht="15.75" customHeight="1">
      <c r="A3078" s="11" t="s">
        <v>722</v>
      </c>
      <c r="B3078" s="11" t="s">
        <v>683</v>
      </c>
      <c r="C3078" s="11" t="s">
        <v>328</v>
      </c>
      <c r="D3078" s="11" t="s">
        <v>174</v>
      </c>
      <c r="E3078" s="12">
        <v>2024.0</v>
      </c>
      <c r="F3078" s="11" t="s">
        <v>171</v>
      </c>
      <c r="G3078" s="11" t="s">
        <v>184</v>
      </c>
      <c r="H3078" s="11">
        <v>4.0</v>
      </c>
      <c r="I3078" s="13">
        <v>8.9</v>
      </c>
      <c r="J3078" s="11">
        <v>0.0</v>
      </c>
      <c r="K3078" s="13">
        <v>3.1</v>
      </c>
      <c r="L3078" s="13">
        <v>6.1</v>
      </c>
      <c r="M3078" s="11">
        <v>1.0</v>
      </c>
      <c r="N3078" s="14">
        <v>0.71</v>
      </c>
      <c r="O3078" s="13">
        <v>60.5</v>
      </c>
      <c r="P3078" s="13">
        <v>7.7</v>
      </c>
      <c r="Q3078" s="13">
        <v>19.0</v>
      </c>
      <c r="R3078" s="13">
        <v>11.0</v>
      </c>
      <c r="S3078" s="13">
        <v>3.4</v>
      </c>
      <c r="T3078" s="13">
        <v>2.5</v>
      </c>
      <c r="U3078" s="13">
        <v>1.5</v>
      </c>
      <c r="V3078" s="13">
        <v>67.2</v>
      </c>
      <c r="W3078" s="11" t="str">
        <f t="shared" si="1"/>
        <v>Benchmark|Bankinter|Digital|2024</v>
      </c>
      <c r="X3078" s="15">
        <f>(MAX(0,MIN(1,1-(K3078-scaling_params!$B$2)/(scaling_params!$C$2-scaling_params!$B$2)))+MAX(0,MIN(1,(L3078-scaling_params!$B$3)/(scaling_params!$C$3-scaling_params!$B$3))))/2</f>
        <v>0.3779411765</v>
      </c>
      <c r="Y3078" s="15">
        <f>(MAX(0,MIN(1,(M3078-scaling_params!$B$4)/(scaling_params!$C$4-scaling_params!$B$4)))+MAX(0,MIN(1,(N3078-scaling_params!$B$5)/(scaling_params!$C$5-scaling_params!$B$5))))/2</f>
        <v>0.4035714286</v>
      </c>
      <c r="Z3078" s="15">
        <f>(MAX(0,MIN(1,(O3078-scaling_params!$B$6)/(scaling_params!$C$6-scaling_params!$B$6)))+MAX(0,MIN(1,1-(P3078-scaling_params!$B$7)/(scaling_params!$C$7-scaling_params!$B$7)))+MAX(0,MIN(1,(T3078-scaling_params!$B$11)/(scaling_params!$C$11-scaling_params!$B$11))))/3</f>
        <v>0.294729666</v>
      </c>
      <c r="AA3078" s="15">
        <f>(MAX(0,MIN(1,1-(Q3078-scaling_params!$B$8)/(scaling_params!$C$8-scaling_params!$B$8)))+MAX(0,MIN(1,(R3078-scaling_params!$B$9)/(scaling_params!$C$9-scaling_params!$B$9)))+MAX(0,MIN(1,(S3078-scaling_params!$B$10)/(scaling_params!$C$10-scaling_params!$B$10))))/3</f>
        <v>0.254817347</v>
      </c>
      <c r="AB3078" s="15">
        <f>(MAX(0,MIN(1,(U3078-scaling_params!$B$12)/(scaling_params!$C$12-scaling_params!$B$12)))+MAX(0,MIN(1,(V3078-scaling_params!$B$13)/(scaling_params!$C$13-scaling_params!$B$13))))/2</f>
        <v>0.3413636364</v>
      </c>
      <c r="AC3078" s="13">
        <f>(scaling_params!$G$2*X3078+scaling_params!$G$3*Y3078+scaling_params!$G$4*Z3078+scaling_params!$G$5*AA3078+scaling_params!$G$6*AB3078)*100</f>
        <v>33.80456959</v>
      </c>
      <c r="AD3078" s="11" t="s">
        <v>684</v>
      </c>
      <c r="AE3078" s="11">
        <f t="shared" si="2"/>
        <v>1</v>
      </c>
    </row>
    <row r="3079" ht="15.75" customHeight="1">
      <c r="A3079" s="11" t="s">
        <v>722</v>
      </c>
      <c r="B3079" s="11" t="s">
        <v>683</v>
      </c>
      <c r="C3079" s="11" t="s">
        <v>328</v>
      </c>
      <c r="D3079" s="11" t="s">
        <v>174</v>
      </c>
      <c r="E3079" s="12">
        <v>2025.0</v>
      </c>
      <c r="F3079" s="11" t="s">
        <v>171</v>
      </c>
      <c r="G3079" s="11" t="s">
        <v>184</v>
      </c>
      <c r="H3079" s="11">
        <v>4.0</v>
      </c>
      <c r="I3079" s="13">
        <v>8.6</v>
      </c>
      <c r="J3079" s="11">
        <v>0.0</v>
      </c>
      <c r="K3079" s="13">
        <v>3.1</v>
      </c>
      <c r="L3079" s="13">
        <v>6.5</v>
      </c>
      <c r="M3079" s="11">
        <v>19.0</v>
      </c>
      <c r="N3079" s="14">
        <v>0.8</v>
      </c>
      <c r="O3079" s="13">
        <v>66.8</v>
      </c>
      <c r="P3079" s="13">
        <v>8.0</v>
      </c>
      <c r="Q3079" s="13">
        <v>16.9</v>
      </c>
      <c r="R3079" s="13">
        <v>10.8</v>
      </c>
      <c r="S3079" s="13">
        <v>4.2</v>
      </c>
      <c r="T3079" s="13">
        <v>3.2</v>
      </c>
      <c r="U3079" s="13">
        <v>1.7</v>
      </c>
      <c r="V3079" s="13">
        <v>72.0</v>
      </c>
      <c r="W3079" s="11" t="str">
        <f t="shared" si="1"/>
        <v>Benchmark|Bankinter|Digital|2025</v>
      </c>
      <c r="X3079" s="15">
        <f>(MAX(0,MIN(1,1-(K3079-scaling_params!$B$2)/(scaling_params!$C$2-scaling_params!$B$2)))+MAX(0,MIN(1,(L3079-scaling_params!$B$3)/(scaling_params!$C$3-scaling_params!$B$3))))/2</f>
        <v>0.4073529412</v>
      </c>
      <c r="Y3079" s="15">
        <f>(MAX(0,MIN(1,(M3079-scaling_params!$B$4)/(scaling_params!$C$4-scaling_params!$B$4)))+MAX(0,MIN(1,(N3079-scaling_params!$B$5)/(scaling_params!$C$5-scaling_params!$B$5))))/2</f>
        <v>0.6017857143</v>
      </c>
      <c r="Z3079" s="15">
        <f>(MAX(0,MIN(1,(O3079-scaling_params!$B$6)/(scaling_params!$C$6-scaling_params!$B$6)))+MAX(0,MIN(1,1-(P3079-scaling_params!$B$7)/(scaling_params!$C$7-scaling_params!$B$7)))+MAX(0,MIN(1,(T3079-scaling_params!$B$11)/(scaling_params!$C$11-scaling_params!$B$11))))/3</f>
        <v>0.4383297017</v>
      </c>
      <c r="AA3079" s="15">
        <f>(MAX(0,MIN(1,1-(Q3079-scaling_params!$B$8)/(scaling_params!$C$8-scaling_params!$B$8)))+MAX(0,MIN(1,(R3079-scaling_params!$B$9)/(scaling_params!$C$9-scaling_params!$B$9)))+MAX(0,MIN(1,(S3079-scaling_params!$B$10)/(scaling_params!$C$10-scaling_params!$B$10))))/3</f>
        <v>0.4043553555</v>
      </c>
      <c r="AB3079" s="15">
        <f>(MAX(0,MIN(1,(U3079-scaling_params!$B$12)/(scaling_params!$C$12-scaling_params!$B$12)))+MAX(0,MIN(1,(V3079-scaling_params!$B$13)/(scaling_params!$C$13-scaling_params!$B$13))))/2</f>
        <v>0.435</v>
      </c>
      <c r="AC3079" s="13">
        <f>(scaling_params!$G$2*X3079+scaling_params!$G$3*Y3079+scaling_params!$G$4*Z3079+scaling_params!$G$5*AA3079+scaling_params!$G$6*AB3079)*100</f>
        <v>46.26516065</v>
      </c>
      <c r="AD3079" s="11" t="s">
        <v>684</v>
      </c>
      <c r="AE3079" s="11">
        <f t="shared" si="2"/>
        <v>1</v>
      </c>
    </row>
    <row r="3080" ht="15.75" customHeight="1">
      <c r="A3080" s="11" t="s">
        <v>723</v>
      </c>
      <c r="B3080" s="11" t="s">
        <v>683</v>
      </c>
      <c r="C3080" s="11" t="s">
        <v>328</v>
      </c>
      <c r="D3080" s="11" t="s">
        <v>181</v>
      </c>
      <c r="E3080" s="12">
        <v>2024.0</v>
      </c>
      <c r="F3080" s="11" t="s">
        <v>166</v>
      </c>
      <c r="G3080" s="11" t="s">
        <v>167</v>
      </c>
      <c r="H3080" s="11">
        <v>2.0</v>
      </c>
      <c r="I3080" s="13">
        <v>8.9</v>
      </c>
      <c r="J3080" s="11">
        <v>1.0</v>
      </c>
      <c r="K3080" s="13">
        <v>1.7</v>
      </c>
      <c r="L3080" s="13">
        <v>6.3</v>
      </c>
      <c r="M3080" s="11">
        <v>5.0</v>
      </c>
      <c r="N3080" s="14">
        <v>0.76</v>
      </c>
      <c r="O3080" s="13">
        <v>71.1</v>
      </c>
      <c r="P3080" s="13">
        <v>5.9</v>
      </c>
      <c r="Q3080" s="13">
        <v>16.5</v>
      </c>
      <c r="R3080" s="13">
        <v>13.8</v>
      </c>
      <c r="S3080" s="13">
        <v>3.2</v>
      </c>
      <c r="T3080" s="13">
        <v>3.4</v>
      </c>
      <c r="U3080" s="13">
        <v>1.5</v>
      </c>
      <c r="V3080" s="13">
        <v>74.3</v>
      </c>
      <c r="W3080" s="11" t="str">
        <f t="shared" si="1"/>
        <v>Benchmark|Bankinter|Corporate|2024</v>
      </c>
      <c r="X3080" s="15">
        <f>(MAX(0,MIN(1,1-(K3080-scaling_params!$B$2)/(scaling_params!$C$2-scaling_params!$B$2)))+MAX(0,MIN(1,(L3080-scaling_params!$B$3)/(scaling_params!$C$3-scaling_params!$B$3))))/2</f>
        <v>0.6259803922</v>
      </c>
      <c r="Y3080" s="15">
        <f>(MAX(0,MIN(1,(M3080-scaling_params!$B$4)/(scaling_params!$C$4-scaling_params!$B$4)))+MAX(0,MIN(1,(N3080-scaling_params!$B$5)/(scaling_params!$C$5-scaling_params!$B$5))))/2</f>
        <v>0.4851190476</v>
      </c>
      <c r="Z3080" s="15">
        <f>(MAX(0,MIN(1,(O3080-scaling_params!$B$6)/(scaling_params!$C$6-scaling_params!$B$6)))+MAX(0,MIN(1,1-(P3080-scaling_params!$B$7)/(scaling_params!$C$7-scaling_params!$B$7)))+MAX(0,MIN(1,(T3080-scaling_params!$B$11)/(scaling_params!$C$11-scaling_params!$B$11))))/3</f>
        <v>0.7175236056</v>
      </c>
      <c r="AA3080" s="15">
        <f>(MAX(0,MIN(1,1-(Q3080-scaling_params!$B$8)/(scaling_params!$C$8-scaling_params!$B$8)))+MAX(0,MIN(1,(R3080-scaling_params!$B$9)/(scaling_params!$C$9-scaling_params!$B$9)))+MAX(0,MIN(1,(S3080-scaling_params!$B$10)/(scaling_params!$C$10-scaling_params!$B$10))))/3</f>
        <v>0.4480499334</v>
      </c>
      <c r="AB3080" s="15">
        <f>(MAX(0,MIN(1,(U3080-scaling_params!$B$12)/(scaling_params!$C$12-scaling_params!$B$12)))+MAX(0,MIN(1,(V3080-scaling_params!$B$13)/(scaling_params!$C$13-scaling_params!$B$13))))/2</f>
        <v>0.4059090909</v>
      </c>
      <c r="AC3080" s="13">
        <f>(scaling_params!$G$2*X3080+scaling_params!$G$3*Y3080+scaling_params!$G$4*Z3080+scaling_params!$G$5*AA3080+scaling_params!$G$6*AB3080)*100</f>
        <v>55.64804767</v>
      </c>
      <c r="AD3080" s="11" t="s">
        <v>684</v>
      </c>
      <c r="AE3080" s="11">
        <f t="shared" si="2"/>
        <v>1</v>
      </c>
    </row>
    <row r="3081" ht="15.75" customHeight="1">
      <c r="A3081" s="11" t="s">
        <v>723</v>
      </c>
      <c r="B3081" s="11" t="s">
        <v>683</v>
      </c>
      <c r="C3081" s="11" t="s">
        <v>328</v>
      </c>
      <c r="D3081" s="11" t="s">
        <v>181</v>
      </c>
      <c r="E3081" s="12">
        <v>2025.0</v>
      </c>
      <c r="F3081" s="11" t="s">
        <v>166</v>
      </c>
      <c r="G3081" s="11" t="s">
        <v>167</v>
      </c>
      <c r="H3081" s="11">
        <v>2.0</v>
      </c>
      <c r="I3081" s="13">
        <v>8.6</v>
      </c>
      <c r="J3081" s="11">
        <v>1.0</v>
      </c>
      <c r="K3081" s="13">
        <v>1.4</v>
      </c>
      <c r="L3081" s="13">
        <v>7.3</v>
      </c>
      <c r="M3081" s="11">
        <v>5.0</v>
      </c>
      <c r="N3081" s="14">
        <v>0.72</v>
      </c>
      <c r="O3081" s="13">
        <v>73.8</v>
      </c>
      <c r="P3081" s="13">
        <v>5.6</v>
      </c>
      <c r="Q3081" s="13">
        <v>14.9</v>
      </c>
      <c r="R3081" s="13">
        <v>13.8</v>
      </c>
      <c r="S3081" s="13">
        <v>4.0</v>
      </c>
      <c r="T3081" s="13">
        <v>3.5</v>
      </c>
      <c r="U3081" s="13">
        <v>2.0</v>
      </c>
      <c r="V3081" s="13">
        <v>75.8</v>
      </c>
      <c r="W3081" s="11" t="str">
        <f t="shared" si="1"/>
        <v>Benchmark|Bankinter|Corporate|2025</v>
      </c>
      <c r="X3081" s="15">
        <f>(MAX(0,MIN(1,1-(K3081-scaling_params!$B$2)/(scaling_params!$C$2-scaling_params!$B$2)))+MAX(0,MIN(1,(L3081-scaling_params!$B$3)/(scaling_params!$C$3-scaling_params!$B$3))))/2</f>
        <v>0.7495098039</v>
      </c>
      <c r="Y3081" s="15">
        <f>(MAX(0,MIN(1,(M3081-scaling_params!$B$4)/(scaling_params!$C$4-scaling_params!$B$4)))+MAX(0,MIN(1,(N3081-scaling_params!$B$5)/(scaling_params!$C$5-scaling_params!$B$5))))/2</f>
        <v>0.4351190476</v>
      </c>
      <c r="Z3081" s="15">
        <f>(MAX(0,MIN(1,(O3081-scaling_params!$B$6)/(scaling_params!$C$6-scaling_params!$B$6)))+MAX(0,MIN(1,1-(P3081-scaling_params!$B$7)/(scaling_params!$C$7-scaling_params!$B$7)))+MAX(0,MIN(1,(T3081-scaling_params!$B$11)/(scaling_params!$C$11-scaling_params!$B$11))))/3</f>
        <v>0.7986288976</v>
      </c>
      <c r="AA3081" s="15">
        <f>(MAX(0,MIN(1,1-(Q3081-scaling_params!$B$8)/(scaling_params!$C$8-scaling_params!$B$8)))+MAX(0,MIN(1,(R3081-scaling_params!$B$9)/(scaling_params!$C$9-scaling_params!$B$9)))+MAX(0,MIN(1,(S3081-scaling_params!$B$10)/(scaling_params!$C$10-scaling_params!$B$10))))/3</f>
        <v>0.5870873666</v>
      </c>
      <c r="AB3081" s="15">
        <f>(MAX(0,MIN(1,(U3081-scaling_params!$B$12)/(scaling_params!$C$12-scaling_params!$B$12)))+MAX(0,MIN(1,(V3081-scaling_params!$B$13)/(scaling_params!$C$13-scaling_params!$B$13))))/2</f>
        <v>0.5445454545</v>
      </c>
      <c r="AC3081" s="13">
        <f>(scaling_params!$G$2*X3081+scaling_params!$G$3*Y3081+scaling_params!$G$4*Z3081+scaling_params!$G$5*AA3081+scaling_params!$G$6*AB3081)*100</f>
        <v>63.36493112</v>
      </c>
      <c r="AD3081" s="11" t="s">
        <v>684</v>
      </c>
      <c r="AE3081" s="11">
        <f t="shared" si="2"/>
        <v>1</v>
      </c>
    </row>
    <row r="3082" ht="15.75" customHeight="1">
      <c r="A3082" s="11" t="s">
        <v>724</v>
      </c>
      <c r="B3082" s="11" t="s">
        <v>683</v>
      </c>
      <c r="C3082" s="11" t="s">
        <v>328</v>
      </c>
      <c r="D3082" s="11" t="s">
        <v>181</v>
      </c>
      <c r="E3082" s="12">
        <v>2024.0</v>
      </c>
      <c r="F3082" s="11" t="s">
        <v>171</v>
      </c>
      <c r="G3082" s="11" t="s">
        <v>172</v>
      </c>
      <c r="H3082" s="11">
        <v>2.0</v>
      </c>
      <c r="I3082" s="13">
        <v>8.9</v>
      </c>
      <c r="J3082" s="11">
        <v>0.0</v>
      </c>
      <c r="K3082" s="13">
        <v>1.7</v>
      </c>
      <c r="L3082" s="13">
        <v>6.9</v>
      </c>
      <c r="M3082" s="11">
        <v>13.0</v>
      </c>
      <c r="N3082" s="14">
        <v>0.83</v>
      </c>
      <c r="O3082" s="13">
        <v>71.1</v>
      </c>
      <c r="P3082" s="13">
        <v>5.9</v>
      </c>
      <c r="Q3082" s="13">
        <v>16.5</v>
      </c>
      <c r="R3082" s="13">
        <v>13.8</v>
      </c>
      <c r="S3082" s="13">
        <v>3.8</v>
      </c>
      <c r="T3082" s="13">
        <v>3.4</v>
      </c>
      <c r="U3082" s="13">
        <v>1.5</v>
      </c>
      <c r="V3082" s="13">
        <v>68.2</v>
      </c>
      <c r="W3082" s="11" t="str">
        <f t="shared" si="1"/>
        <v>Benchmark|Bankinter|Corporate|2024</v>
      </c>
      <c r="X3082" s="15">
        <f>(MAX(0,MIN(1,1-(K3082-scaling_params!$B$2)/(scaling_params!$C$2-scaling_params!$B$2)))+MAX(0,MIN(1,(L3082-scaling_params!$B$3)/(scaling_params!$C$3-scaling_params!$B$3))))/2</f>
        <v>0.6700980392</v>
      </c>
      <c r="Y3082" s="15">
        <f>(MAX(0,MIN(1,(M3082-scaling_params!$B$4)/(scaling_params!$C$4-scaling_params!$B$4)))+MAX(0,MIN(1,(N3082-scaling_params!$B$5)/(scaling_params!$C$5-scaling_params!$B$5))))/2</f>
        <v>0.6107142857</v>
      </c>
      <c r="Z3082" s="15">
        <f>(MAX(0,MIN(1,(O3082-scaling_params!$B$6)/(scaling_params!$C$6-scaling_params!$B$6)))+MAX(0,MIN(1,1-(P3082-scaling_params!$B$7)/(scaling_params!$C$7-scaling_params!$B$7)))+MAX(0,MIN(1,(T3082-scaling_params!$B$11)/(scaling_params!$C$11-scaling_params!$B$11))))/3</f>
        <v>0.7175236056</v>
      </c>
      <c r="AA3082" s="15">
        <f>(MAX(0,MIN(1,1-(Q3082-scaling_params!$B$8)/(scaling_params!$C$8-scaling_params!$B$8)))+MAX(0,MIN(1,(R3082-scaling_params!$B$9)/(scaling_params!$C$9-scaling_params!$B$9)))+MAX(0,MIN(1,(S3082-scaling_params!$B$10)/(scaling_params!$C$10-scaling_params!$B$10))))/3</f>
        <v>0.5068734628</v>
      </c>
      <c r="AB3082" s="15">
        <f>(MAX(0,MIN(1,(U3082-scaling_params!$B$12)/(scaling_params!$C$12-scaling_params!$B$12)))+MAX(0,MIN(1,(V3082-scaling_params!$B$13)/(scaling_params!$C$13-scaling_params!$B$13))))/2</f>
        <v>0.3504545455</v>
      </c>
      <c r="AC3082" s="13">
        <f>(scaling_params!$G$2*X3082+scaling_params!$G$3*Y3082+scaling_params!$G$4*Z3082+scaling_params!$G$5*AA3082+scaling_params!$G$6*AB3082)*100</f>
        <v>60.01723095</v>
      </c>
      <c r="AD3082" s="11" t="s">
        <v>684</v>
      </c>
      <c r="AE3082" s="11">
        <f t="shared" si="2"/>
        <v>1</v>
      </c>
    </row>
    <row r="3083" ht="15.75" customHeight="1">
      <c r="A3083" s="11" t="s">
        <v>724</v>
      </c>
      <c r="B3083" s="11" t="s">
        <v>683</v>
      </c>
      <c r="C3083" s="11" t="s">
        <v>328</v>
      </c>
      <c r="D3083" s="11" t="s">
        <v>181</v>
      </c>
      <c r="E3083" s="12">
        <v>2025.0</v>
      </c>
      <c r="F3083" s="11" t="s">
        <v>171</v>
      </c>
      <c r="G3083" s="11" t="s">
        <v>172</v>
      </c>
      <c r="H3083" s="11">
        <v>2.0</v>
      </c>
      <c r="I3083" s="13">
        <v>8.6</v>
      </c>
      <c r="J3083" s="11">
        <v>0.0</v>
      </c>
      <c r="K3083" s="13">
        <v>1.4</v>
      </c>
      <c r="L3083" s="13">
        <v>6.5</v>
      </c>
      <c r="M3083" s="11">
        <v>9.0</v>
      </c>
      <c r="N3083" s="14">
        <v>0.82</v>
      </c>
      <c r="O3083" s="13">
        <v>73.8</v>
      </c>
      <c r="P3083" s="13">
        <v>5.6</v>
      </c>
      <c r="Q3083" s="13">
        <v>14.9</v>
      </c>
      <c r="R3083" s="13">
        <v>13.8</v>
      </c>
      <c r="S3083" s="13">
        <v>3.8</v>
      </c>
      <c r="T3083" s="13">
        <v>3.5</v>
      </c>
      <c r="U3083" s="13">
        <v>2.0</v>
      </c>
      <c r="V3083" s="13">
        <v>70.2</v>
      </c>
      <c r="W3083" s="11" t="str">
        <f t="shared" si="1"/>
        <v>Benchmark|Bankinter|Corporate|2025</v>
      </c>
      <c r="X3083" s="15">
        <f>(MAX(0,MIN(1,1-(K3083-scaling_params!$B$2)/(scaling_params!$C$2-scaling_params!$B$2)))+MAX(0,MIN(1,(L3083-scaling_params!$B$3)/(scaling_params!$C$3-scaling_params!$B$3))))/2</f>
        <v>0.6906862745</v>
      </c>
      <c r="Y3083" s="15">
        <f>(MAX(0,MIN(1,(M3083-scaling_params!$B$4)/(scaling_params!$C$4-scaling_params!$B$4)))+MAX(0,MIN(1,(N3083-scaling_params!$B$5)/(scaling_params!$C$5-scaling_params!$B$5))))/2</f>
        <v>0.5791666667</v>
      </c>
      <c r="Z3083" s="15">
        <f>(MAX(0,MIN(1,(O3083-scaling_params!$B$6)/(scaling_params!$C$6-scaling_params!$B$6)))+MAX(0,MIN(1,1-(P3083-scaling_params!$B$7)/(scaling_params!$C$7-scaling_params!$B$7)))+MAX(0,MIN(1,(T3083-scaling_params!$B$11)/(scaling_params!$C$11-scaling_params!$B$11))))/3</f>
        <v>0.7986288976</v>
      </c>
      <c r="AA3083" s="15">
        <f>(MAX(0,MIN(1,1-(Q3083-scaling_params!$B$8)/(scaling_params!$C$8-scaling_params!$B$8)))+MAX(0,MIN(1,(R3083-scaling_params!$B$9)/(scaling_params!$C$9-scaling_params!$B$9)))+MAX(0,MIN(1,(S3083-scaling_params!$B$10)/(scaling_params!$C$10-scaling_params!$B$10))))/3</f>
        <v>0.5674795235</v>
      </c>
      <c r="AB3083" s="15">
        <f>(MAX(0,MIN(1,(U3083-scaling_params!$B$12)/(scaling_params!$C$12-scaling_params!$B$12)))+MAX(0,MIN(1,(V3083-scaling_params!$B$13)/(scaling_params!$C$13-scaling_params!$B$13))))/2</f>
        <v>0.4936363636</v>
      </c>
      <c r="AC3083" s="13">
        <f>(scaling_params!$G$2*X3083+scaling_params!$G$3*Y3083+scaling_params!$G$4*Z3083+scaling_params!$G$5*AA3083+scaling_params!$G$6*AB3083)*100</f>
        <v>64.42187192</v>
      </c>
      <c r="AD3083" s="11" t="s">
        <v>684</v>
      </c>
      <c r="AE3083" s="11">
        <f t="shared" si="2"/>
        <v>1</v>
      </c>
    </row>
    <row r="3084" ht="15.75" customHeight="1">
      <c r="A3084" s="11" t="s">
        <v>725</v>
      </c>
      <c r="B3084" s="11" t="s">
        <v>683</v>
      </c>
      <c r="C3084" s="11" t="s">
        <v>328</v>
      </c>
      <c r="D3084" s="11" t="s">
        <v>181</v>
      </c>
      <c r="E3084" s="12">
        <v>2024.0</v>
      </c>
      <c r="F3084" s="11" t="s">
        <v>166</v>
      </c>
      <c r="G3084" s="11" t="s">
        <v>172</v>
      </c>
      <c r="H3084" s="11">
        <v>5.0</v>
      </c>
      <c r="I3084" s="13">
        <v>8.9</v>
      </c>
      <c r="J3084" s="11">
        <v>0.0</v>
      </c>
      <c r="K3084" s="13">
        <v>1.7</v>
      </c>
      <c r="L3084" s="13">
        <v>7.8</v>
      </c>
      <c r="M3084" s="11">
        <v>21.0</v>
      </c>
      <c r="N3084" s="14">
        <v>0.82</v>
      </c>
      <c r="O3084" s="13">
        <v>71.1</v>
      </c>
      <c r="P3084" s="13">
        <v>5.9</v>
      </c>
      <c r="Q3084" s="13">
        <v>16.5</v>
      </c>
      <c r="R3084" s="13">
        <v>13.8</v>
      </c>
      <c r="S3084" s="13">
        <v>3.8</v>
      </c>
      <c r="T3084" s="13">
        <v>3.7</v>
      </c>
      <c r="U3084" s="13">
        <v>1.5</v>
      </c>
      <c r="V3084" s="13">
        <v>85.1</v>
      </c>
      <c r="W3084" s="11" t="str">
        <f t="shared" si="1"/>
        <v>Benchmark|Bankinter|Corporate|2024</v>
      </c>
      <c r="X3084" s="15">
        <f>(MAX(0,MIN(1,1-(K3084-scaling_params!$B$2)/(scaling_params!$C$2-scaling_params!$B$2)))+MAX(0,MIN(1,(L3084-scaling_params!$B$3)/(scaling_params!$C$3-scaling_params!$B$3))))/2</f>
        <v>0.7362745098</v>
      </c>
      <c r="Y3084" s="15">
        <f>(MAX(0,MIN(1,(M3084-scaling_params!$B$4)/(scaling_params!$C$4-scaling_params!$B$4)))+MAX(0,MIN(1,(N3084-scaling_params!$B$5)/(scaling_params!$C$5-scaling_params!$B$5))))/2</f>
        <v>0.6363095238</v>
      </c>
      <c r="Z3084" s="15">
        <f>(MAX(0,MIN(1,(O3084-scaling_params!$B$6)/(scaling_params!$C$6-scaling_params!$B$6)))+MAX(0,MIN(1,1-(P3084-scaling_params!$B$7)/(scaling_params!$C$7-scaling_params!$B$7)))+MAX(0,MIN(1,(T3084-scaling_params!$B$11)/(scaling_params!$C$11-scaling_params!$B$11))))/3</f>
        <v>0.7460950342</v>
      </c>
      <c r="AA3084" s="15">
        <f>(MAX(0,MIN(1,1-(Q3084-scaling_params!$B$8)/(scaling_params!$C$8-scaling_params!$B$8)))+MAX(0,MIN(1,(R3084-scaling_params!$B$9)/(scaling_params!$C$9-scaling_params!$B$9)))+MAX(0,MIN(1,(S3084-scaling_params!$B$10)/(scaling_params!$C$10-scaling_params!$B$10))))/3</f>
        <v>0.5068734628</v>
      </c>
      <c r="AB3084" s="15">
        <f>(MAX(0,MIN(1,(U3084-scaling_params!$B$12)/(scaling_params!$C$12-scaling_params!$B$12)))+MAX(0,MIN(1,(V3084-scaling_params!$B$13)/(scaling_params!$C$13-scaling_params!$B$13))))/2</f>
        <v>0.5040909091</v>
      </c>
      <c r="AC3084" s="13">
        <f>(scaling_params!$G$2*X3084+scaling_params!$G$3*Y3084+scaling_params!$G$4*Z3084+scaling_params!$G$5*AA3084+scaling_params!$G$6*AB3084)*100</f>
        <v>64.65820377</v>
      </c>
      <c r="AD3084" s="11" t="s">
        <v>684</v>
      </c>
      <c r="AE3084" s="11">
        <f t="shared" si="2"/>
        <v>1</v>
      </c>
    </row>
    <row r="3085" ht="15.75" customHeight="1">
      <c r="A3085" s="11" t="s">
        <v>725</v>
      </c>
      <c r="B3085" s="11" t="s">
        <v>683</v>
      </c>
      <c r="C3085" s="11" t="s">
        <v>328</v>
      </c>
      <c r="D3085" s="11" t="s">
        <v>181</v>
      </c>
      <c r="E3085" s="12">
        <v>2025.0</v>
      </c>
      <c r="F3085" s="11" t="s">
        <v>166</v>
      </c>
      <c r="G3085" s="11" t="s">
        <v>172</v>
      </c>
      <c r="H3085" s="11">
        <v>5.0</v>
      </c>
      <c r="I3085" s="13">
        <v>8.6</v>
      </c>
      <c r="J3085" s="11">
        <v>0.0</v>
      </c>
      <c r="K3085" s="13">
        <v>1.4</v>
      </c>
      <c r="L3085" s="13">
        <v>6.8</v>
      </c>
      <c r="M3085" s="11">
        <v>24.0</v>
      </c>
      <c r="N3085" s="14">
        <v>0.78</v>
      </c>
      <c r="O3085" s="13">
        <v>73.8</v>
      </c>
      <c r="P3085" s="13">
        <v>5.6</v>
      </c>
      <c r="Q3085" s="13">
        <v>14.9</v>
      </c>
      <c r="R3085" s="13">
        <v>13.8</v>
      </c>
      <c r="S3085" s="13">
        <v>4.0</v>
      </c>
      <c r="T3085" s="13">
        <v>4.2</v>
      </c>
      <c r="U3085" s="13">
        <v>2.0</v>
      </c>
      <c r="V3085" s="13">
        <v>77.3</v>
      </c>
      <c r="W3085" s="11" t="str">
        <f t="shared" si="1"/>
        <v>Benchmark|Bankinter|Corporate|2025</v>
      </c>
      <c r="X3085" s="15">
        <f>(MAX(0,MIN(1,1-(K3085-scaling_params!$B$2)/(scaling_params!$C$2-scaling_params!$B$2)))+MAX(0,MIN(1,(L3085-scaling_params!$B$3)/(scaling_params!$C$3-scaling_params!$B$3))))/2</f>
        <v>0.712745098</v>
      </c>
      <c r="Y3085" s="15">
        <f>(MAX(0,MIN(1,(M3085-scaling_params!$B$4)/(scaling_params!$C$4-scaling_params!$B$4)))+MAX(0,MIN(1,(N3085-scaling_params!$B$5)/(scaling_params!$C$5-scaling_params!$B$5))))/2</f>
        <v>0.6005952381</v>
      </c>
      <c r="Z3085" s="15">
        <f>(MAX(0,MIN(1,(O3085-scaling_params!$B$6)/(scaling_params!$C$6-scaling_params!$B$6)))+MAX(0,MIN(1,1-(P3085-scaling_params!$B$7)/(scaling_params!$C$7-scaling_params!$B$7)))+MAX(0,MIN(1,(T3085-scaling_params!$B$11)/(scaling_params!$C$11-scaling_params!$B$11))))/3</f>
        <v>0.8652955643</v>
      </c>
      <c r="AA3085" s="15">
        <f>(MAX(0,MIN(1,1-(Q3085-scaling_params!$B$8)/(scaling_params!$C$8-scaling_params!$B$8)))+MAX(0,MIN(1,(R3085-scaling_params!$B$9)/(scaling_params!$C$9-scaling_params!$B$9)))+MAX(0,MIN(1,(S3085-scaling_params!$B$10)/(scaling_params!$C$10-scaling_params!$B$10))))/3</f>
        <v>0.5870873666</v>
      </c>
      <c r="AB3085" s="15">
        <f>(MAX(0,MIN(1,(U3085-scaling_params!$B$12)/(scaling_params!$C$12-scaling_params!$B$12)))+MAX(0,MIN(1,(V3085-scaling_params!$B$13)/(scaling_params!$C$13-scaling_params!$B$13))))/2</f>
        <v>0.5581818182</v>
      </c>
      <c r="AC3085" s="13">
        <f>(scaling_params!$G$2*X3085+scaling_params!$G$3*Y3085+scaling_params!$G$4*Z3085+scaling_params!$G$5*AA3085+scaling_params!$G$6*AB3085)*100</f>
        <v>68.11722677</v>
      </c>
      <c r="AD3085" s="11" t="s">
        <v>684</v>
      </c>
      <c r="AE3085" s="11">
        <f t="shared" si="2"/>
        <v>1</v>
      </c>
    </row>
    <row r="3086" ht="15.75" customHeight="1">
      <c r="A3086" s="11" t="s">
        <v>726</v>
      </c>
      <c r="B3086" s="11" t="s">
        <v>683</v>
      </c>
      <c r="C3086" s="11" t="s">
        <v>328</v>
      </c>
      <c r="D3086" s="11" t="s">
        <v>174</v>
      </c>
      <c r="E3086" s="12">
        <v>2024.0</v>
      </c>
      <c r="F3086" s="11" t="s">
        <v>171</v>
      </c>
      <c r="G3086" s="11" t="s">
        <v>172</v>
      </c>
      <c r="H3086" s="11">
        <v>2.0</v>
      </c>
      <c r="I3086" s="13">
        <v>8.9</v>
      </c>
      <c r="J3086" s="11">
        <v>0.0</v>
      </c>
      <c r="K3086" s="13">
        <v>3.1</v>
      </c>
      <c r="L3086" s="13">
        <v>5.3</v>
      </c>
      <c r="M3086" s="11">
        <v>-11.0</v>
      </c>
      <c r="N3086" s="14">
        <v>0.77</v>
      </c>
      <c r="O3086" s="13">
        <v>60.5</v>
      </c>
      <c r="P3086" s="13">
        <v>7.7</v>
      </c>
      <c r="Q3086" s="13">
        <v>19.0</v>
      </c>
      <c r="R3086" s="13">
        <v>11.0</v>
      </c>
      <c r="S3086" s="13">
        <v>2.9</v>
      </c>
      <c r="T3086" s="13">
        <v>3.5</v>
      </c>
      <c r="U3086" s="13">
        <v>1.5</v>
      </c>
      <c r="V3086" s="13">
        <v>67.4</v>
      </c>
      <c r="W3086" s="11" t="str">
        <f t="shared" si="1"/>
        <v>Benchmark|Bankinter|Digital|2024</v>
      </c>
      <c r="X3086" s="15">
        <f>(MAX(0,MIN(1,1-(K3086-scaling_params!$B$2)/(scaling_params!$C$2-scaling_params!$B$2)))+MAX(0,MIN(1,(L3086-scaling_params!$B$3)/(scaling_params!$C$3-scaling_params!$B$3))))/2</f>
        <v>0.3191176471</v>
      </c>
      <c r="Y3086" s="15">
        <f>(MAX(0,MIN(1,(M3086-scaling_params!$B$4)/(scaling_params!$C$4-scaling_params!$B$4)))+MAX(0,MIN(1,(N3086-scaling_params!$B$5)/(scaling_params!$C$5-scaling_params!$B$5))))/2</f>
        <v>0.4214285714</v>
      </c>
      <c r="Z3086" s="15">
        <f>(MAX(0,MIN(1,(O3086-scaling_params!$B$6)/(scaling_params!$C$6-scaling_params!$B$6)))+MAX(0,MIN(1,1-(P3086-scaling_params!$B$7)/(scaling_params!$C$7-scaling_params!$B$7)))+MAX(0,MIN(1,(T3086-scaling_params!$B$11)/(scaling_params!$C$11-scaling_params!$B$11))))/3</f>
        <v>0.3899677613</v>
      </c>
      <c r="AA3086" s="15">
        <f>(MAX(0,MIN(1,1-(Q3086-scaling_params!$B$8)/(scaling_params!$C$8-scaling_params!$B$8)))+MAX(0,MIN(1,(R3086-scaling_params!$B$9)/(scaling_params!$C$9-scaling_params!$B$9)))+MAX(0,MIN(1,(S3086-scaling_params!$B$10)/(scaling_params!$C$10-scaling_params!$B$10))))/3</f>
        <v>0.2057977391</v>
      </c>
      <c r="AB3086" s="15">
        <f>(MAX(0,MIN(1,(U3086-scaling_params!$B$12)/(scaling_params!$C$12-scaling_params!$B$12)))+MAX(0,MIN(1,(V3086-scaling_params!$B$13)/(scaling_params!$C$13-scaling_params!$B$13))))/2</f>
        <v>0.3431818182</v>
      </c>
      <c r="AC3086" s="13">
        <f>(scaling_params!$G$2*X3086+scaling_params!$G$3*Y3086+scaling_params!$G$4*Z3086+scaling_params!$G$5*AA3086+scaling_params!$G$6*AB3086)*100</f>
        <v>34.23866419</v>
      </c>
      <c r="AD3086" s="11" t="s">
        <v>684</v>
      </c>
      <c r="AE3086" s="11">
        <f t="shared" si="2"/>
        <v>1</v>
      </c>
    </row>
    <row r="3087" ht="15.75" customHeight="1">
      <c r="A3087" s="11" t="s">
        <v>726</v>
      </c>
      <c r="B3087" s="11" t="s">
        <v>683</v>
      </c>
      <c r="C3087" s="11" t="s">
        <v>328</v>
      </c>
      <c r="D3087" s="11" t="s">
        <v>174</v>
      </c>
      <c r="E3087" s="12">
        <v>2025.0</v>
      </c>
      <c r="F3087" s="11" t="s">
        <v>171</v>
      </c>
      <c r="G3087" s="11" t="s">
        <v>172</v>
      </c>
      <c r="H3087" s="11">
        <v>2.0</v>
      </c>
      <c r="I3087" s="13">
        <v>8.6</v>
      </c>
      <c r="J3087" s="11">
        <v>0.0</v>
      </c>
      <c r="K3087" s="13">
        <v>3.1</v>
      </c>
      <c r="L3087" s="13">
        <v>6.4</v>
      </c>
      <c r="M3087" s="11">
        <v>-12.0</v>
      </c>
      <c r="N3087" s="14">
        <v>0.81</v>
      </c>
      <c r="O3087" s="13">
        <v>66.8</v>
      </c>
      <c r="P3087" s="13">
        <v>8.0</v>
      </c>
      <c r="Q3087" s="13">
        <v>16.9</v>
      </c>
      <c r="R3087" s="13">
        <v>10.8</v>
      </c>
      <c r="S3087" s="13">
        <v>3.1</v>
      </c>
      <c r="T3087" s="13">
        <v>3.0</v>
      </c>
      <c r="U3087" s="13">
        <v>1.7</v>
      </c>
      <c r="V3087" s="13">
        <v>63.8</v>
      </c>
      <c r="W3087" s="11" t="str">
        <f t="shared" si="1"/>
        <v>Benchmark|Bankinter|Digital|2025</v>
      </c>
      <c r="X3087" s="15">
        <f>(MAX(0,MIN(1,1-(K3087-scaling_params!$B$2)/(scaling_params!$C$2-scaling_params!$B$2)))+MAX(0,MIN(1,(L3087-scaling_params!$B$3)/(scaling_params!$C$3-scaling_params!$B$3))))/2</f>
        <v>0.4</v>
      </c>
      <c r="Y3087" s="15">
        <f>(MAX(0,MIN(1,(M3087-scaling_params!$B$4)/(scaling_params!$C$4-scaling_params!$B$4)))+MAX(0,MIN(1,(N3087-scaling_params!$B$5)/(scaling_params!$C$5-scaling_params!$B$5))))/2</f>
        <v>0.4666666667</v>
      </c>
      <c r="Z3087" s="15">
        <f>(MAX(0,MIN(1,(O3087-scaling_params!$B$6)/(scaling_params!$C$6-scaling_params!$B$6)))+MAX(0,MIN(1,1-(P3087-scaling_params!$B$7)/(scaling_params!$C$7-scaling_params!$B$7)))+MAX(0,MIN(1,(T3087-scaling_params!$B$11)/(scaling_params!$C$11-scaling_params!$B$11))))/3</f>
        <v>0.4192820826</v>
      </c>
      <c r="AA3087" s="15">
        <f>(MAX(0,MIN(1,1-(Q3087-scaling_params!$B$8)/(scaling_params!$C$8-scaling_params!$B$8)))+MAX(0,MIN(1,(R3087-scaling_params!$B$9)/(scaling_params!$C$9-scaling_params!$B$9)))+MAX(0,MIN(1,(S3087-scaling_params!$B$10)/(scaling_params!$C$10-scaling_params!$B$10))))/3</f>
        <v>0.2965122182</v>
      </c>
      <c r="AB3087" s="15">
        <f>(MAX(0,MIN(1,(U3087-scaling_params!$B$12)/(scaling_params!$C$12-scaling_params!$B$12)))+MAX(0,MIN(1,(V3087-scaling_params!$B$13)/(scaling_params!$C$13-scaling_params!$B$13))))/2</f>
        <v>0.3604545455</v>
      </c>
      <c r="AC3087" s="13">
        <f>(scaling_params!$G$2*X3087+scaling_params!$G$3*Y3087+scaling_params!$G$4*Z3087+scaling_params!$G$5*AA3087+scaling_params!$G$6*AB3087)*100</f>
        <v>39.69177429</v>
      </c>
      <c r="AD3087" s="11" t="s">
        <v>684</v>
      </c>
      <c r="AE3087" s="11">
        <f t="shared" si="2"/>
        <v>1</v>
      </c>
    </row>
    <row r="3088" ht="15.75" customHeight="1">
      <c r="A3088" s="11" t="s">
        <v>727</v>
      </c>
      <c r="B3088" s="11" t="s">
        <v>683</v>
      </c>
      <c r="C3088" s="11" t="s">
        <v>328</v>
      </c>
      <c r="D3088" s="11" t="s">
        <v>181</v>
      </c>
      <c r="E3088" s="12">
        <v>2024.0</v>
      </c>
      <c r="F3088" s="11" t="s">
        <v>166</v>
      </c>
      <c r="G3088" s="11" t="s">
        <v>184</v>
      </c>
      <c r="H3088" s="11">
        <v>2.0</v>
      </c>
      <c r="I3088" s="13">
        <v>8.9</v>
      </c>
      <c r="J3088" s="11">
        <v>0.0</v>
      </c>
      <c r="K3088" s="13">
        <v>1.7</v>
      </c>
      <c r="L3088" s="13">
        <v>6.9</v>
      </c>
      <c r="M3088" s="11">
        <v>10.0</v>
      </c>
      <c r="N3088" s="14">
        <v>0.81</v>
      </c>
      <c r="O3088" s="13">
        <v>71.1</v>
      </c>
      <c r="P3088" s="13">
        <v>5.9</v>
      </c>
      <c r="Q3088" s="13">
        <v>16.5</v>
      </c>
      <c r="R3088" s="13">
        <v>13.8</v>
      </c>
      <c r="S3088" s="13">
        <v>3.3</v>
      </c>
      <c r="T3088" s="13">
        <v>3.3</v>
      </c>
      <c r="U3088" s="13">
        <v>1.5</v>
      </c>
      <c r="V3088" s="13">
        <v>73.6</v>
      </c>
      <c r="W3088" s="11" t="str">
        <f t="shared" si="1"/>
        <v>Benchmark|Bankinter|Corporate|2024</v>
      </c>
      <c r="X3088" s="15">
        <f>(MAX(0,MIN(1,1-(K3088-scaling_params!$B$2)/(scaling_params!$C$2-scaling_params!$B$2)))+MAX(0,MIN(1,(L3088-scaling_params!$B$3)/(scaling_params!$C$3-scaling_params!$B$3))))/2</f>
        <v>0.6700980392</v>
      </c>
      <c r="Y3088" s="15">
        <f>(MAX(0,MIN(1,(M3088-scaling_params!$B$4)/(scaling_params!$C$4-scaling_params!$B$4)))+MAX(0,MIN(1,(N3088-scaling_params!$B$5)/(scaling_params!$C$5-scaling_params!$B$5))))/2</f>
        <v>0.5714285714</v>
      </c>
      <c r="Z3088" s="15">
        <f>(MAX(0,MIN(1,(O3088-scaling_params!$B$6)/(scaling_params!$C$6-scaling_params!$B$6)))+MAX(0,MIN(1,1-(P3088-scaling_params!$B$7)/(scaling_params!$C$7-scaling_params!$B$7)))+MAX(0,MIN(1,(T3088-scaling_params!$B$11)/(scaling_params!$C$11-scaling_params!$B$11))))/3</f>
        <v>0.7079997961</v>
      </c>
      <c r="AA3088" s="15">
        <f>(MAX(0,MIN(1,1-(Q3088-scaling_params!$B$8)/(scaling_params!$C$8-scaling_params!$B$8)))+MAX(0,MIN(1,(R3088-scaling_params!$B$9)/(scaling_params!$C$9-scaling_params!$B$9)))+MAX(0,MIN(1,(S3088-scaling_params!$B$10)/(scaling_params!$C$10-scaling_params!$B$10))))/3</f>
        <v>0.457853855</v>
      </c>
      <c r="AB3088" s="15">
        <f>(MAX(0,MIN(1,(U3088-scaling_params!$B$12)/(scaling_params!$C$12-scaling_params!$B$12)))+MAX(0,MIN(1,(V3088-scaling_params!$B$13)/(scaling_params!$C$13-scaling_params!$B$13))))/2</f>
        <v>0.3995454545</v>
      </c>
      <c r="AC3088" s="13">
        <f>(scaling_params!$G$2*X3088+scaling_params!$G$3*Y3088+scaling_params!$G$4*Z3088+scaling_params!$G$5*AA3088+scaling_params!$G$6*AB3088)*100</f>
        <v>58.58673477</v>
      </c>
      <c r="AD3088" s="11" t="s">
        <v>684</v>
      </c>
      <c r="AE3088" s="11">
        <f t="shared" si="2"/>
        <v>1</v>
      </c>
    </row>
    <row r="3089" ht="15.75" customHeight="1">
      <c r="A3089" s="11" t="s">
        <v>727</v>
      </c>
      <c r="B3089" s="11" t="s">
        <v>683</v>
      </c>
      <c r="C3089" s="11" t="s">
        <v>328</v>
      </c>
      <c r="D3089" s="11" t="s">
        <v>181</v>
      </c>
      <c r="E3089" s="12">
        <v>2025.0</v>
      </c>
      <c r="F3089" s="11" t="s">
        <v>166</v>
      </c>
      <c r="G3089" s="11" t="s">
        <v>184</v>
      </c>
      <c r="H3089" s="11">
        <v>2.0</v>
      </c>
      <c r="I3089" s="13">
        <v>8.6</v>
      </c>
      <c r="J3089" s="11">
        <v>0.0</v>
      </c>
      <c r="K3089" s="13">
        <v>1.4</v>
      </c>
      <c r="L3089" s="13">
        <v>5.5</v>
      </c>
      <c r="M3089" s="11">
        <v>13.0</v>
      </c>
      <c r="N3089" s="14">
        <v>0.75</v>
      </c>
      <c r="O3089" s="13">
        <v>73.8</v>
      </c>
      <c r="P3089" s="13">
        <v>5.6</v>
      </c>
      <c r="Q3089" s="13">
        <v>14.9</v>
      </c>
      <c r="R3089" s="13">
        <v>13.8</v>
      </c>
      <c r="S3089" s="13">
        <v>3.9</v>
      </c>
      <c r="T3089" s="13">
        <v>4.1</v>
      </c>
      <c r="U3089" s="13">
        <v>2.0</v>
      </c>
      <c r="V3089" s="13">
        <v>58.2</v>
      </c>
      <c r="W3089" s="11" t="str">
        <f t="shared" si="1"/>
        <v>Benchmark|Bankinter|Corporate|2025</v>
      </c>
      <c r="X3089" s="15">
        <f>(MAX(0,MIN(1,1-(K3089-scaling_params!$B$2)/(scaling_params!$C$2-scaling_params!$B$2)))+MAX(0,MIN(1,(L3089-scaling_params!$B$3)/(scaling_params!$C$3-scaling_params!$B$3))))/2</f>
        <v>0.6171568627</v>
      </c>
      <c r="Y3089" s="15">
        <f>(MAX(0,MIN(1,(M3089-scaling_params!$B$4)/(scaling_params!$C$4-scaling_params!$B$4)))+MAX(0,MIN(1,(N3089-scaling_params!$B$5)/(scaling_params!$C$5-scaling_params!$B$5))))/2</f>
        <v>0.5107142857</v>
      </c>
      <c r="Z3089" s="15">
        <f>(MAX(0,MIN(1,(O3089-scaling_params!$B$6)/(scaling_params!$C$6-scaling_params!$B$6)))+MAX(0,MIN(1,1-(P3089-scaling_params!$B$7)/(scaling_params!$C$7-scaling_params!$B$7)))+MAX(0,MIN(1,(T3089-scaling_params!$B$11)/(scaling_params!$C$11-scaling_params!$B$11))))/3</f>
        <v>0.8557717548</v>
      </c>
      <c r="AA3089" s="15">
        <f>(MAX(0,MIN(1,1-(Q3089-scaling_params!$B$8)/(scaling_params!$C$8-scaling_params!$B$8)))+MAX(0,MIN(1,(R3089-scaling_params!$B$9)/(scaling_params!$C$9-scaling_params!$B$9)))+MAX(0,MIN(1,(S3089-scaling_params!$B$10)/(scaling_params!$C$10-scaling_params!$B$10))))/3</f>
        <v>0.577283445</v>
      </c>
      <c r="AB3089" s="15">
        <f>(MAX(0,MIN(1,(U3089-scaling_params!$B$12)/(scaling_params!$C$12-scaling_params!$B$12)))+MAX(0,MIN(1,(V3089-scaling_params!$B$13)/(scaling_params!$C$13-scaling_params!$B$13))))/2</f>
        <v>0.3845454545</v>
      </c>
      <c r="AC3089" s="13">
        <f>(scaling_params!$G$2*X3089+scaling_params!$G$3*Y3089+scaling_params!$G$4*Z3089+scaling_params!$G$5*AA3089+scaling_params!$G$6*AB3089)*100</f>
        <v>61.31343322</v>
      </c>
      <c r="AD3089" s="11" t="s">
        <v>684</v>
      </c>
      <c r="AE3089" s="11">
        <f t="shared" si="2"/>
        <v>1</v>
      </c>
    </row>
    <row r="3090" ht="15.75" customHeight="1">
      <c r="A3090" s="11" t="s">
        <v>728</v>
      </c>
      <c r="B3090" s="11" t="s">
        <v>683</v>
      </c>
      <c r="C3090" s="11" t="s">
        <v>328</v>
      </c>
      <c r="D3090" s="11" t="s">
        <v>165</v>
      </c>
      <c r="E3090" s="12">
        <v>2024.0</v>
      </c>
      <c r="F3090" s="11" t="s">
        <v>171</v>
      </c>
      <c r="G3090" s="11" t="s">
        <v>172</v>
      </c>
      <c r="H3090" s="11">
        <v>5.0</v>
      </c>
      <c r="I3090" s="13">
        <v>8.9</v>
      </c>
      <c r="J3090" s="11">
        <v>0.0</v>
      </c>
      <c r="K3090" s="13">
        <v>3.3</v>
      </c>
      <c r="L3090" s="13">
        <v>6.4</v>
      </c>
      <c r="M3090" s="11">
        <v>43.0</v>
      </c>
      <c r="N3090" s="14">
        <v>0.8</v>
      </c>
      <c r="O3090" s="13">
        <v>65.3</v>
      </c>
      <c r="P3090" s="13">
        <v>7.3</v>
      </c>
      <c r="Q3090" s="13">
        <v>15.9</v>
      </c>
      <c r="R3090" s="13">
        <v>12.6</v>
      </c>
      <c r="S3090" s="13">
        <v>3.7</v>
      </c>
      <c r="T3090" s="13">
        <v>3.0</v>
      </c>
      <c r="U3090" s="13">
        <v>1.5</v>
      </c>
      <c r="V3090" s="13">
        <v>73.0</v>
      </c>
      <c r="W3090" s="11" t="str">
        <f t="shared" si="1"/>
        <v>Benchmark|Bankinter|Operations|2024</v>
      </c>
      <c r="X3090" s="15">
        <f>(MAX(0,MIN(1,1-(K3090-scaling_params!$B$2)/(scaling_params!$C$2-scaling_params!$B$2)))+MAX(0,MIN(1,(L3090-scaling_params!$B$3)/(scaling_params!$C$3-scaling_params!$B$3))))/2</f>
        <v>0.3666666667</v>
      </c>
      <c r="Y3090" s="15">
        <f>(MAX(0,MIN(1,(M3090-scaling_params!$B$4)/(scaling_params!$C$4-scaling_params!$B$4)))+MAX(0,MIN(1,(N3090-scaling_params!$B$5)/(scaling_params!$C$5-scaling_params!$B$5))))/2</f>
        <v>0.7160714286</v>
      </c>
      <c r="Z3090" s="15">
        <f>(MAX(0,MIN(1,(O3090-scaling_params!$B$6)/(scaling_params!$C$6-scaling_params!$B$6)))+MAX(0,MIN(1,1-(P3090-scaling_params!$B$7)/(scaling_params!$C$7-scaling_params!$B$7)))+MAX(0,MIN(1,(T3090-scaling_params!$B$11)/(scaling_params!$C$11-scaling_params!$B$11))))/3</f>
        <v>0.4575926705</v>
      </c>
      <c r="AA3090" s="15">
        <f>(MAX(0,MIN(1,1-(Q3090-scaling_params!$B$8)/(scaling_params!$C$8-scaling_params!$B$8)))+MAX(0,MIN(1,(R3090-scaling_params!$B$9)/(scaling_params!$C$9-scaling_params!$B$9)))+MAX(0,MIN(1,(S3090-scaling_params!$B$10)/(scaling_params!$C$10-scaling_params!$B$10))))/3</f>
        <v>0.4691639026</v>
      </c>
      <c r="AB3090" s="15">
        <f>(MAX(0,MIN(1,(U3090-scaling_params!$B$12)/(scaling_params!$C$12-scaling_params!$B$12)))+MAX(0,MIN(1,(V3090-scaling_params!$B$13)/(scaling_params!$C$13-scaling_params!$B$13))))/2</f>
        <v>0.3940909091</v>
      </c>
      <c r="AC3090" s="13">
        <f>(scaling_params!$G$2*X3090+scaling_params!$G$3*Y3090+scaling_params!$G$4*Z3090+scaling_params!$G$5*AA3090+scaling_params!$G$6*AB3090)*100</f>
        <v>49.10533041</v>
      </c>
      <c r="AD3090" s="11" t="s">
        <v>684</v>
      </c>
      <c r="AE3090" s="11">
        <f t="shared" si="2"/>
        <v>1</v>
      </c>
    </row>
    <row r="3091" ht="15.75" customHeight="1">
      <c r="A3091" s="11" t="s">
        <v>728</v>
      </c>
      <c r="B3091" s="11" t="s">
        <v>683</v>
      </c>
      <c r="C3091" s="11" t="s">
        <v>328</v>
      </c>
      <c r="D3091" s="11" t="s">
        <v>165</v>
      </c>
      <c r="E3091" s="12">
        <v>2025.0</v>
      </c>
      <c r="F3091" s="11" t="s">
        <v>171</v>
      </c>
      <c r="G3091" s="11" t="s">
        <v>172</v>
      </c>
      <c r="H3091" s="11">
        <v>5.0</v>
      </c>
      <c r="I3091" s="13">
        <v>8.6</v>
      </c>
      <c r="J3091" s="11">
        <v>0.0</v>
      </c>
      <c r="K3091" s="13">
        <v>3.5</v>
      </c>
      <c r="L3091" s="13">
        <v>7.1</v>
      </c>
      <c r="M3091" s="11">
        <v>4.0</v>
      </c>
      <c r="N3091" s="14">
        <v>0.78</v>
      </c>
      <c r="O3091" s="13">
        <v>67.6</v>
      </c>
      <c r="P3091" s="13">
        <v>7.3</v>
      </c>
      <c r="Q3091" s="13">
        <v>15.9</v>
      </c>
      <c r="R3091" s="13">
        <v>13.5</v>
      </c>
      <c r="S3091" s="13">
        <v>3.7</v>
      </c>
      <c r="T3091" s="13">
        <v>4.1</v>
      </c>
      <c r="U3091" s="13">
        <v>2.1</v>
      </c>
      <c r="V3091" s="13">
        <v>78.6</v>
      </c>
      <c r="W3091" s="11" t="str">
        <f t="shared" si="1"/>
        <v>Benchmark|Bankinter|Operations|2025</v>
      </c>
      <c r="X3091" s="15">
        <f>(MAX(0,MIN(1,1-(K3091-scaling_params!$B$2)/(scaling_params!$C$2-scaling_params!$B$2)))+MAX(0,MIN(1,(L3091-scaling_params!$B$3)/(scaling_params!$C$3-scaling_params!$B$3))))/2</f>
        <v>0.3848039216</v>
      </c>
      <c r="Y3091" s="15">
        <f>(MAX(0,MIN(1,(M3091-scaling_params!$B$4)/(scaling_params!$C$4-scaling_params!$B$4)))+MAX(0,MIN(1,(N3091-scaling_params!$B$5)/(scaling_params!$C$5-scaling_params!$B$5))))/2</f>
        <v>0.5053571429</v>
      </c>
      <c r="Z3091" s="15">
        <f>(MAX(0,MIN(1,(O3091-scaling_params!$B$6)/(scaling_params!$C$6-scaling_params!$B$6)))+MAX(0,MIN(1,1-(P3091-scaling_params!$B$7)/(scaling_params!$C$7-scaling_params!$B$7)))+MAX(0,MIN(1,(T3091-scaling_params!$B$11)/(scaling_params!$C$11-scaling_params!$B$11))))/3</f>
        <v>0.6003083706</v>
      </c>
      <c r="AA3091" s="15">
        <f>(MAX(0,MIN(1,1-(Q3091-scaling_params!$B$8)/(scaling_params!$C$8-scaling_params!$B$8)))+MAX(0,MIN(1,(R3091-scaling_params!$B$9)/(scaling_params!$C$9-scaling_params!$B$9)))+MAX(0,MIN(1,(S3091-scaling_params!$B$10)/(scaling_params!$C$10-scaling_params!$B$10))))/3</f>
        <v>0.5071385862</v>
      </c>
      <c r="AB3091" s="15">
        <f>(MAX(0,MIN(1,(U3091-scaling_params!$B$12)/(scaling_params!$C$12-scaling_params!$B$12)))+MAX(0,MIN(1,(V3091-scaling_params!$B$13)/(scaling_params!$C$13-scaling_params!$B$13))))/2</f>
        <v>0.595</v>
      </c>
      <c r="AC3091" s="13">
        <f>(scaling_params!$G$2*X3091+scaling_params!$G$3*Y3091+scaling_params!$G$4*Z3091+scaling_params!$G$5*AA3091+scaling_params!$G$6*AB3091)*100</f>
        <v>50.97267084</v>
      </c>
      <c r="AD3091" s="11" t="s">
        <v>684</v>
      </c>
      <c r="AE3091" s="11">
        <f t="shared" si="2"/>
        <v>1</v>
      </c>
    </row>
    <row r="3092" ht="15.75" customHeight="1">
      <c r="A3092" s="11" t="s">
        <v>729</v>
      </c>
      <c r="B3092" s="11" t="s">
        <v>683</v>
      </c>
      <c r="C3092" s="11" t="s">
        <v>328</v>
      </c>
      <c r="D3092" s="11" t="s">
        <v>181</v>
      </c>
      <c r="E3092" s="12">
        <v>2024.0</v>
      </c>
      <c r="F3092" s="11" t="s">
        <v>171</v>
      </c>
      <c r="G3092" s="11" t="s">
        <v>167</v>
      </c>
      <c r="H3092" s="11">
        <v>4.0</v>
      </c>
      <c r="I3092" s="13">
        <v>8.9</v>
      </c>
      <c r="J3092" s="11">
        <v>0.0</v>
      </c>
      <c r="K3092" s="13">
        <v>1.7</v>
      </c>
      <c r="L3092" s="13">
        <v>6.8</v>
      </c>
      <c r="M3092" s="11">
        <v>18.0</v>
      </c>
      <c r="N3092" s="14">
        <v>0.77</v>
      </c>
      <c r="O3092" s="13">
        <v>71.1</v>
      </c>
      <c r="P3092" s="13">
        <v>5.9</v>
      </c>
      <c r="Q3092" s="13">
        <v>16.5</v>
      </c>
      <c r="R3092" s="13">
        <v>13.8</v>
      </c>
      <c r="S3092" s="13">
        <v>3.6</v>
      </c>
      <c r="T3092" s="13">
        <v>3.4</v>
      </c>
      <c r="U3092" s="13">
        <v>1.5</v>
      </c>
      <c r="V3092" s="13">
        <v>71.5</v>
      </c>
      <c r="W3092" s="11" t="str">
        <f t="shared" si="1"/>
        <v>Benchmark|Bankinter|Corporate|2024</v>
      </c>
      <c r="X3092" s="15">
        <f>(MAX(0,MIN(1,1-(K3092-scaling_params!$B$2)/(scaling_params!$C$2-scaling_params!$B$2)))+MAX(0,MIN(1,(L3092-scaling_params!$B$3)/(scaling_params!$C$3-scaling_params!$B$3))))/2</f>
        <v>0.662745098</v>
      </c>
      <c r="Y3092" s="15">
        <f>(MAX(0,MIN(1,(M3092-scaling_params!$B$4)/(scaling_params!$C$4-scaling_params!$B$4)))+MAX(0,MIN(1,(N3092-scaling_params!$B$5)/(scaling_params!$C$5-scaling_params!$B$5))))/2</f>
        <v>0.5595238095</v>
      </c>
      <c r="Z3092" s="15">
        <f>(MAX(0,MIN(1,(O3092-scaling_params!$B$6)/(scaling_params!$C$6-scaling_params!$B$6)))+MAX(0,MIN(1,1-(P3092-scaling_params!$B$7)/(scaling_params!$C$7-scaling_params!$B$7)))+MAX(0,MIN(1,(T3092-scaling_params!$B$11)/(scaling_params!$C$11-scaling_params!$B$11))))/3</f>
        <v>0.7175236056</v>
      </c>
      <c r="AA3092" s="15">
        <f>(MAX(0,MIN(1,1-(Q3092-scaling_params!$B$8)/(scaling_params!$C$8-scaling_params!$B$8)))+MAX(0,MIN(1,(R3092-scaling_params!$B$9)/(scaling_params!$C$9-scaling_params!$B$9)))+MAX(0,MIN(1,(S3092-scaling_params!$B$10)/(scaling_params!$C$10-scaling_params!$B$10))))/3</f>
        <v>0.4872656197</v>
      </c>
      <c r="AB3092" s="15">
        <f>(MAX(0,MIN(1,(U3092-scaling_params!$B$12)/(scaling_params!$C$12-scaling_params!$B$12)))+MAX(0,MIN(1,(V3092-scaling_params!$B$13)/(scaling_params!$C$13-scaling_params!$B$13))))/2</f>
        <v>0.3804545455</v>
      </c>
      <c r="AC3092" s="13">
        <f>(scaling_params!$G$2*X3092+scaling_params!$G$3*Y3092+scaling_params!$G$4*Z3092+scaling_params!$G$5*AA3092+scaling_params!$G$6*AB3092)*100</f>
        <v>58.6503626</v>
      </c>
      <c r="AD3092" s="11" t="s">
        <v>684</v>
      </c>
      <c r="AE3092" s="11">
        <f t="shared" si="2"/>
        <v>1</v>
      </c>
    </row>
    <row r="3093" ht="15.75" customHeight="1">
      <c r="A3093" s="11" t="s">
        <v>729</v>
      </c>
      <c r="B3093" s="11" t="s">
        <v>683</v>
      </c>
      <c r="C3093" s="11" t="s">
        <v>328</v>
      </c>
      <c r="D3093" s="11" t="s">
        <v>181</v>
      </c>
      <c r="E3093" s="12">
        <v>2025.0</v>
      </c>
      <c r="F3093" s="11" t="s">
        <v>171</v>
      </c>
      <c r="G3093" s="11" t="s">
        <v>167</v>
      </c>
      <c r="H3093" s="11">
        <v>4.0</v>
      </c>
      <c r="I3093" s="13">
        <v>8.6</v>
      </c>
      <c r="J3093" s="11">
        <v>0.0</v>
      </c>
      <c r="K3093" s="13">
        <v>1.4</v>
      </c>
      <c r="L3093" s="13">
        <v>6.4</v>
      </c>
      <c r="M3093" s="11">
        <v>20.0</v>
      </c>
      <c r="N3093" s="14">
        <v>0.8</v>
      </c>
      <c r="O3093" s="13">
        <v>73.8</v>
      </c>
      <c r="P3093" s="13">
        <v>5.6</v>
      </c>
      <c r="Q3093" s="13">
        <v>14.9</v>
      </c>
      <c r="R3093" s="13">
        <v>13.8</v>
      </c>
      <c r="S3093" s="13">
        <v>3.6</v>
      </c>
      <c r="T3093" s="13">
        <v>4.0</v>
      </c>
      <c r="U3093" s="13">
        <v>2.0</v>
      </c>
      <c r="V3093" s="13">
        <v>76.7</v>
      </c>
      <c r="W3093" s="11" t="str">
        <f t="shared" si="1"/>
        <v>Benchmark|Bankinter|Corporate|2025</v>
      </c>
      <c r="X3093" s="15">
        <f>(MAX(0,MIN(1,1-(K3093-scaling_params!$B$2)/(scaling_params!$C$2-scaling_params!$B$2)))+MAX(0,MIN(1,(L3093-scaling_params!$B$3)/(scaling_params!$C$3-scaling_params!$B$3))))/2</f>
        <v>0.6833333333</v>
      </c>
      <c r="Y3093" s="15">
        <f>(MAX(0,MIN(1,(M3093-scaling_params!$B$4)/(scaling_params!$C$4-scaling_params!$B$4)))+MAX(0,MIN(1,(N3093-scaling_params!$B$5)/(scaling_params!$C$5-scaling_params!$B$5))))/2</f>
        <v>0.606547619</v>
      </c>
      <c r="Z3093" s="15">
        <f>(MAX(0,MIN(1,(O3093-scaling_params!$B$6)/(scaling_params!$C$6-scaling_params!$B$6)))+MAX(0,MIN(1,1-(P3093-scaling_params!$B$7)/(scaling_params!$C$7-scaling_params!$B$7)))+MAX(0,MIN(1,(T3093-scaling_params!$B$11)/(scaling_params!$C$11-scaling_params!$B$11))))/3</f>
        <v>0.8462479453</v>
      </c>
      <c r="AA3093" s="15">
        <f>(MAX(0,MIN(1,1-(Q3093-scaling_params!$B$8)/(scaling_params!$C$8-scaling_params!$B$8)))+MAX(0,MIN(1,(R3093-scaling_params!$B$9)/(scaling_params!$C$9-scaling_params!$B$9)))+MAX(0,MIN(1,(S3093-scaling_params!$B$10)/(scaling_params!$C$10-scaling_params!$B$10))))/3</f>
        <v>0.5478716803</v>
      </c>
      <c r="AB3093" s="15">
        <f>(MAX(0,MIN(1,(U3093-scaling_params!$B$12)/(scaling_params!$C$12-scaling_params!$B$12)))+MAX(0,MIN(1,(V3093-scaling_params!$B$13)/(scaling_params!$C$13-scaling_params!$B$13))))/2</f>
        <v>0.5527272727</v>
      </c>
      <c r="AC3093" s="13">
        <f>(scaling_params!$G$2*X3093+scaling_params!$G$3*Y3093+scaling_params!$G$4*Z3093+scaling_params!$G$5*AA3093+scaling_params!$G$6*AB3093)*100</f>
        <v>66.36375249</v>
      </c>
      <c r="AD3093" s="11" t="s">
        <v>684</v>
      </c>
      <c r="AE3093" s="11">
        <f t="shared" si="2"/>
        <v>1</v>
      </c>
    </row>
    <row r="3094" ht="15.75" customHeight="1">
      <c r="A3094" s="11" t="s">
        <v>730</v>
      </c>
      <c r="B3094" s="11" t="s">
        <v>683</v>
      </c>
      <c r="C3094" s="11" t="s">
        <v>328</v>
      </c>
      <c r="D3094" s="11" t="s">
        <v>177</v>
      </c>
      <c r="E3094" s="12">
        <v>2024.0</v>
      </c>
      <c r="F3094" s="11" t="s">
        <v>166</v>
      </c>
      <c r="G3094" s="11" t="s">
        <v>184</v>
      </c>
      <c r="H3094" s="11">
        <v>4.0</v>
      </c>
      <c r="I3094" s="13">
        <v>8.9</v>
      </c>
      <c r="J3094" s="11">
        <v>0.0</v>
      </c>
      <c r="K3094" s="13">
        <v>2.8</v>
      </c>
      <c r="L3094" s="13">
        <v>3.3</v>
      </c>
      <c r="M3094" s="11">
        <v>14.0</v>
      </c>
      <c r="N3094" s="14">
        <v>0.7</v>
      </c>
      <c r="O3094" s="13">
        <v>67.5</v>
      </c>
      <c r="P3094" s="13">
        <v>7.0</v>
      </c>
      <c r="Q3094" s="13">
        <v>16.5</v>
      </c>
      <c r="R3094" s="13">
        <v>18.3</v>
      </c>
      <c r="S3094" s="13">
        <v>3.0</v>
      </c>
      <c r="T3094" s="13">
        <v>3.5</v>
      </c>
      <c r="U3094" s="13">
        <v>2.1</v>
      </c>
      <c r="V3094" s="13">
        <v>71.9</v>
      </c>
      <c r="W3094" s="11" t="str">
        <f t="shared" si="1"/>
        <v>Benchmark|Bankinter|Retail|2024</v>
      </c>
      <c r="X3094" s="15">
        <f>(MAX(0,MIN(1,1-(K3094-scaling_params!$B$2)/(scaling_params!$C$2-scaling_params!$B$2)))+MAX(0,MIN(1,(L3094-scaling_params!$B$3)/(scaling_params!$C$3-scaling_params!$B$3))))/2</f>
        <v>0.2220588235</v>
      </c>
      <c r="Y3094" s="15">
        <f>(MAX(0,MIN(1,(M3094-scaling_params!$B$4)/(scaling_params!$C$4-scaling_params!$B$4)))+MAX(0,MIN(1,(N3094-scaling_params!$B$5)/(scaling_params!$C$5-scaling_params!$B$5))))/2</f>
        <v>0.4529761905</v>
      </c>
      <c r="Z3094" s="15">
        <f>(MAX(0,MIN(1,(O3094-scaling_params!$B$6)/(scaling_params!$C$6-scaling_params!$B$6)))+MAX(0,MIN(1,1-(P3094-scaling_params!$B$7)/(scaling_params!$C$7-scaling_params!$B$7)))+MAX(0,MIN(1,(T3094-scaling_params!$B$11)/(scaling_params!$C$11-scaling_params!$B$11))))/3</f>
        <v>0.5685423755</v>
      </c>
      <c r="AA3094" s="15">
        <f>(MAX(0,MIN(1,1-(Q3094-scaling_params!$B$8)/(scaling_params!$C$8-scaling_params!$B$8)))+MAX(0,MIN(1,(R3094-scaling_params!$B$9)/(scaling_params!$C$9-scaling_params!$B$9)))+MAX(0,MIN(1,(S3094-scaling_params!$B$10)/(scaling_params!$C$10-scaling_params!$B$10))))/3</f>
        <v>0.618315508</v>
      </c>
      <c r="AB3094" s="15">
        <f>(MAX(0,MIN(1,(U3094-scaling_params!$B$12)/(scaling_params!$C$12-scaling_params!$B$12)))+MAX(0,MIN(1,(V3094-scaling_params!$B$13)/(scaling_params!$C$13-scaling_params!$B$13))))/2</f>
        <v>0.5340909091</v>
      </c>
      <c r="AC3094" s="13">
        <f>(scaling_params!$G$2*X3094+scaling_params!$G$3*Y3094+scaling_params!$G$4*Z3094+scaling_params!$G$5*AA3094+scaling_params!$G$6*AB3094)*100</f>
        <v>46.40869432</v>
      </c>
      <c r="AD3094" s="11" t="s">
        <v>684</v>
      </c>
      <c r="AE3094" s="11">
        <f t="shared" si="2"/>
        <v>1</v>
      </c>
    </row>
    <row r="3095" ht="15.75" customHeight="1">
      <c r="A3095" s="11" t="s">
        <v>730</v>
      </c>
      <c r="B3095" s="11" t="s">
        <v>683</v>
      </c>
      <c r="C3095" s="11" t="s">
        <v>328</v>
      </c>
      <c r="D3095" s="11" t="s">
        <v>177</v>
      </c>
      <c r="E3095" s="12">
        <v>2025.0</v>
      </c>
      <c r="F3095" s="11" t="s">
        <v>166</v>
      </c>
      <c r="G3095" s="11" t="s">
        <v>184</v>
      </c>
      <c r="H3095" s="11">
        <v>4.0</v>
      </c>
      <c r="I3095" s="13">
        <v>8.6</v>
      </c>
      <c r="J3095" s="11">
        <v>1.0</v>
      </c>
      <c r="K3095" s="13">
        <v>2.6</v>
      </c>
      <c r="L3095" s="13">
        <v>7.0</v>
      </c>
      <c r="M3095" s="11">
        <v>21.0</v>
      </c>
      <c r="N3095" s="14">
        <v>0.84</v>
      </c>
      <c r="O3095" s="13">
        <v>71.2</v>
      </c>
      <c r="P3095" s="13">
        <v>7.4</v>
      </c>
      <c r="Q3095" s="13">
        <v>15.2</v>
      </c>
      <c r="R3095" s="13">
        <v>14.6</v>
      </c>
      <c r="S3095" s="13">
        <v>4.0</v>
      </c>
      <c r="T3095" s="13">
        <v>3.5</v>
      </c>
      <c r="U3095" s="13">
        <v>1.9</v>
      </c>
      <c r="V3095" s="13">
        <v>67.5</v>
      </c>
      <c r="W3095" s="11" t="str">
        <f t="shared" si="1"/>
        <v>Benchmark|Bankinter|Retail|2025</v>
      </c>
      <c r="X3095" s="15">
        <f>(MAX(0,MIN(1,1-(K3095-scaling_params!$B$2)/(scaling_params!$C$2-scaling_params!$B$2)))+MAX(0,MIN(1,(L3095-scaling_params!$B$3)/(scaling_params!$C$3-scaling_params!$B$3))))/2</f>
        <v>0.5274509804</v>
      </c>
      <c r="Y3095" s="15">
        <f>(MAX(0,MIN(1,(M3095-scaling_params!$B$4)/(scaling_params!$C$4-scaling_params!$B$4)))+MAX(0,MIN(1,(N3095-scaling_params!$B$5)/(scaling_params!$C$5-scaling_params!$B$5))))/2</f>
        <v>0.6613095238</v>
      </c>
      <c r="Z3095" s="15">
        <f>(MAX(0,MIN(1,(O3095-scaling_params!$B$6)/(scaling_params!$C$6-scaling_params!$B$6)))+MAX(0,MIN(1,1-(P3095-scaling_params!$B$7)/(scaling_params!$C$7-scaling_params!$B$7)))+MAX(0,MIN(1,(T3095-scaling_params!$B$11)/(scaling_params!$C$11-scaling_params!$B$11))))/3</f>
        <v>0.593562445</v>
      </c>
      <c r="AA3095" s="15">
        <f>(MAX(0,MIN(1,1-(Q3095-scaling_params!$B$8)/(scaling_params!$C$8-scaling_params!$B$8)))+MAX(0,MIN(1,(R3095-scaling_params!$B$9)/(scaling_params!$C$9-scaling_params!$B$9)))+MAX(0,MIN(1,(S3095-scaling_params!$B$10)/(scaling_params!$C$10-scaling_params!$B$10))))/3</f>
        <v>0.6094790045</v>
      </c>
      <c r="AB3095" s="15">
        <f>(MAX(0,MIN(1,(U3095-scaling_params!$B$12)/(scaling_params!$C$12-scaling_params!$B$12)))+MAX(0,MIN(1,(V3095-scaling_params!$B$13)/(scaling_params!$C$13-scaling_params!$B$13))))/2</f>
        <v>0.4440909091</v>
      </c>
      <c r="AC3095" s="13">
        <f>(scaling_params!$G$2*X3095+scaling_params!$G$3*Y3095+scaling_params!$G$4*Z3095+scaling_params!$G$5*AA3095+scaling_params!$G$6*AB3095)*100</f>
        <v>57.85169251</v>
      </c>
      <c r="AD3095" s="11" t="s">
        <v>684</v>
      </c>
      <c r="AE3095" s="11">
        <f t="shared" si="2"/>
        <v>1</v>
      </c>
    </row>
    <row r="3096" ht="15.75" customHeight="1">
      <c r="A3096" s="11" t="s">
        <v>731</v>
      </c>
      <c r="B3096" s="11" t="s">
        <v>683</v>
      </c>
      <c r="C3096" s="11" t="s">
        <v>328</v>
      </c>
      <c r="D3096" s="11" t="s">
        <v>174</v>
      </c>
      <c r="E3096" s="12">
        <v>2024.0</v>
      </c>
      <c r="F3096" s="11" t="s">
        <v>166</v>
      </c>
      <c r="G3096" s="11" t="s">
        <v>172</v>
      </c>
      <c r="H3096" s="11">
        <v>5.0</v>
      </c>
      <c r="I3096" s="13">
        <v>8.9</v>
      </c>
      <c r="J3096" s="11">
        <v>0.0</v>
      </c>
      <c r="K3096" s="13">
        <v>3.1</v>
      </c>
      <c r="L3096" s="13">
        <v>4.3</v>
      </c>
      <c r="M3096" s="11">
        <v>-18.0</v>
      </c>
      <c r="N3096" s="14">
        <v>0.73</v>
      </c>
      <c r="O3096" s="13">
        <v>60.5</v>
      </c>
      <c r="P3096" s="13">
        <v>7.7</v>
      </c>
      <c r="Q3096" s="13">
        <v>19.0</v>
      </c>
      <c r="R3096" s="13">
        <v>11.0</v>
      </c>
      <c r="S3096" s="13">
        <v>3.1</v>
      </c>
      <c r="T3096" s="13">
        <v>2.5</v>
      </c>
      <c r="U3096" s="13">
        <v>1.5</v>
      </c>
      <c r="V3096" s="13">
        <v>55.4</v>
      </c>
      <c r="W3096" s="11" t="str">
        <f t="shared" si="1"/>
        <v>Benchmark|Bankinter|Digital|2024</v>
      </c>
      <c r="X3096" s="15">
        <f>(MAX(0,MIN(1,1-(K3096-scaling_params!$B$2)/(scaling_params!$C$2-scaling_params!$B$2)))+MAX(0,MIN(1,(L3096-scaling_params!$B$3)/(scaling_params!$C$3-scaling_params!$B$3))))/2</f>
        <v>0.2455882353</v>
      </c>
      <c r="Y3096" s="15">
        <f>(MAX(0,MIN(1,(M3096-scaling_params!$B$4)/(scaling_params!$C$4-scaling_params!$B$4)))+MAX(0,MIN(1,(N3096-scaling_params!$B$5)/(scaling_params!$C$5-scaling_params!$B$5))))/2</f>
        <v>0.3380952381</v>
      </c>
      <c r="Z3096" s="15">
        <f>(MAX(0,MIN(1,(O3096-scaling_params!$B$6)/(scaling_params!$C$6-scaling_params!$B$6)))+MAX(0,MIN(1,1-(P3096-scaling_params!$B$7)/(scaling_params!$C$7-scaling_params!$B$7)))+MAX(0,MIN(1,(T3096-scaling_params!$B$11)/(scaling_params!$C$11-scaling_params!$B$11))))/3</f>
        <v>0.294729666</v>
      </c>
      <c r="AA3096" s="15">
        <f>(MAX(0,MIN(1,1-(Q3096-scaling_params!$B$8)/(scaling_params!$C$8-scaling_params!$B$8)))+MAX(0,MIN(1,(R3096-scaling_params!$B$9)/(scaling_params!$C$9-scaling_params!$B$9)))+MAX(0,MIN(1,(S3096-scaling_params!$B$10)/(scaling_params!$C$10-scaling_params!$B$10))))/3</f>
        <v>0.2254055823</v>
      </c>
      <c r="AB3096" s="15">
        <f>(MAX(0,MIN(1,(U3096-scaling_params!$B$12)/(scaling_params!$C$12-scaling_params!$B$12)))+MAX(0,MIN(1,(V3096-scaling_params!$B$13)/(scaling_params!$C$13-scaling_params!$B$13))))/2</f>
        <v>0.2340909091</v>
      </c>
      <c r="AC3096" s="13">
        <f>(scaling_params!$G$2*X3096+scaling_params!$G$3*Y3096+scaling_params!$G$4*Z3096+scaling_params!$G$5*AA3096+scaling_params!$G$6*AB3096)*100</f>
        <v>27.37211975</v>
      </c>
      <c r="AD3096" s="11" t="s">
        <v>684</v>
      </c>
      <c r="AE3096" s="11">
        <f t="shared" si="2"/>
        <v>1</v>
      </c>
    </row>
    <row r="3097" ht="15.75" customHeight="1">
      <c r="A3097" s="11" t="s">
        <v>731</v>
      </c>
      <c r="B3097" s="11" t="s">
        <v>683</v>
      </c>
      <c r="C3097" s="11" t="s">
        <v>328</v>
      </c>
      <c r="D3097" s="11" t="s">
        <v>174</v>
      </c>
      <c r="E3097" s="12">
        <v>2025.0</v>
      </c>
      <c r="F3097" s="11" t="s">
        <v>166</v>
      </c>
      <c r="G3097" s="11" t="s">
        <v>172</v>
      </c>
      <c r="H3097" s="11">
        <v>5.0</v>
      </c>
      <c r="I3097" s="13">
        <v>8.6</v>
      </c>
      <c r="J3097" s="11">
        <v>1.0</v>
      </c>
      <c r="K3097" s="13">
        <v>3.1</v>
      </c>
      <c r="L3097" s="13">
        <v>4.4</v>
      </c>
      <c r="M3097" s="11">
        <v>-9.0</v>
      </c>
      <c r="N3097" s="14">
        <v>0.67</v>
      </c>
      <c r="O3097" s="13">
        <v>66.8</v>
      </c>
      <c r="P3097" s="13">
        <v>8.0</v>
      </c>
      <c r="Q3097" s="13">
        <v>16.9</v>
      </c>
      <c r="R3097" s="13">
        <v>10.8</v>
      </c>
      <c r="S3097" s="13">
        <v>2.6</v>
      </c>
      <c r="T3097" s="13">
        <v>2.0</v>
      </c>
      <c r="U3097" s="13">
        <v>1.7</v>
      </c>
      <c r="V3097" s="13">
        <v>55.9</v>
      </c>
      <c r="W3097" s="11" t="str">
        <f t="shared" si="1"/>
        <v>Benchmark|Bankinter|Digital|2025</v>
      </c>
      <c r="X3097" s="15">
        <f>(MAX(0,MIN(1,1-(K3097-scaling_params!$B$2)/(scaling_params!$C$2-scaling_params!$B$2)))+MAX(0,MIN(1,(L3097-scaling_params!$B$3)/(scaling_params!$C$3-scaling_params!$B$3))))/2</f>
        <v>0.2529411765</v>
      </c>
      <c r="Y3097" s="15">
        <f>(MAX(0,MIN(1,(M3097-scaling_params!$B$4)/(scaling_params!$C$4-scaling_params!$B$4)))+MAX(0,MIN(1,(N3097-scaling_params!$B$5)/(scaling_params!$C$5-scaling_params!$B$5))))/2</f>
        <v>0.305952381</v>
      </c>
      <c r="Z3097" s="15">
        <f>(MAX(0,MIN(1,(O3097-scaling_params!$B$6)/(scaling_params!$C$6-scaling_params!$B$6)))+MAX(0,MIN(1,1-(P3097-scaling_params!$B$7)/(scaling_params!$C$7-scaling_params!$B$7)))+MAX(0,MIN(1,(T3097-scaling_params!$B$11)/(scaling_params!$C$11-scaling_params!$B$11))))/3</f>
        <v>0.3240439874</v>
      </c>
      <c r="AA3097" s="15">
        <f>(MAX(0,MIN(1,1-(Q3097-scaling_params!$B$8)/(scaling_params!$C$8-scaling_params!$B$8)))+MAX(0,MIN(1,(R3097-scaling_params!$B$9)/(scaling_params!$C$9-scaling_params!$B$9)))+MAX(0,MIN(1,(S3097-scaling_params!$B$10)/(scaling_params!$C$10-scaling_params!$B$10))))/3</f>
        <v>0.2474926104</v>
      </c>
      <c r="AB3097" s="15">
        <f>(MAX(0,MIN(1,(U3097-scaling_params!$B$12)/(scaling_params!$C$12-scaling_params!$B$12)))+MAX(0,MIN(1,(V3097-scaling_params!$B$13)/(scaling_params!$C$13-scaling_params!$B$13))))/2</f>
        <v>0.2886363636</v>
      </c>
      <c r="AC3097" s="13">
        <f>(scaling_params!$G$2*X3097+scaling_params!$G$3*Y3097+scaling_params!$G$4*Z3097+scaling_params!$G$5*AA3097+scaling_params!$G$6*AB3097)*100</f>
        <v>28.51081134</v>
      </c>
      <c r="AD3097" s="11" t="s">
        <v>684</v>
      </c>
      <c r="AE3097" s="11">
        <f t="shared" si="2"/>
        <v>1</v>
      </c>
    </row>
    <row r="3098" ht="15.75" customHeight="1">
      <c r="A3098" s="11" t="s">
        <v>732</v>
      </c>
      <c r="B3098" s="11" t="s">
        <v>683</v>
      </c>
      <c r="C3098" s="11" t="s">
        <v>328</v>
      </c>
      <c r="D3098" s="11" t="s">
        <v>174</v>
      </c>
      <c r="E3098" s="12">
        <v>2024.0</v>
      </c>
      <c r="F3098" s="11" t="s">
        <v>171</v>
      </c>
      <c r="G3098" s="11" t="s">
        <v>167</v>
      </c>
      <c r="H3098" s="11">
        <v>3.0</v>
      </c>
      <c r="I3098" s="13">
        <v>8.9</v>
      </c>
      <c r="J3098" s="11">
        <v>1.0</v>
      </c>
      <c r="K3098" s="13">
        <v>3.1</v>
      </c>
      <c r="L3098" s="13">
        <v>6.0</v>
      </c>
      <c r="M3098" s="11">
        <v>-3.0</v>
      </c>
      <c r="N3098" s="14">
        <v>0.72</v>
      </c>
      <c r="O3098" s="13">
        <v>60.5</v>
      </c>
      <c r="P3098" s="13">
        <v>7.7</v>
      </c>
      <c r="Q3098" s="13">
        <v>19.0</v>
      </c>
      <c r="R3098" s="13">
        <v>11.0</v>
      </c>
      <c r="S3098" s="13">
        <v>3.3</v>
      </c>
      <c r="T3098" s="13">
        <v>3.2</v>
      </c>
      <c r="U3098" s="13">
        <v>1.5</v>
      </c>
      <c r="V3098" s="13">
        <v>64.9</v>
      </c>
      <c r="W3098" s="11" t="str">
        <f t="shared" si="1"/>
        <v>Benchmark|Bankinter|Digital|2024</v>
      </c>
      <c r="X3098" s="15">
        <f>(MAX(0,MIN(1,1-(K3098-scaling_params!$B$2)/(scaling_params!$C$2-scaling_params!$B$2)))+MAX(0,MIN(1,(L3098-scaling_params!$B$3)/(scaling_params!$C$3-scaling_params!$B$3))))/2</f>
        <v>0.3705882353</v>
      </c>
      <c r="Y3098" s="15">
        <f>(MAX(0,MIN(1,(M3098-scaling_params!$B$4)/(scaling_params!$C$4-scaling_params!$B$4)))+MAX(0,MIN(1,(N3098-scaling_params!$B$5)/(scaling_params!$C$5-scaling_params!$B$5))))/2</f>
        <v>0.3970238095</v>
      </c>
      <c r="Z3098" s="15">
        <f>(MAX(0,MIN(1,(O3098-scaling_params!$B$6)/(scaling_params!$C$6-scaling_params!$B$6)))+MAX(0,MIN(1,1-(P3098-scaling_params!$B$7)/(scaling_params!$C$7-scaling_params!$B$7)))+MAX(0,MIN(1,(T3098-scaling_params!$B$11)/(scaling_params!$C$11-scaling_params!$B$11))))/3</f>
        <v>0.3613963327</v>
      </c>
      <c r="AA3098" s="15">
        <f>(MAX(0,MIN(1,1-(Q3098-scaling_params!$B$8)/(scaling_params!$C$8-scaling_params!$B$8)))+MAX(0,MIN(1,(R3098-scaling_params!$B$9)/(scaling_params!$C$9-scaling_params!$B$9)))+MAX(0,MIN(1,(S3098-scaling_params!$B$10)/(scaling_params!$C$10-scaling_params!$B$10))))/3</f>
        <v>0.2450134254</v>
      </c>
      <c r="AB3098" s="15">
        <f>(MAX(0,MIN(1,(U3098-scaling_params!$B$12)/(scaling_params!$C$12-scaling_params!$B$12)))+MAX(0,MIN(1,(V3098-scaling_params!$B$13)/(scaling_params!$C$13-scaling_params!$B$13))))/2</f>
        <v>0.3204545455</v>
      </c>
      <c r="AC3098" s="13">
        <f>(scaling_params!$G$2*X3098+scaling_params!$G$3*Y3098+scaling_params!$G$4*Z3098+scaling_params!$G$5*AA3098+scaling_params!$G$6*AB3098)*100</f>
        <v>34.62529679</v>
      </c>
      <c r="AD3098" s="11" t="s">
        <v>684</v>
      </c>
      <c r="AE3098" s="11">
        <f t="shared" si="2"/>
        <v>1</v>
      </c>
    </row>
    <row r="3099" ht="15.75" customHeight="1">
      <c r="A3099" s="11" t="s">
        <v>732</v>
      </c>
      <c r="B3099" s="11" t="s">
        <v>683</v>
      </c>
      <c r="C3099" s="11" t="s">
        <v>328</v>
      </c>
      <c r="D3099" s="11" t="s">
        <v>174</v>
      </c>
      <c r="E3099" s="12">
        <v>2025.0</v>
      </c>
      <c r="F3099" s="11" t="s">
        <v>171</v>
      </c>
      <c r="G3099" s="11" t="s">
        <v>167</v>
      </c>
      <c r="H3099" s="11">
        <v>3.0</v>
      </c>
      <c r="I3099" s="13">
        <v>8.6</v>
      </c>
      <c r="J3099" s="11">
        <v>0.0</v>
      </c>
      <c r="K3099" s="13">
        <v>3.1</v>
      </c>
      <c r="L3099" s="13">
        <v>6.1</v>
      </c>
      <c r="M3099" s="11">
        <v>2.0</v>
      </c>
      <c r="N3099" s="14">
        <v>0.72</v>
      </c>
      <c r="O3099" s="13">
        <v>66.8</v>
      </c>
      <c r="P3099" s="13">
        <v>8.0</v>
      </c>
      <c r="Q3099" s="13">
        <v>16.9</v>
      </c>
      <c r="R3099" s="13">
        <v>10.8</v>
      </c>
      <c r="S3099" s="13">
        <v>3.2</v>
      </c>
      <c r="T3099" s="13">
        <v>2.8</v>
      </c>
      <c r="U3099" s="13">
        <v>1.7</v>
      </c>
      <c r="V3099" s="13">
        <v>62.3</v>
      </c>
      <c r="W3099" s="11" t="str">
        <f t="shared" si="1"/>
        <v>Benchmark|Bankinter|Digital|2025</v>
      </c>
      <c r="X3099" s="15">
        <f>(MAX(0,MIN(1,1-(K3099-scaling_params!$B$2)/(scaling_params!$C$2-scaling_params!$B$2)))+MAX(0,MIN(1,(L3099-scaling_params!$B$3)/(scaling_params!$C$3-scaling_params!$B$3))))/2</f>
        <v>0.3779411765</v>
      </c>
      <c r="Y3099" s="15">
        <f>(MAX(0,MIN(1,(M3099-scaling_params!$B$4)/(scaling_params!$C$4-scaling_params!$B$4)))+MAX(0,MIN(1,(N3099-scaling_params!$B$5)/(scaling_params!$C$5-scaling_params!$B$5))))/2</f>
        <v>0.4208333333</v>
      </c>
      <c r="Z3099" s="15">
        <f>(MAX(0,MIN(1,(O3099-scaling_params!$B$6)/(scaling_params!$C$6-scaling_params!$B$6)))+MAX(0,MIN(1,1-(P3099-scaling_params!$B$7)/(scaling_params!$C$7-scaling_params!$B$7)))+MAX(0,MIN(1,(T3099-scaling_params!$B$11)/(scaling_params!$C$11-scaling_params!$B$11))))/3</f>
        <v>0.4002344636</v>
      </c>
      <c r="AA3099" s="15">
        <f>(MAX(0,MIN(1,1-(Q3099-scaling_params!$B$8)/(scaling_params!$C$8-scaling_params!$B$8)))+MAX(0,MIN(1,(R3099-scaling_params!$B$9)/(scaling_params!$C$9-scaling_params!$B$9)))+MAX(0,MIN(1,(S3099-scaling_params!$B$10)/(scaling_params!$C$10-scaling_params!$B$10))))/3</f>
        <v>0.3063161398</v>
      </c>
      <c r="AB3099" s="15">
        <f>(MAX(0,MIN(1,(U3099-scaling_params!$B$12)/(scaling_params!$C$12-scaling_params!$B$12)))+MAX(0,MIN(1,(V3099-scaling_params!$B$13)/(scaling_params!$C$13-scaling_params!$B$13))))/2</f>
        <v>0.3468181818</v>
      </c>
      <c r="AC3099" s="13">
        <f>(scaling_params!$G$2*X3099+scaling_params!$G$3*Y3099+scaling_params!$G$4*Z3099+scaling_params!$G$5*AA3099+scaling_params!$G$6*AB3099)*100</f>
        <v>37.66032948</v>
      </c>
      <c r="AD3099" s="11" t="s">
        <v>684</v>
      </c>
      <c r="AE3099" s="11">
        <f t="shared" si="2"/>
        <v>1</v>
      </c>
    </row>
    <row r="3100" ht="15.75" customHeight="1">
      <c r="A3100" s="11" t="s">
        <v>733</v>
      </c>
      <c r="B3100" s="11" t="s">
        <v>683</v>
      </c>
      <c r="C3100" s="11" t="s">
        <v>328</v>
      </c>
      <c r="D3100" s="11" t="s">
        <v>181</v>
      </c>
      <c r="E3100" s="12">
        <v>2024.0</v>
      </c>
      <c r="F3100" s="11" t="s">
        <v>166</v>
      </c>
      <c r="G3100" s="11" t="s">
        <v>172</v>
      </c>
      <c r="H3100" s="11">
        <v>3.0</v>
      </c>
      <c r="I3100" s="13">
        <v>8.9</v>
      </c>
      <c r="J3100" s="11">
        <v>0.0</v>
      </c>
      <c r="K3100" s="13">
        <v>1.7</v>
      </c>
      <c r="L3100" s="13">
        <v>7.0</v>
      </c>
      <c r="M3100" s="11">
        <v>2.0</v>
      </c>
      <c r="N3100" s="14">
        <v>0.78</v>
      </c>
      <c r="O3100" s="13">
        <v>71.1</v>
      </c>
      <c r="P3100" s="13">
        <v>5.9</v>
      </c>
      <c r="Q3100" s="13">
        <v>16.5</v>
      </c>
      <c r="R3100" s="13">
        <v>13.8</v>
      </c>
      <c r="S3100" s="13">
        <v>3.9</v>
      </c>
      <c r="T3100" s="13">
        <v>4.1</v>
      </c>
      <c r="U3100" s="13">
        <v>1.5</v>
      </c>
      <c r="V3100" s="13">
        <v>81.4</v>
      </c>
      <c r="W3100" s="11" t="str">
        <f t="shared" si="1"/>
        <v>Benchmark|Bankinter|Corporate|2024</v>
      </c>
      <c r="X3100" s="15">
        <f>(MAX(0,MIN(1,1-(K3100-scaling_params!$B$2)/(scaling_params!$C$2-scaling_params!$B$2)))+MAX(0,MIN(1,(L3100-scaling_params!$B$3)/(scaling_params!$C$3-scaling_params!$B$3))))/2</f>
        <v>0.6774509804</v>
      </c>
      <c r="Y3100" s="15">
        <f>(MAX(0,MIN(1,(M3100-scaling_params!$B$4)/(scaling_params!$C$4-scaling_params!$B$4)))+MAX(0,MIN(1,(N3100-scaling_params!$B$5)/(scaling_params!$C$5-scaling_params!$B$5))))/2</f>
        <v>0.4958333333</v>
      </c>
      <c r="Z3100" s="15">
        <f>(MAX(0,MIN(1,(O3100-scaling_params!$B$6)/(scaling_params!$C$6-scaling_params!$B$6)))+MAX(0,MIN(1,1-(P3100-scaling_params!$B$7)/(scaling_params!$C$7-scaling_params!$B$7)))+MAX(0,MIN(1,(T3100-scaling_params!$B$11)/(scaling_params!$C$11-scaling_params!$B$11))))/3</f>
        <v>0.7841902723</v>
      </c>
      <c r="AA3100" s="15">
        <f>(MAX(0,MIN(1,1-(Q3100-scaling_params!$B$8)/(scaling_params!$C$8-scaling_params!$B$8)))+MAX(0,MIN(1,(R3100-scaling_params!$B$9)/(scaling_params!$C$9-scaling_params!$B$9)))+MAX(0,MIN(1,(S3100-scaling_params!$B$10)/(scaling_params!$C$10-scaling_params!$B$10))))/3</f>
        <v>0.5166773844</v>
      </c>
      <c r="AB3100" s="15">
        <f>(MAX(0,MIN(1,(U3100-scaling_params!$B$12)/(scaling_params!$C$12-scaling_params!$B$12)))+MAX(0,MIN(1,(V3100-scaling_params!$B$13)/(scaling_params!$C$13-scaling_params!$B$13))))/2</f>
        <v>0.4704545455</v>
      </c>
      <c r="AC3100" s="13">
        <f>(scaling_params!$G$2*X3100+scaling_params!$G$3*Y3100+scaling_params!$G$4*Z3100+scaling_params!$G$5*AA3100+scaling_params!$G$6*AB3100)*100</f>
        <v>60.64553837</v>
      </c>
      <c r="AD3100" s="11" t="s">
        <v>684</v>
      </c>
      <c r="AE3100" s="11">
        <f t="shared" si="2"/>
        <v>1</v>
      </c>
    </row>
    <row r="3101" ht="15.75" customHeight="1">
      <c r="A3101" s="11" t="s">
        <v>733</v>
      </c>
      <c r="B3101" s="11" t="s">
        <v>683</v>
      </c>
      <c r="C3101" s="11" t="s">
        <v>328</v>
      </c>
      <c r="D3101" s="11" t="s">
        <v>181</v>
      </c>
      <c r="E3101" s="12">
        <v>2025.0</v>
      </c>
      <c r="F3101" s="11" t="s">
        <v>166</v>
      </c>
      <c r="G3101" s="11" t="s">
        <v>172</v>
      </c>
      <c r="H3101" s="11">
        <v>3.0</v>
      </c>
      <c r="I3101" s="13">
        <v>8.6</v>
      </c>
      <c r="J3101" s="11">
        <v>0.0</v>
      </c>
      <c r="K3101" s="13">
        <v>1.4</v>
      </c>
      <c r="L3101" s="13">
        <v>6.9</v>
      </c>
      <c r="M3101" s="11">
        <v>-6.0</v>
      </c>
      <c r="N3101" s="14">
        <v>0.79</v>
      </c>
      <c r="O3101" s="13">
        <v>73.8</v>
      </c>
      <c r="P3101" s="13">
        <v>5.6</v>
      </c>
      <c r="Q3101" s="13">
        <v>14.9</v>
      </c>
      <c r="R3101" s="13">
        <v>13.8</v>
      </c>
      <c r="S3101" s="13">
        <v>4.0</v>
      </c>
      <c r="T3101" s="13">
        <v>3.5</v>
      </c>
      <c r="U3101" s="13">
        <v>2.0</v>
      </c>
      <c r="V3101" s="13">
        <v>79.1</v>
      </c>
      <c r="W3101" s="11" t="str">
        <f t="shared" si="1"/>
        <v>Benchmark|Bankinter|Corporate|2025</v>
      </c>
      <c r="X3101" s="15">
        <f>(MAX(0,MIN(1,1-(K3101-scaling_params!$B$2)/(scaling_params!$C$2-scaling_params!$B$2)))+MAX(0,MIN(1,(L3101-scaling_params!$B$3)/(scaling_params!$C$3-scaling_params!$B$3))))/2</f>
        <v>0.7200980392</v>
      </c>
      <c r="Y3101" s="15">
        <f>(MAX(0,MIN(1,(M3101-scaling_params!$B$4)/(scaling_params!$C$4-scaling_params!$B$4)))+MAX(0,MIN(1,(N3101-scaling_params!$B$5)/(scaling_params!$C$5-scaling_params!$B$5))))/2</f>
        <v>0.4702380952</v>
      </c>
      <c r="Z3101" s="15">
        <f>(MAX(0,MIN(1,(O3101-scaling_params!$B$6)/(scaling_params!$C$6-scaling_params!$B$6)))+MAX(0,MIN(1,1-(P3101-scaling_params!$B$7)/(scaling_params!$C$7-scaling_params!$B$7)))+MAX(0,MIN(1,(T3101-scaling_params!$B$11)/(scaling_params!$C$11-scaling_params!$B$11))))/3</f>
        <v>0.7986288976</v>
      </c>
      <c r="AA3101" s="15">
        <f>(MAX(0,MIN(1,1-(Q3101-scaling_params!$B$8)/(scaling_params!$C$8-scaling_params!$B$8)))+MAX(0,MIN(1,(R3101-scaling_params!$B$9)/(scaling_params!$C$9-scaling_params!$B$9)))+MAX(0,MIN(1,(S3101-scaling_params!$B$10)/(scaling_params!$C$10-scaling_params!$B$10))))/3</f>
        <v>0.5870873666</v>
      </c>
      <c r="AB3101" s="15">
        <f>(MAX(0,MIN(1,(U3101-scaling_params!$B$12)/(scaling_params!$C$12-scaling_params!$B$12)))+MAX(0,MIN(1,(V3101-scaling_params!$B$13)/(scaling_params!$C$13-scaling_params!$B$13))))/2</f>
        <v>0.5745454545</v>
      </c>
      <c r="AC3101" s="13">
        <f>(scaling_params!$G$2*X3101+scaling_params!$G$3*Y3101+scaling_params!$G$4*Z3101+scaling_params!$G$5*AA3101+scaling_params!$G$6*AB3101)*100</f>
        <v>63.85305227</v>
      </c>
      <c r="AD3101" s="11" t="s">
        <v>684</v>
      </c>
      <c r="AE3101" s="11">
        <f t="shared" si="2"/>
        <v>1</v>
      </c>
    </row>
    <row r="3102" ht="15.75" customHeight="1">
      <c r="A3102" s="11" t="s">
        <v>734</v>
      </c>
      <c r="B3102" s="11" t="s">
        <v>683</v>
      </c>
      <c r="C3102" s="11" t="s">
        <v>328</v>
      </c>
      <c r="D3102" s="11" t="s">
        <v>177</v>
      </c>
      <c r="E3102" s="12">
        <v>2024.0</v>
      </c>
      <c r="F3102" s="11" t="s">
        <v>166</v>
      </c>
      <c r="G3102" s="11" t="s">
        <v>167</v>
      </c>
      <c r="H3102" s="11">
        <v>2.0</v>
      </c>
      <c r="I3102" s="13">
        <v>8.9</v>
      </c>
      <c r="J3102" s="11">
        <v>0.0</v>
      </c>
      <c r="K3102" s="13">
        <v>2.8</v>
      </c>
      <c r="L3102" s="13">
        <v>5.8</v>
      </c>
      <c r="M3102" s="11">
        <v>-5.0</v>
      </c>
      <c r="N3102" s="14">
        <v>0.73</v>
      </c>
      <c r="O3102" s="13">
        <v>67.5</v>
      </c>
      <c r="P3102" s="13">
        <v>7.0</v>
      </c>
      <c r="Q3102" s="13">
        <v>16.5</v>
      </c>
      <c r="R3102" s="13">
        <v>18.3</v>
      </c>
      <c r="S3102" s="13">
        <v>3.3</v>
      </c>
      <c r="T3102" s="13">
        <v>3.4</v>
      </c>
      <c r="U3102" s="13">
        <v>2.1</v>
      </c>
      <c r="V3102" s="13">
        <v>62.2</v>
      </c>
      <c r="W3102" s="11" t="str">
        <f t="shared" si="1"/>
        <v>Benchmark|Bankinter|Retail|2024</v>
      </c>
      <c r="X3102" s="15">
        <f>(MAX(0,MIN(1,1-(K3102-scaling_params!$B$2)/(scaling_params!$C$2-scaling_params!$B$2)))+MAX(0,MIN(1,(L3102-scaling_params!$B$3)/(scaling_params!$C$3-scaling_params!$B$3))))/2</f>
        <v>0.4058823529</v>
      </c>
      <c r="Y3102" s="15">
        <f>(MAX(0,MIN(1,(M3102-scaling_params!$B$4)/(scaling_params!$C$4-scaling_params!$B$4)))+MAX(0,MIN(1,(N3102-scaling_params!$B$5)/(scaling_params!$C$5-scaling_params!$B$5))))/2</f>
        <v>0.4</v>
      </c>
      <c r="Z3102" s="15">
        <f>(MAX(0,MIN(1,(O3102-scaling_params!$B$6)/(scaling_params!$C$6-scaling_params!$B$6)))+MAX(0,MIN(1,1-(P3102-scaling_params!$B$7)/(scaling_params!$C$7-scaling_params!$B$7)))+MAX(0,MIN(1,(T3102-scaling_params!$B$11)/(scaling_params!$C$11-scaling_params!$B$11))))/3</f>
        <v>0.5590185659</v>
      </c>
      <c r="AA3102" s="15">
        <f>(MAX(0,MIN(1,1-(Q3102-scaling_params!$B$8)/(scaling_params!$C$8-scaling_params!$B$8)))+MAX(0,MIN(1,(R3102-scaling_params!$B$9)/(scaling_params!$C$9-scaling_params!$B$9)))+MAX(0,MIN(1,(S3102-scaling_params!$B$10)/(scaling_params!$C$10-scaling_params!$B$10))))/3</f>
        <v>0.6477272727</v>
      </c>
      <c r="AB3102" s="15">
        <f>(MAX(0,MIN(1,(U3102-scaling_params!$B$12)/(scaling_params!$C$12-scaling_params!$B$12)))+MAX(0,MIN(1,(V3102-scaling_params!$B$13)/(scaling_params!$C$13-scaling_params!$B$13))))/2</f>
        <v>0.4459090909</v>
      </c>
      <c r="AC3102" s="13">
        <f>(scaling_params!$G$2*X3102+scaling_params!$G$3*Y3102+scaling_params!$G$4*Z3102+scaling_params!$G$5*AA3102+scaling_params!$G$6*AB3102)*100</f>
        <v>48.73689887</v>
      </c>
      <c r="AD3102" s="11" t="s">
        <v>684</v>
      </c>
      <c r="AE3102" s="11">
        <f t="shared" si="2"/>
        <v>1</v>
      </c>
    </row>
    <row r="3103" ht="15.75" customHeight="1">
      <c r="A3103" s="11" t="s">
        <v>734</v>
      </c>
      <c r="B3103" s="11" t="s">
        <v>683</v>
      </c>
      <c r="C3103" s="11" t="s">
        <v>328</v>
      </c>
      <c r="D3103" s="11" t="s">
        <v>177</v>
      </c>
      <c r="E3103" s="12">
        <v>2025.0</v>
      </c>
      <c r="F3103" s="11" t="s">
        <v>166</v>
      </c>
      <c r="G3103" s="11" t="s">
        <v>167</v>
      </c>
      <c r="H3103" s="11">
        <v>2.0</v>
      </c>
      <c r="I3103" s="13">
        <v>8.6</v>
      </c>
      <c r="J3103" s="11">
        <v>0.0</v>
      </c>
      <c r="K3103" s="13">
        <v>2.6</v>
      </c>
      <c r="L3103" s="13">
        <v>6.4</v>
      </c>
      <c r="M3103" s="11">
        <v>13.0</v>
      </c>
      <c r="N3103" s="14">
        <v>0.72</v>
      </c>
      <c r="O3103" s="13">
        <v>71.2</v>
      </c>
      <c r="P3103" s="13">
        <v>7.4</v>
      </c>
      <c r="Q3103" s="13">
        <v>15.2</v>
      </c>
      <c r="R3103" s="13">
        <v>14.6</v>
      </c>
      <c r="S3103" s="13">
        <v>3.3</v>
      </c>
      <c r="T3103" s="13">
        <v>2.7</v>
      </c>
      <c r="U3103" s="13">
        <v>1.9</v>
      </c>
      <c r="V3103" s="13">
        <v>56.5</v>
      </c>
      <c r="W3103" s="11" t="str">
        <f t="shared" si="1"/>
        <v>Benchmark|Bankinter|Retail|2025</v>
      </c>
      <c r="X3103" s="15">
        <f>(MAX(0,MIN(1,1-(K3103-scaling_params!$B$2)/(scaling_params!$C$2-scaling_params!$B$2)))+MAX(0,MIN(1,(L3103-scaling_params!$B$3)/(scaling_params!$C$3-scaling_params!$B$3))))/2</f>
        <v>0.4833333333</v>
      </c>
      <c r="Y3103" s="15">
        <f>(MAX(0,MIN(1,(M3103-scaling_params!$B$4)/(scaling_params!$C$4-scaling_params!$B$4)))+MAX(0,MIN(1,(N3103-scaling_params!$B$5)/(scaling_params!$C$5-scaling_params!$B$5))))/2</f>
        <v>0.4732142857</v>
      </c>
      <c r="Z3103" s="15">
        <f>(MAX(0,MIN(1,(O3103-scaling_params!$B$6)/(scaling_params!$C$6-scaling_params!$B$6)))+MAX(0,MIN(1,1-(P3103-scaling_params!$B$7)/(scaling_params!$C$7-scaling_params!$B$7)))+MAX(0,MIN(1,(T3103-scaling_params!$B$11)/(scaling_params!$C$11-scaling_params!$B$11))))/3</f>
        <v>0.5173719689</v>
      </c>
      <c r="AA3103" s="15">
        <f>(MAX(0,MIN(1,1-(Q3103-scaling_params!$B$8)/(scaling_params!$C$8-scaling_params!$B$8)))+MAX(0,MIN(1,(R3103-scaling_params!$B$9)/(scaling_params!$C$9-scaling_params!$B$9)))+MAX(0,MIN(1,(S3103-scaling_params!$B$10)/(scaling_params!$C$10-scaling_params!$B$10))))/3</f>
        <v>0.5408515535</v>
      </c>
      <c r="AB3103" s="15">
        <f>(MAX(0,MIN(1,(U3103-scaling_params!$B$12)/(scaling_params!$C$12-scaling_params!$B$12)))+MAX(0,MIN(1,(V3103-scaling_params!$B$13)/(scaling_params!$C$13-scaling_params!$B$13))))/2</f>
        <v>0.3440909091</v>
      </c>
      <c r="AC3103" s="13">
        <f>(scaling_params!$G$2*X3103+scaling_params!$G$3*Y3103+scaling_params!$G$4*Z3103+scaling_params!$G$5*AA3103+scaling_params!$G$6*AB3103)*100</f>
        <v>48.21637038</v>
      </c>
      <c r="AD3103" s="11" t="s">
        <v>684</v>
      </c>
      <c r="AE3103" s="11">
        <f t="shared" si="2"/>
        <v>1</v>
      </c>
    </row>
    <row r="3104" ht="15.75" customHeight="1">
      <c r="A3104" s="11" t="s">
        <v>735</v>
      </c>
      <c r="B3104" s="11" t="s">
        <v>683</v>
      </c>
      <c r="C3104" s="11" t="s">
        <v>328</v>
      </c>
      <c r="D3104" s="11" t="s">
        <v>165</v>
      </c>
      <c r="E3104" s="12">
        <v>2024.0</v>
      </c>
      <c r="F3104" s="11" t="s">
        <v>171</v>
      </c>
      <c r="G3104" s="11" t="s">
        <v>167</v>
      </c>
      <c r="H3104" s="11">
        <v>1.0</v>
      </c>
      <c r="I3104" s="13">
        <v>8.9</v>
      </c>
      <c r="J3104" s="11">
        <v>0.0</v>
      </c>
      <c r="K3104" s="13">
        <v>3.3</v>
      </c>
      <c r="L3104" s="13">
        <v>5.6</v>
      </c>
      <c r="M3104" s="11">
        <v>6.0</v>
      </c>
      <c r="N3104" s="14">
        <v>0.68</v>
      </c>
      <c r="O3104" s="13">
        <v>65.3</v>
      </c>
      <c r="P3104" s="13">
        <v>7.3</v>
      </c>
      <c r="Q3104" s="13">
        <v>15.9</v>
      </c>
      <c r="R3104" s="13">
        <v>12.6</v>
      </c>
      <c r="S3104" s="13">
        <v>3.2</v>
      </c>
      <c r="T3104" s="13">
        <v>3.1</v>
      </c>
      <c r="U3104" s="13">
        <v>1.5</v>
      </c>
      <c r="V3104" s="13">
        <v>62.2</v>
      </c>
      <c r="W3104" s="11" t="str">
        <f t="shared" si="1"/>
        <v>Benchmark|Bankinter|Operations|2024</v>
      </c>
      <c r="X3104" s="15">
        <f>(MAX(0,MIN(1,1-(K3104-scaling_params!$B$2)/(scaling_params!$C$2-scaling_params!$B$2)))+MAX(0,MIN(1,(L3104-scaling_params!$B$3)/(scaling_params!$C$3-scaling_params!$B$3))))/2</f>
        <v>0.3078431373</v>
      </c>
      <c r="Y3104" s="15">
        <f>(MAX(0,MIN(1,(M3104-scaling_params!$B$4)/(scaling_params!$C$4-scaling_params!$B$4)))+MAX(0,MIN(1,(N3104-scaling_params!$B$5)/(scaling_params!$C$5-scaling_params!$B$5))))/2</f>
        <v>0.3898809524</v>
      </c>
      <c r="Z3104" s="15">
        <f>(MAX(0,MIN(1,(O3104-scaling_params!$B$6)/(scaling_params!$C$6-scaling_params!$B$6)))+MAX(0,MIN(1,1-(P3104-scaling_params!$B$7)/(scaling_params!$C$7-scaling_params!$B$7)))+MAX(0,MIN(1,(T3104-scaling_params!$B$11)/(scaling_params!$C$11-scaling_params!$B$11))))/3</f>
        <v>0.46711648</v>
      </c>
      <c r="AA3104" s="15">
        <f>(MAX(0,MIN(1,1-(Q3104-scaling_params!$B$8)/(scaling_params!$C$8-scaling_params!$B$8)))+MAX(0,MIN(1,(R3104-scaling_params!$B$9)/(scaling_params!$C$9-scaling_params!$B$9)))+MAX(0,MIN(1,(S3104-scaling_params!$B$10)/(scaling_params!$C$10-scaling_params!$B$10))))/3</f>
        <v>0.4201442948</v>
      </c>
      <c r="AB3104" s="15">
        <f>(MAX(0,MIN(1,(U3104-scaling_params!$B$12)/(scaling_params!$C$12-scaling_params!$B$12)))+MAX(0,MIN(1,(V3104-scaling_params!$B$13)/(scaling_params!$C$13-scaling_params!$B$13))))/2</f>
        <v>0.2959090909</v>
      </c>
      <c r="AC3104" s="13">
        <f>(scaling_params!$G$2*X3104+scaling_params!$G$3*Y3104+scaling_params!$G$4*Z3104+scaling_params!$G$5*AA3104+scaling_params!$G$6*AB3104)*100</f>
        <v>38.26002025</v>
      </c>
      <c r="AD3104" s="11" t="s">
        <v>684</v>
      </c>
      <c r="AE3104" s="11">
        <f t="shared" si="2"/>
        <v>1</v>
      </c>
    </row>
    <row r="3105" ht="15.75" customHeight="1">
      <c r="A3105" s="11" t="s">
        <v>735</v>
      </c>
      <c r="B3105" s="11" t="s">
        <v>683</v>
      </c>
      <c r="C3105" s="11" t="s">
        <v>328</v>
      </c>
      <c r="D3105" s="11" t="s">
        <v>165</v>
      </c>
      <c r="E3105" s="12">
        <v>2025.0</v>
      </c>
      <c r="F3105" s="11" t="s">
        <v>171</v>
      </c>
      <c r="G3105" s="11" t="s">
        <v>167</v>
      </c>
      <c r="H3105" s="11">
        <v>1.0</v>
      </c>
      <c r="I3105" s="13">
        <v>8.6</v>
      </c>
      <c r="J3105" s="11">
        <v>0.0</v>
      </c>
      <c r="K3105" s="13">
        <v>3.5</v>
      </c>
      <c r="L3105" s="13">
        <v>5.6</v>
      </c>
      <c r="M3105" s="11">
        <v>0.0</v>
      </c>
      <c r="N3105" s="14">
        <v>0.74</v>
      </c>
      <c r="O3105" s="13">
        <v>67.6</v>
      </c>
      <c r="P3105" s="13">
        <v>7.3</v>
      </c>
      <c r="Q3105" s="13">
        <v>15.9</v>
      </c>
      <c r="R3105" s="13">
        <v>13.5</v>
      </c>
      <c r="S3105" s="13">
        <v>3.5</v>
      </c>
      <c r="T3105" s="13">
        <v>3.0</v>
      </c>
      <c r="U3105" s="13">
        <v>2.1</v>
      </c>
      <c r="V3105" s="13">
        <v>75.9</v>
      </c>
      <c r="W3105" s="11" t="str">
        <f t="shared" si="1"/>
        <v>Benchmark|Bankinter|Operations|2025</v>
      </c>
      <c r="X3105" s="15">
        <f>(MAX(0,MIN(1,1-(K3105-scaling_params!$B$2)/(scaling_params!$C$2-scaling_params!$B$2)))+MAX(0,MIN(1,(L3105-scaling_params!$B$3)/(scaling_params!$C$3-scaling_params!$B$3))))/2</f>
        <v>0.2745098039</v>
      </c>
      <c r="Y3105" s="15">
        <f>(MAX(0,MIN(1,(M3105-scaling_params!$B$4)/(scaling_params!$C$4-scaling_params!$B$4)))+MAX(0,MIN(1,(N3105-scaling_params!$B$5)/(scaling_params!$C$5-scaling_params!$B$5))))/2</f>
        <v>0.4363095238</v>
      </c>
      <c r="Z3105" s="15">
        <f>(MAX(0,MIN(1,(O3105-scaling_params!$B$6)/(scaling_params!$C$6-scaling_params!$B$6)))+MAX(0,MIN(1,1-(P3105-scaling_params!$B$7)/(scaling_params!$C$7-scaling_params!$B$7)))+MAX(0,MIN(1,(T3105-scaling_params!$B$11)/(scaling_params!$C$11-scaling_params!$B$11))))/3</f>
        <v>0.4955464658</v>
      </c>
      <c r="AA3105" s="15">
        <f>(MAX(0,MIN(1,1-(Q3105-scaling_params!$B$8)/(scaling_params!$C$8-scaling_params!$B$8)))+MAX(0,MIN(1,(R3105-scaling_params!$B$9)/(scaling_params!$C$9-scaling_params!$B$9)))+MAX(0,MIN(1,(S3105-scaling_params!$B$10)/(scaling_params!$C$10-scaling_params!$B$10))))/3</f>
        <v>0.487530743</v>
      </c>
      <c r="AB3105" s="15">
        <f>(MAX(0,MIN(1,(U3105-scaling_params!$B$12)/(scaling_params!$C$12-scaling_params!$B$12)))+MAX(0,MIN(1,(V3105-scaling_params!$B$13)/(scaling_params!$C$13-scaling_params!$B$13))))/2</f>
        <v>0.5704545455</v>
      </c>
      <c r="AC3105" s="13">
        <f>(scaling_params!$G$2*X3105+scaling_params!$G$3*Y3105+scaling_params!$G$4*Z3105+scaling_params!$G$5*AA3105+scaling_params!$G$6*AB3105)*100</f>
        <v>43.66150086</v>
      </c>
      <c r="AD3105" s="11" t="s">
        <v>684</v>
      </c>
      <c r="AE3105" s="11">
        <f t="shared" si="2"/>
        <v>1</v>
      </c>
    </row>
    <row r="3106" ht="15.75" customHeight="1">
      <c r="A3106" s="11" t="s">
        <v>736</v>
      </c>
      <c r="B3106" s="11" t="s">
        <v>683</v>
      </c>
      <c r="C3106" s="11" t="s">
        <v>328</v>
      </c>
      <c r="D3106" s="11" t="s">
        <v>170</v>
      </c>
      <c r="E3106" s="12">
        <v>2024.0</v>
      </c>
      <c r="F3106" s="11" t="s">
        <v>166</v>
      </c>
      <c r="G3106" s="11" t="s">
        <v>184</v>
      </c>
      <c r="H3106" s="11">
        <v>4.0</v>
      </c>
      <c r="I3106" s="13">
        <v>8.9</v>
      </c>
      <c r="J3106" s="11">
        <v>0.0</v>
      </c>
      <c r="K3106" s="13">
        <v>1.8</v>
      </c>
      <c r="L3106" s="13">
        <v>6.8</v>
      </c>
      <c r="M3106" s="11">
        <v>5.0</v>
      </c>
      <c r="N3106" s="14">
        <v>0.79</v>
      </c>
      <c r="O3106" s="13">
        <v>71.6</v>
      </c>
      <c r="P3106" s="13">
        <v>7.4</v>
      </c>
      <c r="Q3106" s="13">
        <v>14.9</v>
      </c>
      <c r="R3106" s="13">
        <v>14.2</v>
      </c>
      <c r="S3106" s="13">
        <v>3.3</v>
      </c>
      <c r="T3106" s="13">
        <v>3.9</v>
      </c>
      <c r="U3106" s="13">
        <v>2.2</v>
      </c>
      <c r="V3106" s="13">
        <v>59.5</v>
      </c>
      <c r="W3106" s="11" t="str">
        <f t="shared" si="1"/>
        <v>Benchmark|Bankinter|Risk|2024</v>
      </c>
      <c r="X3106" s="15">
        <f>(MAX(0,MIN(1,1-(K3106-scaling_params!$B$2)/(scaling_params!$C$2-scaling_params!$B$2)))+MAX(0,MIN(1,(L3106-scaling_params!$B$3)/(scaling_params!$C$3-scaling_params!$B$3))))/2</f>
        <v>0.6460784314</v>
      </c>
      <c r="Y3106" s="15">
        <f>(MAX(0,MIN(1,(M3106-scaling_params!$B$4)/(scaling_params!$C$4-scaling_params!$B$4)))+MAX(0,MIN(1,(N3106-scaling_params!$B$5)/(scaling_params!$C$5-scaling_params!$B$5))))/2</f>
        <v>0.5226190476</v>
      </c>
      <c r="Z3106" s="15">
        <f>(MAX(0,MIN(1,(O3106-scaling_params!$B$6)/(scaling_params!$C$6-scaling_params!$B$6)))+MAX(0,MIN(1,1-(P3106-scaling_params!$B$7)/(scaling_params!$C$7-scaling_params!$B$7)))+MAX(0,MIN(1,(T3106-scaling_params!$B$11)/(scaling_params!$C$11-scaling_params!$B$11))))/3</f>
        <v>0.6382583432</v>
      </c>
      <c r="AA3106" s="15">
        <f>(MAX(0,MIN(1,1-(Q3106-scaling_params!$B$8)/(scaling_params!$C$8-scaling_params!$B$8)))+MAX(0,MIN(1,(R3106-scaling_params!$B$9)/(scaling_params!$C$9-scaling_params!$B$9)))+MAX(0,MIN(1,(S3106-scaling_params!$B$10)/(scaling_params!$C$10-scaling_params!$B$10))))/3</f>
        <v>0.5353375527</v>
      </c>
      <c r="AB3106" s="15">
        <f>(MAX(0,MIN(1,(U3106-scaling_params!$B$12)/(scaling_params!$C$12-scaling_params!$B$12)))+MAX(0,MIN(1,(V3106-scaling_params!$B$13)/(scaling_params!$C$13-scaling_params!$B$13))))/2</f>
        <v>0.4463636364</v>
      </c>
      <c r="AC3106" s="13">
        <f>(scaling_params!$G$2*X3106+scaling_params!$G$3*Y3106+scaling_params!$G$4*Z3106+scaling_params!$G$5*AA3106+scaling_params!$G$6*AB3106)*100</f>
        <v>57.15249366</v>
      </c>
      <c r="AD3106" s="11" t="s">
        <v>684</v>
      </c>
      <c r="AE3106" s="11">
        <f t="shared" si="2"/>
        <v>1</v>
      </c>
    </row>
    <row r="3107" ht="15.75" customHeight="1">
      <c r="A3107" s="11" t="s">
        <v>736</v>
      </c>
      <c r="B3107" s="11" t="s">
        <v>683</v>
      </c>
      <c r="C3107" s="11" t="s">
        <v>328</v>
      </c>
      <c r="D3107" s="11" t="s">
        <v>170</v>
      </c>
      <c r="E3107" s="12">
        <v>2025.0</v>
      </c>
      <c r="F3107" s="11" t="s">
        <v>166</v>
      </c>
      <c r="G3107" s="11" t="s">
        <v>184</v>
      </c>
      <c r="H3107" s="11">
        <v>4.0</v>
      </c>
      <c r="I3107" s="13">
        <v>8.6</v>
      </c>
      <c r="J3107" s="11">
        <v>0.0</v>
      </c>
      <c r="K3107" s="13">
        <v>2.2</v>
      </c>
      <c r="L3107" s="13">
        <v>7.3</v>
      </c>
      <c r="M3107" s="11">
        <v>34.0</v>
      </c>
      <c r="N3107" s="14">
        <v>0.89</v>
      </c>
      <c r="O3107" s="13">
        <v>69.7</v>
      </c>
      <c r="P3107" s="13">
        <v>6.4</v>
      </c>
      <c r="Q3107" s="13">
        <v>14.4</v>
      </c>
      <c r="R3107" s="13">
        <v>16.0</v>
      </c>
      <c r="S3107" s="13">
        <v>4.1</v>
      </c>
      <c r="T3107" s="13">
        <v>3.5</v>
      </c>
      <c r="U3107" s="13">
        <v>2.0</v>
      </c>
      <c r="V3107" s="13">
        <v>85.1</v>
      </c>
      <c r="W3107" s="11" t="str">
        <f t="shared" si="1"/>
        <v>Benchmark|Bankinter|Risk|2025</v>
      </c>
      <c r="X3107" s="15">
        <f>(MAX(0,MIN(1,1-(K3107-scaling_params!$B$2)/(scaling_params!$C$2-scaling_params!$B$2)))+MAX(0,MIN(1,(L3107-scaling_params!$B$3)/(scaling_params!$C$3-scaling_params!$B$3))))/2</f>
        <v>0.6161764706</v>
      </c>
      <c r="Y3107" s="15">
        <f>(MAX(0,MIN(1,(M3107-scaling_params!$B$4)/(scaling_params!$C$4-scaling_params!$B$4)))+MAX(0,MIN(1,(N3107-scaling_params!$B$5)/(scaling_params!$C$5-scaling_params!$B$5))))/2</f>
        <v>0.7857142857</v>
      </c>
      <c r="Z3107" s="15">
        <f>(MAX(0,MIN(1,(O3107-scaling_params!$B$6)/(scaling_params!$C$6-scaling_params!$B$6)))+MAX(0,MIN(1,1-(P3107-scaling_params!$B$7)/(scaling_params!$C$7-scaling_params!$B$7)))+MAX(0,MIN(1,(T3107-scaling_params!$B$11)/(scaling_params!$C$11-scaling_params!$B$11))))/3</f>
        <v>0.6589000599</v>
      </c>
      <c r="AA3107" s="15">
        <f>(MAX(0,MIN(1,1-(Q3107-scaling_params!$B$8)/(scaling_params!$C$8-scaling_params!$B$8)))+MAX(0,MIN(1,(R3107-scaling_params!$B$9)/(scaling_params!$C$9-scaling_params!$B$9)))+MAX(0,MIN(1,(S3107-scaling_params!$B$10)/(scaling_params!$C$10-scaling_params!$B$10))))/3</f>
        <v>0.7086576863</v>
      </c>
      <c r="AB3107" s="15">
        <f>(MAX(0,MIN(1,(U3107-scaling_params!$B$12)/(scaling_params!$C$12-scaling_params!$B$12)))+MAX(0,MIN(1,(V3107-scaling_params!$B$13)/(scaling_params!$C$13-scaling_params!$B$13))))/2</f>
        <v>0.6290909091</v>
      </c>
      <c r="AC3107" s="13">
        <f>(scaling_params!$G$2*X3107+scaling_params!$G$3*Y3107+scaling_params!$G$4*Z3107+scaling_params!$G$5*AA3107+scaling_params!$G$6*AB3107)*100</f>
        <v>68.32423219</v>
      </c>
      <c r="AD3107" s="11" t="s">
        <v>684</v>
      </c>
      <c r="AE3107" s="11">
        <f t="shared" si="2"/>
        <v>1</v>
      </c>
    </row>
    <row r="3108" ht="15.75" customHeight="1">
      <c r="A3108" s="11" t="s">
        <v>737</v>
      </c>
      <c r="B3108" s="11" t="s">
        <v>683</v>
      </c>
      <c r="C3108" s="11" t="s">
        <v>449</v>
      </c>
      <c r="D3108" s="11" t="s">
        <v>170</v>
      </c>
      <c r="E3108" s="12">
        <v>2024.0</v>
      </c>
      <c r="F3108" s="11" t="s">
        <v>171</v>
      </c>
      <c r="G3108" s="11" t="s">
        <v>167</v>
      </c>
      <c r="H3108" s="11">
        <v>1.0</v>
      </c>
      <c r="I3108" s="13">
        <v>8.6</v>
      </c>
      <c r="J3108" s="11">
        <v>0.0</v>
      </c>
      <c r="K3108" s="13">
        <v>1.8</v>
      </c>
      <c r="L3108" s="13">
        <v>7.9</v>
      </c>
      <c r="M3108" s="11">
        <v>-4.0</v>
      </c>
      <c r="N3108" s="14">
        <v>0.78</v>
      </c>
      <c r="O3108" s="13">
        <v>71.6</v>
      </c>
      <c r="P3108" s="13">
        <v>7.4</v>
      </c>
      <c r="Q3108" s="13">
        <v>14.9</v>
      </c>
      <c r="R3108" s="13">
        <v>14.2</v>
      </c>
      <c r="S3108" s="13">
        <v>4.2</v>
      </c>
      <c r="T3108" s="13">
        <v>4.1</v>
      </c>
      <c r="U3108" s="13">
        <v>2.2</v>
      </c>
      <c r="V3108" s="13">
        <v>81.2</v>
      </c>
      <c r="W3108" s="11" t="str">
        <f t="shared" si="1"/>
        <v>Benchmark|Bankinter|Risk|2024</v>
      </c>
      <c r="X3108" s="15">
        <f>(MAX(0,MIN(1,1-(K3108-scaling_params!$B$2)/(scaling_params!$C$2-scaling_params!$B$2)))+MAX(0,MIN(1,(L3108-scaling_params!$B$3)/(scaling_params!$C$3-scaling_params!$B$3))))/2</f>
        <v>0.7269607843</v>
      </c>
      <c r="Y3108" s="15">
        <f>(MAX(0,MIN(1,(M3108-scaling_params!$B$4)/(scaling_params!$C$4-scaling_params!$B$4)))+MAX(0,MIN(1,(N3108-scaling_params!$B$5)/(scaling_params!$C$5-scaling_params!$B$5))))/2</f>
        <v>0.4672619048</v>
      </c>
      <c r="Z3108" s="15">
        <f>(MAX(0,MIN(1,(O3108-scaling_params!$B$6)/(scaling_params!$C$6-scaling_params!$B$6)))+MAX(0,MIN(1,1-(P3108-scaling_params!$B$7)/(scaling_params!$C$7-scaling_params!$B$7)))+MAX(0,MIN(1,(T3108-scaling_params!$B$11)/(scaling_params!$C$11-scaling_params!$B$11))))/3</f>
        <v>0.6573059623</v>
      </c>
      <c r="AA3108" s="15">
        <f>(MAX(0,MIN(1,1-(Q3108-scaling_params!$B$8)/(scaling_params!$C$8-scaling_params!$B$8)))+MAX(0,MIN(1,(R3108-scaling_params!$B$9)/(scaling_params!$C$9-scaling_params!$B$9)))+MAX(0,MIN(1,(S3108-scaling_params!$B$10)/(scaling_params!$C$10-scaling_params!$B$10))))/3</f>
        <v>0.6235728469</v>
      </c>
      <c r="AB3108" s="15">
        <f>(MAX(0,MIN(1,(U3108-scaling_params!$B$12)/(scaling_params!$C$12-scaling_params!$B$12)))+MAX(0,MIN(1,(V3108-scaling_params!$B$13)/(scaling_params!$C$13-scaling_params!$B$13))))/2</f>
        <v>0.6436363636</v>
      </c>
      <c r="AC3108" s="13">
        <f>(scaling_params!$G$2*X3108+scaling_params!$G$3*Y3108+scaling_params!$G$4*Z3108+scaling_params!$G$5*AA3108+scaling_params!$G$6*AB3108)*100</f>
        <v>62.0807145</v>
      </c>
      <c r="AD3108" s="11" t="s">
        <v>684</v>
      </c>
      <c r="AE3108" s="11">
        <f t="shared" si="2"/>
        <v>1</v>
      </c>
    </row>
    <row r="3109" ht="15.75" customHeight="1">
      <c r="A3109" s="11" t="s">
        <v>737</v>
      </c>
      <c r="B3109" s="11" t="s">
        <v>683</v>
      </c>
      <c r="C3109" s="11" t="s">
        <v>449</v>
      </c>
      <c r="D3109" s="11" t="s">
        <v>170</v>
      </c>
      <c r="E3109" s="12">
        <v>2025.0</v>
      </c>
      <c r="F3109" s="11" t="s">
        <v>171</v>
      </c>
      <c r="G3109" s="11" t="s">
        <v>167</v>
      </c>
      <c r="H3109" s="11">
        <v>1.0</v>
      </c>
      <c r="I3109" s="13">
        <v>8.3</v>
      </c>
      <c r="J3109" s="11">
        <v>0.0</v>
      </c>
      <c r="K3109" s="13">
        <v>2.2</v>
      </c>
      <c r="L3109" s="13">
        <v>7.7</v>
      </c>
      <c r="M3109" s="11">
        <v>9.0</v>
      </c>
      <c r="N3109" s="14">
        <v>0.82</v>
      </c>
      <c r="O3109" s="13">
        <v>69.7</v>
      </c>
      <c r="P3109" s="13">
        <v>6.4</v>
      </c>
      <c r="Q3109" s="13">
        <v>14.4</v>
      </c>
      <c r="R3109" s="13">
        <v>16.0</v>
      </c>
      <c r="S3109" s="13">
        <v>3.7</v>
      </c>
      <c r="T3109" s="13">
        <v>3.0</v>
      </c>
      <c r="U3109" s="13">
        <v>2.0</v>
      </c>
      <c r="V3109" s="13">
        <v>74.2</v>
      </c>
      <c r="W3109" s="11" t="str">
        <f t="shared" si="1"/>
        <v>Benchmark|Bankinter|Risk|2025</v>
      </c>
      <c r="X3109" s="15">
        <f>(MAX(0,MIN(1,1-(K3109-scaling_params!$B$2)/(scaling_params!$C$2-scaling_params!$B$2)))+MAX(0,MIN(1,(L3109-scaling_params!$B$3)/(scaling_params!$C$3-scaling_params!$B$3))))/2</f>
        <v>0.6455882353</v>
      </c>
      <c r="Y3109" s="15">
        <f>(MAX(0,MIN(1,(M3109-scaling_params!$B$4)/(scaling_params!$C$4-scaling_params!$B$4)))+MAX(0,MIN(1,(N3109-scaling_params!$B$5)/(scaling_params!$C$5-scaling_params!$B$5))))/2</f>
        <v>0.5791666667</v>
      </c>
      <c r="Z3109" s="15">
        <f>(MAX(0,MIN(1,(O3109-scaling_params!$B$6)/(scaling_params!$C$6-scaling_params!$B$6)))+MAX(0,MIN(1,1-(P3109-scaling_params!$B$7)/(scaling_params!$C$7-scaling_params!$B$7)))+MAX(0,MIN(1,(T3109-scaling_params!$B$11)/(scaling_params!$C$11-scaling_params!$B$11))))/3</f>
        <v>0.6112810123</v>
      </c>
      <c r="AA3109" s="15">
        <f>(MAX(0,MIN(1,1-(Q3109-scaling_params!$B$8)/(scaling_params!$C$8-scaling_params!$B$8)))+MAX(0,MIN(1,(R3109-scaling_params!$B$9)/(scaling_params!$C$9-scaling_params!$B$9)))+MAX(0,MIN(1,(S3109-scaling_params!$B$10)/(scaling_params!$C$10-scaling_params!$B$10))))/3</f>
        <v>0.669442</v>
      </c>
      <c r="AB3109" s="15">
        <f>(MAX(0,MIN(1,(U3109-scaling_params!$B$12)/(scaling_params!$C$12-scaling_params!$B$12)))+MAX(0,MIN(1,(V3109-scaling_params!$B$13)/(scaling_params!$C$13-scaling_params!$B$13))))/2</f>
        <v>0.53</v>
      </c>
      <c r="AC3109" s="13">
        <f>(scaling_params!$G$2*X3109+scaling_params!$G$3*Y3109+scaling_params!$G$4*Z3109+scaling_params!$G$5*AA3109+scaling_params!$G$6*AB3109)*100</f>
        <v>61.18302319</v>
      </c>
      <c r="AD3109" s="11" t="s">
        <v>684</v>
      </c>
      <c r="AE3109" s="11">
        <f t="shared" si="2"/>
        <v>1</v>
      </c>
    </row>
    <row r="3110" ht="15.75" customHeight="1">
      <c r="A3110" s="11" t="s">
        <v>738</v>
      </c>
      <c r="B3110" s="11" t="s">
        <v>683</v>
      </c>
      <c r="C3110" s="11" t="s">
        <v>449</v>
      </c>
      <c r="D3110" s="11" t="s">
        <v>181</v>
      </c>
      <c r="E3110" s="12">
        <v>2024.0</v>
      </c>
      <c r="F3110" s="11" t="s">
        <v>171</v>
      </c>
      <c r="G3110" s="11" t="s">
        <v>175</v>
      </c>
      <c r="H3110" s="11">
        <v>1.0</v>
      </c>
      <c r="I3110" s="13">
        <v>8.6</v>
      </c>
      <c r="J3110" s="11">
        <v>1.0</v>
      </c>
      <c r="K3110" s="13">
        <v>1.7</v>
      </c>
      <c r="L3110" s="13">
        <v>5.6</v>
      </c>
      <c r="M3110" s="11">
        <v>-23.0</v>
      </c>
      <c r="N3110" s="14">
        <v>0.75</v>
      </c>
      <c r="O3110" s="13">
        <v>71.1</v>
      </c>
      <c r="P3110" s="13">
        <v>5.9</v>
      </c>
      <c r="Q3110" s="13">
        <v>16.5</v>
      </c>
      <c r="R3110" s="13">
        <v>13.8</v>
      </c>
      <c r="S3110" s="13">
        <v>2.5</v>
      </c>
      <c r="T3110" s="13">
        <v>3.3</v>
      </c>
      <c r="U3110" s="13">
        <v>1.5</v>
      </c>
      <c r="V3110" s="13">
        <v>71.3</v>
      </c>
      <c r="W3110" s="11" t="str">
        <f t="shared" si="1"/>
        <v>Benchmark|Bankinter|Corporate|2024</v>
      </c>
      <c r="X3110" s="15">
        <f>(MAX(0,MIN(1,1-(K3110-scaling_params!$B$2)/(scaling_params!$C$2-scaling_params!$B$2)))+MAX(0,MIN(1,(L3110-scaling_params!$B$3)/(scaling_params!$C$3-scaling_params!$B$3))))/2</f>
        <v>0.5745098039</v>
      </c>
      <c r="Y3110" s="15">
        <f>(MAX(0,MIN(1,(M3110-scaling_params!$B$4)/(scaling_params!$C$4-scaling_params!$B$4)))+MAX(0,MIN(1,(N3110-scaling_params!$B$5)/(scaling_params!$C$5-scaling_params!$B$5))))/2</f>
        <v>0.3392857143</v>
      </c>
      <c r="Z3110" s="15">
        <f>(MAX(0,MIN(1,(O3110-scaling_params!$B$6)/(scaling_params!$C$6-scaling_params!$B$6)))+MAX(0,MIN(1,1-(P3110-scaling_params!$B$7)/(scaling_params!$C$7-scaling_params!$B$7)))+MAX(0,MIN(1,(T3110-scaling_params!$B$11)/(scaling_params!$C$11-scaling_params!$B$11))))/3</f>
        <v>0.7079997961</v>
      </c>
      <c r="AA3110" s="15">
        <f>(MAX(0,MIN(1,1-(Q3110-scaling_params!$B$8)/(scaling_params!$C$8-scaling_params!$B$8)))+MAX(0,MIN(1,(R3110-scaling_params!$B$9)/(scaling_params!$C$9-scaling_params!$B$9)))+MAX(0,MIN(1,(S3110-scaling_params!$B$10)/(scaling_params!$C$10-scaling_params!$B$10))))/3</f>
        <v>0.3794224825</v>
      </c>
      <c r="AB3110" s="15">
        <f>(MAX(0,MIN(1,(U3110-scaling_params!$B$12)/(scaling_params!$C$12-scaling_params!$B$12)))+MAX(0,MIN(1,(V3110-scaling_params!$B$13)/(scaling_params!$C$13-scaling_params!$B$13))))/2</f>
        <v>0.3786363636</v>
      </c>
      <c r="AC3110" s="13">
        <f>(scaling_params!$G$2*X3110+scaling_params!$G$3*Y3110+scaling_params!$G$4*Z3110+scaling_params!$G$5*AA3110+scaling_params!$G$6*AB3110)*100</f>
        <v>49.25793467</v>
      </c>
      <c r="AD3110" s="11" t="s">
        <v>684</v>
      </c>
      <c r="AE3110" s="11">
        <f t="shared" si="2"/>
        <v>1</v>
      </c>
    </row>
    <row r="3111" ht="15.75" customHeight="1">
      <c r="A3111" s="11" t="s">
        <v>738</v>
      </c>
      <c r="B3111" s="11" t="s">
        <v>683</v>
      </c>
      <c r="C3111" s="11" t="s">
        <v>449</v>
      </c>
      <c r="D3111" s="11" t="s">
        <v>181</v>
      </c>
      <c r="E3111" s="12">
        <v>2025.0</v>
      </c>
      <c r="F3111" s="11" t="s">
        <v>171</v>
      </c>
      <c r="G3111" s="11" t="s">
        <v>175</v>
      </c>
      <c r="H3111" s="11">
        <v>1.0</v>
      </c>
      <c r="I3111" s="13">
        <v>8.3</v>
      </c>
      <c r="J3111" s="11">
        <v>0.0</v>
      </c>
      <c r="K3111" s="13">
        <v>1.4</v>
      </c>
      <c r="L3111" s="13">
        <v>5.6</v>
      </c>
      <c r="M3111" s="11">
        <v>-6.0</v>
      </c>
      <c r="N3111" s="14">
        <v>0.72</v>
      </c>
      <c r="O3111" s="13">
        <v>73.8</v>
      </c>
      <c r="P3111" s="13">
        <v>5.6</v>
      </c>
      <c r="Q3111" s="13">
        <v>14.9</v>
      </c>
      <c r="R3111" s="13">
        <v>13.8</v>
      </c>
      <c r="S3111" s="13">
        <v>3.1</v>
      </c>
      <c r="T3111" s="13">
        <v>2.8</v>
      </c>
      <c r="U3111" s="13">
        <v>2.0</v>
      </c>
      <c r="V3111" s="13">
        <v>68.1</v>
      </c>
      <c r="W3111" s="11" t="str">
        <f t="shared" si="1"/>
        <v>Benchmark|Bankinter|Corporate|2025</v>
      </c>
      <c r="X3111" s="15">
        <f>(MAX(0,MIN(1,1-(K3111-scaling_params!$B$2)/(scaling_params!$C$2-scaling_params!$B$2)))+MAX(0,MIN(1,(L3111-scaling_params!$B$3)/(scaling_params!$C$3-scaling_params!$B$3))))/2</f>
        <v>0.6245098039</v>
      </c>
      <c r="Y3111" s="15">
        <f>(MAX(0,MIN(1,(M3111-scaling_params!$B$4)/(scaling_params!$C$4-scaling_params!$B$4)))+MAX(0,MIN(1,(N3111-scaling_params!$B$5)/(scaling_params!$C$5-scaling_params!$B$5))))/2</f>
        <v>0.3827380952</v>
      </c>
      <c r="Z3111" s="15">
        <f>(MAX(0,MIN(1,(O3111-scaling_params!$B$6)/(scaling_params!$C$6-scaling_params!$B$6)))+MAX(0,MIN(1,1-(P3111-scaling_params!$B$7)/(scaling_params!$C$7-scaling_params!$B$7)))+MAX(0,MIN(1,(T3111-scaling_params!$B$11)/(scaling_params!$C$11-scaling_params!$B$11))))/3</f>
        <v>0.731962231</v>
      </c>
      <c r="AA3111" s="15">
        <f>(MAX(0,MIN(1,1-(Q3111-scaling_params!$B$8)/(scaling_params!$C$8-scaling_params!$B$8)))+MAX(0,MIN(1,(R3111-scaling_params!$B$9)/(scaling_params!$C$9-scaling_params!$B$9)))+MAX(0,MIN(1,(S3111-scaling_params!$B$10)/(scaling_params!$C$10-scaling_params!$B$10))))/3</f>
        <v>0.4988520725</v>
      </c>
      <c r="AB3111" s="15">
        <f>(MAX(0,MIN(1,(U3111-scaling_params!$B$12)/(scaling_params!$C$12-scaling_params!$B$12)))+MAX(0,MIN(1,(V3111-scaling_params!$B$13)/(scaling_params!$C$13-scaling_params!$B$13))))/2</f>
        <v>0.4745454545</v>
      </c>
      <c r="AC3111" s="13">
        <f>(scaling_params!$G$2*X3111+scaling_params!$G$3*Y3111+scaling_params!$G$4*Z3111+scaling_params!$G$5*AA3111+scaling_params!$G$6*AB3111)*100</f>
        <v>55.2508709</v>
      </c>
      <c r="AD3111" s="11" t="s">
        <v>684</v>
      </c>
      <c r="AE3111" s="11">
        <f t="shared" si="2"/>
        <v>1</v>
      </c>
    </row>
    <row r="3112" ht="15.75" customHeight="1">
      <c r="A3112" s="11" t="s">
        <v>739</v>
      </c>
      <c r="B3112" s="11" t="s">
        <v>683</v>
      </c>
      <c r="C3112" s="11" t="s">
        <v>449</v>
      </c>
      <c r="D3112" s="11" t="s">
        <v>165</v>
      </c>
      <c r="E3112" s="12">
        <v>2024.0</v>
      </c>
      <c r="F3112" s="11" t="s">
        <v>171</v>
      </c>
      <c r="G3112" s="11" t="s">
        <v>172</v>
      </c>
      <c r="H3112" s="11">
        <v>2.0</v>
      </c>
      <c r="I3112" s="13">
        <v>8.6</v>
      </c>
      <c r="J3112" s="11">
        <v>1.0</v>
      </c>
      <c r="K3112" s="13">
        <v>3.3</v>
      </c>
      <c r="L3112" s="13">
        <v>6.8</v>
      </c>
      <c r="M3112" s="11">
        <v>19.0</v>
      </c>
      <c r="N3112" s="14">
        <v>0.83</v>
      </c>
      <c r="O3112" s="13">
        <v>65.3</v>
      </c>
      <c r="P3112" s="13">
        <v>7.3</v>
      </c>
      <c r="Q3112" s="13">
        <v>15.9</v>
      </c>
      <c r="R3112" s="13">
        <v>12.6</v>
      </c>
      <c r="S3112" s="13">
        <v>4.2</v>
      </c>
      <c r="T3112" s="13">
        <v>4.6</v>
      </c>
      <c r="U3112" s="13">
        <v>1.5</v>
      </c>
      <c r="V3112" s="13">
        <v>75.9</v>
      </c>
      <c r="W3112" s="11" t="str">
        <f t="shared" si="1"/>
        <v>Benchmark|Bankinter|Operations|2024</v>
      </c>
      <c r="X3112" s="15">
        <f>(MAX(0,MIN(1,1-(K3112-scaling_params!$B$2)/(scaling_params!$C$2-scaling_params!$B$2)))+MAX(0,MIN(1,(L3112-scaling_params!$B$3)/(scaling_params!$C$3-scaling_params!$B$3))))/2</f>
        <v>0.3960784314</v>
      </c>
      <c r="Y3112" s="15">
        <f>(MAX(0,MIN(1,(M3112-scaling_params!$B$4)/(scaling_params!$C$4-scaling_params!$B$4)))+MAX(0,MIN(1,(N3112-scaling_params!$B$5)/(scaling_params!$C$5-scaling_params!$B$5))))/2</f>
        <v>0.6392857143</v>
      </c>
      <c r="Z3112" s="15">
        <f>(MAX(0,MIN(1,(O3112-scaling_params!$B$6)/(scaling_params!$C$6-scaling_params!$B$6)))+MAX(0,MIN(1,1-(P3112-scaling_params!$B$7)/(scaling_params!$C$7-scaling_params!$B$7)))+MAX(0,MIN(1,(T3112-scaling_params!$B$11)/(scaling_params!$C$11-scaling_params!$B$11))))/3</f>
        <v>0.6099736228</v>
      </c>
      <c r="AA3112" s="15">
        <f>(MAX(0,MIN(1,1-(Q3112-scaling_params!$B$8)/(scaling_params!$C$8-scaling_params!$B$8)))+MAX(0,MIN(1,(R3112-scaling_params!$B$9)/(scaling_params!$C$9-scaling_params!$B$9)))+MAX(0,MIN(1,(S3112-scaling_params!$B$10)/(scaling_params!$C$10-scaling_params!$B$10))))/3</f>
        <v>0.5181835105</v>
      </c>
      <c r="AB3112" s="15">
        <f>(MAX(0,MIN(1,(U3112-scaling_params!$B$12)/(scaling_params!$C$12-scaling_params!$B$12)))+MAX(0,MIN(1,(V3112-scaling_params!$B$13)/(scaling_params!$C$13-scaling_params!$B$13))))/2</f>
        <v>0.4204545455</v>
      </c>
      <c r="AC3112" s="13">
        <f>(scaling_params!$G$2*X3112+scaling_params!$G$3*Y3112+scaling_params!$G$4*Z3112+scaling_params!$G$5*AA3112+scaling_params!$G$6*AB3112)*100</f>
        <v>52.74683098</v>
      </c>
      <c r="AD3112" s="11" t="s">
        <v>684</v>
      </c>
      <c r="AE3112" s="11">
        <f t="shared" si="2"/>
        <v>1</v>
      </c>
    </row>
    <row r="3113" ht="15.75" customHeight="1">
      <c r="A3113" s="11" t="s">
        <v>739</v>
      </c>
      <c r="B3113" s="11" t="s">
        <v>683</v>
      </c>
      <c r="C3113" s="11" t="s">
        <v>449</v>
      </c>
      <c r="D3113" s="11" t="s">
        <v>165</v>
      </c>
      <c r="E3113" s="12">
        <v>2025.0</v>
      </c>
      <c r="F3113" s="11" t="s">
        <v>171</v>
      </c>
      <c r="G3113" s="11" t="s">
        <v>172</v>
      </c>
      <c r="H3113" s="11">
        <v>2.0</v>
      </c>
      <c r="I3113" s="13">
        <v>8.3</v>
      </c>
      <c r="J3113" s="11">
        <v>0.0</v>
      </c>
      <c r="K3113" s="13">
        <v>3.5</v>
      </c>
      <c r="L3113" s="13">
        <v>7.2</v>
      </c>
      <c r="M3113" s="11">
        <v>10.0</v>
      </c>
      <c r="N3113" s="14">
        <v>0.76</v>
      </c>
      <c r="O3113" s="13">
        <v>67.6</v>
      </c>
      <c r="P3113" s="13">
        <v>7.3</v>
      </c>
      <c r="Q3113" s="13">
        <v>15.9</v>
      </c>
      <c r="R3113" s="13">
        <v>13.5</v>
      </c>
      <c r="S3113" s="13">
        <v>4.2</v>
      </c>
      <c r="T3113" s="13">
        <v>4.2</v>
      </c>
      <c r="U3113" s="13">
        <v>2.1</v>
      </c>
      <c r="V3113" s="13">
        <v>78.4</v>
      </c>
      <c r="W3113" s="11" t="str">
        <f t="shared" si="1"/>
        <v>Benchmark|Bankinter|Operations|2025</v>
      </c>
      <c r="X3113" s="15">
        <f>(MAX(0,MIN(1,1-(K3113-scaling_params!$B$2)/(scaling_params!$C$2-scaling_params!$B$2)))+MAX(0,MIN(1,(L3113-scaling_params!$B$3)/(scaling_params!$C$3-scaling_params!$B$3))))/2</f>
        <v>0.3921568627</v>
      </c>
      <c r="Y3113" s="15">
        <f>(MAX(0,MIN(1,(M3113-scaling_params!$B$4)/(scaling_params!$C$4-scaling_params!$B$4)))+MAX(0,MIN(1,(N3113-scaling_params!$B$5)/(scaling_params!$C$5-scaling_params!$B$5))))/2</f>
        <v>0.5089285714</v>
      </c>
      <c r="Z3113" s="15">
        <f>(MAX(0,MIN(1,(O3113-scaling_params!$B$6)/(scaling_params!$C$6-scaling_params!$B$6)))+MAX(0,MIN(1,1-(P3113-scaling_params!$B$7)/(scaling_params!$C$7-scaling_params!$B$7)))+MAX(0,MIN(1,(T3113-scaling_params!$B$11)/(scaling_params!$C$11-scaling_params!$B$11))))/3</f>
        <v>0.6098321801</v>
      </c>
      <c r="AA3113" s="15">
        <f>(MAX(0,MIN(1,1-(Q3113-scaling_params!$B$8)/(scaling_params!$C$8-scaling_params!$B$8)))+MAX(0,MIN(1,(R3113-scaling_params!$B$9)/(scaling_params!$C$9-scaling_params!$B$9)))+MAX(0,MIN(1,(S3113-scaling_params!$B$10)/(scaling_params!$C$10-scaling_params!$B$10))))/3</f>
        <v>0.556158194</v>
      </c>
      <c r="AB3113" s="15">
        <f>(MAX(0,MIN(1,(U3113-scaling_params!$B$12)/(scaling_params!$C$12-scaling_params!$B$12)))+MAX(0,MIN(1,(V3113-scaling_params!$B$13)/(scaling_params!$C$13-scaling_params!$B$13))))/2</f>
        <v>0.5931818182</v>
      </c>
      <c r="AC3113" s="13">
        <f>(scaling_params!$G$2*X3113+scaling_params!$G$3*Y3113+scaling_params!$G$4*Z3113+scaling_params!$G$5*AA3113+scaling_params!$G$6*AB3113)*100</f>
        <v>52.29449361</v>
      </c>
      <c r="AD3113" s="11" t="s">
        <v>684</v>
      </c>
      <c r="AE3113" s="11">
        <f t="shared" si="2"/>
        <v>1</v>
      </c>
    </row>
    <row r="3114" ht="15.75" customHeight="1">
      <c r="A3114" s="11" t="s">
        <v>740</v>
      </c>
      <c r="B3114" s="11" t="s">
        <v>683</v>
      </c>
      <c r="C3114" s="11" t="s">
        <v>449</v>
      </c>
      <c r="D3114" s="11" t="s">
        <v>174</v>
      </c>
      <c r="E3114" s="12">
        <v>2024.0</v>
      </c>
      <c r="F3114" s="11" t="s">
        <v>171</v>
      </c>
      <c r="G3114" s="11" t="s">
        <v>184</v>
      </c>
      <c r="H3114" s="11">
        <v>3.0</v>
      </c>
      <c r="I3114" s="13">
        <v>8.6</v>
      </c>
      <c r="J3114" s="11">
        <v>0.0</v>
      </c>
      <c r="K3114" s="13">
        <v>3.1</v>
      </c>
      <c r="L3114" s="13">
        <v>7.5</v>
      </c>
      <c r="M3114" s="11">
        <v>10.0</v>
      </c>
      <c r="N3114" s="14">
        <v>0.78</v>
      </c>
      <c r="O3114" s="13">
        <v>60.5</v>
      </c>
      <c r="P3114" s="13">
        <v>7.7</v>
      </c>
      <c r="Q3114" s="13">
        <v>19.0</v>
      </c>
      <c r="R3114" s="13">
        <v>11.0</v>
      </c>
      <c r="S3114" s="13">
        <v>3.5</v>
      </c>
      <c r="T3114" s="13">
        <v>3.4</v>
      </c>
      <c r="U3114" s="13">
        <v>1.5</v>
      </c>
      <c r="V3114" s="13">
        <v>75.7</v>
      </c>
      <c r="W3114" s="11" t="str">
        <f t="shared" si="1"/>
        <v>Benchmark|Bankinter|Digital|2024</v>
      </c>
      <c r="X3114" s="15">
        <f>(MAX(0,MIN(1,1-(K3114-scaling_params!$B$2)/(scaling_params!$C$2-scaling_params!$B$2)))+MAX(0,MIN(1,(L3114-scaling_params!$B$3)/(scaling_params!$C$3-scaling_params!$B$3))))/2</f>
        <v>0.4808823529</v>
      </c>
      <c r="Y3114" s="15">
        <f>(MAX(0,MIN(1,(M3114-scaling_params!$B$4)/(scaling_params!$C$4-scaling_params!$B$4)))+MAX(0,MIN(1,(N3114-scaling_params!$B$5)/(scaling_params!$C$5-scaling_params!$B$5))))/2</f>
        <v>0.5339285714</v>
      </c>
      <c r="Z3114" s="15">
        <f>(MAX(0,MIN(1,(O3114-scaling_params!$B$6)/(scaling_params!$C$6-scaling_params!$B$6)))+MAX(0,MIN(1,1-(P3114-scaling_params!$B$7)/(scaling_params!$C$7-scaling_params!$B$7)))+MAX(0,MIN(1,(T3114-scaling_params!$B$11)/(scaling_params!$C$11-scaling_params!$B$11))))/3</f>
        <v>0.3804439517</v>
      </c>
      <c r="AA3114" s="15">
        <f>(MAX(0,MIN(1,1-(Q3114-scaling_params!$B$8)/(scaling_params!$C$8-scaling_params!$B$8)))+MAX(0,MIN(1,(R3114-scaling_params!$B$9)/(scaling_params!$C$9-scaling_params!$B$9)))+MAX(0,MIN(1,(S3114-scaling_params!$B$10)/(scaling_params!$C$10-scaling_params!$B$10))))/3</f>
        <v>0.2646212685</v>
      </c>
      <c r="AB3114" s="15">
        <f>(MAX(0,MIN(1,(U3114-scaling_params!$B$12)/(scaling_params!$C$12-scaling_params!$B$12)))+MAX(0,MIN(1,(V3114-scaling_params!$B$13)/(scaling_params!$C$13-scaling_params!$B$13))))/2</f>
        <v>0.4186363636</v>
      </c>
      <c r="AC3114" s="13">
        <f>(scaling_params!$G$2*X3114+scaling_params!$G$3*Y3114+scaling_params!$G$4*Z3114+scaling_params!$G$5*AA3114+scaling_params!$G$6*AB3114)*100</f>
        <v>42.38573301</v>
      </c>
      <c r="AD3114" s="11" t="s">
        <v>684</v>
      </c>
      <c r="AE3114" s="11">
        <f t="shared" si="2"/>
        <v>1</v>
      </c>
    </row>
    <row r="3115" ht="15.75" customHeight="1">
      <c r="A3115" s="11" t="s">
        <v>740</v>
      </c>
      <c r="B3115" s="11" t="s">
        <v>683</v>
      </c>
      <c r="C3115" s="11" t="s">
        <v>449</v>
      </c>
      <c r="D3115" s="11" t="s">
        <v>174</v>
      </c>
      <c r="E3115" s="12">
        <v>2025.0</v>
      </c>
      <c r="F3115" s="11" t="s">
        <v>171</v>
      </c>
      <c r="G3115" s="11" t="s">
        <v>184</v>
      </c>
      <c r="H3115" s="11">
        <v>3.0</v>
      </c>
      <c r="I3115" s="13">
        <v>8.3</v>
      </c>
      <c r="J3115" s="11">
        <v>0.0</v>
      </c>
      <c r="K3115" s="13">
        <v>3.1</v>
      </c>
      <c r="L3115" s="13">
        <v>7.1</v>
      </c>
      <c r="M3115" s="11">
        <v>29.0</v>
      </c>
      <c r="N3115" s="14">
        <v>0.81</v>
      </c>
      <c r="O3115" s="13">
        <v>66.8</v>
      </c>
      <c r="P3115" s="13">
        <v>8.0</v>
      </c>
      <c r="Q3115" s="13">
        <v>16.9</v>
      </c>
      <c r="R3115" s="13">
        <v>10.8</v>
      </c>
      <c r="S3115" s="13">
        <v>4.3</v>
      </c>
      <c r="T3115" s="13">
        <v>4.3</v>
      </c>
      <c r="U3115" s="13">
        <v>1.7</v>
      </c>
      <c r="V3115" s="13">
        <v>80.6</v>
      </c>
      <c r="W3115" s="11" t="str">
        <f t="shared" si="1"/>
        <v>Benchmark|Bankinter|Digital|2025</v>
      </c>
      <c r="X3115" s="15">
        <f>(MAX(0,MIN(1,1-(K3115-scaling_params!$B$2)/(scaling_params!$C$2-scaling_params!$B$2)))+MAX(0,MIN(1,(L3115-scaling_params!$B$3)/(scaling_params!$C$3-scaling_params!$B$3))))/2</f>
        <v>0.4514705882</v>
      </c>
      <c r="Y3115" s="15">
        <f>(MAX(0,MIN(1,(M3115-scaling_params!$B$4)/(scaling_params!$C$4-scaling_params!$B$4)))+MAX(0,MIN(1,(N3115-scaling_params!$B$5)/(scaling_params!$C$5-scaling_params!$B$5))))/2</f>
        <v>0.6619047619</v>
      </c>
      <c r="Z3115" s="15">
        <f>(MAX(0,MIN(1,(O3115-scaling_params!$B$6)/(scaling_params!$C$6-scaling_params!$B$6)))+MAX(0,MIN(1,1-(P3115-scaling_params!$B$7)/(scaling_params!$C$7-scaling_params!$B$7)))+MAX(0,MIN(1,(T3115-scaling_params!$B$11)/(scaling_params!$C$11-scaling_params!$B$11))))/3</f>
        <v>0.5430916065</v>
      </c>
      <c r="AA3115" s="15">
        <f>(MAX(0,MIN(1,1-(Q3115-scaling_params!$B$8)/(scaling_params!$C$8-scaling_params!$B$8)))+MAX(0,MIN(1,(R3115-scaling_params!$B$9)/(scaling_params!$C$9-scaling_params!$B$9)))+MAX(0,MIN(1,(S3115-scaling_params!$B$10)/(scaling_params!$C$10-scaling_params!$B$10))))/3</f>
        <v>0.4141592771</v>
      </c>
      <c r="AB3115" s="15">
        <f>(MAX(0,MIN(1,(U3115-scaling_params!$B$12)/(scaling_params!$C$12-scaling_params!$B$12)))+MAX(0,MIN(1,(V3115-scaling_params!$B$13)/(scaling_params!$C$13-scaling_params!$B$13))))/2</f>
        <v>0.5131818182</v>
      </c>
      <c r="AC3115" s="13">
        <f>(scaling_params!$G$2*X3115+scaling_params!$G$3*Y3115+scaling_params!$G$4*Z3115+scaling_params!$G$5*AA3115+scaling_params!$G$6*AB3115)*100</f>
        <v>52.27172221</v>
      </c>
      <c r="AD3115" s="11" t="s">
        <v>684</v>
      </c>
      <c r="AE3115" s="11">
        <f t="shared" si="2"/>
        <v>1</v>
      </c>
    </row>
    <row r="3116" ht="15.75" customHeight="1">
      <c r="A3116" s="11" t="s">
        <v>741</v>
      </c>
      <c r="B3116" s="11" t="s">
        <v>683</v>
      </c>
      <c r="C3116" s="11" t="s">
        <v>449</v>
      </c>
      <c r="D3116" s="11" t="s">
        <v>181</v>
      </c>
      <c r="E3116" s="12">
        <v>2024.0</v>
      </c>
      <c r="F3116" s="11" t="s">
        <v>171</v>
      </c>
      <c r="G3116" s="11" t="s">
        <v>167</v>
      </c>
      <c r="H3116" s="11">
        <v>4.0</v>
      </c>
      <c r="I3116" s="13">
        <v>8.6</v>
      </c>
      <c r="J3116" s="11">
        <v>0.0</v>
      </c>
      <c r="K3116" s="13">
        <v>1.7</v>
      </c>
      <c r="L3116" s="13">
        <v>7.8</v>
      </c>
      <c r="M3116" s="11">
        <v>0.0</v>
      </c>
      <c r="N3116" s="14">
        <v>0.85</v>
      </c>
      <c r="O3116" s="13">
        <v>71.1</v>
      </c>
      <c r="P3116" s="13">
        <v>5.9</v>
      </c>
      <c r="Q3116" s="13">
        <v>16.5</v>
      </c>
      <c r="R3116" s="13">
        <v>13.8</v>
      </c>
      <c r="S3116" s="13">
        <v>3.4</v>
      </c>
      <c r="T3116" s="13">
        <v>3.9</v>
      </c>
      <c r="U3116" s="13">
        <v>1.5</v>
      </c>
      <c r="V3116" s="13">
        <v>72.6</v>
      </c>
      <c r="W3116" s="11" t="str">
        <f t="shared" si="1"/>
        <v>Benchmark|Bankinter|Corporate|2024</v>
      </c>
      <c r="X3116" s="15">
        <f>(MAX(0,MIN(1,1-(K3116-scaling_params!$B$2)/(scaling_params!$C$2-scaling_params!$B$2)))+MAX(0,MIN(1,(L3116-scaling_params!$B$3)/(scaling_params!$C$3-scaling_params!$B$3))))/2</f>
        <v>0.7362745098</v>
      </c>
      <c r="Y3116" s="15">
        <f>(MAX(0,MIN(1,(M3116-scaling_params!$B$4)/(scaling_params!$C$4-scaling_params!$B$4)))+MAX(0,MIN(1,(N3116-scaling_params!$B$5)/(scaling_params!$C$5-scaling_params!$B$5))))/2</f>
        <v>0.5738095238</v>
      </c>
      <c r="Z3116" s="15">
        <f>(MAX(0,MIN(1,(O3116-scaling_params!$B$6)/(scaling_params!$C$6-scaling_params!$B$6)))+MAX(0,MIN(1,1-(P3116-scaling_params!$B$7)/(scaling_params!$C$7-scaling_params!$B$7)))+MAX(0,MIN(1,(T3116-scaling_params!$B$11)/(scaling_params!$C$11-scaling_params!$B$11))))/3</f>
        <v>0.7651426533</v>
      </c>
      <c r="AA3116" s="15">
        <f>(MAX(0,MIN(1,1-(Q3116-scaling_params!$B$8)/(scaling_params!$C$8-scaling_params!$B$8)))+MAX(0,MIN(1,(R3116-scaling_params!$B$9)/(scaling_params!$C$9-scaling_params!$B$9)))+MAX(0,MIN(1,(S3116-scaling_params!$B$10)/(scaling_params!$C$10-scaling_params!$B$10))))/3</f>
        <v>0.4676577766</v>
      </c>
      <c r="AB3116" s="15">
        <f>(MAX(0,MIN(1,(U3116-scaling_params!$B$12)/(scaling_params!$C$12-scaling_params!$B$12)))+MAX(0,MIN(1,(V3116-scaling_params!$B$13)/(scaling_params!$C$13-scaling_params!$B$13))))/2</f>
        <v>0.3904545455</v>
      </c>
      <c r="AC3116" s="13">
        <f>(scaling_params!$G$2*X3116+scaling_params!$G$3*Y3116+scaling_params!$G$4*Z3116+scaling_params!$G$5*AA3116+scaling_params!$G$6*AB3116)*100</f>
        <v>61.60596765</v>
      </c>
      <c r="AD3116" s="11" t="s">
        <v>684</v>
      </c>
      <c r="AE3116" s="11">
        <f t="shared" si="2"/>
        <v>1</v>
      </c>
    </row>
    <row r="3117" ht="15.75" customHeight="1">
      <c r="A3117" s="11" t="s">
        <v>741</v>
      </c>
      <c r="B3117" s="11" t="s">
        <v>683</v>
      </c>
      <c r="C3117" s="11" t="s">
        <v>449</v>
      </c>
      <c r="D3117" s="11" t="s">
        <v>181</v>
      </c>
      <c r="E3117" s="12">
        <v>2025.0</v>
      </c>
      <c r="F3117" s="11" t="s">
        <v>171</v>
      </c>
      <c r="G3117" s="11" t="s">
        <v>167</v>
      </c>
      <c r="H3117" s="11">
        <v>4.0</v>
      </c>
      <c r="I3117" s="13">
        <v>8.3</v>
      </c>
      <c r="J3117" s="11">
        <v>0.0</v>
      </c>
      <c r="K3117" s="13">
        <v>1.4</v>
      </c>
      <c r="L3117" s="13">
        <v>6.9</v>
      </c>
      <c r="M3117" s="11">
        <v>24.0</v>
      </c>
      <c r="N3117" s="14">
        <v>0.84</v>
      </c>
      <c r="O3117" s="13">
        <v>73.8</v>
      </c>
      <c r="P3117" s="13">
        <v>5.6</v>
      </c>
      <c r="Q3117" s="13">
        <v>14.9</v>
      </c>
      <c r="R3117" s="13">
        <v>13.8</v>
      </c>
      <c r="S3117" s="13">
        <v>3.6</v>
      </c>
      <c r="T3117" s="13">
        <v>3.6</v>
      </c>
      <c r="U3117" s="13">
        <v>2.0</v>
      </c>
      <c r="V3117" s="13">
        <v>67.7</v>
      </c>
      <c r="W3117" s="11" t="str">
        <f t="shared" si="1"/>
        <v>Benchmark|Bankinter|Corporate|2025</v>
      </c>
      <c r="X3117" s="15">
        <f>(MAX(0,MIN(1,1-(K3117-scaling_params!$B$2)/(scaling_params!$C$2-scaling_params!$B$2)))+MAX(0,MIN(1,(L3117-scaling_params!$B$3)/(scaling_params!$C$3-scaling_params!$B$3))))/2</f>
        <v>0.7200980392</v>
      </c>
      <c r="Y3117" s="15">
        <f>(MAX(0,MIN(1,(M3117-scaling_params!$B$4)/(scaling_params!$C$4-scaling_params!$B$4)))+MAX(0,MIN(1,(N3117-scaling_params!$B$5)/(scaling_params!$C$5-scaling_params!$B$5))))/2</f>
        <v>0.6755952381</v>
      </c>
      <c r="Z3117" s="15">
        <f>(MAX(0,MIN(1,(O3117-scaling_params!$B$6)/(scaling_params!$C$6-scaling_params!$B$6)))+MAX(0,MIN(1,1-(P3117-scaling_params!$B$7)/(scaling_params!$C$7-scaling_params!$B$7)))+MAX(0,MIN(1,(T3117-scaling_params!$B$11)/(scaling_params!$C$11-scaling_params!$B$11))))/3</f>
        <v>0.8081527072</v>
      </c>
      <c r="AA3117" s="15">
        <f>(MAX(0,MIN(1,1-(Q3117-scaling_params!$B$8)/(scaling_params!$C$8-scaling_params!$B$8)))+MAX(0,MIN(1,(R3117-scaling_params!$B$9)/(scaling_params!$C$9-scaling_params!$B$9)))+MAX(0,MIN(1,(S3117-scaling_params!$B$10)/(scaling_params!$C$10-scaling_params!$B$10))))/3</f>
        <v>0.5478716803</v>
      </c>
      <c r="AB3117" s="15">
        <f>(MAX(0,MIN(1,(U3117-scaling_params!$B$12)/(scaling_params!$C$12-scaling_params!$B$12)))+MAX(0,MIN(1,(V3117-scaling_params!$B$13)/(scaling_params!$C$13-scaling_params!$B$13))))/2</f>
        <v>0.4709090909</v>
      </c>
      <c r="AC3117" s="13">
        <f>(scaling_params!$G$2*X3117+scaling_params!$G$3*Y3117+scaling_params!$G$4*Z3117+scaling_params!$G$5*AA3117+scaling_params!$G$6*AB3117)*100</f>
        <v>66.98964948</v>
      </c>
      <c r="AD3117" s="11" t="s">
        <v>684</v>
      </c>
      <c r="AE3117" s="11">
        <f t="shared" si="2"/>
        <v>1</v>
      </c>
    </row>
    <row r="3118" ht="15.75" customHeight="1">
      <c r="A3118" s="11" t="s">
        <v>742</v>
      </c>
      <c r="B3118" s="11" t="s">
        <v>683</v>
      </c>
      <c r="C3118" s="11" t="s">
        <v>449</v>
      </c>
      <c r="D3118" s="11" t="s">
        <v>177</v>
      </c>
      <c r="E3118" s="12">
        <v>2024.0</v>
      </c>
      <c r="F3118" s="11" t="s">
        <v>166</v>
      </c>
      <c r="G3118" s="11" t="s">
        <v>184</v>
      </c>
      <c r="H3118" s="11">
        <v>4.0</v>
      </c>
      <c r="I3118" s="13">
        <v>8.6</v>
      </c>
      <c r="J3118" s="11">
        <v>0.0</v>
      </c>
      <c r="K3118" s="13">
        <v>2.8</v>
      </c>
      <c r="L3118" s="13">
        <v>8.4</v>
      </c>
      <c r="M3118" s="11">
        <v>15.0</v>
      </c>
      <c r="N3118" s="14">
        <v>0.79</v>
      </c>
      <c r="O3118" s="13">
        <v>67.5</v>
      </c>
      <c r="P3118" s="13">
        <v>7.0</v>
      </c>
      <c r="Q3118" s="13">
        <v>16.5</v>
      </c>
      <c r="R3118" s="13">
        <v>18.3</v>
      </c>
      <c r="S3118" s="13">
        <v>4.2</v>
      </c>
      <c r="T3118" s="13">
        <v>4.1</v>
      </c>
      <c r="U3118" s="13">
        <v>2.1</v>
      </c>
      <c r="V3118" s="13">
        <v>69.0</v>
      </c>
      <c r="W3118" s="11" t="str">
        <f t="shared" si="1"/>
        <v>Benchmark|Bankinter|Retail|2024</v>
      </c>
      <c r="X3118" s="15">
        <f>(MAX(0,MIN(1,1-(K3118-scaling_params!$B$2)/(scaling_params!$C$2-scaling_params!$B$2)))+MAX(0,MIN(1,(L3118-scaling_params!$B$3)/(scaling_params!$C$3-scaling_params!$B$3))))/2</f>
        <v>0.5970588235</v>
      </c>
      <c r="Y3118" s="15">
        <f>(MAX(0,MIN(1,(M3118-scaling_params!$B$4)/(scaling_params!$C$4-scaling_params!$B$4)))+MAX(0,MIN(1,(N3118-scaling_params!$B$5)/(scaling_params!$C$5-scaling_params!$B$5))))/2</f>
        <v>0.5702380952</v>
      </c>
      <c r="Z3118" s="15">
        <f>(MAX(0,MIN(1,(O3118-scaling_params!$B$6)/(scaling_params!$C$6-scaling_params!$B$6)))+MAX(0,MIN(1,1-(P3118-scaling_params!$B$7)/(scaling_params!$C$7-scaling_params!$B$7)))+MAX(0,MIN(1,(T3118-scaling_params!$B$11)/(scaling_params!$C$11-scaling_params!$B$11))))/3</f>
        <v>0.6256852326</v>
      </c>
      <c r="AA3118" s="15">
        <f>(MAX(0,MIN(1,1-(Q3118-scaling_params!$B$8)/(scaling_params!$C$8-scaling_params!$B$8)))+MAX(0,MIN(1,(R3118-scaling_params!$B$9)/(scaling_params!$C$9-scaling_params!$B$9)))+MAX(0,MIN(1,(S3118-scaling_params!$B$10)/(scaling_params!$C$10-scaling_params!$B$10))))/3</f>
        <v>0.7359625668</v>
      </c>
      <c r="AB3118" s="15">
        <f>(MAX(0,MIN(1,(U3118-scaling_params!$B$12)/(scaling_params!$C$12-scaling_params!$B$12)))+MAX(0,MIN(1,(V3118-scaling_params!$B$13)/(scaling_params!$C$13-scaling_params!$B$13))))/2</f>
        <v>0.5077272727</v>
      </c>
      <c r="AC3118" s="13">
        <f>(scaling_params!$G$2*X3118+scaling_params!$G$3*Y3118+scaling_params!$G$4*Z3118+scaling_params!$G$5*AA3118+scaling_params!$G$6*AB3118)*100</f>
        <v>61.07920355</v>
      </c>
      <c r="AD3118" s="11" t="s">
        <v>684</v>
      </c>
      <c r="AE3118" s="11">
        <f t="shared" si="2"/>
        <v>1</v>
      </c>
    </row>
    <row r="3119" ht="15.75" customHeight="1">
      <c r="A3119" s="11" t="s">
        <v>742</v>
      </c>
      <c r="B3119" s="11" t="s">
        <v>683</v>
      </c>
      <c r="C3119" s="11" t="s">
        <v>449</v>
      </c>
      <c r="D3119" s="11" t="s">
        <v>177</v>
      </c>
      <c r="E3119" s="12">
        <v>2025.0</v>
      </c>
      <c r="F3119" s="11" t="s">
        <v>166</v>
      </c>
      <c r="G3119" s="11" t="s">
        <v>184</v>
      </c>
      <c r="H3119" s="11">
        <v>4.0</v>
      </c>
      <c r="I3119" s="13">
        <v>8.3</v>
      </c>
      <c r="J3119" s="11">
        <v>0.0</v>
      </c>
      <c r="K3119" s="13">
        <v>2.6</v>
      </c>
      <c r="L3119" s="13">
        <v>6.1</v>
      </c>
      <c r="M3119" s="11">
        <v>17.0</v>
      </c>
      <c r="N3119" s="14">
        <v>0.82</v>
      </c>
      <c r="O3119" s="13">
        <v>71.2</v>
      </c>
      <c r="P3119" s="13">
        <v>7.4</v>
      </c>
      <c r="Q3119" s="13">
        <v>15.2</v>
      </c>
      <c r="R3119" s="13">
        <v>14.6</v>
      </c>
      <c r="S3119" s="13">
        <v>4.4</v>
      </c>
      <c r="T3119" s="13">
        <v>3.9</v>
      </c>
      <c r="U3119" s="13">
        <v>1.9</v>
      </c>
      <c r="V3119" s="13">
        <v>77.8</v>
      </c>
      <c r="W3119" s="11" t="str">
        <f t="shared" si="1"/>
        <v>Benchmark|Bankinter|Retail|2025</v>
      </c>
      <c r="X3119" s="15">
        <f>(MAX(0,MIN(1,1-(K3119-scaling_params!$B$2)/(scaling_params!$C$2-scaling_params!$B$2)))+MAX(0,MIN(1,(L3119-scaling_params!$B$3)/(scaling_params!$C$3-scaling_params!$B$3))))/2</f>
        <v>0.4612745098</v>
      </c>
      <c r="Y3119" s="15">
        <f>(MAX(0,MIN(1,(M3119-scaling_params!$B$4)/(scaling_params!$C$4-scaling_params!$B$4)))+MAX(0,MIN(1,(N3119-scaling_params!$B$5)/(scaling_params!$C$5-scaling_params!$B$5))))/2</f>
        <v>0.6172619048</v>
      </c>
      <c r="Z3119" s="15">
        <f>(MAX(0,MIN(1,(O3119-scaling_params!$B$6)/(scaling_params!$C$6-scaling_params!$B$6)))+MAX(0,MIN(1,1-(P3119-scaling_params!$B$7)/(scaling_params!$C$7-scaling_params!$B$7)))+MAX(0,MIN(1,(T3119-scaling_params!$B$11)/(scaling_params!$C$11-scaling_params!$B$11))))/3</f>
        <v>0.6316576831</v>
      </c>
      <c r="AA3119" s="15">
        <f>(MAX(0,MIN(1,1-(Q3119-scaling_params!$B$8)/(scaling_params!$C$8-scaling_params!$B$8)))+MAX(0,MIN(1,(R3119-scaling_params!$B$9)/(scaling_params!$C$9-scaling_params!$B$9)))+MAX(0,MIN(1,(S3119-scaling_params!$B$10)/(scaling_params!$C$10-scaling_params!$B$10))))/3</f>
        <v>0.6486946908</v>
      </c>
      <c r="AB3119" s="15">
        <f>(MAX(0,MIN(1,(U3119-scaling_params!$B$12)/(scaling_params!$C$12-scaling_params!$B$12)))+MAX(0,MIN(1,(V3119-scaling_params!$B$13)/(scaling_params!$C$13-scaling_params!$B$13))))/2</f>
        <v>0.5377272727</v>
      </c>
      <c r="AC3119" s="13">
        <f>(scaling_params!$G$2*X3119+scaling_params!$G$3*Y3119+scaling_params!$G$4*Z3119+scaling_params!$G$5*AA3119+scaling_params!$G$6*AB3119)*100</f>
        <v>57.95176967</v>
      </c>
      <c r="AD3119" s="11" t="s">
        <v>684</v>
      </c>
      <c r="AE3119" s="11">
        <f t="shared" si="2"/>
        <v>1</v>
      </c>
    </row>
    <row r="3120" ht="15.75" customHeight="1">
      <c r="A3120" s="11" t="s">
        <v>743</v>
      </c>
      <c r="B3120" s="11" t="s">
        <v>683</v>
      </c>
      <c r="C3120" s="11" t="s">
        <v>449</v>
      </c>
      <c r="D3120" s="11" t="s">
        <v>170</v>
      </c>
      <c r="E3120" s="12">
        <v>2024.0</v>
      </c>
      <c r="F3120" s="11" t="s">
        <v>166</v>
      </c>
      <c r="G3120" s="11" t="s">
        <v>184</v>
      </c>
      <c r="H3120" s="11">
        <v>1.0</v>
      </c>
      <c r="I3120" s="13">
        <v>8.6</v>
      </c>
      <c r="J3120" s="11">
        <v>1.0</v>
      </c>
      <c r="K3120" s="13">
        <v>1.8</v>
      </c>
      <c r="L3120" s="13">
        <v>6.8</v>
      </c>
      <c r="M3120" s="11">
        <v>16.0</v>
      </c>
      <c r="N3120" s="14">
        <v>0.8</v>
      </c>
      <c r="O3120" s="13">
        <v>71.6</v>
      </c>
      <c r="P3120" s="13">
        <v>7.4</v>
      </c>
      <c r="Q3120" s="13">
        <v>14.9</v>
      </c>
      <c r="R3120" s="13">
        <v>14.2</v>
      </c>
      <c r="S3120" s="13">
        <v>4.0</v>
      </c>
      <c r="T3120" s="13">
        <v>3.3</v>
      </c>
      <c r="U3120" s="13">
        <v>2.2</v>
      </c>
      <c r="V3120" s="13">
        <v>80.2</v>
      </c>
      <c r="W3120" s="11" t="str">
        <f t="shared" si="1"/>
        <v>Benchmark|Bankinter|Risk|2024</v>
      </c>
      <c r="X3120" s="15">
        <f>(MAX(0,MIN(1,1-(K3120-scaling_params!$B$2)/(scaling_params!$C$2-scaling_params!$B$2)))+MAX(0,MIN(1,(L3120-scaling_params!$B$3)/(scaling_params!$C$3-scaling_params!$B$3))))/2</f>
        <v>0.6460784314</v>
      </c>
      <c r="Y3120" s="15">
        <f>(MAX(0,MIN(1,(M3120-scaling_params!$B$4)/(scaling_params!$C$4-scaling_params!$B$4)))+MAX(0,MIN(1,(N3120-scaling_params!$B$5)/(scaling_params!$C$5-scaling_params!$B$5))))/2</f>
        <v>0.5875</v>
      </c>
      <c r="Z3120" s="15">
        <f>(MAX(0,MIN(1,(O3120-scaling_params!$B$6)/(scaling_params!$C$6-scaling_params!$B$6)))+MAX(0,MIN(1,1-(P3120-scaling_params!$B$7)/(scaling_params!$C$7-scaling_params!$B$7)))+MAX(0,MIN(1,(T3120-scaling_params!$B$11)/(scaling_params!$C$11-scaling_params!$B$11))))/3</f>
        <v>0.5811154861</v>
      </c>
      <c r="AA3120" s="15">
        <f>(MAX(0,MIN(1,1-(Q3120-scaling_params!$B$8)/(scaling_params!$C$8-scaling_params!$B$8)))+MAX(0,MIN(1,(R3120-scaling_params!$B$9)/(scaling_params!$C$9-scaling_params!$B$9)))+MAX(0,MIN(1,(S3120-scaling_params!$B$10)/(scaling_params!$C$10-scaling_params!$B$10))))/3</f>
        <v>0.6039650037</v>
      </c>
      <c r="AB3120" s="15">
        <f>(MAX(0,MIN(1,(U3120-scaling_params!$B$12)/(scaling_params!$C$12-scaling_params!$B$12)))+MAX(0,MIN(1,(V3120-scaling_params!$B$13)/(scaling_params!$C$13-scaling_params!$B$13))))/2</f>
        <v>0.6345454545</v>
      </c>
      <c r="AC3120" s="13">
        <f>(scaling_params!$G$2*X3120+scaling_params!$G$3*Y3120+scaling_params!$G$4*Z3120+scaling_params!$G$5*AA3120+scaling_params!$G$6*AB3120)*100</f>
        <v>60.76272749</v>
      </c>
      <c r="AD3120" s="11" t="s">
        <v>684</v>
      </c>
      <c r="AE3120" s="11">
        <f t="shared" si="2"/>
        <v>1</v>
      </c>
    </row>
    <row r="3121" ht="15.75" customHeight="1">
      <c r="A3121" s="11" t="s">
        <v>743</v>
      </c>
      <c r="B3121" s="11" t="s">
        <v>683</v>
      </c>
      <c r="C3121" s="11" t="s">
        <v>449</v>
      </c>
      <c r="D3121" s="11" t="s">
        <v>170</v>
      </c>
      <c r="E3121" s="12">
        <v>2025.0</v>
      </c>
      <c r="F3121" s="11" t="s">
        <v>166</v>
      </c>
      <c r="G3121" s="11" t="s">
        <v>184</v>
      </c>
      <c r="H3121" s="11">
        <v>1.0</v>
      </c>
      <c r="I3121" s="13">
        <v>8.3</v>
      </c>
      <c r="J3121" s="11">
        <v>0.0</v>
      </c>
      <c r="K3121" s="13">
        <v>2.2</v>
      </c>
      <c r="L3121" s="13">
        <v>6.8</v>
      </c>
      <c r="M3121" s="11">
        <v>2.0</v>
      </c>
      <c r="N3121" s="14">
        <v>0.79</v>
      </c>
      <c r="O3121" s="13">
        <v>69.7</v>
      </c>
      <c r="P3121" s="13">
        <v>6.4</v>
      </c>
      <c r="Q3121" s="13">
        <v>14.4</v>
      </c>
      <c r="R3121" s="13">
        <v>16.0</v>
      </c>
      <c r="S3121" s="13">
        <v>4.0</v>
      </c>
      <c r="T3121" s="13">
        <v>2.9</v>
      </c>
      <c r="U3121" s="13">
        <v>2.0</v>
      </c>
      <c r="V3121" s="13">
        <v>71.6</v>
      </c>
      <c r="W3121" s="11" t="str">
        <f t="shared" si="1"/>
        <v>Benchmark|Bankinter|Risk|2025</v>
      </c>
      <c r="X3121" s="15">
        <f>(MAX(0,MIN(1,1-(K3121-scaling_params!$B$2)/(scaling_params!$C$2-scaling_params!$B$2)))+MAX(0,MIN(1,(L3121-scaling_params!$B$3)/(scaling_params!$C$3-scaling_params!$B$3))))/2</f>
        <v>0.5794117647</v>
      </c>
      <c r="Y3121" s="15">
        <f>(MAX(0,MIN(1,(M3121-scaling_params!$B$4)/(scaling_params!$C$4-scaling_params!$B$4)))+MAX(0,MIN(1,(N3121-scaling_params!$B$5)/(scaling_params!$C$5-scaling_params!$B$5))))/2</f>
        <v>0.5083333333</v>
      </c>
      <c r="Z3121" s="15">
        <f>(MAX(0,MIN(1,(O3121-scaling_params!$B$6)/(scaling_params!$C$6-scaling_params!$B$6)))+MAX(0,MIN(1,1-(P3121-scaling_params!$B$7)/(scaling_params!$C$7-scaling_params!$B$7)))+MAX(0,MIN(1,(T3121-scaling_params!$B$11)/(scaling_params!$C$11-scaling_params!$B$11))))/3</f>
        <v>0.6017572027</v>
      </c>
      <c r="AA3121" s="15">
        <f>(MAX(0,MIN(1,1-(Q3121-scaling_params!$B$8)/(scaling_params!$C$8-scaling_params!$B$8)))+MAX(0,MIN(1,(R3121-scaling_params!$B$9)/(scaling_params!$C$9-scaling_params!$B$9)))+MAX(0,MIN(1,(S3121-scaling_params!$B$10)/(scaling_params!$C$10-scaling_params!$B$10))))/3</f>
        <v>0.6988537648</v>
      </c>
      <c r="AB3121" s="15">
        <f>(MAX(0,MIN(1,(U3121-scaling_params!$B$12)/(scaling_params!$C$12-scaling_params!$B$12)))+MAX(0,MIN(1,(V3121-scaling_params!$B$13)/(scaling_params!$C$13-scaling_params!$B$13))))/2</f>
        <v>0.5063636364</v>
      </c>
      <c r="AC3121" s="13">
        <f>(scaling_params!$G$2*X3121+scaling_params!$G$3*Y3121+scaling_params!$G$4*Z3121+scaling_params!$G$5*AA3121+scaling_params!$G$6*AB3121)*100</f>
        <v>57.97822124</v>
      </c>
      <c r="AD3121" s="11" t="s">
        <v>684</v>
      </c>
      <c r="AE3121" s="11">
        <f t="shared" si="2"/>
        <v>1</v>
      </c>
    </row>
    <row r="3122" ht="15.75" customHeight="1">
      <c r="A3122" s="11" t="s">
        <v>744</v>
      </c>
      <c r="B3122" s="11" t="s">
        <v>683</v>
      </c>
      <c r="C3122" s="11" t="s">
        <v>449</v>
      </c>
      <c r="D3122" s="11" t="s">
        <v>165</v>
      </c>
      <c r="E3122" s="12">
        <v>2024.0</v>
      </c>
      <c r="F3122" s="11" t="s">
        <v>166</v>
      </c>
      <c r="G3122" s="11" t="s">
        <v>172</v>
      </c>
      <c r="H3122" s="11">
        <v>5.0</v>
      </c>
      <c r="I3122" s="13">
        <v>8.6</v>
      </c>
      <c r="J3122" s="11">
        <v>0.0</v>
      </c>
      <c r="K3122" s="13">
        <v>3.3</v>
      </c>
      <c r="L3122" s="13">
        <v>6.2</v>
      </c>
      <c r="M3122" s="11">
        <v>17.0</v>
      </c>
      <c r="N3122" s="14">
        <v>0.81</v>
      </c>
      <c r="O3122" s="13">
        <v>65.3</v>
      </c>
      <c r="P3122" s="13">
        <v>7.3</v>
      </c>
      <c r="Q3122" s="13">
        <v>15.9</v>
      </c>
      <c r="R3122" s="13">
        <v>12.6</v>
      </c>
      <c r="S3122" s="13">
        <v>3.9</v>
      </c>
      <c r="T3122" s="13">
        <v>3.8</v>
      </c>
      <c r="U3122" s="13">
        <v>1.5</v>
      </c>
      <c r="V3122" s="13">
        <v>76.1</v>
      </c>
      <c r="W3122" s="11" t="str">
        <f t="shared" si="1"/>
        <v>Benchmark|Bankinter|Operations|2024</v>
      </c>
      <c r="X3122" s="15">
        <f>(MAX(0,MIN(1,1-(K3122-scaling_params!$B$2)/(scaling_params!$C$2-scaling_params!$B$2)))+MAX(0,MIN(1,(L3122-scaling_params!$B$3)/(scaling_params!$C$3-scaling_params!$B$3))))/2</f>
        <v>0.3519607843</v>
      </c>
      <c r="Y3122" s="15">
        <f>(MAX(0,MIN(1,(M3122-scaling_params!$B$4)/(scaling_params!$C$4-scaling_params!$B$4)))+MAX(0,MIN(1,(N3122-scaling_params!$B$5)/(scaling_params!$C$5-scaling_params!$B$5))))/2</f>
        <v>0.6047619048</v>
      </c>
      <c r="Z3122" s="15">
        <f>(MAX(0,MIN(1,(O3122-scaling_params!$B$6)/(scaling_params!$C$6-scaling_params!$B$6)))+MAX(0,MIN(1,1-(P3122-scaling_params!$B$7)/(scaling_params!$C$7-scaling_params!$B$7)))+MAX(0,MIN(1,(T3122-scaling_params!$B$11)/(scaling_params!$C$11-scaling_params!$B$11))))/3</f>
        <v>0.5337831467</v>
      </c>
      <c r="AA3122" s="15">
        <f>(MAX(0,MIN(1,1-(Q3122-scaling_params!$B$8)/(scaling_params!$C$8-scaling_params!$B$8)))+MAX(0,MIN(1,(R3122-scaling_params!$B$9)/(scaling_params!$C$9-scaling_params!$B$9)))+MAX(0,MIN(1,(S3122-scaling_params!$B$10)/(scaling_params!$C$10-scaling_params!$B$10))))/3</f>
        <v>0.4887717458</v>
      </c>
      <c r="AB3122" s="15">
        <f>(MAX(0,MIN(1,(U3122-scaling_params!$B$12)/(scaling_params!$C$12-scaling_params!$B$12)))+MAX(0,MIN(1,(V3122-scaling_params!$B$13)/(scaling_params!$C$13-scaling_params!$B$13))))/2</f>
        <v>0.4222727273</v>
      </c>
      <c r="AC3122" s="13">
        <f>(scaling_params!$G$2*X3122+scaling_params!$G$3*Y3122+scaling_params!$G$4*Z3122+scaling_params!$G$5*AA3122+scaling_params!$G$6*AB3122)*100</f>
        <v>48.61208805</v>
      </c>
      <c r="AD3122" s="11" t="s">
        <v>684</v>
      </c>
      <c r="AE3122" s="11">
        <f t="shared" si="2"/>
        <v>1</v>
      </c>
    </row>
    <row r="3123" ht="15.75" customHeight="1">
      <c r="A3123" s="11" t="s">
        <v>744</v>
      </c>
      <c r="B3123" s="11" t="s">
        <v>683</v>
      </c>
      <c r="C3123" s="11" t="s">
        <v>449</v>
      </c>
      <c r="D3123" s="11" t="s">
        <v>165</v>
      </c>
      <c r="E3123" s="12">
        <v>2025.0</v>
      </c>
      <c r="F3123" s="11" t="s">
        <v>166</v>
      </c>
      <c r="G3123" s="11" t="s">
        <v>172</v>
      </c>
      <c r="H3123" s="11">
        <v>5.0</v>
      </c>
      <c r="I3123" s="13">
        <v>8.3</v>
      </c>
      <c r="J3123" s="11">
        <v>0.0</v>
      </c>
      <c r="K3123" s="13">
        <v>3.5</v>
      </c>
      <c r="L3123" s="13">
        <v>7.1</v>
      </c>
      <c r="M3123" s="11">
        <v>18.0</v>
      </c>
      <c r="N3123" s="14">
        <v>0.72</v>
      </c>
      <c r="O3123" s="13">
        <v>67.6</v>
      </c>
      <c r="P3123" s="13">
        <v>7.3</v>
      </c>
      <c r="Q3123" s="13">
        <v>15.9</v>
      </c>
      <c r="R3123" s="13">
        <v>13.5</v>
      </c>
      <c r="S3123" s="13">
        <v>4.0</v>
      </c>
      <c r="T3123" s="13">
        <v>3.5</v>
      </c>
      <c r="U3123" s="13">
        <v>2.1</v>
      </c>
      <c r="V3123" s="13">
        <v>73.4</v>
      </c>
      <c r="W3123" s="11" t="str">
        <f t="shared" si="1"/>
        <v>Benchmark|Bankinter|Operations|2025</v>
      </c>
      <c r="X3123" s="15">
        <f>(MAX(0,MIN(1,1-(K3123-scaling_params!$B$2)/(scaling_params!$C$2-scaling_params!$B$2)))+MAX(0,MIN(1,(L3123-scaling_params!$B$3)/(scaling_params!$C$3-scaling_params!$B$3))))/2</f>
        <v>0.3848039216</v>
      </c>
      <c r="Y3123" s="15">
        <f>(MAX(0,MIN(1,(M3123-scaling_params!$B$4)/(scaling_params!$C$4-scaling_params!$B$4)))+MAX(0,MIN(1,(N3123-scaling_params!$B$5)/(scaling_params!$C$5-scaling_params!$B$5))))/2</f>
        <v>0.4970238095</v>
      </c>
      <c r="Z3123" s="15">
        <f>(MAX(0,MIN(1,(O3123-scaling_params!$B$6)/(scaling_params!$C$6-scaling_params!$B$6)))+MAX(0,MIN(1,1-(P3123-scaling_params!$B$7)/(scaling_params!$C$7-scaling_params!$B$7)))+MAX(0,MIN(1,(T3123-scaling_params!$B$11)/(scaling_params!$C$11-scaling_params!$B$11))))/3</f>
        <v>0.5431655135</v>
      </c>
      <c r="AA3123" s="15">
        <f>(MAX(0,MIN(1,1-(Q3123-scaling_params!$B$8)/(scaling_params!$C$8-scaling_params!$B$8)))+MAX(0,MIN(1,(R3123-scaling_params!$B$9)/(scaling_params!$C$9-scaling_params!$B$9)))+MAX(0,MIN(1,(S3123-scaling_params!$B$10)/(scaling_params!$C$10-scaling_params!$B$10))))/3</f>
        <v>0.5365503509</v>
      </c>
      <c r="AB3123" s="15">
        <f>(MAX(0,MIN(1,(U3123-scaling_params!$B$12)/(scaling_params!$C$12-scaling_params!$B$12)))+MAX(0,MIN(1,(V3123-scaling_params!$B$13)/(scaling_params!$C$13-scaling_params!$B$13))))/2</f>
        <v>0.5477272727</v>
      </c>
      <c r="AC3123" s="13">
        <f>(scaling_params!$G$2*X3123+scaling_params!$G$3*Y3123+scaling_params!$G$4*Z3123+scaling_params!$G$5*AA3123+scaling_params!$G$6*AB3123)*100</f>
        <v>49.39380924</v>
      </c>
      <c r="AD3123" s="11" t="s">
        <v>684</v>
      </c>
      <c r="AE3123" s="11">
        <f t="shared" si="2"/>
        <v>1</v>
      </c>
    </row>
    <row r="3124" ht="15.75" customHeight="1">
      <c r="A3124" s="11" t="s">
        <v>745</v>
      </c>
      <c r="B3124" s="11" t="s">
        <v>683</v>
      </c>
      <c r="C3124" s="11" t="s">
        <v>449</v>
      </c>
      <c r="D3124" s="11" t="s">
        <v>170</v>
      </c>
      <c r="E3124" s="12">
        <v>2024.0</v>
      </c>
      <c r="F3124" s="11" t="s">
        <v>166</v>
      </c>
      <c r="G3124" s="11" t="s">
        <v>184</v>
      </c>
      <c r="H3124" s="11">
        <v>1.0</v>
      </c>
      <c r="I3124" s="13">
        <v>8.6</v>
      </c>
      <c r="J3124" s="11">
        <v>0.0</v>
      </c>
      <c r="K3124" s="13">
        <v>1.8</v>
      </c>
      <c r="L3124" s="13">
        <v>7.7</v>
      </c>
      <c r="M3124" s="11">
        <v>28.0</v>
      </c>
      <c r="N3124" s="14">
        <v>0.78</v>
      </c>
      <c r="O3124" s="13">
        <v>71.6</v>
      </c>
      <c r="P3124" s="13">
        <v>7.4</v>
      </c>
      <c r="Q3124" s="13">
        <v>14.9</v>
      </c>
      <c r="R3124" s="13">
        <v>14.2</v>
      </c>
      <c r="S3124" s="13">
        <v>4.0</v>
      </c>
      <c r="T3124" s="13">
        <v>3.7</v>
      </c>
      <c r="U3124" s="13">
        <v>2.2</v>
      </c>
      <c r="V3124" s="13">
        <v>77.4</v>
      </c>
      <c r="W3124" s="11" t="str">
        <f t="shared" si="1"/>
        <v>Benchmark|Bankinter|Risk|2024</v>
      </c>
      <c r="X3124" s="15">
        <f>(MAX(0,MIN(1,1-(K3124-scaling_params!$B$2)/(scaling_params!$C$2-scaling_params!$B$2)))+MAX(0,MIN(1,(L3124-scaling_params!$B$3)/(scaling_params!$C$3-scaling_params!$B$3))))/2</f>
        <v>0.712254902</v>
      </c>
      <c r="Y3124" s="15">
        <f>(MAX(0,MIN(1,(M3124-scaling_params!$B$4)/(scaling_params!$C$4-scaling_params!$B$4)))+MAX(0,MIN(1,(N3124-scaling_params!$B$5)/(scaling_params!$C$5-scaling_params!$B$5))))/2</f>
        <v>0.6196428571</v>
      </c>
      <c r="Z3124" s="15">
        <f>(MAX(0,MIN(1,(O3124-scaling_params!$B$6)/(scaling_params!$C$6-scaling_params!$B$6)))+MAX(0,MIN(1,1-(P3124-scaling_params!$B$7)/(scaling_params!$C$7-scaling_params!$B$7)))+MAX(0,MIN(1,(T3124-scaling_params!$B$11)/(scaling_params!$C$11-scaling_params!$B$11))))/3</f>
        <v>0.6192107242</v>
      </c>
      <c r="AA3124" s="15">
        <f>(MAX(0,MIN(1,1-(Q3124-scaling_params!$B$8)/(scaling_params!$C$8-scaling_params!$B$8)))+MAX(0,MIN(1,(R3124-scaling_params!$B$9)/(scaling_params!$C$9-scaling_params!$B$9)))+MAX(0,MIN(1,(S3124-scaling_params!$B$10)/(scaling_params!$C$10-scaling_params!$B$10))))/3</f>
        <v>0.6039650037</v>
      </c>
      <c r="AB3124" s="15">
        <f>(MAX(0,MIN(1,(U3124-scaling_params!$B$12)/(scaling_params!$C$12-scaling_params!$B$12)))+MAX(0,MIN(1,(V3124-scaling_params!$B$13)/(scaling_params!$C$13-scaling_params!$B$13))))/2</f>
        <v>0.6090909091</v>
      </c>
      <c r="AC3124" s="13">
        <f>(scaling_params!$G$2*X3124+scaling_params!$G$3*Y3124+scaling_params!$G$4*Z3124+scaling_params!$G$5*AA3124+scaling_params!$G$6*AB3124)*100</f>
        <v>63.66810615</v>
      </c>
      <c r="AD3124" s="11" t="s">
        <v>684</v>
      </c>
      <c r="AE3124" s="11">
        <f t="shared" si="2"/>
        <v>1</v>
      </c>
    </row>
    <row r="3125" ht="15.75" customHeight="1">
      <c r="A3125" s="11" t="s">
        <v>745</v>
      </c>
      <c r="B3125" s="11" t="s">
        <v>683</v>
      </c>
      <c r="C3125" s="11" t="s">
        <v>449</v>
      </c>
      <c r="D3125" s="11" t="s">
        <v>170</v>
      </c>
      <c r="E3125" s="12">
        <v>2025.0</v>
      </c>
      <c r="F3125" s="11" t="s">
        <v>166</v>
      </c>
      <c r="G3125" s="11" t="s">
        <v>184</v>
      </c>
      <c r="H3125" s="11">
        <v>1.0</v>
      </c>
      <c r="I3125" s="13">
        <v>8.3</v>
      </c>
      <c r="J3125" s="11">
        <v>0.0</v>
      </c>
      <c r="K3125" s="13">
        <v>2.2</v>
      </c>
      <c r="L3125" s="13">
        <v>7.4</v>
      </c>
      <c r="M3125" s="11">
        <v>44.0</v>
      </c>
      <c r="N3125" s="14">
        <v>0.83</v>
      </c>
      <c r="O3125" s="13">
        <v>69.7</v>
      </c>
      <c r="P3125" s="13">
        <v>6.4</v>
      </c>
      <c r="Q3125" s="13">
        <v>14.4</v>
      </c>
      <c r="R3125" s="13">
        <v>16.0</v>
      </c>
      <c r="S3125" s="13">
        <v>4.0</v>
      </c>
      <c r="T3125" s="13">
        <v>3.9</v>
      </c>
      <c r="U3125" s="13">
        <v>2.0</v>
      </c>
      <c r="V3125" s="13">
        <v>77.4</v>
      </c>
      <c r="W3125" s="11" t="str">
        <f t="shared" si="1"/>
        <v>Benchmark|Bankinter|Risk|2025</v>
      </c>
      <c r="X3125" s="15">
        <f>(MAX(0,MIN(1,1-(K3125-scaling_params!$B$2)/(scaling_params!$C$2-scaling_params!$B$2)))+MAX(0,MIN(1,(L3125-scaling_params!$B$3)/(scaling_params!$C$3-scaling_params!$B$3))))/2</f>
        <v>0.6235294118</v>
      </c>
      <c r="Y3125" s="15">
        <f>(MAX(0,MIN(1,(M3125-scaling_params!$B$4)/(scaling_params!$C$4-scaling_params!$B$4)))+MAX(0,MIN(1,(N3125-scaling_params!$B$5)/(scaling_params!$C$5-scaling_params!$B$5))))/2</f>
        <v>0.7583333333</v>
      </c>
      <c r="Z3125" s="15">
        <f>(MAX(0,MIN(1,(O3125-scaling_params!$B$6)/(scaling_params!$C$6-scaling_params!$B$6)))+MAX(0,MIN(1,1-(P3125-scaling_params!$B$7)/(scaling_params!$C$7-scaling_params!$B$7)))+MAX(0,MIN(1,(T3125-scaling_params!$B$11)/(scaling_params!$C$11-scaling_params!$B$11))))/3</f>
        <v>0.696995298</v>
      </c>
      <c r="AA3125" s="15">
        <f>(MAX(0,MIN(1,1-(Q3125-scaling_params!$B$8)/(scaling_params!$C$8-scaling_params!$B$8)))+MAX(0,MIN(1,(R3125-scaling_params!$B$9)/(scaling_params!$C$9-scaling_params!$B$9)))+MAX(0,MIN(1,(S3125-scaling_params!$B$10)/(scaling_params!$C$10-scaling_params!$B$10))))/3</f>
        <v>0.6988537648</v>
      </c>
      <c r="AB3125" s="15">
        <f>(MAX(0,MIN(1,(U3125-scaling_params!$B$12)/(scaling_params!$C$12-scaling_params!$B$12)))+MAX(0,MIN(1,(V3125-scaling_params!$B$13)/(scaling_params!$C$13-scaling_params!$B$13))))/2</f>
        <v>0.5590909091</v>
      </c>
      <c r="AC3125" s="13">
        <f>(scaling_params!$G$2*X3125+scaling_params!$G$3*Y3125+scaling_params!$G$4*Z3125+scaling_params!$G$5*AA3125+scaling_params!$G$6*AB3125)*100</f>
        <v>67.750263</v>
      </c>
      <c r="AD3125" s="11" t="s">
        <v>684</v>
      </c>
      <c r="AE3125" s="11">
        <f t="shared" si="2"/>
        <v>1</v>
      </c>
    </row>
    <row r="3126" ht="15.75" customHeight="1">
      <c r="A3126" s="11" t="s">
        <v>746</v>
      </c>
      <c r="B3126" s="11" t="s">
        <v>683</v>
      </c>
      <c r="C3126" s="11" t="s">
        <v>449</v>
      </c>
      <c r="D3126" s="11" t="s">
        <v>177</v>
      </c>
      <c r="E3126" s="12">
        <v>2024.0</v>
      </c>
      <c r="F3126" s="11" t="s">
        <v>171</v>
      </c>
      <c r="G3126" s="11" t="s">
        <v>167</v>
      </c>
      <c r="H3126" s="11">
        <v>1.0</v>
      </c>
      <c r="I3126" s="13">
        <v>8.6</v>
      </c>
      <c r="J3126" s="11">
        <v>0.0</v>
      </c>
      <c r="K3126" s="13">
        <v>2.8</v>
      </c>
      <c r="L3126" s="13">
        <v>6.8</v>
      </c>
      <c r="M3126" s="11">
        <v>8.0</v>
      </c>
      <c r="N3126" s="14">
        <v>0.72</v>
      </c>
      <c r="O3126" s="13">
        <v>67.5</v>
      </c>
      <c r="P3126" s="13">
        <v>7.0</v>
      </c>
      <c r="Q3126" s="13">
        <v>16.5</v>
      </c>
      <c r="R3126" s="13">
        <v>18.3</v>
      </c>
      <c r="S3126" s="13">
        <v>2.8</v>
      </c>
      <c r="T3126" s="13">
        <v>3.6</v>
      </c>
      <c r="U3126" s="13">
        <v>2.1</v>
      </c>
      <c r="V3126" s="13">
        <v>67.1</v>
      </c>
      <c r="W3126" s="11" t="str">
        <f t="shared" si="1"/>
        <v>Benchmark|Bankinter|Retail|2024</v>
      </c>
      <c r="X3126" s="15">
        <f>(MAX(0,MIN(1,1-(K3126-scaling_params!$B$2)/(scaling_params!$C$2-scaling_params!$B$2)))+MAX(0,MIN(1,(L3126-scaling_params!$B$3)/(scaling_params!$C$3-scaling_params!$B$3))))/2</f>
        <v>0.4794117647</v>
      </c>
      <c r="Y3126" s="15">
        <f>(MAX(0,MIN(1,(M3126-scaling_params!$B$4)/(scaling_params!$C$4-scaling_params!$B$4)))+MAX(0,MIN(1,(N3126-scaling_params!$B$5)/(scaling_params!$C$5-scaling_params!$B$5))))/2</f>
        <v>0.4494047619</v>
      </c>
      <c r="Z3126" s="15">
        <f>(MAX(0,MIN(1,(O3126-scaling_params!$B$6)/(scaling_params!$C$6-scaling_params!$B$6)))+MAX(0,MIN(1,1-(P3126-scaling_params!$B$7)/(scaling_params!$C$7-scaling_params!$B$7)))+MAX(0,MIN(1,(T3126-scaling_params!$B$11)/(scaling_params!$C$11-scaling_params!$B$11))))/3</f>
        <v>0.578066185</v>
      </c>
      <c r="AA3126" s="15">
        <f>(MAX(0,MIN(1,1-(Q3126-scaling_params!$B$8)/(scaling_params!$C$8-scaling_params!$B$8)))+MAX(0,MIN(1,(R3126-scaling_params!$B$9)/(scaling_params!$C$9-scaling_params!$B$9)))+MAX(0,MIN(1,(S3126-scaling_params!$B$10)/(scaling_params!$C$10-scaling_params!$B$10))))/3</f>
        <v>0.5987076649</v>
      </c>
      <c r="AB3126" s="15">
        <f>(MAX(0,MIN(1,(U3126-scaling_params!$B$12)/(scaling_params!$C$12-scaling_params!$B$12)))+MAX(0,MIN(1,(V3126-scaling_params!$B$13)/(scaling_params!$C$13-scaling_params!$B$13))))/2</f>
        <v>0.4904545455</v>
      </c>
      <c r="AC3126" s="13">
        <f>(scaling_params!$G$2*X3126+scaling_params!$G$3*Y3126+scaling_params!$G$4*Z3126+scaling_params!$G$5*AA3126+scaling_params!$G$6*AB3126)*100</f>
        <v>51.73636226</v>
      </c>
      <c r="AD3126" s="11" t="s">
        <v>684</v>
      </c>
      <c r="AE3126" s="11">
        <f t="shared" si="2"/>
        <v>1</v>
      </c>
    </row>
    <row r="3127" ht="15.75" customHeight="1">
      <c r="A3127" s="11" t="s">
        <v>746</v>
      </c>
      <c r="B3127" s="11" t="s">
        <v>683</v>
      </c>
      <c r="C3127" s="11" t="s">
        <v>449</v>
      </c>
      <c r="D3127" s="11" t="s">
        <v>177</v>
      </c>
      <c r="E3127" s="12">
        <v>2025.0</v>
      </c>
      <c r="F3127" s="11" t="s">
        <v>171</v>
      </c>
      <c r="G3127" s="11" t="s">
        <v>167</v>
      </c>
      <c r="H3127" s="11">
        <v>1.0</v>
      </c>
      <c r="I3127" s="13">
        <v>8.3</v>
      </c>
      <c r="J3127" s="11">
        <v>0.0</v>
      </c>
      <c r="K3127" s="13">
        <v>2.6</v>
      </c>
      <c r="L3127" s="13">
        <v>6.1</v>
      </c>
      <c r="M3127" s="11">
        <v>5.0</v>
      </c>
      <c r="N3127" s="14">
        <v>0.74</v>
      </c>
      <c r="O3127" s="13">
        <v>71.2</v>
      </c>
      <c r="P3127" s="13">
        <v>7.4</v>
      </c>
      <c r="Q3127" s="13">
        <v>15.2</v>
      </c>
      <c r="R3127" s="13">
        <v>14.6</v>
      </c>
      <c r="S3127" s="13">
        <v>3.4</v>
      </c>
      <c r="T3127" s="13">
        <v>3.5</v>
      </c>
      <c r="U3127" s="13">
        <v>1.9</v>
      </c>
      <c r="V3127" s="13">
        <v>67.7</v>
      </c>
      <c r="W3127" s="11" t="str">
        <f t="shared" si="1"/>
        <v>Benchmark|Bankinter|Retail|2025</v>
      </c>
      <c r="X3127" s="15">
        <f>(MAX(0,MIN(1,1-(K3127-scaling_params!$B$2)/(scaling_params!$C$2-scaling_params!$B$2)))+MAX(0,MIN(1,(L3127-scaling_params!$B$3)/(scaling_params!$C$3-scaling_params!$B$3))))/2</f>
        <v>0.4612745098</v>
      </c>
      <c r="Y3127" s="15">
        <f>(MAX(0,MIN(1,(M3127-scaling_params!$B$4)/(scaling_params!$C$4-scaling_params!$B$4)))+MAX(0,MIN(1,(N3127-scaling_params!$B$5)/(scaling_params!$C$5-scaling_params!$B$5))))/2</f>
        <v>0.4601190476</v>
      </c>
      <c r="Z3127" s="15">
        <f>(MAX(0,MIN(1,(O3127-scaling_params!$B$6)/(scaling_params!$C$6-scaling_params!$B$6)))+MAX(0,MIN(1,1-(P3127-scaling_params!$B$7)/(scaling_params!$C$7-scaling_params!$B$7)))+MAX(0,MIN(1,(T3127-scaling_params!$B$11)/(scaling_params!$C$11-scaling_params!$B$11))))/3</f>
        <v>0.593562445</v>
      </c>
      <c r="AA3127" s="15">
        <f>(MAX(0,MIN(1,1-(Q3127-scaling_params!$B$8)/(scaling_params!$C$8-scaling_params!$B$8)))+MAX(0,MIN(1,(R3127-scaling_params!$B$9)/(scaling_params!$C$9-scaling_params!$B$9)))+MAX(0,MIN(1,(S3127-scaling_params!$B$10)/(scaling_params!$C$10-scaling_params!$B$10))))/3</f>
        <v>0.5506554751</v>
      </c>
      <c r="AB3127" s="15">
        <f>(MAX(0,MIN(1,(U3127-scaling_params!$B$12)/(scaling_params!$C$12-scaling_params!$B$12)))+MAX(0,MIN(1,(V3127-scaling_params!$B$13)/(scaling_params!$C$13-scaling_params!$B$13))))/2</f>
        <v>0.4459090909</v>
      </c>
      <c r="AC3127" s="13">
        <f>(scaling_params!$G$2*X3127+scaling_params!$G$3*Y3127+scaling_params!$G$4*Z3127+scaling_params!$G$5*AA3127+scaling_params!$G$6*AB3127)*100</f>
        <v>50.55472969</v>
      </c>
      <c r="AD3127" s="11" t="s">
        <v>684</v>
      </c>
      <c r="AE3127" s="11">
        <f t="shared" si="2"/>
        <v>1</v>
      </c>
    </row>
    <row r="3128" ht="15.75" customHeight="1">
      <c r="A3128" s="11" t="s">
        <v>747</v>
      </c>
      <c r="B3128" s="11" t="s">
        <v>683</v>
      </c>
      <c r="C3128" s="11" t="s">
        <v>449</v>
      </c>
      <c r="D3128" s="11" t="s">
        <v>181</v>
      </c>
      <c r="E3128" s="12">
        <v>2024.0</v>
      </c>
      <c r="F3128" s="11" t="s">
        <v>166</v>
      </c>
      <c r="G3128" s="11" t="s">
        <v>167</v>
      </c>
      <c r="H3128" s="11">
        <v>1.0</v>
      </c>
      <c r="I3128" s="13">
        <v>8.6</v>
      </c>
      <c r="J3128" s="11">
        <v>0.0</v>
      </c>
      <c r="K3128" s="13">
        <v>1.7</v>
      </c>
      <c r="L3128" s="13">
        <v>7.6</v>
      </c>
      <c r="M3128" s="11">
        <v>5.0</v>
      </c>
      <c r="N3128" s="14">
        <v>0.79</v>
      </c>
      <c r="O3128" s="13">
        <v>71.1</v>
      </c>
      <c r="P3128" s="13">
        <v>5.9</v>
      </c>
      <c r="Q3128" s="13">
        <v>16.5</v>
      </c>
      <c r="R3128" s="13">
        <v>13.8</v>
      </c>
      <c r="S3128" s="13">
        <v>4.2</v>
      </c>
      <c r="T3128" s="13">
        <v>3.1</v>
      </c>
      <c r="U3128" s="13">
        <v>1.5</v>
      </c>
      <c r="V3128" s="13">
        <v>70.9</v>
      </c>
      <c r="W3128" s="11" t="str">
        <f t="shared" si="1"/>
        <v>Benchmark|Bankinter|Corporate|2024</v>
      </c>
      <c r="X3128" s="15">
        <f>(MAX(0,MIN(1,1-(K3128-scaling_params!$B$2)/(scaling_params!$C$2-scaling_params!$B$2)))+MAX(0,MIN(1,(L3128-scaling_params!$B$3)/(scaling_params!$C$3-scaling_params!$B$3))))/2</f>
        <v>0.7215686275</v>
      </c>
      <c r="Y3128" s="15">
        <f>(MAX(0,MIN(1,(M3128-scaling_params!$B$4)/(scaling_params!$C$4-scaling_params!$B$4)))+MAX(0,MIN(1,(N3128-scaling_params!$B$5)/(scaling_params!$C$5-scaling_params!$B$5))))/2</f>
        <v>0.5226190476</v>
      </c>
      <c r="Z3128" s="15">
        <f>(MAX(0,MIN(1,(O3128-scaling_params!$B$6)/(scaling_params!$C$6-scaling_params!$B$6)))+MAX(0,MIN(1,1-(P3128-scaling_params!$B$7)/(scaling_params!$C$7-scaling_params!$B$7)))+MAX(0,MIN(1,(T3128-scaling_params!$B$11)/(scaling_params!$C$11-scaling_params!$B$11))))/3</f>
        <v>0.6889521771</v>
      </c>
      <c r="AA3128" s="15">
        <f>(MAX(0,MIN(1,1-(Q3128-scaling_params!$B$8)/(scaling_params!$C$8-scaling_params!$B$8)))+MAX(0,MIN(1,(R3128-scaling_params!$B$9)/(scaling_params!$C$9-scaling_params!$B$9)))+MAX(0,MIN(1,(S3128-scaling_params!$B$10)/(scaling_params!$C$10-scaling_params!$B$10))))/3</f>
        <v>0.5460891491</v>
      </c>
      <c r="AB3128" s="15">
        <f>(MAX(0,MIN(1,(U3128-scaling_params!$B$12)/(scaling_params!$C$12-scaling_params!$B$12)))+MAX(0,MIN(1,(V3128-scaling_params!$B$13)/(scaling_params!$C$13-scaling_params!$B$13))))/2</f>
        <v>0.375</v>
      </c>
      <c r="AC3128" s="13">
        <f>(scaling_params!$G$2*X3128+scaling_params!$G$3*Y3128+scaling_params!$G$4*Z3128+scaling_params!$G$5*AA3128+scaling_params!$G$6*AB3128)*100</f>
        <v>59.46495555</v>
      </c>
      <c r="AD3128" s="11" t="s">
        <v>684</v>
      </c>
      <c r="AE3128" s="11">
        <f t="shared" si="2"/>
        <v>1</v>
      </c>
    </row>
    <row r="3129" ht="15.75" customHeight="1">
      <c r="A3129" s="11" t="s">
        <v>747</v>
      </c>
      <c r="B3129" s="11" t="s">
        <v>683</v>
      </c>
      <c r="C3129" s="11" t="s">
        <v>449</v>
      </c>
      <c r="D3129" s="11" t="s">
        <v>181</v>
      </c>
      <c r="E3129" s="12">
        <v>2025.0</v>
      </c>
      <c r="F3129" s="11" t="s">
        <v>166</v>
      </c>
      <c r="G3129" s="11" t="s">
        <v>167</v>
      </c>
      <c r="H3129" s="11">
        <v>1.0</v>
      </c>
      <c r="I3129" s="13">
        <v>8.3</v>
      </c>
      <c r="J3129" s="11">
        <v>0.0</v>
      </c>
      <c r="K3129" s="13">
        <v>1.4</v>
      </c>
      <c r="L3129" s="13">
        <v>7.8</v>
      </c>
      <c r="M3129" s="11">
        <v>33.0</v>
      </c>
      <c r="N3129" s="14">
        <v>0.78</v>
      </c>
      <c r="O3129" s="13">
        <v>73.8</v>
      </c>
      <c r="P3129" s="13">
        <v>5.6</v>
      </c>
      <c r="Q3129" s="13">
        <v>14.9</v>
      </c>
      <c r="R3129" s="13">
        <v>13.8</v>
      </c>
      <c r="S3129" s="13">
        <v>4.3</v>
      </c>
      <c r="T3129" s="13">
        <v>4.0</v>
      </c>
      <c r="U3129" s="13">
        <v>2.0</v>
      </c>
      <c r="V3129" s="13">
        <v>90.5</v>
      </c>
      <c r="W3129" s="11" t="str">
        <f t="shared" si="1"/>
        <v>Benchmark|Bankinter|Corporate|2025</v>
      </c>
      <c r="X3129" s="15">
        <f>(MAX(0,MIN(1,1-(K3129-scaling_params!$B$2)/(scaling_params!$C$2-scaling_params!$B$2)))+MAX(0,MIN(1,(L3129-scaling_params!$B$3)/(scaling_params!$C$3-scaling_params!$B$3))))/2</f>
        <v>0.7862745098</v>
      </c>
      <c r="Y3129" s="15">
        <f>(MAX(0,MIN(1,(M3129-scaling_params!$B$4)/(scaling_params!$C$4-scaling_params!$B$4)))+MAX(0,MIN(1,(N3129-scaling_params!$B$5)/(scaling_params!$C$5-scaling_params!$B$5))))/2</f>
        <v>0.643452381</v>
      </c>
      <c r="Z3129" s="15">
        <f>(MAX(0,MIN(1,(O3129-scaling_params!$B$6)/(scaling_params!$C$6-scaling_params!$B$6)))+MAX(0,MIN(1,1-(P3129-scaling_params!$B$7)/(scaling_params!$C$7-scaling_params!$B$7)))+MAX(0,MIN(1,(T3129-scaling_params!$B$11)/(scaling_params!$C$11-scaling_params!$B$11))))/3</f>
        <v>0.8462479453</v>
      </c>
      <c r="AA3129" s="15">
        <f>(MAX(0,MIN(1,1-(Q3129-scaling_params!$B$8)/(scaling_params!$C$8-scaling_params!$B$8)))+MAX(0,MIN(1,(R3129-scaling_params!$B$9)/(scaling_params!$C$9-scaling_params!$B$9)))+MAX(0,MIN(1,(S3129-scaling_params!$B$10)/(scaling_params!$C$10-scaling_params!$B$10))))/3</f>
        <v>0.6164991313</v>
      </c>
      <c r="AB3129" s="15">
        <f>(MAX(0,MIN(1,(U3129-scaling_params!$B$12)/(scaling_params!$C$12-scaling_params!$B$12)))+MAX(0,MIN(1,(V3129-scaling_params!$B$13)/(scaling_params!$C$13-scaling_params!$B$13))))/2</f>
        <v>0.6781818182</v>
      </c>
      <c r="AC3129" s="13">
        <f>(scaling_params!$G$2*X3129+scaling_params!$G$3*Y3129+scaling_params!$G$4*Z3129+scaling_params!$G$5*AA3129+scaling_params!$G$6*AB3129)*100</f>
        <v>72.33833881</v>
      </c>
      <c r="AD3129" s="11" t="s">
        <v>684</v>
      </c>
      <c r="AE3129" s="11">
        <f t="shared" si="2"/>
        <v>1</v>
      </c>
    </row>
    <row r="3130" ht="15.75" customHeight="1">
      <c r="A3130" s="11" t="s">
        <v>748</v>
      </c>
      <c r="B3130" s="11" t="s">
        <v>683</v>
      </c>
      <c r="C3130" s="11" t="s">
        <v>449</v>
      </c>
      <c r="D3130" s="11" t="s">
        <v>165</v>
      </c>
      <c r="E3130" s="12">
        <v>2024.0</v>
      </c>
      <c r="F3130" s="11" t="s">
        <v>166</v>
      </c>
      <c r="G3130" s="11" t="s">
        <v>175</v>
      </c>
      <c r="H3130" s="11">
        <v>5.0</v>
      </c>
      <c r="I3130" s="13">
        <v>8.6</v>
      </c>
      <c r="J3130" s="11">
        <v>0.0</v>
      </c>
      <c r="K3130" s="13">
        <v>3.3</v>
      </c>
      <c r="L3130" s="13">
        <v>7.8</v>
      </c>
      <c r="M3130" s="11">
        <v>8.0</v>
      </c>
      <c r="N3130" s="14">
        <v>0.88</v>
      </c>
      <c r="O3130" s="13">
        <v>65.3</v>
      </c>
      <c r="P3130" s="13">
        <v>7.3</v>
      </c>
      <c r="Q3130" s="13">
        <v>15.9</v>
      </c>
      <c r="R3130" s="13">
        <v>12.6</v>
      </c>
      <c r="S3130" s="13">
        <v>4.1</v>
      </c>
      <c r="T3130" s="13">
        <v>3.8</v>
      </c>
      <c r="U3130" s="13">
        <v>1.5</v>
      </c>
      <c r="V3130" s="13">
        <v>78.0</v>
      </c>
      <c r="W3130" s="11" t="str">
        <f t="shared" si="1"/>
        <v>Benchmark|Bankinter|Operations|2024</v>
      </c>
      <c r="X3130" s="15">
        <f>(MAX(0,MIN(1,1-(K3130-scaling_params!$B$2)/(scaling_params!$C$2-scaling_params!$B$2)))+MAX(0,MIN(1,(L3130-scaling_params!$B$3)/(scaling_params!$C$3-scaling_params!$B$3))))/2</f>
        <v>0.4696078431</v>
      </c>
      <c r="Y3130" s="15">
        <f>(MAX(0,MIN(1,(M3130-scaling_params!$B$4)/(scaling_params!$C$4-scaling_params!$B$4)))+MAX(0,MIN(1,(N3130-scaling_params!$B$5)/(scaling_params!$C$5-scaling_params!$B$5))))/2</f>
        <v>0.6494047619</v>
      </c>
      <c r="Z3130" s="15">
        <f>(MAX(0,MIN(1,(O3130-scaling_params!$B$6)/(scaling_params!$C$6-scaling_params!$B$6)))+MAX(0,MIN(1,1-(P3130-scaling_params!$B$7)/(scaling_params!$C$7-scaling_params!$B$7)))+MAX(0,MIN(1,(T3130-scaling_params!$B$11)/(scaling_params!$C$11-scaling_params!$B$11))))/3</f>
        <v>0.5337831467</v>
      </c>
      <c r="AA3130" s="15">
        <f>(MAX(0,MIN(1,1-(Q3130-scaling_params!$B$8)/(scaling_params!$C$8-scaling_params!$B$8)))+MAX(0,MIN(1,(R3130-scaling_params!$B$9)/(scaling_params!$C$9-scaling_params!$B$9)))+MAX(0,MIN(1,(S3130-scaling_params!$B$10)/(scaling_params!$C$10-scaling_params!$B$10))))/3</f>
        <v>0.5083795889</v>
      </c>
      <c r="AB3130" s="15">
        <f>(MAX(0,MIN(1,(U3130-scaling_params!$B$12)/(scaling_params!$C$12-scaling_params!$B$12)))+MAX(0,MIN(1,(V3130-scaling_params!$B$13)/(scaling_params!$C$13-scaling_params!$B$13))))/2</f>
        <v>0.4395454545</v>
      </c>
      <c r="AC3130" s="13">
        <f>(scaling_params!$G$2*X3130+scaling_params!$G$3*Y3130+scaling_params!$G$4*Z3130+scaling_params!$G$5*AA3130+scaling_params!$G$6*AB3130)*100</f>
        <v>52.97481729</v>
      </c>
      <c r="AD3130" s="11" t="s">
        <v>684</v>
      </c>
      <c r="AE3130" s="11">
        <f t="shared" si="2"/>
        <v>1</v>
      </c>
    </row>
    <row r="3131" ht="15.75" customHeight="1">
      <c r="A3131" s="11" t="s">
        <v>748</v>
      </c>
      <c r="B3131" s="11" t="s">
        <v>683</v>
      </c>
      <c r="C3131" s="11" t="s">
        <v>449</v>
      </c>
      <c r="D3131" s="11" t="s">
        <v>165</v>
      </c>
      <c r="E3131" s="12">
        <v>2025.0</v>
      </c>
      <c r="F3131" s="11" t="s">
        <v>166</v>
      </c>
      <c r="G3131" s="11" t="s">
        <v>175</v>
      </c>
      <c r="H3131" s="11">
        <v>5.0</v>
      </c>
      <c r="I3131" s="13">
        <v>8.3</v>
      </c>
      <c r="J3131" s="11">
        <v>0.0</v>
      </c>
      <c r="K3131" s="13">
        <v>3.5</v>
      </c>
      <c r="L3131" s="13">
        <v>8.1</v>
      </c>
      <c r="M3131" s="11">
        <v>16.0</v>
      </c>
      <c r="N3131" s="14">
        <v>0.83</v>
      </c>
      <c r="O3131" s="13">
        <v>67.6</v>
      </c>
      <c r="P3131" s="13">
        <v>7.3</v>
      </c>
      <c r="Q3131" s="13">
        <v>15.9</v>
      </c>
      <c r="R3131" s="13">
        <v>13.5</v>
      </c>
      <c r="S3131" s="13">
        <v>4.8</v>
      </c>
      <c r="T3131" s="13">
        <v>4.2</v>
      </c>
      <c r="U3131" s="13">
        <v>2.1</v>
      </c>
      <c r="V3131" s="13">
        <v>84.8</v>
      </c>
      <c r="W3131" s="11" t="str">
        <f t="shared" si="1"/>
        <v>Benchmark|Bankinter|Operations|2025</v>
      </c>
      <c r="X3131" s="15">
        <f>(MAX(0,MIN(1,1-(K3131-scaling_params!$B$2)/(scaling_params!$C$2-scaling_params!$B$2)))+MAX(0,MIN(1,(L3131-scaling_params!$B$3)/(scaling_params!$C$3-scaling_params!$B$3))))/2</f>
        <v>0.4583333333</v>
      </c>
      <c r="Y3131" s="15">
        <f>(MAX(0,MIN(1,(M3131-scaling_params!$B$4)/(scaling_params!$C$4-scaling_params!$B$4)))+MAX(0,MIN(1,(N3131-scaling_params!$B$5)/(scaling_params!$C$5-scaling_params!$B$5))))/2</f>
        <v>0.625</v>
      </c>
      <c r="Z3131" s="15">
        <f>(MAX(0,MIN(1,(O3131-scaling_params!$B$6)/(scaling_params!$C$6-scaling_params!$B$6)))+MAX(0,MIN(1,1-(P3131-scaling_params!$B$7)/(scaling_params!$C$7-scaling_params!$B$7)))+MAX(0,MIN(1,(T3131-scaling_params!$B$11)/(scaling_params!$C$11-scaling_params!$B$11))))/3</f>
        <v>0.6098321801</v>
      </c>
      <c r="AA3131" s="15">
        <f>(MAX(0,MIN(1,1-(Q3131-scaling_params!$B$8)/(scaling_params!$C$8-scaling_params!$B$8)))+MAX(0,MIN(1,(R3131-scaling_params!$B$9)/(scaling_params!$C$9-scaling_params!$B$9)))+MAX(0,MIN(1,(S3131-scaling_params!$B$10)/(scaling_params!$C$10-scaling_params!$B$10))))/3</f>
        <v>0.6149817234</v>
      </c>
      <c r="AB3131" s="15">
        <f>(MAX(0,MIN(1,(U3131-scaling_params!$B$12)/(scaling_params!$C$12-scaling_params!$B$12)))+MAX(0,MIN(1,(V3131-scaling_params!$B$13)/(scaling_params!$C$13-scaling_params!$B$13))))/2</f>
        <v>0.6513636364</v>
      </c>
      <c r="AC3131" s="13">
        <f>(scaling_params!$G$2*X3131+scaling_params!$G$3*Y3131+scaling_params!$G$4*Z3131+scaling_params!$G$5*AA3131+scaling_params!$G$6*AB3131)*100</f>
        <v>58.29915881</v>
      </c>
      <c r="AD3131" s="11" t="s">
        <v>684</v>
      </c>
      <c r="AE3131" s="11">
        <f t="shared" si="2"/>
        <v>1</v>
      </c>
    </row>
    <row r="3132" ht="15.75" customHeight="1">
      <c r="A3132" s="11" t="s">
        <v>749</v>
      </c>
      <c r="B3132" s="11" t="s">
        <v>683</v>
      </c>
      <c r="C3132" s="11" t="s">
        <v>449</v>
      </c>
      <c r="D3132" s="11" t="s">
        <v>170</v>
      </c>
      <c r="E3132" s="12">
        <v>2024.0</v>
      </c>
      <c r="F3132" s="11" t="s">
        <v>166</v>
      </c>
      <c r="G3132" s="11" t="s">
        <v>172</v>
      </c>
      <c r="H3132" s="11">
        <v>2.0</v>
      </c>
      <c r="I3132" s="13">
        <v>8.6</v>
      </c>
      <c r="J3132" s="11">
        <v>0.0</v>
      </c>
      <c r="K3132" s="13">
        <v>1.8</v>
      </c>
      <c r="L3132" s="13">
        <v>6.6</v>
      </c>
      <c r="M3132" s="11">
        <v>31.0</v>
      </c>
      <c r="N3132" s="14">
        <v>0.85</v>
      </c>
      <c r="O3132" s="13">
        <v>71.6</v>
      </c>
      <c r="P3132" s="13">
        <v>7.4</v>
      </c>
      <c r="Q3132" s="13">
        <v>14.9</v>
      </c>
      <c r="R3132" s="13">
        <v>14.2</v>
      </c>
      <c r="S3132" s="13">
        <v>3.7</v>
      </c>
      <c r="T3132" s="13">
        <v>3.6</v>
      </c>
      <c r="U3132" s="13">
        <v>2.2</v>
      </c>
      <c r="V3132" s="13">
        <v>78.0</v>
      </c>
      <c r="W3132" s="11" t="str">
        <f t="shared" si="1"/>
        <v>Benchmark|Bankinter|Risk|2024</v>
      </c>
      <c r="X3132" s="15">
        <f>(MAX(0,MIN(1,1-(K3132-scaling_params!$B$2)/(scaling_params!$C$2-scaling_params!$B$2)))+MAX(0,MIN(1,(L3132-scaling_params!$B$3)/(scaling_params!$C$3-scaling_params!$B$3))))/2</f>
        <v>0.631372549</v>
      </c>
      <c r="Y3132" s="15">
        <f>(MAX(0,MIN(1,(M3132-scaling_params!$B$4)/(scaling_params!$C$4-scaling_params!$B$4)))+MAX(0,MIN(1,(N3132-scaling_params!$B$5)/(scaling_params!$C$5-scaling_params!$B$5))))/2</f>
        <v>0.7214285714</v>
      </c>
      <c r="Z3132" s="15">
        <f>(MAX(0,MIN(1,(O3132-scaling_params!$B$6)/(scaling_params!$C$6-scaling_params!$B$6)))+MAX(0,MIN(1,1-(P3132-scaling_params!$B$7)/(scaling_params!$C$7-scaling_params!$B$7)))+MAX(0,MIN(1,(T3132-scaling_params!$B$11)/(scaling_params!$C$11-scaling_params!$B$11))))/3</f>
        <v>0.6096869146</v>
      </c>
      <c r="AA3132" s="15">
        <f>(MAX(0,MIN(1,1-(Q3132-scaling_params!$B$8)/(scaling_params!$C$8-scaling_params!$B$8)))+MAX(0,MIN(1,(R3132-scaling_params!$B$9)/(scaling_params!$C$9-scaling_params!$B$9)))+MAX(0,MIN(1,(S3132-scaling_params!$B$10)/(scaling_params!$C$10-scaling_params!$B$10))))/3</f>
        <v>0.574553239</v>
      </c>
      <c r="AB3132" s="15">
        <f>(MAX(0,MIN(1,(U3132-scaling_params!$B$12)/(scaling_params!$C$12-scaling_params!$B$12)))+MAX(0,MIN(1,(V3132-scaling_params!$B$13)/(scaling_params!$C$13-scaling_params!$B$13))))/2</f>
        <v>0.6145454545</v>
      </c>
      <c r="AC3132" s="13">
        <f>(scaling_params!$G$2*X3132+scaling_params!$G$3*Y3132+scaling_params!$G$4*Z3132+scaling_params!$G$5*AA3132+scaling_params!$G$6*AB3132)*100</f>
        <v>63.48224219</v>
      </c>
      <c r="AD3132" s="11" t="s">
        <v>684</v>
      </c>
      <c r="AE3132" s="11">
        <f t="shared" si="2"/>
        <v>1</v>
      </c>
    </row>
    <row r="3133" ht="15.75" customHeight="1">
      <c r="A3133" s="11" t="s">
        <v>749</v>
      </c>
      <c r="B3133" s="11" t="s">
        <v>683</v>
      </c>
      <c r="C3133" s="11" t="s">
        <v>449</v>
      </c>
      <c r="D3133" s="11" t="s">
        <v>170</v>
      </c>
      <c r="E3133" s="12">
        <v>2025.0</v>
      </c>
      <c r="F3133" s="11" t="s">
        <v>166</v>
      </c>
      <c r="G3133" s="11" t="s">
        <v>172</v>
      </c>
      <c r="H3133" s="11">
        <v>2.0</v>
      </c>
      <c r="I3133" s="13">
        <v>8.3</v>
      </c>
      <c r="J3133" s="11">
        <v>0.0</v>
      </c>
      <c r="K3133" s="13">
        <v>2.2</v>
      </c>
      <c r="L3133" s="13">
        <v>6.0</v>
      </c>
      <c r="M3133" s="11">
        <v>-2.0</v>
      </c>
      <c r="N3133" s="14">
        <v>0.8</v>
      </c>
      <c r="O3133" s="13">
        <v>69.7</v>
      </c>
      <c r="P3133" s="13">
        <v>6.4</v>
      </c>
      <c r="Q3133" s="13">
        <v>14.4</v>
      </c>
      <c r="R3133" s="13">
        <v>16.0</v>
      </c>
      <c r="S3133" s="13">
        <v>3.3</v>
      </c>
      <c r="T3133" s="13">
        <v>2.8</v>
      </c>
      <c r="U3133" s="13">
        <v>2.0</v>
      </c>
      <c r="V3133" s="13">
        <v>67.9</v>
      </c>
      <c r="W3133" s="11" t="str">
        <f t="shared" si="1"/>
        <v>Benchmark|Bankinter|Risk|2025</v>
      </c>
      <c r="X3133" s="15">
        <f>(MAX(0,MIN(1,1-(K3133-scaling_params!$B$2)/(scaling_params!$C$2-scaling_params!$B$2)))+MAX(0,MIN(1,(L3133-scaling_params!$B$3)/(scaling_params!$C$3-scaling_params!$B$3))))/2</f>
        <v>0.5205882353</v>
      </c>
      <c r="Y3133" s="15">
        <f>(MAX(0,MIN(1,(M3133-scaling_params!$B$4)/(scaling_params!$C$4-scaling_params!$B$4)))+MAX(0,MIN(1,(N3133-scaling_params!$B$5)/(scaling_params!$C$5-scaling_params!$B$5))))/2</f>
        <v>0.5017857143</v>
      </c>
      <c r="Z3133" s="15">
        <f>(MAX(0,MIN(1,(O3133-scaling_params!$B$6)/(scaling_params!$C$6-scaling_params!$B$6)))+MAX(0,MIN(1,1-(P3133-scaling_params!$B$7)/(scaling_params!$C$7-scaling_params!$B$7)))+MAX(0,MIN(1,(T3133-scaling_params!$B$11)/(scaling_params!$C$11-scaling_params!$B$11))))/3</f>
        <v>0.5922333932</v>
      </c>
      <c r="AA3133" s="15">
        <f>(MAX(0,MIN(1,1-(Q3133-scaling_params!$B$8)/(scaling_params!$C$8-scaling_params!$B$8)))+MAX(0,MIN(1,(R3133-scaling_params!$B$9)/(scaling_params!$C$9-scaling_params!$B$9)))+MAX(0,MIN(1,(S3133-scaling_params!$B$10)/(scaling_params!$C$10-scaling_params!$B$10))))/3</f>
        <v>0.6302263138</v>
      </c>
      <c r="AB3133" s="15">
        <f>(MAX(0,MIN(1,(U3133-scaling_params!$B$12)/(scaling_params!$C$12-scaling_params!$B$12)))+MAX(0,MIN(1,(V3133-scaling_params!$B$13)/(scaling_params!$C$13-scaling_params!$B$13))))/2</f>
        <v>0.4727272727</v>
      </c>
      <c r="AC3133" s="13">
        <f>(scaling_params!$G$2*X3133+scaling_params!$G$3*Y3133+scaling_params!$G$4*Z3133+scaling_params!$G$5*AA3133+scaling_params!$G$6*AB3133)*100</f>
        <v>54.6134375</v>
      </c>
      <c r="AD3133" s="11" t="s">
        <v>684</v>
      </c>
      <c r="AE3133" s="11">
        <f t="shared" si="2"/>
        <v>1</v>
      </c>
    </row>
    <row r="3134" ht="15.75" customHeight="1">
      <c r="A3134" s="11" t="s">
        <v>750</v>
      </c>
      <c r="B3134" s="11" t="s">
        <v>683</v>
      </c>
      <c r="C3134" s="11" t="s">
        <v>449</v>
      </c>
      <c r="D3134" s="11" t="s">
        <v>165</v>
      </c>
      <c r="E3134" s="12">
        <v>2024.0</v>
      </c>
      <c r="F3134" s="11" t="s">
        <v>171</v>
      </c>
      <c r="G3134" s="11" t="s">
        <v>184</v>
      </c>
      <c r="H3134" s="11">
        <v>5.0</v>
      </c>
      <c r="I3134" s="13">
        <v>8.6</v>
      </c>
      <c r="J3134" s="11">
        <v>1.0</v>
      </c>
      <c r="K3134" s="13">
        <v>3.3</v>
      </c>
      <c r="L3134" s="13">
        <v>8.2</v>
      </c>
      <c r="M3134" s="11">
        <v>-17.0</v>
      </c>
      <c r="N3134" s="14">
        <v>0.85</v>
      </c>
      <c r="O3134" s="13">
        <v>65.3</v>
      </c>
      <c r="P3134" s="13">
        <v>7.3</v>
      </c>
      <c r="Q3134" s="13">
        <v>15.9</v>
      </c>
      <c r="R3134" s="13">
        <v>12.6</v>
      </c>
      <c r="S3134" s="13">
        <v>3.9</v>
      </c>
      <c r="T3134" s="13">
        <v>2.9</v>
      </c>
      <c r="U3134" s="13">
        <v>1.5</v>
      </c>
      <c r="V3134" s="13">
        <v>83.4</v>
      </c>
      <c r="W3134" s="11" t="str">
        <f t="shared" si="1"/>
        <v>Benchmark|Bankinter|Operations|2024</v>
      </c>
      <c r="X3134" s="15">
        <f>(MAX(0,MIN(1,1-(K3134-scaling_params!$B$2)/(scaling_params!$C$2-scaling_params!$B$2)))+MAX(0,MIN(1,(L3134-scaling_params!$B$3)/(scaling_params!$C$3-scaling_params!$B$3))))/2</f>
        <v>0.4990196078</v>
      </c>
      <c r="Y3134" s="15">
        <f>(MAX(0,MIN(1,(M3134-scaling_params!$B$4)/(scaling_params!$C$4-scaling_params!$B$4)))+MAX(0,MIN(1,(N3134-scaling_params!$B$5)/(scaling_params!$C$5-scaling_params!$B$5))))/2</f>
        <v>0.4928571429</v>
      </c>
      <c r="Z3134" s="15">
        <f>(MAX(0,MIN(1,(O3134-scaling_params!$B$6)/(scaling_params!$C$6-scaling_params!$B$6)))+MAX(0,MIN(1,1-(P3134-scaling_params!$B$7)/(scaling_params!$C$7-scaling_params!$B$7)))+MAX(0,MIN(1,(T3134-scaling_params!$B$11)/(scaling_params!$C$11-scaling_params!$B$11))))/3</f>
        <v>0.4480688609</v>
      </c>
      <c r="AA3134" s="15">
        <f>(MAX(0,MIN(1,1-(Q3134-scaling_params!$B$8)/(scaling_params!$C$8-scaling_params!$B$8)))+MAX(0,MIN(1,(R3134-scaling_params!$B$9)/(scaling_params!$C$9-scaling_params!$B$9)))+MAX(0,MIN(1,(S3134-scaling_params!$B$10)/(scaling_params!$C$10-scaling_params!$B$10))))/3</f>
        <v>0.4887717458</v>
      </c>
      <c r="AB3134" s="15">
        <f>(MAX(0,MIN(1,(U3134-scaling_params!$B$12)/(scaling_params!$C$12-scaling_params!$B$12)))+MAX(0,MIN(1,(V3134-scaling_params!$B$13)/(scaling_params!$C$13-scaling_params!$B$13))))/2</f>
        <v>0.4886363636</v>
      </c>
      <c r="AC3134" s="13">
        <f>(scaling_params!$G$2*X3134+scaling_params!$G$3*Y3134+scaling_params!$G$4*Z3134+scaling_params!$G$5*AA3134+scaling_params!$G$6*AB3134)*100</f>
        <v>48.20701369</v>
      </c>
      <c r="AD3134" s="11" t="s">
        <v>684</v>
      </c>
      <c r="AE3134" s="11">
        <f t="shared" si="2"/>
        <v>1</v>
      </c>
    </row>
    <row r="3135" ht="15.75" customHeight="1">
      <c r="A3135" s="11" t="s">
        <v>750</v>
      </c>
      <c r="B3135" s="11" t="s">
        <v>683</v>
      </c>
      <c r="C3135" s="11" t="s">
        <v>449</v>
      </c>
      <c r="D3135" s="11" t="s">
        <v>165</v>
      </c>
      <c r="E3135" s="12">
        <v>2025.0</v>
      </c>
      <c r="F3135" s="11" t="s">
        <v>171</v>
      </c>
      <c r="G3135" s="11" t="s">
        <v>184</v>
      </c>
      <c r="H3135" s="11">
        <v>5.0</v>
      </c>
      <c r="I3135" s="13">
        <v>8.3</v>
      </c>
      <c r="J3135" s="11">
        <v>0.0</v>
      </c>
      <c r="K3135" s="13">
        <v>3.5</v>
      </c>
      <c r="L3135" s="13">
        <v>5.6</v>
      </c>
      <c r="M3135" s="11">
        <v>14.0</v>
      </c>
      <c r="N3135" s="14">
        <v>0.84</v>
      </c>
      <c r="O3135" s="13">
        <v>67.6</v>
      </c>
      <c r="P3135" s="13">
        <v>7.3</v>
      </c>
      <c r="Q3135" s="13">
        <v>15.9</v>
      </c>
      <c r="R3135" s="13">
        <v>13.5</v>
      </c>
      <c r="S3135" s="13">
        <v>4.6</v>
      </c>
      <c r="T3135" s="13">
        <v>3.8</v>
      </c>
      <c r="U3135" s="13">
        <v>2.1</v>
      </c>
      <c r="V3135" s="13">
        <v>64.0</v>
      </c>
      <c r="W3135" s="11" t="str">
        <f t="shared" si="1"/>
        <v>Benchmark|Bankinter|Operations|2025</v>
      </c>
      <c r="X3135" s="15">
        <f>(MAX(0,MIN(1,1-(K3135-scaling_params!$B$2)/(scaling_params!$C$2-scaling_params!$B$2)))+MAX(0,MIN(1,(L3135-scaling_params!$B$3)/(scaling_params!$C$3-scaling_params!$B$3))))/2</f>
        <v>0.2745098039</v>
      </c>
      <c r="Y3135" s="15">
        <f>(MAX(0,MIN(1,(M3135-scaling_params!$B$4)/(scaling_params!$C$4-scaling_params!$B$4)))+MAX(0,MIN(1,(N3135-scaling_params!$B$5)/(scaling_params!$C$5-scaling_params!$B$5))))/2</f>
        <v>0.6279761905</v>
      </c>
      <c r="Z3135" s="15">
        <f>(MAX(0,MIN(1,(O3135-scaling_params!$B$6)/(scaling_params!$C$6-scaling_params!$B$6)))+MAX(0,MIN(1,1-(P3135-scaling_params!$B$7)/(scaling_params!$C$7-scaling_params!$B$7)))+MAX(0,MIN(1,(T3135-scaling_params!$B$11)/(scaling_params!$C$11-scaling_params!$B$11))))/3</f>
        <v>0.571736942</v>
      </c>
      <c r="AA3135" s="15">
        <f>(MAX(0,MIN(1,1-(Q3135-scaling_params!$B$8)/(scaling_params!$C$8-scaling_params!$B$8)))+MAX(0,MIN(1,(R3135-scaling_params!$B$9)/(scaling_params!$C$9-scaling_params!$B$9)))+MAX(0,MIN(1,(S3135-scaling_params!$B$10)/(scaling_params!$C$10-scaling_params!$B$10))))/3</f>
        <v>0.5953738803</v>
      </c>
      <c r="AB3135" s="15">
        <f>(MAX(0,MIN(1,(U3135-scaling_params!$B$12)/(scaling_params!$C$12-scaling_params!$B$12)))+MAX(0,MIN(1,(V3135-scaling_params!$B$13)/(scaling_params!$C$13-scaling_params!$B$13))))/2</f>
        <v>0.4622727273</v>
      </c>
      <c r="AC3135" s="13">
        <f>(scaling_params!$G$2*X3135+scaling_params!$G$3*Y3135+scaling_params!$G$4*Z3135+scaling_params!$G$5*AA3135+scaling_params!$G$6*AB3135)*100</f>
        <v>50.57763748</v>
      </c>
      <c r="AD3135" s="11" t="s">
        <v>684</v>
      </c>
      <c r="AE3135" s="11">
        <f t="shared" si="2"/>
        <v>1</v>
      </c>
    </row>
    <row r="3136" ht="15.75" customHeight="1">
      <c r="A3136" s="11" t="s">
        <v>751</v>
      </c>
      <c r="B3136" s="11" t="s">
        <v>683</v>
      </c>
      <c r="C3136" s="11" t="s">
        <v>449</v>
      </c>
      <c r="D3136" s="11" t="s">
        <v>177</v>
      </c>
      <c r="E3136" s="12">
        <v>2024.0</v>
      </c>
      <c r="F3136" s="11" t="s">
        <v>171</v>
      </c>
      <c r="G3136" s="11" t="s">
        <v>172</v>
      </c>
      <c r="H3136" s="11">
        <v>3.0</v>
      </c>
      <c r="I3136" s="13">
        <v>8.6</v>
      </c>
      <c r="J3136" s="11">
        <v>0.0</v>
      </c>
      <c r="K3136" s="13">
        <v>2.8</v>
      </c>
      <c r="L3136" s="13">
        <v>7.0</v>
      </c>
      <c r="M3136" s="11">
        <v>28.0</v>
      </c>
      <c r="N3136" s="14">
        <v>0.8</v>
      </c>
      <c r="O3136" s="13">
        <v>67.5</v>
      </c>
      <c r="P3136" s="13">
        <v>7.0</v>
      </c>
      <c r="Q3136" s="13">
        <v>16.5</v>
      </c>
      <c r="R3136" s="13">
        <v>18.3</v>
      </c>
      <c r="S3136" s="13">
        <v>3.9</v>
      </c>
      <c r="T3136" s="13">
        <v>3.9</v>
      </c>
      <c r="U3136" s="13">
        <v>2.1</v>
      </c>
      <c r="V3136" s="13">
        <v>84.1</v>
      </c>
      <c r="W3136" s="11" t="str">
        <f t="shared" si="1"/>
        <v>Benchmark|Bankinter|Retail|2024</v>
      </c>
      <c r="X3136" s="15">
        <f>(MAX(0,MIN(1,1-(K3136-scaling_params!$B$2)/(scaling_params!$C$2-scaling_params!$B$2)))+MAX(0,MIN(1,(L3136-scaling_params!$B$3)/(scaling_params!$C$3-scaling_params!$B$3))))/2</f>
        <v>0.4941176471</v>
      </c>
      <c r="Y3136" s="15">
        <f>(MAX(0,MIN(1,(M3136-scaling_params!$B$4)/(scaling_params!$C$4-scaling_params!$B$4)))+MAX(0,MIN(1,(N3136-scaling_params!$B$5)/(scaling_params!$C$5-scaling_params!$B$5))))/2</f>
        <v>0.6446428571</v>
      </c>
      <c r="Z3136" s="15">
        <f>(MAX(0,MIN(1,(O3136-scaling_params!$B$6)/(scaling_params!$C$6-scaling_params!$B$6)))+MAX(0,MIN(1,1-(P3136-scaling_params!$B$7)/(scaling_params!$C$7-scaling_params!$B$7)))+MAX(0,MIN(1,(T3136-scaling_params!$B$11)/(scaling_params!$C$11-scaling_params!$B$11))))/3</f>
        <v>0.6066376136</v>
      </c>
      <c r="AA3136" s="15">
        <f>(MAX(0,MIN(1,1-(Q3136-scaling_params!$B$8)/(scaling_params!$C$8-scaling_params!$B$8)))+MAX(0,MIN(1,(R3136-scaling_params!$B$9)/(scaling_params!$C$9-scaling_params!$B$9)))+MAX(0,MIN(1,(S3136-scaling_params!$B$10)/(scaling_params!$C$10-scaling_params!$B$10))))/3</f>
        <v>0.7065508021</v>
      </c>
      <c r="AB3136" s="15">
        <f>(MAX(0,MIN(1,(U3136-scaling_params!$B$12)/(scaling_params!$C$12-scaling_params!$B$12)))+MAX(0,MIN(1,(V3136-scaling_params!$B$13)/(scaling_params!$C$13-scaling_params!$B$13))))/2</f>
        <v>0.645</v>
      </c>
      <c r="AC3136" s="13">
        <f>(scaling_params!$G$2*X3136+scaling_params!$G$3*Y3136+scaling_params!$G$4*Z3136+scaling_params!$G$5*AA3136+scaling_params!$G$6*AB3136)*100</f>
        <v>61.06314989</v>
      </c>
      <c r="AD3136" s="11" t="s">
        <v>684</v>
      </c>
      <c r="AE3136" s="11">
        <f t="shared" si="2"/>
        <v>1</v>
      </c>
    </row>
    <row r="3137" ht="15.75" customHeight="1">
      <c r="A3137" s="11" t="s">
        <v>751</v>
      </c>
      <c r="B3137" s="11" t="s">
        <v>683</v>
      </c>
      <c r="C3137" s="11" t="s">
        <v>449</v>
      </c>
      <c r="D3137" s="11" t="s">
        <v>177</v>
      </c>
      <c r="E3137" s="12">
        <v>2025.0</v>
      </c>
      <c r="F3137" s="11" t="s">
        <v>171</v>
      </c>
      <c r="G3137" s="11" t="s">
        <v>172</v>
      </c>
      <c r="H3137" s="11">
        <v>3.0</v>
      </c>
      <c r="I3137" s="13">
        <v>8.3</v>
      </c>
      <c r="J3137" s="11">
        <v>0.0</v>
      </c>
      <c r="K3137" s="13">
        <v>2.6</v>
      </c>
      <c r="L3137" s="13">
        <v>6.5</v>
      </c>
      <c r="M3137" s="11">
        <v>16.0</v>
      </c>
      <c r="N3137" s="14">
        <v>0.86</v>
      </c>
      <c r="O3137" s="13">
        <v>71.2</v>
      </c>
      <c r="P3137" s="13">
        <v>7.4</v>
      </c>
      <c r="Q3137" s="13">
        <v>15.2</v>
      </c>
      <c r="R3137" s="13">
        <v>14.6</v>
      </c>
      <c r="S3137" s="13">
        <v>4.6</v>
      </c>
      <c r="T3137" s="13">
        <v>3.8</v>
      </c>
      <c r="U3137" s="13">
        <v>1.9</v>
      </c>
      <c r="V3137" s="13">
        <v>90.3</v>
      </c>
      <c r="W3137" s="11" t="str">
        <f t="shared" si="1"/>
        <v>Benchmark|Bankinter|Retail|2025</v>
      </c>
      <c r="X3137" s="15">
        <f>(MAX(0,MIN(1,1-(K3137-scaling_params!$B$2)/(scaling_params!$C$2-scaling_params!$B$2)))+MAX(0,MIN(1,(L3137-scaling_params!$B$3)/(scaling_params!$C$3-scaling_params!$B$3))))/2</f>
        <v>0.4906862745</v>
      </c>
      <c r="Y3137" s="15">
        <f>(MAX(0,MIN(1,(M3137-scaling_params!$B$4)/(scaling_params!$C$4-scaling_params!$B$4)))+MAX(0,MIN(1,(N3137-scaling_params!$B$5)/(scaling_params!$C$5-scaling_params!$B$5))))/2</f>
        <v>0.6625</v>
      </c>
      <c r="Z3137" s="15">
        <f>(MAX(0,MIN(1,(O3137-scaling_params!$B$6)/(scaling_params!$C$6-scaling_params!$B$6)))+MAX(0,MIN(1,1-(P3137-scaling_params!$B$7)/(scaling_params!$C$7-scaling_params!$B$7)))+MAX(0,MIN(1,(T3137-scaling_params!$B$11)/(scaling_params!$C$11-scaling_params!$B$11))))/3</f>
        <v>0.6221338736</v>
      </c>
      <c r="AA3137" s="15">
        <f>(MAX(0,MIN(1,1-(Q3137-scaling_params!$B$8)/(scaling_params!$C$8-scaling_params!$B$8)))+MAX(0,MIN(1,(R3137-scaling_params!$B$9)/(scaling_params!$C$9-scaling_params!$B$9)))+MAX(0,MIN(1,(S3137-scaling_params!$B$10)/(scaling_params!$C$10-scaling_params!$B$10))))/3</f>
        <v>0.6683025339</v>
      </c>
      <c r="AB3137" s="15">
        <f>(MAX(0,MIN(1,(U3137-scaling_params!$B$12)/(scaling_params!$C$12-scaling_params!$B$12)))+MAX(0,MIN(1,(V3137-scaling_params!$B$13)/(scaling_params!$C$13-scaling_params!$B$13))))/2</f>
        <v>0.6513636364</v>
      </c>
      <c r="AC3137" s="13">
        <f>(scaling_params!$G$2*X3137+scaling_params!$G$3*Y3137+scaling_params!$G$4*Z3137+scaling_params!$G$5*AA3137+scaling_params!$G$6*AB3137)*100</f>
        <v>61.16823899</v>
      </c>
      <c r="AD3137" s="11" t="s">
        <v>684</v>
      </c>
      <c r="AE3137" s="11">
        <f t="shared" si="2"/>
        <v>1</v>
      </c>
    </row>
    <row r="3138" ht="15.75" customHeight="1">
      <c r="A3138" s="11" t="s">
        <v>752</v>
      </c>
      <c r="B3138" s="11" t="s">
        <v>683</v>
      </c>
      <c r="C3138" s="11" t="s">
        <v>449</v>
      </c>
      <c r="D3138" s="11" t="s">
        <v>177</v>
      </c>
      <c r="E3138" s="12">
        <v>2024.0</v>
      </c>
      <c r="F3138" s="11" t="s">
        <v>166</v>
      </c>
      <c r="G3138" s="11" t="s">
        <v>167</v>
      </c>
      <c r="H3138" s="11">
        <v>3.0</v>
      </c>
      <c r="I3138" s="13">
        <v>8.6</v>
      </c>
      <c r="J3138" s="11">
        <v>1.0</v>
      </c>
      <c r="K3138" s="13">
        <v>2.8</v>
      </c>
      <c r="L3138" s="13">
        <v>5.8</v>
      </c>
      <c r="M3138" s="11">
        <v>-1.0</v>
      </c>
      <c r="N3138" s="14">
        <v>0.73</v>
      </c>
      <c r="O3138" s="13">
        <v>67.5</v>
      </c>
      <c r="P3138" s="13">
        <v>7.0</v>
      </c>
      <c r="Q3138" s="13">
        <v>16.5</v>
      </c>
      <c r="R3138" s="13">
        <v>18.3</v>
      </c>
      <c r="S3138" s="13">
        <v>2.9</v>
      </c>
      <c r="T3138" s="13">
        <v>3.3</v>
      </c>
      <c r="U3138" s="13">
        <v>2.1</v>
      </c>
      <c r="V3138" s="13">
        <v>72.2</v>
      </c>
      <c r="W3138" s="11" t="str">
        <f t="shared" si="1"/>
        <v>Benchmark|Bankinter|Retail|2024</v>
      </c>
      <c r="X3138" s="15">
        <f>(MAX(0,MIN(1,1-(K3138-scaling_params!$B$2)/(scaling_params!$C$2-scaling_params!$B$2)))+MAX(0,MIN(1,(L3138-scaling_params!$B$3)/(scaling_params!$C$3-scaling_params!$B$3))))/2</f>
        <v>0.4058823529</v>
      </c>
      <c r="Y3138" s="15">
        <f>(MAX(0,MIN(1,(M3138-scaling_params!$B$4)/(scaling_params!$C$4-scaling_params!$B$4)))+MAX(0,MIN(1,(N3138-scaling_params!$B$5)/(scaling_params!$C$5-scaling_params!$B$5))))/2</f>
        <v>0.419047619</v>
      </c>
      <c r="Z3138" s="15">
        <f>(MAX(0,MIN(1,(O3138-scaling_params!$B$6)/(scaling_params!$C$6-scaling_params!$B$6)))+MAX(0,MIN(1,1-(P3138-scaling_params!$B$7)/(scaling_params!$C$7-scaling_params!$B$7)))+MAX(0,MIN(1,(T3138-scaling_params!$B$11)/(scaling_params!$C$11-scaling_params!$B$11))))/3</f>
        <v>0.5494947564</v>
      </c>
      <c r="AA3138" s="15">
        <f>(MAX(0,MIN(1,1-(Q3138-scaling_params!$B$8)/(scaling_params!$C$8-scaling_params!$B$8)))+MAX(0,MIN(1,(R3138-scaling_params!$B$9)/(scaling_params!$C$9-scaling_params!$B$9)))+MAX(0,MIN(1,(S3138-scaling_params!$B$10)/(scaling_params!$C$10-scaling_params!$B$10))))/3</f>
        <v>0.6085115865</v>
      </c>
      <c r="AB3138" s="15">
        <f>(MAX(0,MIN(1,(U3138-scaling_params!$B$12)/(scaling_params!$C$12-scaling_params!$B$12)))+MAX(0,MIN(1,(V3138-scaling_params!$B$13)/(scaling_params!$C$13-scaling_params!$B$13))))/2</f>
        <v>0.5368181818</v>
      </c>
      <c r="AC3138" s="13">
        <f>(scaling_params!$G$2*X3138+scaling_params!$G$3*Y3138+scaling_params!$G$4*Z3138+scaling_params!$G$5*AA3138+scaling_params!$G$6*AB3138)*100</f>
        <v>49.34323958</v>
      </c>
      <c r="AD3138" s="11" t="s">
        <v>684</v>
      </c>
      <c r="AE3138" s="11">
        <f t="shared" si="2"/>
        <v>1</v>
      </c>
    </row>
    <row r="3139" ht="15.75" customHeight="1">
      <c r="A3139" s="11" t="s">
        <v>752</v>
      </c>
      <c r="B3139" s="11" t="s">
        <v>683</v>
      </c>
      <c r="C3139" s="11" t="s">
        <v>449</v>
      </c>
      <c r="D3139" s="11" t="s">
        <v>177</v>
      </c>
      <c r="E3139" s="12">
        <v>2025.0</v>
      </c>
      <c r="F3139" s="11" t="s">
        <v>166</v>
      </c>
      <c r="G3139" s="11" t="s">
        <v>167</v>
      </c>
      <c r="H3139" s="11">
        <v>3.0</v>
      </c>
      <c r="I3139" s="13">
        <v>8.3</v>
      </c>
      <c r="J3139" s="11">
        <v>1.0</v>
      </c>
      <c r="K3139" s="13">
        <v>2.6</v>
      </c>
      <c r="L3139" s="13">
        <v>7.3</v>
      </c>
      <c r="M3139" s="11">
        <v>-3.0</v>
      </c>
      <c r="N3139" s="14">
        <v>0.73</v>
      </c>
      <c r="O3139" s="13">
        <v>71.2</v>
      </c>
      <c r="P3139" s="13">
        <v>7.4</v>
      </c>
      <c r="Q3139" s="13">
        <v>15.2</v>
      </c>
      <c r="R3139" s="13">
        <v>14.6</v>
      </c>
      <c r="S3139" s="13">
        <v>3.5</v>
      </c>
      <c r="T3139" s="13">
        <v>3.4</v>
      </c>
      <c r="U3139" s="13">
        <v>1.9</v>
      </c>
      <c r="V3139" s="13">
        <v>68.1</v>
      </c>
      <c r="W3139" s="11" t="str">
        <f t="shared" si="1"/>
        <v>Benchmark|Bankinter|Retail|2025</v>
      </c>
      <c r="X3139" s="15">
        <f>(MAX(0,MIN(1,1-(K3139-scaling_params!$B$2)/(scaling_params!$C$2-scaling_params!$B$2)))+MAX(0,MIN(1,(L3139-scaling_params!$B$3)/(scaling_params!$C$3-scaling_params!$B$3))))/2</f>
        <v>0.5495098039</v>
      </c>
      <c r="Y3139" s="15">
        <f>(MAX(0,MIN(1,(M3139-scaling_params!$B$4)/(scaling_params!$C$4-scaling_params!$B$4)))+MAX(0,MIN(1,(N3139-scaling_params!$B$5)/(scaling_params!$C$5-scaling_params!$B$5))))/2</f>
        <v>0.4095238095</v>
      </c>
      <c r="Z3139" s="15">
        <f>(MAX(0,MIN(1,(O3139-scaling_params!$B$6)/(scaling_params!$C$6-scaling_params!$B$6)))+MAX(0,MIN(1,1-(P3139-scaling_params!$B$7)/(scaling_params!$C$7-scaling_params!$B$7)))+MAX(0,MIN(1,(T3139-scaling_params!$B$11)/(scaling_params!$C$11-scaling_params!$B$11))))/3</f>
        <v>0.5840386355</v>
      </c>
      <c r="AA3139" s="15">
        <f>(MAX(0,MIN(1,1-(Q3139-scaling_params!$B$8)/(scaling_params!$C$8-scaling_params!$B$8)))+MAX(0,MIN(1,(R3139-scaling_params!$B$9)/(scaling_params!$C$9-scaling_params!$B$9)))+MAX(0,MIN(1,(S3139-scaling_params!$B$10)/(scaling_params!$C$10-scaling_params!$B$10))))/3</f>
        <v>0.5604593966</v>
      </c>
      <c r="AB3139" s="15">
        <f>(MAX(0,MIN(1,(U3139-scaling_params!$B$12)/(scaling_params!$C$12-scaling_params!$B$12)))+MAX(0,MIN(1,(V3139-scaling_params!$B$13)/(scaling_params!$C$13-scaling_params!$B$13))))/2</f>
        <v>0.4495454545</v>
      </c>
      <c r="AC3139" s="13">
        <f>(scaling_params!$G$2*X3139+scaling_params!$G$3*Y3139+scaling_params!$G$4*Z3139+scaling_params!$G$5*AA3139+scaling_params!$G$6*AB3139)*100</f>
        <v>51.4309196</v>
      </c>
      <c r="AD3139" s="11" t="s">
        <v>684</v>
      </c>
      <c r="AE3139" s="11">
        <f t="shared" si="2"/>
        <v>1</v>
      </c>
    </row>
    <row r="3140" ht="15.75" customHeight="1">
      <c r="A3140" s="11" t="s">
        <v>753</v>
      </c>
      <c r="B3140" s="11" t="s">
        <v>683</v>
      </c>
      <c r="C3140" s="11" t="s">
        <v>449</v>
      </c>
      <c r="D3140" s="11" t="s">
        <v>181</v>
      </c>
      <c r="E3140" s="12">
        <v>2024.0</v>
      </c>
      <c r="F3140" s="11" t="s">
        <v>171</v>
      </c>
      <c r="G3140" s="11" t="s">
        <v>167</v>
      </c>
      <c r="H3140" s="11">
        <v>4.0</v>
      </c>
      <c r="I3140" s="13">
        <v>8.6</v>
      </c>
      <c r="J3140" s="11">
        <v>0.0</v>
      </c>
      <c r="K3140" s="13">
        <v>1.7</v>
      </c>
      <c r="L3140" s="13">
        <v>8.7</v>
      </c>
      <c r="M3140" s="11">
        <v>9.0</v>
      </c>
      <c r="N3140" s="14">
        <v>0.86</v>
      </c>
      <c r="O3140" s="13">
        <v>71.1</v>
      </c>
      <c r="P3140" s="13">
        <v>5.9</v>
      </c>
      <c r="Q3140" s="13">
        <v>16.5</v>
      </c>
      <c r="R3140" s="13">
        <v>13.8</v>
      </c>
      <c r="S3140" s="13">
        <v>4.2</v>
      </c>
      <c r="T3140" s="13">
        <v>3.3</v>
      </c>
      <c r="U3140" s="13">
        <v>1.5</v>
      </c>
      <c r="V3140" s="13">
        <v>73.5</v>
      </c>
      <c r="W3140" s="11" t="str">
        <f t="shared" si="1"/>
        <v>Benchmark|Bankinter|Corporate|2024</v>
      </c>
      <c r="X3140" s="15">
        <f>(MAX(0,MIN(1,1-(K3140-scaling_params!$B$2)/(scaling_params!$C$2-scaling_params!$B$2)))+MAX(0,MIN(1,(L3140-scaling_params!$B$3)/(scaling_params!$C$3-scaling_params!$B$3))))/2</f>
        <v>0.8024509804</v>
      </c>
      <c r="Y3140" s="15">
        <f>(MAX(0,MIN(1,(M3140-scaling_params!$B$4)/(scaling_params!$C$4-scaling_params!$B$4)))+MAX(0,MIN(1,(N3140-scaling_params!$B$5)/(scaling_params!$C$5-scaling_params!$B$5))))/2</f>
        <v>0.6291666667</v>
      </c>
      <c r="Z3140" s="15">
        <f>(MAX(0,MIN(1,(O3140-scaling_params!$B$6)/(scaling_params!$C$6-scaling_params!$B$6)))+MAX(0,MIN(1,1-(P3140-scaling_params!$B$7)/(scaling_params!$C$7-scaling_params!$B$7)))+MAX(0,MIN(1,(T3140-scaling_params!$B$11)/(scaling_params!$C$11-scaling_params!$B$11))))/3</f>
        <v>0.7079997961</v>
      </c>
      <c r="AA3140" s="15">
        <f>(MAX(0,MIN(1,1-(Q3140-scaling_params!$B$8)/(scaling_params!$C$8-scaling_params!$B$8)))+MAX(0,MIN(1,(R3140-scaling_params!$B$9)/(scaling_params!$C$9-scaling_params!$B$9)))+MAX(0,MIN(1,(S3140-scaling_params!$B$10)/(scaling_params!$C$10-scaling_params!$B$10))))/3</f>
        <v>0.5460891491</v>
      </c>
      <c r="AB3140" s="15">
        <f>(MAX(0,MIN(1,(U3140-scaling_params!$B$12)/(scaling_params!$C$12-scaling_params!$B$12)))+MAX(0,MIN(1,(V3140-scaling_params!$B$13)/(scaling_params!$C$13-scaling_params!$B$13))))/2</f>
        <v>0.3986363636</v>
      </c>
      <c r="AC3140" s="13">
        <f>(scaling_params!$G$2*X3140+scaling_params!$G$3*Y3140+scaling_params!$G$4*Z3140+scaling_params!$G$5*AA3140+scaling_params!$G$6*AB3140)*100</f>
        <v>64.59608803</v>
      </c>
      <c r="AD3140" s="11" t="s">
        <v>684</v>
      </c>
      <c r="AE3140" s="11">
        <f t="shared" si="2"/>
        <v>1</v>
      </c>
    </row>
    <row r="3141" ht="15.75" customHeight="1">
      <c r="A3141" s="11" t="s">
        <v>753</v>
      </c>
      <c r="B3141" s="11" t="s">
        <v>683</v>
      </c>
      <c r="C3141" s="11" t="s">
        <v>449</v>
      </c>
      <c r="D3141" s="11" t="s">
        <v>181</v>
      </c>
      <c r="E3141" s="12">
        <v>2025.0</v>
      </c>
      <c r="F3141" s="11" t="s">
        <v>171</v>
      </c>
      <c r="G3141" s="11" t="s">
        <v>167</v>
      </c>
      <c r="H3141" s="11">
        <v>4.0</v>
      </c>
      <c r="I3141" s="13">
        <v>8.3</v>
      </c>
      <c r="J3141" s="11">
        <v>0.0</v>
      </c>
      <c r="K3141" s="13">
        <v>1.4</v>
      </c>
      <c r="L3141" s="13">
        <v>7.6</v>
      </c>
      <c r="M3141" s="11">
        <v>8.0</v>
      </c>
      <c r="N3141" s="14">
        <v>0.83</v>
      </c>
      <c r="O3141" s="13">
        <v>73.8</v>
      </c>
      <c r="P3141" s="13">
        <v>5.6</v>
      </c>
      <c r="Q3141" s="13">
        <v>14.9</v>
      </c>
      <c r="R3141" s="13">
        <v>13.8</v>
      </c>
      <c r="S3141" s="13">
        <v>4.9</v>
      </c>
      <c r="T3141" s="13">
        <v>4.5</v>
      </c>
      <c r="U3141" s="13">
        <v>2.0</v>
      </c>
      <c r="V3141" s="13">
        <v>74.2</v>
      </c>
      <c r="W3141" s="11" t="str">
        <f t="shared" si="1"/>
        <v>Benchmark|Bankinter|Corporate|2025</v>
      </c>
      <c r="X3141" s="15">
        <f>(MAX(0,MIN(1,1-(K3141-scaling_params!$B$2)/(scaling_params!$C$2-scaling_params!$B$2)))+MAX(0,MIN(1,(L3141-scaling_params!$B$3)/(scaling_params!$C$3-scaling_params!$B$3))))/2</f>
        <v>0.7715686275</v>
      </c>
      <c r="Y3141" s="15">
        <f>(MAX(0,MIN(1,(M3141-scaling_params!$B$4)/(scaling_params!$C$4-scaling_params!$B$4)))+MAX(0,MIN(1,(N3141-scaling_params!$B$5)/(scaling_params!$C$5-scaling_params!$B$5))))/2</f>
        <v>0.5869047619</v>
      </c>
      <c r="Z3141" s="15">
        <f>(MAX(0,MIN(1,(O3141-scaling_params!$B$6)/(scaling_params!$C$6-scaling_params!$B$6)))+MAX(0,MIN(1,1-(P3141-scaling_params!$B$7)/(scaling_params!$C$7-scaling_params!$B$7)))+MAX(0,MIN(1,(T3141-scaling_params!$B$11)/(scaling_params!$C$11-scaling_params!$B$11))))/3</f>
        <v>0.8938669929</v>
      </c>
      <c r="AA3141" s="15">
        <f>(MAX(0,MIN(1,1-(Q3141-scaling_params!$B$8)/(scaling_params!$C$8-scaling_params!$B$8)))+MAX(0,MIN(1,(R3141-scaling_params!$B$9)/(scaling_params!$C$9-scaling_params!$B$9)))+MAX(0,MIN(1,(S3141-scaling_params!$B$10)/(scaling_params!$C$10-scaling_params!$B$10))))/3</f>
        <v>0.6753226607</v>
      </c>
      <c r="AB3141" s="15">
        <f>(MAX(0,MIN(1,(U3141-scaling_params!$B$12)/(scaling_params!$C$12-scaling_params!$B$12)))+MAX(0,MIN(1,(V3141-scaling_params!$B$13)/(scaling_params!$C$13-scaling_params!$B$13))))/2</f>
        <v>0.53</v>
      </c>
      <c r="AC3141" s="13">
        <f>(scaling_params!$G$2*X3141+scaling_params!$G$3*Y3141+scaling_params!$G$4*Z3141+scaling_params!$G$5*AA3141+scaling_params!$G$6*AB3141)*100</f>
        <v>71.06967781</v>
      </c>
      <c r="AD3141" s="11" t="s">
        <v>684</v>
      </c>
      <c r="AE3141" s="11">
        <f t="shared" si="2"/>
        <v>1</v>
      </c>
    </row>
    <row r="3142" ht="15.75" customHeight="1">
      <c r="A3142" s="11" t="s">
        <v>754</v>
      </c>
      <c r="B3142" s="11" t="s">
        <v>683</v>
      </c>
      <c r="C3142" s="11" t="s">
        <v>449</v>
      </c>
      <c r="D3142" s="11" t="s">
        <v>177</v>
      </c>
      <c r="E3142" s="12">
        <v>2024.0</v>
      </c>
      <c r="F3142" s="11" t="s">
        <v>166</v>
      </c>
      <c r="G3142" s="11" t="s">
        <v>175</v>
      </c>
      <c r="H3142" s="11">
        <v>3.0</v>
      </c>
      <c r="I3142" s="13">
        <v>8.6</v>
      </c>
      <c r="J3142" s="11">
        <v>0.0</v>
      </c>
      <c r="K3142" s="13">
        <v>2.8</v>
      </c>
      <c r="L3142" s="13">
        <v>7.5</v>
      </c>
      <c r="M3142" s="11">
        <v>-1.0</v>
      </c>
      <c r="N3142" s="14">
        <v>0.83</v>
      </c>
      <c r="O3142" s="13">
        <v>67.5</v>
      </c>
      <c r="P3142" s="13">
        <v>7.0</v>
      </c>
      <c r="Q3142" s="13">
        <v>16.5</v>
      </c>
      <c r="R3142" s="13">
        <v>18.3</v>
      </c>
      <c r="S3142" s="13">
        <v>4.5</v>
      </c>
      <c r="T3142" s="13">
        <v>3.7</v>
      </c>
      <c r="U3142" s="13">
        <v>2.1</v>
      </c>
      <c r="V3142" s="13">
        <v>78.1</v>
      </c>
      <c r="W3142" s="11" t="str">
        <f t="shared" si="1"/>
        <v>Benchmark|Bankinter|Retail|2024</v>
      </c>
      <c r="X3142" s="15">
        <f>(MAX(0,MIN(1,1-(K3142-scaling_params!$B$2)/(scaling_params!$C$2-scaling_params!$B$2)))+MAX(0,MIN(1,(L3142-scaling_params!$B$3)/(scaling_params!$C$3-scaling_params!$B$3))))/2</f>
        <v>0.5308823529</v>
      </c>
      <c r="Y3142" s="15">
        <f>(MAX(0,MIN(1,(M3142-scaling_params!$B$4)/(scaling_params!$C$4-scaling_params!$B$4)))+MAX(0,MIN(1,(N3142-scaling_params!$B$5)/(scaling_params!$C$5-scaling_params!$B$5))))/2</f>
        <v>0.544047619</v>
      </c>
      <c r="Z3142" s="15">
        <f>(MAX(0,MIN(1,(O3142-scaling_params!$B$6)/(scaling_params!$C$6-scaling_params!$B$6)))+MAX(0,MIN(1,1-(P3142-scaling_params!$B$7)/(scaling_params!$C$7-scaling_params!$B$7)))+MAX(0,MIN(1,(T3142-scaling_params!$B$11)/(scaling_params!$C$11-scaling_params!$B$11))))/3</f>
        <v>0.5875899945</v>
      </c>
      <c r="AA3142" s="15">
        <f>(MAX(0,MIN(1,1-(Q3142-scaling_params!$B$8)/(scaling_params!$C$8-scaling_params!$B$8)))+MAX(0,MIN(1,(R3142-scaling_params!$B$9)/(scaling_params!$C$9-scaling_params!$B$9)))+MAX(0,MIN(1,(S3142-scaling_params!$B$10)/(scaling_params!$C$10-scaling_params!$B$10))))/3</f>
        <v>0.7653743316</v>
      </c>
      <c r="AB3142" s="15">
        <f>(MAX(0,MIN(1,(U3142-scaling_params!$B$12)/(scaling_params!$C$12-scaling_params!$B$12)))+MAX(0,MIN(1,(V3142-scaling_params!$B$13)/(scaling_params!$C$13-scaling_params!$B$13))))/2</f>
        <v>0.5904545455</v>
      </c>
      <c r="AC3142" s="13">
        <f>(scaling_params!$G$2*X3142+scaling_params!$G$3*Y3142+scaling_params!$G$4*Z3142+scaling_params!$G$5*AA3142+scaling_params!$G$6*AB3142)*100</f>
        <v>59.50717108</v>
      </c>
      <c r="AD3142" s="11" t="s">
        <v>684</v>
      </c>
      <c r="AE3142" s="11">
        <f t="shared" si="2"/>
        <v>1</v>
      </c>
    </row>
    <row r="3143" ht="15.75" customHeight="1">
      <c r="A3143" s="11" t="s">
        <v>754</v>
      </c>
      <c r="B3143" s="11" t="s">
        <v>683</v>
      </c>
      <c r="C3143" s="11" t="s">
        <v>449</v>
      </c>
      <c r="D3143" s="11" t="s">
        <v>177</v>
      </c>
      <c r="E3143" s="12">
        <v>2025.0</v>
      </c>
      <c r="F3143" s="11" t="s">
        <v>166</v>
      </c>
      <c r="G3143" s="11" t="s">
        <v>175</v>
      </c>
      <c r="H3143" s="11">
        <v>3.0</v>
      </c>
      <c r="I3143" s="13">
        <v>8.3</v>
      </c>
      <c r="J3143" s="11">
        <v>0.0</v>
      </c>
      <c r="K3143" s="13">
        <v>2.6</v>
      </c>
      <c r="L3143" s="13">
        <v>6.2</v>
      </c>
      <c r="M3143" s="11">
        <v>14.0</v>
      </c>
      <c r="N3143" s="14">
        <v>0.75</v>
      </c>
      <c r="O3143" s="13">
        <v>71.2</v>
      </c>
      <c r="P3143" s="13">
        <v>7.4</v>
      </c>
      <c r="Q3143" s="13">
        <v>15.2</v>
      </c>
      <c r="R3143" s="13">
        <v>14.6</v>
      </c>
      <c r="S3143" s="13">
        <v>4.0</v>
      </c>
      <c r="T3143" s="13">
        <v>3.1</v>
      </c>
      <c r="U3143" s="13">
        <v>1.9</v>
      </c>
      <c r="V3143" s="13">
        <v>75.4</v>
      </c>
      <c r="W3143" s="11" t="str">
        <f t="shared" si="1"/>
        <v>Benchmark|Bankinter|Retail|2025</v>
      </c>
      <c r="X3143" s="15">
        <f>(MAX(0,MIN(1,1-(K3143-scaling_params!$B$2)/(scaling_params!$C$2-scaling_params!$B$2)))+MAX(0,MIN(1,(L3143-scaling_params!$B$3)/(scaling_params!$C$3-scaling_params!$B$3))))/2</f>
        <v>0.468627451</v>
      </c>
      <c r="Y3143" s="15">
        <f>(MAX(0,MIN(1,(M3143-scaling_params!$B$4)/(scaling_params!$C$4-scaling_params!$B$4)))+MAX(0,MIN(1,(N3143-scaling_params!$B$5)/(scaling_params!$C$5-scaling_params!$B$5))))/2</f>
        <v>0.5154761905</v>
      </c>
      <c r="Z3143" s="15">
        <f>(MAX(0,MIN(1,(O3143-scaling_params!$B$6)/(scaling_params!$C$6-scaling_params!$B$6)))+MAX(0,MIN(1,1-(P3143-scaling_params!$B$7)/(scaling_params!$C$7-scaling_params!$B$7)))+MAX(0,MIN(1,(T3143-scaling_params!$B$11)/(scaling_params!$C$11-scaling_params!$B$11))))/3</f>
        <v>0.555467207</v>
      </c>
      <c r="AA3143" s="15">
        <f>(MAX(0,MIN(1,1-(Q3143-scaling_params!$B$8)/(scaling_params!$C$8-scaling_params!$B$8)))+MAX(0,MIN(1,(R3143-scaling_params!$B$9)/(scaling_params!$C$9-scaling_params!$B$9)))+MAX(0,MIN(1,(S3143-scaling_params!$B$10)/(scaling_params!$C$10-scaling_params!$B$10))))/3</f>
        <v>0.6094790045</v>
      </c>
      <c r="AB3143" s="15">
        <f>(MAX(0,MIN(1,(U3143-scaling_params!$B$12)/(scaling_params!$C$12-scaling_params!$B$12)))+MAX(0,MIN(1,(V3143-scaling_params!$B$13)/(scaling_params!$C$13-scaling_params!$B$13))))/2</f>
        <v>0.5159090909</v>
      </c>
      <c r="AC3143" s="13">
        <f>(scaling_params!$G$2*X3143+scaling_params!$G$3*Y3143+scaling_params!$G$4*Z3143+scaling_params!$G$5*AA3143+scaling_params!$G$6*AB3143)*100</f>
        <v>52.99447269</v>
      </c>
      <c r="AD3143" s="11" t="s">
        <v>684</v>
      </c>
      <c r="AE3143" s="11">
        <f t="shared" si="2"/>
        <v>1</v>
      </c>
    </row>
    <row r="3144" ht="15.75" customHeight="1">
      <c r="A3144" s="11" t="s">
        <v>755</v>
      </c>
      <c r="B3144" s="11" t="s">
        <v>683</v>
      </c>
      <c r="C3144" s="11" t="s">
        <v>449</v>
      </c>
      <c r="D3144" s="11" t="s">
        <v>177</v>
      </c>
      <c r="E3144" s="12">
        <v>2024.0</v>
      </c>
      <c r="F3144" s="11" t="s">
        <v>171</v>
      </c>
      <c r="G3144" s="11" t="s">
        <v>172</v>
      </c>
      <c r="H3144" s="11">
        <v>5.0</v>
      </c>
      <c r="I3144" s="13">
        <v>8.6</v>
      </c>
      <c r="J3144" s="11">
        <v>0.0</v>
      </c>
      <c r="K3144" s="13">
        <v>2.8</v>
      </c>
      <c r="L3144" s="13">
        <v>6.2</v>
      </c>
      <c r="M3144" s="11">
        <v>9.0</v>
      </c>
      <c r="N3144" s="14">
        <v>0.75</v>
      </c>
      <c r="O3144" s="13">
        <v>67.5</v>
      </c>
      <c r="P3144" s="13">
        <v>7.0</v>
      </c>
      <c r="Q3144" s="13">
        <v>16.5</v>
      </c>
      <c r="R3144" s="13">
        <v>18.3</v>
      </c>
      <c r="S3144" s="13">
        <v>3.5</v>
      </c>
      <c r="T3144" s="13">
        <v>4.5</v>
      </c>
      <c r="U3144" s="13">
        <v>2.1</v>
      </c>
      <c r="V3144" s="13">
        <v>68.1</v>
      </c>
      <c r="W3144" s="11" t="str">
        <f t="shared" si="1"/>
        <v>Benchmark|Bankinter|Retail|2024</v>
      </c>
      <c r="X3144" s="15">
        <f>(MAX(0,MIN(1,1-(K3144-scaling_params!$B$2)/(scaling_params!$C$2-scaling_params!$B$2)))+MAX(0,MIN(1,(L3144-scaling_params!$B$3)/(scaling_params!$C$3-scaling_params!$B$3))))/2</f>
        <v>0.4352941176</v>
      </c>
      <c r="Y3144" s="15">
        <f>(MAX(0,MIN(1,(M3144-scaling_params!$B$4)/(scaling_params!$C$4-scaling_params!$B$4)))+MAX(0,MIN(1,(N3144-scaling_params!$B$5)/(scaling_params!$C$5-scaling_params!$B$5))))/2</f>
        <v>0.4916666667</v>
      </c>
      <c r="Z3144" s="15">
        <f>(MAX(0,MIN(1,(O3144-scaling_params!$B$6)/(scaling_params!$C$6-scaling_params!$B$6)))+MAX(0,MIN(1,1-(P3144-scaling_params!$B$7)/(scaling_params!$C$7-scaling_params!$B$7)))+MAX(0,MIN(1,(T3144-scaling_params!$B$11)/(scaling_params!$C$11-scaling_params!$B$11))))/3</f>
        <v>0.6637804707</v>
      </c>
      <c r="AA3144" s="15">
        <f>(MAX(0,MIN(1,1-(Q3144-scaling_params!$B$8)/(scaling_params!$C$8-scaling_params!$B$8)))+MAX(0,MIN(1,(R3144-scaling_params!$B$9)/(scaling_params!$C$9-scaling_params!$B$9)))+MAX(0,MIN(1,(S3144-scaling_params!$B$10)/(scaling_params!$C$10-scaling_params!$B$10))))/3</f>
        <v>0.6673351159</v>
      </c>
      <c r="AB3144" s="15">
        <f>(MAX(0,MIN(1,(U3144-scaling_params!$B$12)/(scaling_params!$C$12-scaling_params!$B$12)))+MAX(0,MIN(1,(V3144-scaling_params!$B$13)/(scaling_params!$C$13-scaling_params!$B$13))))/2</f>
        <v>0.4995454545</v>
      </c>
      <c r="AC3144" s="13">
        <f>(scaling_params!$G$2*X3144+scaling_params!$G$3*Y3144+scaling_params!$G$4*Z3144+scaling_params!$G$5*AA3144+scaling_params!$G$6*AB3144)*100</f>
        <v>55.0221539</v>
      </c>
      <c r="AD3144" s="11" t="s">
        <v>684</v>
      </c>
      <c r="AE3144" s="11">
        <f t="shared" si="2"/>
        <v>1</v>
      </c>
    </row>
    <row r="3145" ht="15.75" customHeight="1">
      <c r="A3145" s="11" t="s">
        <v>755</v>
      </c>
      <c r="B3145" s="11" t="s">
        <v>683</v>
      </c>
      <c r="C3145" s="11" t="s">
        <v>449</v>
      </c>
      <c r="D3145" s="11" t="s">
        <v>177</v>
      </c>
      <c r="E3145" s="12">
        <v>2025.0</v>
      </c>
      <c r="F3145" s="11" t="s">
        <v>171</v>
      </c>
      <c r="G3145" s="11" t="s">
        <v>172</v>
      </c>
      <c r="H3145" s="11">
        <v>5.0</v>
      </c>
      <c r="I3145" s="13">
        <v>8.3</v>
      </c>
      <c r="J3145" s="11">
        <v>0.0</v>
      </c>
      <c r="K3145" s="13">
        <v>2.6</v>
      </c>
      <c r="L3145" s="13">
        <v>6.7</v>
      </c>
      <c r="M3145" s="11">
        <v>25.0</v>
      </c>
      <c r="N3145" s="14">
        <v>0.71</v>
      </c>
      <c r="O3145" s="13">
        <v>71.2</v>
      </c>
      <c r="P3145" s="13">
        <v>7.4</v>
      </c>
      <c r="Q3145" s="13">
        <v>15.2</v>
      </c>
      <c r="R3145" s="13">
        <v>14.6</v>
      </c>
      <c r="S3145" s="13">
        <v>4.2</v>
      </c>
      <c r="T3145" s="13">
        <v>3.6</v>
      </c>
      <c r="U3145" s="13">
        <v>1.9</v>
      </c>
      <c r="V3145" s="13">
        <v>70.6</v>
      </c>
      <c r="W3145" s="11" t="str">
        <f t="shared" si="1"/>
        <v>Benchmark|Bankinter|Retail|2025</v>
      </c>
      <c r="X3145" s="15">
        <f>(MAX(0,MIN(1,1-(K3145-scaling_params!$B$2)/(scaling_params!$C$2-scaling_params!$B$2)))+MAX(0,MIN(1,(L3145-scaling_params!$B$3)/(scaling_params!$C$3-scaling_params!$B$3))))/2</f>
        <v>0.5053921569</v>
      </c>
      <c r="Y3145" s="15">
        <f>(MAX(0,MIN(1,(M3145-scaling_params!$B$4)/(scaling_params!$C$4-scaling_params!$B$4)))+MAX(0,MIN(1,(N3145-scaling_params!$B$5)/(scaling_params!$C$5-scaling_params!$B$5))))/2</f>
        <v>0.5178571429</v>
      </c>
      <c r="Z3145" s="15">
        <f>(MAX(0,MIN(1,(O3145-scaling_params!$B$6)/(scaling_params!$C$6-scaling_params!$B$6)))+MAX(0,MIN(1,1-(P3145-scaling_params!$B$7)/(scaling_params!$C$7-scaling_params!$B$7)))+MAX(0,MIN(1,(T3145-scaling_params!$B$11)/(scaling_params!$C$11-scaling_params!$B$11))))/3</f>
        <v>0.6030862546</v>
      </c>
      <c r="AA3145" s="15">
        <f>(MAX(0,MIN(1,1-(Q3145-scaling_params!$B$8)/(scaling_params!$C$8-scaling_params!$B$8)))+MAX(0,MIN(1,(R3145-scaling_params!$B$9)/(scaling_params!$C$9-scaling_params!$B$9)))+MAX(0,MIN(1,(S3145-scaling_params!$B$10)/(scaling_params!$C$10-scaling_params!$B$10))))/3</f>
        <v>0.6290868476</v>
      </c>
      <c r="AB3145" s="15">
        <f>(MAX(0,MIN(1,(U3145-scaling_params!$B$12)/(scaling_params!$C$12-scaling_params!$B$12)))+MAX(0,MIN(1,(V3145-scaling_params!$B$13)/(scaling_params!$C$13-scaling_params!$B$13))))/2</f>
        <v>0.4722727273</v>
      </c>
      <c r="AC3145" s="13">
        <f>(scaling_params!$G$2*X3145+scaling_params!$G$3*Y3145+scaling_params!$G$4*Z3145+scaling_params!$G$5*AA3145+scaling_params!$G$6*AB3145)*100</f>
        <v>54.86363223</v>
      </c>
      <c r="AD3145" s="11" t="s">
        <v>684</v>
      </c>
      <c r="AE3145" s="11">
        <f t="shared" si="2"/>
        <v>1</v>
      </c>
    </row>
    <row r="3146" ht="15.75" customHeight="1">
      <c r="A3146" s="11" t="s">
        <v>756</v>
      </c>
      <c r="B3146" s="11" t="s">
        <v>683</v>
      </c>
      <c r="C3146" s="11" t="s">
        <v>449</v>
      </c>
      <c r="D3146" s="11" t="s">
        <v>165</v>
      </c>
      <c r="E3146" s="12">
        <v>2024.0</v>
      </c>
      <c r="F3146" s="11" t="s">
        <v>171</v>
      </c>
      <c r="G3146" s="11" t="s">
        <v>172</v>
      </c>
      <c r="H3146" s="11">
        <v>5.0</v>
      </c>
      <c r="I3146" s="13">
        <v>8.6</v>
      </c>
      <c r="J3146" s="11">
        <v>0.0</v>
      </c>
      <c r="K3146" s="13">
        <v>3.3</v>
      </c>
      <c r="L3146" s="13">
        <v>5.4</v>
      </c>
      <c r="M3146" s="11">
        <v>-21.0</v>
      </c>
      <c r="N3146" s="14">
        <v>0.61</v>
      </c>
      <c r="O3146" s="13">
        <v>65.3</v>
      </c>
      <c r="P3146" s="13">
        <v>7.3</v>
      </c>
      <c r="Q3146" s="13">
        <v>15.9</v>
      </c>
      <c r="R3146" s="13">
        <v>12.6</v>
      </c>
      <c r="S3146" s="13">
        <v>3.4</v>
      </c>
      <c r="T3146" s="13">
        <v>2.6</v>
      </c>
      <c r="U3146" s="13">
        <v>1.5</v>
      </c>
      <c r="V3146" s="13">
        <v>58.3</v>
      </c>
      <c r="W3146" s="11" t="str">
        <f t="shared" si="1"/>
        <v>Benchmark|Bankinter|Operations|2024</v>
      </c>
      <c r="X3146" s="15">
        <f>(MAX(0,MIN(1,1-(K3146-scaling_params!$B$2)/(scaling_params!$C$2-scaling_params!$B$2)))+MAX(0,MIN(1,(L3146-scaling_params!$B$3)/(scaling_params!$C$3-scaling_params!$B$3))))/2</f>
        <v>0.2931372549</v>
      </c>
      <c r="Y3146" s="15">
        <f>(MAX(0,MIN(1,(M3146-scaling_params!$B$4)/(scaling_params!$C$4-scaling_params!$B$4)))+MAX(0,MIN(1,(N3146-scaling_params!$B$5)/(scaling_params!$C$5-scaling_params!$B$5))))/2</f>
        <v>0.1738095238</v>
      </c>
      <c r="Z3146" s="15">
        <f>(MAX(0,MIN(1,(O3146-scaling_params!$B$6)/(scaling_params!$C$6-scaling_params!$B$6)))+MAX(0,MIN(1,1-(P3146-scaling_params!$B$7)/(scaling_params!$C$7-scaling_params!$B$7)))+MAX(0,MIN(1,(T3146-scaling_params!$B$11)/(scaling_params!$C$11-scaling_params!$B$11))))/3</f>
        <v>0.4194974324</v>
      </c>
      <c r="AA3146" s="15">
        <f>(MAX(0,MIN(1,1-(Q3146-scaling_params!$B$8)/(scaling_params!$C$8-scaling_params!$B$8)))+MAX(0,MIN(1,(R3146-scaling_params!$B$9)/(scaling_params!$C$9-scaling_params!$B$9)))+MAX(0,MIN(1,(S3146-scaling_params!$B$10)/(scaling_params!$C$10-scaling_params!$B$10))))/3</f>
        <v>0.4397521379</v>
      </c>
      <c r="AB3146" s="15">
        <f>(MAX(0,MIN(1,(U3146-scaling_params!$B$12)/(scaling_params!$C$12-scaling_params!$B$12)))+MAX(0,MIN(1,(V3146-scaling_params!$B$13)/(scaling_params!$C$13-scaling_params!$B$13))))/2</f>
        <v>0.2604545455</v>
      </c>
      <c r="AC3146" s="13">
        <f>(scaling_params!$G$2*X3146+scaling_params!$G$3*Y3146+scaling_params!$G$4*Z3146+scaling_params!$G$5*AA3146+scaling_params!$G$6*AB3146)*100</f>
        <v>31.64444022</v>
      </c>
      <c r="AD3146" s="11" t="s">
        <v>684</v>
      </c>
      <c r="AE3146" s="11">
        <f t="shared" si="2"/>
        <v>1</v>
      </c>
    </row>
    <row r="3147" ht="15.75" customHeight="1">
      <c r="A3147" s="11" t="s">
        <v>756</v>
      </c>
      <c r="B3147" s="11" t="s">
        <v>683</v>
      </c>
      <c r="C3147" s="11" t="s">
        <v>449</v>
      </c>
      <c r="D3147" s="11" t="s">
        <v>165</v>
      </c>
      <c r="E3147" s="12">
        <v>2025.0</v>
      </c>
      <c r="F3147" s="11" t="s">
        <v>171</v>
      </c>
      <c r="G3147" s="11" t="s">
        <v>172</v>
      </c>
      <c r="H3147" s="11">
        <v>5.0</v>
      </c>
      <c r="I3147" s="13">
        <v>8.3</v>
      </c>
      <c r="J3147" s="11">
        <v>1.0</v>
      </c>
      <c r="K3147" s="13">
        <v>3.5</v>
      </c>
      <c r="L3147" s="13">
        <v>6.3</v>
      </c>
      <c r="M3147" s="11">
        <v>-13.0</v>
      </c>
      <c r="N3147" s="14">
        <v>0.74</v>
      </c>
      <c r="O3147" s="13">
        <v>67.6</v>
      </c>
      <c r="P3147" s="13">
        <v>7.3</v>
      </c>
      <c r="Q3147" s="13">
        <v>15.9</v>
      </c>
      <c r="R3147" s="13">
        <v>13.5</v>
      </c>
      <c r="S3147" s="13">
        <v>2.7</v>
      </c>
      <c r="T3147" s="13">
        <v>2.2</v>
      </c>
      <c r="U3147" s="13">
        <v>2.1</v>
      </c>
      <c r="V3147" s="13">
        <v>65.7</v>
      </c>
      <c r="W3147" s="11" t="str">
        <f t="shared" si="1"/>
        <v>Benchmark|Bankinter|Operations|2025</v>
      </c>
      <c r="X3147" s="15">
        <f>(MAX(0,MIN(1,1-(K3147-scaling_params!$B$2)/(scaling_params!$C$2-scaling_params!$B$2)))+MAX(0,MIN(1,(L3147-scaling_params!$B$3)/(scaling_params!$C$3-scaling_params!$B$3))))/2</f>
        <v>0.3259803922</v>
      </c>
      <c r="Y3147" s="15">
        <f>(MAX(0,MIN(1,(M3147-scaling_params!$B$4)/(scaling_params!$C$4-scaling_params!$B$4)))+MAX(0,MIN(1,(N3147-scaling_params!$B$5)/(scaling_params!$C$5-scaling_params!$B$5))))/2</f>
        <v>0.3744047619</v>
      </c>
      <c r="Z3147" s="15">
        <f>(MAX(0,MIN(1,(O3147-scaling_params!$B$6)/(scaling_params!$C$6-scaling_params!$B$6)))+MAX(0,MIN(1,1-(P3147-scaling_params!$B$7)/(scaling_params!$C$7-scaling_params!$B$7)))+MAX(0,MIN(1,(T3147-scaling_params!$B$11)/(scaling_params!$C$11-scaling_params!$B$11))))/3</f>
        <v>0.4193559897</v>
      </c>
      <c r="AA3147" s="15">
        <f>(MAX(0,MIN(1,1-(Q3147-scaling_params!$B$8)/(scaling_params!$C$8-scaling_params!$B$8)))+MAX(0,MIN(1,(R3147-scaling_params!$B$9)/(scaling_params!$C$9-scaling_params!$B$9)))+MAX(0,MIN(1,(S3147-scaling_params!$B$10)/(scaling_params!$C$10-scaling_params!$B$10))))/3</f>
        <v>0.4090993705</v>
      </c>
      <c r="AB3147" s="15">
        <f>(MAX(0,MIN(1,(U3147-scaling_params!$B$12)/(scaling_params!$C$12-scaling_params!$B$12)))+MAX(0,MIN(1,(V3147-scaling_params!$B$13)/(scaling_params!$C$13-scaling_params!$B$13))))/2</f>
        <v>0.4777272727</v>
      </c>
      <c r="AC3147" s="13">
        <f>(scaling_params!$G$2*X3147+scaling_params!$G$3*Y3147+scaling_params!$G$4*Z3147+scaling_params!$G$5*AA3147+scaling_params!$G$6*AB3147)*100</f>
        <v>39.15124762</v>
      </c>
      <c r="AD3147" s="11" t="s">
        <v>684</v>
      </c>
      <c r="AE3147" s="11">
        <f t="shared" si="2"/>
        <v>1</v>
      </c>
    </row>
    <row r="3148" ht="15.75" customHeight="1">
      <c r="A3148" s="11" t="s">
        <v>757</v>
      </c>
      <c r="B3148" s="11" t="s">
        <v>683</v>
      </c>
      <c r="C3148" s="11" t="s">
        <v>449</v>
      </c>
      <c r="D3148" s="11" t="s">
        <v>165</v>
      </c>
      <c r="E3148" s="12">
        <v>2024.0</v>
      </c>
      <c r="F3148" s="11" t="s">
        <v>166</v>
      </c>
      <c r="G3148" s="11" t="s">
        <v>167</v>
      </c>
      <c r="H3148" s="11">
        <v>3.0</v>
      </c>
      <c r="I3148" s="13">
        <v>8.6</v>
      </c>
      <c r="J3148" s="11">
        <v>0.0</v>
      </c>
      <c r="K3148" s="13">
        <v>3.3</v>
      </c>
      <c r="L3148" s="13">
        <v>7.3</v>
      </c>
      <c r="M3148" s="11">
        <v>-3.0</v>
      </c>
      <c r="N3148" s="14">
        <v>0.76</v>
      </c>
      <c r="O3148" s="13">
        <v>65.3</v>
      </c>
      <c r="P3148" s="13">
        <v>7.3</v>
      </c>
      <c r="Q3148" s="13">
        <v>15.9</v>
      </c>
      <c r="R3148" s="13">
        <v>12.6</v>
      </c>
      <c r="S3148" s="13">
        <v>3.5</v>
      </c>
      <c r="T3148" s="13">
        <v>3.0</v>
      </c>
      <c r="U3148" s="13">
        <v>1.5</v>
      </c>
      <c r="V3148" s="13">
        <v>65.5</v>
      </c>
      <c r="W3148" s="11" t="str">
        <f t="shared" si="1"/>
        <v>Benchmark|Bankinter|Operations|2024</v>
      </c>
      <c r="X3148" s="15">
        <f>(MAX(0,MIN(1,1-(K3148-scaling_params!$B$2)/(scaling_params!$C$2-scaling_params!$B$2)))+MAX(0,MIN(1,(L3148-scaling_params!$B$3)/(scaling_params!$C$3-scaling_params!$B$3))))/2</f>
        <v>0.4328431373</v>
      </c>
      <c r="Y3148" s="15">
        <f>(MAX(0,MIN(1,(M3148-scaling_params!$B$4)/(scaling_params!$C$4-scaling_params!$B$4)))+MAX(0,MIN(1,(N3148-scaling_params!$B$5)/(scaling_params!$C$5-scaling_params!$B$5))))/2</f>
        <v>0.4470238095</v>
      </c>
      <c r="Z3148" s="15">
        <f>(MAX(0,MIN(1,(O3148-scaling_params!$B$6)/(scaling_params!$C$6-scaling_params!$B$6)))+MAX(0,MIN(1,1-(P3148-scaling_params!$B$7)/(scaling_params!$C$7-scaling_params!$B$7)))+MAX(0,MIN(1,(T3148-scaling_params!$B$11)/(scaling_params!$C$11-scaling_params!$B$11))))/3</f>
        <v>0.4575926705</v>
      </c>
      <c r="AA3148" s="15">
        <f>(MAX(0,MIN(1,1-(Q3148-scaling_params!$B$8)/(scaling_params!$C$8-scaling_params!$B$8)))+MAX(0,MIN(1,(R3148-scaling_params!$B$9)/(scaling_params!$C$9-scaling_params!$B$9)))+MAX(0,MIN(1,(S3148-scaling_params!$B$10)/(scaling_params!$C$10-scaling_params!$B$10))))/3</f>
        <v>0.4495560595</v>
      </c>
      <c r="AB3148" s="15">
        <f>(MAX(0,MIN(1,(U3148-scaling_params!$B$12)/(scaling_params!$C$12-scaling_params!$B$12)))+MAX(0,MIN(1,(V3148-scaling_params!$B$13)/(scaling_params!$C$13-scaling_params!$B$13))))/2</f>
        <v>0.3259090909</v>
      </c>
      <c r="AC3148" s="13">
        <f>(scaling_params!$G$2*X3148+scaling_params!$G$3*Y3148+scaling_params!$G$4*Z3148+scaling_params!$G$5*AA3148+scaling_params!$G$6*AB3148)*100</f>
        <v>43.18821492</v>
      </c>
      <c r="AD3148" s="11" t="s">
        <v>684</v>
      </c>
      <c r="AE3148" s="11">
        <f t="shared" si="2"/>
        <v>1</v>
      </c>
    </row>
    <row r="3149" ht="15.75" customHeight="1">
      <c r="A3149" s="11" t="s">
        <v>757</v>
      </c>
      <c r="B3149" s="11" t="s">
        <v>683</v>
      </c>
      <c r="C3149" s="11" t="s">
        <v>449</v>
      </c>
      <c r="D3149" s="11" t="s">
        <v>165</v>
      </c>
      <c r="E3149" s="12">
        <v>2025.0</v>
      </c>
      <c r="F3149" s="11" t="s">
        <v>166</v>
      </c>
      <c r="G3149" s="11" t="s">
        <v>167</v>
      </c>
      <c r="H3149" s="11">
        <v>3.0</v>
      </c>
      <c r="I3149" s="13">
        <v>8.3</v>
      </c>
      <c r="J3149" s="11">
        <v>0.0</v>
      </c>
      <c r="K3149" s="13">
        <v>3.5</v>
      </c>
      <c r="L3149" s="13">
        <v>4.9</v>
      </c>
      <c r="M3149" s="11">
        <v>-10.0</v>
      </c>
      <c r="N3149" s="14">
        <v>0.73</v>
      </c>
      <c r="O3149" s="13">
        <v>67.6</v>
      </c>
      <c r="P3149" s="13">
        <v>7.3</v>
      </c>
      <c r="Q3149" s="13">
        <v>15.9</v>
      </c>
      <c r="R3149" s="13">
        <v>13.5</v>
      </c>
      <c r="S3149" s="13">
        <v>3.2</v>
      </c>
      <c r="T3149" s="13">
        <v>2.4</v>
      </c>
      <c r="U3149" s="13">
        <v>2.1</v>
      </c>
      <c r="V3149" s="13">
        <v>64.1</v>
      </c>
      <c r="W3149" s="11" t="str">
        <f t="shared" si="1"/>
        <v>Benchmark|Bankinter|Operations|2025</v>
      </c>
      <c r="X3149" s="15">
        <f>(MAX(0,MIN(1,1-(K3149-scaling_params!$B$2)/(scaling_params!$C$2-scaling_params!$B$2)))+MAX(0,MIN(1,(L3149-scaling_params!$B$3)/(scaling_params!$C$3-scaling_params!$B$3))))/2</f>
        <v>0.2230392157</v>
      </c>
      <c r="Y3149" s="15">
        <f>(MAX(0,MIN(1,(M3149-scaling_params!$B$4)/(scaling_params!$C$4-scaling_params!$B$4)))+MAX(0,MIN(1,(N3149-scaling_params!$B$5)/(scaling_params!$C$5-scaling_params!$B$5))))/2</f>
        <v>0.3761904762</v>
      </c>
      <c r="Z3149" s="15">
        <f>(MAX(0,MIN(1,(O3149-scaling_params!$B$6)/(scaling_params!$C$6-scaling_params!$B$6)))+MAX(0,MIN(1,1-(P3149-scaling_params!$B$7)/(scaling_params!$C$7-scaling_params!$B$7)))+MAX(0,MIN(1,(T3149-scaling_params!$B$11)/(scaling_params!$C$11-scaling_params!$B$11))))/3</f>
        <v>0.4384036087</v>
      </c>
      <c r="AA3149" s="15">
        <f>(MAX(0,MIN(1,1-(Q3149-scaling_params!$B$8)/(scaling_params!$C$8-scaling_params!$B$8)))+MAX(0,MIN(1,(R3149-scaling_params!$B$9)/(scaling_params!$C$9-scaling_params!$B$9)))+MAX(0,MIN(1,(S3149-scaling_params!$B$10)/(scaling_params!$C$10-scaling_params!$B$10))))/3</f>
        <v>0.4581189783</v>
      </c>
      <c r="AB3149" s="15">
        <f>(MAX(0,MIN(1,(U3149-scaling_params!$B$12)/(scaling_params!$C$12-scaling_params!$B$12)))+MAX(0,MIN(1,(V3149-scaling_params!$B$13)/(scaling_params!$C$13-scaling_params!$B$13))))/2</f>
        <v>0.4631818182</v>
      </c>
      <c r="AC3149" s="13">
        <f>(scaling_params!$G$2*X3149+scaling_params!$G$3*Y3149+scaling_params!$G$4*Z3149+scaling_params!$G$5*AA3149+scaling_params!$G$6*AB3149)*100</f>
        <v>37.91282204</v>
      </c>
      <c r="AD3149" s="11" t="s">
        <v>684</v>
      </c>
      <c r="AE3149" s="11">
        <f t="shared" si="2"/>
        <v>1</v>
      </c>
    </row>
    <row r="3150" ht="15.75" customHeight="1">
      <c r="A3150" s="11" t="s">
        <v>758</v>
      </c>
      <c r="B3150" s="11" t="s">
        <v>683</v>
      </c>
      <c r="C3150" s="11" t="s">
        <v>449</v>
      </c>
      <c r="D3150" s="11" t="s">
        <v>165</v>
      </c>
      <c r="E3150" s="12">
        <v>2024.0</v>
      </c>
      <c r="F3150" s="11" t="s">
        <v>166</v>
      </c>
      <c r="G3150" s="11" t="s">
        <v>184</v>
      </c>
      <c r="H3150" s="11">
        <v>1.0</v>
      </c>
      <c r="I3150" s="13">
        <v>8.6</v>
      </c>
      <c r="J3150" s="11">
        <v>0.0</v>
      </c>
      <c r="K3150" s="13">
        <v>3.3</v>
      </c>
      <c r="L3150" s="13">
        <v>6.0</v>
      </c>
      <c r="M3150" s="11">
        <v>7.0</v>
      </c>
      <c r="N3150" s="14">
        <v>0.73</v>
      </c>
      <c r="O3150" s="13">
        <v>65.3</v>
      </c>
      <c r="P3150" s="13">
        <v>7.3</v>
      </c>
      <c r="Q3150" s="13">
        <v>15.9</v>
      </c>
      <c r="R3150" s="13">
        <v>12.6</v>
      </c>
      <c r="S3150" s="13">
        <v>3.1</v>
      </c>
      <c r="T3150" s="13">
        <v>2.9</v>
      </c>
      <c r="U3150" s="13">
        <v>1.5</v>
      </c>
      <c r="V3150" s="13">
        <v>79.9</v>
      </c>
      <c r="W3150" s="11" t="str">
        <f t="shared" si="1"/>
        <v>Benchmark|Bankinter|Operations|2024</v>
      </c>
      <c r="X3150" s="15">
        <f>(MAX(0,MIN(1,1-(K3150-scaling_params!$B$2)/(scaling_params!$C$2-scaling_params!$B$2)))+MAX(0,MIN(1,(L3150-scaling_params!$B$3)/(scaling_params!$C$3-scaling_params!$B$3))))/2</f>
        <v>0.337254902</v>
      </c>
      <c r="Y3150" s="15">
        <f>(MAX(0,MIN(1,(M3150-scaling_params!$B$4)/(scaling_params!$C$4-scaling_params!$B$4)))+MAX(0,MIN(1,(N3150-scaling_params!$B$5)/(scaling_params!$C$5-scaling_params!$B$5))))/2</f>
        <v>0.4571428571</v>
      </c>
      <c r="Z3150" s="15">
        <f>(MAX(0,MIN(1,(O3150-scaling_params!$B$6)/(scaling_params!$C$6-scaling_params!$B$6)))+MAX(0,MIN(1,1-(P3150-scaling_params!$B$7)/(scaling_params!$C$7-scaling_params!$B$7)))+MAX(0,MIN(1,(T3150-scaling_params!$B$11)/(scaling_params!$C$11-scaling_params!$B$11))))/3</f>
        <v>0.4480688609</v>
      </c>
      <c r="AA3150" s="15">
        <f>(MAX(0,MIN(1,1-(Q3150-scaling_params!$B$8)/(scaling_params!$C$8-scaling_params!$B$8)))+MAX(0,MIN(1,(R3150-scaling_params!$B$9)/(scaling_params!$C$9-scaling_params!$B$9)))+MAX(0,MIN(1,(S3150-scaling_params!$B$10)/(scaling_params!$C$10-scaling_params!$B$10))))/3</f>
        <v>0.4103403732</v>
      </c>
      <c r="AB3150" s="15">
        <f>(MAX(0,MIN(1,(U3150-scaling_params!$B$12)/(scaling_params!$C$12-scaling_params!$B$12)))+MAX(0,MIN(1,(V3150-scaling_params!$B$13)/(scaling_params!$C$13-scaling_params!$B$13))))/2</f>
        <v>0.4568181818</v>
      </c>
      <c r="AC3150" s="13">
        <f>(scaling_params!$G$2*X3150+scaling_params!$G$3*Y3150+scaling_params!$G$4*Z3150+scaling_params!$G$5*AA3150+scaling_params!$G$6*AB3150)*100</f>
        <v>41.81041068</v>
      </c>
      <c r="AD3150" s="11" t="s">
        <v>684</v>
      </c>
      <c r="AE3150" s="11">
        <f t="shared" si="2"/>
        <v>1</v>
      </c>
    </row>
    <row r="3151" ht="15.75" customHeight="1">
      <c r="A3151" s="11" t="s">
        <v>758</v>
      </c>
      <c r="B3151" s="11" t="s">
        <v>683</v>
      </c>
      <c r="C3151" s="11" t="s">
        <v>449</v>
      </c>
      <c r="D3151" s="11" t="s">
        <v>165</v>
      </c>
      <c r="E3151" s="12">
        <v>2025.0</v>
      </c>
      <c r="F3151" s="11" t="s">
        <v>166</v>
      </c>
      <c r="G3151" s="11" t="s">
        <v>184</v>
      </c>
      <c r="H3151" s="11">
        <v>1.0</v>
      </c>
      <c r="I3151" s="13">
        <v>8.3</v>
      </c>
      <c r="J3151" s="11">
        <v>0.0</v>
      </c>
      <c r="K3151" s="13">
        <v>3.5</v>
      </c>
      <c r="L3151" s="13">
        <v>7.1</v>
      </c>
      <c r="M3151" s="11">
        <v>-3.0</v>
      </c>
      <c r="N3151" s="14">
        <v>0.84</v>
      </c>
      <c r="O3151" s="13">
        <v>67.6</v>
      </c>
      <c r="P3151" s="13">
        <v>7.3</v>
      </c>
      <c r="Q3151" s="13">
        <v>15.9</v>
      </c>
      <c r="R3151" s="13">
        <v>13.5</v>
      </c>
      <c r="S3151" s="13">
        <v>3.4</v>
      </c>
      <c r="T3151" s="13">
        <v>3.3</v>
      </c>
      <c r="U3151" s="13">
        <v>2.1</v>
      </c>
      <c r="V3151" s="13">
        <v>60.6</v>
      </c>
      <c r="W3151" s="11" t="str">
        <f t="shared" si="1"/>
        <v>Benchmark|Bankinter|Operations|2025</v>
      </c>
      <c r="X3151" s="15">
        <f>(MAX(0,MIN(1,1-(K3151-scaling_params!$B$2)/(scaling_params!$C$2-scaling_params!$B$2)))+MAX(0,MIN(1,(L3151-scaling_params!$B$3)/(scaling_params!$C$3-scaling_params!$B$3))))/2</f>
        <v>0.3848039216</v>
      </c>
      <c r="Y3151" s="15">
        <f>(MAX(0,MIN(1,(M3151-scaling_params!$B$4)/(scaling_params!$C$4-scaling_params!$B$4)))+MAX(0,MIN(1,(N3151-scaling_params!$B$5)/(scaling_params!$C$5-scaling_params!$B$5))))/2</f>
        <v>0.5470238095</v>
      </c>
      <c r="Z3151" s="15">
        <f>(MAX(0,MIN(1,(O3151-scaling_params!$B$6)/(scaling_params!$C$6-scaling_params!$B$6)))+MAX(0,MIN(1,1-(P3151-scaling_params!$B$7)/(scaling_params!$C$7-scaling_params!$B$7)))+MAX(0,MIN(1,(T3151-scaling_params!$B$11)/(scaling_params!$C$11-scaling_params!$B$11))))/3</f>
        <v>0.5241178944</v>
      </c>
      <c r="AA3151" s="15">
        <f>(MAX(0,MIN(1,1-(Q3151-scaling_params!$B$8)/(scaling_params!$C$8-scaling_params!$B$8)))+MAX(0,MIN(1,(R3151-scaling_params!$B$9)/(scaling_params!$C$9-scaling_params!$B$9)))+MAX(0,MIN(1,(S3151-scaling_params!$B$10)/(scaling_params!$C$10-scaling_params!$B$10))))/3</f>
        <v>0.4777268215</v>
      </c>
      <c r="AB3151" s="15">
        <f>(MAX(0,MIN(1,(U3151-scaling_params!$B$12)/(scaling_params!$C$12-scaling_params!$B$12)))+MAX(0,MIN(1,(V3151-scaling_params!$B$13)/(scaling_params!$C$13-scaling_params!$B$13))))/2</f>
        <v>0.4313636364</v>
      </c>
      <c r="AC3151" s="13">
        <f>(scaling_params!$G$2*X3151+scaling_params!$G$3*Y3151+scaling_params!$G$4*Z3151+scaling_params!$G$5*AA3151+scaling_params!$G$6*AB3151)*100</f>
        <v>47.71280517</v>
      </c>
      <c r="AD3151" s="11" t="s">
        <v>684</v>
      </c>
      <c r="AE3151" s="11">
        <f t="shared" si="2"/>
        <v>1</v>
      </c>
    </row>
    <row r="3152" ht="15.75" customHeight="1">
      <c r="A3152" s="11" t="s">
        <v>759</v>
      </c>
      <c r="B3152" s="11" t="s">
        <v>683</v>
      </c>
      <c r="C3152" s="11" t="s">
        <v>449</v>
      </c>
      <c r="D3152" s="11" t="s">
        <v>177</v>
      </c>
      <c r="E3152" s="12">
        <v>2024.0</v>
      </c>
      <c r="F3152" s="11" t="s">
        <v>166</v>
      </c>
      <c r="G3152" s="11" t="s">
        <v>184</v>
      </c>
      <c r="H3152" s="11">
        <v>3.0</v>
      </c>
      <c r="I3152" s="13">
        <v>8.6</v>
      </c>
      <c r="J3152" s="11">
        <v>0.0</v>
      </c>
      <c r="K3152" s="13">
        <v>2.8</v>
      </c>
      <c r="L3152" s="13">
        <v>5.4</v>
      </c>
      <c r="M3152" s="11">
        <v>1.0</v>
      </c>
      <c r="N3152" s="14">
        <v>0.73</v>
      </c>
      <c r="O3152" s="13">
        <v>67.5</v>
      </c>
      <c r="P3152" s="13">
        <v>7.0</v>
      </c>
      <c r="Q3152" s="13">
        <v>16.5</v>
      </c>
      <c r="R3152" s="13">
        <v>18.3</v>
      </c>
      <c r="S3152" s="13">
        <v>3.6</v>
      </c>
      <c r="T3152" s="13">
        <v>2.5</v>
      </c>
      <c r="U3152" s="13">
        <v>2.1</v>
      </c>
      <c r="V3152" s="13">
        <v>68.9</v>
      </c>
      <c r="W3152" s="11" t="str">
        <f t="shared" si="1"/>
        <v>Benchmark|Bankinter|Retail|2024</v>
      </c>
      <c r="X3152" s="15">
        <f>(MAX(0,MIN(1,1-(K3152-scaling_params!$B$2)/(scaling_params!$C$2-scaling_params!$B$2)))+MAX(0,MIN(1,(L3152-scaling_params!$B$3)/(scaling_params!$C$3-scaling_params!$B$3))))/2</f>
        <v>0.3764705882</v>
      </c>
      <c r="Y3152" s="15">
        <f>(MAX(0,MIN(1,(M3152-scaling_params!$B$4)/(scaling_params!$C$4-scaling_params!$B$4)))+MAX(0,MIN(1,(N3152-scaling_params!$B$5)/(scaling_params!$C$5-scaling_params!$B$5))))/2</f>
        <v>0.4285714286</v>
      </c>
      <c r="Z3152" s="15">
        <f>(MAX(0,MIN(1,(O3152-scaling_params!$B$6)/(scaling_params!$C$6-scaling_params!$B$6)))+MAX(0,MIN(1,1-(P3152-scaling_params!$B$7)/(scaling_params!$C$7-scaling_params!$B$7)))+MAX(0,MIN(1,(T3152-scaling_params!$B$11)/(scaling_params!$C$11-scaling_params!$B$11))))/3</f>
        <v>0.4733042802</v>
      </c>
      <c r="AA3152" s="15">
        <f>(MAX(0,MIN(1,1-(Q3152-scaling_params!$B$8)/(scaling_params!$C$8-scaling_params!$B$8)))+MAX(0,MIN(1,(R3152-scaling_params!$B$9)/(scaling_params!$C$9-scaling_params!$B$9)))+MAX(0,MIN(1,(S3152-scaling_params!$B$10)/(scaling_params!$C$10-scaling_params!$B$10))))/3</f>
        <v>0.6771390374</v>
      </c>
      <c r="AB3152" s="15">
        <f>(MAX(0,MIN(1,(U3152-scaling_params!$B$12)/(scaling_params!$C$12-scaling_params!$B$12)))+MAX(0,MIN(1,(V3152-scaling_params!$B$13)/(scaling_params!$C$13-scaling_params!$B$13))))/2</f>
        <v>0.5068181818</v>
      </c>
      <c r="AC3152" s="13">
        <f>(scaling_params!$G$2*X3152+scaling_params!$G$3*Y3152+scaling_params!$G$4*Z3152+scaling_params!$G$5*AA3152+scaling_params!$G$6*AB3152)*100</f>
        <v>47.93923958</v>
      </c>
      <c r="AD3152" s="11" t="s">
        <v>684</v>
      </c>
      <c r="AE3152" s="11">
        <f t="shared" si="2"/>
        <v>1</v>
      </c>
    </row>
    <row r="3153" ht="15.75" customHeight="1">
      <c r="A3153" s="11" t="s">
        <v>759</v>
      </c>
      <c r="B3153" s="11" t="s">
        <v>683</v>
      </c>
      <c r="C3153" s="11" t="s">
        <v>449</v>
      </c>
      <c r="D3153" s="11" t="s">
        <v>177</v>
      </c>
      <c r="E3153" s="12">
        <v>2025.0</v>
      </c>
      <c r="F3153" s="11" t="s">
        <v>166</v>
      </c>
      <c r="G3153" s="11" t="s">
        <v>184</v>
      </c>
      <c r="H3153" s="11">
        <v>3.0</v>
      </c>
      <c r="I3153" s="13">
        <v>8.3</v>
      </c>
      <c r="J3153" s="11">
        <v>0.0</v>
      </c>
      <c r="K3153" s="13">
        <v>2.6</v>
      </c>
      <c r="L3153" s="13">
        <v>6.6</v>
      </c>
      <c r="M3153" s="11">
        <v>2.0</v>
      </c>
      <c r="N3153" s="14">
        <v>0.69</v>
      </c>
      <c r="O3153" s="13">
        <v>71.2</v>
      </c>
      <c r="P3153" s="13">
        <v>7.4</v>
      </c>
      <c r="Q3153" s="13">
        <v>15.2</v>
      </c>
      <c r="R3153" s="13">
        <v>14.6</v>
      </c>
      <c r="S3153" s="13">
        <v>3.7</v>
      </c>
      <c r="T3153" s="13">
        <v>2.4</v>
      </c>
      <c r="U3153" s="13">
        <v>1.9</v>
      </c>
      <c r="V3153" s="13">
        <v>69.2</v>
      </c>
      <c r="W3153" s="11" t="str">
        <f t="shared" si="1"/>
        <v>Benchmark|Bankinter|Retail|2025</v>
      </c>
      <c r="X3153" s="15">
        <f>(MAX(0,MIN(1,1-(K3153-scaling_params!$B$2)/(scaling_params!$C$2-scaling_params!$B$2)))+MAX(0,MIN(1,(L3153-scaling_params!$B$3)/(scaling_params!$C$3-scaling_params!$B$3))))/2</f>
        <v>0.4980392157</v>
      </c>
      <c r="Y3153" s="15">
        <f>(MAX(0,MIN(1,(M3153-scaling_params!$B$4)/(scaling_params!$C$4-scaling_params!$B$4)))+MAX(0,MIN(1,(N3153-scaling_params!$B$5)/(scaling_params!$C$5-scaling_params!$B$5))))/2</f>
        <v>0.3833333333</v>
      </c>
      <c r="Z3153" s="15">
        <f>(MAX(0,MIN(1,(O3153-scaling_params!$B$6)/(scaling_params!$C$6-scaling_params!$B$6)))+MAX(0,MIN(1,1-(P3153-scaling_params!$B$7)/(scaling_params!$C$7-scaling_params!$B$7)))+MAX(0,MIN(1,(T3153-scaling_params!$B$11)/(scaling_params!$C$11-scaling_params!$B$11))))/3</f>
        <v>0.4888005403</v>
      </c>
      <c r="AA3153" s="15">
        <f>(MAX(0,MIN(1,1-(Q3153-scaling_params!$B$8)/(scaling_params!$C$8-scaling_params!$B$8)))+MAX(0,MIN(1,(R3153-scaling_params!$B$9)/(scaling_params!$C$9-scaling_params!$B$9)))+MAX(0,MIN(1,(S3153-scaling_params!$B$10)/(scaling_params!$C$10-scaling_params!$B$10))))/3</f>
        <v>0.5800672398</v>
      </c>
      <c r="AB3153" s="15">
        <f>(MAX(0,MIN(1,(U3153-scaling_params!$B$12)/(scaling_params!$C$12-scaling_params!$B$12)))+MAX(0,MIN(1,(V3153-scaling_params!$B$13)/(scaling_params!$C$13-scaling_params!$B$13))))/2</f>
        <v>0.4595454545</v>
      </c>
      <c r="AC3153" s="13">
        <f>(scaling_params!$G$2*X3153+scaling_params!$G$3*Y3153+scaling_params!$G$4*Z3153+scaling_params!$G$5*AA3153+scaling_params!$G$6*AB3153)*100</f>
        <v>47.83088738</v>
      </c>
      <c r="AD3153" s="11" t="s">
        <v>684</v>
      </c>
      <c r="AE3153" s="11">
        <f t="shared" si="2"/>
        <v>1</v>
      </c>
    </row>
    <row r="3154" ht="15.75" customHeight="1">
      <c r="A3154" s="11" t="s">
        <v>760</v>
      </c>
      <c r="B3154" s="11" t="s">
        <v>683</v>
      </c>
      <c r="C3154" s="11" t="s">
        <v>449</v>
      </c>
      <c r="D3154" s="11" t="s">
        <v>165</v>
      </c>
      <c r="E3154" s="12">
        <v>2024.0</v>
      </c>
      <c r="F3154" s="11" t="s">
        <v>166</v>
      </c>
      <c r="G3154" s="11" t="s">
        <v>172</v>
      </c>
      <c r="H3154" s="11">
        <v>2.0</v>
      </c>
      <c r="I3154" s="13">
        <v>8.6</v>
      </c>
      <c r="J3154" s="11">
        <v>0.0</v>
      </c>
      <c r="K3154" s="13">
        <v>3.3</v>
      </c>
      <c r="L3154" s="13">
        <v>5.4</v>
      </c>
      <c r="M3154" s="11">
        <v>-19.0</v>
      </c>
      <c r="N3154" s="14">
        <v>0.75</v>
      </c>
      <c r="O3154" s="13">
        <v>65.3</v>
      </c>
      <c r="P3154" s="13">
        <v>7.3</v>
      </c>
      <c r="Q3154" s="13">
        <v>15.9</v>
      </c>
      <c r="R3154" s="13">
        <v>12.6</v>
      </c>
      <c r="S3154" s="13">
        <v>2.8</v>
      </c>
      <c r="T3154" s="13">
        <v>2.3</v>
      </c>
      <c r="U3154" s="13">
        <v>1.5</v>
      </c>
      <c r="V3154" s="13">
        <v>69.0</v>
      </c>
      <c r="W3154" s="11" t="str">
        <f t="shared" si="1"/>
        <v>Benchmark|Bankinter|Operations|2024</v>
      </c>
      <c r="X3154" s="15">
        <f>(MAX(0,MIN(1,1-(K3154-scaling_params!$B$2)/(scaling_params!$C$2-scaling_params!$B$2)))+MAX(0,MIN(1,(L3154-scaling_params!$B$3)/(scaling_params!$C$3-scaling_params!$B$3))))/2</f>
        <v>0.2931372549</v>
      </c>
      <c r="Y3154" s="15">
        <f>(MAX(0,MIN(1,(M3154-scaling_params!$B$4)/(scaling_params!$C$4-scaling_params!$B$4)))+MAX(0,MIN(1,(N3154-scaling_params!$B$5)/(scaling_params!$C$5-scaling_params!$B$5))))/2</f>
        <v>0.3583333333</v>
      </c>
      <c r="Z3154" s="15">
        <f>(MAX(0,MIN(1,(O3154-scaling_params!$B$6)/(scaling_params!$C$6-scaling_params!$B$6)))+MAX(0,MIN(1,1-(P3154-scaling_params!$B$7)/(scaling_params!$C$7-scaling_params!$B$7)))+MAX(0,MIN(1,(T3154-scaling_params!$B$11)/(scaling_params!$C$11-scaling_params!$B$11))))/3</f>
        <v>0.3909260038</v>
      </c>
      <c r="AA3154" s="15">
        <f>(MAX(0,MIN(1,1-(Q3154-scaling_params!$B$8)/(scaling_params!$C$8-scaling_params!$B$8)))+MAX(0,MIN(1,(R3154-scaling_params!$B$9)/(scaling_params!$C$9-scaling_params!$B$9)))+MAX(0,MIN(1,(S3154-scaling_params!$B$10)/(scaling_params!$C$10-scaling_params!$B$10))))/3</f>
        <v>0.3809286085</v>
      </c>
      <c r="AB3154" s="15">
        <f>(MAX(0,MIN(1,(U3154-scaling_params!$B$12)/(scaling_params!$C$12-scaling_params!$B$12)))+MAX(0,MIN(1,(V3154-scaling_params!$B$13)/(scaling_params!$C$13-scaling_params!$B$13))))/2</f>
        <v>0.3577272727</v>
      </c>
      <c r="AC3154" s="13">
        <f>(scaling_params!$G$2*X3154+scaling_params!$G$3*Y3154+scaling_params!$G$4*Z3154+scaling_params!$G$5*AA3154+scaling_params!$G$6*AB3154)*100</f>
        <v>35.42184524</v>
      </c>
      <c r="AD3154" s="11" t="s">
        <v>684</v>
      </c>
      <c r="AE3154" s="11">
        <f t="shared" si="2"/>
        <v>1</v>
      </c>
    </row>
    <row r="3155" ht="15.75" customHeight="1">
      <c r="A3155" s="11" t="s">
        <v>760</v>
      </c>
      <c r="B3155" s="11" t="s">
        <v>683</v>
      </c>
      <c r="C3155" s="11" t="s">
        <v>449</v>
      </c>
      <c r="D3155" s="11" t="s">
        <v>165</v>
      </c>
      <c r="E3155" s="12">
        <v>2025.0</v>
      </c>
      <c r="F3155" s="11" t="s">
        <v>166</v>
      </c>
      <c r="G3155" s="11" t="s">
        <v>172</v>
      </c>
      <c r="H3155" s="11">
        <v>2.0</v>
      </c>
      <c r="I3155" s="13">
        <v>8.3</v>
      </c>
      <c r="J3155" s="11">
        <v>0.0</v>
      </c>
      <c r="K3155" s="13">
        <v>3.5</v>
      </c>
      <c r="L3155" s="13">
        <v>5.5</v>
      </c>
      <c r="M3155" s="11">
        <v>-12.0</v>
      </c>
      <c r="N3155" s="14">
        <v>0.78</v>
      </c>
      <c r="O3155" s="13">
        <v>67.6</v>
      </c>
      <c r="P3155" s="13">
        <v>7.3</v>
      </c>
      <c r="Q3155" s="13">
        <v>15.9</v>
      </c>
      <c r="R3155" s="13">
        <v>13.5</v>
      </c>
      <c r="S3155" s="13">
        <v>3.2</v>
      </c>
      <c r="T3155" s="13">
        <v>2.7</v>
      </c>
      <c r="U3155" s="13">
        <v>2.1</v>
      </c>
      <c r="V3155" s="13">
        <v>55.6</v>
      </c>
      <c r="W3155" s="11" t="str">
        <f t="shared" si="1"/>
        <v>Benchmark|Bankinter|Operations|2025</v>
      </c>
      <c r="X3155" s="15">
        <f>(MAX(0,MIN(1,1-(K3155-scaling_params!$B$2)/(scaling_params!$C$2-scaling_params!$B$2)))+MAX(0,MIN(1,(L3155-scaling_params!$B$3)/(scaling_params!$C$3-scaling_params!$B$3))))/2</f>
        <v>0.2671568627</v>
      </c>
      <c r="Y3155" s="15">
        <f>(MAX(0,MIN(1,(M3155-scaling_params!$B$4)/(scaling_params!$C$4-scaling_params!$B$4)))+MAX(0,MIN(1,(N3155-scaling_params!$B$5)/(scaling_params!$C$5-scaling_params!$B$5))))/2</f>
        <v>0.4291666667</v>
      </c>
      <c r="Z3155" s="15">
        <f>(MAX(0,MIN(1,(O3155-scaling_params!$B$6)/(scaling_params!$C$6-scaling_params!$B$6)))+MAX(0,MIN(1,1-(P3155-scaling_params!$B$7)/(scaling_params!$C$7-scaling_params!$B$7)))+MAX(0,MIN(1,(T3155-scaling_params!$B$11)/(scaling_params!$C$11-scaling_params!$B$11))))/3</f>
        <v>0.4669750373</v>
      </c>
      <c r="AA3155" s="15">
        <f>(MAX(0,MIN(1,1-(Q3155-scaling_params!$B$8)/(scaling_params!$C$8-scaling_params!$B$8)))+MAX(0,MIN(1,(R3155-scaling_params!$B$9)/(scaling_params!$C$9-scaling_params!$B$9)))+MAX(0,MIN(1,(S3155-scaling_params!$B$10)/(scaling_params!$C$10-scaling_params!$B$10))))/3</f>
        <v>0.4581189783</v>
      </c>
      <c r="AB3155" s="15">
        <f>(MAX(0,MIN(1,(U3155-scaling_params!$B$12)/(scaling_params!$C$12-scaling_params!$B$12)))+MAX(0,MIN(1,(V3155-scaling_params!$B$13)/(scaling_params!$C$13-scaling_params!$B$13))))/2</f>
        <v>0.3859090909</v>
      </c>
      <c r="AC3155" s="13">
        <f>(scaling_params!$G$2*X3155+scaling_params!$G$3*Y3155+scaling_params!$G$4*Z3155+scaling_params!$G$5*AA3155+scaling_params!$G$6*AB3155)*100</f>
        <v>39.95413761</v>
      </c>
      <c r="AD3155" s="11" t="s">
        <v>684</v>
      </c>
      <c r="AE3155" s="11">
        <f t="shared" si="2"/>
        <v>1</v>
      </c>
    </row>
    <row r="3156" ht="15.75" customHeight="1">
      <c r="A3156" s="11" t="s">
        <v>761</v>
      </c>
      <c r="B3156" s="11" t="s">
        <v>683</v>
      </c>
      <c r="C3156" s="11" t="s">
        <v>449</v>
      </c>
      <c r="D3156" s="11" t="s">
        <v>177</v>
      </c>
      <c r="E3156" s="12">
        <v>2024.0</v>
      </c>
      <c r="F3156" s="11" t="s">
        <v>171</v>
      </c>
      <c r="G3156" s="11" t="s">
        <v>175</v>
      </c>
      <c r="H3156" s="11">
        <v>4.0</v>
      </c>
      <c r="I3156" s="13">
        <v>8.6</v>
      </c>
      <c r="J3156" s="11">
        <v>0.0</v>
      </c>
      <c r="K3156" s="13">
        <v>2.8</v>
      </c>
      <c r="L3156" s="13">
        <v>7.9</v>
      </c>
      <c r="M3156" s="11">
        <v>19.0</v>
      </c>
      <c r="N3156" s="14">
        <v>0.74</v>
      </c>
      <c r="O3156" s="13">
        <v>67.5</v>
      </c>
      <c r="P3156" s="13">
        <v>7.0</v>
      </c>
      <c r="Q3156" s="13">
        <v>16.5</v>
      </c>
      <c r="R3156" s="13">
        <v>18.3</v>
      </c>
      <c r="S3156" s="13">
        <v>4.1</v>
      </c>
      <c r="T3156" s="13">
        <v>3.6</v>
      </c>
      <c r="U3156" s="13">
        <v>2.1</v>
      </c>
      <c r="V3156" s="13">
        <v>75.8</v>
      </c>
      <c r="W3156" s="11" t="str">
        <f t="shared" si="1"/>
        <v>Benchmark|Bankinter|Retail|2024</v>
      </c>
      <c r="X3156" s="15">
        <f>(MAX(0,MIN(1,1-(K3156-scaling_params!$B$2)/(scaling_params!$C$2-scaling_params!$B$2)))+MAX(0,MIN(1,(L3156-scaling_params!$B$3)/(scaling_params!$C$3-scaling_params!$B$3))))/2</f>
        <v>0.5602941176</v>
      </c>
      <c r="Y3156" s="15">
        <f>(MAX(0,MIN(1,(M3156-scaling_params!$B$4)/(scaling_params!$C$4-scaling_params!$B$4)))+MAX(0,MIN(1,(N3156-scaling_params!$B$5)/(scaling_params!$C$5-scaling_params!$B$5))))/2</f>
        <v>0.5267857143</v>
      </c>
      <c r="Z3156" s="15">
        <f>(MAX(0,MIN(1,(O3156-scaling_params!$B$6)/(scaling_params!$C$6-scaling_params!$B$6)))+MAX(0,MIN(1,1-(P3156-scaling_params!$B$7)/(scaling_params!$C$7-scaling_params!$B$7)))+MAX(0,MIN(1,(T3156-scaling_params!$B$11)/(scaling_params!$C$11-scaling_params!$B$11))))/3</f>
        <v>0.578066185</v>
      </c>
      <c r="AA3156" s="15">
        <f>(MAX(0,MIN(1,1-(Q3156-scaling_params!$B$8)/(scaling_params!$C$8-scaling_params!$B$8)))+MAX(0,MIN(1,(R3156-scaling_params!$B$9)/(scaling_params!$C$9-scaling_params!$B$9)))+MAX(0,MIN(1,(S3156-scaling_params!$B$10)/(scaling_params!$C$10-scaling_params!$B$10))))/3</f>
        <v>0.7261586453</v>
      </c>
      <c r="AB3156" s="15">
        <f>(MAX(0,MIN(1,(U3156-scaling_params!$B$12)/(scaling_params!$C$12-scaling_params!$B$12)))+MAX(0,MIN(1,(V3156-scaling_params!$B$13)/(scaling_params!$C$13-scaling_params!$B$13))))/2</f>
        <v>0.5695454545</v>
      </c>
      <c r="AC3156" s="13">
        <f>(scaling_params!$G$2*X3156+scaling_params!$G$3*Y3156+scaling_params!$G$4*Z3156+scaling_params!$G$5*AA3156+scaling_params!$G$6*AB3156)*100</f>
        <v>58.63195992</v>
      </c>
      <c r="AD3156" s="11" t="s">
        <v>684</v>
      </c>
      <c r="AE3156" s="11">
        <f t="shared" si="2"/>
        <v>1</v>
      </c>
    </row>
    <row r="3157" ht="15.75" customHeight="1">
      <c r="A3157" s="11" t="s">
        <v>761</v>
      </c>
      <c r="B3157" s="11" t="s">
        <v>683</v>
      </c>
      <c r="C3157" s="11" t="s">
        <v>449</v>
      </c>
      <c r="D3157" s="11" t="s">
        <v>177</v>
      </c>
      <c r="E3157" s="12">
        <v>2025.0</v>
      </c>
      <c r="F3157" s="11" t="s">
        <v>171</v>
      </c>
      <c r="G3157" s="11" t="s">
        <v>175</v>
      </c>
      <c r="H3157" s="11">
        <v>4.0</v>
      </c>
      <c r="I3157" s="13">
        <v>8.3</v>
      </c>
      <c r="J3157" s="11">
        <v>0.0</v>
      </c>
      <c r="K3157" s="13">
        <v>2.6</v>
      </c>
      <c r="L3157" s="13">
        <v>6.8</v>
      </c>
      <c r="M3157" s="11">
        <v>-15.0</v>
      </c>
      <c r="N3157" s="14">
        <v>0.82</v>
      </c>
      <c r="O3157" s="13">
        <v>71.2</v>
      </c>
      <c r="P3157" s="13">
        <v>7.4</v>
      </c>
      <c r="Q3157" s="13">
        <v>15.2</v>
      </c>
      <c r="R3157" s="13">
        <v>14.6</v>
      </c>
      <c r="S3157" s="13">
        <v>2.9</v>
      </c>
      <c r="T3157" s="13">
        <v>3.8</v>
      </c>
      <c r="U3157" s="13">
        <v>1.9</v>
      </c>
      <c r="V3157" s="13">
        <v>71.4</v>
      </c>
      <c r="W3157" s="11" t="str">
        <f t="shared" si="1"/>
        <v>Benchmark|Bankinter|Retail|2025</v>
      </c>
      <c r="X3157" s="15">
        <f>(MAX(0,MIN(1,1-(K3157-scaling_params!$B$2)/(scaling_params!$C$2-scaling_params!$B$2)))+MAX(0,MIN(1,(L3157-scaling_params!$B$3)/(scaling_params!$C$3-scaling_params!$B$3))))/2</f>
        <v>0.512745098</v>
      </c>
      <c r="Y3157" s="15">
        <f>(MAX(0,MIN(1,(M3157-scaling_params!$B$4)/(scaling_params!$C$4-scaling_params!$B$4)))+MAX(0,MIN(1,(N3157-scaling_params!$B$5)/(scaling_params!$C$5-scaling_params!$B$5))))/2</f>
        <v>0.4648809524</v>
      </c>
      <c r="Z3157" s="15">
        <f>(MAX(0,MIN(1,(O3157-scaling_params!$B$6)/(scaling_params!$C$6-scaling_params!$B$6)))+MAX(0,MIN(1,1-(P3157-scaling_params!$B$7)/(scaling_params!$C$7-scaling_params!$B$7)))+MAX(0,MIN(1,(T3157-scaling_params!$B$11)/(scaling_params!$C$11-scaling_params!$B$11))))/3</f>
        <v>0.6221338736</v>
      </c>
      <c r="AA3157" s="15">
        <f>(MAX(0,MIN(1,1-(Q3157-scaling_params!$B$8)/(scaling_params!$C$8-scaling_params!$B$8)))+MAX(0,MIN(1,(R3157-scaling_params!$B$9)/(scaling_params!$C$9-scaling_params!$B$9)))+MAX(0,MIN(1,(S3157-scaling_params!$B$10)/(scaling_params!$C$10-scaling_params!$B$10))))/3</f>
        <v>0.5016358672</v>
      </c>
      <c r="AB3157" s="15">
        <f>(MAX(0,MIN(1,(U3157-scaling_params!$B$12)/(scaling_params!$C$12-scaling_params!$B$12)))+MAX(0,MIN(1,(V3157-scaling_params!$B$13)/(scaling_params!$C$13-scaling_params!$B$13))))/2</f>
        <v>0.4795454545</v>
      </c>
      <c r="AC3157" s="13">
        <f>(scaling_params!$G$2*X3157+scaling_params!$G$3*Y3157+scaling_params!$G$4*Z3157+scaling_params!$G$5*AA3157+scaling_params!$G$6*AB3157)*100</f>
        <v>52.08178584</v>
      </c>
      <c r="AD3157" s="11" t="s">
        <v>684</v>
      </c>
      <c r="AE3157" s="11">
        <f t="shared" si="2"/>
        <v>1</v>
      </c>
    </row>
    <row r="3158" ht="15.75" customHeight="1">
      <c r="A3158" s="11" t="s">
        <v>762</v>
      </c>
      <c r="B3158" s="11" t="s">
        <v>683</v>
      </c>
      <c r="C3158" s="11" t="s">
        <v>449</v>
      </c>
      <c r="D3158" s="11" t="s">
        <v>165</v>
      </c>
      <c r="E3158" s="12">
        <v>2024.0</v>
      </c>
      <c r="F3158" s="11" t="s">
        <v>166</v>
      </c>
      <c r="G3158" s="11" t="s">
        <v>172</v>
      </c>
      <c r="H3158" s="11">
        <v>5.0</v>
      </c>
      <c r="I3158" s="13">
        <v>8.6</v>
      </c>
      <c r="J3158" s="11">
        <v>0.0</v>
      </c>
      <c r="K3158" s="13">
        <v>3.3</v>
      </c>
      <c r="L3158" s="13">
        <v>5.4</v>
      </c>
      <c r="M3158" s="11">
        <v>2.0</v>
      </c>
      <c r="N3158" s="14">
        <v>0.74</v>
      </c>
      <c r="O3158" s="13">
        <v>65.3</v>
      </c>
      <c r="P3158" s="13">
        <v>7.3</v>
      </c>
      <c r="Q3158" s="13">
        <v>15.9</v>
      </c>
      <c r="R3158" s="13">
        <v>12.6</v>
      </c>
      <c r="S3158" s="13">
        <v>3.5</v>
      </c>
      <c r="T3158" s="13">
        <v>2.9</v>
      </c>
      <c r="U3158" s="13">
        <v>1.5</v>
      </c>
      <c r="V3158" s="13">
        <v>62.8</v>
      </c>
      <c r="W3158" s="11" t="str">
        <f t="shared" si="1"/>
        <v>Benchmark|Bankinter|Operations|2024</v>
      </c>
      <c r="X3158" s="15">
        <f>(MAX(0,MIN(1,1-(K3158-scaling_params!$B$2)/(scaling_params!$C$2-scaling_params!$B$2)))+MAX(0,MIN(1,(L3158-scaling_params!$B$3)/(scaling_params!$C$3-scaling_params!$B$3))))/2</f>
        <v>0.2931372549</v>
      </c>
      <c r="Y3158" s="15">
        <f>(MAX(0,MIN(1,(M3158-scaling_params!$B$4)/(scaling_params!$C$4-scaling_params!$B$4)))+MAX(0,MIN(1,(N3158-scaling_params!$B$5)/(scaling_params!$C$5-scaling_params!$B$5))))/2</f>
        <v>0.4458333333</v>
      </c>
      <c r="Z3158" s="15">
        <f>(MAX(0,MIN(1,(O3158-scaling_params!$B$6)/(scaling_params!$C$6-scaling_params!$B$6)))+MAX(0,MIN(1,1-(P3158-scaling_params!$B$7)/(scaling_params!$C$7-scaling_params!$B$7)))+MAX(0,MIN(1,(T3158-scaling_params!$B$11)/(scaling_params!$C$11-scaling_params!$B$11))))/3</f>
        <v>0.4480688609</v>
      </c>
      <c r="AA3158" s="15">
        <f>(MAX(0,MIN(1,1-(Q3158-scaling_params!$B$8)/(scaling_params!$C$8-scaling_params!$B$8)))+MAX(0,MIN(1,(R3158-scaling_params!$B$9)/(scaling_params!$C$9-scaling_params!$B$9)))+MAX(0,MIN(1,(S3158-scaling_params!$B$10)/(scaling_params!$C$10-scaling_params!$B$10))))/3</f>
        <v>0.4495560595</v>
      </c>
      <c r="AB3158" s="15">
        <f>(MAX(0,MIN(1,(U3158-scaling_params!$B$12)/(scaling_params!$C$12-scaling_params!$B$12)))+MAX(0,MIN(1,(V3158-scaling_params!$B$13)/(scaling_params!$C$13-scaling_params!$B$13))))/2</f>
        <v>0.3013636364</v>
      </c>
      <c r="AC3158" s="13">
        <f>(scaling_params!$G$2*X3158+scaling_params!$G$3*Y3158+scaling_params!$G$4*Z3158+scaling_params!$G$5*AA3158+scaling_params!$G$6*AB3158)*100</f>
        <v>39.36370461</v>
      </c>
      <c r="AD3158" s="11" t="s">
        <v>684</v>
      </c>
      <c r="AE3158" s="11">
        <f t="shared" si="2"/>
        <v>1</v>
      </c>
    </row>
    <row r="3159" ht="15.75" customHeight="1">
      <c r="A3159" s="11" t="s">
        <v>762</v>
      </c>
      <c r="B3159" s="11" t="s">
        <v>683</v>
      </c>
      <c r="C3159" s="11" t="s">
        <v>449</v>
      </c>
      <c r="D3159" s="11" t="s">
        <v>165</v>
      </c>
      <c r="E3159" s="12">
        <v>2025.0</v>
      </c>
      <c r="F3159" s="11" t="s">
        <v>166</v>
      </c>
      <c r="G3159" s="11" t="s">
        <v>172</v>
      </c>
      <c r="H3159" s="11">
        <v>5.0</v>
      </c>
      <c r="I3159" s="13">
        <v>8.3</v>
      </c>
      <c r="J3159" s="11">
        <v>1.0</v>
      </c>
      <c r="K3159" s="13">
        <v>3.5</v>
      </c>
      <c r="L3159" s="13">
        <v>7.1</v>
      </c>
      <c r="M3159" s="11">
        <v>5.0</v>
      </c>
      <c r="N3159" s="14">
        <v>0.78</v>
      </c>
      <c r="O3159" s="13">
        <v>67.6</v>
      </c>
      <c r="P3159" s="13">
        <v>7.3</v>
      </c>
      <c r="Q3159" s="13">
        <v>15.9</v>
      </c>
      <c r="R3159" s="13">
        <v>13.5</v>
      </c>
      <c r="S3159" s="13">
        <v>3.4</v>
      </c>
      <c r="T3159" s="13">
        <v>2.9</v>
      </c>
      <c r="U3159" s="13">
        <v>2.1</v>
      </c>
      <c r="V3159" s="13">
        <v>81.2</v>
      </c>
      <c r="W3159" s="11" t="str">
        <f t="shared" si="1"/>
        <v>Benchmark|Bankinter|Operations|2025</v>
      </c>
      <c r="X3159" s="15">
        <f>(MAX(0,MIN(1,1-(K3159-scaling_params!$B$2)/(scaling_params!$C$2-scaling_params!$B$2)))+MAX(0,MIN(1,(L3159-scaling_params!$B$3)/(scaling_params!$C$3-scaling_params!$B$3))))/2</f>
        <v>0.3848039216</v>
      </c>
      <c r="Y3159" s="15">
        <f>(MAX(0,MIN(1,(M3159-scaling_params!$B$4)/(scaling_params!$C$4-scaling_params!$B$4)))+MAX(0,MIN(1,(N3159-scaling_params!$B$5)/(scaling_params!$C$5-scaling_params!$B$5))))/2</f>
        <v>0.5101190476</v>
      </c>
      <c r="Z3159" s="15">
        <f>(MAX(0,MIN(1,(O3159-scaling_params!$B$6)/(scaling_params!$C$6-scaling_params!$B$6)))+MAX(0,MIN(1,1-(P3159-scaling_params!$B$7)/(scaling_params!$C$7-scaling_params!$B$7)))+MAX(0,MIN(1,(T3159-scaling_params!$B$11)/(scaling_params!$C$11-scaling_params!$B$11))))/3</f>
        <v>0.4860226563</v>
      </c>
      <c r="AA3159" s="15">
        <f>(MAX(0,MIN(1,1-(Q3159-scaling_params!$B$8)/(scaling_params!$C$8-scaling_params!$B$8)))+MAX(0,MIN(1,(R3159-scaling_params!$B$9)/(scaling_params!$C$9-scaling_params!$B$9)))+MAX(0,MIN(1,(S3159-scaling_params!$B$10)/(scaling_params!$C$10-scaling_params!$B$10))))/3</f>
        <v>0.4777268215</v>
      </c>
      <c r="AB3159" s="15">
        <f>(MAX(0,MIN(1,(U3159-scaling_params!$B$12)/(scaling_params!$C$12-scaling_params!$B$12)))+MAX(0,MIN(1,(V3159-scaling_params!$B$13)/(scaling_params!$C$13-scaling_params!$B$13))))/2</f>
        <v>0.6186363636</v>
      </c>
      <c r="AC3159" s="13">
        <f>(scaling_params!$G$2*X3159+scaling_params!$G$3*Y3159+scaling_params!$G$4*Z3159+scaling_params!$G$5*AA3159+scaling_params!$G$6*AB3159)*100</f>
        <v>48.16012335</v>
      </c>
      <c r="AD3159" s="11" t="s">
        <v>684</v>
      </c>
      <c r="AE3159" s="11">
        <f t="shared" si="2"/>
        <v>1</v>
      </c>
    </row>
    <row r="3160" ht="15.75" customHeight="1">
      <c r="A3160" s="11" t="s">
        <v>763</v>
      </c>
      <c r="B3160" s="11" t="s">
        <v>683</v>
      </c>
      <c r="C3160" s="11" t="s">
        <v>449</v>
      </c>
      <c r="D3160" s="11" t="s">
        <v>181</v>
      </c>
      <c r="E3160" s="12">
        <v>2024.0</v>
      </c>
      <c r="F3160" s="11" t="s">
        <v>166</v>
      </c>
      <c r="G3160" s="11" t="s">
        <v>184</v>
      </c>
      <c r="H3160" s="11">
        <v>1.0</v>
      </c>
      <c r="I3160" s="13">
        <v>8.6</v>
      </c>
      <c r="J3160" s="11">
        <v>0.0</v>
      </c>
      <c r="K3160" s="13">
        <v>1.7</v>
      </c>
      <c r="L3160" s="13">
        <v>6.9</v>
      </c>
      <c r="M3160" s="11">
        <v>11.0</v>
      </c>
      <c r="N3160" s="14">
        <v>0.73</v>
      </c>
      <c r="O3160" s="13">
        <v>71.1</v>
      </c>
      <c r="P3160" s="13">
        <v>5.9</v>
      </c>
      <c r="Q3160" s="13">
        <v>16.5</v>
      </c>
      <c r="R3160" s="13">
        <v>13.8</v>
      </c>
      <c r="S3160" s="13">
        <v>3.4</v>
      </c>
      <c r="T3160" s="13">
        <v>4.1</v>
      </c>
      <c r="U3160" s="13">
        <v>1.5</v>
      </c>
      <c r="V3160" s="13">
        <v>74.0</v>
      </c>
      <c r="W3160" s="11" t="str">
        <f t="shared" si="1"/>
        <v>Benchmark|Bankinter|Corporate|2024</v>
      </c>
      <c r="X3160" s="15">
        <f>(MAX(0,MIN(1,1-(K3160-scaling_params!$B$2)/(scaling_params!$C$2-scaling_params!$B$2)))+MAX(0,MIN(1,(L3160-scaling_params!$B$3)/(scaling_params!$C$3-scaling_params!$B$3))))/2</f>
        <v>0.6700980392</v>
      </c>
      <c r="Y3160" s="15">
        <f>(MAX(0,MIN(1,(M3160-scaling_params!$B$4)/(scaling_params!$C$4-scaling_params!$B$4)))+MAX(0,MIN(1,(N3160-scaling_params!$B$5)/(scaling_params!$C$5-scaling_params!$B$5))))/2</f>
        <v>0.4761904762</v>
      </c>
      <c r="Z3160" s="15">
        <f>(MAX(0,MIN(1,(O3160-scaling_params!$B$6)/(scaling_params!$C$6-scaling_params!$B$6)))+MAX(0,MIN(1,1-(P3160-scaling_params!$B$7)/(scaling_params!$C$7-scaling_params!$B$7)))+MAX(0,MIN(1,(T3160-scaling_params!$B$11)/(scaling_params!$C$11-scaling_params!$B$11))))/3</f>
        <v>0.7841902723</v>
      </c>
      <c r="AA3160" s="15">
        <f>(MAX(0,MIN(1,1-(Q3160-scaling_params!$B$8)/(scaling_params!$C$8-scaling_params!$B$8)))+MAX(0,MIN(1,(R3160-scaling_params!$B$9)/(scaling_params!$C$9-scaling_params!$B$9)))+MAX(0,MIN(1,(S3160-scaling_params!$B$10)/(scaling_params!$C$10-scaling_params!$B$10))))/3</f>
        <v>0.4676577766</v>
      </c>
      <c r="AB3160" s="15">
        <f>(MAX(0,MIN(1,(U3160-scaling_params!$B$12)/(scaling_params!$C$12-scaling_params!$B$12)))+MAX(0,MIN(1,(V3160-scaling_params!$B$13)/(scaling_params!$C$13-scaling_params!$B$13))))/2</f>
        <v>0.4031818182</v>
      </c>
      <c r="AC3160" s="13">
        <f>(scaling_params!$G$2*X3160+scaling_params!$G$3*Y3160+scaling_params!$G$4*Z3160+scaling_params!$G$5*AA3160+scaling_params!$G$6*AB3160)*100</f>
        <v>58.35457383</v>
      </c>
      <c r="AD3160" s="11" t="s">
        <v>684</v>
      </c>
      <c r="AE3160" s="11">
        <f t="shared" si="2"/>
        <v>1</v>
      </c>
    </row>
    <row r="3161" ht="15.75" customHeight="1">
      <c r="A3161" s="11" t="s">
        <v>763</v>
      </c>
      <c r="B3161" s="11" t="s">
        <v>683</v>
      </c>
      <c r="C3161" s="11" t="s">
        <v>449</v>
      </c>
      <c r="D3161" s="11" t="s">
        <v>181</v>
      </c>
      <c r="E3161" s="12">
        <v>2025.0</v>
      </c>
      <c r="F3161" s="11" t="s">
        <v>166</v>
      </c>
      <c r="G3161" s="11" t="s">
        <v>184</v>
      </c>
      <c r="H3161" s="11">
        <v>1.0</v>
      </c>
      <c r="I3161" s="13">
        <v>8.3</v>
      </c>
      <c r="J3161" s="11">
        <v>0.0</v>
      </c>
      <c r="K3161" s="13">
        <v>1.4</v>
      </c>
      <c r="L3161" s="13">
        <v>6.4</v>
      </c>
      <c r="M3161" s="11">
        <v>2.0</v>
      </c>
      <c r="N3161" s="14">
        <v>0.72</v>
      </c>
      <c r="O3161" s="13">
        <v>73.8</v>
      </c>
      <c r="P3161" s="13">
        <v>5.6</v>
      </c>
      <c r="Q3161" s="13">
        <v>14.9</v>
      </c>
      <c r="R3161" s="13">
        <v>13.8</v>
      </c>
      <c r="S3161" s="13">
        <v>4.0</v>
      </c>
      <c r="T3161" s="13">
        <v>3.7</v>
      </c>
      <c r="U3161" s="13">
        <v>2.0</v>
      </c>
      <c r="V3161" s="13">
        <v>70.4</v>
      </c>
      <c r="W3161" s="11" t="str">
        <f t="shared" si="1"/>
        <v>Benchmark|Bankinter|Corporate|2025</v>
      </c>
      <c r="X3161" s="15">
        <f>(MAX(0,MIN(1,1-(K3161-scaling_params!$B$2)/(scaling_params!$C$2-scaling_params!$B$2)))+MAX(0,MIN(1,(L3161-scaling_params!$B$3)/(scaling_params!$C$3-scaling_params!$B$3))))/2</f>
        <v>0.6833333333</v>
      </c>
      <c r="Y3161" s="15">
        <f>(MAX(0,MIN(1,(M3161-scaling_params!$B$4)/(scaling_params!$C$4-scaling_params!$B$4)))+MAX(0,MIN(1,(N3161-scaling_params!$B$5)/(scaling_params!$C$5-scaling_params!$B$5))))/2</f>
        <v>0.4208333333</v>
      </c>
      <c r="Z3161" s="15">
        <f>(MAX(0,MIN(1,(O3161-scaling_params!$B$6)/(scaling_params!$C$6-scaling_params!$B$6)))+MAX(0,MIN(1,1-(P3161-scaling_params!$B$7)/(scaling_params!$C$7-scaling_params!$B$7)))+MAX(0,MIN(1,(T3161-scaling_params!$B$11)/(scaling_params!$C$11-scaling_params!$B$11))))/3</f>
        <v>0.8176765167</v>
      </c>
      <c r="AA3161" s="15">
        <f>(MAX(0,MIN(1,1-(Q3161-scaling_params!$B$8)/(scaling_params!$C$8-scaling_params!$B$8)))+MAX(0,MIN(1,(R3161-scaling_params!$B$9)/(scaling_params!$C$9-scaling_params!$B$9)))+MAX(0,MIN(1,(S3161-scaling_params!$B$10)/(scaling_params!$C$10-scaling_params!$B$10))))/3</f>
        <v>0.5870873666</v>
      </c>
      <c r="AB3161" s="15">
        <f>(MAX(0,MIN(1,(U3161-scaling_params!$B$12)/(scaling_params!$C$12-scaling_params!$B$12)))+MAX(0,MIN(1,(V3161-scaling_params!$B$13)/(scaling_params!$C$13-scaling_params!$B$13))))/2</f>
        <v>0.4954545455</v>
      </c>
      <c r="AC3161" s="13">
        <f>(scaling_params!$G$2*X3161+scaling_params!$G$3*Y3161+scaling_params!$G$4*Z3161+scaling_params!$G$5*AA3161+scaling_params!$G$6*AB3161)*100</f>
        <v>61.3424161</v>
      </c>
      <c r="AD3161" s="11" t="s">
        <v>684</v>
      </c>
      <c r="AE3161" s="11">
        <f t="shared" si="2"/>
        <v>1</v>
      </c>
    </row>
    <row r="3162" ht="15.75" customHeight="1">
      <c r="A3162" s="11" t="s">
        <v>764</v>
      </c>
      <c r="B3162" s="11" t="s">
        <v>683</v>
      </c>
      <c r="C3162" s="11" t="s">
        <v>449</v>
      </c>
      <c r="D3162" s="11" t="s">
        <v>170</v>
      </c>
      <c r="E3162" s="12">
        <v>2024.0</v>
      </c>
      <c r="F3162" s="11" t="s">
        <v>166</v>
      </c>
      <c r="G3162" s="11" t="s">
        <v>167</v>
      </c>
      <c r="H3162" s="11">
        <v>1.0</v>
      </c>
      <c r="I3162" s="13">
        <v>8.6</v>
      </c>
      <c r="J3162" s="11">
        <v>0.0</v>
      </c>
      <c r="K3162" s="13">
        <v>1.8</v>
      </c>
      <c r="L3162" s="13">
        <v>5.9</v>
      </c>
      <c r="M3162" s="11">
        <v>11.0</v>
      </c>
      <c r="N3162" s="14">
        <v>0.77</v>
      </c>
      <c r="O3162" s="13">
        <v>71.6</v>
      </c>
      <c r="P3162" s="13">
        <v>7.4</v>
      </c>
      <c r="Q3162" s="13">
        <v>14.9</v>
      </c>
      <c r="R3162" s="13">
        <v>14.2</v>
      </c>
      <c r="S3162" s="13">
        <v>3.7</v>
      </c>
      <c r="T3162" s="13">
        <v>3.4</v>
      </c>
      <c r="U3162" s="13">
        <v>2.2</v>
      </c>
      <c r="V3162" s="13">
        <v>69.5</v>
      </c>
      <c r="W3162" s="11" t="str">
        <f t="shared" si="1"/>
        <v>Benchmark|Bankinter|Risk|2024</v>
      </c>
      <c r="X3162" s="15">
        <f>(MAX(0,MIN(1,1-(K3162-scaling_params!$B$2)/(scaling_params!$C$2-scaling_params!$B$2)))+MAX(0,MIN(1,(L3162-scaling_params!$B$3)/(scaling_params!$C$3-scaling_params!$B$3))))/2</f>
        <v>0.5799019608</v>
      </c>
      <c r="Y3162" s="15">
        <f>(MAX(0,MIN(1,(M3162-scaling_params!$B$4)/(scaling_params!$C$4-scaling_params!$B$4)))+MAX(0,MIN(1,(N3162-scaling_params!$B$5)/(scaling_params!$C$5-scaling_params!$B$5))))/2</f>
        <v>0.5261904762</v>
      </c>
      <c r="Z3162" s="15">
        <f>(MAX(0,MIN(1,(O3162-scaling_params!$B$6)/(scaling_params!$C$6-scaling_params!$B$6)))+MAX(0,MIN(1,1-(P3162-scaling_params!$B$7)/(scaling_params!$C$7-scaling_params!$B$7)))+MAX(0,MIN(1,(T3162-scaling_params!$B$11)/(scaling_params!$C$11-scaling_params!$B$11))))/3</f>
        <v>0.5906392956</v>
      </c>
      <c r="AA3162" s="15">
        <f>(MAX(0,MIN(1,1-(Q3162-scaling_params!$B$8)/(scaling_params!$C$8-scaling_params!$B$8)))+MAX(0,MIN(1,(R3162-scaling_params!$B$9)/(scaling_params!$C$9-scaling_params!$B$9)))+MAX(0,MIN(1,(S3162-scaling_params!$B$10)/(scaling_params!$C$10-scaling_params!$B$10))))/3</f>
        <v>0.574553239</v>
      </c>
      <c r="AB3162" s="15">
        <f>(MAX(0,MIN(1,(U3162-scaling_params!$B$12)/(scaling_params!$C$12-scaling_params!$B$12)))+MAX(0,MIN(1,(V3162-scaling_params!$B$13)/(scaling_params!$C$13-scaling_params!$B$13))))/2</f>
        <v>0.5372727273</v>
      </c>
      <c r="AC3162" s="13">
        <f>(scaling_params!$G$2*X3162+scaling_params!$G$3*Y3162+scaling_params!$G$4*Z3162+scaling_params!$G$5*AA3162+scaling_params!$G$6*AB3162)*100</f>
        <v>56.3251509</v>
      </c>
      <c r="AD3162" s="11" t="s">
        <v>684</v>
      </c>
      <c r="AE3162" s="11">
        <f t="shared" si="2"/>
        <v>1</v>
      </c>
    </row>
    <row r="3163" ht="15.75" customHeight="1">
      <c r="A3163" s="11" t="s">
        <v>764</v>
      </c>
      <c r="B3163" s="11" t="s">
        <v>683</v>
      </c>
      <c r="C3163" s="11" t="s">
        <v>449</v>
      </c>
      <c r="D3163" s="11" t="s">
        <v>170</v>
      </c>
      <c r="E3163" s="12">
        <v>2025.0</v>
      </c>
      <c r="F3163" s="11" t="s">
        <v>166</v>
      </c>
      <c r="G3163" s="11" t="s">
        <v>167</v>
      </c>
      <c r="H3163" s="11">
        <v>1.0</v>
      </c>
      <c r="I3163" s="13">
        <v>8.3</v>
      </c>
      <c r="J3163" s="11">
        <v>0.0</v>
      </c>
      <c r="K3163" s="13">
        <v>2.2</v>
      </c>
      <c r="L3163" s="13">
        <v>5.5</v>
      </c>
      <c r="M3163" s="11">
        <v>1.0</v>
      </c>
      <c r="N3163" s="14">
        <v>0.78</v>
      </c>
      <c r="O3163" s="13">
        <v>69.7</v>
      </c>
      <c r="P3163" s="13">
        <v>6.4</v>
      </c>
      <c r="Q3163" s="13">
        <v>14.4</v>
      </c>
      <c r="R3163" s="13">
        <v>16.0</v>
      </c>
      <c r="S3163" s="13">
        <v>3.4</v>
      </c>
      <c r="T3163" s="13">
        <v>3.6</v>
      </c>
      <c r="U3163" s="13">
        <v>2.0</v>
      </c>
      <c r="V3163" s="13">
        <v>72.8</v>
      </c>
      <c r="W3163" s="11" t="str">
        <f t="shared" si="1"/>
        <v>Benchmark|Bankinter|Risk|2025</v>
      </c>
      <c r="X3163" s="15">
        <f>(MAX(0,MIN(1,1-(K3163-scaling_params!$B$2)/(scaling_params!$C$2-scaling_params!$B$2)))+MAX(0,MIN(1,(L3163-scaling_params!$B$3)/(scaling_params!$C$3-scaling_params!$B$3))))/2</f>
        <v>0.4838235294</v>
      </c>
      <c r="Y3163" s="15">
        <f>(MAX(0,MIN(1,(M3163-scaling_params!$B$4)/(scaling_params!$C$4-scaling_params!$B$4)))+MAX(0,MIN(1,(N3163-scaling_params!$B$5)/(scaling_params!$C$5-scaling_params!$B$5))))/2</f>
        <v>0.4910714286</v>
      </c>
      <c r="Z3163" s="15">
        <f>(MAX(0,MIN(1,(O3163-scaling_params!$B$6)/(scaling_params!$C$6-scaling_params!$B$6)))+MAX(0,MIN(1,1-(P3163-scaling_params!$B$7)/(scaling_params!$C$7-scaling_params!$B$7)))+MAX(0,MIN(1,(T3163-scaling_params!$B$11)/(scaling_params!$C$11-scaling_params!$B$11))))/3</f>
        <v>0.6684238694</v>
      </c>
      <c r="AA3163" s="15">
        <f>(MAX(0,MIN(1,1-(Q3163-scaling_params!$B$8)/(scaling_params!$C$8-scaling_params!$B$8)))+MAX(0,MIN(1,(R3163-scaling_params!$B$9)/(scaling_params!$C$9-scaling_params!$B$9)))+MAX(0,MIN(1,(S3163-scaling_params!$B$10)/(scaling_params!$C$10-scaling_params!$B$10))))/3</f>
        <v>0.6400302353</v>
      </c>
      <c r="AB3163" s="15">
        <f>(MAX(0,MIN(1,(U3163-scaling_params!$B$12)/(scaling_params!$C$12-scaling_params!$B$12)))+MAX(0,MIN(1,(V3163-scaling_params!$B$13)/(scaling_params!$C$13-scaling_params!$B$13))))/2</f>
        <v>0.5172727273</v>
      </c>
      <c r="AC3163" s="13">
        <f>(scaling_params!$G$2*X3163+scaling_params!$G$3*Y3163+scaling_params!$G$4*Z3163+scaling_params!$G$5*AA3163+scaling_params!$G$6*AB3163)*100</f>
        <v>55.98634277</v>
      </c>
      <c r="AD3163" s="11" t="s">
        <v>684</v>
      </c>
      <c r="AE3163" s="11">
        <f t="shared" si="2"/>
        <v>1</v>
      </c>
    </row>
    <row r="3164" ht="15.75" customHeight="1">
      <c r="A3164" s="11" t="s">
        <v>765</v>
      </c>
      <c r="B3164" s="11" t="s">
        <v>683</v>
      </c>
      <c r="C3164" s="11" t="s">
        <v>449</v>
      </c>
      <c r="D3164" s="11" t="s">
        <v>170</v>
      </c>
      <c r="E3164" s="12">
        <v>2024.0</v>
      </c>
      <c r="F3164" s="11" t="s">
        <v>171</v>
      </c>
      <c r="G3164" s="11" t="s">
        <v>175</v>
      </c>
      <c r="H3164" s="11">
        <v>1.0</v>
      </c>
      <c r="I3164" s="13">
        <v>8.6</v>
      </c>
      <c r="J3164" s="11">
        <v>0.0</v>
      </c>
      <c r="K3164" s="13">
        <v>1.8</v>
      </c>
      <c r="L3164" s="13">
        <v>6.8</v>
      </c>
      <c r="M3164" s="11">
        <v>-18.0</v>
      </c>
      <c r="N3164" s="14">
        <v>0.79</v>
      </c>
      <c r="O3164" s="13">
        <v>71.6</v>
      </c>
      <c r="P3164" s="13">
        <v>7.4</v>
      </c>
      <c r="Q3164" s="13">
        <v>14.9</v>
      </c>
      <c r="R3164" s="13">
        <v>14.2</v>
      </c>
      <c r="S3164" s="13">
        <v>3.7</v>
      </c>
      <c r="T3164" s="13">
        <v>3.3</v>
      </c>
      <c r="U3164" s="13">
        <v>2.2</v>
      </c>
      <c r="V3164" s="13">
        <v>66.5</v>
      </c>
      <c r="W3164" s="11" t="str">
        <f t="shared" si="1"/>
        <v>Benchmark|Bankinter|Risk|2024</v>
      </c>
      <c r="X3164" s="15">
        <f>(MAX(0,MIN(1,1-(K3164-scaling_params!$B$2)/(scaling_params!$C$2-scaling_params!$B$2)))+MAX(0,MIN(1,(L3164-scaling_params!$B$3)/(scaling_params!$C$3-scaling_params!$B$3))))/2</f>
        <v>0.6460784314</v>
      </c>
      <c r="Y3164" s="15">
        <f>(MAX(0,MIN(1,(M3164-scaling_params!$B$4)/(scaling_params!$C$4-scaling_params!$B$4)))+MAX(0,MIN(1,(N3164-scaling_params!$B$5)/(scaling_params!$C$5-scaling_params!$B$5))))/2</f>
        <v>0.4130952381</v>
      </c>
      <c r="Z3164" s="15">
        <f>(MAX(0,MIN(1,(O3164-scaling_params!$B$6)/(scaling_params!$C$6-scaling_params!$B$6)))+MAX(0,MIN(1,1-(P3164-scaling_params!$B$7)/(scaling_params!$C$7-scaling_params!$B$7)))+MAX(0,MIN(1,(T3164-scaling_params!$B$11)/(scaling_params!$C$11-scaling_params!$B$11))))/3</f>
        <v>0.5811154861</v>
      </c>
      <c r="AA3164" s="15">
        <f>(MAX(0,MIN(1,1-(Q3164-scaling_params!$B$8)/(scaling_params!$C$8-scaling_params!$B$8)))+MAX(0,MIN(1,(R3164-scaling_params!$B$9)/(scaling_params!$C$9-scaling_params!$B$9)))+MAX(0,MIN(1,(S3164-scaling_params!$B$10)/(scaling_params!$C$10-scaling_params!$B$10))))/3</f>
        <v>0.574553239</v>
      </c>
      <c r="AB3164" s="15">
        <f>(MAX(0,MIN(1,(U3164-scaling_params!$B$12)/(scaling_params!$C$12-scaling_params!$B$12)))+MAX(0,MIN(1,(V3164-scaling_params!$B$13)/(scaling_params!$C$13-scaling_params!$B$13))))/2</f>
        <v>0.51</v>
      </c>
      <c r="AC3164" s="13">
        <f>(scaling_params!$G$2*X3164+scaling_params!$G$3*Y3164+scaling_params!$G$4*Z3164+scaling_params!$G$5*AA3164+scaling_params!$G$6*AB3164)*100</f>
        <v>54.67693216</v>
      </c>
      <c r="AD3164" s="11" t="s">
        <v>684</v>
      </c>
      <c r="AE3164" s="11">
        <f t="shared" si="2"/>
        <v>1</v>
      </c>
    </row>
    <row r="3165" ht="15.75" customHeight="1">
      <c r="A3165" s="11" t="s">
        <v>765</v>
      </c>
      <c r="B3165" s="11" t="s">
        <v>683</v>
      </c>
      <c r="C3165" s="11" t="s">
        <v>449</v>
      </c>
      <c r="D3165" s="11" t="s">
        <v>170</v>
      </c>
      <c r="E3165" s="12">
        <v>2025.0</v>
      </c>
      <c r="F3165" s="11" t="s">
        <v>171</v>
      </c>
      <c r="G3165" s="11" t="s">
        <v>175</v>
      </c>
      <c r="H3165" s="11">
        <v>1.0</v>
      </c>
      <c r="I3165" s="13">
        <v>8.3</v>
      </c>
      <c r="J3165" s="11">
        <v>0.0</v>
      </c>
      <c r="K3165" s="13">
        <v>2.2</v>
      </c>
      <c r="L3165" s="13">
        <v>6.3</v>
      </c>
      <c r="M3165" s="11">
        <v>14.0</v>
      </c>
      <c r="N3165" s="14">
        <v>0.81</v>
      </c>
      <c r="O3165" s="13">
        <v>69.7</v>
      </c>
      <c r="P3165" s="13">
        <v>6.4</v>
      </c>
      <c r="Q3165" s="13">
        <v>14.4</v>
      </c>
      <c r="R3165" s="13">
        <v>16.0</v>
      </c>
      <c r="S3165" s="13">
        <v>2.9</v>
      </c>
      <c r="T3165" s="13">
        <v>3.5</v>
      </c>
      <c r="U3165" s="13">
        <v>2.0</v>
      </c>
      <c r="V3165" s="13">
        <v>73.8</v>
      </c>
      <c r="W3165" s="11" t="str">
        <f t="shared" si="1"/>
        <v>Benchmark|Bankinter|Risk|2025</v>
      </c>
      <c r="X3165" s="15">
        <f>(MAX(0,MIN(1,1-(K3165-scaling_params!$B$2)/(scaling_params!$C$2-scaling_params!$B$2)))+MAX(0,MIN(1,(L3165-scaling_params!$B$3)/(scaling_params!$C$3-scaling_params!$B$3))))/2</f>
        <v>0.5426470588</v>
      </c>
      <c r="Y3165" s="15">
        <f>(MAX(0,MIN(1,(M3165-scaling_params!$B$4)/(scaling_params!$C$4-scaling_params!$B$4)))+MAX(0,MIN(1,(N3165-scaling_params!$B$5)/(scaling_params!$C$5-scaling_params!$B$5))))/2</f>
        <v>0.5904761905</v>
      </c>
      <c r="Z3165" s="15">
        <f>(MAX(0,MIN(1,(O3165-scaling_params!$B$6)/(scaling_params!$C$6-scaling_params!$B$6)))+MAX(0,MIN(1,1-(P3165-scaling_params!$B$7)/(scaling_params!$C$7-scaling_params!$B$7)))+MAX(0,MIN(1,(T3165-scaling_params!$B$11)/(scaling_params!$C$11-scaling_params!$B$11))))/3</f>
        <v>0.6589000599</v>
      </c>
      <c r="AA3165" s="15">
        <f>(MAX(0,MIN(1,1-(Q3165-scaling_params!$B$8)/(scaling_params!$C$8-scaling_params!$B$8)))+MAX(0,MIN(1,(R3165-scaling_params!$B$9)/(scaling_params!$C$9-scaling_params!$B$9)))+MAX(0,MIN(1,(S3165-scaling_params!$B$10)/(scaling_params!$C$10-scaling_params!$B$10))))/3</f>
        <v>0.5910106275</v>
      </c>
      <c r="AB3165" s="15">
        <f>(MAX(0,MIN(1,(U3165-scaling_params!$B$12)/(scaling_params!$C$12-scaling_params!$B$12)))+MAX(0,MIN(1,(V3165-scaling_params!$B$13)/(scaling_params!$C$13-scaling_params!$B$13))))/2</f>
        <v>0.5263636364</v>
      </c>
      <c r="AC3165" s="13">
        <f>(scaling_params!$G$2*X3165+scaling_params!$G$3*Y3165+scaling_params!$G$4*Z3165+scaling_params!$G$5*AA3165+scaling_params!$G$6*AB3165)*100</f>
        <v>58.72542572</v>
      </c>
      <c r="AD3165" s="11" t="s">
        <v>684</v>
      </c>
      <c r="AE3165" s="11">
        <f t="shared" si="2"/>
        <v>1</v>
      </c>
    </row>
    <row r="3166" ht="15.75" customHeight="1">
      <c r="A3166" s="11" t="s">
        <v>766</v>
      </c>
      <c r="B3166" s="11" t="s">
        <v>683</v>
      </c>
      <c r="C3166" s="11" t="s">
        <v>449</v>
      </c>
      <c r="D3166" s="11" t="s">
        <v>165</v>
      </c>
      <c r="E3166" s="12">
        <v>2024.0</v>
      </c>
      <c r="F3166" s="11" t="s">
        <v>171</v>
      </c>
      <c r="G3166" s="11" t="s">
        <v>167</v>
      </c>
      <c r="H3166" s="11">
        <v>1.0</v>
      </c>
      <c r="I3166" s="13">
        <v>8.6</v>
      </c>
      <c r="J3166" s="11">
        <v>0.0</v>
      </c>
      <c r="K3166" s="13">
        <v>3.3</v>
      </c>
      <c r="L3166" s="13">
        <v>6.4</v>
      </c>
      <c r="M3166" s="11">
        <v>4.0</v>
      </c>
      <c r="N3166" s="14">
        <v>0.79</v>
      </c>
      <c r="O3166" s="13">
        <v>65.3</v>
      </c>
      <c r="P3166" s="13">
        <v>7.3</v>
      </c>
      <c r="Q3166" s="13">
        <v>15.9</v>
      </c>
      <c r="R3166" s="13">
        <v>12.6</v>
      </c>
      <c r="S3166" s="13">
        <v>3.5</v>
      </c>
      <c r="T3166" s="13">
        <v>3.7</v>
      </c>
      <c r="U3166" s="13">
        <v>1.5</v>
      </c>
      <c r="V3166" s="13">
        <v>68.7</v>
      </c>
      <c r="W3166" s="11" t="str">
        <f t="shared" si="1"/>
        <v>Benchmark|Bankinter|Operations|2024</v>
      </c>
      <c r="X3166" s="15">
        <f>(MAX(0,MIN(1,1-(K3166-scaling_params!$B$2)/(scaling_params!$C$2-scaling_params!$B$2)))+MAX(0,MIN(1,(L3166-scaling_params!$B$3)/(scaling_params!$C$3-scaling_params!$B$3))))/2</f>
        <v>0.3666666667</v>
      </c>
      <c r="Y3166" s="15">
        <f>(MAX(0,MIN(1,(M3166-scaling_params!$B$4)/(scaling_params!$C$4-scaling_params!$B$4)))+MAX(0,MIN(1,(N3166-scaling_params!$B$5)/(scaling_params!$C$5-scaling_params!$B$5))))/2</f>
        <v>0.5178571429</v>
      </c>
      <c r="Z3166" s="15">
        <f>(MAX(0,MIN(1,(O3166-scaling_params!$B$6)/(scaling_params!$C$6-scaling_params!$B$6)))+MAX(0,MIN(1,1-(P3166-scaling_params!$B$7)/(scaling_params!$C$7-scaling_params!$B$7)))+MAX(0,MIN(1,(T3166-scaling_params!$B$11)/(scaling_params!$C$11-scaling_params!$B$11))))/3</f>
        <v>0.5242593371</v>
      </c>
      <c r="AA3166" s="15">
        <f>(MAX(0,MIN(1,1-(Q3166-scaling_params!$B$8)/(scaling_params!$C$8-scaling_params!$B$8)))+MAX(0,MIN(1,(R3166-scaling_params!$B$9)/(scaling_params!$C$9-scaling_params!$B$9)))+MAX(0,MIN(1,(S3166-scaling_params!$B$10)/(scaling_params!$C$10-scaling_params!$B$10))))/3</f>
        <v>0.4495560595</v>
      </c>
      <c r="AB3166" s="15">
        <f>(MAX(0,MIN(1,(U3166-scaling_params!$B$12)/(scaling_params!$C$12-scaling_params!$B$12)))+MAX(0,MIN(1,(V3166-scaling_params!$B$13)/(scaling_params!$C$13-scaling_params!$B$13))))/2</f>
        <v>0.355</v>
      </c>
      <c r="AC3166" s="13">
        <f>(scaling_params!$G$2*X3166+scaling_params!$G$3*Y3166+scaling_params!$G$4*Z3166+scaling_params!$G$5*AA3166+scaling_params!$G$6*AB3166)*100</f>
        <v>45.20759059</v>
      </c>
      <c r="AD3166" s="11" t="s">
        <v>684</v>
      </c>
      <c r="AE3166" s="11">
        <f t="shared" si="2"/>
        <v>1</v>
      </c>
    </row>
    <row r="3167" ht="15.75" customHeight="1">
      <c r="A3167" s="11" t="s">
        <v>766</v>
      </c>
      <c r="B3167" s="11" t="s">
        <v>683</v>
      </c>
      <c r="C3167" s="11" t="s">
        <v>449</v>
      </c>
      <c r="D3167" s="11" t="s">
        <v>165</v>
      </c>
      <c r="E3167" s="12">
        <v>2025.0</v>
      </c>
      <c r="F3167" s="11" t="s">
        <v>171</v>
      </c>
      <c r="G3167" s="11" t="s">
        <v>167</v>
      </c>
      <c r="H3167" s="11">
        <v>1.0</v>
      </c>
      <c r="I3167" s="13">
        <v>8.3</v>
      </c>
      <c r="J3167" s="11">
        <v>0.0</v>
      </c>
      <c r="K3167" s="13">
        <v>3.5</v>
      </c>
      <c r="L3167" s="13">
        <v>7.6</v>
      </c>
      <c r="M3167" s="11">
        <v>26.0</v>
      </c>
      <c r="N3167" s="14">
        <v>0.81</v>
      </c>
      <c r="O3167" s="13">
        <v>67.6</v>
      </c>
      <c r="P3167" s="13">
        <v>7.3</v>
      </c>
      <c r="Q3167" s="13">
        <v>15.9</v>
      </c>
      <c r="R3167" s="13">
        <v>13.5</v>
      </c>
      <c r="S3167" s="13">
        <v>3.5</v>
      </c>
      <c r="T3167" s="13">
        <v>4.3</v>
      </c>
      <c r="U3167" s="13">
        <v>2.1</v>
      </c>
      <c r="V3167" s="13">
        <v>74.6</v>
      </c>
      <c r="W3167" s="11" t="str">
        <f t="shared" si="1"/>
        <v>Benchmark|Bankinter|Operations|2025</v>
      </c>
      <c r="X3167" s="15">
        <f>(MAX(0,MIN(1,1-(K3167-scaling_params!$B$2)/(scaling_params!$C$2-scaling_params!$B$2)))+MAX(0,MIN(1,(L3167-scaling_params!$B$3)/(scaling_params!$C$3-scaling_params!$B$3))))/2</f>
        <v>0.4215686275</v>
      </c>
      <c r="Y3167" s="15">
        <f>(MAX(0,MIN(1,(M3167-scaling_params!$B$4)/(scaling_params!$C$4-scaling_params!$B$4)))+MAX(0,MIN(1,(N3167-scaling_params!$B$5)/(scaling_params!$C$5-scaling_params!$B$5))))/2</f>
        <v>0.6476190476</v>
      </c>
      <c r="Z3167" s="15">
        <f>(MAX(0,MIN(1,(O3167-scaling_params!$B$6)/(scaling_params!$C$6-scaling_params!$B$6)))+MAX(0,MIN(1,1-(P3167-scaling_params!$B$7)/(scaling_params!$C$7-scaling_params!$B$7)))+MAX(0,MIN(1,(T3167-scaling_params!$B$11)/(scaling_params!$C$11-scaling_params!$B$11))))/3</f>
        <v>0.6193559897</v>
      </c>
      <c r="AA3167" s="15">
        <f>(MAX(0,MIN(1,1-(Q3167-scaling_params!$B$8)/(scaling_params!$C$8-scaling_params!$B$8)))+MAX(0,MIN(1,(R3167-scaling_params!$B$9)/(scaling_params!$C$9-scaling_params!$B$9)))+MAX(0,MIN(1,(S3167-scaling_params!$B$10)/(scaling_params!$C$10-scaling_params!$B$10))))/3</f>
        <v>0.487530743</v>
      </c>
      <c r="AB3167" s="15">
        <f>(MAX(0,MIN(1,(U3167-scaling_params!$B$12)/(scaling_params!$C$12-scaling_params!$B$12)))+MAX(0,MIN(1,(V3167-scaling_params!$B$13)/(scaling_params!$C$13-scaling_params!$B$13))))/2</f>
        <v>0.5586363636</v>
      </c>
      <c r="AC3167" s="13">
        <f>(scaling_params!$G$2*X3167+scaling_params!$G$3*Y3167+scaling_params!$G$4*Z3167+scaling_params!$G$5*AA3167+scaling_params!$G$6*AB3167)*100</f>
        <v>54.85322629</v>
      </c>
      <c r="AD3167" s="11" t="s">
        <v>684</v>
      </c>
      <c r="AE3167" s="11">
        <f t="shared" si="2"/>
        <v>1</v>
      </c>
    </row>
    <row r="3168" ht="15.75" customHeight="1">
      <c r="A3168" s="11" t="s">
        <v>767</v>
      </c>
      <c r="B3168" s="11" t="s">
        <v>683</v>
      </c>
      <c r="C3168" s="11" t="s">
        <v>449</v>
      </c>
      <c r="D3168" s="11" t="s">
        <v>165</v>
      </c>
      <c r="E3168" s="12">
        <v>2024.0</v>
      </c>
      <c r="F3168" s="11" t="s">
        <v>166</v>
      </c>
      <c r="G3168" s="11" t="s">
        <v>172</v>
      </c>
      <c r="H3168" s="11">
        <v>2.0</v>
      </c>
      <c r="I3168" s="13">
        <v>8.6</v>
      </c>
      <c r="J3168" s="11">
        <v>0.0</v>
      </c>
      <c r="K3168" s="13">
        <v>3.3</v>
      </c>
      <c r="L3168" s="13">
        <v>5.4</v>
      </c>
      <c r="M3168" s="11">
        <v>-20.0</v>
      </c>
      <c r="N3168" s="14">
        <v>0.73</v>
      </c>
      <c r="O3168" s="13">
        <v>65.3</v>
      </c>
      <c r="P3168" s="13">
        <v>7.3</v>
      </c>
      <c r="Q3168" s="13">
        <v>15.9</v>
      </c>
      <c r="R3168" s="13">
        <v>12.6</v>
      </c>
      <c r="S3168" s="13">
        <v>2.9</v>
      </c>
      <c r="T3168" s="13">
        <v>3.1</v>
      </c>
      <c r="U3168" s="13">
        <v>1.5</v>
      </c>
      <c r="V3168" s="13">
        <v>69.8</v>
      </c>
      <c r="W3168" s="11" t="str">
        <f t="shared" si="1"/>
        <v>Benchmark|Bankinter|Operations|2024</v>
      </c>
      <c r="X3168" s="15">
        <f>(MAX(0,MIN(1,1-(K3168-scaling_params!$B$2)/(scaling_params!$C$2-scaling_params!$B$2)))+MAX(0,MIN(1,(L3168-scaling_params!$B$3)/(scaling_params!$C$3-scaling_params!$B$3))))/2</f>
        <v>0.2931372549</v>
      </c>
      <c r="Y3168" s="15">
        <f>(MAX(0,MIN(1,(M3168-scaling_params!$B$4)/(scaling_params!$C$4-scaling_params!$B$4)))+MAX(0,MIN(1,(N3168-scaling_params!$B$5)/(scaling_params!$C$5-scaling_params!$B$5))))/2</f>
        <v>0.3285714286</v>
      </c>
      <c r="Z3168" s="15">
        <f>(MAX(0,MIN(1,(O3168-scaling_params!$B$6)/(scaling_params!$C$6-scaling_params!$B$6)))+MAX(0,MIN(1,1-(P3168-scaling_params!$B$7)/(scaling_params!$C$7-scaling_params!$B$7)))+MAX(0,MIN(1,(T3168-scaling_params!$B$11)/(scaling_params!$C$11-scaling_params!$B$11))))/3</f>
        <v>0.46711648</v>
      </c>
      <c r="AA3168" s="15">
        <f>(MAX(0,MIN(1,1-(Q3168-scaling_params!$B$8)/(scaling_params!$C$8-scaling_params!$B$8)))+MAX(0,MIN(1,(R3168-scaling_params!$B$9)/(scaling_params!$C$9-scaling_params!$B$9)))+MAX(0,MIN(1,(S3168-scaling_params!$B$10)/(scaling_params!$C$10-scaling_params!$B$10))))/3</f>
        <v>0.3907325301</v>
      </c>
      <c r="AB3168" s="15">
        <f>(MAX(0,MIN(1,(U3168-scaling_params!$B$12)/(scaling_params!$C$12-scaling_params!$B$12)))+MAX(0,MIN(1,(V3168-scaling_params!$B$13)/(scaling_params!$C$13-scaling_params!$B$13))))/2</f>
        <v>0.365</v>
      </c>
      <c r="AC3168" s="13">
        <f>(scaling_params!$G$2*X3168+scaling_params!$G$3*Y3168+scaling_params!$G$4*Z3168+scaling_params!$G$5*AA3168+scaling_params!$G$6*AB3168)*100</f>
        <v>36.77128387</v>
      </c>
      <c r="AD3168" s="11" t="s">
        <v>684</v>
      </c>
      <c r="AE3168" s="11">
        <f t="shared" si="2"/>
        <v>1</v>
      </c>
    </row>
    <row r="3169" ht="15.75" customHeight="1">
      <c r="A3169" s="11" t="s">
        <v>767</v>
      </c>
      <c r="B3169" s="11" t="s">
        <v>683</v>
      </c>
      <c r="C3169" s="11" t="s">
        <v>449</v>
      </c>
      <c r="D3169" s="11" t="s">
        <v>165</v>
      </c>
      <c r="E3169" s="12">
        <v>2025.0</v>
      </c>
      <c r="F3169" s="11" t="s">
        <v>166</v>
      </c>
      <c r="G3169" s="11" t="s">
        <v>172</v>
      </c>
      <c r="H3169" s="11">
        <v>2.0</v>
      </c>
      <c r="I3169" s="13">
        <v>8.3</v>
      </c>
      <c r="J3169" s="11">
        <v>0.0</v>
      </c>
      <c r="K3169" s="13">
        <v>3.5</v>
      </c>
      <c r="L3169" s="13">
        <v>7.5</v>
      </c>
      <c r="M3169" s="11">
        <v>17.0</v>
      </c>
      <c r="N3169" s="14">
        <v>0.82</v>
      </c>
      <c r="O3169" s="13">
        <v>67.6</v>
      </c>
      <c r="P3169" s="13">
        <v>7.3</v>
      </c>
      <c r="Q3169" s="13">
        <v>15.9</v>
      </c>
      <c r="R3169" s="13">
        <v>13.5</v>
      </c>
      <c r="S3169" s="13">
        <v>3.2</v>
      </c>
      <c r="T3169" s="13">
        <v>3.8</v>
      </c>
      <c r="U3169" s="13">
        <v>2.1</v>
      </c>
      <c r="V3169" s="13">
        <v>69.3</v>
      </c>
      <c r="W3169" s="11" t="str">
        <f t="shared" si="1"/>
        <v>Benchmark|Bankinter|Operations|2025</v>
      </c>
      <c r="X3169" s="15">
        <f>(MAX(0,MIN(1,1-(K3169-scaling_params!$B$2)/(scaling_params!$C$2-scaling_params!$B$2)))+MAX(0,MIN(1,(L3169-scaling_params!$B$3)/(scaling_params!$C$3-scaling_params!$B$3))))/2</f>
        <v>0.4142156863</v>
      </c>
      <c r="Y3169" s="15">
        <f>(MAX(0,MIN(1,(M3169-scaling_params!$B$4)/(scaling_params!$C$4-scaling_params!$B$4)))+MAX(0,MIN(1,(N3169-scaling_params!$B$5)/(scaling_params!$C$5-scaling_params!$B$5))))/2</f>
        <v>0.6172619048</v>
      </c>
      <c r="Z3169" s="15">
        <f>(MAX(0,MIN(1,(O3169-scaling_params!$B$6)/(scaling_params!$C$6-scaling_params!$B$6)))+MAX(0,MIN(1,1-(P3169-scaling_params!$B$7)/(scaling_params!$C$7-scaling_params!$B$7)))+MAX(0,MIN(1,(T3169-scaling_params!$B$11)/(scaling_params!$C$11-scaling_params!$B$11))))/3</f>
        <v>0.571736942</v>
      </c>
      <c r="AA3169" s="15">
        <f>(MAX(0,MIN(1,1-(Q3169-scaling_params!$B$8)/(scaling_params!$C$8-scaling_params!$B$8)))+MAX(0,MIN(1,(R3169-scaling_params!$B$9)/(scaling_params!$C$9-scaling_params!$B$9)))+MAX(0,MIN(1,(S3169-scaling_params!$B$10)/(scaling_params!$C$10-scaling_params!$B$10))))/3</f>
        <v>0.4581189783</v>
      </c>
      <c r="AB3169" s="15">
        <f>(MAX(0,MIN(1,(U3169-scaling_params!$B$12)/(scaling_params!$C$12-scaling_params!$B$12)))+MAX(0,MIN(1,(V3169-scaling_params!$B$13)/(scaling_params!$C$13-scaling_params!$B$13))))/2</f>
        <v>0.5104545455</v>
      </c>
      <c r="AC3169" s="13">
        <f>(scaling_params!$G$2*X3169+scaling_params!$G$3*Y3169+scaling_params!$G$4*Z3169+scaling_params!$G$5*AA3169+scaling_params!$G$6*AB3169)*100</f>
        <v>51.76179918</v>
      </c>
      <c r="AD3169" s="11" t="s">
        <v>684</v>
      </c>
      <c r="AE3169" s="11">
        <f t="shared" si="2"/>
        <v>1</v>
      </c>
    </row>
    <row r="3170" ht="15.75" customHeight="1">
      <c r="A3170" s="11" t="s">
        <v>768</v>
      </c>
      <c r="B3170" s="11" t="s">
        <v>683</v>
      </c>
      <c r="C3170" s="11" t="s">
        <v>449</v>
      </c>
      <c r="D3170" s="11" t="s">
        <v>181</v>
      </c>
      <c r="E3170" s="12">
        <v>2024.0</v>
      </c>
      <c r="F3170" s="11" t="s">
        <v>171</v>
      </c>
      <c r="G3170" s="11" t="s">
        <v>184</v>
      </c>
      <c r="H3170" s="11">
        <v>1.0</v>
      </c>
      <c r="I3170" s="13">
        <v>8.6</v>
      </c>
      <c r="J3170" s="11">
        <v>0.0</v>
      </c>
      <c r="K3170" s="13">
        <v>1.7</v>
      </c>
      <c r="L3170" s="13">
        <v>6.9</v>
      </c>
      <c r="M3170" s="11">
        <v>14.0</v>
      </c>
      <c r="N3170" s="14">
        <v>0.7</v>
      </c>
      <c r="O3170" s="13">
        <v>71.1</v>
      </c>
      <c r="P3170" s="13">
        <v>5.9</v>
      </c>
      <c r="Q3170" s="13">
        <v>16.5</v>
      </c>
      <c r="R3170" s="13">
        <v>13.8</v>
      </c>
      <c r="S3170" s="13">
        <v>2.8</v>
      </c>
      <c r="T3170" s="13">
        <v>2.9</v>
      </c>
      <c r="U3170" s="13">
        <v>1.5</v>
      </c>
      <c r="V3170" s="13">
        <v>58.7</v>
      </c>
      <c r="W3170" s="11" t="str">
        <f t="shared" si="1"/>
        <v>Benchmark|Bankinter|Corporate|2024</v>
      </c>
      <c r="X3170" s="15">
        <f>(MAX(0,MIN(1,1-(K3170-scaling_params!$B$2)/(scaling_params!$C$2-scaling_params!$B$2)))+MAX(0,MIN(1,(L3170-scaling_params!$B$3)/(scaling_params!$C$3-scaling_params!$B$3))))/2</f>
        <v>0.6700980392</v>
      </c>
      <c r="Y3170" s="15">
        <f>(MAX(0,MIN(1,(M3170-scaling_params!$B$4)/(scaling_params!$C$4-scaling_params!$B$4)))+MAX(0,MIN(1,(N3170-scaling_params!$B$5)/(scaling_params!$C$5-scaling_params!$B$5))))/2</f>
        <v>0.4529761905</v>
      </c>
      <c r="Z3170" s="15">
        <f>(MAX(0,MIN(1,(O3170-scaling_params!$B$6)/(scaling_params!$C$6-scaling_params!$B$6)))+MAX(0,MIN(1,1-(P3170-scaling_params!$B$7)/(scaling_params!$C$7-scaling_params!$B$7)))+MAX(0,MIN(1,(T3170-scaling_params!$B$11)/(scaling_params!$C$11-scaling_params!$B$11))))/3</f>
        <v>0.669904558</v>
      </c>
      <c r="AA3170" s="15">
        <f>(MAX(0,MIN(1,1-(Q3170-scaling_params!$B$8)/(scaling_params!$C$8-scaling_params!$B$8)))+MAX(0,MIN(1,(R3170-scaling_params!$B$9)/(scaling_params!$C$9-scaling_params!$B$9)))+MAX(0,MIN(1,(S3170-scaling_params!$B$10)/(scaling_params!$C$10-scaling_params!$B$10))))/3</f>
        <v>0.4088342472</v>
      </c>
      <c r="AB3170" s="15">
        <f>(MAX(0,MIN(1,(U3170-scaling_params!$B$12)/(scaling_params!$C$12-scaling_params!$B$12)))+MAX(0,MIN(1,(V3170-scaling_params!$B$13)/(scaling_params!$C$13-scaling_params!$B$13))))/2</f>
        <v>0.2640909091</v>
      </c>
      <c r="AC3170" s="13">
        <f>(scaling_params!$G$2*X3170+scaling_params!$G$3*Y3170+scaling_params!$G$4*Z3170+scaling_params!$G$5*AA3170+scaling_params!$G$6*AB3170)*100</f>
        <v>52.44675699</v>
      </c>
      <c r="AD3170" s="11" t="s">
        <v>684</v>
      </c>
      <c r="AE3170" s="11">
        <f t="shared" si="2"/>
        <v>1</v>
      </c>
    </row>
    <row r="3171" ht="15.75" customHeight="1">
      <c r="A3171" s="11" t="s">
        <v>768</v>
      </c>
      <c r="B3171" s="11" t="s">
        <v>683</v>
      </c>
      <c r="C3171" s="11" t="s">
        <v>449</v>
      </c>
      <c r="D3171" s="11" t="s">
        <v>181</v>
      </c>
      <c r="E3171" s="12">
        <v>2025.0</v>
      </c>
      <c r="F3171" s="11" t="s">
        <v>171</v>
      </c>
      <c r="G3171" s="11" t="s">
        <v>184</v>
      </c>
      <c r="H3171" s="11">
        <v>1.0</v>
      </c>
      <c r="I3171" s="13">
        <v>8.3</v>
      </c>
      <c r="J3171" s="11">
        <v>1.0</v>
      </c>
      <c r="K3171" s="13">
        <v>1.4</v>
      </c>
      <c r="L3171" s="13">
        <v>7.3</v>
      </c>
      <c r="M3171" s="11">
        <v>6.0</v>
      </c>
      <c r="N3171" s="14">
        <v>0.72</v>
      </c>
      <c r="O3171" s="13">
        <v>73.8</v>
      </c>
      <c r="P3171" s="13">
        <v>5.6</v>
      </c>
      <c r="Q3171" s="13">
        <v>14.9</v>
      </c>
      <c r="R3171" s="13">
        <v>13.8</v>
      </c>
      <c r="S3171" s="13">
        <v>3.7</v>
      </c>
      <c r="T3171" s="13">
        <v>3.1</v>
      </c>
      <c r="U3171" s="13">
        <v>2.0</v>
      </c>
      <c r="V3171" s="13">
        <v>59.4</v>
      </c>
      <c r="W3171" s="11" t="str">
        <f t="shared" si="1"/>
        <v>Benchmark|Bankinter|Corporate|2025</v>
      </c>
      <c r="X3171" s="15">
        <f>(MAX(0,MIN(1,1-(K3171-scaling_params!$B$2)/(scaling_params!$C$2-scaling_params!$B$2)))+MAX(0,MIN(1,(L3171-scaling_params!$B$3)/(scaling_params!$C$3-scaling_params!$B$3))))/2</f>
        <v>0.7495098039</v>
      </c>
      <c r="Y3171" s="15">
        <f>(MAX(0,MIN(1,(M3171-scaling_params!$B$4)/(scaling_params!$C$4-scaling_params!$B$4)))+MAX(0,MIN(1,(N3171-scaling_params!$B$5)/(scaling_params!$C$5-scaling_params!$B$5))))/2</f>
        <v>0.4398809524</v>
      </c>
      <c r="Z3171" s="15">
        <f>(MAX(0,MIN(1,(O3171-scaling_params!$B$6)/(scaling_params!$C$6-scaling_params!$B$6)))+MAX(0,MIN(1,1-(P3171-scaling_params!$B$7)/(scaling_params!$C$7-scaling_params!$B$7)))+MAX(0,MIN(1,(T3171-scaling_params!$B$11)/(scaling_params!$C$11-scaling_params!$B$11))))/3</f>
        <v>0.7605336595</v>
      </c>
      <c r="AA3171" s="15">
        <f>(MAX(0,MIN(1,1-(Q3171-scaling_params!$B$8)/(scaling_params!$C$8-scaling_params!$B$8)))+MAX(0,MIN(1,(R3171-scaling_params!$B$9)/(scaling_params!$C$9-scaling_params!$B$9)))+MAX(0,MIN(1,(S3171-scaling_params!$B$10)/(scaling_params!$C$10-scaling_params!$B$10))))/3</f>
        <v>0.5576756019</v>
      </c>
      <c r="AB3171" s="15">
        <f>(MAX(0,MIN(1,(U3171-scaling_params!$B$12)/(scaling_params!$C$12-scaling_params!$B$12)))+MAX(0,MIN(1,(V3171-scaling_params!$B$13)/(scaling_params!$C$13-scaling_params!$B$13))))/2</f>
        <v>0.3954545455</v>
      </c>
      <c r="AC3171" s="13">
        <f>(scaling_params!$G$2*X3171+scaling_params!$G$3*Y3171+scaling_params!$G$4*Z3171+scaling_params!$G$5*AA3171+scaling_params!$G$6*AB3171)*100</f>
        <v>60.304678</v>
      </c>
      <c r="AD3171" s="11" t="s">
        <v>684</v>
      </c>
      <c r="AE3171" s="11">
        <f t="shared" si="2"/>
        <v>1</v>
      </c>
    </row>
    <row r="3172" ht="15.75" customHeight="1">
      <c r="A3172" s="11" t="s">
        <v>769</v>
      </c>
      <c r="B3172" s="11" t="s">
        <v>683</v>
      </c>
      <c r="C3172" s="11" t="s">
        <v>449</v>
      </c>
      <c r="D3172" s="11" t="s">
        <v>170</v>
      </c>
      <c r="E3172" s="12">
        <v>2024.0</v>
      </c>
      <c r="F3172" s="11" t="s">
        <v>171</v>
      </c>
      <c r="G3172" s="11" t="s">
        <v>175</v>
      </c>
      <c r="H3172" s="11">
        <v>4.0</v>
      </c>
      <c r="I3172" s="13">
        <v>8.6</v>
      </c>
      <c r="J3172" s="11">
        <v>1.0</v>
      </c>
      <c r="K3172" s="13">
        <v>1.8</v>
      </c>
      <c r="L3172" s="13">
        <v>5.1</v>
      </c>
      <c r="M3172" s="11">
        <v>-14.0</v>
      </c>
      <c r="N3172" s="14">
        <v>0.72</v>
      </c>
      <c r="O3172" s="13">
        <v>71.6</v>
      </c>
      <c r="P3172" s="13">
        <v>7.4</v>
      </c>
      <c r="Q3172" s="13">
        <v>14.9</v>
      </c>
      <c r="R3172" s="13">
        <v>14.2</v>
      </c>
      <c r="S3172" s="13">
        <v>2.8</v>
      </c>
      <c r="T3172" s="13">
        <v>2.7</v>
      </c>
      <c r="U3172" s="13">
        <v>2.2</v>
      </c>
      <c r="V3172" s="13">
        <v>65.2</v>
      </c>
      <c r="W3172" s="11" t="str">
        <f t="shared" si="1"/>
        <v>Benchmark|Bankinter|Risk|2024</v>
      </c>
      <c r="X3172" s="15">
        <f>(MAX(0,MIN(1,1-(K3172-scaling_params!$B$2)/(scaling_params!$C$2-scaling_params!$B$2)))+MAX(0,MIN(1,(L3172-scaling_params!$B$3)/(scaling_params!$C$3-scaling_params!$B$3))))/2</f>
        <v>0.5210784314</v>
      </c>
      <c r="Y3172" s="15">
        <f>(MAX(0,MIN(1,(M3172-scaling_params!$B$4)/(scaling_params!$C$4-scaling_params!$B$4)))+MAX(0,MIN(1,(N3172-scaling_params!$B$5)/(scaling_params!$C$5-scaling_params!$B$5))))/2</f>
        <v>0.3446428571</v>
      </c>
      <c r="Z3172" s="15">
        <f>(MAX(0,MIN(1,(O3172-scaling_params!$B$6)/(scaling_params!$C$6-scaling_params!$B$6)))+MAX(0,MIN(1,1-(P3172-scaling_params!$B$7)/(scaling_params!$C$7-scaling_params!$B$7)))+MAX(0,MIN(1,(T3172-scaling_params!$B$11)/(scaling_params!$C$11-scaling_params!$B$11))))/3</f>
        <v>0.5239726289</v>
      </c>
      <c r="AA3172" s="15">
        <f>(MAX(0,MIN(1,1-(Q3172-scaling_params!$B$8)/(scaling_params!$C$8-scaling_params!$B$8)))+MAX(0,MIN(1,(R3172-scaling_params!$B$9)/(scaling_params!$C$9-scaling_params!$B$9)))+MAX(0,MIN(1,(S3172-scaling_params!$B$10)/(scaling_params!$C$10-scaling_params!$B$10))))/3</f>
        <v>0.4863179449</v>
      </c>
      <c r="AB3172" s="15">
        <f>(MAX(0,MIN(1,(U3172-scaling_params!$B$12)/(scaling_params!$C$12-scaling_params!$B$12)))+MAX(0,MIN(1,(V3172-scaling_params!$B$13)/(scaling_params!$C$13-scaling_params!$B$13))))/2</f>
        <v>0.4981818182</v>
      </c>
      <c r="AC3172" s="13">
        <f>(scaling_params!$G$2*X3172+scaling_params!$G$3*Y3172+scaling_params!$G$4*Z3172+scaling_params!$G$5*AA3172+scaling_params!$G$6*AB3172)*100</f>
        <v>47.09554834</v>
      </c>
      <c r="AD3172" s="11" t="s">
        <v>684</v>
      </c>
      <c r="AE3172" s="11">
        <f t="shared" si="2"/>
        <v>1</v>
      </c>
    </row>
    <row r="3173" ht="15.75" customHeight="1">
      <c r="A3173" s="11" t="s">
        <v>769</v>
      </c>
      <c r="B3173" s="11" t="s">
        <v>683</v>
      </c>
      <c r="C3173" s="11" t="s">
        <v>449</v>
      </c>
      <c r="D3173" s="11" t="s">
        <v>170</v>
      </c>
      <c r="E3173" s="12">
        <v>2025.0</v>
      </c>
      <c r="F3173" s="11" t="s">
        <v>171</v>
      </c>
      <c r="G3173" s="11" t="s">
        <v>175</v>
      </c>
      <c r="H3173" s="11">
        <v>4.0</v>
      </c>
      <c r="I3173" s="13">
        <v>8.3</v>
      </c>
      <c r="J3173" s="11">
        <v>0.0</v>
      </c>
      <c r="K3173" s="13">
        <v>2.2</v>
      </c>
      <c r="L3173" s="13">
        <v>5.8</v>
      </c>
      <c r="M3173" s="11">
        <v>-14.0</v>
      </c>
      <c r="N3173" s="14">
        <v>0.7</v>
      </c>
      <c r="O3173" s="13">
        <v>69.7</v>
      </c>
      <c r="P3173" s="13">
        <v>6.4</v>
      </c>
      <c r="Q3173" s="13">
        <v>14.4</v>
      </c>
      <c r="R3173" s="13">
        <v>16.0</v>
      </c>
      <c r="S3173" s="13">
        <v>3.7</v>
      </c>
      <c r="T3173" s="13">
        <v>2.7</v>
      </c>
      <c r="U3173" s="13">
        <v>2.0</v>
      </c>
      <c r="V3173" s="13">
        <v>54.7</v>
      </c>
      <c r="W3173" s="11" t="str">
        <f t="shared" si="1"/>
        <v>Benchmark|Bankinter|Risk|2025</v>
      </c>
      <c r="X3173" s="15">
        <f>(MAX(0,MIN(1,1-(K3173-scaling_params!$B$2)/(scaling_params!$C$2-scaling_params!$B$2)))+MAX(0,MIN(1,(L3173-scaling_params!$B$3)/(scaling_params!$C$3-scaling_params!$B$3))))/2</f>
        <v>0.5058823529</v>
      </c>
      <c r="Y3173" s="15">
        <f>(MAX(0,MIN(1,(M3173-scaling_params!$B$4)/(scaling_params!$C$4-scaling_params!$B$4)))+MAX(0,MIN(1,(N3173-scaling_params!$B$5)/(scaling_params!$C$5-scaling_params!$B$5))))/2</f>
        <v>0.3196428571</v>
      </c>
      <c r="Z3173" s="15">
        <f>(MAX(0,MIN(1,(O3173-scaling_params!$B$6)/(scaling_params!$C$6-scaling_params!$B$6)))+MAX(0,MIN(1,1-(P3173-scaling_params!$B$7)/(scaling_params!$C$7-scaling_params!$B$7)))+MAX(0,MIN(1,(T3173-scaling_params!$B$11)/(scaling_params!$C$11-scaling_params!$B$11))))/3</f>
        <v>0.5827095837</v>
      </c>
      <c r="AA3173" s="15">
        <f>(MAX(0,MIN(1,1-(Q3173-scaling_params!$B$8)/(scaling_params!$C$8-scaling_params!$B$8)))+MAX(0,MIN(1,(R3173-scaling_params!$B$9)/(scaling_params!$C$9-scaling_params!$B$9)))+MAX(0,MIN(1,(S3173-scaling_params!$B$10)/(scaling_params!$C$10-scaling_params!$B$10))))/3</f>
        <v>0.669442</v>
      </c>
      <c r="AB3173" s="15">
        <f>(MAX(0,MIN(1,(U3173-scaling_params!$B$12)/(scaling_params!$C$12-scaling_params!$B$12)))+MAX(0,MIN(1,(V3173-scaling_params!$B$13)/(scaling_params!$C$13-scaling_params!$B$13))))/2</f>
        <v>0.3527272727</v>
      </c>
      <c r="AC3173" s="13">
        <f>(scaling_params!$G$2*X3173+scaling_params!$G$3*Y3173+scaling_params!$G$4*Z3173+scaling_params!$G$5*AA3173+scaling_params!$G$6*AB3173)*100</f>
        <v>49.03787867</v>
      </c>
      <c r="AD3173" s="11" t="s">
        <v>684</v>
      </c>
      <c r="AE3173" s="11">
        <f t="shared" si="2"/>
        <v>1</v>
      </c>
    </row>
    <row r="3174" ht="15.75" customHeight="1">
      <c r="A3174" s="11" t="s">
        <v>770</v>
      </c>
      <c r="B3174" s="11" t="s">
        <v>683</v>
      </c>
      <c r="C3174" s="11" t="s">
        <v>449</v>
      </c>
      <c r="D3174" s="11" t="s">
        <v>177</v>
      </c>
      <c r="E3174" s="12">
        <v>2024.0</v>
      </c>
      <c r="F3174" s="11" t="s">
        <v>166</v>
      </c>
      <c r="G3174" s="11" t="s">
        <v>184</v>
      </c>
      <c r="H3174" s="11">
        <v>1.0</v>
      </c>
      <c r="I3174" s="13">
        <v>8.6</v>
      </c>
      <c r="J3174" s="11">
        <v>0.0</v>
      </c>
      <c r="K3174" s="13">
        <v>2.8</v>
      </c>
      <c r="L3174" s="13">
        <v>6.7</v>
      </c>
      <c r="M3174" s="11">
        <v>28.0</v>
      </c>
      <c r="N3174" s="14">
        <v>0.81</v>
      </c>
      <c r="O3174" s="13">
        <v>67.5</v>
      </c>
      <c r="P3174" s="13">
        <v>7.0</v>
      </c>
      <c r="Q3174" s="13">
        <v>16.5</v>
      </c>
      <c r="R3174" s="13">
        <v>18.3</v>
      </c>
      <c r="S3174" s="13">
        <v>4.5</v>
      </c>
      <c r="T3174" s="13">
        <v>3.8</v>
      </c>
      <c r="U3174" s="13">
        <v>2.1</v>
      </c>
      <c r="V3174" s="13">
        <v>81.4</v>
      </c>
      <c r="W3174" s="11" t="str">
        <f t="shared" si="1"/>
        <v>Benchmark|Bankinter|Retail|2024</v>
      </c>
      <c r="X3174" s="15">
        <f>(MAX(0,MIN(1,1-(K3174-scaling_params!$B$2)/(scaling_params!$C$2-scaling_params!$B$2)))+MAX(0,MIN(1,(L3174-scaling_params!$B$3)/(scaling_params!$C$3-scaling_params!$B$3))))/2</f>
        <v>0.4720588235</v>
      </c>
      <c r="Y3174" s="15">
        <f>(MAX(0,MIN(1,(M3174-scaling_params!$B$4)/(scaling_params!$C$4-scaling_params!$B$4)))+MAX(0,MIN(1,(N3174-scaling_params!$B$5)/(scaling_params!$C$5-scaling_params!$B$5))))/2</f>
        <v>0.6571428571</v>
      </c>
      <c r="Z3174" s="15">
        <f>(MAX(0,MIN(1,(O3174-scaling_params!$B$6)/(scaling_params!$C$6-scaling_params!$B$6)))+MAX(0,MIN(1,1-(P3174-scaling_params!$B$7)/(scaling_params!$C$7-scaling_params!$B$7)))+MAX(0,MIN(1,(T3174-scaling_params!$B$11)/(scaling_params!$C$11-scaling_params!$B$11))))/3</f>
        <v>0.597113804</v>
      </c>
      <c r="AA3174" s="15">
        <f>(MAX(0,MIN(1,1-(Q3174-scaling_params!$B$8)/(scaling_params!$C$8-scaling_params!$B$8)))+MAX(0,MIN(1,(R3174-scaling_params!$B$9)/(scaling_params!$C$9-scaling_params!$B$9)))+MAX(0,MIN(1,(S3174-scaling_params!$B$10)/(scaling_params!$C$10-scaling_params!$B$10))))/3</f>
        <v>0.7653743316</v>
      </c>
      <c r="AB3174" s="15">
        <f>(MAX(0,MIN(1,(U3174-scaling_params!$B$12)/(scaling_params!$C$12-scaling_params!$B$12)))+MAX(0,MIN(1,(V3174-scaling_params!$B$13)/(scaling_params!$C$13-scaling_params!$B$13))))/2</f>
        <v>0.6204545455</v>
      </c>
      <c r="AC3174" s="13">
        <f>(scaling_params!$G$2*X3174+scaling_params!$G$3*Y3174+scaling_params!$G$4*Z3174+scaling_params!$G$5*AA3174+scaling_params!$G$6*AB3174)*100</f>
        <v>61.36036576</v>
      </c>
      <c r="AD3174" s="11" t="s">
        <v>684</v>
      </c>
      <c r="AE3174" s="11">
        <f t="shared" si="2"/>
        <v>1</v>
      </c>
    </row>
    <row r="3175" ht="15.75" customHeight="1">
      <c r="A3175" s="11" t="s">
        <v>770</v>
      </c>
      <c r="B3175" s="11" t="s">
        <v>683</v>
      </c>
      <c r="C3175" s="11" t="s">
        <v>449</v>
      </c>
      <c r="D3175" s="11" t="s">
        <v>177</v>
      </c>
      <c r="E3175" s="12">
        <v>2025.0</v>
      </c>
      <c r="F3175" s="11" t="s">
        <v>166</v>
      </c>
      <c r="G3175" s="11" t="s">
        <v>184</v>
      </c>
      <c r="H3175" s="11">
        <v>1.0</v>
      </c>
      <c r="I3175" s="13">
        <v>8.3</v>
      </c>
      <c r="J3175" s="11">
        <v>0.0</v>
      </c>
      <c r="K3175" s="13">
        <v>2.6</v>
      </c>
      <c r="L3175" s="13">
        <v>7.6</v>
      </c>
      <c r="M3175" s="11">
        <v>9.0</v>
      </c>
      <c r="N3175" s="14">
        <v>0.84</v>
      </c>
      <c r="O3175" s="13">
        <v>71.2</v>
      </c>
      <c r="P3175" s="13">
        <v>7.4</v>
      </c>
      <c r="Q3175" s="13">
        <v>15.2</v>
      </c>
      <c r="R3175" s="13">
        <v>14.6</v>
      </c>
      <c r="S3175" s="13">
        <v>4.1</v>
      </c>
      <c r="T3175" s="13">
        <v>4.0</v>
      </c>
      <c r="U3175" s="13">
        <v>1.9</v>
      </c>
      <c r="V3175" s="13">
        <v>81.2</v>
      </c>
      <c r="W3175" s="11" t="str">
        <f t="shared" si="1"/>
        <v>Benchmark|Bankinter|Retail|2025</v>
      </c>
      <c r="X3175" s="15">
        <f>(MAX(0,MIN(1,1-(K3175-scaling_params!$B$2)/(scaling_params!$C$2-scaling_params!$B$2)))+MAX(0,MIN(1,(L3175-scaling_params!$B$3)/(scaling_params!$C$3-scaling_params!$B$3))))/2</f>
        <v>0.5715686275</v>
      </c>
      <c r="Y3175" s="15">
        <f>(MAX(0,MIN(1,(M3175-scaling_params!$B$4)/(scaling_params!$C$4-scaling_params!$B$4)))+MAX(0,MIN(1,(N3175-scaling_params!$B$5)/(scaling_params!$C$5-scaling_params!$B$5))))/2</f>
        <v>0.6041666667</v>
      </c>
      <c r="Z3175" s="15">
        <f>(MAX(0,MIN(1,(O3175-scaling_params!$B$6)/(scaling_params!$C$6-scaling_params!$B$6)))+MAX(0,MIN(1,1-(P3175-scaling_params!$B$7)/(scaling_params!$C$7-scaling_params!$B$7)))+MAX(0,MIN(1,(T3175-scaling_params!$B$11)/(scaling_params!$C$11-scaling_params!$B$11))))/3</f>
        <v>0.6411814927</v>
      </c>
      <c r="AA3175" s="15">
        <f>(MAX(0,MIN(1,1-(Q3175-scaling_params!$B$8)/(scaling_params!$C$8-scaling_params!$B$8)))+MAX(0,MIN(1,(R3175-scaling_params!$B$9)/(scaling_params!$C$9-scaling_params!$B$9)))+MAX(0,MIN(1,(S3175-scaling_params!$B$10)/(scaling_params!$C$10-scaling_params!$B$10))))/3</f>
        <v>0.6192829261</v>
      </c>
      <c r="AB3175" s="15">
        <f>(MAX(0,MIN(1,(U3175-scaling_params!$B$12)/(scaling_params!$C$12-scaling_params!$B$12)))+MAX(0,MIN(1,(V3175-scaling_params!$B$13)/(scaling_params!$C$13-scaling_params!$B$13))))/2</f>
        <v>0.5686363636</v>
      </c>
      <c r="AC3175" s="13">
        <f>(scaling_params!$G$2*X3175+scaling_params!$G$3*Y3175+scaling_params!$G$4*Z3175+scaling_params!$G$5*AA3175+scaling_params!$G$6*AB3175)*100</f>
        <v>60.30683308</v>
      </c>
      <c r="AD3175" s="11" t="s">
        <v>684</v>
      </c>
      <c r="AE3175" s="11">
        <f t="shared" si="2"/>
        <v>1</v>
      </c>
    </row>
    <row r="3176" ht="15.75" customHeight="1">
      <c r="A3176" s="11" t="s">
        <v>771</v>
      </c>
      <c r="B3176" s="11" t="s">
        <v>683</v>
      </c>
      <c r="C3176" s="11" t="s">
        <v>610</v>
      </c>
      <c r="D3176" s="11" t="s">
        <v>170</v>
      </c>
      <c r="E3176" s="12">
        <v>2024.0</v>
      </c>
      <c r="F3176" s="11" t="s">
        <v>166</v>
      </c>
      <c r="G3176" s="11" t="s">
        <v>172</v>
      </c>
      <c r="H3176" s="11">
        <v>3.0</v>
      </c>
      <c r="I3176" s="13">
        <v>7.4</v>
      </c>
      <c r="J3176" s="11">
        <v>0.0</v>
      </c>
      <c r="K3176" s="13">
        <v>1.8</v>
      </c>
      <c r="L3176" s="13">
        <v>6.2</v>
      </c>
      <c r="M3176" s="11">
        <v>-7.0</v>
      </c>
      <c r="N3176" s="14">
        <v>0.78</v>
      </c>
      <c r="O3176" s="13">
        <v>71.6</v>
      </c>
      <c r="P3176" s="13">
        <v>7.4</v>
      </c>
      <c r="Q3176" s="13">
        <v>14.9</v>
      </c>
      <c r="R3176" s="13">
        <v>14.2</v>
      </c>
      <c r="S3176" s="13">
        <v>4.3</v>
      </c>
      <c r="T3176" s="13">
        <v>4.5</v>
      </c>
      <c r="U3176" s="13">
        <v>2.2</v>
      </c>
      <c r="V3176" s="13">
        <v>72.3</v>
      </c>
      <c r="W3176" s="11" t="str">
        <f t="shared" si="1"/>
        <v>Benchmark|Bankinter|Risk|2024</v>
      </c>
      <c r="X3176" s="15">
        <f>(MAX(0,MIN(1,1-(K3176-scaling_params!$B$2)/(scaling_params!$C$2-scaling_params!$B$2)))+MAX(0,MIN(1,(L3176-scaling_params!$B$3)/(scaling_params!$C$3-scaling_params!$B$3))))/2</f>
        <v>0.6019607843</v>
      </c>
      <c r="Y3176" s="15">
        <f>(MAX(0,MIN(1,(M3176-scaling_params!$B$4)/(scaling_params!$C$4-scaling_params!$B$4)))+MAX(0,MIN(1,(N3176-scaling_params!$B$5)/(scaling_params!$C$5-scaling_params!$B$5))))/2</f>
        <v>0.4529761905</v>
      </c>
      <c r="Z3176" s="15">
        <f>(MAX(0,MIN(1,(O3176-scaling_params!$B$6)/(scaling_params!$C$6-scaling_params!$B$6)))+MAX(0,MIN(1,1-(P3176-scaling_params!$B$7)/(scaling_params!$C$7-scaling_params!$B$7)))+MAX(0,MIN(1,(T3176-scaling_params!$B$11)/(scaling_params!$C$11-scaling_params!$B$11))))/3</f>
        <v>0.6954012004</v>
      </c>
      <c r="AA3176" s="15">
        <f>(MAX(0,MIN(1,1-(Q3176-scaling_params!$B$8)/(scaling_params!$C$8-scaling_params!$B$8)))+MAX(0,MIN(1,(R3176-scaling_params!$B$9)/(scaling_params!$C$9-scaling_params!$B$9)))+MAX(0,MIN(1,(S3176-scaling_params!$B$10)/(scaling_params!$C$10-scaling_params!$B$10))))/3</f>
        <v>0.6333767684</v>
      </c>
      <c r="AB3176" s="15">
        <f>(MAX(0,MIN(1,(U3176-scaling_params!$B$12)/(scaling_params!$C$12-scaling_params!$B$12)))+MAX(0,MIN(1,(V3176-scaling_params!$B$13)/(scaling_params!$C$13-scaling_params!$B$13))))/2</f>
        <v>0.5627272727</v>
      </c>
      <c r="AC3176" s="13">
        <f>(scaling_params!$G$2*X3176+scaling_params!$G$3*Y3176+scaling_params!$G$4*Z3176+scaling_params!$G$5*AA3176+scaling_params!$G$6*AB3176)*100</f>
        <v>58.92056006</v>
      </c>
      <c r="AD3176" s="11" t="s">
        <v>684</v>
      </c>
      <c r="AE3176" s="11">
        <f t="shared" si="2"/>
        <v>1</v>
      </c>
    </row>
    <row r="3177" ht="15.75" customHeight="1">
      <c r="A3177" s="11" t="s">
        <v>771</v>
      </c>
      <c r="B3177" s="11" t="s">
        <v>683</v>
      </c>
      <c r="C3177" s="11" t="s">
        <v>610</v>
      </c>
      <c r="D3177" s="11" t="s">
        <v>170</v>
      </c>
      <c r="E3177" s="12">
        <v>2025.0</v>
      </c>
      <c r="F3177" s="11" t="s">
        <v>166</v>
      </c>
      <c r="G3177" s="11" t="s">
        <v>172</v>
      </c>
      <c r="H3177" s="11">
        <v>3.0</v>
      </c>
      <c r="I3177" s="13">
        <v>7.1</v>
      </c>
      <c r="J3177" s="11">
        <v>0.0</v>
      </c>
      <c r="K3177" s="13">
        <v>2.2</v>
      </c>
      <c r="L3177" s="13">
        <v>8.2</v>
      </c>
      <c r="M3177" s="11">
        <v>10.0</v>
      </c>
      <c r="N3177" s="14">
        <v>0.8</v>
      </c>
      <c r="O3177" s="13">
        <v>69.7</v>
      </c>
      <c r="P3177" s="13">
        <v>6.4</v>
      </c>
      <c r="Q3177" s="13">
        <v>14.4</v>
      </c>
      <c r="R3177" s="13">
        <v>16.0</v>
      </c>
      <c r="S3177" s="13">
        <v>4.4</v>
      </c>
      <c r="T3177" s="13">
        <v>4.3</v>
      </c>
      <c r="U3177" s="13">
        <v>2.0</v>
      </c>
      <c r="V3177" s="13">
        <v>80.7</v>
      </c>
      <c r="W3177" s="11" t="str">
        <f t="shared" si="1"/>
        <v>Benchmark|Bankinter|Risk|2025</v>
      </c>
      <c r="X3177" s="15">
        <f>(MAX(0,MIN(1,1-(K3177-scaling_params!$B$2)/(scaling_params!$C$2-scaling_params!$B$2)))+MAX(0,MIN(1,(L3177-scaling_params!$B$3)/(scaling_params!$C$3-scaling_params!$B$3))))/2</f>
        <v>0.6823529412</v>
      </c>
      <c r="Y3177" s="15">
        <f>(MAX(0,MIN(1,(M3177-scaling_params!$B$4)/(scaling_params!$C$4-scaling_params!$B$4)))+MAX(0,MIN(1,(N3177-scaling_params!$B$5)/(scaling_params!$C$5-scaling_params!$B$5))))/2</f>
        <v>0.5589285714</v>
      </c>
      <c r="Z3177" s="15">
        <f>(MAX(0,MIN(1,(O3177-scaling_params!$B$6)/(scaling_params!$C$6-scaling_params!$B$6)))+MAX(0,MIN(1,1-(P3177-scaling_params!$B$7)/(scaling_params!$C$7-scaling_params!$B$7)))+MAX(0,MIN(1,(T3177-scaling_params!$B$11)/(scaling_params!$C$11-scaling_params!$B$11))))/3</f>
        <v>0.7350905361</v>
      </c>
      <c r="AA3177" s="15">
        <f>(MAX(0,MIN(1,1-(Q3177-scaling_params!$B$8)/(scaling_params!$C$8-scaling_params!$B$8)))+MAX(0,MIN(1,(R3177-scaling_params!$B$9)/(scaling_params!$C$9-scaling_params!$B$9)))+MAX(0,MIN(1,(S3177-scaling_params!$B$10)/(scaling_params!$C$10-scaling_params!$B$10))))/3</f>
        <v>0.738069451</v>
      </c>
      <c r="AB3177" s="15">
        <f>(MAX(0,MIN(1,(U3177-scaling_params!$B$12)/(scaling_params!$C$12-scaling_params!$B$12)))+MAX(0,MIN(1,(V3177-scaling_params!$B$13)/(scaling_params!$C$13-scaling_params!$B$13))))/2</f>
        <v>0.5890909091</v>
      </c>
      <c r="AC3177" s="13">
        <f>(scaling_params!$G$2*X3177+scaling_params!$G$3*Y3177+scaling_params!$G$4*Z3177+scaling_params!$G$5*AA3177+scaling_params!$G$6*AB3177)*100</f>
        <v>66.38603821</v>
      </c>
      <c r="AD3177" s="11" t="s">
        <v>684</v>
      </c>
      <c r="AE3177" s="11">
        <f t="shared" si="2"/>
        <v>1</v>
      </c>
    </row>
    <row r="3178" ht="15.75" customHeight="1">
      <c r="A3178" s="11" t="s">
        <v>772</v>
      </c>
      <c r="B3178" s="11" t="s">
        <v>683</v>
      </c>
      <c r="C3178" s="11" t="s">
        <v>610</v>
      </c>
      <c r="D3178" s="11" t="s">
        <v>177</v>
      </c>
      <c r="E3178" s="12">
        <v>2024.0</v>
      </c>
      <c r="F3178" s="11" t="s">
        <v>171</v>
      </c>
      <c r="G3178" s="11" t="s">
        <v>184</v>
      </c>
      <c r="H3178" s="11">
        <v>3.0</v>
      </c>
      <c r="I3178" s="13">
        <v>7.4</v>
      </c>
      <c r="J3178" s="11">
        <v>0.0</v>
      </c>
      <c r="K3178" s="13">
        <v>2.8</v>
      </c>
      <c r="L3178" s="13">
        <v>6.5</v>
      </c>
      <c r="M3178" s="11">
        <v>34.0</v>
      </c>
      <c r="N3178" s="14">
        <v>0.84</v>
      </c>
      <c r="O3178" s="13">
        <v>67.5</v>
      </c>
      <c r="P3178" s="13">
        <v>7.0</v>
      </c>
      <c r="Q3178" s="13">
        <v>16.5</v>
      </c>
      <c r="R3178" s="13">
        <v>18.3</v>
      </c>
      <c r="S3178" s="13">
        <v>3.9</v>
      </c>
      <c r="T3178" s="13">
        <v>3.9</v>
      </c>
      <c r="U3178" s="13">
        <v>2.1</v>
      </c>
      <c r="V3178" s="13">
        <v>83.7</v>
      </c>
      <c r="W3178" s="11" t="str">
        <f t="shared" si="1"/>
        <v>Benchmark|Bankinter|Retail|2024</v>
      </c>
      <c r="X3178" s="15">
        <f>(MAX(0,MIN(1,1-(K3178-scaling_params!$B$2)/(scaling_params!$C$2-scaling_params!$B$2)))+MAX(0,MIN(1,(L3178-scaling_params!$B$3)/(scaling_params!$C$3-scaling_params!$B$3))))/2</f>
        <v>0.4573529412</v>
      </c>
      <c r="Y3178" s="15">
        <f>(MAX(0,MIN(1,(M3178-scaling_params!$B$4)/(scaling_params!$C$4-scaling_params!$B$4)))+MAX(0,MIN(1,(N3178-scaling_params!$B$5)/(scaling_params!$C$5-scaling_params!$B$5))))/2</f>
        <v>0.7232142857</v>
      </c>
      <c r="Z3178" s="15">
        <f>(MAX(0,MIN(1,(O3178-scaling_params!$B$6)/(scaling_params!$C$6-scaling_params!$B$6)))+MAX(0,MIN(1,1-(P3178-scaling_params!$B$7)/(scaling_params!$C$7-scaling_params!$B$7)))+MAX(0,MIN(1,(T3178-scaling_params!$B$11)/(scaling_params!$C$11-scaling_params!$B$11))))/3</f>
        <v>0.6066376136</v>
      </c>
      <c r="AA3178" s="15">
        <f>(MAX(0,MIN(1,1-(Q3178-scaling_params!$B$8)/(scaling_params!$C$8-scaling_params!$B$8)))+MAX(0,MIN(1,(R3178-scaling_params!$B$9)/(scaling_params!$C$9-scaling_params!$B$9)))+MAX(0,MIN(1,(S3178-scaling_params!$B$10)/(scaling_params!$C$10-scaling_params!$B$10))))/3</f>
        <v>0.7065508021</v>
      </c>
      <c r="AB3178" s="15">
        <f>(MAX(0,MIN(1,(U3178-scaling_params!$B$12)/(scaling_params!$C$12-scaling_params!$B$12)))+MAX(0,MIN(1,(V3178-scaling_params!$B$13)/(scaling_params!$C$13-scaling_params!$B$13))))/2</f>
        <v>0.6413636364</v>
      </c>
      <c r="AC3178" s="13">
        <f>(scaling_params!$G$2*X3178+scaling_params!$G$3*Y3178+scaling_params!$G$4*Z3178+scaling_params!$G$5*AA3178+scaling_params!$G$6*AB3178)*100</f>
        <v>62.00269878</v>
      </c>
      <c r="AD3178" s="11" t="s">
        <v>684</v>
      </c>
      <c r="AE3178" s="11">
        <f t="shared" si="2"/>
        <v>1</v>
      </c>
    </row>
    <row r="3179" ht="15.75" customHeight="1">
      <c r="A3179" s="11" t="s">
        <v>772</v>
      </c>
      <c r="B3179" s="11" t="s">
        <v>683</v>
      </c>
      <c r="C3179" s="11" t="s">
        <v>610</v>
      </c>
      <c r="D3179" s="11" t="s">
        <v>177</v>
      </c>
      <c r="E3179" s="12">
        <v>2025.0</v>
      </c>
      <c r="F3179" s="11" t="s">
        <v>171</v>
      </c>
      <c r="G3179" s="11" t="s">
        <v>184</v>
      </c>
      <c r="H3179" s="11">
        <v>3.0</v>
      </c>
      <c r="I3179" s="13">
        <v>7.1</v>
      </c>
      <c r="J3179" s="11">
        <v>0.0</v>
      </c>
      <c r="K3179" s="13">
        <v>2.6</v>
      </c>
      <c r="L3179" s="13">
        <v>7.6</v>
      </c>
      <c r="M3179" s="11">
        <v>15.0</v>
      </c>
      <c r="N3179" s="14">
        <v>0.83</v>
      </c>
      <c r="O3179" s="13">
        <v>71.2</v>
      </c>
      <c r="P3179" s="13">
        <v>7.4</v>
      </c>
      <c r="Q3179" s="13">
        <v>15.2</v>
      </c>
      <c r="R3179" s="13">
        <v>14.6</v>
      </c>
      <c r="S3179" s="13">
        <v>4.7</v>
      </c>
      <c r="T3179" s="13">
        <v>4.6</v>
      </c>
      <c r="U3179" s="13">
        <v>1.9</v>
      </c>
      <c r="V3179" s="13">
        <v>80.9</v>
      </c>
      <c r="W3179" s="11" t="str">
        <f t="shared" si="1"/>
        <v>Benchmark|Bankinter|Retail|2025</v>
      </c>
      <c r="X3179" s="15">
        <f>(MAX(0,MIN(1,1-(K3179-scaling_params!$B$2)/(scaling_params!$C$2-scaling_params!$B$2)))+MAX(0,MIN(1,(L3179-scaling_params!$B$3)/(scaling_params!$C$3-scaling_params!$B$3))))/2</f>
        <v>0.5715686275</v>
      </c>
      <c r="Y3179" s="15">
        <f>(MAX(0,MIN(1,(M3179-scaling_params!$B$4)/(scaling_params!$C$4-scaling_params!$B$4)))+MAX(0,MIN(1,(N3179-scaling_params!$B$5)/(scaling_params!$C$5-scaling_params!$B$5))))/2</f>
        <v>0.6202380952</v>
      </c>
      <c r="Z3179" s="15">
        <f>(MAX(0,MIN(1,(O3179-scaling_params!$B$6)/(scaling_params!$C$6-scaling_params!$B$6)))+MAX(0,MIN(1,1-(P3179-scaling_params!$B$7)/(scaling_params!$C$7-scaling_params!$B$7)))+MAX(0,MIN(1,(T3179-scaling_params!$B$11)/(scaling_params!$C$11-scaling_params!$B$11))))/3</f>
        <v>0.6983243498</v>
      </c>
      <c r="AA3179" s="15">
        <f>(MAX(0,MIN(1,1-(Q3179-scaling_params!$B$8)/(scaling_params!$C$8-scaling_params!$B$8)))+MAX(0,MIN(1,(R3179-scaling_params!$B$9)/(scaling_params!$C$9-scaling_params!$B$9)))+MAX(0,MIN(1,(S3179-scaling_params!$B$10)/(scaling_params!$C$10-scaling_params!$B$10))))/3</f>
        <v>0.6781064555</v>
      </c>
      <c r="AB3179" s="15">
        <f>(MAX(0,MIN(1,(U3179-scaling_params!$B$12)/(scaling_params!$C$12-scaling_params!$B$12)))+MAX(0,MIN(1,(V3179-scaling_params!$B$13)/(scaling_params!$C$13-scaling_params!$B$13))))/2</f>
        <v>0.5659090909</v>
      </c>
      <c r="AC3179" s="13">
        <f>(scaling_params!$G$2*X3179+scaling_params!$G$3*Y3179+scaling_params!$G$4*Z3179+scaling_params!$G$5*AA3179+scaling_params!$G$6*AB3179)*100</f>
        <v>63.03048109</v>
      </c>
      <c r="AD3179" s="11" t="s">
        <v>684</v>
      </c>
      <c r="AE3179" s="11">
        <f t="shared" si="2"/>
        <v>1</v>
      </c>
    </row>
    <row r="3180" ht="15.75" customHeight="1">
      <c r="A3180" s="11" t="s">
        <v>773</v>
      </c>
      <c r="B3180" s="11" t="s">
        <v>683</v>
      </c>
      <c r="C3180" s="11" t="s">
        <v>610</v>
      </c>
      <c r="D3180" s="11" t="s">
        <v>165</v>
      </c>
      <c r="E3180" s="12">
        <v>2024.0</v>
      </c>
      <c r="F3180" s="11" t="s">
        <v>171</v>
      </c>
      <c r="G3180" s="11" t="s">
        <v>167</v>
      </c>
      <c r="H3180" s="11">
        <v>1.0</v>
      </c>
      <c r="I3180" s="13">
        <v>7.4</v>
      </c>
      <c r="J3180" s="11">
        <v>0.0</v>
      </c>
      <c r="K3180" s="13">
        <v>3.3</v>
      </c>
      <c r="L3180" s="13">
        <v>6.9</v>
      </c>
      <c r="M3180" s="11">
        <v>12.0</v>
      </c>
      <c r="N3180" s="14">
        <v>0.73</v>
      </c>
      <c r="O3180" s="13">
        <v>65.3</v>
      </c>
      <c r="P3180" s="13">
        <v>7.3</v>
      </c>
      <c r="Q3180" s="13">
        <v>15.9</v>
      </c>
      <c r="R3180" s="13">
        <v>12.6</v>
      </c>
      <c r="S3180" s="13">
        <v>3.2</v>
      </c>
      <c r="T3180" s="13">
        <v>3.3</v>
      </c>
      <c r="U3180" s="13">
        <v>1.5</v>
      </c>
      <c r="V3180" s="13">
        <v>72.3</v>
      </c>
      <c r="W3180" s="11" t="str">
        <f t="shared" si="1"/>
        <v>Benchmark|Bankinter|Operations|2024</v>
      </c>
      <c r="X3180" s="15">
        <f>(MAX(0,MIN(1,1-(K3180-scaling_params!$B$2)/(scaling_params!$C$2-scaling_params!$B$2)))+MAX(0,MIN(1,(L3180-scaling_params!$B$3)/(scaling_params!$C$3-scaling_params!$B$3))))/2</f>
        <v>0.4034313725</v>
      </c>
      <c r="Y3180" s="15">
        <f>(MAX(0,MIN(1,(M3180-scaling_params!$B$4)/(scaling_params!$C$4-scaling_params!$B$4)))+MAX(0,MIN(1,(N3180-scaling_params!$B$5)/(scaling_params!$C$5-scaling_params!$B$5))))/2</f>
        <v>0.480952381</v>
      </c>
      <c r="Z3180" s="15">
        <f>(MAX(0,MIN(1,(O3180-scaling_params!$B$6)/(scaling_params!$C$6-scaling_params!$B$6)))+MAX(0,MIN(1,1-(P3180-scaling_params!$B$7)/(scaling_params!$C$7-scaling_params!$B$7)))+MAX(0,MIN(1,(T3180-scaling_params!$B$11)/(scaling_params!$C$11-scaling_params!$B$11))))/3</f>
        <v>0.486164099</v>
      </c>
      <c r="AA3180" s="15">
        <f>(MAX(0,MIN(1,1-(Q3180-scaling_params!$B$8)/(scaling_params!$C$8-scaling_params!$B$8)))+MAX(0,MIN(1,(R3180-scaling_params!$B$9)/(scaling_params!$C$9-scaling_params!$B$9)))+MAX(0,MIN(1,(S3180-scaling_params!$B$10)/(scaling_params!$C$10-scaling_params!$B$10))))/3</f>
        <v>0.4201442948</v>
      </c>
      <c r="AB3180" s="15">
        <f>(MAX(0,MIN(1,(U3180-scaling_params!$B$12)/(scaling_params!$C$12-scaling_params!$B$12)))+MAX(0,MIN(1,(V3180-scaling_params!$B$13)/(scaling_params!$C$13-scaling_params!$B$13))))/2</f>
        <v>0.3877272727</v>
      </c>
      <c r="AC3180" s="13">
        <f>(scaling_params!$G$2*X3180+scaling_params!$G$3*Y3180+scaling_params!$G$4*Z3180+scaling_params!$G$5*AA3180+scaling_params!$G$6*AB3180)*100</f>
        <v>44.17759594</v>
      </c>
      <c r="AD3180" s="11" t="s">
        <v>684</v>
      </c>
      <c r="AE3180" s="11">
        <f t="shared" si="2"/>
        <v>1</v>
      </c>
    </row>
    <row r="3181" ht="15.75" customHeight="1">
      <c r="A3181" s="11" t="s">
        <v>773</v>
      </c>
      <c r="B3181" s="11" t="s">
        <v>683</v>
      </c>
      <c r="C3181" s="11" t="s">
        <v>610</v>
      </c>
      <c r="D3181" s="11" t="s">
        <v>165</v>
      </c>
      <c r="E3181" s="12">
        <v>2025.0</v>
      </c>
      <c r="F3181" s="11" t="s">
        <v>171</v>
      </c>
      <c r="G3181" s="11" t="s">
        <v>167</v>
      </c>
      <c r="H3181" s="11">
        <v>1.0</v>
      </c>
      <c r="I3181" s="13">
        <v>7.1</v>
      </c>
      <c r="J3181" s="11">
        <v>0.0</v>
      </c>
      <c r="K3181" s="13">
        <v>3.5</v>
      </c>
      <c r="L3181" s="13">
        <v>6.5</v>
      </c>
      <c r="M3181" s="11">
        <v>8.0</v>
      </c>
      <c r="N3181" s="14">
        <v>0.75</v>
      </c>
      <c r="O3181" s="13">
        <v>67.6</v>
      </c>
      <c r="P3181" s="13">
        <v>7.3</v>
      </c>
      <c r="Q3181" s="13">
        <v>15.9</v>
      </c>
      <c r="R3181" s="13">
        <v>13.5</v>
      </c>
      <c r="S3181" s="13">
        <v>3.4</v>
      </c>
      <c r="T3181" s="13">
        <v>3.8</v>
      </c>
      <c r="U3181" s="13">
        <v>2.1</v>
      </c>
      <c r="V3181" s="13">
        <v>73.5</v>
      </c>
      <c r="W3181" s="11" t="str">
        <f t="shared" si="1"/>
        <v>Benchmark|Bankinter|Operations|2025</v>
      </c>
      <c r="X3181" s="15">
        <f>(MAX(0,MIN(1,1-(K3181-scaling_params!$B$2)/(scaling_params!$C$2-scaling_params!$B$2)))+MAX(0,MIN(1,(L3181-scaling_params!$B$3)/(scaling_params!$C$3-scaling_params!$B$3))))/2</f>
        <v>0.3406862745</v>
      </c>
      <c r="Y3181" s="15">
        <f>(MAX(0,MIN(1,(M3181-scaling_params!$B$4)/(scaling_params!$C$4-scaling_params!$B$4)))+MAX(0,MIN(1,(N3181-scaling_params!$B$5)/(scaling_params!$C$5-scaling_params!$B$5))))/2</f>
        <v>0.4869047619</v>
      </c>
      <c r="Z3181" s="15">
        <f>(MAX(0,MIN(1,(O3181-scaling_params!$B$6)/(scaling_params!$C$6-scaling_params!$B$6)))+MAX(0,MIN(1,1-(P3181-scaling_params!$B$7)/(scaling_params!$C$7-scaling_params!$B$7)))+MAX(0,MIN(1,(T3181-scaling_params!$B$11)/(scaling_params!$C$11-scaling_params!$B$11))))/3</f>
        <v>0.571736942</v>
      </c>
      <c r="AA3181" s="15">
        <f>(MAX(0,MIN(1,1-(Q3181-scaling_params!$B$8)/(scaling_params!$C$8-scaling_params!$B$8)))+MAX(0,MIN(1,(R3181-scaling_params!$B$9)/(scaling_params!$C$9-scaling_params!$B$9)))+MAX(0,MIN(1,(S3181-scaling_params!$B$10)/(scaling_params!$C$10-scaling_params!$B$10))))/3</f>
        <v>0.4777268215</v>
      </c>
      <c r="AB3181" s="15">
        <f>(MAX(0,MIN(1,(U3181-scaling_params!$B$12)/(scaling_params!$C$12-scaling_params!$B$12)))+MAX(0,MIN(1,(V3181-scaling_params!$B$13)/(scaling_params!$C$13-scaling_params!$B$13))))/2</f>
        <v>0.5486363636</v>
      </c>
      <c r="AC3181" s="13">
        <f>(scaling_params!$G$2*X3181+scaling_params!$G$3*Y3181+scaling_params!$G$4*Z3181+scaling_params!$G$5*AA3181+scaling_params!$G$6*AB3181)*100</f>
        <v>47.76610864</v>
      </c>
      <c r="AD3181" s="11" t="s">
        <v>684</v>
      </c>
      <c r="AE3181" s="11">
        <f t="shared" si="2"/>
        <v>1</v>
      </c>
    </row>
    <row r="3182" ht="15.75" customHeight="1">
      <c r="A3182" s="11" t="s">
        <v>774</v>
      </c>
      <c r="B3182" s="11" t="s">
        <v>683</v>
      </c>
      <c r="C3182" s="11" t="s">
        <v>610</v>
      </c>
      <c r="D3182" s="11" t="s">
        <v>174</v>
      </c>
      <c r="E3182" s="12">
        <v>2024.0</v>
      </c>
      <c r="F3182" s="11" t="s">
        <v>171</v>
      </c>
      <c r="G3182" s="11" t="s">
        <v>167</v>
      </c>
      <c r="H3182" s="11">
        <v>3.0</v>
      </c>
      <c r="I3182" s="13">
        <v>7.4</v>
      </c>
      <c r="J3182" s="11">
        <v>0.0</v>
      </c>
      <c r="K3182" s="13">
        <v>3.1</v>
      </c>
      <c r="L3182" s="13">
        <v>6.4</v>
      </c>
      <c r="M3182" s="11">
        <v>2.0</v>
      </c>
      <c r="N3182" s="14">
        <v>0.68</v>
      </c>
      <c r="O3182" s="13">
        <v>60.5</v>
      </c>
      <c r="P3182" s="13">
        <v>7.7</v>
      </c>
      <c r="Q3182" s="13">
        <v>19.0</v>
      </c>
      <c r="R3182" s="13">
        <v>11.0</v>
      </c>
      <c r="S3182" s="13">
        <v>3.3</v>
      </c>
      <c r="T3182" s="13">
        <v>3.3</v>
      </c>
      <c r="U3182" s="13">
        <v>1.5</v>
      </c>
      <c r="V3182" s="13">
        <v>67.8</v>
      </c>
      <c r="W3182" s="11" t="str">
        <f t="shared" si="1"/>
        <v>Benchmark|Bankinter|Digital|2024</v>
      </c>
      <c r="X3182" s="15">
        <f>(MAX(0,MIN(1,1-(K3182-scaling_params!$B$2)/(scaling_params!$C$2-scaling_params!$B$2)))+MAX(0,MIN(1,(L3182-scaling_params!$B$3)/(scaling_params!$C$3-scaling_params!$B$3))))/2</f>
        <v>0.4</v>
      </c>
      <c r="Y3182" s="15">
        <f>(MAX(0,MIN(1,(M3182-scaling_params!$B$4)/(scaling_params!$C$4-scaling_params!$B$4)))+MAX(0,MIN(1,(N3182-scaling_params!$B$5)/(scaling_params!$C$5-scaling_params!$B$5))))/2</f>
        <v>0.3708333333</v>
      </c>
      <c r="Z3182" s="15">
        <f>(MAX(0,MIN(1,(O3182-scaling_params!$B$6)/(scaling_params!$C$6-scaling_params!$B$6)))+MAX(0,MIN(1,1-(P3182-scaling_params!$B$7)/(scaling_params!$C$7-scaling_params!$B$7)))+MAX(0,MIN(1,(T3182-scaling_params!$B$11)/(scaling_params!$C$11-scaling_params!$B$11))))/3</f>
        <v>0.3709201422</v>
      </c>
      <c r="AA3182" s="15">
        <f>(MAX(0,MIN(1,1-(Q3182-scaling_params!$B$8)/(scaling_params!$C$8-scaling_params!$B$8)))+MAX(0,MIN(1,(R3182-scaling_params!$B$9)/(scaling_params!$C$9-scaling_params!$B$9)))+MAX(0,MIN(1,(S3182-scaling_params!$B$10)/(scaling_params!$C$10-scaling_params!$B$10))))/3</f>
        <v>0.2450134254</v>
      </c>
      <c r="AB3182" s="15">
        <f>(MAX(0,MIN(1,(U3182-scaling_params!$B$12)/(scaling_params!$C$12-scaling_params!$B$12)))+MAX(0,MIN(1,(V3182-scaling_params!$B$13)/(scaling_params!$C$13-scaling_params!$B$13))))/2</f>
        <v>0.3468181818</v>
      </c>
      <c r="AC3182" s="13">
        <f>(scaling_params!$G$2*X3182+scaling_params!$G$3*Y3182+scaling_params!$G$4*Z3182+scaling_params!$G$5*AA3182+scaling_params!$G$6*AB3182)*100</f>
        <v>35.23589751</v>
      </c>
      <c r="AD3182" s="11" t="s">
        <v>684</v>
      </c>
      <c r="AE3182" s="11">
        <f t="shared" si="2"/>
        <v>1</v>
      </c>
    </row>
    <row r="3183" ht="15.75" customHeight="1">
      <c r="A3183" s="11" t="s">
        <v>774</v>
      </c>
      <c r="B3183" s="11" t="s">
        <v>683</v>
      </c>
      <c r="C3183" s="11" t="s">
        <v>610</v>
      </c>
      <c r="D3183" s="11" t="s">
        <v>174</v>
      </c>
      <c r="E3183" s="12">
        <v>2025.0</v>
      </c>
      <c r="F3183" s="11" t="s">
        <v>171</v>
      </c>
      <c r="G3183" s="11" t="s">
        <v>167</v>
      </c>
      <c r="H3183" s="11">
        <v>3.0</v>
      </c>
      <c r="I3183" s="13">
        <v>7.1</v>
      </c>
      <c r="J3183" s="11">
        <v>0.0</v>
      </c>
      <c r="K3183" s="13">
        <v>3.1</v>
      </c>
      <c r="L3183" s="13">
        <v>7.4</v>
      </c>
      <c r="M3183" s="11">
        <v>3.0</v>
      </c>
      <c r="N3183" s="14">
        <v>0.81</v>
      </c>
      <c r="O3183" s="13">
        <v>66.8</v>
      </c>
      <c r="P3183" s="13">
        <v>8.0</v>
      </c>
      <c r="Q3183" s="13">
        <v>16.9</v>
      </c>
      <c r="R3183" s="13">
        <v>10.8</v>
      </c>
      <c r="S3183" s="13">
        <v>3.8</v>
      </c>
      <c r="T3183" s="13">
        <v>3.4</v>
      </c>
      <c r="U3183" s="13">
        <v>1.7</v>
      </c>
      <c r="V3183" s="13">
        <v>83.0</v>
      </c>
      <c r="W3183" s="11" t="str">
        <f t="shared" si="1"/>
        <v>Benchmark|Bankinter|Digital|2025</v>
      </c>
      <c r="X3183" s="15">
        <f>(MAX(0,MIN(1,1-(K3183-scaling_params!$B$2)/(scaling_params!$C$2-scaling_params!$B$2)))+MAX(0,MIN(1,(L3183-scaling_params!$B$3)/(scaling_params!$C$3-scaling_params!$B$3))))/2</f>
        <v>0.4735294118</v>
      </c>
      <c r="Y3183" s="15">
        <f>(MAX(0,MIN(1,(M3183-scaling_params!$B$4)/(scaling_params!$C$4-scaling_params!$B$4)))+MAX(0,MIN(1,(N3183-scaling_params!$B$5)/(scaling_params!$C$5-scaling_params!$B$5))))/2</f>
        <v>0.5380952381</v>
      </c>
      <c r="Z3183" s="15">
        <f>(MAX(0,MIN(1,(O3183-scaling_params!$B$6)/(scaling_params!$C$6-scaling_params!$B$6)))+MAX(0,MIN(1,1-(P3183-scaling_params!$B$7)/(scaling_params!$C$7-scaling_params!$B$7)))+MAX(0,MIN(1,(T3183-scaling_params!$B$11)/(scaling_params!$C$11-scaling_params!$B$11))))/3</f>
        <v>0.4573773207</v>
      </c>
      <c r="AA3183" s="15">
        <f>(MAX(0,MIN(1,1-(Q3183-scaling_params!$B$8)/(scaling_params!$C$8-scaling_params!$B$8)))+MAX(0,MIN(1,(R3183-scaling_params!$B$9)/(scaling_params!$C$9-scaling_params!$B$9)))+MAX(0,MIN(1,(S3183-scaling_params!$B$10)/(scaling_params!$C$10-scaling_params!$B$10))))/3</f>
        <v>0.3651396692</v>
      </c>
      <c r="AB3183" s="15">
        <f>(MAX(0,MIN(1,(U3183-scaling_params!$B$12)/(scaling_params!$C$12-scaling_params!$B$12)))+MAX(0,MIN(1,(V3183-scaling_params!$B$13)/(scaling_params!$C$13-scaling_params!$B$13))))/2</f>
        <v>0.535</v>
      </c>
      <c r="AC3183" s="13">
        <f>(scaling_params!$G$2*X3183+scaling_params!$G$3*Y3183+scaling_params!$G$4*Z3183+scaling_params!$G$5*AA3183+scaling_params!$G$6*AB3183)*100</f>
        <v>47.26100449</v>
      </c>
      <c r="AD3183" s="11" t="s">
        <v>684</v>
      </c>
      <c r="AE3183" s="11">
        <f t="shared" si="2"/>
        <v>1</v>
      </c>
    </row>
    <row r="3184" ht="15.75" customHeight="1">
      <c r="A3184" s="11" t="s">
        <v>775</v>
      </c>
      <c r="B3184" s="11" t="s">
        <v>683</v>
      </c>
      <c r="C3184" s="11" t="s">
        <v>610</v>
      </c>
      <c r="D3184" s="11" t="s">
        <v>170</v>
      </c>
      <c r="E3184" s="12">
        <v>2024.0</v>
      </c>
      <c r="F3184" s="11" t="s">
        <v>166</v>
      </c>
      <c r="G3184" s="11" t="s">
        <v>172</v>
      </c>
      <c r="H3184" s="11">
        <v>2.0</v>
      </c>
      <c r="I3184" s="13">
        <v>7.4</v>
      </c>
      <c r="J3184" s="11">
        <v>0.0</v>
      </c>
      <c r="K3184" s="13">
        <v>1.8</v>
      </c>
      <c r="L3184" s="13">
        <v>7.2</v>
      </c>
      <c r="M3184" s="11">
        <v>8.0</v>
      </c>
      <c r="N3184" s="14">
        <v>0.79</v>
      </c>
      <c r="O3184" s="13">
        <v>71.6</v>
      </c>
      <c r="P3184" s="13">
        <v>7.4</v>
      </c>
      <c r="Q3184" s="13">
        <v>14.9</v>
      </c>
      <c r="R3184" s="13">
        <v>14.2</v>
      </c>
      <c r="S3184" s="13">
        <v>3.2</v>
      </c>
      <c r="T3184" s="13">
        <v>3.8</v>
      </c>
      <c r="U3184" s="13">
        <v>2.2</v>
      </c>
      <c r="V3184" s="13">
        <v>67.6</v>
      </c>
      <c r="W3184" s="11" t="str">
        <f t="shared" si="1"/>
        <v>Benchmark|Bankinter|Risk|2024</v>
      </c>
      <c r="X3184" s="15">
        <f>(MAX(0,MIN(1,1-(K3184-scaling_params!$B$2)/(scaling_params!$C$2-scaling_params!$B$2)))+MAX(0,MIN(1,(L3184-scaling_params!$B$3)/(scaling_params!$C$3-scaling_params!$B$3))))/2</f>
        <v>0.6754901961</v>
      </c>
      <c r="Y3184" s="15">
        <f>(MAX(0,MIN(1,(M3184-scaling_params!$B$4)/(scaling_params!$C$4-scaling_params!$B$4)))+MAX(0,MIN(1,(N3184-scaling_params!$B$5)/(scaling_params!$C$5-scaling_params!$B$5))))/2</f>
        <v>0.5369047619</v>
      </c>
      <c r="Z3184" s="15">
        <f>(MAX(0,MIN(1,(O3184-scaling_params!$B$6)/(scaling_params!$C$6-scaling_params!$B$6)))+MAX(0,MIN(1,1-(P3184-scaling_params!$B$7)/(scaling_params!$C$7-scaling_params!$B$7)))+MAX(0,MIN(1,(T3184-scaling_params!$B$11)/(scaling_params!$C$11-scaling_params!$B$11))))/3</f>
        <v>0.6287345337</v>
      </c>
      <c r="AA3184" s="15">
        <f>(MAX(0,MIN(1,1-(Q3184-scaling_params!$B$8)/(scaling_params!$C$8-scaling_params!$B$8)))+MAX(0,MIN(1,(R3184-scaling_params!$B$9)/(scaling_params!$C$9-scaling_params!$B$9)))+MAX(0,MIN(1,(S3184-scaling_params!$B$10)/(scaling_params!$C$10-scaling_params!$B$10))))/3</f>
        <v>0.5255336312</v>
      </c>
      <c r="AB3184" s="15">
        <f>(MAX(0,MIN(1,(U3184-scaling_params!$B$12)/(scaling_params!$C$12-scaling_params!$B$12)))+MAX(0,MIN(1,(V3184-scaling_params!$B$13)/(scaling_params!$C$13-scaling_params!$B$13))))/2</f>
        <v>0.52</v>
      </c>
      <c r="AC3184" s="13">
        <f>(scaling_params!$G$2*X3184+scaling_params!$G$3*Y3184+scaling_params!$G$4*Z3184+scaling_params!$G$5*AA3184+scaling_params!$G$6*AB3184)*100</f>
        <v>58.65193496</v>
      </c>
      <c r="AD3184" s="11" t="s">
        <v>684</v>
      </c>
      <c r="AE3184" s="11">
        <f t="shared" si="2"/>
        <v>1</v>
      </c>
    </row>
    <row r="3185" ht="15.75" customHeight="1">
      <c r="A3185" s="11" t="s">
        <v>775</v>
      </c>
      <c r="B3185" s="11" t="s">
        <v>683</v>
      </c>
      <c r="C3185" s="11" t="s">
        <v>610</v>
      </c>
      <c r="D3185" s="11" t="s">
        <v>170</v>
      </c>
      <c r="E3185" s="12">
        <v>2025.0</v>
      </c>
      <c r="F3185" s="11" t="s">
        <v>166</v>
      </c>
      <c r="G3185" s="11" t="s">
        <v>172</v>
      </c>
      <c r="H3185" s="11">
        <v>2.0</v>
      </c>
      <c r="I3185" s="13">
        <v>7.1</v>
      </c>
      <c r="J3185" s="11">
        <v>0.0</v>
      </c>
      <c r="K3185" s="13">
        <v>2.2</v>
      </c>
      <c r="L3185" s="13">
        <v>6.2</v>
      </c>
      <c r="M3185" s="11">
        <v>13.0</v>
      </c>
      <c r="N3185" s="14">
        <v>0.81</v>
      </c>
      <c r="O3185" s="13">
        <v>69.7</v>
      </c>
      <c r="P3185" s="13">
        <v>6.4</v>
      </c>
      <c r="Q3185" s="13">
        <v>14.4</v>
      </c>
      <c r="R3185" s="13">
        <v>16.0</v>
      </c>
      <c r="S3185" s="13">
        <v>4.2</v>
      </c>
      <c r="T3185" s="13">
        <v>3.4</v>
      </c>
      <c r="U3185" s="13">
        <v>2.0</v>
      </c>
      <c r="V3185" s="13">
        <v>73.1</v>
      </c>
      <c r="W3185" s="11" t="str">
        <f t="shared" si="1"/>
        <v>Benchmark|Bankinter|Risk|2025</v>
      </c>
      <c r="X3185" s="15">
        <f>(MAX(0,MIN(1,1-(K3185-scaling_params!$B$2)/(scaling_params!$C$2-scaling_params!$B$2)))+MAX(0,MIN(1,(L3185-scaling_params!$B$3)/(scaling_params!$C$3-scaling_params!$B$3))))/2</f>
        <v>0.5352941176</v>
      </c>
      <c r="Y3185" s="15">
        <f>(MAX(0,MIN(1,(M3185-scaling_params!$B$4)/(scaling_params!$C$4-scaling_params!$B$4)))+MAX(0,MIN(1,(N3185-scaling_params!$B$5)/(scaling_params!$C$5-scaling_params!$B$5))))/2</f>
        <v>0.5857142857</v>
      </c>
      <c r="Z3185" s="15">
        <f>(MAX(0,MIN(1,(O3185-scaling_params!$B$6)/(scaling_params!$C$6-scaling_params!$B$6)))+MAX(0,MIN(1,1-(P3185-scaling_params!$B$7)/(scaling_params!$C$7-scaling_params!$B$7)))+MAX(0,MIN(1,(T3185-scaling_params!$B$11)/(scaling_params!$C$11-scaling_params!$B$11))))/3</f>
        <v>0.6493762504</v>
      </c>
      <c r="AA3185" s="15">
        <f>(MAX(0,MIN(1,1-(Q3185-scaling_params!$B$8)/(scaling_params!$C$8-scaling_params!$B$8)))+MAX(0,MIN(1,(R3185-scaling_params!$B$9)/(scaling_params!$C$9-scaling_params!$B$9)))+MAX(0,MIN(1,(S3185-scaling_params!$B$10)/(scaling_params!$C$10-scaling_params!$B$10))))/3</f>
        <v>0.7184616079</v>
      </c>
      <c r="AB3185" s="15">
        <f>(MAX(0,MIN(1,(U3185-scaling_params!$B$12)/(scaling_params!$C$12-scaling_params!$B$12)))+MAX(0,MIN(1,(V3185-scaling_params!$B$13)/(scaling_params!$C$13-scaling_params!$B$13))))/2</f>
        <v>0.52</v>
      </c>
      <c r="AC3185" s="13">
        <f>(scaling_params!$G$2*X3185+scaling_params!$G$3*Y3185+scaling_params!$G$4*Z3185+scaling_params!$G$5*AA3185+scaling_params!$G$6*AB3185)*100</f>
        <v>60.38496366</v>
      </c>
      <c r="AD3185" s="11" t="s">
        <v>684</v>
      </c>
      <c r="AE3185" s="11">
        <f t="shared" si="2"/>
        <v>1</v>
      </c>
    </row>
    <row r="3186" ht="15.75" customHeight="1">
      <c r="A3186" s="11" t="s">
        <v>776</v>
      </c>
      <c r="B3186" s="11" t="s">
        <v>683</v>
      </c>
      <c r="C3186" s="11" t="s">
        <v>610</v>
      </c>
      <c r="D3186" s="11" t="s">
        <v>174</v>
      </c>
      <c r="E3186" s="12">
        <v>2024.0</v>
      </c>
      <c r="F3186" s="11" t="s">
        <v>166</v>
      </c>
      <c r="G3186" s="11" t="s">
        <v>184</v>
      </c>
      <c r="H3186" s="11">
        <v>3.0</v>
      </c>
      <c r="I3186" s="13">
        <v>7.4</v>
      </c>
      <c r="J3186" s="11">
        <v>0.0</v>
      </c>
      <c r="K3186" s="13">
        <v>3.1</v>
      </c>
      <c r="L3186" s="13">
        <v>4.9</v>
      </c>
      <c r="M3186" s="11">
        <v>-25.0</v>
      </c>
      <c r="N3186" s="14">
        <v>0.67</v>
      </c>
      <c r="O3186" s="13">
        <v>60.5</v>
      </c>
      <c r="P3186" s="13">
        <v>7.7</v>
      </c>
      <c r="Q3186" s="13">
        <v>19.0</v>
      </c>
      <c r="R3186" s="13">
        <v>11.0</v>
      </c>
      <c r="S3186" s="13">
        <v>2.7</v>
      </c>
      <c r="T3186" s="13">
        <v>3.1</v>
      </c>
      <c r="U3186" s="13">
        <v>1.5</v>
      </c>
      <c r="V3186" s="13">
        <v>55.5</v>
      </c>
      <c r="W3186" s="11" t="str">
        <f t="shared" si="1"/>
        <v>Benchmark|Bankinter|Digital|2024</v>
      </c>
      <c r="X3186" s="15">
        <f>(MAX(0,MIN(1,1-(K3186-scaling_params!$B$2)/(scaling_params!$C$2-scaling_params!$B$2)))+MAX(0,MIN(1,(L3186-scaling_params!$B$3)/(scaling_params!$C$3-scaling_params!$B$3))))/2</f>
        <v>0.2897058824</v>
      </c>
      <c r="Y3186" s="15">
        <f>(MAX(0,MIN(1,(M3186-scaling_params!$B$4)/(scaling_params!$C$4-scaling_params!$B$4)))+MAX(0,MIN(1,(N3186-scaling_params!$B$5)/(scaling_params!$C$5-scaling_params!$B$5))))/2</f>
        <v>0.2297619048</v>
      </c>
      <c r="Z3186" s="15">
        <f>(MAX(0,MIN(1,(O3186-scaling_params!$B$6)/(scaling_params!$C$6-scaling_params!$B$6)))+MAX(0,MIN(1,1-(P3186-scaling_params!$B$7)/(scaling_params!$C$7-scaling_params!$B$7)))+MAX(0,MIN(1,(T3186-scaling_params!$B$11)/(scaling_params!$C$11-scaling_params!$B$11))))/3</f>
        <v>0.3518725232</v>
      </c>
      <c r="AA3186" s="15">
        <f>(MAX(0,MIN(1,1-(Q3186-scaling_params!$B$8)/(scaling_params!$C$8-scaling_params!$B$8)))+MAX(0,MIN(1,(R3186-scaling_params!$B$9)/(scaling_params!$C$9-scaling_params!$B$9)))+MAX(0,MIN(1,(S3186-scaling_params!$B$10)/(scaling_params!$C$10-scaling_params!$B$10))))/3</f>
        <v>0.186189896</v>
      </c>
      <c r="AB3186" s="15">
        <f>(MAX(0,MIN(1,(U3186-scaling_params!$B$12)/(scaling_params!$C$12-scaling_params!$B$12)))+MAX(0,MIN(1,(V3186-scaling_params!$B$13)/(scaling_params!$C$13-scaling_params!$B$13))))/2</f>
        <v>0.235</v>
      </c>
      <c r="AC3186" s="13">
        <f>(scaling_params!$G$2*X3186+scaling_params!$G$3*Y3186+scaling_params!$G$4*Z3186+scaling_params!$G$5*AA3186+scaling_params!$G$6*AB3186)*100</f>
        <v>26.52643946</v>
      </c>
      <c r="AD3186" s="11" t="s">
        <v>684</v>
      </c>
      <c r="AE3186" s="11">
        <f t="shared" si="2"/>
        <v>1</v>
      </c>
    </row>
    <row r="3187" ht="15.75" customHeight="1">
      <c r="A3187" s="11" t="s">
        <v>776</v>
      </c>
      <c r="B3187" s="11" t="s">
        <v>683</v>
      </c>
      <c r="C3187" s="11" t="s">
        <v>610</v>
      </c>
      <c r="D3187" s="11" t="s">
        <v>174</v>
      </c>
      <c r="E3187" s="12">
        <v>2025.0</v>
      </c>
      <c r="F3187" s="11" t="s">
        <v>166</v>
      </c>
      <c r="G3187" s="11" t="s">
        <v>184</v>
      </c>
      <c r="H3187" s="11">
        <v>3.0</v>
      </c>
      <c r="I3187" s="13">
        <v>7.1</v>
      </c>
      <c r="J3187" s="11">
        <v>0.0</v>
      </c>
      <c r="K3187" s="13">
        <v>3.1</v>
      </c>
      <c r="L3187" s="13">
        <v>6.3</v>
      </c>
      <c r="M3187" s="11">
        <v>13.0</v>
      </c>
      <c r="N3187" s="14">
        <v>0.69</v>
      </c>
      <c r="O3187" s="13">
        <v>66.8</v>
      </c>
      <c r="P3187" s="13">
        <v>8.0</v>
      </c>
      <c r="Q3187" s="13">
        <v>16.9</v>
      </c>
      <c r="R3187" s="13">
        <v>10.8</v>
      </c>
      <c r="S3187" s="13">
        <v>2.7</v>
      </c>
      <c r="T3187" s="13">
        <v>2.9</v>
      </c>
      <c r="U3187" s="13">
        <v>1.7</v>
      </c>
      <c r="V3187" s="13">
        <v>70.6</v>
      </c>
      <c r="W3187" s="11" t="str">
        <f t="shared" si="1"/>
        <v>Benchmark|Bankinter|Digital|2025</v>
      </c>
      <c r="X3187" s="15">
        <f>(MAX(0,MIN(1,1-(K3187-scaling_params!$B$2)/(scaling_params!$C$2-scaling_params!$B$2)))+MAX(0,MIN(1,(L3187-scaling_params!$B$3)/(scaling_params!$C$3-scaling_params!$B$3))))/2</f>
        <v>0.3926470588</v>
      </c>
      <c r="Y3187" s="15">
        <f>(MAX(0,MIN(1,(M3187-scaling_params!$B$4)/(scaling_params!$C$4-scaling_params!$B$4)))+MAX(0,MIN(1,(N3187-scaling_params!$B$5)/(scaling_params!$C$5-scaling_params!$B$5))))/2</f>
        <v>0.4357142857</v>
      </c>
      <c r="Z3187" s="15">
        <f>(MAX(0,MIN(1,(O3187-scaling_params!$B$6)/(scaling_params!$C$6-scaling_params!$B$6)))+MAX(0,MIN(1,1-(P3187-scaling_params!$B$7)/(scaling_params!$C$7-scaling_params!$B$7)))+MAX(0,MIN(1,(T3187-scaling_params!$B$11)/(scaling_params!$C$11-scaling_params!$B$11))))/3</f>
        <v>0.4097582731</v>
      </c>
      <c r="AA3187" s="15">
        <f>(MAX(0,MIN(1,1-(Q3187-scaling_params!$B$8)/(scaling_params!$C$8-scaling_params!$B$8)))+MAX(0,MIN(1,(R3187-scaling_params!$B$9)/(scaling_params!$C$9-scaling_params!$B$9)))+MAX(0,MIN(1,(S3187-scaling_params!$B$10)/(scaling_params!$C$10-scaling_params!$B$10))))/3</f>
        <v>0.257296532</v>
      </c>
      <c r="AB3187" s="15">
        <f>(MAX(0,MIN(1,(U3187-scaling_params!$B$12)/(scaling_params!$C$12-scaling_params!$B$12)))+MAX(0,MIN(1,(V3187-scaling_params!$B$13)/(scaling_params!$C$13-scaling_params!$B$13))))/2</f>
        <v>0.4222727273</v>
      </c>
      <c r="AC3187" s="13">
        <f>(scaling_params!$G$2*X3187+scaling_params!$G$3*Y3187+scaling_params!$G$4*Z3187+scaling_params!$G$5*AA3187+scaling_params!$G$6*AB3187)*100</f>
        <v>38.60704816</v>
      </c>
      <c r="AD3187" s="11" t="s">
        <v>684</v>
      </c>
      <c r="AE3187" s="11">
        <f t="shared" si="2"/>
        <v>1</v>
      </c>
    </row>
    <row r="3188" ht="15.75" customHeight="1">
      <c r="A3188" s="11" t="s">
        <v>777</v>
      </c>
      <c r="B3188" s="11" t="s">
        <v>683</v>
      </c>
      <c r="C3188" s="11" t="s">
        <v>610</v>
      </c>
      <c r="D3188" s="11" t="s">
        <v>174</v>
      </c>
      <c r="E3188" s="12">
        <v>2024.0</v>
      </c>
      <c r="F3188" s="11" t="s">
        <v>166</v>
      </c>
      <c r="G3188" s="11" t="s">
        <v>184</v>
      </c>
      <c r="H3188" s="11">
        <v>4.0</v>
      </c>
      <c r="I3188" s="13">
        <v>7.4</v>
      </c>
      <c r="J3188" s="11">
        <v>0.0</v>
      </c>
      <c r="K3188" s="13">
        <v>3.1</v>
      </c>
      <c r="L3188" s="13">
        <v>5.8</v>
      </c>
      <c r="M3188" s="11">
        <v>-7.0</v>
      </c>
      <c r="N3188" s="14">
        <v>0.79</v>
      </c>
      <c r="O3188" s="13">
        <v>60.5</v>
      </c>
      <c r="P3188" s="13">
        <v>7.7</v>
      </c>
      <c r="Q3188" s="13">
        <v>19.0</v>
      </c>
      <c r="R3188" s="13">
        <v>11.0</v>
      </c>
      <c r="S3188" s="13">
        <v>3.1</v>
      </c>
      <c r="T3188" s="13">
        <v>3.3</v>
      </c>
      <c r="U3188" s="13">
        <v>1.5</v>
      </c>
      <c r="V3188" s="13">
        <v>66.5</v>
      </c>
      <c r="W3188" s="11" t="str">
        <f t="shared" si="1"/>
        <v>Benchmark|Bankinter|Digital|2024</v>
      </c>
      <c r="X3188" s="15">
        <f>(MAX(0,MIN(1,1-(K3188-scaling_params!$B$2)/(scaling_params!$C$2-scaling_params!$B$2)))+MAX(0,MIN(1,(L3188-scaling_params!$B$3)/(scaling_params!$C$3-scaling_params!$B$3))))/2</f>
        <v>0.3558823529</v>
      </c>
      <c r="Y3188" s="15">
        <f>(MAX(0,MIN(1,(M3188-scaling_params!$B$4)/(scaling_params!$C$4-scaling_params!$B$4)))+MAX(0,MIN(1,(N3188-scaling_params!$B$5)/(scaling_params!$C$5-scaling_params!$B$5))))/2</f>
        <v>0.4654761905</v>
      </c>
      <c r="Z3188" s="15">
        <f>(MAX(0,MIN(1,(O3188-scaling_params!$B$6)/(scaling_params!$C$6-scaling_params!$B$6)))+MAX(0,MIN(1,1-(P3188-scaling_params!$B$7)/(scaling_params!$C$7-scaling_params!$B$7)))+MAX(0,MIN(1,(T3188-scaling_params!$B$11)/(scaling_params!$C$11-scaling_params!$B$11))))/3</f>
        <v>0.3709201422</v>
      </c>
      <c r="AA3188" s="15">
        <f>(MAX(0,MIN(1,1-(Q3188-scaling_params!$B$8)/(scaling_params!$C$8-scaling_params!$B$8)))+MAX(0,MIN(1,(R3188-scaling_params!$B$9)/(scaling_params!$C$9-scaling_params!$B$9)))+MAX(0,MIN(1,(S3188-scaling_params!$B$10)/(scaling_params!$C$10-scaling_params!$B$10))))/3</f>
        <v>0.2254055823</v>
      </c>
      <c r="AB3188" s="15">
        <f>(MAX(0,MIN(1,(U3188-scaling_params!$B$12)/(scaling_params!$C$12-scaling_params!$B$12)))+MAX(0,MIN(1,(V3188-scaling_params!$B$13)/(scaling_params!$C$13-scaling_params!$B$13))))/2</f>
        <v>0.335</v>
      </c>
      <c r="AC3188" s="13">
        <f>(scaling_params!$G$2*X3188+scaling_params!$G$3*Y3188+scaling_params!$G$4*Z3188+scaling_params!$G$5*AA3188+scaling_params!$G$6*AB3188)*100</f>
        <v>35.93868736</v>
      </c>
      <c r="AD3188" s="11" t="s">
        <v>684</v>
      </c>
      <c r="AE3188" s="11">
        <f t="shared" si="2"/>
        <v>1</v>
      </c>
    </row>
    <row r="3189" ht="15.75" customHeight="1">
      <c r="A3189" s="11" t="s">
        <v>777</v>
      </c>
      <c r="B3189" s="11" t="s">
        <v>683</v>
      </c>
      <c r="C3189" s="11" t="s">
        <v>610</v>
      </c>
      <c r="D3189" s="11" t="s">
        <v>174</v>
      </c>
      <c r="E3189" s="12">
        <v>2025.0</v>
      </c>
      <c r="F3189" s="11" t="s">
        <v>166</v>
      </c>
      <c r="G3189" s="11" t="s">
        <v>184</v>
      </c>
      <c r="H3189" s="11">
        <v>4.0</v>
      </c>
      <c r="I3189" s="13">
        <v>7.1</v>
      </c>
      <c r="J3189" s="11">
        <v>0.0</v>
      </c>
      <c r="K3189" s="13">
        <v>3.1</v>
      </c>
      <c r="L3189" s="13">
        <v>7.5</v>
      </c>
      <c r="M3189" s="11">
        <v>8.0</v>
      </c>
      <c r="N3189" s="14">
        <v>0.75</v>
      </c>
      <c r="O3189" s="13">
        <v>66.8</v>
      </c>
      <c r="P3189" s="13">
        <v>8.0</v>
      </c>
      <c r="Q3189" s="13">
        <v>16.9</v>
      </c>
      <c r="R3189" s="13">
        <v>10.8</v>
      </c>
      <c r="S3189" s="13">
        <v>3.4</v>
      </c>
      <c r="T3189" s="13">
        <v>3.6</v>
      </c>
      <c r="U3189" s="13">
        <v>1.7</v>
      </c>
      <c r="V3189" s="13">
        <v>75.5</v>
      </c>
      <c r="W3189" s="11" t="str">
        <f t="shared" si="1"/>
        <v>Benchmark|Bankinter|Digital|2025</v>
      </c>
      <c r="X3189" s="15">
        <f>(MAX(0,MIN(1,1-(K3189-scaling_params!$B$2)/(scaling_params!$C$2-scaling_params!$B$2)))+MAX(0,MIN(1,(L3189-scaling_params!$B$3)/(scaling_params!$C$3-scaling_params!$B$3))))/2</f>
        <v>0.4808823529</v>
      </c>
      <c r="Y3189" s="15">
        <f>(MAX(0,MIN(1,(M3189-scaling_params!$B$4)/(scaling_params!$C$4-scaling_params!$B$4)))+MAX(0,MIN(1,(N3189-scaling_params!$B$5)/(scaling_params!$C$5-scaling_params!$B$5))))/2</f>
        <v>0.4869047619</v>
      </c>
      <c r="Z3189" s="15">
        <f>(MAX(0,MIN(1,(O3189-scaling_params!$B$6)/(scaling_params!$C$6-scaling_params!$B$6)))+MAX(0,MIN(1,1-(P3189-scaling_params!$B$7)/(scaling_params!$C$7-scaling_params!$B$7)))+MAX(0,MIN(1,(T3189-scaling_params!$B$11)/(scaling_params!$C$11-scaling_params!$B$11))))/3</f>
        <v>0.4764249398</v>
      </c>
      <c r="AA3189" s="15">
        <f>(MAX(0,MIN(1,1-(Q3189-scaling_params!$B$8)/(scaling_params!$C$8-scaling_params!$B$8)))+MAX(0,MIN(1,(R3189-scaling_params!$B$9)/(scaling_params!$C$9-scaling_params!$B$9)))+MAX(0,MIN(1,(S3189-scaling_params!$B$10)/(scaling_params!$C$10-scaling_params!$B$10))))/3</f>
        <v>0.3259239829</v>
      </c>
      <c r="AB3189" s="15">
        <f>(MAX(0,MIN(1,(U3189-scaling_params!$B$12)/(scaling_params!$C$12-scaling_params!$B$12)))+MAX(0,MIN(1,(V3189-scaling_params!$B$13)/(scaling_params!$C$13-scaling_params!$B$13))))/2</f>
        <v>0.4668181818</v>
      </c>
      <c r="AC3189" s="13">
        <f>(scaling_params!$G$2*X3189+scaling_params!$G$3*Y3189+scaling_params!$G$4*Z3189+scaling_params!$G$5*AA3189+scaling_params!$G$6*AB3189)*100</f>
        <v>45.18369993</v>
      </c>
      <c r="AD3189" s="11" t="s">
        <v>684</v>
      </c>
      <c r="AE3189" s="11">
        <f t="shared" si="2"/>
        <v>1</v>
      </c>
    </row>
    <row r="3190" ht="15.75" customHeight="1">
      <c r="A3190" s="11" t="s">
        <v>778</v>
      </c>
      <c r="B3190" s="11" t="s">
        <v>683</v>
      </c>
      <c r="C3190" s="11" t="s">
        <v>610</v>
      </c>
      <c r="D3190" s="11" t="s">
        <v>174</v>
      </c>
      <c r="E3190" s="12">
        <v>2024.0</v>
      </c>
      <c r="F3190" s="11" t="s">
        <v>171</v>
      </c>
      <c r="G3190" s="11" t="s">
        <v>172</v>
      </c>
      <c r="H3190" s="11">
        <v>3.0</v>
      </c>
      <c r="I3190" s="13">
        <v>7.4</v>
      </c>
      <c r="J3190" s="11">
        <v>0.0</v>
      </c>
      <c r="K3190" s="13">
        <v>3.1</v>
      </c>
      <c r="L3190" s="13">
        <v>6.7</v>
      </c>
      <c r="M3190" s="11">
        <v>-3.0</v>
      </c>
      <c r="N3190" s="14">
        <v>0.73</v>
      </c>
      <c r="O3190" s="13">
        <v>60.5</v>
      </c>
      <c r="P3190" s="13">
        <v>7.7</v>
      </c>
      <c r="Q3190" s="13">
        <v>19.0</v>
      </c>
      <c r="R3190" s="13">
        <v>11.0</v>
      </c>
      <c r="S3190" s="13">
        <v>2.9</v>
      </c>
      <c r="T3190" s="13">
        <v>3.1</v>
      </c>
      <c r="U3190" s="13">
        <v>1.5</v>
      </c>
      <c r="V3190" s="13">
        <v>69.1</v>
      </c>
      <c r="W3190" s="11" t="str">
        <f t="shared" si="1"/>
        <v>Benchmark|Bankinter|Digital|2024</v>
      </c>
      <c r="X3190" s="15">
        <f>(MAX(0,MIN(1,1-(K3190-scaling_params!$B$2)/(scaling_params!$C$2-scaling_params!$B$2)))+MAX(0,MIN(1,(L3190-scaling_params!$B$3)/(scaling_params!$C$3-scaling_params!$B$3))))/2</f>
        <v>0.4220588235</v>
      </c>
      <c r="Y3190" s="15">
        <f>(MAX(0,MIN(1,(M3190-scaling_params!$B$4)/(scaling_params!$C$4-scaling_params!$B$4)))+MAX(0,MIN(1,(N3190-scaling_params!$B$5)/(scaling_params!$C$5-scaling_params!$B$5))))/2</f>
        <v>0.4095238095</v>
      </c>
      <c r="Z3190" s="15">
        <f>(MAX(0,MIN(1,(O3190-scaling_params!$B$6)/(scaling_params!$C$6-scaling_params!$B$6)))+MAX(0,MIN(1,1-(P3190-scaling_params!$B$7)/(scaling_params!$C$7-scaling_params!$B$7)))+MAX(0,MIN(1,(T3190-scaling_params!$B$11)/(scaling_params!$C$11-scaling_params!$B$11))))/3</f>
        <v>0.3518725232</v>
      </c>
      <c r="AA3190" s="15">
        <f>(MAX(0,MIN(1,1-(Q3190-scaling_params!$B$8)/(scaling_params!$C$8-scaling_params!$B$8)))+MAX(0,MIN(1,(R3190-scaling_params!$B$9)/(scaling_params!$C$9-scaling_params!$B$9)))+MAX(0,MIN(1,(S3190-scaling_params!$B$10)/(scaling_params!$C$10-scaling_params!$B$10))))/3</f>
        <v>0.2057977391</v>
      </c>
      <c r="AB3190" s="15">
        <f>(MAX(0,MIN(1,(U3190-scaling_params!$B$12)/(scaling_params!$C$12-scaling_params!$B$12)))+MAX(0,MIN(1,(V3190-scaling_params!$B$13)/(scaling_params!$C$13-scaling_params!$B$13))))/2</f>
        <v>0.3586363636</v>
      </c>
      <c r="AC3190" s="13">
        <f>(scaling_params!$G$2*X3190+scaling_params!$G$3*Y3190+scaling_params!$G$4*Z3190+scaling_params!$G$5*AA3190+scaling_params!$G$6*AB3190)*100</f>
        <v>35.66514547</v>
      </c>
      <c r="AD3190" s="11" t="s">
        <v>684</v>
      </c>
      <c r="AE3190" s="11">
        <f t="shared" si="2"/>
        <v>1</v>
      </c>
    </row>
    <row r="3191" ht="15.75" customHeight="1">
      <c r="A3191" s="11" t="s">
        <v>778</v>
      </c>
      <c r="B3191" s="11" t="s">
        <v>683</v>
      </c>
      <c r="C3191" s="11" t="s">
        <v>610</v>
      </c>
      <c r="D3191" s="11" t="s">
        <v>174</v>
      </c>
      <c r="E3191" s="12">
        <v>2025.0</v>
      </c>
      <c r="F3191" s="11" t="s">
        <v>171</v>
      </c>
      <c r="G3191" s="11" t="s">
        <v>172</v>
      </c>
      <c r="H3191" s="11">
        <v>3.0</v>
      </c>
      <c r="I3191" s="13">
        <v>7.1</v>
      </c>
      <c r="J3191" s="11">
        <v>0.0</v>
      </c>
      <c r="K3191" s="13">
        <v>3.1</v>
      </c>
      <c r="L3191" s="13">
        <v>5.6</v>
      </c>
      <c r="M3191" s="11">
        <v>-19.0</v>
      </c>
      <c r="N3191" s="14">
        <v>0.73</v>
      </c>
      <c r="O3191" s="13">
        <v>66.8</v>
      </c>
      <c r="P3191" s="13">
        <v>8.0</v>
      </c>
      <c r="Q3191" s="13">
        <v>16.9</v>
      </c>
      <c r="R3191" s="13">
        <v>10.8</v>
      </c>
      <c r="S3191" s="13">
        <v>3.0</v>
      </c>
      <c r="T3191" s="13">
        <v>3.0</v>
      </c>
      <c r="U3191" s="13">
        <v>1.7</v>
      </c>
      <c r="V3191" s="13">
        <v>65.6</v>
      </c>
      <c r="W3191" s="11" t="str">
        <f t="shared" si="1"/>
        <v>Benchmark|Bankinter|Digital|2025</v>
      </c>
      <c r="X3191" s="15">
        <f>(MAX(0,MIN(1,1-(K3191-scaling_params!$B$2)/(scaling_params!$C$2-scaling_params!$B$2)))+MAX(0,MIN(1,(L3191-scaling_params!$B$3)/(scaling_params!$C$3-scaling_params!$B$3))))/2</f>
        <v>0.3411764706</v>
      </c>
      <c r="Y3191" s="15">
        <f>(MAX(0,MIN(1,(M3191-scaling_params!$B$4)/(scaling_params!$C$4-scaling_params!$B$4)))+MAX(0,MIN(1,(N3191-scaling_params!$B$5)/(scaling_params!$C$5-scaling_params!$B$5))))/2</f>
        <v>0.3333333333</v>
      </c>
      <c r="Z3191" s="15">
        <f>(MAX(0,MIN(1,(O3191-scaling_params!$B$6)/(scaling_params!$C$6-scaling_params!$B$6)))+MAX(0,MIN(1,1-(P3191-scaling_params!$B$7)/(scaling_params!$C$7-scaling_params!$B$7)))+MAX(0,MIN(1,(T3191-scaling_params!$B$11)/(scaling_params!$C$11-scaling_params!$B$11))))/3</f>
        <v>0.4192820826</v>
      </c>
      <c r="AA3191" s="15">
        <f>(MAX(0,MIN(1,1-(Q3191-scaling_params!$B$8)/(scaling_params!$C$8-scaling_params!$B$8)))+MAX(0,MIN(1,(R3191-scaling_params!$B$9)/(scaling_params!$C$9-scaling_params!$B$9)))+MAX(0,MIN(1,(S3191-scaling_params!$B$10)/(scaling_params!$C$10-scaling_params!$B$10))))/3</f>
        <v>0.2867082967</v>
      </c>
      <c r="AB3191" s="15">
        <f>(MAX(0,MIN(1,(U3191-scaling_params!$B$12)/(scaling_params!$C$12-scaling_params!$B$12)))+MAX(0,MIN(1,(V3191-scaling_params!$B$13)/(scaling_params!$C$13-scaling_params!$B$13))))/2</f>
        <v>0.3768181818</v>
      </c>
      <c r="AC3191" s="13">
        <f>(scaling_params!$G$2*X3191+scaling_params!$G$3*Y3191+scaling_params!$G$4*Z3191+scaling_params!$G$5*AA3191+scaling_params!$G$6*AB3191)*100</f>
        <v>35.1966299</v>
      </c>
      <c r="AD3191" s="11" t="s">
        <v>684</v>
      </c>
      <c r="AE3191" s="11">
        <f t="shared" si="2"/>
        <v>1</v>
      </c>
    </row>
    <row r="3192" ht="15.75" customHeight="1">
      <c r="A3192" s="11" t="s">
        <v>779</v>
      </c>
      <c r="B3192" s="11" t="s">
        <v>683</v>
      </c>
      <c r="C3192" s="11" t="s">
        <v>610</v>
      </c>
      <c r="D3192" s="11" t="s">
        <v>181</v>
      </c>
      <c r="E3192" s="12">
        <v>2024.0</v>
      </c>
      <c r="F3192" s="11" t="s">
        <v>166</v>
      </c>
      <c r="G3192" s="11" t="s">
        <v>167</v>
      </c>
      <c r="H3192" s="11">
        <v>2.0</v>
      </c>
      <c r="I3192" s="13">
        <v>7.4</v>
      </c>
      <c r="J3192" s="11">
        <v>0.0</v>
      </c>
      <c r="K3192" s="13">
        <v>1.7</v>
      </c>
      <c r="L3192" s="13">
        <v>7.5</v>
      </c>
      <c r="M3192" s="11">
        <v>32.0</v>
      </c>
      <c r="N3192" s="14">
        <v>0.73</v>
      </c>
      <c r="O3192" s="13">
        <v>71.1</v>
      </c>
      <c r="P3192" s="13">
        <v>5.9</v>
      </c>
      <c r="Q3192" s="13">
        <v>16.5</v>
      </c>
      <c r="R3192" s="13">
        <v>13.8</v>
      </c>
      <c r="S3192" s="13">
        <v>3.6</v>
      </c>
      <c r="T3192" s="13">
        <v>4.0</v>
      </c>
      <c r="U3192" s="13">
        <v>1.5</v>
      </c>
      <c r="V3192" s="13">
        <v>73.3</v>
      </c>
      <c r="W3192" s="11" t="str">
        <f t="shared" si="1"/>
        <v>Benchmark|Bankinter|Corporate|2024</v>
      </c>
      <c r="X3192" s="15">
        <f>(MAX(0,MIN(1,1-(K3192-scaling_params!$B$2)/(scaling_params!$C$2-scaling_params!$B$2)))+MAX(0,MIN(1,(L3192-scaling_params!$B$3)/(scaling_params!$C$3-scaling_params!$B$3))))/2</f>
        <v>0.7142156863</v>
      </c>
      <c r="Y3192" s="15">
        <f>(MAX(0,MIN(1,(M3192-scaling_params!$B$4)/(scaling_params!$C$4-scaling_params!$B$4)))+MAX(0,MIN(1,(N3192-scaling_params!$B$5)/(scaling_params!$C$5-scaling_params!$B$5))))/2</f>
        <v>0.5761904762</v>
      </c>
      <c r="Z3192" s="15">
        <f>(MAX(0,MIN(1,(O3192-scaling_params!$B$6)/(scaling_params!$C$6-scaling_params!$B$6)))+MAX(0,MIN(1,1-(P3192-scaling_params!$B$7)/(scaling_params!$C$7-scaling_params!$B$7)))+MAX(0,MIN(1,(T3192-scaling_params!$B$11)/(scaling_params!$C$11-scaling_params!$B$11))))/3</f>
        <v>0.7746664628</v>
      </c>
      <c r="AA3192" s="15">
        <f>(MAX(0,MIN(1,1-(Q3192-scaling_params!$B$8)/(scaling_params!$C$8-scaling_params!$B$8)))+MAX(0,MIN(1,(R3192-scaling_params!$B$9)/(scaling_params!$C$9-scaling_params!$B$9)))+MAX(0,MIN(1,(S3192-scaling_params!$B$10)/(scaling_params!$C$10-scaling_params!$B$10))))/3</f>
        <v>0.4872656197</v>
      </c>
      <c r="AB3192" s="15">
        <f>(MAX(0,MIN(1,(U3192-scaling_params!$B$12)/(scaling_params!$C$12-scaling_params!$B$12)))+MAX(0,MIN(1,(V3192-scaling_params!$B$13)/(scaling_params!$C$13-scaling_params!$B$13))))/2</f>
        <v>0.3968181818</v>
      </c>
      <c r="AC3192" s="13">
        <f>(scaling_params!$G$2*X3192+scaling_params!$G$3*Y3192+scaling_params!$G$4*Z3192+scaling_params!$G$5*AA3192+scaling_params!$G$6*AB3192)*100</f>
        <v>61.78753615</v>
      </c>
      <c r="AD3192" s="11" t="s">
        <v>684</v>
      </c>
      <c r="AE3192" s="11">
        <f t="shared" si="2"/>
        <v>1</v>
      </c>
    </row>
    <row r="3193" ht="15.75" customHeight="1">
      <c r="A3193" s="11" t="s">
        <v>779</v>
      </c>
      <c r="B3193" s="11" t="s">
        <v>683</v>
      </c>
      <c r="C3193" s="11" t="s">
        <v>610</v>
      </c>
      <c r="D3193" s="11" t="s">
        <v>181</v>
      </c>
      <c r="E3193" s="12">
        <v>2025.0</v>
      </c>
      <c r="F3193" s="11" t="s">
        <v>166</v>
      </c>
      <c r="G3193" s="11" t="s">
        <v>167</v>
      </c>
      <c r="H3193" s="11">
        <v>2.0</v>
      </c>
      <c r="I3193" s="13">
        <v>7.1</v>
      </c>
      <c r="J3193" s="11">
        <v>0.0</v>
      </c>
      <c r="K3193" s="13">
        <v>1.4</v>
      </c>
      <c r="L3193" s="13">
        <v>6.8</v>
      </c>
      <c r="M3193" s="11">
        <v>16.0</v>
      </c>
      <c r="N3193" s="14">
        <v>0.74</v>
      </c>
      <c r="O3193" s="13">
        <v>73.8</v>
      </c>
      <c r="P3193" s="13">
        <v>5.6</v>
      </c>
      <c r="Q3193" s="13">
        <v>14.9</v>
      </c>
      <c r="R3193" s="13">
        <v>13.8</v>
      </c>
      <c r="S3193" s="13">
        <v>3.7</v>
      </c>
      <c r="T3193" s="13">
        <v>3.7</v>
      </c>
      <c r="U3193" s="13">
        <v>2.0</v>
      </c>
      <c r="V3193" s="13">
        <v>70.1</v>
      </c>
      <c r="W3193" s="11" t="str">
        <f t="shared" si="1"/>
        <v>Benchmark|Bankinter|Corporate|2025</v>
      </c>
      <c r="X3193" s="15">
        <f>(MAX(0,MIN(1,1-(K3193-scaling_params!$B$2)/(scaling_params!$C$2-scaling_params!$B$2)))+MAX(0,MIN(1,(L3193-scaling_params!$B$3)/(scaling_params!$C$3-scaling_params!$B$3))))/2</f>
        <v>0.712745098</v>
      </c>
      <c r="Y3193" s="15">
        <f>(MAX(0,MIN(1,(M3193-scaling_params!$B$4)/(scaling_params!$C$4-scaling_params!$B$4)))+MAX(0,MIN(1,(N3193-scaling_params!$B$5)/(scaling_params!$C$5-scaling_params!$B$5))))/2</f>
        <v>0.5125</v>
      </c>
      <c r="Z3193" s="15">
        <f>(MAX(0,MIN(1,(O3193-scaling_params!$B$6)/(scaling_params!$C$6-scaling_params!$B$6)))+MAX(0,MIN(1,1-(P3193-scaling_params!$B$7)/(scaling_params!$C$7-scaling_params!$B$7)))+MAX(0,MIN(1,(T3193-scaling_params!$B$11)/(scaling_params!$C$11-scaling_params!$B$11))))/3</f>
        <v>0.8176765167</v>
      </c>
      <c r="AA3193" s="15">
        <f>(MAX(0,MIN(1,1-(Q3193-scaling_params!$B$8)/(scaling_params!$C$8-scaling_params!$B$8)))+MAX(0,MIN(1,(R3193-scaling_params!$B$9)/(scaling_params!$C$9-scaling_params!$B$9)))+MAX(0,MIN(1,(S3193-scaling_params!$B$10)/(scaling_params!$C$10-scaling_params!$B$10))))/3</f>
        <v>0.5576756019</v>
      </c>
      <c r="AB3193" s="15">
        <f>(MAX(0,MIN(1,(U3193-scaling_params!$B$12)/(scaling_params!$C$12-scaling_params!$B$12)))+MAX(0,MIN(1,(V3193-scaling_params!$B$13)/(scaling_params!$C$13-scaling_params!$B$13))))/2</f>
        <v>0.4927272727</v>
      </c>
      <c r="AC3193" s="13">
        <f>(scaling_params!$G$2*X3193+scaling_params!$G$3*Y3193+scaling_params!$G$4*Z3193+scaling_params!$G$5*AA3193+scaling_params!$G$6*AB3193)*100</f>
        <v>63.63793036</v>
      </c>
      <c r="AD3193" s="11" t="s">
        <v>684</v>
      </c>
      <c r="AE3193" s="11">
        <f t="shared" si="2"/>
        <v>1</v>
      </c>
    </row>
    <row r="3194" ht="15.75" customHeight="1">
      <c r="A3194" s="11" t="s">
        <v>780</v>
      </c>
      <c r="B3194" s="11" t="s">
        <v>683</v>
      </c>
      <c r="C3194" s="11" t="s">
        <v>610</v>
      </c>
      <c r="D3194" s="11" t="s">
        <v>177</v>
      </c>
      <c r="E3194" s="12">
        <v>2024.0</v>
      </c>
      <c r="F3194" s="11" t="s">
        <v>166</v>
      </c>
      <c r="G3194" s="11" t="s">
        <v>172</v>
      </c>
      <c r="H3194" s="11">
        <v>3.0</v>
      </c>
      <c r="I3194" s="13">
        <v>7.4</v>
      </c>
      <c r="J3194" s="11">
        <v>0.0</v>
      </c>
      <c r="K3194" s="13">
        <v>2.8</v>
      </c>
      <c r="L3194" s="13">
        <v>7.0</v>
      </c>
      <c r="M3194" s="11">
        <v>14.0</v>
      </c>
      <c r="N3194" s="14">
        <v>0.82</v>
      </c>
      <c r="O3194" s="13">
        <v>67.5</v>
      </c>
      <c r="P3194" s="13">
        <v>7.0</v>
      </c>
      <c r="Q3194" s="13">
        <v>16.5</v>
      </c>
      <c r="R3194" s="13">
        <v>18.3</v>
      </c>
      <c r="S3194" s="13">
        <v>4.0</v>
      </c>
      <c r="T3194" s="13">
        <v>3.5</v>
      </c>
      <c r="U3194" s="13">
        <v>2.1</v>
      </c>
      <c r="V3194" s="13">
        <v>83.3</v>
      </c>
      <c r="W3194" s="11" t="str">
        <f t="shared" si="1"/>
        <v>Benchmark|Bankinter|Retail|2024</v>
      </c>
      <c r="X3194" s="15">
        <f>(MAX(0,MIN(1,1-(K3194-scaling_params!$B$2)/(scaling_params!$C$2-scaling_params!$B$2)))+MAX(0,MIN(1,(L3194-scaling_params!$B$3)/(scaling_params!$C$3-scaling_params!$B$3))))/2</f>
        <v>0.4941176471</v>
      </c>
      <c r="Y3194" s="15">
        <f>(MAX(0,MIN(1,(M3194-scaling_params!$B$4)/(scaling_params!$C$4-scaling_params!$B$4)))+MAX(0,MIN(1,(N3194-scaling_params!$B$5)/(scaling_params!$C$5-scaling_params!$B$5))))/2</f>
        <v>0.6029761905</v>
      </c>
      <c r="Z3194" s="15">
        <f>(MAX(0,MIN(1,(O3194-scaling_params!$B$6)/(scaling_params!$C$6-scaling_params!$B$6)))+MAX(0,MIN(1,1-(P3194-scaling_params!$B$7)/(scaling_params!$C$7-scaling_params!$B$7)))+MAX(0,MIN(1,(T3194-scaling_params!$B$11)/(scaling_params!$C$11-scaling_params!$B$11))))/3</f>
        <v>0.5685423755</v>
      </c>
      <c r="AA3194" s="15">
        <f>(MAX(0,MIN(1,1-(Q3194-scaling_params!$B$8)/(scaling_params!$C$8-scaling_params!$B$8)))+MAX(0,MIN(1,(R3194-scaling_params!$B$9)/(scaling_params!$C$9-scaling_params!$B$9)))+MAX(0,MIN(1,(S3194-scaling_params!$B$10)/(scaling_params!$C$10-scaling_params!$B$10))))/3</f>
        <v>0.7163547237</v>
      </c>
      <c r="AB3194" s="15">
        <f>(MAX(0,MIN(1,(U3194-scaling_params!$B$12)/(scaling_params!$C$12-scaling_params!$B$12)))+MAX(0,MIN(1,(V3194-scaling_params!$B$13)/(scaling_params!$C$13-scaling_params!$B$13))))/2</f>
        <v>0.6377272727</v>
      </c>
      <c r="AC3194" s="13">
        <f>(scaling_params!$G$2*X3194+scaling_params!$G$3*Y3194+scaling_params!$G$4*Z3194+scaling_params!$G$5*AA3194+scaling_params!$G$6*AB3194)*100</f>
        <v>59.27547596</v>
      </c>
      <c r="AD3194" s="11" t="s">
        <v>684</v>
      </c>
      <c r="AE3194" s="11">
        <f t="shared" si="2"/>
        <v>1</v>
      </c>
    </row>
    <row r="3195" ht="15.75" customHeight="1">
      <c r="A3195" s="11" t="s">
        <v>780</v>
      </c>
      <c r="B3195" s="11" t="s">
        <v>683</v>
      </c>
      <c r="C3195" s="11" t="s">
        <v>610</v>
      </c>
      <c r="D3195" s="11" t="s">
        <v>177</v>
      </c>
      <c r="E3195" s="12">
        <v>2025.0</v>
      </c>
      <c r="F3195" s="11" t="s">
        <v>166</v>
      </c>
      <c r="G3195" s="11" t="s">
        <v>172</v>
      </c>
      <c r="H3195" s="11">
        <v>3.0</v>
      </c>
      <c r="I3195" s="13">
        <v>7.1</v>
      </c>
      <c r="J3195" s="11">
        <v>0.0</v>
      </c>
      <c r="K3195" s="13">
        <v>2.6</v>
      </c>
      <c r="L3195" s="13">
        <v>7.7</v>
      </c>
      <c r="M3195" s="11">
        <v>26.0</v>
      </c>
      <c r="N3195" s="14">
        <v>0.84</v>
      </c>
      <c r="O3195" s="13">
        <v>71.2</v>
      </c>
      <c r="P3195" s="13">
        <v>7.4</v>
      </c>
      <c r="Q3195" s="13">
        <v>15.2</v>
      </c>
      <c r="R3195" s="13">
        <v>14.6</v>
      </c>
      <c r="S3195" s="13">
        <v>3.8</v>
      </c>
      <c r="T3195" s="13">
        <v>4.0</v>
      </c>
      <c r="U3195" s="13">
        <v>1.9</v>
      </c>
      <c r="V3195" s="13">
        <v>89.7</v>
      </c>
      <c r="W3195" s="11" t="str">
        <f t="shared" si="1"/>
        <v>Benchmark|Bankinter|Retail|2025</v>
      </c>
      <c r="X3195" s="15">
        <f>(MAX(0,MIN(1,1-(K3195-scaling_params!$B$2)/(scaling_params!$C$2-scaling_params!$B$2)))+MAX(0,MIN(1,(L3195-scaling_params!$B$3)/(scaling_params!$C$3-scaling_params!$B$3))))/2</f>
        <v>0.5789215686</v>
      </c>
      <c r="Y3195" s="15">
        <f>(MAX(0,MIN(1,(M3195-scaling_params!$B$4)/(scaling_params!$C$4-scaling_params!$B$4)))+MAX(0,MIN(1,(N3195-scaling_params!$B$5)/(scaling_params!$C$5-scaling_params!$B$5))))/2</f>
        <v>0.6851190476</v>
      </c>
      <c r="Z3195" s="15">
        <f>(MAX(0,MIN(1,(O3195-scaling_params!$B$6)/(scaling_params!$C$6-scaling_params!$B$6)))+MAX(0,MIN(1,1-(P3195-scaling_params!$B$7)/(scaling_params!$C$7-scaling_params!$B$7)))+MAX(0,MIN(1,(T3195-scaling_params!$B$11)/(scaling_params!$C$11-scaling_params!$B$11))))/3</f>
        <v>0.6411814927</v>
      </c>
      <c r="AA3195" s="15">
        <f>(MAX(0,MIN(1,1-(Q3195-scaling_params!$B$8)/(scaling_params!$C$8-scaling_params!$B$8)))+MAX(0,MIN(1,(R3195-scaling_params!$B$9)/(scaling_params!$C$9-scaling_params!$B$9)))+MAX(0,MIN(1,(S3195-scaling_params!$B$10)/(scaling_params!$C$10-scaling_params!$B$10))))/3</f>
        <v>0.5898711614</v>
      </c>
      <c r="AB3195" s="15">
        <f>(MAX(0,MIN(1,(U3195-scaling_params!$B$12)/(scaling_params!$C$12-scaling_params!$B$12)))+MAX(0,MIN(1,(V3195-scaling_params!$B$13)/(scaling_params!$C$13-scaling_params!$B$13))))/2</f>
        <v>0.6459090909</v>
      </c>
      <c r="AC3195" s="13">
        <f>(scaling_params!$G$2*X3195+scaling_params!$G$3*Y3195+scaling_params!$G$4*Z3195+scaling_params!$G$5*AA3195+scaling_params!$G$6*AB3195)*100</f>
        <v>62.77617927</v>
      </c>
      <c r="AD3195" s="11" t="s">
        <v>684</v>
      </c>
      <c r="AE3195" s="11">
        <f t="shared" si="2"/>
        <v>1</v>
      </c>
    </row>
    <row r="3196" ht="15.75" customHeight="1">
      <c r="A3196" s="11" t="s">
        <v>781</v>
      </c>
      <c r="B3196" s="11" t="s">
        <v>683</v>
      </c>
      <c r="C3196" s="11" t="s">
        <v>610</v>
      </c>
      <c r="D3196" s="11" t="s">
        <v>170</v>
      </c>
      <c r="E3196" s="12">
        <v>2024.0</v>
      </c>
      <c r="F3196" s="11" t="s">
        <v>166</v>
      </c>
      <c r="G3196" s="11" t="s">
        <v>172</v>
      </c>
      <c r="H3196" s="11">
        <v>3.0</v>
      </c>
      <c r="I3196" s="13">
        <v>7.4</v>
      </c>
      <c r="J3196" s="11">
        <v>0.0</v>
      </c>
      <c r="K3196" s="13">
        <v>1.8</v>
      </c>
      <c r="L3196" s="13">
        <v>8.1</v>
      </c>
      <c r="M3196" s="11">
        <v>22.0</v>
      </c>
      <c r="N3196" s="14">
        <v>0.78</v>
      </c>
      <c r="O3196" s="13">
        <v>71.6</v>
      </c>
      <c r="P3196" s="13">
        <v>7.4</v>
      </c>
      <c r="Q3196" s="13">
        <v>14.9</v>
      </c>
      <c r="R3196" s="13">
        <v>14.2</v>
      </c>
      <c r="S3196" s="13">
        <v>3.8</v>
      </c>
      <c r="T3196" s="13">
        <v>4.2</v>
      </c>
      <c r="U3196" s="13">
        <v>2.2</v>
      </c>
      <c r="V3196" s="13">
        <v>79.0</v>
      </c>
      <c r="W3196" s="11" t="str">
        <f t="shared" si="1"/>
        <v>Benchmark|Bankinter|Risk|2024</v>
      </c>
      <c r="X3196" s="15">
        <f>(MAX(0,MIN(1,1-(K3196-scaling_params!$B$2)/(scaling_params!$C$2-scaling_params!$B$2)))+MAX(0,MIN(1,(L3196-scaling_params!$B$3)/(scaling_params!$C$3-scaling_params!$B$3))))/2</f>
        <v>0.7416666667</v>
      </c>
      <c r="Y3196" s="15">
        <f>(MAX(0,MIN(1,(M3196-scaling_params!$B$4)/(scaling_params!$C$4-scaling_params!$B$4)))+MAX(0,MIN(1,(N3196-scaling_params!$B$5)/(scaling_params!$C$5-scaling_params!$B$5))))/2</f>
        <v>0.5910714286</v>
      </c>
      <c r="Z3196" s="15">
        <f>(MAX(0,MIN(1,(O3196-scaling_params!$B$6)/(scaling_params!$C$6-scaling_params!$B$6)))+MAX(0,MIN(1,1-(P3196-scaling_params!$B$7)/(scaling_params!$C$7-scaling_params!$B$7)))+MAX(0,MIN(1,(T3196-scaling_params!$B$11)/(scaling_params!$C$11-scaling_params!$B$11))))/3</f>
        <v>0.6668297718</v>
      </c>
      <c r="AA3196" s="15">
        <f>(MAX(0,MIN(1,1-(Q3196-scaling_params!$B$8)/(scaling_params!$C$8-scaling_params!$B$8)))+MAX(0,MIN(1,(R3196-scaling_params!$B$9)/(scaling_params!$C$9-scaling_params!$B$9)))+MAX(0,MIN(1,(S3196-scaling_params!$B$10)/(scaling_params!$C$10-scaling_params!$B$10))))/3</f>
        <v>0.5843571606</v>
      </c>
      <c r="AB3196" s="15">
        <f>(MAX(0,MIN(1,(U3196-scaling_params!$B$12)/(scaling_params!$C$12-scaling_params!$B$12)))+MAX(0,MIN(1,(V3196-scaling_params!$B$13)/(scaling_params!$C$13-scaling_params!$B$13))))/2</f>
        <v>0.6236363636</v>
      </c>
      <c r="AC3196" s="13">
        <f>(scaling_params!$G$2*X3196+scaling_params!$G$3*Y3196+scaling_params!$G$4*Z3196+scaling_params!$G$5*AA3196+scaling_params!$G$6*AB3196)*100</f>
        <v>64.63343999</v>
      </c>
      <c r="AD3196" s="11" t="s">
        <v>684</v>
      </c>
      <c r="AE3196" s="11">
        <f t="shared" si="2"/>
        <v>1</v>
      </c>
    </row>
    <row r="3197" ht="15.75" customHeight="1">
      <c r="A3197" s="11" t="s">
        <v>781</v>
      </c>
      <c r="B3197" s="11" t="s">
        <v>683</v>
      </c>
      <c r="C3197" s="11" t="s">
        <v>610</v>
      </c>
      <c r="D3197" s="11" t="s">
        <v>170</v>
      </c>
      <c r="E3197" s="12">
        <v>2025.0</v>
      </c>
      <c r="F3197" s="11" t="s">
        <v>166</v>
      </c>
      <c r="G3197" s="11" t="s">
        <v>172</v>
      </c>
      <c r="H3197" s="11">
        <v>3.0</v>
      </c>
      <c r="I3197" s="13">
        <v>7.1</v>
      </c>
      <c r="J3197" s="11">
        <v>0.0</v>
      </c>
      <c r="K3197" s="13">
        <v>2.2</v>
      </c>
      <c r="L3197" s="13">
        <v>6.9</v>
      </c>
      <c r="M3197" s="11">
        <v>26.0</v>
      </c>
      <c r="N3197" s="14">
        <v>0.89</v>
      </c>
      <c r="O3197" s="13">
        <v>69.7</v>
      </c>
      <c r="P3197" s="13">
        <v>6.4</v>
      </c>
      <c r="Q3197" s="13">
        <v>14.4</v>
      </c>
      <c r="R3197" s="13">
        <v>16.0</v>
      </c>
      <c r="S3197" s="13">
        <v>4.3</v>
      </c>
      <c r="T3197" s="13">
        <v>4.6</v>
      </c>
      <c r="U3197" s="13">
        <v>2.0</v>
      </c>
      <c r="V3197" s="13">
        <v>78.5</v>
      </c>
      <c r="W3197" s="11" t="str">
        <f t="shared" si="1"/>
        <v>Benchmark|Bankinter|Risk|2025</v>
      </c>
      <c r="X3197" s="15">
        <f>(MAX(0,MIN(1,1-(K3197-scaling_params!$B$2)/(scaling_params!$C$2-scaling_params!$B$2)))+MAX(0,MIN(1,(L3197-scaling_params!$B$3)/(scaling_params!$C$3-scaling_params!$B$3))))/2</f>
        <v>0.5867647059</v>
      </c>
      <c r="Y3197" s="15">
        <f>(MAX(0,MIN(1,(M3197-scaling_params!$B$4)/(scaling_params!$C$4-scaling_params!$B$4)))+MAX(0,MIN(1,(N3197-scaling_params!$B$5)/(scaling_params!$C$5-scaling_params!$B$5))))/2</f>
        <v>0.7476190476</v>
      </c>
      <c r="Z3197" s="15">
        <f>(MAX(0,MIN(1,(O3197-scaling_params!$B$6)/(scaling_params!$C$6-scaling_params!$B$6)))+MAX(0,MIN(1,1-(P3197-scaling_params!$B$7)/(scaling_params!$C$7-scaling_params!$B$7)))+MAX(0,MIN(1,(T3197-scaling_params!$B$11)/(scaling_params!$C$11-scaling_params!$B$11))))/3</f>
        <v>0.7636619647</v>
      </c>
      <c r="AA3197" s="15">
        <f>(MAX(0,MIN(1,1-(Q3197-scaling_params!$B$8)/(scaling_params!$C$8-scaling_params!$B$8)))+MAX(0,MIN(1,(R3197-scaling_params!$B$9)/(scaling_params!$C$9-scaling_params!$B$9)))+MAX(0,MIN(1,(S3197-scaling_params!$B$10)/(scaling_params!$C$10-scaling_params!$B$10))))/3</f>
        <v>0.7282655295</v>
      </c>
      <c r="AB3197" s="15">
        <f>(MAX(0,MIN(1,(U3197-scaling_params!$B$12)/(scaling_params!$C$12-scaling_params!$B$12)))+MAX(0,MIN(1,(V3197-scaling_params!$B$13)/(scaling_params!$C$13-scaling_params!$B$13))))/2</f>
        <v>0.5690909091</v>
      </c>
      <c r="AC3197" s="13">
        <f>(scaling_params!$G$2*X3197+scaling_params!$G$3*Y3197+scaling_params!$G$4*Z3197+scaling_params!$G$5*AA3197+scaling_params!$G$6*AB3197)*100</f>
        <v>68.83682042</v>
      </c>
      <c r="AD3197" s="11" t="s">
        <v>684</v>
      </c>
      <c r="AE3197" s="11">
        <f t="shared" si="2"/>
        <v>1</v>
      </c>
    </row>
    <row r="3198" ht="15.75" customHeight="1">
      <c r="A3198" s="11" t="s">
        <v>782</v>
      </c>
      <c r="B3198" s="11" t="s">
        <v>683</v>
      </c>
      <c r="C3198" s="11" t="s">
        <v>610</v>
      </c>
      <c r="D3198" s="11" t="s">
        <v>181</v>
      </c>
      <c r="E3198" s="12">
        <v>2024.0</v>
      </c>
      <c r="F3198" s="11" t="s">
        <v>171</v>
      </c>
      <c r="G3198" s="11" t="s">
        <v>167</v>
      </c>
      <c r="H3198" s="11">
        <v>2.0</v>
      </c>
      <c r="I3198" s="13">
        <v>7.4</v>
      </c>
      <c r="J3198" s="11">
        <v>0.0</v>
      </c>
      <c r="K3198" s="13">
        <v>1.7</v>
      </c>
      <c r="L3198" s="13">
        <v>6.8</v>
      </c>
      <c r="M3198" s="11">
        <v>30.0</v>
      </c>
      <c r="N3198" s="14">
        <v>0.83</v>
      </c>
      <c r="O3198" s="13">
        <v>71.1</v>
      </c>
      <c r="P3198" s="13">
        <v>5.9</v>
      </c>
      <c r="Q3198" s="13">
        <v>16.5</v>
      </c>
      <c r="R3198" s="13">
        <v>13.8</v>
      </c>
      <c r="S3198" s="13">
        <v>4.1</v>
      </c>
      <c r="T3198" s="13">
        <v>3.4</v>
      </c>
      <c r="U3198" s="13">
        <v>1.5</v>
      </c>
      <c r="V3198" s="13">
        <v>74.2</v>
      </c>
      <c r="W3198" s="11" t="str">
        <f t="shared" si="1"/>
        <v>Benchmark|Bankinter|Corporate|2024</v>
      </c>
      <c r="X3198" s="15">
        <f>(MAX(0,MIN(1,1-(K3198-scaling_params!$B$2)/(scaling_params!$C$2-scaling_params!$B$2)))+MAX(0,MIN(1,(L3198-scaling_params!$B$3)/(scaling_params!$C$3-scaling_params!$B$3))))/2</f>
        <v>0.662745098</v>
      </c>
      <c r="Y3198" s="15">
        <f>(MAX(0,MIN(1,(M3198-scaling_params!$B$4)/(scaling_params!$C$4-scaling_params!$B$4)))+MAX(0,MIN(1,(N3198-scaling_params!$B$5)/(scaling_params!$C$5-scaling_params!$B$5))))/2</f>
        <v>0.6916666667</v>
      </c>
      <c r="Z3198" s="15">
        <f>(MAX(0,MIN(1,(O3198-scaling_params!$B$6)/(scaling_params!$C$6-scaling_params!$B$6)))+MAX(0,MIN(1,1-(P3198-scaling_params!$B$7)/(scaling_params!$C$7-scaling_params!$B$7)))+MAX(0,MIN(1,(T3198-scaling_params!$B$11)/(scaling_params!$C$11-scaling_params!$B$11))))/3</f>
        <v>0.7175236056</v>
      </c>
      <c r="AA3198" s="15">
        <f>(MAX(0,MIN(1,1-(Q3198-scaling_params!$B$8)/(scaling_params!$C$8-scaling_params!$B$8)))+MAX(0,MIN(1,(R3198-scaling_params!$B$9)/(scaling_params!$C$9-scaling_params!$B$9)))+MAX(0,MIN(1,(S3198-scaling_params!$B$10)/(scaling_params!$C$10-scaling_params!$B$10))))/3</f>
        <v>0.5362852276</v>
      </c>
      <c r="AB3198" s="15">
        <f>(MAX(0,MIN(1,(U3198-scaling_params!$B$12)/(scaling_params!$C$12-scaling_params!$B$12)))+MAX(0,MIN(1,(V3198-scaling_params!$B$13)/(scaling_params!$C$13-scaling_params!$B$13))))/2</f>
        <v>0.405</v>
      </c>
      <c r="AC3198" s="13">
        <f>(scaling_params!$G$2*X3198+scaling_params!$G$3*Y3198+scaling_params!$G$4*Z3198+scaling_params!$G$5*AA3198+scaling_params!$G$6*AB3198)*100</f>
        <v>62.90810121</v>
      </c>
      <c r="AD3198" s="11" t="s">
        <v>684</v>
      </c>
      <c r="AE3198" s="11">
        <f t="shared" si="2"/>
        <v>1</v>
      </c>
    </row>
    <row r="3199" ht="15.75" customHeight="1">
      <c r="A3199" s="11" t="s">
        <v>782</v>
      </c>
      <c r="B3199" s="11" t="s">
        <v>683</v>
      </c>
      <c r="C3199" s="11" t="s">
        <v>610</v>
      </c>
      <c r="D3199" s="11" t="s">
        <v>181</v>
      </c>
      <c r="E3199" s="12">
        <v>2025.0</v>
      </c>
      <c r="F3199" s="11" t="s">
        <v>171</v>
      </c>
      <c r="G3199" s="11" t="s">
        <v>167</v>
      </c>
      <c r="H3199" s="11">
        <v>2.0</v>
      </c>
      <c r="I3199" s="13">
        <v>7.1</v>
      </c>
      <c r="J3199" s="11">
        <v>0.0</v>
      </c>
      <c r="K3199" s="13">
        <v>1.4</v>
      </c>
      <c r="L3199" s="13">
        <v>7.5</v>
      </c>
      <c r="M3199" s="11">
        <v>14.0</v>
      </c>
      <c r="N3199" s="14">
        <v>0.83</v>
      </c>
      <c r="O3199" s="13">
        <v>73.8</v>
      </c>
      <c r="P3199" s="13">
        <v>5.6</v>
      </c>
      <c r="Q3199" s="13">
        <v>14.9</v>
      </c>
      <c r="R3199" s="13">
        <v>13.8</v>
      </c>
      <c r="S3199" s="13">
        <v>4.4</v>
      </c>
      <c r="T3199" s="13">
        <v>4.5</v>
      </c>
      <c r="U3199" s="13">
        <v>2.0</v>
      </c>
      <c r="V3199" s="13">
        <v>84.4</v>
      </c>
      <c r="W3199" s="11" t="str">
        <f t="shared" si="1"/>
        <v>Benchmark|Bankinter|Corporate|2025</v>
      </c>
      <c r="X3199" s="15">
        <f>(MAX(0,MIN(1,1-(K3199-scaling_params!$B$2)/(scaling_params!$C$2-scaling_params!$B$2)))+MAX(0,MIN(1,(L3199-scaling_params!$B$3)/(scaling_params!$C$3-scaling_params!$B$3))))/2</f>
        <v>0.7642156863</v>
      </c>
      <c r="Y3199" s="15">
        <f>(MAX(0,MIN(1,(M3199-scaling_params!$B$4)/(scaling_params!$C$4-scaling_params!$B$4)))+MAX(0,MIN(1,(N3199-scaling_params!$B$5)/(scaling_params!$C$5-scaling_params!$B$5))))/2</f>
        <v>0.6154761905</v>
      </c>
      <c r="Z3199" s="15">
        <f>(MAX(0,MIN(1,(O3199-scaling_params!$B$6)/(scaling_params!$C$6-scaling_params!$B$6)))+MAX(0,MIN(1,1-(P3199-scaling_params!$B$7)/(scaling_params!$C$7-scaling_params!$B$7)))+MAX(0,MIN(1,(T3199-scaling_params!$B$11)/(scaling_params!$C$11-scaling_params!$B$11))))/3</f>
        <v>0.8938669929</v>
      </c>
      <c r="AA3199" s="15">
        <f>(MAX(0,MIN(1,1-(Q3199-scaling_params!$B$8)/(scaling_params!$C$8-scaling_params!$B$8)))+MAX(0,MIN(1,(R3199-scaling_params!$B$9)/(scaling_params!$C$9-scaling_params!$B$9)))+MAX(0,MIN(1,(S3199-scaling_params!$B$10)/(scaling_params!$C$10-scaling_params!$B$10))))/3</f>
        <v>0.6263030529</v>
      </c>
      <c r="AB3199" s="15">
        <f>(MAX(0,MIN(1,(U3199-scaling_params!$B$12)/(scaling_params!$C$12-scaling_params!$B$12)))+MAX(0,MIN(1,(V3199-scaling_params!$B$13)/(scaling_params!$C$13-scaling_params!$B$13))))/2</f>
        <v>0.6227272727</v>
      </c>
      <c r="AC3199" s="13">
        <f>(scaling_params!$G$2*X3199+scaling_params!$G$3*Y3199+scaling_params!$G$4*Z3199+scaling_params!$G$5*AA3199+scaling_params!$G$6*AB3199)*100</f>
        <v>71.79974898</v>
      </c>
      <c r="AD3199" s="11" t="s">
        <v>684</v>
      </c>
      <c r="AE3199" s="11">
        <f t="shared" si="2"/>
        <v>1</v>
      </c>
    </row>
    <row r="3200" ht="15.75" customHeight="1">
      <c r="A3200" s="11" t="s">
        <v>783</v>
      </c>
      <c r="B3200" s="11" t="s">
        <v>683</v>
      </c>
      <c r="C3200" s="11" t="s">
        <v>610</v>
      </c>
      <c r="D3200" s="11" t="s">
        <v>165</v>
      </c>
      <c r="E3200" s="12">
        <v>2024.0</v>
      </c>
      <c r="F3200" s="11" t="s">
        <v>166</v>
      </c>
      <c r="G3200" s="11" t="s">
        <v>184</v>
      </c>
      <c r="H3200" s="11">
        <v>4.0</v>
      </c>
      <c r="I3200" s="13">
        <v>7.4</v>
      </c>
      <c r="J3200" s="11">
        <v>0.0</v>
      </c>
      <c r="K3200" s="13">
        <v>3.3</v>
      </c>
      <c r="L3200" s="13">
        <v>5.9</v>
      </c>
      <c r="M3200" s="11">
        <v>14.0</v>
      </c>
      <c r="N3200" s="14">
        <v>0.72</v>
      </c>
      <c r="O3200" s="13">
        <v>65.3</v>
      </c>
      <c r="P3200" s="13">
        <v>7.3</v>
      </c>
      <c r="Q3200" s="13">
        <v>15.9</v>
      </c>
      <c r="R3200" s="13">
        <v>12.6</v>
      </c>
      <c r="S3200" s="13">
        <v>3.3</v>
      </c>
      <c r="T3200" s="13">
        <v>3.8</v>
      </c>
      <c r="U3200" s="13">
        <v>1.5</v>
      </c>
      <c r="V3200" s="13">
        <v>72.2</v>
      </c>
      <c r="W3200" s="11" t="str">
        <f t="shared" si="1"/>
        <v>Benchmark|Bankinter|Operations|2024</v>
      </c>
      <c r="X3200" s="15">
        <f>(MAX(0,MIN(1,1-(K3200-scaling_params!$B$2)/(scaling_params!$C$2-scaling_params!$B$2)))+MAX(0,MIN(1,(L3200-scaling_params!$B$3)/(scaling_params!$C$3-scaling_params!$B$3))))/2</f>
        <v>0.3299019608</v>
      </c>
      <c r="Y3200" s="15">
        <f>(MAX(0,MIN(1,(M3200-scaling_params!$B$4)/(scaling_params!$C$4-scaling_params!$B$4)))+MAX(0,MIN(1,(N3200-scaling_params!$B$5)/(scaling_params!$C$5-scaling_params!$B$5))))/2</f>
        <v>0.4779761905</v>
      </c>
      <c r="Z3200" s="15">
        <f>(MAX(0,MIN(1,(O3200-scaling_params!$B$6)/(scaling_params!$C$6-scaling_params!$B$6)))+MAX(0,MIN(1,1-(P3200-scaling_params!$B$7)/(scaling_params!$C$7-scaling_params!$B$7)))+MAX(0,MIN(1,(T3200-scaling_params!$B$11)/(scaling_params!$C$11-scaling_params!$B$11))))/3</f>
        <v>0.5337831467</v>
      </c>
      <c r="AA3200" s="15">
        <f>(MAX(0,MIN(1,1-(Q3200-scaling_params!$B$8)/(scaling_params!$C$8-scaling_params!$B$8)))+MAX(0,MIN(1,(R3200-scaling_params!$B$9)/(scaling_params!$C$9-scaling_params!$B$9)))+MAX(0,MIN(1,(S3200-scaling_params!$B$10)/(scaling_params!$C$10-scaling_params!$B$10))))/3</f>
        <v>0.4299482163</v>
      </c>
      <c r="AB3200" s="15">
        <f>(MAX(0,MIN(1,(U3200-scaling_params!$B$12)/(scaling_params!$C$12-scaling_params!$B$12)))+MAX(0,MIN(1,(V3200-scaling_params!$B$13)/(scaling_params!$C$13-scaling_params!$B$13))))/2</f>
        <v>0.3868181818</v>
      </c>
      <c r="AC3200" s="13">
        <f>(scaling_params!$G$2*X3200+scaling_params!$G$3*Y3200+scaling_params!$G$4*Z3200+scaling_params!$G$5*AA3200+scaling_params!$G$6*AB3200)*100</f>
        <v>43.66058365</v>
      </c>
      <c r="AD3200" s="11" t="s">
        <v>684</v>
      </c>
      <c r="AE3200" s="11">
        <f t="shared" si="2"/>
        <v>1</v>
      </c>
    </row>
    <row r="3201" ht="15.75" customHeight="1">
      <c r="A3201" s="11" t="s">
        <v>783</v>
      </c>
      <c r="B3201" s="11" t="s">
        <v>683</v>
      </c>
      <c r="C3201" s="11" t="s">
        <v>610</v>
      </c>
      <c r="D3201" s="11" t="s">
        <v>165</v>
      </c>
      <c r="E3201" s="12">
        <v>2025.0</v>
      </c>
      <c r="F3201" s="11" t="s">
        <v>166</v>
      </c>
      <c r="G3201" s="11" t="s">
        <v>184</v>
      </c>
      <c r="H3201" s="11">
        <v>4.0</v>
      </c>
      <c r="I3201" s="13">
        <v>7.1</v>
      </c>
      <c r="J3201" s="11">
        <v>0.0</v>
      </c>
      <c r="K3201" s="13">
        <v>3.5</v>
      </c>
      <c r="L3201" s="13">
        <v>7.1</v>
      </c>
      <c r="M3201" s="11">
        <v>15.0</v>
      </c>
      <c r="N3201" s="14">
        <v>0.76</v>
      </c>
      <c r="O3201" s="13">
        <v>67.6</v>
      </c>
      <c r="P3201" s="13">
        <v>7.3</v>
      </c>
      <c r="Q3201" s="13">
        <v>15.9</v>
      </c>
      <c r="R3201" s="13">
        <v>13.5</v>
      </c>
      <c r="S3201" s="13">
        <v>3.8</v>
      </c>
      <c r="T3201" s="13">
        <v>2.8</v>
      </c>
      <c r="U3201" s="13">
        <v>2.1</v>
      </c>
      <c r="V3201" s="13">
        <v>67.0</v>
      </c>
      <c r="W3201" s="11" t="str">
        <f t="shared" si="1"/>
        <v>Benchmark|Bankinter|Operations|2025</v>
      </c>
      <c r="X3201" s="15">
        <f>(MAX(0,MIN(1,1-(K3201-scaling_params!$B$2)/(scaling_params!$C$2-scaling_params!$B$2)))+MAX(0,MIN(1,(L3201-scaling_params!$B$3)/(scaling_params!$C$3-scaling_params!$B$3))))/2</f>
        <v>0.3848039216</v>
      </c>
      <c r="Y3201" s="15">
        <f>(MAX(0,MIN(1,(M3201-scaling_params!$B$4)/(scaling_params!$C$4-scaling_params!$B$4)))+MAX(0,MIN(1,(N3201-scaling_params!$B$5)/(scaling_params!$C$5-scaling_params!$B$5))))/2</f>
        <v>0.5327380952</v>
      </c>
      <c r="Z3201" s="15">
        <f>(MAX(0,MIN(1,(O3201-scaling_params!$B$6)/(scaling_params!$C$6-scaling_params!$B$6)))+MAX(0,MIN(1,1-(P3201-scaling_params!$B$7)/(scaling_params!$C$7-scaling_params!$B$7)))+MAX(0,MIN(1,(T3201-scaling_params!$B$11)/(scaling_params!$C$11-scaling_params!$B$11))))/3</f>
        <v>0.4764988468</v>
      </c>
      <c r="AA3201" s="15">
        <f>(MAX(0,MIN(1,1-(Q3201-scaling_params!$B$8)/(scaling_params!$C$8-scaling_params!$B$8)))+MAX(0,MIN(1,(R3201-scaling_params!$B$9)/(scaling_params!$C$9-scaling_params!$B$9)))+MAX(0,MIN(1,(S3201-scaling_params!$B$10)/(scaling_params!$C$10-scaling_params!$B$10))))/3</f>
        <v>0.5169425077</v>
      </c>
      <c r="AB3201" s="15">
        <f>(MAX(0,MIN(1,(U3201-scaling_params!$B$12)/(scaling_params!$C$12-scaling_params!$B$12)))+MAX(0,MIN(1,(V3201-scaling_params!$B$13)/(scaling_params!$C$13-scaling_params!$B$13))))/2</f>
        <v>0.4895454545</v>
      </c>
      <c r="AC3201" s="13">
        <f>(scaling_params!$G$2*X3201+scaling_params!$G$3*Y3201+scaling_params!$G$4*Z3201+scaling_params!$G$5*AA3201+scaling_params!$G$6*AB3201)*100</f>
        <v>47.63478479</v>
      </c>
      <c r="AD3201" s="11" t="s">
        <v>684</v>
      </c>
      <c r="AE3201" s="11">
        <f t="shared" si="2"/>
        <v>1</v>
      </c>
    </row>
    <row r="3202" ht="15.75" customHeight="1">
      <c r="A3202" s="11" t="s">
        <v>784</v>
      </c>
      <c r="B3202" s="11" t="s">
        <v>785</v>
      </c>
      <c r="C3202" s="11" t="s">
        <v>164</v>
      </c>
      <c r="D3202" s="11" t="s">
        <v>170</v>
      </c>
      <c r="E3202" s="12">
        <v>2024.0</v>
      </c>
      <c r="F3202" s="11" t="s">
        <v>171</v>
      </c>
      <c r="G3202" s="11" t="s">
        <v>167</v>
      </c>
      <c r="H3202" s="11">
        <v>1.0</v>
      </c>
      <c r="I3202" s="13">
        <v>15.8</v>
      </c>
      <c r="J3202" s="11">
        <v>0.0</v>
      </c>
      <c r="K3202" s="13">
        <v>3.2</v>
      </c>
      <c r="L3202" s="13">
        <v>7.3</v>
      </c>
      <c r="M3202" s="11">
        <v>-1.0</v>
      </c>
      <c r="N3202" s="14">
        <v>0.84</v>
      </c>
      <c r="O3202" s="13">
        <v>70.8</v>
      </c>
      <c r="P3202" s="13">
        <v>7.1</v>
      </c>
      <c r="Q3202" s="13">
        <v>14.1</v>
      </c>
      <c r="R3202" s="13">
        <v>14.4</v>
      </c>
      <c r="S3202" s="13">
        <v>3.3</v>
      </c>
      <c r="T3202" s="13">
        <v>3.0</v>
      </c>
      <c r="U3202" s="13">
        <v>2.2</v>
      </c>
      <c r="V3202" s="13">
        <v>71.3</v>
      </c>
      <c r="W3202" s="11" t="str">
        <f t="shared" si="1"/>
        <v>Benchmark|CaixaBank|Risk|2024</v>
      </c>
      <c r="X3202" s="15">
        <f>(MAX(0,MIN(1,1-(K3202-scaling_params!$B$2)/(scaling_params!$C$2-scaling_params!$B$2)))+MAX(0,MIN(1,(L3202-scaling_params!$B$3)/(scaling_params!$C$3-scaling_params!$B$3))))/2</f>
        <v>0.4495098039</v>
      </c>
      <c r="Y3202" s="15">
        <f>(MAX(0,MIN(1,(M3202-scaling_params!$B$4)/(scaling_params!$C$4-scaling_params!$B$4)))+MAX(0,MIN(1,(N3202-scaling_params!$B$5)/(scaling_params!$C$5-scaling_params!$B$5))))/2</f>
        <v>0.556547619</v>
      </c>
      <c r="Z3202" s="15">
        <f>(MAX(0,MIN(1,(O3202-scaling_params!$B$6)/(scaling_params!$C$6-scaling_params!$B$6)))+MAX(0,MIN(1,1-(P3202-scaling_params!$B$7)/(scaling_params!$C$7-scaling_params!$B$7)))+MAX(0,MIN(1,(T3202-scaling_params!$B$11)/(scaling_params!$C$11-scaling_params!$B$11))))/3</f>
        <v>0.5663697644</v>
      </c>
      <c r="AA3202" s="15">
        <f>(MAX(0,MIN(1,1-(Q3202-scaling_params!$B$8)/(scaling_params!$C$8-scaling_params!$B$8)))+MAX(0,MIN(1,(R3202-scaling_params!$B$9)/(scaling_params!$C$9-scaling_params!$B$9)))+MAX(0,MIN(1,(S3202-scaling_params!$B$10)/(scaling_params!$C$10-scaling_params!$B$10))))/3</f>
        <v>0.5740794016</v>
      </c>
      <c r="AB3202" s="15">
        <f>(MAX(0,MIN(1,(U3202-scaling_params!$B$12)/(scaling_params!$C$12-scaling_params!$B$12)))+MAX(0,MIN(1,(V3202-scaling_params!$B$13)/(scaling_params!$C$13-scaling_params!$B$13))))/2</f>
        <v>0.5536363636</v>
      </c>
      <c r="AC3202" s="13">
        <f>(scaling_params!$G$2*X3202+scaling_params!$G$3*Y3202+scaling_params!$G$4*Z3202+scaling_params!$G$5*AA3202+scaling_params!$G$6*AB3202)*100</f>
        <v>53.58874546</v>
      </c>
      <c r="AD3202" s="11" t="s">
        <v>684</v>
      </c>
      <c r="AE3202" s="11">
        <f t="shared" si="2"/>
        <v>1</v>
      </c>
    </row>
    <row r="3203" ht="15.75" customHeight="1">
      <c r="A3203" s="11" t="s">
        <v>784</v>
      </c>
      <c r="B3203" s="11" t="s">
        <v>785</v>
      </c>
      <c r="C3203" s="11" t="s">
        <v>164</v>
      </c>
      <c r="D3203" s="11" t="s">
        <v>170</v>
      </c>
      <c r="E3203" s="12">
        <v>2025.0</v>
      </c>
      <c r="F3203" s="11" t="s">
        <v>171</v>
      </c>
      <c r="G3203" s="11" t="s">
        <v>167</v>
      </c>
      <c r="H3203" s="11">
        <v>1.0</v>
      </c>
      <c r="I3203" s="13">
        <v>15.2</v>
      </c>
      <c r="J3203" s="11">
        <v>0.0</v>
      </c>
      <c r="K3203" s="13">
        <v>1.0</v>
      </c>
      <c r="L3203" s="13">
        <v>6.8</v>
      </c>
      <c r="M3203" s="11">
        <v>14.0</v>
      </c>
      <c r="N3203" s="14">
        <v>0.85</v>
      </c>
      <c r="O3203" s="13">
        <v>72.3</v>
      </c>
      <c r="P3203" s="13">
        <v>7.0</v>
      </c>
      <c r="Q3203" s="13">
        <v>13.1</v>
      </c>
      <c r="R3203" s="13">
        <v>15.2</v>
      </c>
      <c r="S3203" s="13">
        <v>3.7</v>
      </c>
      <c r="T3203" s="13">
        <v>3.4</v>
      </c>
      <c r="U3203" s="13">
        <v>1.6</v>
      </c>
      <c r="V3203" s="13">
        <v>67.1</v>
      </c>
      <c r="W3203" s="11" t="str">
        <f t="shared" si="1"/>
        <v>Benchmark|CaixaBank|Risk|2025</v>
      </c>
      <c r="X3203" s="15">
        <f>(MAX(0,MIN(1,1-(K3203-scaling_params!$B$2)/(scaling_params!$C$2-scaling_params!$B$2)))+MAX(0,MIN(1,(L3203-scaling_params!$B$3)/(scaling_params!$C$3-scaling_params!$B$3))))/2</f>
        <v>0.7794117647</v>
      </c>
      <c r="Y3203" s="15">
        <f>(MAX(0,MIN(1,(M3203-scaling_params!$B$4)/(scaling_params!$C$4-scaling_params!$B$4)))+MAX(0,MIN(1,(N3203-scaling_params!$B$5)/(scaling_params!$C$5-scaling_params!$B$5))))/2</f>
        <v>0.6404761905</v>
      </c>
      <c r="Z3203" s="15">
        <f>(MAX(0,MIN(1,(O3203-scaling_params!$B$6)/(scaling_params!$C$6-scaling_params!$B$6)))+MAX(0,MIN(1,1-(P3203-scaling_params!$B$7)/(scaling_params!$C$7-scaling_params!$B$7)))+MAX(0,MIN(1,(T3203-scaling_params!$B$11)/(scaling_params!$C$11-scaling_params!$B$11))))/3</f>
        <v>0.6382264867</v>
      </c>
      <c r="AA3203" s="15">
        <f>(MAX(0,MIN(1,1-(Q3203-scaling_params!$B$8)/(scaling_params!$C$8-scaling_params!$B$8)))+MAX(0,MIN(1,(R3203-scaling_params!$B$9)/(scaling_params!$C$9-scaling_params!$B$9)))+MAX(0,MIN(1,(S3203-scaling_params!$B$10)/(scaling_params!$C$10-scaling_params!$B$10))))/3</f>
        <v>0.68492915</v>
      </c>
      <c r="AB3203" s="15">
        <f>(MAX(0,MIN(1,(U3203-scaling_params!$B$12)/(scaling_params!$C$12-scaling_params!$B$12)))+MAX(0,MIN(1,(V3203-scaling_params!$B$13)/(scaling_params!$C$13-scaling_params!$B$13))))/2</f>
        <v>0.3654545455</v>
      </c>
      <c r="AC3203" s="13">
        <f>(scaling_params!$G$2*X3203+scaling_params!$G$3*Y3203+scaling_params!$G$4*Z3203+scaling_params!$G$5*AA3203+scaling_params!$G$6*AB3203)*100</f>
        <v>64.73280606</v>
      </c>
      <c r="AD3203" s="11" t="s">
        <v>684</v>
      </c>
      <c r="AE3203" s="11">
        <f t="shared" si="2"/>
        <v>1</v>
      </c>
    </row>
    <row r="3204" ht="15.75" customHeight="1">
      <c r="A3204" s="11" t="s">
        <v>786</v>
      </c>
      <c r="B3204" s="11" t="s">
        <v>785</v>
      </c>
      <c r="C3204" s="11" t="s">
        <v>164</v>
      </c>
      <c r="D3204" s="11" t="s">
        <v>165</v>
      </c>
      <c r="E3204" s="12">
        <v>2024.0</v>
      </c>
      <c r="F3204" s="11" t="s">
        <v>171</v>
      </c>
      <c r="G3204" s="11" t="s">
        <v>172</v>
      </c>
      <c r="H3204" s="11">
        <v>4.0</v>
      </c>
      <c r="I3204" s="13">
        <v>15.8</v>
      </c>
      <c r="J3204" s="11">
        <v>0.0</v>
      </c>
      <c r="K3204" s="13">
        <v>2.5</v>
      </c>
      <c r="L3204" s="13">
        <v>7.7</v>
      </c>
      <c r="M3204" s="11">
        <v>40.0</v>
      </c>
      <c r="N3204" s="14">
        <v>0.8</v>
      </c>
      <c r="O3204" s="13">
        <v>70.5</v>
      </c>
      <c r="P3204" s="13">
        <v>6.3</v>
      </c>
      <c r="Q3204" s="13">
        <v>16.0</v>
      </c>
      <c r="R3204" s="13">
        <v>12.2</v>
      </c>
      <c r="S3204" s="13">
        <v>3.8</v>
      </c>
      <c r="T3204" s="13">
        <v>3.7</v>
      </c>
      <c r="U3204" s="13">
        <v>1.6</v>
      </c>
      <c r="V3204" s="13">
        <v>76.5</v>
      </c>
      <c r="W3204" s="11" t="str">
        <f t="shared" si="1"/>
        <v>Benchmark|CaixaBank|Operations|2024</v>
      </c>
      <c r="X3204" s="15">
        <f>(MAX(0,MIN(1,1-(K3204-scaling_params!$B$2)/(scaling_params!$C$2-scaling_params!$B$2)))+MAX(0,MIN(1,(L3204-scaling_params!$B$3)/(scaling_params!$C$3-scaling_params!$B$3))))/2</f>
        <v>0.5955882353</v>
      </c>
      <c r="Y3204" s="15">
        <f>(MAX(0,MIN(1,(M3204-scaling_params!$B$4)/(scaling_params!$C$4-scaling_params!$B$4)))+MAX(0,MIN(1,(N3204-scaling_params!$B$5)/(scaling_params!$C$5-scaling_params!$B$5))))/2</f>
        <v>0.7017857143</v>
      </c>
      <c r="Z3204" s="15">
        <f>(MAX(0,MIN(1,(O3204-scaling_params!$B$6)/(scaling_params!$C$6-scaling_params!$B$6)))+MAX(0,MIN(1,1-(P3204-scaling_params!$B$7)/(scaling_params!$C$7-scaling_params!$B$7)))+MAX(0,MIN(1,(T3204-scaling_params!$B$11)/(scaling_params!$C$11-scaling_params!$B$11))))/3</f>
        <v>0.7001580081</v>
      </c>
      <c r="AA3204" s="15">
        <f>(MAX(0,MIN(1,1-(Q3204-scaling_params!$B$8)/(scaling_params!$C$8-scaling_params!$B$8)))+MAX(0,MIN(1,(R3204-scaling_params!$B$9)/(scaling_params!$C$9-scaling_params!$B$9)))+MAX(0,MIN(1,(S3204-scaling_params!$B$10)/(scaling_params!$C$10-scaling_params!$B$10))))/3</f>
        <v>0.4583023083</v>
      </c>
      <c r="AB3204" s="15">
        <f>(MAX(0,MIN(1,(U3204-scaling_params!$B$12)/(scaling_params!$C$12-scaling_params!$B$12)))+MAX(0,MIN(1,(V3204-scaling_params!$B$13)/(scaling_params!$C$13-scaling_params!$B$13))))/2</f>
        <v>0.4509090909</v>
      </c>
      <c r="AC3204" s="13">
        <f>(scaling_params!$G$2*X3204+scaling_params!$G$3*Y3204+scaling_params!$G$4*Z3204+scaling_params!$G$5*AA3204+scaling_params!$G$6*AB3204)*100</f>
        <v>60.3288489</v>
      </c>
      <c r="AD3204" s="11" t="s">
        <v>684</v>
      </c>
      <c r="AE3204" s="11">
        <f t="shared" si="2"/>
        <v>1</v>
      </c>
    </row>
    <row r="3205" ht="15.75" customHeight="1">
      <c r="A3205" s="11" t="s">
        <v>786</v>
      </c>
      <c r="B3205" s="11" t="s">
        <v>785</v>
      </c>
      <c r="C3205" s="11" t="s">
        <v>164</v>
      </c>
      <c r="D3205" s="11" t="s">
        <v>165</v>
      </c>
      <c r="E3205" s="12">
        <v>2025.0</v>
      </c>
      <c r="F3205" s="11" t="s">
        <v>171</v>
      </c>
      <c r="G3205" s="11" t="s">
        <v>172</v>
      </c>
      <c r="H3205" s="11">
        <v>4.0</v>
      </c>
      <c r="I3205" s="13">
        <v>15.2</v>
      </c>
      <c r="J3205" s="11">
        <v>1.0</v>
      </c>
      <c r="K3205" s="13">
        <v>2.0</v>
      </c>
      <c r="L3205" s="13">
        <v>7.0</v>
      </c>
      <c r="M3205" s="11">
        <v>12.0</v>
      </c>
      <c r="N3205" s="14">
        <v>0.89</v>
      </c>
      <c r="O3205" s="13">
        <v>74.2</v>
      </c>
      <c r="P3205" s="13">
        <v>5.8</v>
      </c>
      <c r="Q3205" s="13">
        <v>14.6</v>
      </c>
      <c r="R3205" s="13">
        <v>13.8</v>
      </c>
      <c r="S3205" s="13">
        <v>3.9</v>
      </c>
      <c r="T3205" s="13">
        <v>3.6</v>
      </c>
      <c r="U3205" s="13">
        <v>2.3</v>
      </c>
      <c r="V3205" s="13">
        <v>79.9</v>
      </c>
      <c r="W3205" s="11" t="str">
        <f t="shared" si="1"/>
        <v>Benchmark|CaixaBank|Operations|2025</v>
      </c>
      <c r="X3205" s="15">
        <f>(MAX(0,MIN(1,1-(K3205-scaling_params!$B$2)/(scaling_params!$C$2-scaling_params!$B$2)))+MAX(0,MIN(1,(L3205-scaling_params!$B$3)/(scaling_params!$C$3-scaling_params!$B$3))))/2</f>
        <v>0.6274509804</v>
      </c>
      <c r="Y3205" s="15">
        <f>(MAX(0,MIN(1,(M3205-scaling_params!$B$4)/(scaling_params!$C$4-scaling_params!$B$4)))+MAX(0,MIN(1,(N3205-scaling_params!$B$5)/(scaling_params!$C$5-scaling_params!$B$5))))/2</f>
        <v>0.680952381</v>
      </c>
      <c r="Z3205" s="15">
        <f>(MAX(0,MIN(1,(O3205-scaling_params!$B$6)/(scaling_params!$C$6-scaling_params!$B$6)))+MAX(0,MIN(1,1-(P3205-scaling_params!$B$7)/(scaling_params!$C$7-scaling_params!$B$7)))+MAX(0,MIN(1,(T3205-scaling_params!$B$11)/(scaling_params!$C$11-scaling_params!$B$11))))/3</f>
        <v>0.7967353492</v>
      </c>
      <c r="AA3205" s="15">
        <f>(MAX(0,MIN(1,1-(Q3205-scaling_params!$B$8)/(scaling_params!$C$8-scaling_params!$B$8)))+MAX(0,MIN(1,(R3205-scaling_params!$B$9)/(scaling_params!$C$9-scaling_params!$B$9)))+MAX(0,MIN(1,(S3205-scaling_params!$B$10)/(scaling_params!$C$10-scaling_params!$B$10))))/3</f>
        <v>0.5886470814</v>
      </c>
      <c r="AB3205" s="15">
        <f>(MAX(0,MIN(1,(U3205-scaling_params!$B$12)/(scaling_params!$C$12-scaling_params!$B$12)))+MAX(0,MIN(1,(V3205-scaling_params!$B$13)/(scaling_params!$C$13-scaling_params!$B$13))))/2</f>
        <v>0.6568181818</v>
      </c>
      <c r="AC3205" s="13">
        <f>(scaling_params!$G$2*X3205+scaling_params!$G$3*Y3205+scaling_params!$G$4*Z3205+scaling_params!$G$5*AA3205+scaling_params!$G$6*AB3205)*100</f>
        <v>67.58140288</v>
      </c>
      <c r="AD3205" s="11" t="s">
        <v>684</v>
      </c>
      <c r="AE3205" s="11">
        <f t="shared" si="2"/>
        <v>1</v>
      </c>
    </row>
    <row r="3206" ht="15.75" customHeight="1">
      <c r="A3206" s="11" t="s">
        <v>787</v>
      </c>
      <c r="B3206" s="11" t="s">
        <v>785</v>
      </c>
      <c r="C3206" s="11" t="s">
        <v>164</v>
      </c>
      <c r="D3206" s="11" t="s">
        <v>170</v>
      </c>
      <c r="E3206" s="12">
        <v>2024.0</v>
      </c>
      <c r="F3206" s="11" t="s">
        <v>171</v>
      </c>
      <c r="G3206" s="11" t="s">
        <v>167</v>
      </c>
      <c r="H3206" s="11">
        <v>4.0</v>
      </c>
      <c r="I3206" s="13">
        <v>15.8</v>
      </c>
      <c r="J3206" s="11">
        <v>0.0</v>
      </c>
      <c r="K3206" s="13">
        <v>3.2</v>
      </c>
      <c r="L3206" s="13">
        <v>7.4</v>
      </c>
      <c r="M3206" s="11">
        <v>25.0</v>
      </c>
      <c r="N3206" s="14">
        <v>0.76</v>
      </c>
      <c r="O3206" s="13">
        <v>70.8</v>
      </c>
      <c r="P3206" s="13">
        <v>7.1</v>
      </c>
      <c r="Q3206" s="13">
        <v>14.1</v>
      </c>
      <c r="R3206" s="13">
        <v>14.4</v>
      </c>
      <c r="S3206" s="13">
        <v>4.1</v>
      </c>
      <c r="T3206" s="13">
        <v>4.2</v>
      </c>
      <c r="U3206" s="13">
        <v>2.2</v>
      </c>
      <c r="V3206" s="13">
        <v>82.7</v>
      </c>
      <c r="W3206" s="11" t="str">
        <f t="shared" si="1"/>
        <v>Benchmark|CaixaBank|Risk|2024</v>
      </c>
      <c r="X3206" s="15">
        <f>(MAX(0,MIN(1,1-(K3206-scaling_params!$B$2)/(scaling_params!$C$2-scaling_params!$B$2)))+MAX(0,MIN(1,(L3206-scaling_params!$B$3)/(scaling_params!$C$3-scaling_params!$B$3))))/2</f>
        <v>0.4568627451</v>
      </c>
      <c r="Y3206" s="15">
        <f>(MAX(0,MIN(1,(M3206-scaling_params!$B$4)/(scaling_params!$C$4-scaling_params!$B$4)))+MAX(0,MIN(1,(N3206-scaling_params!$B$5)/(scaling_params!$C$5-scaling_params!$B$5))))/2</f>
        <v>0.5803571429</v>
      </c>
      <c r="Z3206" s="15">
        <f>(MAX(0,MIN(1,(O3206-scaling_params!$B$6)/(scaling_params!$C$6-scaling_params!$B$6)))+MAX(0,MIN(1,1-(P3206-scaling_params!$B$7)/(scaling_params!$C$7-scaling_params!$B$7)))+MAX(0,MIN(1,(T3206-scaling_params!$B$11)/(scaling_params!$C$11-scaling_params!$B$11))))/3</f>
        <v>0.6806554787</v>
      </c>
      <c r="AA3206" s="15">
        <f>(MAX(0,MIN(1,1-(Q3206-scaling_params!$B$8)/(scaling_params!$C$8-scaling_params!$B$8)))+MAX(0,MIN(1,(R3206-scaling_params!$B$9)/(scaling_params!$C$9-scaling_params!$B$9)))+MAX(0,MIN(1,(S3206-scaling_params!$B$10)/(scaling_params!$C$10-scaling_params!$B$10))))/3</f>
        <v>0.6525107742</v>
      </c>
      <c r="AB3206" s="15">
        <f>(MAX(0,MIN(1,(U3206-scaling_params!$B$12)/(scaling_params!$C$12-scaling_params!$B$12)))+MAX(0,MIN(1,(V3206-scaling_params!$B$13)/(scaling_params!$C$13-scaling_params!$B$13))))/2</f>
        <v>0.6572727273</v>
      </c>
      <c r="AC3206" s="13">
        <f>(scaling_params!$G$2*X3206+scaling_params!$G$3*Y3206+scaling_params!$G$4*Z3206+scaling_params!$G$5*AA3206+scaling_params!$G$6*AB3206)*100</f>
        <v>59.61007892</v>
      </c>
      <c r="AD3206" s="11" t="s">
        <v>684</v>
      </c>
      <c r="AE3206" s="11">
        <f t="shared" si="2"/>
        <v>1</v>
      </c>
    </row>
    <row r="3207" ht="15.75" customHeight="1">
      <c r="A3207" s="11" t="s">
        <v>787</v>
      </c>
      <c r="B3207" s="11" t="s">
        <v>785</v>
      </c>
      <c r="C3207" s="11" t="s">
        <v>164</v>
      </c>
      <c r="D3207" s="11" t="s">
        <v>170</v>
      </c>
      <c r="E3207" s="12">
        <v>2025.0</v>
      </c>
      <c r="F3207" s="11" t="s">
        <v>171</v>
      </c>
      <c r="G3207" s="11" t="s">
        <v>167</v>
      </c>
      <c r="H3207" s="11">
        <v>4.0</v>
      </c>
      <c r="I3207" s="13">
        <v>15.2</v>
      </c>
      <c r="J3207" s="11">
        <v>0.0</v>
      </c>
      <c r="K3207" s="13">
        <v>1.0</v>
      </c>
      <c r="L3207" s="13">
        <v>8.0</v>
      </c>
      <c r="M3207" s="11">
        <v>38.0</v>
      </c>
      <c r="N3207" s="14">
        <v>0.88</v>
      </c>
      <c r="O3207" s="13">
        <v>72.3</v>
      </c>
      <c r="P3207" s="13">
        <v>7.0</v>
      </c>
      <c r="Q3207" s="13">
        <v>13.1</v>
      </c>
      <c r="R3207" s="13">
        <v>15.2</v>
      </c>
      <c r="S3207" s="13">
        <v>4.6</v>
      </c>
      <c r="T3207" s="13">
        <v>4.3</v>
      </c>
      <c r="U3207" s="13">
        <v>1.6</v>
      </c>
      <c r="V3207" s="13">
        <v>80.6</v>
      </c>
      <c r="W3207" s="11" t="str">
        <f t="shared" si="1"/>
        <v>Benchmark|CaixaBank|Risk|2025</v>
      </c>
      <c r="X3207" s="15">
        <f>(MAX(0,MIN(1,1-(K3207-scaling_params!$B$2)/(scaling_params!$C$2-scaling_params!$B$2)))+MAX(0,MIN(1,(L3207-scaling_params!$B$3)/(scaling_params!$C$3-scaling_params!$B$3))))/2</f>
        <v>0.8676470588</v>
      </c>
      <c r="Y3207" s="15">
        <f>(MAX(0,MIN(1,(M3207-scaling_params!$B$4)/(scaling_params!$C$4-scaling_params!$B$4)))+MAX(0,MIN(1,(N3207-scaling_params!$B$5)/(scaling_params!$C$5-scaling_params!$B$5))))/2</f>
        <v>0.7922619048</v>
      </c>
      <c r="Z3207" s="15">
        <f>(MAX(0,MIN(1,(O3207-scaling_params!$B$6)/(scaling_params!$C$6-scaling_params!$B$6)))+MAX(0,MIN(1,1-(P3207-scaling_params!$B$7)/(scaling_params!$C$7-scaling_params!$B$7)))+MAX(0,MIN(1,(T3207-scaling_params!$B$11)/(scaling_params!$C$11-scaling_params!$B$11))))/3</f>
        <v>0.7239407725</v>
      </c>
      <c r="AA3207" s="15">
        <f>(MAX(0,MIN(1,1-(Q3207-scaling_params!$B$8)/(scaling_params!$C$8-scaling_params!$B$8)))+MAX(0,MIN(1,(R3207-scaling_params!$B$9)/(scaling_params!$C$9-scaling_params!$B$9)))+MAX(0,MIN(1,(S3207-scaling_params!$B$10)/(scaling_params!$C$10-scaling_params!$B$10))))/3</f>
        <v>0.7731644441</v>
      </c>
      <c r="AB3207" s="15">
        <f>(MAX(0,MIN(1,(U3207-scaling_params!$B$12)/(scaling_params!$C$12-scaling_params!$B$12)))+MAX(0,MIN(1,(V3207-scaling_params!$B$13)/(scaling_params!$C$13-scaling_params!$B$13))))/2</f>
        <v>0.4881818182</v>
      </c>
      <c r="AC3207" s="13">
        <f>(scaling_params!$G$2*X3207+scaling_params!$G$3*Y3207+scaling_params!$G$4*Z3207+scaling_params!$G$5*AA3207+scaling_params!$G$6*AB3207)*100</f>
        <v>75.38870847</v>
      </c>
      <c r="AD3207" s="11" t="s">
        <v>684</v>
      </c>
      <c r="AE3207" s="11">
        <f t="shared" si="2"/>
        <v>1</v>
      </c>
    </row>
    <row r="3208" ht="15.75" customHeight="1">
      <c r="A3208" s="11" t="s">
        <v>788</v>
      </c>
      <c r="B3208" s="11" t="s">
        <v>785</v>
      </c>
      <c r="C3208" s="11" t="s">
        <v>164</v>
      </c>
      <c r="D3208" s="11" t="s">
        <v>174</v>
      </c>
      <c r="E3208" s="12">
        <v>2024.0</v>
      </c>
      <c r="F3208" s="11" t="s">
        <v>171</v>
      </c>
      <c r="G3208" s="11" t="s">
        <v>184</v>
      </c>
      <c r="H3208" s="11">
        <v>3.0</v>
      </c>
      <c r="I3208" s="13">
        <v>15.8</v>
      </c>
      <c r="J3208" s="11">
        <v>0.0</v>
      </c>
      <c r="K3208" s="13">
        <v>3.1</v>
      </c>
      <c r="L3208" s="13">
        <v>6.5</v>
      </c>
      <c r="M3208" s="11">
        <v>6.0</v>
      </c>
      <c r="N3208" s="14">
        <v>0.79</v>
      </c>
      <c r="O3208" s="13">
        <v>62.0</v>
      </c>
      <c r="P3208" s="13">
        <v>7.3</v>
      </c>
      <c r="Q3208" s="13">
        <v>16.4</v>
      </c>
      <c r="R3208" s="13">
        <v>12.2</v>
      </c>
      <c r="S3208" s="13">
        <v>3.6</v>
      </c>
      <c r="T3208" s="13">
        <v>2.5</v>
      </c>
      <c r="U3208" s="13">
        <v>1.6</v>
      </c>
      <c r="V3208" s="13">
        <v>67.1</v>
      </c>
      <c r="W3208" s="11" t="str">
        <f t="shared" si="1"/>
        <v>Benchmark|CaixaBank|Digital|2024</v>
      </c>
      <c r="X3208" s="15">
        <f>(MAX(0,MIN(1,1-(K3208-scaling_params!$B$2)/(scaling_params!$C$2-scaling_params!$B$2)))+MAX(0,MIN(1,(L3208-scaling_params!$B$3)/(scaling_params!$C$3-scaling_params!$B$3))))/2</f>
        <v>0.4073529412</v>
      </c>
      <c r="Y3208" s="15">
        <f>(MAX(0,MIN(1,(M3208-scaling_params!$B$4)/(scaling_params!$C$4-scaling_params!$B$4)))+MAX(0,MIN(1,(N3208-scaling_params!$B$5)/(scaling_params!$C$5-scaling_params!$B$5))))/2</f>
        <v>0.5273809524</v>
      </c>
      <c r="Z3208" s="15">
        <f>(MAX(0,MIN(1,(O3208-scaling_params!$B$6)/(scaling_params!$C$6-scaling_params!$B$6)))+MAX(0,MIN(1,1-(P3208-scaling_params!$B$7)/(scaling_params!$C$7-scaling_params!$B$7)))+MAX(0,MIN(1,(T3208-scaling_params!$B$11)/(scaling_params!$C$11-scaling_params!$B$11))))/3</f>
        <v>0.3555181773</v>
      </c>
      <c r="AA3208" s="15">
        <f>(MAX(0,MIN(1,1-(Q3208-scaling_params!$B$8)/(scaling_params!$C$8-scaling_params!$B$8)))+MAX(0,MIN(1,(R3208-scaling_params!$B$9)/(scaling_params!$C$9-scaling_params!$B$9)))+MAX(0,MIN(1,(S3208-scaling_params!$B$10)/(scaling_params!$C$10-scaling_params!$B$10))))/3</f>
        <v>0.42354295</v>
      </c>
      <c r="AB3208" s="15">
        <f>(MAX(0,MIN(1,(U3208-scaling_params!$B$12)/(scaling_params!$C$12-scaling_params!$B$12)))+MAX(0,MIN(1,(V3208-scaling_params!$B$13)/(scaling_params!$C$13-scaling_params!$B$13))))/2</f>
        <v>0.3654545455</v>
      </c>
      <c r="AC3208" s="13">
        <f>(scaling_params!$G$2*X3208+scaling_params!$G$3*Y3208+scaling_params!$G$4*Z3208+scaling_params!$G$5*AA3208+scaling_params!$G$6*AB3208)*100</f>
        <v>42.08764322</v>
      </c>
      <c r="AD3208" s="11" t="s">
        <v>684</v>
      </c>
      <c r="AE3208" s="11">
        <f t="shared" si="2"/>
        <v>1</v>
      </c>
    </row>
    <row r="3209" ht="15.75" customHeight="1">
      <c r="A3209" s="11" t="s">
        <v>788</v>
      </c>
      <c r="B3209" s="11" t="s">
        <v>785</v>
      </c>
      <c r="C3209" s="11" t="s">
        <v>164</v>
      </c>
      <c r="D3209" s="11" t="s">
        <v>174</v>
      </c>
      <c r="E3209" s="12">
        <v>2025.0</v>
      </c>
      <c r="F3209" s="11" t="s">
        <v>171</v>
      </c>
      <c r="G3209" s="11" t="s">
        <v>184</v>
      </c>
      <c r="H3209" s="11">
        <v>3.0</v>
      </c>
      <c r="I3209" s="13">
        <v>15.2</v>
      </c>
      <c r="J3209" s="11">
        <v>0.0</v>
      </c>
      <c r="K3209" s="13">
        <v>3.9</v>
      </c>
      <c r="L3209" s="13">
        <v>5.0</v>
      </c>
      <c r="M3209" s="11">
        <v>-9.0</v>
      </c>
      <c r="N3209" s="14">
        <v>0.73</v>
      </c>
      <c r="O3209" s="13">
        <v>66.4</v>
      </c>
      <c r="P3209" s="13">
        <v>6.2</v>
      </c>
      <c r="Q3209" s="13">
        <v>16.7</v>
      </c>
      <c r="R3209" s="13">
        <v>14.8</v>
      </c>
      <c r="S3209" s="13">
        <v>3.1</v>
      </c>
      <c r="T3209" s="13">
        <v>2.8</v>
      </c>
      <c r="U3209" s="13">
        <v>1.6</v>
      </c>
      <c r="V3209" s="13">
        <v>65.7</v>
      </c>
      <c r="W3209" s="11" t="str">
        <f t="shared" si="1"/>
        <v>Benchmark|CaixaBank|Digital|2025</v>
      </c>
      <c r="X3209" s="15">
        <f>(MAX(0,MIN(1,1-(K3209-scaling_params!$B$2)/(scaling_params!$C$2-scaling_params!$B$2)))+MAX(0,MIN(1,(L3209-scaling_params!$B$3)/(scaling_params!$C$3-scaling_params!$B$3))))/2</f>
        <v>0.1637254902</v>
      </c>
      <c r="Y3209" s="15">
        <f>(MAX(0,MIN(1,(M3209-scaling_params!$B$4)/(scaling_params!$C$4-scaling_params!$B$4)))+MAX(0,MIN(1,(N3209-scaling_params!$B$5)/(scaling_params!$C$5-scaling_params!$B$5))))/2</f>
        <v>0.380952381</v>
      </c>
      <c r="Z3209" s="15">
        <f>(MAX(0,MIN(1,(O3209-scaling_params!$B$6)/(scaling_params!$C$6-scaling_params!$B$6)))+MAX(0,MIN(1,1-(P3209-scaling_params!$B$7)/(scaling_params!$C$7-scaling_params!$B$7)))+MAX(0,MIN(1,(T3209-scaling_params!$B$11)/(scaling_params!$C$11-scaling_params!$B$11))))/3</f>
        <v>0.5557959657</v>
      </c>
      <c r="AA3209" s="15">
        <f>(MAX(0,MIN(1,1-(Q3209-scaling_params!$B$8)/(scaling_params!$C$8-scaling_params!$B$8)))+MAX(0,MIN(1,(R3209-scaling_params!$B$9)/(scaling_params!$C$9-scaling_params!$B$9)))+MAX(0,MIN(1,(S3209-scaling_params!$B$10)/(scaling_params!$C$10-scaling_params!$B$10))))/3</f>
        <v>0.4728643471</v>
      </c>
      <c r="AB3209" s="15">
        <f>(MAX(0,MIN(1,(U3209-scaling_params!$B$12)/(scaling_params!$C$12-scaling_params!$B$12)))+MAX(0,MIN(1,(V3209-scaling_params!$B$13)/(scaling_params!$C$13-scaling_params!$B$13))))/2</f>
        <v>0.3527272727</v>
      </c>
      <c r="AC3209" s="13">
        <f>(scaling_params!$G$2*X3209+scaling_params!$G$3*Y3209+scaling_params!$G$4*Z3209+scaling_params!$G$5*AA3209+scaling_params!$G$6*AB3209)*100</f>
        <v>38.34572949</v>
      </c>
      <c r="AD3209" s="11" t="s">
        <v>684</v>
      </c>
      <c r="AE3209" s="11">
        <f t="shared" si="2"/>
        <v>1</v>
      </c>
    </row>
    <row r="3210" ht="15.75" customHeight="1">
      <c r="A3210" s="11" t="s">
        <v>789</v>
      </c>
      <c r="B3210" s="11" t="s">
        <v>785</v>
      </c>
      <c r="C3210" s="11" t="s">
        <v>164</v>
      </c>
      <c r="D3210" s="11" t="s">
        <v>174</v>
      </c>
      <c r="E3210" s="12">
        <v>2024.0</v>
      </c>
      <c r="F3210" s="11" t="s">
        <v>171</v>
      </c>
      <c r="G3210" s="11" t="s">
        <v>167</v>
      </c>
      <c r="H3210" s="11">
        <v>3.0</v>
      </c>
      <c r="I3210" s="13">
        <v>15.8</v>
      </c>
      <c r="J3210" s="11">
        <v>0.0</v>
      </c>
      <c r="K3210" s="13">
        <v>3.1</v>
      </c>
      <c r="L3210" s="13">
        <v>5.4</v>
      </c>
      <c r="M3210" s="11">
        <v>-4.0</v>
      </c>
      <c r="N3210" s="14">
        <v>0.73</v>
      </c>
      <c r="O3210" s="13">
        <v>62.0</v>
      </c>
      <c r="P3210" s="13">
        <v>7.3</v>
      </c>
      <c r="Q3210" s="13">
        <v>16.4</v>
      </c>
      <c r="R3210" s="13">
        <v>12.2</v>
      </c>
      <c r="S3210" s="13">
        <v>3.4</v>
      </c>
      <c r="T3210" s="13">
        <v>3.7</v>
      </c>
      <c r="U3210" s="13">
        <v>1.6</v>
      </c>
      <c r="V3210" s="13">
        <v>70.6</v>
      </c>
      <c r="W3210" s="11" t="str">
        <f t="shared" si="1"/>
        <v>Benchmark|CaixaBank|Digital|2024</v>
      </c>
      <c r="X3210" s="15">
        <f>(MAX(0,MIN(1,1-(K3210-scaling_params!$B$2)/(scaling_params!$C$2-scaling_params!$B$2)))+MAX(0,MIN(1,(L3210-scaling_params!$B$3)/(scaling_params!$C$3-scaling_params!$B$3))))/2</f>
        <v>0.3264705882</v>
      </c>
      <c r="Y3210" s="15">
        <f>(MAX(0,MIN(1,(M3210-scaling_params!$B$4)/(scaling_params!$C$4-scaling_params!$B$4)))+MAX(0,MIN(1,(N3210-scaling_params!$B$5)/(scaling_params!$C$5-scaling_params!$B$5))))/2</f>
        <v>0.4047619048</v>
      </c>
      <c r="Z3210" s="15">
        <f>(MAX(0,MIN(1,(O3210-scaling_params!$B$6)/(scaling_params!$C$6-scaling_params!$B$6)))+MAX(0,MIN(1,1-(P3210-scaling_params!$B$7)/(scaling_params!$C$7-scaling_params!$B$7)))+MAX(0,MIN(1,(T3210-scaling_params!$B$11)/(scaling_params!$C$11-scaling_params!$B$11))))/3</f>
        <v>0.4698038916</v>
      </c>
      <c r="AA3210" s="15">
        <f>(MAX(0,MIN(1,1-(Q3210-scaling_params!$B$8)/(scaling_params!$C$8-scaling_params!$B$8)))+MAX(0,MIN(1,(R3210-scaling_params!$B$9)/(scaling_params!$C$9-scaling_params!$B$9)))+MAX(0,MIN(1,(S3210-scaling_params!$B$10)/(scaling_params!$C$10-scaling_params!$B$10))))/3</f>
        <v>0.4039351068</v>
      </c>
      <c r="AB3210" s="15">
        <f>(MAX(0,MIN(1,(U3210-scaling_params!$B$12)/(scaling_params!$C$12-scaling_params!$B$12)))+MAX(0,MIN(1,(V3210-scaling_params!$B$13)/(scaling_params!$C$13-scaling_params!$B$13))))/2</f>
        <v>0.3972727273</v>
      </c>
      <c r="AC3210" s="13">
        <f>(scaling_params!$G$2*X3210+scaling_params!$G$3*Y3210+scaling_params!$G$4*Z3210+scaling_params!$G$5*AA3210+scaling_params!$G$6*AB3210)*100</f>
        <v>40.0214311</v>
      </c>
      <c r="AD3210" s="11" t="s">
        <v>684</v>
      </c>
      <c r="AE3210" s="11">
        <f t="shared" si="2"/>
        <v>1</v>
      </c>
    </row>
    <row r="3211" ht="15.75" customHeight="1">
      <c r="A3211" s="11" t="s">
        <v>789</v>
      </c>
      <c r="B3211" s="11" t="s">
        <v>785</v>
      </c>
      <c r="C3211" s="11" t="s">
        <v>164</v>
      </c>
      <c r="D3211" s="11" t="s">
        <v>174</v>
      </c>
      <c r="E3211" s="12">
        <v>2025.0</v>
      </c>
      <c r="F3211" s="11" t="s">
        <v>171</v>
      </c>
      <c r="G3211" s="11" t="s">
        <v>167</v>
      </c>
      <c r="H3211" s="11">
        <v>3.0</v>
      </c>
      <c r="I3211" s="13">
        <v>15.2</v>
      </c>
      <c r="J3211" s="11">
        <v>0.0</v>
      </c>
      <c r="K3211" s="13">
        <v>3.9</v>
      </c>
      <c r="L3211" s="13">
        <v>6.5</v>
      </c>
      <c r="M3211" s="11">
        <v>8.0</v>
      </c>
      <c r="N3211" s="14">
        <v>0.76</v>
      </c>
      <c r="O3211" s="13">
        <v>66.4</v>
      </c>
      <c r="P3211" s="13">
        <v>6.2</v>
      </c>
      <c r="Q3211" s="13">
        <v>16.7</v>
      </c>
      <c r="R3211" s="13">
        <v>14.8</v>
      </c>
      <c r="S3211" s="13">
        <v>3.5</v>
      </c>
      <c r="T3211" s="13">
        <v>3.7</v>
      </c>
      <c r="U3211" s="13">
        <v>1.6</v>
      </c>
      <c r="V3211" s="13">
        <v>67.1</v>
      </c>
      <c r="W3211" s="11" t="str">
        <f t="shared" si="1"/>
        <v>Benchmark|CaixaBank|Digital|2025</v>
      </c>
      <c r="X3211" s="15">
        <f>(MAX(0,MIN(1,1-(K3211-scaling_params!$B$2)/(scaling_params!$C$2-scaling_params!$B$2)))+MAX(0,MIN(1,(L3211-scaling_params!$B$3)/(scaling_params!$C$3-scaling_params!$B$3))))/2</f>
        <v>0.2740196078</v>
      </c>
      <c r="Y3211" s="15">
        <f>(MAX(0,MIN(1,(M3211-scaling_params!$B$4)/(scaling_params!$C$4-scaling_params!$B$4)))+MAX(0,MIN(1,(N3211-scaling_params!$B$5)/(scaling_params!$C$5-scaling_params!$B$5))))/2</f>
        <v>0.4994047619</v>
      </c>
      <c r="Z3211" s="15">
        <f>(MAX(0,MIN(1,(O3211-scaling_params!$B$6)/(scaling_params!$C$6-scaling_params!$B$6)))+MAX(0,MIN(1,1-(P3211-scaling_params!$B$7)/(scaling_params!$C$7-scaling_params!$B$7)))+MAX(0,MIN(1,(T3211-scaling_params!$B$11)/(scaling_params!$C$11-scaling_params!$B$11))))/3</f>
        <v>0.6415102514</v>
      </c>
      <c r="AA3211" s="15">
        <f>(MAX(0,MIN(1,1-(Q3211-scaling_params!$B$8)/(scaling_params!$C$8-scaling_params!$B$8)))+MAX(0,MIN(1,(R3211-scaling_params!$B$9)/(scaling_params!$C$9-scaling_params!$B$9)))+MAX(0,MIN(1,(S3211-scaling_params!$B$10)/(scaling_params!$C$10-scaling_params!$B$10))))/3</f>
        <v>0.5120800334</v>
      </c>
      <c r="AB3211" s="15">
        <f>(MAX(0,MIN(1,(U3211-scaling_params!$B$12)/(scaling_params!$C$12-scaling_params!$B$12)))+MAX(0,MIN(1,(V3211-scaling_params!$B$13)/(scaling_params!$C$13-scaling_params!$B$13))))/2</f>
        <v>0.3654545455</v>
      </c>
      <c r="AC3211" s="13">
        <f>(scaling_params!$G$2*X3211+scaling_params!$G$3*Y3211+scaling_params!$G$4*Z3211+scaling_params!$G$5*AA3211+scaling_params!$G$6*AB3211)*100</f>
        <v>46.57593582</v>
      </c>
      <c r="AD3211" s="11" t="s">
        <v>684</v>
      </c>
      <c r="AE3211" s="11">
        <f t="shared" si="2"/>
        <v>1</v>
      </c>
    </row>
    <row r="3212" ht="15.75" customHeight="1">
      <c r="A3212" s="11" t="s">
        <v>790</v>
      </c>
      <c r="B3212" s="11" t="s">
        <v>785</v>
      </c>
      <c r="C3212" s="11" t="s">
        <v>164</v>
      </c>
      <c r="D3212" s="11" t="s">
        <v>165</v>
      </c>
      <c r="E3212" s="12">
        <v>2024.0</v>
      </c>
      <c r="F3212" s="11" t="s">
        <v>171</v>
      </c>
      <c r="G3212" s="11" t="s">
        <v>175</v>
      </c>
      <c r="H3212" s="11">
        <v>4.0</v>
      </c>
      <c r="I3212" s="13">
        <v>15.8</v>
      </c>
      <c r="J3212" s="11">
        <v>0.0</v>
      </c>
      <c r="K3212" s="13">
        <v>2.5</v>
      </c>
      <c r="L3212" s="13">
        <v>6.7</v>
      </c>
      <c r="M3212" s="11">
        <v>6.0</v>
      </c>
      <c r="N3212" s="14">
        <v>0.78</v>
      </c>
      <c r="O3212" s="13">
        <v>70.5</v>
      </c>
      <c r="P3212" s="13">
        <v>6.3</v>
      </c>
      <c r="Q3212" s="13">
        <v>16.0</v>
      </c>
      <c r="R3212" s="13">
        <v>12.2</v>
      </c>
      <c r="S3212" s="13">
        <v>3.7</v>
      </c>
      <c r="T3212" s="13">
        <v>3.5</v>
      </c>
      <c r="U3212" s="13">
        <v>1.6</v>
      </c>
      <c r="V3212" s="13">
        <v>70.5</v>
      </c>
      <c r="W3212" s="11" t="str">
        <f t="shared" si="1"/>
        <v>Benchmark|CaixaBank|Operations|2024</v>
      </c>
      <c r="X3212" s="15">
        <f>(MAX(0,MIN(1,1-(K3212-scaling_params!$B$2)/(scaling_params!$C$2-scaling_params!$B$2)))+MAX(0,MIN(1,(L3212-scaling_params!$B$3)/(scaling_params!$C$3-scaling_params!$B$3))))/2</f>
        <v>0.5220588235</v>
      </c>
      <c r="Y3212" s="15">
        <f>(MAX(0,MIN(1,(M3212-scaling_params!$B$4)/(scaling_params!$C$4-scaling_params!$B$4)))+MAX(0,MIN(1,(N3212-scaling_params!$B$5)/(scaling_params!$C$5-scaling_params!$B$5))))/2</f>
        <v>0.5148809524</v>
      </c>
      <c r="Z3212" s="15">
        <f>(MAX(0,MIN(1,(O3212-scaling_params!$B$6)/(scaling_params!$C$6-scaling_params!$B$6)))+MAX(0,MIN(1,1-(P3212-scaling_params!$B$7)/(scaling_params!$C$7-scaling_params!$B$7)))+MAX(0,MIN(1,(T3212-scaling_params!$B$11)/(scaling_params!$C$11-scaling_params!$B$11))))/3</f>
        <v>0.681110389</v>
      </c>
      <c r="AA3212" s="15">
        <f>(MAX(0,MIN(1,1-(Q3212-scaling_params!$B$8)/(scaling_params!$C$8-scaling_params!$B$8)))+MAX(0,MIN(1,(R3212-scaling_params!$B$9)/(scaling_params!$C$9-scaling_params!$B$9)))+MAX(0,MIN(1,(S3212-scaling_params!$B$10)/(scaling_params!$C$10-scaling_params!$B$10))))/3</f>
        <v>0.4484983867</v>
      </c>
      <c r="AB3212" s="15">
        <f>(MAX(0,MIN(1,(U3212-scaling_params!$B$12)/(scaling_params!$C$12-scaling_params!$B$12)))+MAX(0,MIN(1,(V3212-scaling_params!$B$13)/(scaling_params!$C$13-scaling_params!$B$13))))/2</f>
        <v>0.3963636364</v>
      </c>
      <c r="AC3212" s="13">
        <f>(scaling_params!$G$2*X3212+scaling_params!$G$3*Y3212+scaling_params!$G$4*Z3212+scaling_params!$G$5*AA3212+scaling_params!$G$6*AB3212)*100</f>
        <v>52.94484139</v>
      </c>
      <c r="AD3212" s="11" t="s">
        <v>684</v>
      </c>
      <c r="AE3212" s="11">
        <f t="shared" si="2"/>
        <v>1</v>
      </c>
    </row>
    <row r="3213" ht="15.75" customHeight="1">
      <c r="A3213" s="11" t="s">
        <v>790</v>
      </c>
      <c r="B3213" s="11" t="s">
        <v>785</v>
      </c>
      <c r="C3213" s="11" t="s">
        <v>164</v>
      </c>
      <c r="D3213" s="11" t="s">
        <v>165</v>
      </c>
      <c r="E3213" s="12">
        <v>2025.0</v>
      </c>
      <c r="F3213" s="11" t="s">
        <v>171</v>
      </c>
      <c r="G3213" s="11" t="s">
        <v>175</v>
      </c>
      <c r="H3213" s="11">
        <v>4.0</v>
      </c>
      <c r="I3213" s="13">
        <v>15.2</v>
      </c>
      <c r="J3213" s="11">
        <v>0.0</v>
      </c>
      <c r="K3213" s="13">
        <v>2.0</v>
      </c>
      <c r="L3213" s="13">
        <v>6.6</v>
      </c>
      <c r="M3213" s="11">
        <v>6.0</v>
      </c>
      <c r="N3213" s="14">
        <v>0.76</v>
      </c>
      <c r="O3213" s="13">
        <v>74.2</v>
      </c>
      <c r="P3213" s="13">
        <v>5.8</v>
      </c>
      <c r="Q3213" s="13">
        <v>14.6</v>
      </c>
      <c r="R3213" s="13">
        <v>13.8</v>
      </c>
      <c r="S3213" s="13">
        <v>4.1</v>
      </c>
      <c r="T3213" s="13">
        <v>3.2</v>
      </c>
      <c r="U3213" s="13">
        <v>2.3</v>
      </c>
      <c r="V3213" s="13">
        <v>77.6</v>
      </c>
      <c r="W3213" s="11" t="str">
        <f t="shared" si="1"/>
        <v>Benchmark|CaixaBank|Operations|2025</v>
      </c>
      <c r="X3213" s="15">
        <f>(MAX(0,MIN(1,1-(K3213-scaling_params!$B$2)/(scaling_params!$C$2-scaling_params!$B$2)))+MAX(0,MIN(1,(L3213-scaling_params!$B$3)/(scaling_params!$C$3-scaling_params!$B$3))))/2</f>
        <v>0.5980392157</v>
      </c>
      <c r="Y3213" s="15">
        <f>(MAX(0,MIN(1,(M3213-scaling_params!$B$4)/(scaling_params!$C$4-scaling_params!$B$4)))+MAX(0,MIN(1,(N3213-scaling_params!$B$5)/(scaling_params!$C$5-scaling_params!$B$5))))/2</f>
        <v>0.4898809524</v>
      </c>
      <c r="Z3213" s="15">
        <f>(MAX(0,MIN(1,(O3213-scaling_params!$B$6)/(scaling_params!$C$6-scaling_params!$B$6)))+MAX(0,MIN(1,1-(P3213-scaling_params!$B$7)/(scaling_params!$C$7-scaling_params!$B$7)))+MAX(0,MIN(1,(T3213-scaling_params!$B$11)/(scaling_params!$C$11-scaling_params!$B$11))))/3</f>
        <v>0.7586401111</v>
      </c>
      <c r="AA3213" s="15">
        <f>(MAX(0,MIN(1,1-(Q3213-scaling_params!$B$8)/(scaling_params!$C$8-scaling_params!$B$8)))+MAX(0,MIN(1,(R3213-scaling_params!$B$9)/(scaling_params!$C$9-scaling_params!$B$9)))+MAX(0,MIN(1,(S3213-scaling_params!$B$10)/(scaling_params!$C$10-scaling_params!$B$10))))/3</f>
        <v>0.6082549245</v>
      </c>
      <c r="AB3213" s="15">
        <f>(MAX(0,MIN(1,(U3213-scaling_params!$B$12)/(scaling_params!$C$12-scaling_params!$B$12)))+MAX(0,MIN(1,(V3213-scaling_params!$B$13)/(scaling_params!$C$13-scaling_params!$B$13))))/2</f>
        <v>0.6359090909</v>
      </c>
      <c r="AC3213" s="13">
        <f>(scaling_params!$G$2*X3213+scaling_params!$G$3*Y3213+scaling_params!$G$4*Z3213+scaling_params!$G$5*AA3213+scaling_params!$G$6*AB3213)*100</f>
        <v>61.60318051</v>
      </c>
      <c r="AD3213" s="11" t="s">
        <v>684</v>
      </c>
      <c r="AE3213" s="11">
        <f t="shared" si="2"/>
        <v>1</v>
      </c>
    </row>
    <row r="3214" ht="15.75" customHeight="1">
      <c r="A3214" s="11" t="s">
        <v>791</v>
      </c>
      <c r="B3214" s="11" t="s">
        <v>785</v>
      </c>
      <c r="C3214" s="11" t="s">
        <v>164</v>
      </c>
      <c r="D3214" s="11" t="s">
        <v>170</v>
      </c>
      <c r="E3214" s="12">
        <v>2024.0</v>
      </c>
      <c r="F3214" s="11" t="s">
        <v>171</v>
      </c>
      <c r="G3214" s="11" t="s">
        <v>175</v>
      </c>
      <c r="H3214" s="11">
        <v>4.0</v>
      </c>
      <c r="I3214" s="13">
        <v>15.8</v>
      </c>
      <c r="J3214" s="11">
        <v>0.0</v>
      </c>
      <c r="K3214" s="13">
        <v>3.2</v>
      </c>
      <c r="L3214" s="13">
        <v>7.5</v>
      </c>
      <c r="M3214" s="11">
        <v>6.0</v>
      </c>
      <c r="N3214" s="14">
        <v>0.83</v>
      </c>
      <c r="O3214" s="13">
        <v>70.8</v>
      </c>
      <c r="P3214" s="13">
        <v>7.1</v>
      </c>
      <c r="Q3214" s="13">
        <v>14.1</v>
      </c>
      <c r="R3214" s="13">
        <v>14.4</v>
      </c>
      <c r="S3214" s="13">
        <v>3.5</v>
      </c>
      <c r="T3214" s="13">
        <v>3.8</v>
      </c>
      <c r="U3214" s="13">
        <v>2.2</v>
      </c>
      <c r="V3214" s="13">
        <v>70.2</v>
      </c>
      <c r="W3214" s="11" t="str">
        <f t="shared" si="1"/>
        <v>Benchmark|CaixaBank|Risk|2024</v>
      </c>
      <c r="X3214" s="15">
        <f>(MAX(0,MIN(1,1-(K3214-scaling_params!$B$2)/(scaling_params!$C$2-scaling_params!$B$2)))+MAX(0,MIN(1,(L3214-scaling_params!$B$3)/(scaling_params!$C$3-scaling_params!$B$3))))/2</f>
        <v>0.4642156863</v>
      </c>
      <c r="Y3214" s="15">
        <f>(MAX(0,MIN(1,(M3214-scaling_params!$B$4)/(scaling_params!$C$4-scaling_params!$B$4)))+MAX(0,MIN(1,(N3214-scaling_params!$B$5)/(scaling_params!$C$5-scaling_params!$B$5))))/2</f>
        <v>0.5773809524</v>
      </c>
      <c r="Z3214" s="15">
        <f>(MAX(0,MIN(1,(O3214-scaling_params!$B$6)/(scaling_params!$C$6-scaling_params!$B$6)))+MAX(0,MIN(1,1-(P3214-scaling_params!$B$7)/(scaling_params!$C$7-scaling_params!$B$7)))+MAX(0,MIN(1,(T3214-scaling_params!$B$11)/(scaling_params!$C$11-scaling_params!$B$11))))/3</f>
        <v>0.6425602406</v>
      </c>
      <c r="AA3214" s="15">
        <f>(MAX(0,MIN(1,1-(Q3214-scaling_params!$B$8)/(scaling_params!$C$8-scaling_params!$B$8)))+MAX(0,MIN(1,(R3214-scaling_params!$B$9)/(scaling_params!$C$9-scaling_params!$B$9)))+MAX(0,MIN(1,(S3214-scaling_params!$B$10)/(scaling_params!$C$10-scaling_params!$B$10))))/3</f>
        <v>0.5936872447</v>
      </c>
      <c r="AB3214" s="15">
        <f>(MAX(0,MIN(1,(U3214-scaling_params!$B$12)/(scaling_params!$C$12-scaling_params!$B$12)))+MAX(0,MIN(1,(V3214-scaling_params!$B$13)/(scaling_params!$C$13-scaling_params!$B$13))))/2</f>
        <v>0.5436363636</v>
      </c>
      <c r="AC3214" s="13">
        <f>(scaling_params!$G$2*X3214+scaling_params!$G$3*Y3214+scaling_params!$G$4*Z3214+scaling_params!$G$5*AA3214+scaling_params!$G$6*AB3214)*100</f>
        <v>56.44149126</v>
      </c>
      <c r="AD3214" s="11" t="s">
        <v>684</v>
      </c>
      <c r="AE3214" s="11">
        <f t="shared" si="2"/>
        <v>1</v>
      </c>
    </row>
    <row r="3215" ht="15.75" customHeight="1">
      <c r="A3215" s="11" t="s">
        <v>791</v>
      </c>
      <c r="B3215" s="11" t="s">
        <v>785</v>
      </c>
      <c r="C3215" s="11" t="s">
        <v>164</v>
      </c>
      <c r="D3215" s="11" t="s">
        <v>170</v>
      </c>
      <c r="E3215" s="12">
        <v>2025.0</v>
      </c>
      <c r="F3215" s="11" t="s">
        <v>171</v>
      </c>
      <c r="G3215" s="11" t="s">
        <v>175</v>
      </c>
      <c r="H3215" s="11">
        <v>4.0</v>
      </c>
      <c r="I3215" s="13">
        <v>15.2</v>
      </c>
      <c r="J3215" s="11">
        <v>0.0</v>
      </c>
      <c r="K3215" s="13">
        <v>1.0</v>
      </c>
      <c r="L3215" s="13">
        <v>8.2</v>
      </c>
      <c r="M3215" s="11">
        <v>6.0</v>
      </c>
      <c r="N3215" s="14">
        <v>0.77</v>
      </c>
      <c r="O3215" s="13">
        <v>72.3</v>
      </c>
      <c r="P3215" s="13">
        <v>7.0</v>
      </c>
      <c r="Q3215" s="13">
        <v>13.1</v>
      </c>
      <c r="R3215" s="13">
        <v>15.2</v>
      </c>
      <c r="S3215" s="13">
        <v>3.4</v>
      </c>
      <c r="T3215" s="13">
        <v>4.1</v>
      </c>
      <c r="U3215" s="13">
        <v>1.6</v>
      </c>
      <c r="V3215" s="13">
        <v>81.2</v>
      </c>
      <c r="W3215" s="11" t="str">
        <f t="shared" si="1"/>
        <v>Benchmark|CaixaBank|Risk|2025</v>
      </c>
      <c r="X3215" s="15">
        <f>(MAX(0,MIN(1,1-(K3215-scaling_params!$B$2)/(scaling_params!$C$2-scaling_params!$B$2)))+MAX(0,MIN(1,(L3215-scaling_params!$B$3)/(scaling_params!$C$3-scaling_params!$B$3))))/2</f>
        <v>0.8823529412</v>
      </c>
      <c r="Y3215" s="15">
        <f>(MAX(0,MIN(1,(M3215-scaling_params!$B$4)/(scaling_params!$C$4-scaling_params!$B$4)))+MAX(0,MIN(1,(N3215-scaling_params!$B$5)/(scaling_params!$C$5-scaling_params!$B$5))))/2</f>
        <v>0.5023809524</v>
      </c>
      <c r="Z3215" s="15">
        <f>(MAX(0,MIN(1,(O3215-scaling_params!$B$6)/(scaling_params!$C$6-scaling_params!$B$6)))+MAX(0,MIN(1,1-(P3215-scaling_params!$B$7)/(scaling_params!$C$7-scaling_params!$B$7)))+MAX(0,MIN(1,(T3215-scaling_params!$B$11)/(scaling_params!$C$11-scaling_params!$B$11))))/3</f>
        <v>0.7048931534</v>
      </c>
      <c r="AA3215" s="15">
        <f>(MAX(0,MIN(1,1-(Q3215-scaling_params!$B$8)/(scaling_params!$C$8-scaling_params!$B$8)))+MAX(0,MIN(1,(R3215-scaling_params!$B$9)/(scaling_params!$C$9-scaling_params!$B$9)))+MAX(0,MIN(1,(S3215-scaling_params!$B$10)/(scaling_params!$C$10-scaling_params!$B$10))))/3</f>
        <v>0.6555173853</v>
      </c>
      <c r="AB3215" s="15">
        <f>(MAX(0,MIN(1,(U3215-scaling_params!$B$12)/(scaling_params!$C$12-scaling_params!$B$12)))+MAX(0,MIN(1,(V3215-scaling_params!$B$13)/(scaling_params!$C$13-scaling_params!$B$13))))/2</f>
        <v>0.4936363636</v>
      </c>
      <c r="AC3215" s="13">
        <f>(scaling_params!$G$2*X3215+scaling_params!$G$3*Y3215+scaling_params!$G$4*Z3215+scaling_params!$G$5*AA3215+scaling_params!$G$6*AB3215)*100</f>
        <v>66.46825068</v>
      </c>
      <c r="AD3215" s="11" t="s">
        <v>684</v>
      </c>
      <c r="AE3215" s="11">
        <f t="shared" si="2"/>
        <v>1</v>
      </c>
    </row>
    <row r="3216" ht="15.75" customHeight="1">
      <c r="A3216" s="11" t="s">
        <v>792</v>
      </c>
      <c r="B3216" s="11" t="s">
        <v>785</v>
      </c>
      <c r="C3216" s="11" t="s">
        <v>164</v>
      </c>
      <c r="D3216" s="11" t="s">
        <v>174</v>
      </c>
      <c r="E3216" s="12">
        <v>2024.0</v>
      </c>
      <c r="F3216" s="11" t="s">
        <v>171</v>
      </c>
      <c r="G3216" s="11" t="s">
        <v>175</v>
      </c>
      <c r="H3216" s="11">
        <v>5.0</v>
      </c>
      <c r="I3216" s="13">
        <v>15.8</v>
      </c>
      <c r="J3216" s="11">
        <v>0.0</v>
      </c>
      <c r="K3216" s="13">
        <v>3.1</v>
      </c>
      <c r="L3216" s="13">
        <v>6.8</v>
      </c>
      <c r="M3216" s="11">
        <v>24.0</v>
      </c>
      <c r="N3216" s="14">
        <v>0.84</v>
      </c>
      <c r="O3216" s="13">
        <v>62.0</v>
      </c>
      <c r="P3216" s="13">
        <v>7.3</v>
      </c>
      <c r="Q3216" s="13">
        <v>16.4</v>
      </c>
      <c r="R3216" s="13">
        <v>12.2</v>
      </c>
      <c r="S3216" s="13">
        <v>4.1</v>
      </c>
      <c r="T3216" s="13">
        <v>3.6</v>
      </c>
      <c r="U3216" s="13">
        <v>1.6</v>
      </c>
      <c r="V3216" s="13">
        <v>80.8</v>
      </c>
      <c r="W3216" s="11" t="str">
        <f t="shared" si="1"/>
        <v>Benchmark|CaixaBank|Digital|2024</v>
      </c>
      <c r="X3216" s="15">
        <f>(MAX(0,MIN(1,1-(K3216-scaling_params!$B$2)/(scaling_params!$C$2-scaling_params!$B$2)))+MAX(0,MIN(1,(L3216-scaling_params!$B$3)/(scaling_params!$C$3-scaling_params!$B$3))))/2</f>
        <v>0.4294117647</v>
      </c>
      <c r="Y3216" s="15">
        <f>(MAX(0,MIN(1,(M3216-scaling_params!$B$4)/(scaling_params!$C$4-scaling_params!$B$4)))+MAX(0,MIN(1,(N3216-scaling_params!$B$5)/(scaling_params!$C$5-scaling_params!$B$5))))/2</f>
        <v>0.6755952381</v>
      </c>
      <c r="Z3216" s="15">
        <f>(MAX(0,MIN(1,(O3216-scaling_params!$B$6)/(scaling_params!$C$6-scaling_params!$B$6)))+MAX(0,MIN(1,1-(P3216-scaling_params!$B$7)/(scaling_params!$C$7-scaling_params!$B$7)))+MAX(0,MIN(1,(T3216-scaling_params!$B$11)/(scaling_params!$C$11-scaling_params!$B$11))))/3</f>
        <v>0.4602800821</v>
      </c>
      <c r="AA3216" s="15">
        <f>(MAX(0,MIN(1,1-(Q3216-scaling_params!$B$8)/(scaling_params!$C$8-scaling_params!$B$8)))+MAX(0,MIN(1,(R3216-scaling_params!$B$9)/(scaling_params!$C$9-scaling_params!$B$9)))+MAX(0,MIN(1,(S3216-scaling_params!$B$10)/(scaling_params!$C$10-scaling_params!$B$10))))/3</f>
        <v>0.4725625578</v>
      </c>
      <c r="AB3216" s="15">
        <f>(MAX(0,MIN(1,(U3216-scaling_params!$B$12)/(scaling_params!$C$12-scaling_params!$B$12)))+MAX(0,MIN(1,(V3216-scaling_params!$B$13)/(scaling_params!$C$13-scaling_params!$B$13))))/2</f>
        <v>0.49</v>
      </c>
      <c r="AC3216" s="13">
        <f>(scaling_params!$G$2*X3216+scaling_params!$G$3*Y3216+scaling_params!$G$4*Z3216+scaling_params!$G$5*AA3216+scaling_params!$G$6*AB3216)*100</f>
        <v>50.88334751</v>
      </c>
      <c r="AD3216" s="11" t="s">
        <v>684</v>
      </c>
      <c r="AE3216" s="11">
        <f t="shared" si="2"/>
        <v>1</v>
      </c>
    </row>
    <row r="3217" ht="15.75" customHeight="1">
      <c r="A3217" s="11" t="s">
        <v>792</v>
      </c>
      <c r="B3217" s="11" t="s">
        <v>785</v>
      </c>
      <c r="C3217" s="11" t="s">
        <v>164</v>
      </c>
      <c r="D3217" s="11" t="s">
        <v>174</v>
      </c>
      <c r="E3217" s="12">
        <v>2025.0</v>
      </c>
      <c r="F3217" s="11" t="s">
        <v>171</v>
      </c>
      <c r="G3217" s="11" t="s">
        <v>175</v>
      </c>
      <c r="H3217" s="11">
        <v>5.0</v>
      </c>
      <c r="I3217" s="13">
        <v>15.2</v>
      </c>
      <c r="J3217" s="11">
        <v>0.0</v>
      </c>
      <c r="K3217" s="13">
        <v>3.9</v>
      </c>
      <c r="L3217" s="13">
        <v>5.7</v>
      </c>
      <c r="M3217" s="11">
        <v>10.0</v>
      </c>
      <c r="N3217" s="14">
        <v>0.84</v>
      </c>
      <c r="O3217" s="13">
        <v>66.4</v>
      </c>
      <c r="P3217" s="13">
        <v>6.2</v>
      </c>
      <c r="Q3217" s="13">
        <v>16.7</v>
      </c>
      <c r="R3217" s="13">
        <v>14.8</v>
      </c>
      <c r="S3217" s="13">
        <v>3.4</v>
      </c>
      <c r="T3217" s="13">
        <v>3.1</v>
      </c>
      <c r="U3217" s="13">
        <v>1.6</v>
      </c>
      <c r="V3217" s="13">
        <v>64.9</v>
      </c>
      <c r="W3217" s="11" t="str">
        <f t="shared" si="1"/>
        <v>Benchmark|CaixaBank|Digital|2025</v>
      </c>
      <c r="X3217" s="15">
        <f>(MAX(0,MIN(1,1-(K3217-scaling_params!$B$2)/(scaling_params!$C$2-scaling_params!$B$2)))+MAX(0,MIN(1,(L3217-scaling_params!$B$3)/(scaling_params!$C$3-scaling_params!$B$3))))/2</f>
        <v>0.2151960784</v>
      </c>
      <c r="Y3217" s="15">
        <f>(MAX(0,MIN(1,(M3217-scaling_params!$B$4)/(scaling_params!$C$4-scaling_params!$B$4)))+MAX(0,MIN(1,(N3217-scaling_params!$B$5)/(scaling_params!$C$5-scaling_params!$B$5))))/2</f>
        <v>0.6089285714</v>
      </c>
      <c r="Z3217" s="15">
        <f>(MAX(0,MIN(1,(O3217-scaling_params!$B$6)/(scaling_params!$C$6-scaling_params!$B$6)))+MAX(0,MIN(1,1-(P3217-scaling_params!$B$7)/(scaling_params!$C$7-scaling_params!$B$7)))+MAX(0,MIN(1,(T3217-scaling_params!$B$11)/(scaling_params!$C$11-scaling_params!$B$11))))/3</f>
        <v>0.5843673943</v>
      </c>
      <c r="AA3217" s="15">
        <f>(MAX(0,MIN(1,1-(Q3217-scaling_params!$B$8)/(scaling_params!$C$8-scaling_params!$B$8)))+MAX(0,MIN(1,(R3217-scaling_params!$B$9)/(scaling_params!$C$9-scaling_params!$B$9)))+MAX(0,MIN(1,(S3217-scaling_params!$B$10)/(scaling_params!$C$10-scaling_params!$B$10))))/3</f>
        <v>0.5022761118</v>
      </c>
      <c r="AB3217" s="15">
        <f>(MAX(0,MIN(1,(U3217-scaling_params!$B$12)/(scaling_params!$C$12-scaling_params!$B$12)))+MAX(0,MIN(1,(V3217-scaling_params!$B$13)/(scaling_params!$C$13-scaling_params!$B$13))))/2</f>
        <v>0.3454545455</v>
      </c>
      <c r="AC3217" s="13">
        <f>(scaling_params!$G$2*X3217+scaling_params!$G$3*Y3217+scaling_params!$G$4*Z3217+scaling_params!$G$5*AA3217+scaling_params!$G$6*AB3217)*100</f>
        <v>46.01598624</v>
      </c>
      <c r="AD3217" s="11" t="s">
        <v>684</v>
      </c>
      <c r="AE3217" s="11">
        <f t="shared" si="2"/>
        <v>1</v>
      </c>
    </row>
    <row r="3218" ht="15.75" customHeight="1">
      <c r="A3218" s="11" t="s">
        <v>793</v>
      </c>
      <c r="B3218" s="11" t="s">
        <v>785</v>
      </c>
      <c r="C3218" s="11" t="s">
        <v>164</v>
      </c>
      <c r="D3218" s="11" t="s">
        <v>181</v>
      </c>
      <c r="E3218" s="12">
        <v>2024.0</v>
      </c>
      <c r="F3218" s="11" t="s">
        <v>171</v>
      </c>
      <c r="G3218" s="11" t="s">
        <v>172</v>
      </c>
      <c r="H3218" s="11">
        <v>5.0</v>
      </c>
      <c r="I3218" s="13">
        <v>15.8</v>
      </c>
      <c r="J3218" s="11">
        <v>0.0</v>
      </c>
      <c r="K3218" s="13">
        <v>2.5</v>
      </c>
      <c r="L3218" s="13">
        <v>7.7</v>
      </c>
      <c r="M3218" s="11">
        <v>35.0</v>
      </c>
      <c r="N3218" s="14">
        <v>0.8</v>
      </c>
      <c r="O3218" s="13">
        <v>66.7</v>
      </c>
      <c r="P3218" s="13">
        <v>6.5</v>
      </c>
      <c r="Q3218" s="13">
        <v>13.6</v>
      </c>
      <c r="R3218" s="13">
        <v>14.0</v>
      </c>
      <c r="S3218" s="13">
        <v>3.6</v>
      </c>
      <c r="T3218" s="13">
        <v>2.9</v>
      </c>
      <c r="U3218" s="13">
        <v>2.0</v>
      </c>
      <c r="V3218" s="13">
        <v>67.9</v>
      </c>
      <c r="W3218" s="11" t="str">
        <f t="shared" si="1"/>
        <v>Benchmark|CaixaBank|Corporate|2024</v>
      </c>
      <c r="X3218" s="15">
        <f>(MAX(0,MIN(1,1-(K3218-scaling_params!$B$2)/(scaling_params!$C$2-scaling_params!$B$2)))+MAX(0,MIN(1,(L3218-scaling_params!$B$3)/(scaling_params!$C$3-scaling_params!$B$3))))/2</f>
        <v>0.5955882353</v>
      </c>
      <c r="Y3218" s="15">
        <f>(MAX(0,MIN(1,(M3218-scaling_params!$B$4)/(scaling_params!$C$4-scaling_params!$B$4)))+MAX(0,MIN(1,(N3218-scaling_params!$B$5)/(scaling_params!$C$5-scaling_params!$B$5))))/2</f>
        <v>0.6779761905</v>
      </c>
      <c r="Z3218" s="15">
        <f>(MAX(0,MIN(1,(O3218-scaling_params!$B$6)/(scaling_params!$C$6-scaling_params!$B$6)))+MAX(0,MIN(1,1-(P3218-scaling_params!$B$7)/(scaling_params!$C$7-scaling_params!$B$7)))+MAX(0,MIN(1,(T3218-scaling_params!$B$11)/(scaling_params!$C$11-scaling_params!$B$11))))/3</f>
        <v>0.5432432432</v>
      </c>
      <c r="AA3218" s="15">
        <f>(MAX(0,MIN(1,1-(Q3218-scaling_params!$B$8)/(scaling_params!$C$8-scaling_params!$B$8)))+MAX(0,MIN(1,(R3218-scaling_params!$B$9)/(scaling_params!$C$9-scaling_params!$B$9)))+MAX(0,MIN(1,(S3218-scaling_params!$B$10)/(scaling_params!$C$10-scaling_params!$B$10))))/3</f>
        <v>0.6055529231</v>
      </c>
      <c r="AB3218" s="15">
        <f>(MAX(0,MIN(1,(U3218-scaling_params!$B$12)/(scaling_params!$C$12-scaling_params!$B$12)))+MAX(0,MIN(1,(V3218-scaling_params!$B$13)/(scaling_params!$C$13-scaling_params!$B$13))))/2</f>
        <v>0.4727272727</v>
      </c>
      <c r="AC3218" s="13">
        <f>(scaling_params!$G$2*X3218+scaling_params!$G$3*Y3218+scaling_params!$G$4*Z3218+scaling_params!$G$5*AA3218+scaling_params!$G$6*AB3218)*100</f>
        <v>58.93089349</v>
      </c>
      <c r="AD3218" s="11" t="s">
        <v>684</v>
      </c>
      <c r="AE3218" s="11">
        <f t="shared" si="2"/>
        <v>1</v>
      </c>
    </row>
    <row r="3219" ht="15.75" customHeight="1">
      <c r="A3219" s="11" t="s">
        <v>793</v>
      </c>
      <c r="B3219" s="11" t="s">
        <v>785</v>
      </c>
      <c r="C3219" s="11" t="s">
        <v>164</v>
      </c>
      <c r="D3219" s="11" t="s">
        <v>181</v>
      </c>
      <c r="E3219" s="12">
        <v>2025.0</v>
      </c>
      <c r="F3219" s="11" t="s">
        <v>171</v>
      </c>
      <c r="G3219" s="11" t="s">
        <v>172</v>
      </c>
      <c r="H3219" s="11">
        <v>5.0</v>
      </c>
      <c r="I3219" s="13">
        <v>15.2</v>
      </c>
      <c r="J3219" s="11">
        <v>0.0</v>
      </c>
      <c r="K3219" s="13">
        <v>1.8</v>
      </c>
      <c r="L3219" s="13">
        <v>5.9</v>
      </c>
      <c r="M3219" s="11">
        <v>-7.0</v>
      </c>
      <c r="N3219" s="14">
        <v>0.79</v>
      </c>
      <c r="O3219" s="13">
        <v>71.4</v>
      </c>
      <c r="P3219" s="13">
        <v>7.7</v>
      </c>
      <c r="Q3219" s="13">
        <v>13.9</v>
      </c>
      <c r="R3219" s="13">
        <v>13.5</v>
      </c>
      <c r="S3219" s="13">
        <v>3.9</v>
      </c>
      <c r="T3219" s="13">
        <v>3.5</v>
      </c>
      <c r="U3219" s="13">
        <v>2.1</v>
      </c>
      <c r="V3219" s="13">
        <v>77.4</v>
      </c>
      <c r="W3219" s="11" t="str">
        <f t="shared" si="1"/>
        <v>Benchmark|CaixaBank|Corporate|2025</v>
      </c>
      <c r="X3219" s="15">
        <f>(MAX(0,MIN(1,1-(K3219-scaling_params!$B$2)/(scaling_params!$C$2-scaling_params!$B$2)))+MAX(0,MIN(1,(L3219-scaling_params!$B$3)/(scaling_params!$C$3-scaling_params!$B$3))))/2</f>
        <v>0.5799019608</v>
      </c>
      <c r="Y3219" s="15">
        <f>(MAX(0,MIN(1,(M3219-scaling_params!$B$4)/(scaling_params!$C$4-scaling_params!$B$4)))+MAX(0,MIN(1,(N3219-scaling_params!$B$5)/(scaling_params!$C$5-scaling_params!$B$5))))/2</f>
        <v>0.4654761905</v>
      </c>
      <c r="Z3219" s="15">
        <f>(MAX(0,MIN(1,(O3219-scaling_params!$B$6)/(scaling_params!$C$6-scaling_params!$B$6)))+MAX(0,MIN(1,1-(P3219-scaling_params!$B$7)/(scaling_params!$C$7-scaling_params!$B$7)))+MAX(0,MIN(1,(T3219-scaling_params!$B$11)/(scaling_params!$C$11-scaling_params!$B$11))))/3</f>
        <v>0.5698357481</v>
      </c>
      <c r="AA3219" s="15">
        <f>(MAX(0,MIN(1,1-(Q3219-scaling_params!$B$8)/(scaling_params!$C$8-scaling_params!$B$8)))+MAX(0,MIN(1,(R3219-scaling_params!$B$9)/(scaling_params!$C$9-scaling_params!$B$9)))+MAX(0,MIN(1,(S3219-scaling_params!$B$10)/(scaling_params!$C$10-scaling_params!$B$10))))/3</f>
        <v>0.6025040051</v>
      </c>
      <c r="AB3219" s="15">
        <f>(MAX(0,MIN(1,(U3219-scaling_params!$B$12)/(scaling_params!$C$12-scaling_params!$B$12)))+MAX(0,MIN(1,(V3219-scaling_params!$B$13)/(scaling_params!$C$13-scaling_params!$B$13))))/2</f>
        <v>0.5840909091</v>
      </c>
      <c r="AC3219" s="13">
        <f>(scaling_params!$G$2*X3219+scaling_params!$G$3*Y3219+scaling_params!$G$4*Z3219+scaling_params!$G$5*AA3219+scaling_params!$G$6*AB3219)*100</f>
        <v>55.45386985</v>
      </c>
      <c r="AD3219" s="11" t="s">
        <v>684</v>
      </c>
      <c r="AE3219" s="11">
        <f t="shared" si="2"/>
        <v>1</v>
      </c>
    </row>
    <row r="3220" ht="15.75" customHeight="1">
      <c r="A3220" s="11" t="s">
        <v>794</v>
      </c>
      <c r="B3220" s="11" t="s">
        <v>785</v>
      </c>
      <c r="C3220" s="11" t="s">
        <v>164</v>
      </c>
      <c r="D3220" s="11" t="s">
        <v>170</v>
      </c>
      <c r="E3220" s="12">
        <v>2024.0</v>
      </c>
      <c r="F3220" s="11" t="s">
        <v>171</v>
      </c>
      <c r="G3220" s="11" t="s">
        <v>184</v>
      </c>
      <c r="H3220" s="11">
        <v>2.0</v>
      </c>
      <c r="I3220" s="13">
        <v>15.8</v>
      </c>
      <c r="J3220" s="11">
        <v>0.0</v>
      </c>
      <c r="K3220" s="13">
        <v>3.2</v>
      </c>
      <c r="L3220" s="13">
        <v>5.7</v>
      </c>
      <c r="M3220" s="11">
        <v>29.0</v>
      </c>
      <c r="N3220" s="14">
        <v>0.8</v>
      </c>
      <c r="O3220" s="13">
        <v>70.8</v>
      </c>
      <c r="P3220" s="13">
        <v>7.1</v>
      </c>
      <c r="Q3220" s="13">
        <v>14.1</v>
      </c>
      <c r="R3220" s="13">
        <v>14.4</v>
      </c>
      <c r="S3220" s="13">
        <v>3.7</v>
      </c>
      <c r="T3220" s="13">
        <v>3.0</v>
      </c>
      <c r="U3220" s="13">
        <v>2.2</v>
      </c>
      <c r="V3220" s="13">
        <v>78.7</v>
      </c>
      <c r="W3220" s="11" t="str">
        <f t="shared" si="1"/>
        <v>Benchmark|CaixaBank|Risk|2024</v>
      </c>
      <c r="X3220" s="15">
        <f>(MAX(0,MIN(1,1-(K3220-scaling_params!$B$2)/(scaling_params!$C$2-scaling_params!$B$2)))+MAX(0,MIN(1,(L3220-scaling_params!$B$3)/(scaling_params!$C$3-scaling_params!$B$3))))/2</f>
        <v>0.3318627451</v>
      </c>
      <c r="Y3220" s="15">
        <f>(MAX(0,MIN(1,(M3220-scaling_params!$B$4)/(scaling_params!$C$4-scaling_params!$B$4)))+MAX(0,MIN(1,(N3220-scaling_params!$B$5)/(scaling_params!$C$5-scaling_params!$B$5))))/2</f>
        <v>0.6494047619</v>
      </c>
      <c r="Z3220" s="15">
        <f>(MAX(0,MIN(1,(O3220-scaling_params!$B$6)/(scaling_params!$C$6-scaling_params!$B$6)))+MAX(0,MIN(1,1-(P3220-scaling_params!$B$7)/(scaling_params!$C$7-scaling_params!$B$7)))+MAX(0,MIN(1,(T3220-scaling_params!$B$11)/(scaling_params!$C$11-scaling_params!$B$11))))/3</f>
        <v>0.5663697644</v>
      </c>
      <c r="AA3220" s="15">
        <f>(MAX(0,MIN(1,1-(Q3220-scaling_params!$B$8)/(scaling_params!$C$8-scaling_params!$B$8)))+MAX(0,MIN(1,(R3220-scaling_params!$B$9)/(scaling_params!$C$9-scaling_params!$B$9)))+MAX(0,MIN(1,(S3220-scaling_params!$B$10)/(scaling_params!$C$10-scaling_params!$B$10))))/3</f>
        <v>0.6132950879</v>
      </c>
      <c r="AB3220" s="15">
        <f>(MAX(0,MIN(1,(U3220-scaling_params!$B$12)/(scaling_params!$C$12-scaling_params!$B$12)))+MAX(0,MIN(1,(V3220-scaling_params!$B$13)/(scaling_params!$C$13-scaling_params!$B$13))))/2</f>
        <v>0.6209090909</v>
      </c>
      <c r="AC3220" s="13">
        <f>(scaling_params!$G$2*X3220+scaling_params!$G$3*Y3220+scaling_params!$G$4*Z3220+scaling_params!$G$5*AA3220+scaling_params!$G$6*AB3220)*100</f>
        <v>54.4901967</v>
      </c>
      <c r="AD3220" s="11" t="s">
        <v>684</v>
      </c>
      <c r="AE3220" s="11">
        <f t="shared" si="2"/>
        <v>1</v>
      </c>
    </row>
    <row r="3221" ht="15.75" customHeight="1">
      <c r="A3221" s="11" t="s">
        <v>794</v>
      </c>
      <c r="B3221" s="11" t="s">
        <v>785</v>
      </c>
      <c r="C3221" s="11" t="s">
        <v>164</v>
      </c>
      <c r="D3221" s="11" t="s">
        <v>170</v>
      </c>
      <c r="E3221" s="12">
        <v>2025.0</v>
      </c>
      <c r="F3221" s="11" t="s">
        <v>171</v>
      </c>
      <c r="G3221" s="11" t="s">
        <v>184</v>
      </c>
      <c r="H3221" s="11">
        <v>2.0</v>
      </c>
      <c r="I3221" s="13">
        <v>15.2</v>
      </c>
      <c r="J3221" s="11">
        <v>0.0</v>
      </c>
      <c r="K3221" s="13">
        <v>1.0</v>
      </c>
      <c r="L3221" s="13">
        <v>7.7</v>
      </c>
      <c r="M3221" s="11">
        <v>39.0</v>
      </c>
      <c r="N3221" s="14">
        <v>0.76</v>
      </c>
      <c r="O3221" s="13">
        <v>72.3</v>
      </c>
      <c r="P3221" s="13">
        <v>7.0</v>
      </c>
      <c r="Q3221" s="13">
        <v>13.1</v>
      </c>
      <c r="R3221" s="13">
        <v>15.2</v>
      </c>
      <c r="S3221" s="13">
        <v>4.3</v>
      </c>
      <c r="T3221" s="13">
        <v>3.8</v>
      </c>
      <c r="U3221" s="13">
        <v>1.6</v>
      </c>
      <c r="V3221" s="13">
        <v>65.8</v>
      </c>
      <c r="W3221" s="11" t="str">
        <f t="shared" si="1"/>
        <v>Benchmark|CaixaBank|Risk|2025</v>
      </c>
      <c r="X3221" s="15">
        <f>(MAX(0,MIN(1,1-(K3221-scaling_params!$B$2)/(scaling_params!$C$2-scaling_params!$B$2)))+MAX(0,MIN(1,(L3221-scaling_params!$B$3)/(scaling_params!$C$3-scaling_params!$B$3))))/2</f>
        <v>0.8455882353</v>
      </c>
      <c r="Y3221" s="15">
        <f>(MAX(0,MIN(1,(M3221-scaling_params!$B$4)/(scaling_params!$C$4-scaling_params!$B$4)))+MAX(0,MIN(1,(N3221-scaling_params!$B$5)/(scaling_params!$C$5-scaling_params!$B$5))))/2</f>
        <v>0.6470238095</v>
      </c>
      <c r="Z3221" s="15">
        <f>(MAX(0,MIN(1,(O3221-scaling_params!$B$6)/(scaling_params!$C$6-scaling_params!$B$6)))+MAX(0,MIN(1,1-(P3221-scaling_params!$B$7)/(scaling_params!$C$7-scaling_params!$B$7)))+MAX(0,MIN(1,(T3221-scaling_params!$B$11)/(scaling_params!$C$11-scaling_params!$B$11))))/3</f>
        <v>0.6763217248</v>
      </c>
      <c r="AA3221" s="15">
        <f>(MAX(0,MIN(1,1-(Q3221-scaling_params!$B$8)/(scaling_params!$C$8-scaling_params!$B$8)))+MAX(0,MIN(1,(R3221-scaling_params!$B$9)/(scaling_params!$C$9-scaling_params!$B$9)))+MAX(0,MIN(1,(S3221-scaling_params!$B$10)/(scaling_params!$C$10-scaling_params!$B$10))))/3</f>
        <v>0.7437526794</v>
      </c>
      <c r="AB3221" s="15">
        <f>(MAX(0,MIN(1,(U3221-scaling_params!$B$12)/(scaling_params!$C$12-scaling_params!$B$12)))+MAX(0,MIN(1,(V3221-scaling_params!$B$13)/(scaling_params!$C$13-scaling_params!$B$13))))/2</f>
        <v>0.3536363636</v>
      </c>
      <c r="AC3221" s="13">
        <f>(scaling_params!$G$2*X3221+scaling_params!$G$3*Y3221+scaling_params!$G$4*Z3221+scaling_params!$G$5*AA3221+scaling_params!$G$6*AB3221)*100</f>
        <v>68.23289984</v>
      </c>
      <c r="AD3221" s="11" t="s">
        <v>684</v>
      </c>
      <c r="AE3221" s="11">
        <f t="shared" si="2"/>
        <v>1</v>
      </c>
    </row>
    <row r="3222" ht="15.75" customHeight="1">
      <c r="A3222" s="11" t="s">
        <v>795</v>
      </c>
      <c r="B3222" s="11" t="s">
        <v>785</v>
      </c>
      <c r="C3222" s="11" t="s">
        <v>164</v>
      </c>
      <c r="D3222" s="11" t="s">
        <v>177</v>
      </c>
      <c r="E3222" s="12">
        <v>2024.0</v>
      </c>
      <c r="F3222" s="11" t="s">
        <v>171</v>
      </c>
      <c r="G3222" s="11" t="s">
        <v>167</v>
      </c>
      <c r="H3222" s="11">
        <v>1.0</v>
      </c>
      <c r="I3222" s="13">
        <v>15.8</v>
      </c>
      <c r="J3222" s="11">
        <v>1.0</v>
      </c>
      <c r="K3222" s="13">
        <v>2.7</v>
      </c>
      <c r="L3222" s="13">
        <v>6.5</v>
      </c>
      <c r="M3222" s="11">
        <v>28.0</v>
      </c>
      <c r="N3222" s="14">
        <v>0.79</v>
      </c>
      <c r="O3222" s="13">
        <v>65.7</v>
      </c>
      <c r="P3222" s="13">
        <v>7.9</v>
      </c>
      <c r="Q3222" s="13">
        <v>16.4</v>
      </c>
      <c r="R3222" s="13">
        <v>10.8</v>
      </c>
      <c r="S3222" s="13">
        <v>3.7</v>
      </c>
      <c r="T3222" s="13">
        <v>3.6</v>
      </c>
      <c r="U3222" s="13">
        <v>1.5</v>
      </c>
      <c r="V3222" s="13">
        <v>80.6</v>
      </c>
      <c r="W3222" s="11" t="str">
        <f t="shared" si="1"/>
        <v>Benchmark|CaixaBank|Retail|2024</v>
      </c>
      <c r="X3222" s="15">
        <f>(MAX(0,MIN(1,1-(K3222-scaling_params!$B$2)/(scaling_params!$C$2-scaling_params!$B$2)))+MAX(0,MIN(1,(L3222-scaling_params!$B$3)/(scaling_params!$C$3-scaling_params!$B$3))))/2</f>
        <v>0.4740196078</v>
      </c>
      <c r="Y3222" s="15">
        <f>(MAX(0,MIN(1,(M3222-scaling_params!$B$4)/(scaling_params!$C$4-scaling_params!$B$4)))+MAX(0,MIN(1,(N3222-scaling_params!$B$5)/(scaling_params!$C$5-scaling_params!$B$5))))/2</f>
        <v>0.6321428571</v>
      </c>
      <c r="Z3222" s="15">
        <f>(MAX(0,MIN(1,(O3222-scaling_params!$B$6)/(scaling_params!$C$6-scaling_params!$B$6)))+MAX(0,MIN(1,1-(P3222-scaling_params!$B$7)/(scaling_params!$C$7-scaling_params!$B$7)))+MAX(0,MIN(1,(T3222-scaling_params!$B$11)/(scaling_params!$C$11-scaling_params!$B$11))))/3</f>
        <v>0.4672821336</v>
      </c>
      <c r="AA3222" s="15">
        <f>(MAX(0,MIN(1,1-(Q3222-scaling_params!$B$8)/(scaling_params!$C$8-scaling_params!$B$8)))+MAX(0,MIN(1,(R3222-scaling_params!$B$9)/(scaling_params!$C$9-scaling_params!$B$9)))+MAX(0,MIN(1,(S3222-scaling_params!$B$10)/(scaling_params!$C$10-scaling_params!$B$10))))/3</f>
        <v>0.3742751416</v>
      </c>
      <c r="AB3222" s="15">
        <f>(MAX(0,MIN(1,(U3222-scaling_params!$B$12)/(scaling_params!$C$12-scaling_params!$B$12)))+MAX(0,MIN(1,(V3222-scaling_params!$B$13)/(scaling_params!$C$13-scaling_params!$B$13))))/2</f>
        <v>0.4631818182</v>
      </c>
      <c r="AC3222" s="13">
        <f>(scaling_params!$G$2*X3222+scaling_params!$G$3*Y3222+scaling_params!$G$4*Z3222+scaling_params!$G$5*AA3222+scaling_params!$G$6*AB3222)*100</f>
        <v>49.02873601</v>
      </c>
      <c r="AD3222" s="11" t="s">
        <v>684</v>
      </c>
      <c r="AE3222" s="11">
        <f t="shared" si="2"/>
        <v>1</v>
      </c>
    </row>
    <row r="3223" ht="15.75" customHeight="1">
      <c r="A3223" s="11" t="s">
        <v>795</v>
      </c>
      <c r="B3223" s="11" t="s">
        <v>785</v>
      </c>
      <c r="C3223" s="11" t="s">
        <v>164</v>
      </c>
      <c r="D3223" s="11" t="s">
        <v>177</v>
      </c>
      <c r="E3223" s="12">
        <v>2025.0</v>
      </c>
      <c r="F3223" s="11" t="s">
        <v>171</v>
      </c>
      <c r="G3223" s="11" t="s">
        <v>167</v>
      </c>
      <c r="H3223" s="11">
        <v>1.0</v>
      </c>
      <c r="I3223" s="13">
        <v>15.2</v>
      </c>
      <c r="J3223" s="11">
        <v>1.0</v>
      </c>
      <c r="K3223" s="13">
        <v>2.7</v>
      </c>
      <c r="L3223" s="13">
        <v>7.8</v>
      </c>
      <c r="M3223" s="11">
        <v>13.0</v>
      </c>
      <c r="N3223" s="14">
        <v>0.85</v>
      </c>
      <c r="O3223" s="13">
        <v>69.4</v>
      </c>
      <c r="P3223" s="13">
        <v>6.9</v>
      </c>
      <c r="Q3223" s="13">
        <v>15.8</v>
      </c>
      <c r="R3223" s="13">
        <v>13.1</v>
      </c>
      <c r="S3223" s="13">
        <v>3.9</v>
      </c>
      <c r="T3223" s="13">
        <v>4.0</v>
      </c>
      <c r="U3223" s="13">
        <v>1.5</v>
      </c>
      <c r="V3223" s="13">
        <v>79.8</v>
      </c>
      <c r="W3223" s="11" t="str">
        <f t="shared" si="1"/>
        <v>Benchmark|CaixaBank|Retail|2025</v>
      </c>
      <c r="X3223" s="15">
        <f>(MAX(0,MIN(1,1-(K3223-scaling_params!$B$2)/(scaling_params!$C$2-scaling_params!$B$2)))+MAX(0,MIN(1,(L3223-scaling_params!$B$3)/(scaling_params!$C$3-scaling_params!$B$3))))/2</f>
        <v>0.5696078431</v>
      </c>
      <c r="Y3223" s="15">
        <f>(MAX(0,MIN(1,(M3223-scaling_params!$B$4)/(scaling_params!$C$4-scaling_params!$B$4)))+MAX(0,MIN(1,(N3223-scaling_params!$B$5)/(scaling_params!$C$5-scaling_params!$B$5))))/2</f>
        <v>0.6357142857</v>
      </c>
      <c r="Z3223" s="15">
        <f>(MAX(0,MIN(1,(O3223-scaling_params!$B$6)/(scaling_params!$C$6-scaling_params!$B$6)))+MAX(0,MIN(1,1-(P3223-scaling_params!$B$7)/(scaling_params!$C$7-scaling_params!$B$7)))+MAX(0,MIN(1,(T3223-scaling_params!$B$11)/(scaling_params!$C$11-scaling_params!$B$11))))/3</f>
        <v>0.6565235674</v>
      </c>
      <c r="AA3223" s="15">
        <f>(MAX(0,MIN(1,1-(Q3223-scaling_params!$B$8)/(scaling_params!$C$8-scaling_params!$B$8)))+MAX(0,MIN(1,(R3223-scaling_params!$B$9)/(scaling_params!$C$9-scaling_params!$B$9)))+MAX(0,MIN(1,(S3223-scaling_params!$B$10)/(scaling_params!$C$10-scaling_params!$B$10))))/3</f>
        <v>0.513656671</v>
      </c>
      <c r="AB3223" s="15">
        <f>(MAX(0,MIN(1,(U3223-scaling_params!$B$12)/(scaling_params!$C$12-scaling_params!$B$12)))+MAX(0,MIN(1,(V3223-scaling_params!$B$13)/(scaling_params!$C$13-scaling_params!$B$13))))/2</f>
        <v>0.4559090909</v>
      </c>
      <c r="AC3223" s="13">
        <f>(scaling_params!$G$2*X3223+scaling_params!$G$3*Y3223+scaling_params!$G$4*Z3223+scaling_params!$G$5*AA3223+scaling_params!$G$6*AB3223)*100</f>
        <v>58.17345854</v>
      </c>
      <c r="AD3223" s="11" t="s">
        <v>684</v>
      </c>
      <c r="AE3223" s="11">
        <f t="shared" si="2"/>
        <v>1</v>
      </c>
    </row>
    <row r="3224" ht="15.75" customHeight="1">
      <c r="A3224" s="11" t="s">
        <v>796</v>
      </c>
      <c r="B3224" s="11" t="s">
        <v>785</v>
      </c>
      <c r="C3224" s="11" t="s">
        <v>164</v>
      </c>
      <c r="D3224" s="11" t="s">
        <v>177</v>
      </c>
      <c r="E3224" s="12">
        <v>2024.0</v>
      </c>
      <c r="F3224" s="11" t="s">
        <v>166</v>
      </c>
      <c r="G3224" s="11" t="s">
        <v>167</v>
      </c>
      <c r="H3224" s="11">
        <v>2.0</v>
      </c>
      <c r="I3224" s="13">
        <v>15.8</v>
      </c>
      <c r="J3224" s="11">
        <v>0.0</v>
      </c>
      <c r="K3224" s="13">
        <v>2.7</v>
      </c>
      <c r="L3224" s="13">
        <v>4.9</v>
      </c>
      <c r="M3224" s="11">
        <v>-1.0</v>
      </c>
      <c r="N3224" s="14">
        <v>0.81</v>
      </c>
      <c r="O3224" s="13">
        <v>65.7</v>
      </c>
      <c r="P3224" s="13">
        <v>7.9</v>
      </c>
      <c r="Q3224" s="13">
        <v>16.4</v>
      </c>
      <c r="R3224" s="13">
        <v>10.8</v>
      </c>
      <c r="S3224" s="13">
        <v>3.0</v>
      </c>
      <c r="T3224" s="13">
        <v>3.0</v>
      </c>
      <c r="U3224" s="13">
        <v>1.5</v>
      </c>
      <c r="V3224" s="13">
        <v>66.5</v>
      </c>
      <c r="W3224" s="11" t="str">
        <f t="shared" si="1"/>
        <v>Benchmark|CaixaBank|Retail|2024</v>
      </c>
      <c r="X3224" s="15">
        <f>(MAX(0,MIN(1,1-(K3224-scaling_params!$B$2)/(scaling_params!$C$2-scaling_params!$B$2)))+MAX(0,MIN(1,(L3224-scaling_params!$B$3)/(scaling_params!$C$3-scaling_params!$B$3))))/2</f>
        <v>0.356372549</v>
      </c>
      <c r="Y3224" s="15">
        <f>(MAX(0,MIN(1,(M3224-scaling_params!$B$4)/(scaling_params!$C$4-scaling_params!$B$4)))+MAX(0,MIN(1,(N3224-scaling_params!$B$5)/(scaling_params!$C$5-scaling_params!$B$5))))/2</f>
        <v>0.519047619</v>
      </c>
      <c r="Z3224" s="15">
        <f>(MAX(0,MIN(1,(O3224-scaling_params!$B$6)/(scaling_params!$C$6-scaling_params!$B$6)))+MAX(0,MIN(1,1-(P3224-scaling_params!$B$7)/(scaling_params!$C$7-scaling_params!$B$7)))+MAX(0,MIN(1,(T3224-scaling_params!$B$11)/(scaling_params!$C$11-scaling_params!$B$11))))/3</f>
        <v>0.4101392765</v>
      </c>
      <c r="AA3224" s="15">
        <f>(MAX(0,MIN(1,1-(Q3224-scaling_params!$B$8)/(scaling_params!$C$8-scaling_params!$B$8)))+MAX(0,MIN(1,(R3224-scaling_params!$B$9)/(scaling_params!$C$9-scaling_params!$B$9)))+MAX(0,MIN(1,(S3224-scaling_params!$B$10)/(scaling_params!$C$10-scaling_params!$B$10))))/3</f>
        <v>0.3056476906</v>
      </c>
      <c r="AB3224" s="15">
        <f>(MAX(0,MIN(1,(U3224-scaling_params!$B$12)/(scaling_params!$C$12-scaling_params!$B$12)))+MAX(0,MIN(1,(V3224-scaling_params!$B$13)/(scaling_params!$C$13-scaling_params!$B$13))))/2</f>
        <v>0.335</v>
      </c>
      <c r="AC3224" s="13">
        <f>(scaling_params!$G$2*X3224+scaling_params!$G$3*Y3224+scaling_params!$G$4*Z3224+scaling_params!$G$5*AA3224+scaling_params!$G$6*AB3224)*100</f>
        <v>39.5430463</v>
      </c>
      <c r="AD3224" s="11" t="s">
        <v>684</v>
      </c>
      <c r="AE3224" s="11">
        <f t="shared" si="2"/>
        <v>1</v>
      </c>
    </row>
    <row r="3225" ht="15.75" customHeight="1">
      <c r="A3225" s="11" t="s">
        <v>796</v>
      </c>
      <c r="B3225" s="11" t="s">
        <v>785</v>
      </c>
      <c r="C3225" s="11" t="s">
        <v>164</v>
      </c>
      <c r="D3225" s="11" t="s">
        <v>177</v>
      </c>
      <c r="E3225" s="12">
        <v>2025.0</v>
      </c>
      <c r="F3225" s="11" t="s">
        <v>166</v>
      </c>
      <c r="G3225" s="11" t="s">
        <v>167</v>
      </c>
      <c r="H3225" s="11">
        <v>2.0</v>
      </c>
      <c r="I3225" s="13">
        <v>15.2</v>
      </c>
      <c r="J3225" s="11">
        <v>0.0</v>
      </c>
      <c r="K3225" s="13">
        <v>2.7</v>
      </c>
      <c r="L3225" s="13">
        <v>6.4</v>
      </c>
      <c r="M3225" s="11">
        <v>8.0</v>
      </c>
      <c r="N3225" s="14">
        <v>0.65</v>
      </c>
      <c r="O3225" s="13">
        <v>69.4</v>
      </c>
      <c r="P3225" s="13">
        <v>6.9</v>
      </c>
      <c r="Q3225" s="13">
        <v>15.8</v>
      </c>
      <c r="R3225" s="13">
        <v>13.1</v>
      </c>
      <c r="S3225" s="13">
        <v>2.6</v>
      </c>
      <c r="T3225" s="13">
        <v>2.5</v>
      </c>
      <c r="U3225" s="13">
        <v>1.5</v>
      </c>
      <c r="V3225" s="13">
        <v>67.9</v>
      </c>
      <c r="W3225" s="11" t="str">
        <f t="shared" si="1"/>
        <v>Benchmark|CaixaBank|Retail|2025</v>
      </c>
      <c r="X3225" s="15">
        <f>(MAX(0,MIN(1,1-(K3225-scaling_params!$B$2)/(scaling_params!$C$2-scaling_params!$B$2)))+MAX(0,MIN(1,(L3225-scaling_params!$B$3)/(scaling_params!$C$3-scaling_params!$B$3))))/2</f>
        <v>0.4666666667</v>
      </c>
      <c r="Y3225" s="15">
        <f>(MAX(0,MIN(1,(M3225-scaling_params!$B$4)/(scaling_params!$C$4-scaling_params!$B$4)))+MAX(0,MIN(1,(N3225-scaling_params!$B$5)/(scaling_params!$C$5-scaling_params!$B$5))))/2</f>
        <v>0.3619047619</v>
      </c>
      <c r="Z3225" s="15">
        <f>(MAX(0,MIN(1,(O3225-scaling_params!$B$6)/(scaling_params!$C$6-scaling_params!$B$6)))+MAX(0,MIN(1,1-(P3225-scaling_params!$B$7)/(scaling_params!$C$7-scaling_params!$B$7)))+MAX(0,MIN(1,(T3225-scaling_params!$B$11)/(scaling_params!$C$11-scaling_params!$B$11))))/3</f>
        <v>0.5136664246</v>
      </c>
      <c r="AA3225" s="15">
        <f>(MAX(0,MIN(1,1-(Q3225-scaling_params!$B$8)/(scaling_params!$C$8-scaling_params!$B$8)))+MAX(0,MIN(1,(R3225-scaling_params!$B$9)/(scaling_params!$C$9-scaling_params!$B$9)))+MAX(0,MIN(1,(S3225-scaling_params!$B$10)/(scaling_params!$C$10-scaling_params!$B$10))))/3</f>
        <v>0.3862056906</v>
      </c>
      <c r="AB3225" s="15">
        <f>(MAX(0,MIN(1,(U3225-scaling_params!$B$12)/(scaling_params!$C$12-scaling_params!$B$12)))+MAX(0,MIN(1,(V3225-scaling_params!$B$13)/(scaling_params!$C$13-scaling_params!$B$13))))/2</f>
        <v>0.3477272727</v>
      </c>
      <c r="AC3225" s="13">
        <f>(scaling_params!$G$2*X3225+scaling_params!$G$3*Y3225+scaling_params!$G$4*Z3225+scaling_params!$G$5*AA3225+scaling_params!$G$6*AB3225)*100</f>
        <v>42.44299152</v>
      </c>
      <c r="AD3225" s="11" t="s">
        <v>684</v>
      </c>
      <c r="AE3225" s="11">
        <f t="shared" si="2"/>
        <v>1</v>
      </c>
    </row>
    <row r="3226" ht="15.75" customHeight="1">
      <c r="A3226" s="11" t="s">
        <v>797</v>
      </c>
      <c r="B3226" s="11" t="s">
        <v>785</v>
      </c>
      <c r="C3226" s="11" t="s">
        <v>164</v>
      </c>
      <c r="D3226" s="11" t="s">
        <v>174</v>
      </c>
      <c r="E3226" s="12">
        <v>2024.0</v>
      </c>
      <c r="F3226" s="11" t="s">
        <v>171</v>
      </c>
      <c r="G3226" s="11" t="s">
        <v>167</v>
      </c>
      <c r="H3226" s="11">
        <v>4.0</v>
      </c>
      <c r="I3226" s="13">
        <v>15.8</v>
      </c>
      <c r="J3226" s="11">
        <v>0.0</v>
      </c>
      <c r="K3226" s="13">
        <v>3.1</v>
      </c>
      <c r="L3226" s="13">
        <v>6.1</v>
      </c>
      <c r="M3226" s="11">
        <v>4.0</v>
      </c>
      <c r="N3226" s="14">
        <v>0.82</v>
      </c>
      <c r="O3226" s="13">
        <v>62.0</v>
      </c>
      <c r="P3226" s="13">
        <v>7.3</v>
      </c>
      <c r="Q3226" s="13">
        <v>16.4</v>
      </c>
      <c r="R3226" s="13">
        <v>12.2</v>
      </c>
      <c r="S3226" s="13">
        <v>4.1</v>
      </c>
      <c r="T3226" s="13">
        <v>3.5</v>
      </c>
      <c r="U3226" s="13">
        <v>1.6</v>
      </c>
      <c r="V3226" s="13">
        <v>69.7</v>
      </c>
      <c r="W3226" s="11" t="str">
        <f t="shared" si="1"/>
        <v>Benchmark|CaixaBank|Digital|2024</v>
      </c>
      <c r="X3226" s="15">
        <f>(MAX(0,MIN(1,1-(K3226-scaling_params!$B$2)/(scaling_params!$C$2-scaling_params!$B$2)))+MAX(0,MIN(1,(L3226-scaling_params!$B$3)/(scaling_params!$C$3-scaling_params!$B$3))))/2</f>
        <v>0.3779411765</v>
      </c>
      <c r="Y3226" s="15">
        <f>(MAX(0,MIN(1,(M3226-scaling_params!$B$4)/(scaling_params!$C$4-scaling_params!$B$4)))+MAX(0,MIN(1,(N3226-scaling_params!$B$5)/(scaling_params!$C$5-scaling_params!$B$5))))/2</f>
        <v>0.5553571429</v>
      </c>
      <c r="Z3226" s="15">
        <f>(MAX(0,MIN(1,(O3226-scaling_params!$B$6)/(scaling_params!$C$6-scaling_params!$B$6)))+MAX(0,MIN(1,1-(P3226-scaling_params!$B$7)/(scaling_params!$C$7-scaling_params!$B$7)))+MAX(0,MIN(1,(T3226-scaling_params!$B$11)/(scaling_params!$C$11-scaling_params!$B$11))))/3</f>
        <v>0.4507562725</v>
      </c>
      <c r="AA3226" s="15">
        <f>(MAX(0,MIN(1,1-(Q3226-scaling_params!$B$8)/(scaling_params!$C$8-scaling_params!$B$8)))+MAX(0,MIN(1,(R3226-scaling_params!$B$9)/(scaling_params!$C$9-scaling_params!$B$9)))+MAX(0,MIN(1,(S3226-scaling_params!$B$10)/(scaling_params!$C$10-scaling_params!$B$10))))/3</f>
        <v>0.4725625578</v>
      </c>
      <c r="AB3226" s="15">
        <f>(MAX(0,MIN(1,(U3226-scaling_params!$B$12)/(scaling_params!$C$12-scaling_params!$B$12)))+MAX(0,MIN(1,(V3226-scaling_params!$B$13)/(scaling_params!$C$13-scaling_params!$B$13))))/2</f>
        <v>0.3890909091</v>
      </c>
      <c r="AC3226" s="13">
        <f>(scaling_params!$G$2*X3226+scaling_params!$G$3*Y3226+scaling_params!$G$4*Z3226+scaling_params!$G$5*AA3226+scaling_params!$G$6*AB3226)*100</f>
        <v>45.43365665</v>
      </c>
      <c r="AD3226" s="11" t="s">
        <v>684</v>
      </c>
      <c r="AE3226" s="11">
        <f t="shared" si="2"/>
        <v>1</v>
      </c>
    </row>
    <row r="3227" ht="15.75" customHeight="1">
      <c r="A3227" s="11" t="s">
        <v>797</v>
      </c>
      <c r="B3227" s="11" t="s">
        <v>785</v>
      </c>
      <c r="C3227" s="11" t="s">
        <v>164</v>
      </c>
      <c r="D3227" s="11" t="s">
        <v>174</v>
      </c>
      <c r="E3227" s="12">
        <v>2025.0</v>
      </c>
      <c r="F3227" s="11" t="s">
        <v>171</v>
      </c>
      <c r="G3227" s="11" t="s">
        <v>167</v>
      </c>
      <c r="H3227" s="11">
        <v>4.0</v>
      </c>
      <c r="I3227" s="13">
        <v>15.2</v>
      </c>
      <c r="J3227" s="11">
        <v>0.0</v>
      </c>
      <c r="K3227" s="13">
        <v>3.9</v>
      </c>
      <c r="L3227" s="13">
        <v>5.8</v>
      </c>
      <c r="M3227" s="11">
        <v>0.0</v>
      </c>
      <c r="N3227" s="14">
        <v>0.74</v>
      </c>
      <c r="O3227" s="13">
        <v>66.4</v>
      </c>
      <c r="P3227" s="13">
        <v>6.2</v>
      </c>
      <c r="Q3227" s="13">
        <v>16.7</v>
      </c>
      <c r="R3227" s="13">
        <v>14.8</v>
      </c>
      <c r="S3227" s="13">
        <v>3.6</v>
      </c>
      <c r="T3227" s="13">
        <v>3.1</v>
      </c>
      <c r="U3227" s="13">
        <v>1.6</v>
      </c>
      <c r="V3227" s="13">
        <v>74.8</v>
      </c>
      <c r="W3227" s="11" t="str">
        <f t="shared" si="1"/>
        <v>Benchmark|CaixaBank|Digital|2025</v>
      </c>
      <c r="X3227" s="15">
        <f>(MAX(0,MIN(1,1-(K3227-scaling_params!$B$2)/(scaling_params!$C$2-scaling_params!$B$2)))+MAX(0,MIN(1,(L3227-scaling_params!$B$3)/(scaling_params!$C$3-scaling_params!$B$3))))/2</f>
        <v>0.2225490196</v>
      </c>
      <c r="Y3227" s="15">
        <f>(MAX(0,MIN(1,(M3227-scaling_params!$B$4)/(scaling_params!$C$4-scaling_params!$B$4)))+MAX(0,MIN(1,(N3227-scaling_params!$B$5)/(scaling_params!$C$5-scaling_params!$B$5))))/2</f>
        <v>0.4363095238</v>
      </c>
      <c r="Z3227" s="15">
        <f>(MAX(0,MIN(1,(O3227-scaling_params!$B$6)/(scaling_params!$C$6-scaling_params!$B$6)))+MAX(0,MIN(1,1-(P3227-scaling_params!$B$7)/(scaling_params!$C$7-scaling_params!$B$7)))+MAX(0,MIN(1,(T3227-scaling_params!$B$11)/(scaling_params!$C$11-scaling_params!$B$11))))/3</f>
        <v>0.5843673943</v>
      </c>
      <c r="AA3227" s="15">
        <f>(MAX(0,MIN(1,1-(Q3227-scaling_params!$B$8)/(scaling_params!$C$8-scaling_params!$B$8)))+MAX(0,MIN(1,(R3227-scaling_params!$B$9)/(scaling_params!$C$9-scaling_params!$B$9)))+MAX(0,MIN(1,(S3227-scaling_params!$B$10)/(scaling_params!$C$10-scaling_params!$B$10))))/3</f>
        <v>0.521883955</v>
      </c>
      <c r="AB3227" s="15">
        <f>(MAX(0,MIN(1,(U3227-scaling_params!$B$12)/(scaling_params!$C$12-scaling_params!$B$12)))+MAX(0,MIN(1,(V3227-scaling_params!$B$13)/(scaling_params!$C$13-scaling_params!$B$13))))/2</f>
        <v>0.4354545455</v>
      </c>
      <c r="AC3227" s="13">
        <f>(scaling_params!$G$2*X3227+scaling_params!$G$3*Y3227+scaling_params!$G$4*Z3227+scaling_params!$G$5*AA3227+scaling_params!$G$6*AB3227)*100</f>
        <v>43.53933078</v>
      </c>
      <c r="AD3227" s="11" t="s">
        <v>684</v>
      </c>
      <c r="AE3227" s="11">
        <f t="shared" si="2"/>
        <v>1</v>
      </c>
    </row>
    <row r="3228" ht="15.75" customHeight="1">
      <c r="A3228" s="11" t="s">
        <v>798</v>
      </c>
      <c r="B3228" s="11" t="s">
        <v>785</v>
      </c>
      <c r="C3228" s="11" t="s">
        <v>164</v>
      </c>
      <c r="D3228" s="11" t="s">
        <v>174</v>
      </c>
      <c r="E3228" s="12">
        <v>2024.0</v>
      </c>
      <c r="F3228" s="11" t="s">
        <v>166</v>
      </c>
      <c r="G3228" s="11" t="s">
        <v>184</v>
      </c>
      <c r="H3228" s="11">
        <v>5.0</v>
      </c>
      <c r="I3228" s="13">
        <v>15.8</v>
      </c>
      <c r="J3228" s="11">
        <v>0.0</v>
      </c>
      <c r="K3228" s="13">
        <v>3.1</v>
      </c>
      <c r="L3228" s="13">
        <v>7.9</v>
      </c>
      <c r="M3228" s="11">
        <v>43.0</v>
      </c>
      <c r="N3228" s="14">
        <v>0.92</v>
      </c>
      <c r="O3228" s="13">
        <v>62.0</v>
      </c>
      <c r="P3228" s="13">
        <v>7.3</v>
      </c>
      <c r="Q3228" s="13">
        <v>16.4</v>
      </c>
      <c r="R3228" s="13">
        <v>12.2</v>
      </c>
      <c r="S3228" s="13">
        <v>4.2</v>
      </c>
      <c r="T3228" s="13">
        <v>3.6</v>
      </c>
      <c r="U3228" s="13">
        <v>1.6</v>
      </c>
      <c r="V3228" s="13">
        <v>76.1</v>
      </c>
      <c r="W3228" s="11" t="str">
        <f t="shared" si="1"/>
        <v>Benchmark|CaixaBank|Digital|2024</v>
      </c>
      <c r="X3228" s="15">
        <f>(MAX(0,MIN(1,1-(K3228-scaling_params!$B$2)/(scaling_params!$C$2-scaling_params!$B$2)))+MAX(0,MIN(1,(L3228-scaling_params!$B$3)/(scaling_params!$C$3-scaling_params!$B$3))))/2</f>
        <v>0.5102941176</v>
      </c>
      <c r="Y3228" s="15">
        <f>(MAX(0,MIN(1,(M3228-scaling_params!$B$4)/(scaling_params!$C$4-scaling_params!$B$4)))+MAX(0,MIN(1,(N3228-scaling_params!$B$5)/(scaling_params!$C$5-scaling_params!$B$5))))/2</f>
        <v>0.8660714286</v>
      </c>
      <c r="Z3228" s="15">
        <f>(MAX(0,MIN(1,(O3228-scaling_params!$B$6)/(scaling_params!$C$6-scaling_params!$B$6)))+MAX(0,MIN(1,1-(P3228-scaling_params!$B$7)/(scaling_params!$C$7-scaling_params!$B$7)))+MAX(0,MIN(1,(T3228-scaling_params!$B$11)/(scaling_params!$C$11-scaling_params!$B$11))))/3</f>
        <v>0.4602800821</v>
      </c>
      <c r="AA3228" s="15">
        <f>(MAX(0,MIN(1,1-(Q3228-scaling_params!$B$8)/(scaling_params!$C$8-scaling_params!$B$8)))+MAX(0,MIN(1,(R3228-scaling_params!$B$9)/(scaling_params!$C$9-scaling_params!$B$9)))+MAX(0,MIN(1,(S3228-scaling_params!$B$10)/(scaling_params!$C$10-scaling_params!$B$10))))/3</f>
        <v>0.4823664794</v>
      </c>
      <c r="AB3228" s="15">
        <f>(MAX(0,MIN(1,(U3228-scaling_params!$B$12)/(scaling_params!$C$12-scaling_params!$B$12)))+MAX(0,MIN(1,(V3228-scaling_params!$B$13)/(scaling_params!$C$13-scaling_params!$B$13))))/2</f>
        <v>0.4472727273</v>
      </c>
      <c r="AC3228" s="13">
        <f>(scaling_params!$G$2*X3228+scaling_params!$G$3*Y3228+scaling_params!$G$4*Z3228+scaling_params!$G$5*AA3228+scaling_params!$G$6*AB3228)*100</f>
        <v>56.92864048</v>
      </c>
      <c r="AD3228" s="11" t="s">
        <v>684</v>
      </c>
      <c r="AE3228" s="11">
        <f t="shared" si="2"/>
        <v>1</v>
      </c>
    </row>
    <row r="3229" ht="15.75" customHeight="1">
      <c r="A3229" s="11" t="s">
        <v>798</v>
      </c>
      <c r="B3229" s="11" t="s">
        <v>785</v>
      </c>
      <c r="C3229" s="11" t="s">
        <v>164</v>
      </c>
      <c r="D3229" s="11" t="s">
        <v>174</v>
      </c>
      <c r="E3229" s="12">
        <v>2025.0</v>
      </c>
      <c r="F3229" s="11" t="s">
        <v>166</v>
      </c>
      <c r="G3229" s="11" t="s">
        <v>184</v>
      </c>
      <c r="H3229" s="11">
        <v>5.0</v>
      </c>
      <c r="I3229" s="13">
        <v>15.2</v>
      </c>
      <c r="J3229" s="11">
        <v>0.0</v>
      </c>
      <c r="K3229" s="13">
        <v>3.9</v>
      </c>
      <c r="L3229" s="13">
        <v>6.3</v>
      </c>
      <c r="M3229" s="11">
        <v>33.0</v>
      </c>
      <c r="N3229" s="14">
        <v>0.8</v>
      </c>
      <c r="O3229" s="13">
        <v>66.4</v>
      </c>
      <c r="P3229" s="13">
        <v>6.2</v>
      </c>
      <c r="Q3229" s="13">
        <v>16.7</v>
      </c>
      <c r="R3229" s="13">
        <v>14.8</v>
      </c>
      <c r="S3229" s="13">
        <v>3.9</v>
      </c>
      <c r="T3229" s="13">
        <v>3.4</v>
      </c>
      <c r="U3229" s="13">
        <v>1.6</v>
      </c>
      <c r="V3229" s="13">
        <v>68.3</v>
      </c>
      <c r="W3229" s="11" t="str">
        <f t="shared" si="1"/>
        <v>Benchmark|CaixaBank|Digital|2025</v>
      </c>
      <c r="X3229" s="15">
        <f>(MAX(0,MIN(1,1-(K3229-scaling_params!$B$2)/(scaling_params!$C$2-scaling_params!$B$2)))+MAX(0,MIN(1,(L3229-scaling_params!$B$3)/(scaling_params!$C$3-scaling_params!$B$3))))/2</f>
        <v>0.2593137255</v>
      </c>
      <c r="Y3229" s="15">
        <f>(MAX(0,MIN(1,(M3229-scaling_params!$B$4)/(scaling_params!$C$4-scaling_params!$B$4)))+MAX(0,MIN(1,(N3229-scaling_params!$B$5)/(scaling_params!$C$5-scaling_params!$B$5))))/2</f>
        <v>0.668452381</v>
      </c>
      <c r="Z3229" s="15">
        <f>(MAX(0,MIN(1,(O3229-scaling_params!$B$6)/(scaling_params!$C$6-scaling_params!$B$6)))+MAX(0,MIN(1,1-(P3229-scaling_params!$B$7)/(scaling_params!$C$7-scaling_params!$B$7)))+MAX(0,MIN(1,(T3229-scaling_params!$B$11)/(scaling_params!$C$11-scaling_params!$B$11))))/3</f>
        <v>0.6129388228</v>
      </c>
      <c r="AA3229" s="15">
        <f>(MAX(0,MIN(1,1-(Q3229-scaling_params!$B$8)/(scaling_params!$C$8-scaling_params!$B$8)))+MAX(0,MIN(1,(R3229-scaling_params!$B$9)/(scaling_params!$C$9-scaling_params!$B$9)))+MAX(0,MIN(1,(S3229-scaling_params!$B$10)/(scaling_params!$C$10-scaling_params!$B$10))))/3</f>
        <v>0.5512957197</v>
      </c>
      <c r="AB3229" s="15">
        <f>(MAX(0,MIN(1,(U3229-scaling_params!$B$12)/(scaling_params!$C$12-scaling_params!$B$12)))+MAX(0,MIN(1,(V3229-scaling_params!$B$13)/(scaling_params!$C$13-scaling_params!$B$13))))/2</f>
        <v>0.3763636364</v>
      </c>
      <c r="AC3229" s="13">
        <f>(scaling_params!$G$2*X3229+scaling_params!$G$3*Y3229+scaling_params!$G$4*Z3229+scaling_params!$G$5*AA3229+scaling_params!$G$6*AB3229)*100</f>
        <v>50.35046141</v>
      </c>
      <c r="AD3229" s="11" t="s">
        <v>684</v>
      </c>
      <c r="AE3229" s="11">
        <f t="shared" si="2"/>
        <v>1</v>
      </c>
    </row>
    <row r="3230" ht="15.75" customHeight="1">
      <c r="A3230" s="11" t="s">
        <v>799</v>
      </c>
      <c r="B3230" s="11" t="s">
        <v>785</v>
      </c>
      <c r="C3230" s="11" t="s">
        <v>164</v>
      </c>
      <c r="D3230" s="11" t="s">
        <v>177</v>
      </c>
      <c r="E3230" s="12">
        <v>2024.0</v>
      </c>
      <c r="F3230" s="11" t="s">
        <v>171</v>
      </c>
      <c r="G3230" s="11" t="s">
        <v>184</v>
      </c>
      <c r="H3230" s="11">
        <v>5.0</v>
      </c>
      <c r="I3230" s="13">
        <v>15.8</v>
      </c>
      <c r="J3230" s="11">
        <v>0.0</v>
      </c>
      <c r="K3230" s="13">
        <v>2.7</v>
      </c>
      <c r="L3230" s="13">
        <v>5.8</v>
      </c>
      <c r="M3230" s="11">
        <v>9.0</v>
      </c>
      <c r="N3230" s="14">
        <v>0.77</v>
      </c>
      <c r="O3230" s="13">
        <v>65.7</v>
      </c>
      <c r="P3230" s="13">
        <v>7.9</v>
      </c>
      <c r="Q3230" s="13">
        <v>16.4</v>
      </c>
      <c r="R3230" s="13">
        <v>10.8</v>
      </c>
      <c r="S3230" s="13">
        <v>3.3</v>
      </c>
      <c r="T3230" s="13">
        <v>3.3</v>
      </c>
      <c r="U3230" s="13">
        <v>1.5</v>
      </c>
      <c r="V3230" s="13">
        <v>73.8</v>
      </c>
      <c r="W3230" s="11" t="str">
        <f t="shared" si="1"/>
        <v>Benchmark|CaixaBank|Retail|2024</v>
      </c>
      <c r="X3230" s="15">
        <f>(MAX(0,MIN(1,1-(K3230-scaling_params!$B$2)/(scaling_params!$C$2-scaling_params!$B$2)))+MAX(0,MIN(1,(L3230-scaling_params!$B$3)/(scaling_params!$C$3-scaling_params!$B$3))))/2</f>
        <v>0.4225490196</v>
      </c>
      <c r="Y3230" s="15">
        <f>(MAX(0,MIN(1,(M3230-scaling_params!$B$4)/(scaling_params!$C$4-scaling_params!$B$4)))+MAX(0,MIN(1,(N3230-scaling_params!$B$5)/(scaling_params!$C$5-scaling_params!$B$5))))/2</f>
        <v>0.5166666667</v>
      </c>
      <c r="Z3230" s="15">
        <f>(MAX(0,MIN(1,(O3230-scaling_params!$B$6)/(scaling_params!$C$6-scaling_params!$B$6)))+MAX(0,MIN(1,1-(P3230-scaling_params!$B$7)/(scaling_params!$C$7-scaling_params!$B$7)))+MAX(0,MIN(1,(T3230-scaling_params!$B$11)/(scaling_params!$C$11-scaling_params!$B$11))))/3</f>
        <v>0.438710705</v>
      </c>
      <c r="AA3230" s="15">
        <f>(MAX(0,MIN(1,1-(Q3230-scaling_params!$B$8)/(scaling_params!$C$8-scaling_params!$B$8)))+MAX(0,MIN(1,(R3230-scaling_params!$B$9)/(scaling_params!$C$9-scaling_params!$B$9)))+MAX(0,MIN(1,(S3230-scaling_params!$B$10)/(scaling_params!$C$10-scaling_params!$B$10))))/3</f>
        <v>0.3350594553</v>
      </c>
      <c r="AB3230" s="15">
        <f>(MAX(0,MIN(1,(U3230-scaling_params!$B$12)/(scaling_params!$C$12-scaling_params!$B$12)))+MAX(0,MIN(1,(V3230-scaling_params!$B$13)/(scaling_params!$C$13-scaling_params!$B$13))))/2</f>
        <v>0.4013636364</v>
      </c>
      <c r="AC3230" s="13">
        <f>(scaling_params!$G$2*X3230+scaling_params!$G$3*Y3230+scaling_params!$G$4*Z3230+scaling_params!$G$5*AA3230+scaling_params!$G$6*AB3230)*100</f>
        <v>43.01440752</v>
      </c>
      <c r="AD3230" s="11" t="s">
        <v>684</v>
      </c>
      <c r="AE3230" s="11">
        <f t="shared" si="2"/>
        <v>1</v>
      </c>
    </row>
    <row r="3231" ht="15.75" customHeight="1">
      <c r="A3231" s="11" t="s">
        <v>799</v>
      </c>
      <c r="B3231" s="11" t="s">
        <v>785</v>
      </c>
      <c r="C3231" s="11" t="s">
        <v>164</v>
      </c>
      <c r="D3231" s="11" t="s">
        <v>177</v>
      </c>
      <c r="E3231" s="12">
        <v>2025.0</v>
      </c>
      <c r="F3231" s="11" t="s">
        <v>171</v>
      </c>
      <c r="G3231" s="11" t="s">
        <v>184</v>
      </c>
      <c r="H3231" s="11">
        <v>5.0</v>
      </c>
      <c r="I3231" s="13">
        <v>15.2</v>
      </c>
      <c r="J3231" s="11">
        <v>0.0</v>
      </c>
      <c r="K3231" s="13">
        <v>2.7</v>
      </c>
      <c r="L3231" s="13">
        <v>6.8</v>
      </c>
      <c r="M3231" s="11">
        <v>-11.0</v>
      </c>
      <c r="N3231" s="14">
        <v>0.85</v>
      </c>
      <c r="O3231" s="13">
        <v>69.4</v>
      </c>
      <c r="P3231" s="13">
        <v>6.9</v>
      </c>
      <c r="Q3231" s="13">
        <v>15.8</v>
      </c>
      <c r="R3231" s="13">
        <v>13.1</v>
      </c>
      <c r="S3231" s="13">
        <v>3.5</v>
      </c>
      <c r="T3231" s="13">
        <v>3.8</v>
      </c>
      <c r="U3231" s="13">
        <v>1.5</v>
      </c>
      <c r="V3231" s="13">
        <v>72.5</v>
      </c>
      <c r="W3231" s="11" t="str">
        <f t="shared" si="1"/>
        <v>Benchmark|CaixaBank|Retail|2025</v>
      </c>
      <c r="X3231" s="15">
        <f>(MAX(0,MIN(1,1-(K3231-scaling_params!$B$2)/(scaling_params!$C$2-scaling_params!$B$2)))+MAX(0,MIN(1,(L3231-scaling_params!$B$3)/(scaling_params!$C$3-scaling_params!$B$3))))/2</f>
        <v>0.4960784314</v>
      </c>
      <c r="Y3231" s="15">
        <f>(MAX(0,MIN(1,(M3231-scaling_params!$B$4)/(scaling_params!$C$4-scaling_params!$B$4)))+MAX(0,MIN(1,(N3231-scaling_params!$B$5)/(scaling_params!$C$5-scaling_params!$B$5))))/2</f>
        <v>0.5214285714</v>
      </c>
      <c r="Z3231" s="15">
        <f>(MAX(0,MIN(1,(O3231-scaling_params!$B$6)/(scaling_params!$C$6-scaling_params!$B$6)))+MAX(0,MIN(1,1-(P3231-scaling_params!$B$7)/(scaling_params!$C$7-scaling_params!$B$7)))+MAX(0,MIN(1,(T3231-scaling_params!$B$11)/(scaling_params!$C$11-scaling_params!$B$11))))/3</f>
        <v>0.6374759484</v>
      </c>
      <c r="AA3231" s="15">
        <f>(MAX(0,MIN(1,1-(Q3231-scaling_params!$B$8)/(scaling_params!$C$8-scaling_params!$B$8)))+MAX(0,MIN(1,(R3231-scaling_params!$B$9)/(scaling_params!$C$9-scaling_params!$B$9)))+MAX(0,MIN(1,(S3231-scaling_params!$B$10)/(scaling_params!$C$10-scaling_params!$B$10))))/3</f>
        <v>0.4744409847</v>
      </c>
      <c r="AB3231" s="15">
        <f>(MAX(0,MIN(1,(U3231-scaling_params!$B$12)/(scaling_params!$C$12-scaling_params!$B$12)))+MAX(0,MIN(1,(V3231-scaling_params!$B$13)/(scaling_params!$C$13-scaling_params!$B$13))))/2</f>
        <v>0.3895454545</v>
      </c>
      <c r="AC3231" s="13">
        <f>(scaling_params!$G$2*X3231+scaling_params!$G$3*Y3231+scaling_params!$G$4*Z3231+scaling_params!$G$5*AA3231+scaling_params!$G$6*AB3231)*100</f>
        <v>51.83889705</v>
      </c>
      <c r="AD3231" s="11" t="s">
        <v>684</v>
      </c>
      <c r="AE3231" s="11">
        <f t="shared" si="2"/>
        <v>1</v>
      </c>
    </row>
    <row r="3232" ht="15.75" customHeight="1">
      <c r="A3232" s="11" t="s">
        <v>800</v>
      </c>
      <c r="B3232" s="11" t="s">
        <v>785</v>
      </c>
      <c r="C3232" s="11" t="s">
        <v>164</v>
      </c>
      <c r="D3232" s="11" t="s">
        <v>181</v>
      </c>
      <c r="E3232" s="12">
        <v>2024.0</v>
      </c>
      <c r="F3232" s="11" t="s">
        <v>171</v>
      </c>
      <c r="G3232" s="11" t="s">
        <v>175</v>
      </c>
      <c r="H3232" s="11">
        <v>2.0</v>
      </c>
      <c r="I3232" s="13">
        <v>15.8</v>
      </c>
      <c r="J3232" s="11">
        <v>0.0</v>
      </c>
      <c r="K3232" s="13">
        <v>2.5</v>
      </c>
      <c r="L3232" s="13">
        <v>5.8</v>
      </c>
      <c r="M3232" s="11">
        <v>20.0</v>
      </c>
      <c r="N3232" s="14">
        <v>0.71</v>
      </c>
      <c r="O3232" s="13">
        <v>66.7</v>
      </c>
      <c r="P3232" s="13">
        <v>6.5</v>
      </c>
      <c r="Q3232" s="13">
        <v>13.6</v>
      </c>
      <c r="R3232" s="13">
        <v>14.0</v>
      </c>
      <c r="S3232" s="13">
        <v>3.3</v>
      </c>
      <c r="T3232" s="13">
        <v>3.3</v>
      </c>
      <c r="U3232" s="13">
        <v>2.0</v>
      </c>
      <c r="V3232" s="13">
        <v>71.9</v>
      </c>
      <c r="W3232" s="11" t="str">
        <f t="shared" si="1"/>
        <v>Benchmark|CaixaBank|Corporate|2024</v>
      </c>
      <c r="X3232" s="15">
        <f>(MAX(0,MIN(1,1-(K3232-scaling_params!$B$2)/(scaling_params!$C$2-scaling_params!$B$2)))+MAX(0,MIN(1,(L3232-scaling_params!$B$3)/(scaling_params!$C$3-scaling_params!$B$3))))/2</f>
        <v>0.4558823529</v>
      </c>
      <c r="Y3232" s="15">
        <f>(MAX(0,MIN(1,(M3232-scaling_params!$B$4)/(scaling_params!$C$4-scaling_params!$B$4)))+MAX(0,MIN(1,(N3232-scaling_params!$B$5)/(scaling_params!$C$5-scaling_params!$B$5))))/2</f>
        <v>0.494047619</v>
      </c>
      <c r="Z3232" s="15">
        <f>(MAX(0,MIN(1,(O3232-scaling_params!$B$6)/(scaling_params!$C$6-scaling_params!$B$6)))+MAX(0,MIN(1,1-(P3232-scaling_params!$B$7)/(scaling_params!$C$7-scaling_params!$B$7)))+MAX(0,MIN(1,(T3232-scaling_params!$B$11)/(scaling_params!$C$11-scaling_params!$B$11))))/3</f>
        <v>0.5813384813</v>
      </c>
      <c r="AA3232" s="15">
        <f>(MAX(0,MIN(1,1-(Q3232-scaling_params!$B$8)/(scaling_params!$C$8-scaling_params!$B$8)))+MAX(0,MIN(1,(R3232-scaling_params!$B$9)/(scaling_params!$C$9-scaling_params!$B$9)))+MAX(0,MIN(1,(S3232-scaling_params!$B$10)/(scaling_params!$C$10-scaling_params!$B$10))))/3</f>
        <v>0.5761411584</v>
      </c>
      <c r="AB3232" s="15">
        <f>(MAX(0,MIN(1,(U3232-scaling_params!$B$12)/(scaling_params!$C$12-scaling_params!$B$12)))+MAX(0,MIN(1,(V3232-scaling_params!$B$13)/(scaling_params!$C$13-scaling_params!$B$13))))/2</f>
        <v>0.5090909091</v>
      </c>
      <c r="AC3232" s="13">
        <f>(scaling_params!$G$2*X3232+scaling_params!$G$3*Y3232+scaling_params!$G$4*Z3232+scaling_params!$G$5*AA3232+scaling_params!$G$6*AB3232)*100</f>
        <v>52.13216577</v>
      </c>
      <c r="AD3232" s="11" t="s">
        <v>684</v>
      </c>
      <c r="AE3232" s="11">
        <f t="shared" si="2"/>
        <v>1</v>
      </c>
    </row>
    <row r="3233" ht="15.75" customHeight="1">
      <c r="A3233" s="11" t="s">
        <v>800</v>
      </c>
      <c r="B3233" s="11" t="s">
        <v>785</v>
      </c>
      <c r="C3233" s="11" t="s">
        <v>164</v>
      </c>
      <c r="D3233" s="11" t="s">
        <v>181</v>
      </c>
      <c r="E3233" s="12">
        <v>2025.0</v>
      </c>
      <c r="F3233" s="11" t="s">
        <v>171</v>
      </c>
      <c r="G3233" s="11" t="s">
        <v>175</v>
      </c>
      <c r="H3233" s="11">
        <v>2.0</v>
      </c>
      <c r="I3233" s="13">
        <v>15.2</v>
      </c>
      <c r="J3233" s="11">
        <v>0.0</v>
      </c>
      <c r="K3233" s="13">
        <v>1.8</v>
      </c>
      <c r="L3233" s="13">
        <v>7.4</v>
      </c>
      <c r="M3233" s="11">
        <v>9.0</v>
      </c>
      <c r="N3233" s="14">
        <v>0.74</v>
      </c>
      <c r="O3233" s="13">
        <v>71.4</v>
      </c>
      <c r="P3233" s="13">
        <v>7.7</v>
      </c>
      <c r="Q3233" s="13">
        <v>13.9</v>
      </c>
      <c r="R3233" s="13">
        <v>13.5</v>
      </c>
      <c r="S3233" s="13">
        <v>3.5</v>
      </c>
      <c r="T3233" s="13">
        <v>3.2</v>
      </c>
      <c r="U3233" s="13">
        <v>2.1</v>
      </c>
      <c r="V3233" s="13">
        <v>72.7</v>
      </c>
      <c r="W3233" s="11" t="str">
        <f t="shared" si="1"/>
        <v>Benchmark|CaixaBank|Corporate|2025</v>
      </c>
      <c r="X3233" s="15">
        <f>(MAX(0,MIN(1,1-(K3233-scaling_params!$B$2)/(scaling_params!$C$2-scaling_params!$B$2)))+MAX(0,MIN(1,(L3233-scaling_params!$B$3)/(scaling_params!$C$3-scaling_params!$B$3))))/2</f>
        <v>0.6901960784</v>
      </c>
      <c r="Y3233" s="15">
        <f>(MAX(0,MIN(1,(M3233-scaling_params!$B$4)/(scaling_params!$C$4-scaling_params!$B$4)))+MAX(0,MIN(1,(N3233-scaling_params!$B$5)/(scaling_params!$C$5-scaling_params!$B$5))))/2</f>
        <v>0.4791666667</v>
      </c>
      <c r="Z3233" s="15">
        <f>(MAX(0,MIN(1,(O3233-scaling_params!$B$6)/(scaling_params!$C$6-scaling_params!$B$6)))+MAX(0,MIN(1,1-(P3233-scaling_params!$B$7)/(scaling_params!$C$7-scaling_params!$B$7)))+MAX(0,MIN(1,(T3233-scaling_params!$B$11)/(scaling_params!$C$11-scaling_params!$B$11))))/3</f>
        <v>0.5412643195</v>
      </c>
      <c r="AA3233" s="15">
        <f>(MAX(0,MIN(1,1-(Q3233-scaling_params!$B$8)/(scaling_params!$C$8-scaling_params!$B$8)))+MAX(0,MIN(1,(R3233-scaling_params!$B$9)/(scaling_params!$C$9-scaling_params!$B$9)))+MAX(0,MIN(1,(S3233-scaling_params!$B$10)/(scaling_params!$C$10-scaling_params!$B$10))))/3</f>
        <v>0.5632883188</v>
      </c>
      <c r="AB3233" s="15">
        <f>(MAX(0,MIN(1,(U3233-scaling_params!$B$12)/(scaling_params!$C$12-scaling_params!$B$12)))+MAX(0,MIN(1,(V3233-scaling_params!$B$13)/(scaling_params!$C$13-scaling_params!$B$13))))/2</f>
        <v>0.5413636364</v>
      </c>
      <c r="AC3233" s="13">
        <f>(scaling_params!$G$2*X3233+scaling_params!$G$3*Y3233+scaling_params!$G$4*Z3233+scaling_params!$G$5*AA3233+scaling_params!$G$6*AB3233)*100</f>
        <v>56.50170134</v>
      </c>
      <c r="AD3233" s="11" t="s">
        <v>684</v>
      </c>
      <c r="AE3233" s="11">
        <f t="shared" si="2"/>
        <v>1</v>
      </c>
    </row>
    <row r="3234" ht="15.75" customHeight="1">
      <c r="A3234" s="11" t="s">
        <v>801</v>
      </c>
      <c r="B3234" s="11" t="s">
        <v>785</v>
      </c>
      <c r="C3234" s="11" t="s">
        <v>164</v>
      </c>
      <c r="D3234" s="11" t="s">
        <v>177</v>
      </c>
      <c r="E3234" s="12">
        <v>2024.0</v>
      </c>
      <c r="F3234" s="11" t="s">
        <v>166</v>
      </c>
      <c r="G3234" s="11" t="s">
        <v>175</v>
      </c>
      <c r="H3234" s="11">
        <v>3.0</v>
      </c>
      <c r="I3234" s="13">
        <v>15.8</v>
      </c>
      <c r="J3234" s="11">
        <v>0.0</v>
      </c>
      <c r="K3234" s="13">
        <v>2.7</v>
      </c>
      <c r="L3234" s="13">
        <v>5.6</v>
      </c>
      <c r="M3234" s="11">
        <v>18.0</v>
      </c>
      <c r="N3234" s="14">
        <v>0.74</v>
      </c>
      <c r="O3234" s="13">
        <v>65.7</v>
      </c>
      <c r="P3234" s="13">
        <v>7.9</v>
      </c>
      <c r="Q3234" s="13">
        <v>16.4</v>
      </c>
      <c r="R3234" s="13">
        <v>10.8</v>
      </c>
      <c r="S3234" s="13">
        <v>2.7</v>
      </c>
      <c r="T3234" s="13">
        <v>2.8</v>
      </c>
      <c r="U3234" s="13">
        <v>1.5</v>
      </c>
      <c r="V3234" s="13">
        <v>53.4</v>
      </c>
      <c r="W3234" s="11" t="str">
        <f t="shared" si="1"/>
        <v>Benchmark|CaixaBank|Retail|2024</v>
      </c>
      <c r="X3234" s="15">
        <f>(MAX(0,MIN(1,1-(K3234-scaling_params!$B$2)/(scaling_params!$C$2-scaling_params!$B$2)))+MAX(0,MIN(1,(L3234-scaling_params!$B$3)/(scaling_params!$C$3-scaling_params!$B$3))))/2</f>
        <v>0.4078431373</v>
      </c>
      <c r="Y3234" s="15">
        <f>(MAX(0,MIN(1,(M3234-scaling_params!$B$4)/(scaling_params!$C$4-scaling_params!$B$4)))+MAX(0,MIN(1,(N3234-scaling_params!$B$5)/(scaling_params!$C$5-scaling_params!$B$5))))/2</f>
        <v>0.5220238095</v>
      </c>
      <c r="Z3234" s="15">
        <f>(MAX(0,MIN(1,(O3234-scaling_params!$B$6)/(scaling_params!$C$6-scaling_params!$B$6)))+MAX(0,MIN(1,1-(P3234-scaling_params!$B$7)/(scaling_params!$C$7-scaling_params!$B$7)))+MAX(0,MIN(1,(T3234-scaling_params!$B$11)/(scaling_params!$C$11-scaling_params!$B$11))))/3</f>
        <v>0.3910916574</v>
      </c>
      <c r="AA3234" s="15">
        <f>(MAX(0,MIN(1,1-(Q3234-scaling_params!$B$8)/(scaling_params!$C$8-scaling_params!$B$8)))+MAX(0,MIN(1,(R3234-scaling_params!$B$9)/(scaling_params!$C$9-scaling_params!$B$9)))+MAX(0,MIN(1,(S3234-scaling_params!$B$10)/(scaling_params!$C$10-scaling_params!$B$10))))/3</f>
        <v>0.2762359259</v>
      </c>
      <c r="AB3234" s="15">
        <f>(MAX(0,MIN(1,(U3234-scaling_params!$B$12)/(scaling_params!$C$12-scaling_params!$B$12)))+MAX(0,MIN(1,(V3234-scaling_params!$B$13)/(scaling_params!$C$13-scaling_params!$B$13))))/2</f>
        <v>0.2159090909</v>
      </c>
      <c r="AC3234" s="13">
        <f>(scaling_params!$G$2*X3234+scaling_params!$G$3*Y3234+scaling_params!$G$4*Z3234+scaling_params!$G$5*AA3234+scaling_params!$G$6*AB3234)*100</f>
        <v>38.45200677</v>
      </c>
      <c r="AD3234" s="11" t="s">
        <v>684</v>
      </c>
      <c r="AE3234" s="11">
        <f t="shared" si="2"/>
        <v>1</v>
      </c>
    </row>
    <row r="3235" ht="15.75" customHeight="1">
      <c r="A3235" s="11" t="s">
        <v>801</v>
      </c>
      <c r="B3235" s="11" t="s">
        <v>785</v>
      </c>
      <c r="C3235" s="11" t="s">
        <v>164</v>
      </c>
      <c r="D3235" s="11" t="s">
        <v>177</v>
      </c>
      <c r="E3235" s="12">
        <v>2025.0</v>
      </c>
      <c r="F3235" s="11" t="s">
        <v>166</v>
      </c>
      <c r="G3235" s="11" t="s">
        <v>175</v>
      </c>
      <c r="H3235" s="11">
        <v>3.0</v>
      </c>
      <c r="I3235" s="13">
        <v>15.2</v>
      </c>
      <c r="J3235" s="11">
        <v>0.0</v>
      </c>
      <c r="K3235" s="13">
        <v>2.7</v>
      </c>
      <c r="L3235" s="13">
        <v>7.2</v>
      </c>
      <c r="M3235" s="11">
        <v>-11.0</v>
      </c>
      <c r="N3235" s="14">
        <v>0.7</v>
      </c>
      <c r="O3235" s="13">
        <v>69.4</v>
      </c>
      <c r="P3235" s="13">
        <v>6.9</v>
      </c>
      <c r="Q3235" s="13">
        <v>15.8</v>
      </c>
      <c r="R3235" s="13">
        <v>13.1</v>
      </c>
      <c r="S3235" s="13">
        <v>3.1</v>
      </c>
      <c r="T3235" s="13">
        <v>3.5</v>
      </c>
      <c r="U3235" s="13">
        <v>1.5</v>
      </c>
      <c r="V3235" s="13">
        <v>76.1</v>
      </c>
      <c r="W3235" s="11" t="str">
        <f t="shared" si="1"/>
        <v>Benchmark|CaixaBank|Retail|2025</v>
      </c>
      <c r="X3235" s="15">
        <f>(MAX(0,MIN(1,1-(K3235-scaling_params!$B$2)/(scaling_params!$C$2-scaling_params!$B$2)))+MAX(0,MIN(1,(L3235-scaling_params!$B$3)/(scaling_params!$C$3-scaling_params!$B$3))))/2</f>
        <v>0.5254901961</v>
      </c>
      <c r="Y3235" s="15">
        <f>(MAX(0,MIN(1,(M3235-scaling_params!$B$4)/(scaling_params!$C$4-scaling_params!$B$4)))+MAX(0,MIN(1,(N3235-scaling_params!$B$5)/(scaling_params!$C$5-scaling_params!$B$5))))/2</f>
        <v>0.3339285714</v>
      </c>
      <c r="Z3235" s="15">
        <f>(MAX(0,MIN(1,(O3235-scaling_params!$B$6)/(scaling_params!$C$6-scaling_params!$B$6)))+MAX(0,MIN(1,1-(P3235-scaling_params!$B$7)/(scaling_params!$C$7-scaling_params!$B$7)))+MAX(0,MIN(1,(T3235-scaling_params!$B$11)/(scaling_params!$C$11-scaling_params!$B$11))))/3</f>
        <v>0.6089045198</v>
      </c>
      <c r="AA3235" s="15">
        <f>(MAX(0,MIN(1,1-(Q3235-scaling_params!$B$8)/(scaling_params!$C$8-scaling_params!$B$8)))+MAX(0,MIN(1,(R3235-scaling_params!$B$9)/(scaling_params!$C$9-scaling_params!$B$9)))+MAX(0,MIN(1,(S3235-scaling_params!$B$10)/(scaling_params!$C$10-scaling_params!$B$10))))/3</f>
        <v>0.4352252984</v>
      </c>
      <c r="AB3235" s="15">
        <f>(MAX(0,MIN(1,(U3235-scaling_params!$B$12)/(scaling_params!$C$12-scaling_params!$B$12)))+MAX(0,MIN(1,(V3235-scaling_params!$B$13)/(scaling_params!$C$13-scaling_params!$B$13))))/2</f>
        <v>0.4222727273</v>
      </c>
      <c r="AC3235" s="13">
        <f>(scaling_params!$G$2*X3235+scaling_params!$G$3*Y3235+scaling_params!$G$4*Z3235+scaling_params!$G$5*AA3235+scaling_params!$G$6*AB3235)*100</f>
        <v>47.14838069</v>
      </c>
      <c r="AD3235" s="11" t="s">
        <v>684</v>
      </c>
      <c r="AE3235" s="11">
        <f t="shared" si="2"/>
        <v>1</v>
      </c>
    </row>
    <row r="3236" ht="15.75" customHeight="1">
      <c r="A3236" s="11" t="s">
        <v>802</v>
      </c>
      <c r="B3236" s="11" t="s">
        <v>785</v>
      </c>
      <c r="C3236" s="11" t="s">
        <v>267</v>
      </c>
      <c r="D3236" s="11" t="s">
        <v>181</v>
      </c>
      <c r="E3236" s="12">
        <v>2024.0</v>
      </c>
      <c r="F3236" s="11" t="s">
        <v>166</v>
      </c>
      <c r="G3236" s="11" t="s">
        <v>167</v>
      </c>
      <c r="H3236" s="11">
        <v>1.0</v>
      </c>
      <c r="I3236" s="13">
        <v>11.9</v>
      </c>
      <c r="J3236" s="11">
        <v>0.0</v>
      </c>
      <c r="K3236" s="13">
        <v>2.5</v>
      </c>
      <c r="L3236" s="13">
        <v>6.6</v>
      </c>
      <c r="M3236" s="11">
        <v>18.0</v>
      </c>
      <c r="N3236" s="14">
        <v>0.79</v>
      </c>
      <c r="O3236" s="13">
        <v>66.7</v>
      </c>
      <c r="P3236" s="13">
        <v>6.5</v>
      </c>
      <c r="Q3236" s="13">
        <v>13.6</v>
      </c>
      <c r="R3236" s="13">
        <v>14.0</v>
      </c>
      <c r="S3236" s="13">
        <v>3.9</v>
      </c>
      <c r="T3236" s="13">
        <v>3.1</v>
      </c>
      <c r="U3236" s="13">
        <v>2.0</v>
      </c>
      <c r="V3236" s="13">
        <v>59.2</v>
      </c>
      <c r="W3236" s="11" t="str">
        <f t="shared" si="1"/>
        <v>Benchmark|CaixaBank|Corporate|2024</v>
      </c>
      <c r="X3236" s="15">
        <f>(MAX(0,MIN(1,1-(K3236-scaling_params!$B$2)/(scaling_params!$C$2-scaling_params!$B$2)))+MAX(0,MIN(1,(L3236-scaling_params!$B$3)/(scaling_params!$C$3-scaling_params!$B$3))))/2</f>
        <v>0.5147058824</v>
      </c>
      <c r="Y3236" s="15">
        <f>(MAX(0,MIN(1,(M3236-scaling_params!$B$4)/(scaling_params!$C$4-scaling_params!$B$4)))+MAX(0,MIN(1,(N3236-scaling_params!$B$5)/(scaling_params!$C$5-scaling_params!$B$5))))/2</f>
        <v>0.5845238095</v>
      </c>
      <c r="Z3236" s="15">
        <f>(MAX(0,MIN(1,(O3236-scaling_params!$B$6)/(scaling_params!$C$6-scaling_params!$B$6)))+MAX(0,MIN(1,1-(P3236-scaling_params!$B$7)/(scaling_params!$C$7-scaling_params!$B$7)))+MAX(0,MIN(1,(T3236-scaling_params!$B$11)/(scaling_params!$C$11-scaling_params!$B$11))))/3</f>
        <v>0.5622908623</v>
      </c>
      <c r="AA3236" s="15">
        <f>(MAX(0,MIN(1,1-(Q3236-scaling_params!$B$8)/(scaling_params!$C$8-scaling_params!$B$8)))+MAX(0,MIN(1,(R3236-scaling_params!$B$9)/(scaling_params!$C$9-scaling_params!$B$9)))+MAX(0,MIN(1,(S3236-scaling_params!$B$10)/(scaling_params!$C$10-scaling_params!$B$10))))/3</f>
        <v>0.6349646878</v>
      </c>
      <c r="AB3236" s="15">
        <f>(MAX(0,MIN(1,(U3236-scaling_params!$B$12)/(scaling_params!$C$12-scaling_params!$B$12)))+MAX(0,MIN(1,(V3236-scaling_params!$B$13)/(scaling_params!$C$13-scaling_params!$B$13))))/2</f>
        <v>0.3936363636</v>
      </c>
      <c r="AC3236" s="13">
        <f>(scaling_params!$G$2*X3236+scaling_params!$G$3*Y3236+scaling_params!$G$4*Z3236+scaling_params!$G$5*AA3236+scaling_params!$G$6*AB3236)*100</f>
        <v>54.86602062</v>
      </c>
      <c r="AD3236" s="11" t="s">
        <v>684</v>
      </c>
      <c r="AE3236" s="11">
        <f t="shared" si="2"/>
        <v>1</v>
      </c>
    </row>
    <row r="3237" ht="15.75" customHeight="1">
      <c r="A3237" s="11" t="s">
        <v>802</v>
      </c>
      <c r="B3237" s="11" t="s">
        <v>785</v>
      </c>
      <c r="C3237" s="11" t="s">
        <v>267</v>
      </c>
      <c r="D3237" s="11" t="s">
        <v>181</v>
      </c>
      <c r="E3237" s="12">
        <v>2025.0</v>
      </c>
      <c r="F3237" s="11" t="s">
        <v>166</v>
      </c>
      <c r="G3237" s="11" t="s">
        <v>167</v>
      </c>
      <c r="H3237" s="11">
        <v>1.0</v>
      </c>
      <c r="I3237" s="13">
        <v>11.4</v>
      </c>
      <c r="J3237" s="11">
        <v>0.0</v>
      </c>
      <c r="K3237" s="13">
        <v>1.8</v>
      </c>
      <c r="L3237" s="13">
        <v>5.4</v>
      </c>
      <c r="M3237" s="11">
        <v>27.0</v>
      </c>
      <c r="N3237" s="14">
        <v>0.76</v>
      </c>
      <c r="O3237" s="13">
        <v>71.4</v>
      </c>
      <c r="P3237" s="13">
        <v>7.7</v>
      </c>
      <c r="Q3237" s="13">
        <v>13.9</v>
      </c>
      <c r="R3237" s="13">
        <v>13.5</v>
      </c>
      <c r="S3237" s="13">
        <v>3.3</v>
      </c>
      <c r="T3237" s="13">
        <v>4.5</v>
      </c>
      <c r="U3237" s="13">
        <v>2.1</v>
      </c>
      <c r="V3237" s="13">
        <v>72.2</v>
      </c>
      <c r="W3237" s="11" t="str">
        <f t="shared" si="1"/>
        <v>Benchmark|CaixaBank|Corporate|2025</v>
      </c>
      <c r="X3237" s="15">
        <f>(MAX(0,MIN(1,1-(K3237-scaling_params!$B$2)/(scaling_params!$C$2-scaling_params!$B$2)))+MAX(0,MIN(1,(L3237-scaling_params!$B$3)/(scaling_params!$C$3-scaling_params!$B$3))))/2</f>
        <v>0.5431372549</v>
      </c>
      <c r="Y3237" s="15">
        <f>(MAX(0,MIN(1,(M3237-scaling_params!$B$4)/(scaling_params!$C$4-scaling_params!$B$4)))+MAX(0,MIN(1,(N3237-scaling_params!$B$5)/(scaling_params!$C$5-scaling_params!$B$5))))/2</f>
        <v>0.5898809524</v>
      </c>
      <c r="Z3237" s="15">
        <f>(MAX(0,MIN(1,(O3237-scaling_params!$B$6)/(scaling_params!$C$6-scaling_params!$B$6)))+MAX(0,MIN(1,1-(P3237-scaling_params!$B$7)/(scaling_params!$C$7-scaling_params!$B$7)))+MAX(0,MIN(1,(T3237-scaling_params!$B$11)/(scaling_params!$C$11-scaling_params!$B$11))))/3</f>
        <v>0.6650738433</v>
      </c>
      <c r="AA3237" s="15">
        <f>(MAX(0,MIN(1,1-(Q3237-scaling_params!$B$8)/(scaling_params!$C$8-scaling_params!$B$8)))+MAX(0,MIN(1,(R3237-scaling_params!$B$9)/(scaling_params!$C$9-scaling_params!$B$9)))+MAX(0,MIN(1,(S3237-scaling_params!$B$10)/(scaling_params!$C$10-scaling_params!$B$10))))/3</f>
        <v>0.5436804756</v>
      </c>
      <c r="AB3237" s="15">
        <f>(MAX(0,MIN(1,(U3237-scaling_params!$B$12)/(scaling_params!$C$12-scaling_params!$B$12)))+MAX(0,MIN(1,(V3237-scaling_params!$B$13)/(scaling_params!$C$13-scaling_params!$B$13))))/2</f>
        <v>0.5368181818</v>
      </c>
      <c r="AC3237" s="13">
        <f>(scaling_params!$G$2*X3237+scaling_params!$G$3*Y3237+scaling_params!$G$4*Z3237+scaling_params!$G$5*AA3237+scaling_params!$G$6*AB3237)*100</f>
        <v>58.15839411</v>
      </c>
      <c r="AD3237" s="11" t="s">
        <v>684</v>
      </c>
      <c r="AE3237" s="11">
        <f t="shared" si="2"/>
        <v>1</v>
      </c>
    </row>
    <row r="3238" ht="15.75" customHeight="1">
      <c r="A3238" s="11" t="s">
        <v>803</v>
      </c>
      <c r="B3238" s="11" t="s">
        <v>785</v>
      </c>
      <c r="C3238" s="11" t="s">
        <v>267</v>
      </c>
      <c r="D3238" s="11" t="s">
        <v>174</v>
      </c>
      <c r="E3238" s="12">
        <v>2024.0</v>
      </c>
      <c r="F3238" s="11" t="s">
        <v>171</v>
      </c>
      <c r="G3238" s="11" t="s">
        <v>175</v>
      </c>
      <c r="H3238" s="11">
        <v>2.0</v>
      </c>
      <c r="I3238" s="13">
        <v>11.9</v>
      </c>
      <c r="J3238" s="11">
        <v>1.0</v>
      </c>
      <c r="K3238" s="13">
        <v>3.1</v>
      </c>
      <c r="L3238" s="13">
        <v>5.0</v>
      </c>
      <c r="M3238" s="11">
        <v>10.0</v>
      </c>
      <c r="N3238" s="14">
        <v>0.65</v>
      </c>
      <c r="O3238" s="13">
        <v>62.0</v>
      </c>
      <c r="P3238" s="13">
        <v>7.3</v>
      </c>
      <c r="Q3238" s="13">
        <v>16.4</v>
      </c>
      <c r="R3238" s="13">
        <v>12.2</v>
      </c>
      <c r="S3238" s="13">
        <v>3.4</v>
      </c>
      <c r="T3238" s="13">
        <v>3.3</v>
      </c>
      <c r="U3238" s="13">
        <v>1.6</v>
      </c>
      <c r="V3238" s="13">
        <v>63.3</v>
      </c>
      <c r="W3238" s="11" t="str">
        <f t="shared" si="1"/>
        <v>Benchmark|CaixaBank|Digital|2024</v>
      </c>
      <c r="X3238" s="15">
        <f>(MAX(0,MIN(1,1-(K3238-scaling_params!$B$2)/(scaling_params!$C$2-scaling_params!$B$2)))+MAX(0,MIN(1,(L3238-scaling_params!$B$3)/(scaling_params!$C$3-scaling_params!$B$3))))/2</f>
        <v>0.2970588235</v>
      </c>
      <c r="Y3238" s="15">
        <f>(MAX(0,MIN(1,(M3238-scaling_params!$B$4)/(scaling_params!$C$4-scaling_params!$B$4)))+MAX(0,MIN(1,(N3238-scaling_params!$B$5)/(scaling_params!$C$5-scaling_params!$B$5))))/2</f>
        <v>0.3714285714</v>
      </c>
      <c r="Z3238" s="15">
        <f>(MAX(0,MIN(1,(O3238-scaling_params!$B$6)/(scaling_params!$C$6-scaling_params!$B$6)))+MAX(0,MIN(1,1-(P3238-scaling_params!$B$7)/(scaling_params!$C$7-scaling_params!$B$7)))+MAX(0,MIN(1,(T3238-scaling_params!$B$11)/(scaling_params!$C$11-scaling_params!$B$11))))/3</f>
        <v>0.4317086535</v>
      </c>
      <c r="AA3238" s="15">
        <f>(MAX(0,MIN(1,1-(Q3238-scaling_params!$B$8)/(scaling_params!$C$8-scaling_params!$B$8)))+MAX(0,MIN(1,(R3238-scaling_params!$B$9)/(scaling_params!$C$9-scaling_params!$B$9)))+MAX(0,MIN(1,(S3238-scaling_params!$B$10)/(scaling_params!$C$10-scaling_params!$B$10))))/3</f>
        <v>0.4039351068</v>
      </c>
      <c r="AB3238" s="15">
        <f>(MAX(0,MIN(1,(U3238-scaling_params!$B$12)/(scaling_params!$C$12-scaling_params!$B$12)))+MAX(0,MIN(1,(V3238-scaling_params!$B$13)/(scaling_params!$C$13-scaling_params!$B$13))))/2</f>
        <v>0.3309090909</v>
      </c>
      <c r="AC3238" s="13">
        <f>(scaling_params!$G$2*X3238+scaling_params!$G$3*Y3238+scaling_params!$G$4*Z3238+scaling_params!$G$5*AA3238+scaling_params!$G$6*AB3238)*100</f>
        <v>36.86859229</v>
      </c>
      <c r="AD3238" s="11" t="s">
        <v>684</v>
      </c>
      <c r="AE3238" s="11">
        <f t="shared" si="2"/>
        <v>1</v>
      </c>
    </row>
    <row r="3239" ht="15.75" customHeight="1">
      <c r="A3239" s="11" t="s">
        <v>803</v>
      </c>
      <c r="B3239" s="11" t="s">
        <v>785</v>
      </c>
      <c r="C3239" s="11" t="s">
        <v>267</v>
      </c>
      <c r="D3239" s="11" t="s">
        <v>174</v>
      </c>
      <c r="E3239" s="12">
        <v>2025.0</v>
      </c>
      <c r="F3239" s="11" t="s">
        <v>171</v>
      </c>
      <c r="G3239" s="11" t="s">
        <v>175</v>
      </c>
      <c r="H3239" s="11">
        <v>2.0</v>
      </c>
      <c r="I3239" s="13">
        <v>11.4</v>
      </c>
      <c r="J3239" s="11">
        <v>0.0</v>
      </c>
      <c r="K3239" s="13">
        <v>3.9</v>
      </c>
      <c r="L3239" s="13">
        <v>5.5</v>
      </c>
      <c r="M3239" s="11">
        <v>7.0</v>
      </c>
      <c r="N3239" s="14">
        <v>0.75</v>
      </c>
      <c r="O3239" s="13">
        <v>66.4</v>
      </c>
      <c r="P3239" s="13">
        <v>6.2</v>
      </c>
      <c r="Q3239" s="13">
        <v>16.7</v>
      </c>
      <c r="R3239" s="13">
        <v>14.8</v>
      </c>
      <c r="S3239" s="13">
        <v>2.8</v>
      </c>
      <c r="T3239" s="13">
        <v>3.0</v>
      </c>
      <c r="U3239" s="13">
        <v>1.6</v>
      </c>
      <c r="V3239" s="13">
        <v>66.2</v>
      </c>
      <c r="W3239" s="11" t="str">
        <f t="shared" si="1"/>
        <v>Benchmark|CaixaBank|Digital|2025</v>
      </c>
      <c r="X3239" s="15">
        <f>(MAX(0,MIN(1,1-(K3239-scaling_params!$B$2)/(scaling_params!$C$2-scaling_params!$B$2)))+MAX(0,MIN(1,(L3239-scaling_params!$B$3)/(scaling_params!$C$3-scaling_params!$B$3))))/2</f>
        <v>0.2004901961</v>
      </c>
      <c r="Y3239" s="15">
        <f>(MAX(0,MIN(1,(M3239-scaling_params!$B$4)/(scaling_params!$C$4-scaling_params!$B$4)))+MAX(0,MIN(1,(N3239-scaling_params!$B$5)/(scaling_params!$C$5-scaling_params!$B$5))))/2</f>
        <v>0.4821428571</v>
      </c>
      <c r="Z3239" s="15">
        <f>(MAX(0,MIN(1,(O3239-scaling_params!$B$6)/(scaling_params!$C$6-scaling_params!$B$6)))+MAX(0,MIN(1,1-(P3239-scaling_params!$B$7)/(scaling_params!$C$7-scaling_params!$B$7)))+MAX(0,MIN(1,(T3239-scaling_params!$B$11)/(scaling_params!$C$11-scaling_params!$B$11))))/3</f>
        <v>0.5748435847</v>
      </c>
      <c r="AA3239" s="15">
        <f>(MAX(0,MIN(1,1-(Q3239-scaling_params!$B$8)/(scaling_params!$C$8-scaling_params!$B$8)))+MAX(0,MIN(1,(R3239-scaling_params!$B$9)/(scaling_params!$C$9-scaling_params!$B$9)))+MAX(0,MIN(1,(S3239-scaling_params!$B$10)/(scaling_params!$C$10-scaling_params!$B$10))))/3</f>
        <v>0.4434525824</v>
      </c>
      <c r="AB3239" s="15">
        <f>(MAX(0,MIN(1,(U3239-scaling_params!$B$12)/(scaling_params!$C$12-scaling_params!$B$12)))+MAX(0,MIN(1,(V3239-scaling_params!$B$13)/(scaling_params!$C$13-scaling_params!$B$13))))/2</f>
        <v>0.3572727273</v>
      </c>
      <c r="AC3239" s="13">
        <f>(scaling_params!$G$2*X3239+scaling_params!$G$3*Y3239+scaling_params!$G$4*Z3239+scaling_params!$G$5*AA3239+scaling_params!$G$6*AB3239)*100</f>
        <v>41.57128462</v>
      </c>
      <c r="AD3239" s="11" t="s">
        <v>684</v>
      </c>
      <c r="AE3239" s="11">
        <f t="shared" si="2"/>
        <v>1</v>
      </c>
    </row>
    <row r="3240" ht="15.75" customHeight="1">
      <c r="A3240" s="11" t="s">
        <v>804</v>
      </c>
      <c r="B3240" s="11" t="s">
        <v>785</v>
      </c>
      <c r="C3240" s="11" t="s">
        <v>267</v>
      </c>
      <c r="D3240" s="11" t="s">
        <v>174</v>
      </c>
      <c r="E3240" s="12">
        <v>2024.0</v>
      </c>
      <c r="F3240" s="11" t="s">
        <v>171</v>
      </c>
      <c r="G3240" s="11" t="s">
        <v>175</v>
      </c>
      <c r="H3240" s="11">
        <v>5.0</v>
      </c>
      <c r="I3240" s="13">
        <v>11.9</v>
      </c>
      <c r="J3240" s="11">
        <v>0.0</v>
      </c>
      <c r="K3240" s="13">
        <v>3.1</v>
      </c>
      <c r="L3240" s="13">
        <v>6.2</v>
      </c>
      <c r="M3240" s="11">
        <v>1.0</v>
      </c>
      <c r="N3240" s="14">
        <v>0.76</v>
      </c>
      <c r="O3240" s="13">
        <v>62.0</v>
      </c>
      <c r="P3240" s="13">
        <v>7.3</v>
      </c>
      <c r="Q3240" s="13">
        <v>16.4</v>
      </c>
      <c r="R3240" s="13">
        <v>12.2</v>
      </c>
      <c r="S3240" s="13">
        <v>2.9</v>
      </c>
      <c r="T3240" s="13">
        <v>2.5</v>
      </c>
      <c r="U3240" s="13">
        <v>1.6</v>
      </c>
      <c r="V3240" s="13">
        <v>65.2</v>
      </c>
      <c r="W3240" s="11" t="str">
        <f t="shared" si="1"/>
        <v>Benchmark|CaixaBank|Digital|2024</v>
      </c>
      <c r="X3240" s="15">
        <f>(MAX(0,MIN(1,1-(K3240-scaling_params!$B$2)/(scaling_params!$C$2-scaling_params!$B$2)))+MAX(0,MIN(1,(L3240-scaling_params!$B$3)/(scaling_params!$C$3-scaling_params!$B$3))))/2</f>
        <v>0.3852941176</v>
      </c>
      <c r="Y3240" s="15">
        <f>(MAX(0,MIN(1,(M3240-scaling_params!$B$4)/(scaling_params!$C$4-scaling_params!$B$4)))+MAX(0,MIN(1,(N3240-scaling_params!$B$5)/(scaling_params!$C$5-scaling_params!$B$5))))/2</f>
        <v>0.4660714286</v>
      </c>
      <c r="Z3240" s="15">
        <f>(MAX(0,MIN(1,(O3240-scaling_params!$B$6)/(scaling_params!$C$6-scaling_params!$B$6)))+MAX(0,MIN(1,1-(P3240-scaling_params!$B$7)/(scaling_params!$C$7-scaling_params!$B$7)))+MAX(0,MIN(1,(T3240-scaling_params!$B$11)/(scaling_params!$C$11-scaling_params!$B$11))))/3</f>
        <v>0.3555181773</v>
      </c>
      <c r="AA3240" s="15">
        <f>(MAX(0,MIN(1,1-(Q3240-scaling_params!$B$8)/(scaling_params!$C$8-scaling_params!$B$8)))+MAX(0,MIN(1,(R3240-scaling_params!$B$9)/(scaling_params!$C$9-scaling_params!$B$9)))+MAX(0,MIN(1,(S3240-scaling_params!$B$10)/(scaling_params!$C$10-scaling_params!$B$10))))/3</f>
        <v>0.354915499</v>
      </c>
      <c r="AB3240" s="15">
        <f>(MAX(0,MIN(1,(U3240-scaling_params!$B$12)/(scaling_params!$C$12-scaling_params!$B$12)))+MAX(0,MIN(1,(V3240-scaling_params!$B$13)/(scaling_params!$C$13-scaling_params!$B$13))))/2</f>
        <v>0.3481818182</v>
      </c>
      <c r="AC3240" s="13">
        <f>(scaling_params!$G$2*X3240+scaling_params!$G$3*Y3240+scaling_params!$G$4*Z3240+scaling_params!$G$5*AA3240+scaling_params!$G$6*AB3240)*100</f>
        <v>38.71682574</v>
      </c>
      <c r="AD3240" s="11" t="s">
        <v>684</v>
      </c>
      <c r="AE3240" s="11">
        <f t="shared" si="2"/>
        <v>1</v>
      </c>
    </row>
    <row r="3241" ht="15.75" customHeight="1">
      <c r="A3241" s="11" t="s">
        <v>804</v>
      </c>
      <c r="B3241" s="11" t="s">
        <v>785</v>
      </c>
      <c r="C3241" s="11" t="s">
        <v>267</v>
      </c>
      <c r="D3241" s="11" t="s">
        <v>174</v>
      </c>
      <c r="E3241" s="12">
        <v>2025.0</v>
      </c>
      <c r="F3241" s="11" t="s">
        <v>171</v>
      </c>
      <c r="G3241" s="11" t="s">
        <v>175</v>
      </c>
      <c r="H3241" s="11">
        <v>5.0</v>
      </c>
      <c r="I3241" s="13">
        <v>11.4</v>
      </c>
      <c r="J3241" s="11">
        <v>0.0</v>
      </c>
      <c r="K3241" s="13">
        <v>3.9</v>
      </c>
      <c r="L3241" s="13">
        <v>5.5</v>
      </c>
      <c r="M3241" s="11">
        <v>17.0</v>
      </c>
      <c r="N3241" s="14">
        <v>0.82</v>
      </c>
      <c r="O3241" s="13">
        <v>66.4</v>
      </c>
      <c r="P3241" s="13">
        <v>6.2</v>
      </c>
      <c r="Q3241" s="13">
        <v>16.7</v>
      </c>
      <c r="R3241" s="13">
        <v>14.8</v>
      </c>
      <c r="S3241" s="13">
        <v>3.6</v>
      </c>
      <c r="T3241" s="13">
        <v>3.5</v>
      </c>
      <c r="U3241" s="13">
        <v>1.6</v>
      </c>
      <c r="V3241" s="13">
        <v>67.7</v>
      </c>
      <c r="W3241" s="11" t="str">
        <f t="shared" si="1"/>
        <v>Benchmark|CaixaBank|Digital|2025</v>
      </c>
      <c r="X3241" s="15">
        <f>(MAX(0,MIN(1,1-(K3241-scaling_params!$B$2)/(scaling_params!$C$2-scaling_params!$B$2)))+MAX(0,MIN(1,(L3241-scaling_params!$B$3)/(scaling_params!$C$3-scaling_params!$B$3))))/2</f>
        <v>0.2004901961</v>
      </c>
      <c r="Y3241" s="15">
        <f>(MAX(0,MIN(1,(M3241-scaling_params!$B$4)/(scaling_params!$C$4-scaling_params!$B$4)))+MAX(0,MIN(1,(N3241-scaling_params!$B$5)/(scaling_params!$C$5-scaling_params!$B$5))))/2</f>
        <v>0.6172619048</v>
      </c>
      <c r="Z3241" s="15">
        <f>(MAX(0,MIN(1,(O3241-scaling_params!$B$6)/(scaling_params!$C$6-scaling_params!$B$6)))+MAX(0,MIN(1,1-(P3241-scaling_params!$B$7)/(scaling_params!$C$7-scaling_params!$B$7)))+MAX(0,MIN(1,(T3241-scaling_params!$B$11)/(scaling_params!$C$11-scaling_params!$B$11))))/3</f>
        <v>0.6224626324</v>
      </c>
      <c r="AA3241" s="15">
        <f>(MAX(0,MIN(1,1-(Q3241-scaling_params!$B$8)/(scaling_params!$C$8-scaling_params!$B$8)))+MAX(0,MIN(1,(R3241-scaling_params!$B$9)/(scaling_params!$C$9-scaling_params!$B$9)))+MAX(0,MIN(1,(S3241-scaling_params!$B$10)/(scaling_params!$C$10-scaling_params!$B$10))))/3</f>
        <v>0.521883955</v>
      </c>
      <c r="AB3241" s="15">
        <f>(MAX(0,MIN(1,(U3241-scaling_params!$B$12)/(scaling_params!$C$12-scaling_params!$B$12)))+MAX(0,MIN(1,(V3241-scaling_params!$B$13)/(scaling_params!$C$13-scaling_params!$B$13))))/2</f>
        <v>0.3709090909</v>
      </c>
      <c r="AC3241" s="13">
        <f>(scaling_params!$G$2*X3241+scaling_params!$G$3*Y3241+scaling_params!$G$4*Z3241+scaling_params!$G$5*AA3241+scaling_params!$G$6*AB3241)*100</f>
        <v>47.40693111</v>
      </c>
      <c r="AD3241" s="11" t="s">
        <v>684</v>
      </c>
      <c r="AE3241" s="11">
        <f t="shared" si="2"/>
        <v>1</v>
      </c>
    </row>
    <row r="3242" ht="15.75" customHeight="1">
      <c r="A3242" s="11" t="s">
        <v>805</v>
      </c>
      <c r="B3242" s="11" t="s">
        <v>785</v>
      </c>
      <c r="C3242" s="11" t="s">
        <v>267</v>
      </c>
      <c r="D3242" s="11" t="s">
        <v>181</v>
      </c>
      <c r="E3242" s="12">
        <v>2024.0</v>
      </c>
      <c r="F3242" s="11" t="s">
        <v>166</v>
      </c>
      <c r="G3242" s="11" t="s">
        <v>172</v>
      </c>
      <c r="H3242" s="11">
        <v>2.0</v>
      </c>
      <c r="I3242" s="13">
        <v>11.9</v>
      </c>
      <c r="J3242" s="11">
        <v>0.0</v>
      </c>
      <c r="K3242" s="13">
        <v>2.5</v>
      </c>
      <c r="L3242" s="13">
        <v>6.5</v>
      </c>
      <c r="M3242" s="11">
        <v>-8.0</v>
      </c>
      <c r="N3242" s="14">
        <v>0.74</v>
      </c>
      <c r="O3242" s="13">
        <v>66.7</v>
      </c>
      <c r="P3242" s="13">
        <v>6.5</v>
      </c>
      <c r="Q3242" s="13">
        <v>13.6</v>
      </c>
      <c r="R3242" s="13">
        <v>14.0</v>
      </c>
      <c r="S3242" s="13">
        <v>3.1</v>
      </c>
      <c r="T3242" s="13">
        <v>3.3</v>
      </c>
      <c r="U3242" s="13">
        <v>2.0</v>
      </c>
      <c r="V3242" s="13">
        <v>59.9</v>
      </c>
      <c r="W3242" s="11" t="str">
        <f t="shared" si="1"/>
        <v>Benchmark|CaixaBank|Corporate|2024</v>
      </c>
      <c r="X3242" s="15">
        <f>(MAX(0,MIN(1,1-(K3242-scaling_params!$B$2)/(scaling_params!$C$2-scaling_params!$B$2)))+MAX(0,MIN(1,(L3242-scaling_params!$B$3)/(scaling_params!$C$3-scaling_params!$B$3))))/2</f>
        <v>0.5073529412</v>
      </c>
      <c r="Y3242" s="15">
        <f>(MAX(0,MIN(1,(M3242-scaling_params!$B$4)/(scaling_params!$C$4-scaling_params!$B$4)))+MAX(0,MIN(1,(N3242-scaling_params!$B$5)/(scaling_params!$C$5-scaling_params!$B$5))))/2</f>
        <v>0.3982142857</v>
      </c>
      <c r="Z3242" s="15">
        <f>(MAX(0,MIN(1,(O3242-scaling_params!$B$6)/(scaling_params!$C$6-scaling_params!$B$6)))+MAX(0,MIN(1,1-(P3242-scaling_params!$B$7)/(scaling_params!$C$7-scaling_params!$B$7)))+MAX(0,MIN(1,(T3242-scaling_params!$B$11)/(scaling_params!$C$11-scaling_params!$B$11))))/3</f>
        <v>0.5813384813</v>
      </c>
      <c r="AA3242" s="15">
        <f>(MAX(0,MIN(1,1-(Q3242-scaling_params!$B$8)/(scaling_params!$C$8-scaling_params!$B$8)))+MAX(0,MIN(1,(R3242-scaling_params!$B$9)/(scaling_params!$C$9-scaling_params!$B$9)))+MAX(0,MIN(1,(S3242-scaling_params!$B$10)/(scaling_params!$C$10-scaling_params!$B$10))))/3</f>
        <v>0.5565333153</v>
      </c>
      <c r="AB3242" s="15">
        <f>(MAX(0,MIN(1,(U3242-scaling_params!$B$12)/(scaling_params!$C$12-scaling_params!$B$12)))+MAX(0,MIN(1,(V3242-scaling_params!$B$13)/(scaling_params!$C$13-scaling_params!$B$13))))/2</f>
        <v>0.4</v>
      </c>
      <c r="AC3242" s="13">
        <f>(scaling_params!$G$2*X3242+scaling_params!$G$3*Y3242+scaling_params!$G$4*Z3242+scaling_params!$G$5*AA3242+scaling_params!$G$6*AB3242)*100</f>
        <v>49.45727049</v>
      </c>
      <c r="AD3242" s="11" t="s">
        <v>684</v>
      </c>
      <c r="AE3242" s="11">
        <f t="shared" si="2"/>
        <v>1</v>
      </c>
    </row>
    <row r="3243" ht="15.75" customHeight="1">
      <c r="A3243" s="11" t="s">
        <v>805</v>
      </c>
      <c r="B3243" s="11" t="s">
        <v>785</v>
      </c>
      <c r="C3243" s="11" t="s">
        <v>267</v>
      </c>
      <c r="D3243" s="11" t="s">
        <v>181</v>
      </c>
      <c r="E3243" s="12">
        <v>2025.0</v>
      </c>
      <c r="F3243" s="11" t="s">
        <v>166</v>
      </c>
      <c r="G3243" s="11" t="s">
        <v>172</v>
      </c>
      <c r="H3243" s="11">
        <v>2.0</v>
      </c>
      <c r="I3243" s="13">
        <v>11.4</v>
      </c>
      <c r="J3243" s="11">
        <v>0.0</v>
      </c>
      <c r="K3243" s="13">
        <v>1.8</v>
      </c>
      <c r="L3243" s="13">
        <v>4.6</v>
      </c>
      <c r="M3243" s="11">
        <v>-2.0</v>
      </c>
      <c r="N3243" s="14">
        <v>0.77</v>
      </c>
      <c r="O3243" s="13">
        <v>71.4</v>
      </c>
      <c r="P3243" s="13">
        <v>7.7</v>
      </c>
      <c r="Q3243" s="13">
        <v>13.9</v>
      </c>
      <c r="R3243" s="13">
        <v>13.5</v>
      </c>
      <c r="S3243" s="13">
        <v>3.0</v>
      </c>
      <c r="T3243" s="13">
        <v>3.6</v>
      </c>
      <c r="U3243" s="13">
        <v>2.1</v>
      </c>
      <c r="V3243" s="13">
        <v>65.8</v>
      </c>
      <c r="W3243" s="11" t="str">
        <f t="shared" si="1"/>
        <v>Benchmark|CaixaBank|Corporate|2025</v>
      </c>
      <c r="X3243" s="15">
        <f>(MAX(0,MIN(1,1-(K3243-scaling_params!$B$2)/(scaling_params!$C$2-scaling_params!$B$2)))+MAX(0,MIN(1,(L3243-scaling_params!$B$3)/(scaling_params!$C$3-scaling_params!$B$3))))/2</f>
        <v>0.4843137255</v>
      </c>
      <c r="Y3243" s="15">
        <f>(MAX(0,MIN(1,(M3243-scaling_params!$B$4)/(scaling_params!$C$4-scaling_params!$B$4)))+MAX(0,MIN(1,(N3243-scaling_params!$B$5)/(scaling_params!$C$5-scaling_params!$B$5))))/2</f>
        <v>0.4642857143</v>
      </c>
      <c r="Z3243" s="15">
        <f>(MAX(0,MIN(1,(O3243-scaling_params!$B$6)/(scaling_params!$C$6-scaling_params!$B$6)))+MAX(0,MIN(1,1-(P3243-scaling_params!$B$7)/(scaling_params!$C$7-scaling_params!$B$7)))+MAX(0,MIN(1,(T3243-scaling_params!$B$11)/(scaling_params!$C$11-scaling_params!$B$11))))/3</f>
        <v>0.5793595576</v>
      </c>
      <c r="AA3243" s="15">
        <f>(MAX(0,MIN(1,1-(Q3243-scaling_params!$B$8)/(scaling_params!$C$8-scaling_params!$B$8)))+MAX(0,MIN(1,(R3243-scaling_params!$B$9)/(scaling_params!$C$9-scaling_params!$B$9)))+MAX(0,MIN(1,(S3243-scaling_params!$B$10)/(scaling_params!$C$10-scaling_params!$B$10))))/3</f>
        <v>0.5142687109</v>
      </c>
      <c r="AB3243" s="15">
        <f>(MAX(0,MIN(1,(U3243-scaling_params!$B$12)/(scaling_params!$C$12-scaling_params!$B$12)))+MAX(0,MIN(1,(V3243-scaling_params!$B$13)/(scaling_params!$C$13-scaling_params!$B$13))))/2</f>
        <v>0.4786363636</v>
      </c>
      <c r="AC3243" s="13">
        <f>(scaling_params!$G$2*X3243+scaling_params!$G$3*Y3243+scaling_params!$G$4*Z3243+scaling_params!$G$5*AA3243+scaling_params!$G$6*AB3243)*100</f>
        <v>50.60607484</v>
      </c>
      <c r="AD3243" s="11" t="s">
        <v>684</v>
      </c>
      <c r="AE3243" s="11">
        <f t="shared" si="2"/>
        <v>1</v>
      </c>
    </row>
    <row r="3244" ht="15.75" customHeight="1">
      <c r="A3244" s="11" t="s">
        <v>806</v>
      </c>
      <c r="B3244" s="11" t="s">
        <v>785</v>
      </c>
      <c r="C3244" s="11" t="s">
        <v>267</v>
      </c>
      <c r="D3244" s="11" t="s">
        <v>170</v>
      </c>
      <c r="E3244" s="12">
        <v>2024.0</v>
      </c>
      <c r="F3244" s="11" t="s">
        <v>171</v>
      </c>
      <c r="G3244" s="11" t="s">
        <v>167</v>
      </c>
      <c r="H3244" s="11">
        <v>3.0</v>
      </c>
      <c r="I3244" s="13">
        <v>11.9</v>
      </c>
      <c r="J3244" s="11">
        <v>0.0</v>
      </c>
      <c r="K3244" s="13">
        <v>3.2</v>
      </c>
      <c r="L3244" s="13">
        <v>7.1</v>
      </c>
      <c r="M3244" s="11">
        <v>51.0</v>
      </c>
      <c r="N3244" s="14">
        <v>0.75</v>
      </c>
      <c r="O3244" s="13">
        <v>70.8</v>
      </c>
      <c r="P3244" s="13">
        <v>7.1</v>
      </c>
      <c r="Q3244" s="13">
        <v>14.1</v>
      </c>
      <c r="R3244" s="13">
        <v>14.4</v>
      </c>
      <c r="S3244" s="13">
        <v>4.0</v>
      </c>
      <c r="T3244" s="13">
        <v>3.9</v>
      </c>
      <c r="U3244" s="13">
        <v>2.2</v>
      </c>
      <c r="V3244" s="13">
        <v>78.3</v>
      </c>
      <c r="W3244" s="11" t="str">
        <f t="shared" si="1"/>
        <v>Benchmark|CaixaBank|Risk|2024</v>
      </c>
      <c r="X3244" s="15">
        <f>(MAX(0,MIN(1,1-(K3244-scaling_params!$B$2)/(scaling_params!$C$2-scaling_params!$B$2)))+MAX(0,MIN(1,(L3244-scaling_params!$B$3)/(scaling_params!$C$3-scaling_params!$B$3))))/2</f>
        <v>0.4348039216</v>
      </c>
      <c r="Y3244" s="15">
        <f>(MAX(0,MIN(1,(M3244-scaling_params!$B$4)/(scaling_params!$C$4-scaling_params!$B$4)))+MAX(0,MIN(1,(N3244-scaling_params!$B$5)/(scaling_params!$C$5-scaling_params!$B$5))))/2</f>
        <v>0.6916666667</v>
      </c>
      <c r="Z3244" s="15">
        <f>(MAX(0,MIN(1,(O3244-scaling_params!$B$6)/(scaling_params!$C$6-scaling_params!$B$6)))+MAX(0,MIN(1,1-(P3244-scaling_params!$B$7)/(scaling_params!$C$7-scaling_params!$B$7)))+MAX(0,MIN(1,(T3244-scaling_params!$B$11)/(scaling_params!$C$11-scaling_params!$B$11))))/3</f>
        <v>0.6520840501</v>
      </c>
      <c r="AA3244" s="15">
        <f>(MAX(0,MIN(1,1-(Q3244-scaling_params!$B$8)/(scaling_params!$C$8-scaling_params!$B$8)))+MAX(0,MIN(1,(R3244-scaling_params!$B$9)/(scaling_params!$C$9-scaling_params!$B$9)))+MAX(0,MIN(1,(S3244-scaling_params!$B$10)/(scaling_params!$C$10-scaling_params!$B$10))))/3</f>
        <v>0.6427068526</v>
      </c>
      <c r="AB3244" s="15">
        <f>(MAX(0,MIN(1,(U3244-scaling_params!$B$12)/(scaling_params!$C$12-scaling_params!$B$12)))+MAX(0,MIN(1,(V3244-scaling_params!$B$13)/(scaling_params!$C$13-scaling_params!$B$13))))/2</f>
        <v>0.6172727273</v>
      </c>
      <c r="AC3244" s="13">
        <f>(scaling_params!$G$2*X3244+scaling_params!$G$3*Y3244+scaling_params!$G$4*Z3244+scaling_params!$G$5*AA3244+scaling_params!$G$6*AB3244)*100</f>
        <v>60.39149279</v>
      </c>
      <c r="AD3244" s="11" t="s">
        <v>684</v>
      </c>
      <c r="AE3244" s="11">
        <f t="shared" si="2"/>
        <v>1</v>
      </c>
    </row>
    <row r="3245" ht="15.75" customHeight="1">
      <c r="A3245" s="11" t="s">
        <v>806</v>
      </c>
      <c r="B3245" s="11" t="s">
        <v>785</v>
      </c>
      <c r="C3245" s="11" t="s">
        <v>267</v>
      </c>
      <c r="D3245" s="11" t="s">
        <v>170</v>
      </c>
      <c r="E3245" s="12">
        <v>2025.0</v>
      </c>
      <c r="F3245" s="11" t="s">
        <v>171</v>
      </c>
      <c r="G3245" s="11" t="s">
        <v>167</v>
      </c>
      <c r="H3245" s="11">
        <v>3.0</v>
      </c>
      <c r="I3245" s="13">
        <v>11.4</v>
      </c>
      <c r="J3245" s="11">
        <v>0.0</v>
      </c>
      <c r="K3245" s="13">
        <v>1.0</v>
      </c>
      <c r="L3245" s="13">
        <v>6.8</v>
      </c>
      <c r="M3245" s="11">
        <v>2.0</v>
      </c>
      <c r="N3245" s="14">
        <v>0.72</v>
      </c>
      <c r="O3245" s="13">
        <v>72.3</v>
      </c>
      <c r="P3245" s="13">
        <v>7.0</v>
      </c>
      <c r="Q3245" s="13">
        <v>13.1</v>
      </c>
      <c r="R3245" s="13">
        <v>15.2</v>
      </c>
      <c r="S3245" s="13">
        <v>3.8</v>
      </c>
      <c r="T3245" s="13">
        <v>3.6</v>
      </c>
      <c r="U3245" s="13">
        <v>1.6</v>
      </c>
      <c r="V3245" s="13">
        <v>65.8</v>
      </c>
      <c r="W3245" s="11" t="str">
        <f t="shared" si="1"/>
        <v>Benchmark|CaixaBank|Risk|2025</v>
      </c>
      <c r="X3245" s="15">
        <f>(MAX(0,MIN(1,1-(K3245-scaling_params!$B$2)/(scaling_params!$C$2-scaling_params!$B$2)))+MAX(0,MIN(1,(L3245-scaling_params!$B$3)/(scaling_params!$C$3-scaling_params!$B$3))))/2</f>
        <v>0.7794117647</v>
      </c>
      <c r="Y3245" s="15">
        <f>(MAX(0,MIN(1,(M3245-scaling_params!$B$4)/(scaling_params!$C$4-scaling_params!$B$4)))+MAX(0,MIN(1,(N3245-scaling_params!$B$5)/(scaling_params!$C$5-scaling_params!$B$5))))/2</f>
        <v>0.4208333333</v>
      </c>
      <c r="Z3245" s="15">
        <f>(MAX(0,MIN(1,(O3245-scaling_params!$B$6)/(scaling_params!$C$6-scaling_params!$B$6)))+MAX(0,MIN(1,1-(P3245-scaling_params!$B$7)/(scaling_params!$C$7-scaling_params!$B$7)))+MAX(0,MIN(1,(T3245-scaling_params!$B$11)/(scaling_params!$C$11-scaling_params!$B$11))))/3</f>
        <v>0.6572741058</v>
      </c>
      <c r="AA3245" s="15">
        <f>(MAX(0,MIN(1,1-(Q3245-scaling_params!$B$8)/(scaling_params!$C$8-scaling_params!$B$8)))+MAX(0,MIN(1,(R3245-scaling_params!$B$9)/(scaling_params!$C$9-scaling_params!$B$9)))+MAX(0,MIN(1,(S3245-scaling_params!$B$10)/(scaling_params!$C$10-scaling_params!$B$10))))/3</f>
        <v>0.6947330716</v>
      </c>
      <c r="AB3245" s="15">
        <f>(MAX(0,MIN(1,(U3245-scaling_params!$B$12)/(scaling_params!$C$12-scaling_params!$B$12)))+MAX(0,MIN(1,(V3245-scaling_params!$B$13)/(scaling_params!$C$13-scaling_params!$B$13))))/2</f>
        <v>0.3536363636</v>
      </c>
      <c r="AC3245" s="13">
        <f>(scaling_params!$G$2*X3245+scaling_params!$G$3*Y3245+scaling_params!$G$4*Z3245+scaling_params!$G$5*AA3245+scaling_params!$G$6*AB3245)*100</f>
        <v>60.05191244</v>
      </c>
      <c r="AD3245" s="11" t="s">
        <v>684</v>
      </c>
      <c r="AE3245" s="11">
        <f t="shared" si="2"/>
        <v>1</v>
      </c>
    </row>
    <row r="3246" ht="15.75" customHeight="1">
      <c r="A3246" s="11" t="s">
        <v>807</v>
      </c>
      <c r="B3246" s="11" t="s">
        <v>785</v>
      </c>
      <c r="C3246" s="11" t="s">
        <v>267</v>
      </c>
      <c r="D3246" s="11" t="s">
        <v>177</v>
      </c>
      <c r="E3246" s="12">
        <v>2024.0</v>
      </c>
      <c r="F3246" s="11" t="s">
        <v>171</v>
      </c>
      <c r="G3246" s="11" t="s">
        <v>184</v>
      </c>
      <c r="H3246" s="11">
        <v>2.0</v>
      </c>
      <c r="I3246" s="13">
        <v>11.9</v>
      </c>
      <c r="J3246" s="11">
        <v>0.0</v>
      </c>
      <c r="K3246" s="13">
        <v>2.7</v>
      </c>
      <c r="L3246" s="13">
        <v>5.8</v>
      </c>
      <c r="M3246" s="11">
        <v>11.0</v>
      </c>
      <c r="N3246" s="14">
        <v>0.82</v>
      </c>
      <c r="O3246" s="13">
        <v>65.7</v>
      </c>
      <c r="P3246" s="13">
        <v>7.9</v>
      </c>
      <c r="Q3246" s="13">
        <v>16.4</v>
      </c>
      <c r="R3246" s="13">
        <v>10.8</v>
      </c>
      <c r="S3246" s="13">
        <v>3.7</v>
      </c>
      <c r="T3246" s="13">
        <v>3.6</v>
      </c>
      <c r="U3246" s="13">
        <v>1.5</v>
      </c>
      <c r="V3246" s="13">
        <v>79.5</v>
      </c>
      <c r="W3246" s="11" t="str">
        <f t="shared" si="1"/>
        <v>Benchmark|CaixaBank|Retail|2024</v>
      </c>
      <c r="X3246" s="15">
        <f>(MAX(0,MIN(1,1-(K3246-scaling_params!$B$2)/(scaling_params!$C$2-scaling_params!$B$2)))+MAX(0,MIN(1,(L3246-scaling_params!$B$3)/(scaling_params!$C$3-scaling_params!$B$3))))/2</f>
        <v>0.4225490196</v>
      </c>
      <c r="Y3246" s="15">
        <f>(MAX(0,MIN(1,(M3246-scaling_params!$B$4)/(scaling_params!$C$4-scaling_params!$B$4)))+MAX(0,MIN(1,(N3246-scaling_params!$B$5)/(scaling_params!$C$5-scaling_params!$B$5))))/2</f>
        <v>0.5886904762</v>
      </c>
      <c r="Z3246" s="15">
        <f>(MAX(0,MIN(1,(O3246-scaling_params!$B$6)/(scaling_params!$C$6-scaling_params!$B$6)))+MAX(0,MIN(1,1-(P3246-scaling_params!$B$7)/(scaling_params!$C$7-scaling_params!$B$7)))+MAX(0,MIN(1,(T3246-scaling_params!$B$11)/(scaling_params!$C$11-scaling_params!$B$11))))/3</f>
        <v>0.4672821336</v>
      </c>
      <c r="AA3246" s="15">
        <f>(MAX(0,MIN(1,1-(Q3246-scaling_params!$B$8)/(scaling_params!$C$8-scaling_params!$B$8)))+MAX(0,MIN(1,(R3246-scaling_params!$B$9)/(scaling_params!$C$9-scaling_params!$B$9)))+MAX(0,MIN(1,(S3246-scaling_params!$B$10)/(scaling_params!$C$10-scaling_params!$B$10))))/3</f>
        <v>0.3742751416</v>
      </c>
      <c r="AB3246" s="15">
        <f>(MAX(0,MIN(1,(U3246-scaling_params!$B$12)/(scaling_params!$C$12-scaling_params!$B$12)))+MAX(0,MIN(1,(V3246-scaling_params!$B$13)/(scaling_params!$C$13-scaling_params!$B$13))))/2</f>
        <v>0.4531818182</v>
      </c>
      <c r="AC3246" s="13">
        <f>(scaling_params!$G$2*X3246+scaling_params!$G$3*Y3246+scaling_params!$G$4*Z3246+scaling_params!$G$5*AA3246+scaling_params!$G$6*AB3246)*100</f>
        <v>46.68004624</v>
      </c>
      <c r="AD3246" s="11" t="s">
        <v>684</v>
      </c>
      <c r="AE3246" s="11">
        <f t="shared" si="2"/>
        <v>1</v>
      </c>
    </row>
    <row r="3247" ht="15.75" customHeight="1">
      <c r="A3247" s="11" t="s">
        <v>807</v>
      </c>
      <c r="B3247" s="11" t="s">
        <v>785</v>
      </c>
      <c r="C3247" s="11" t="s">
        <v>267</v>
      </c>
      <c r="D3247" s="11" t="s">
        <v>177</v>
      </c>
      <c r="E3247" s="12">
        <v>2025.0</v>
      </c>
      <c r="F3247" s="11" t="s">
        <v>171</v>
      </c>
      <c r="G3247" s="11" t="s">
        <v>184</v>
      </c>
      <c r="H3247" s="11">
        <v>2.0</v>
      </c>
      <c r="I3247" s="13">
        <v>11.4</v>
      </c>
      <c r="J3247" s="11">
        <v>0.0</v>
      </c>
      <c r="K3247" s="13">
        <v>2.7</v>
      </c>
      <c r="L3247" s="13">
        <v>6.2</v>
      </c>
      <c r="M3247" s="11">
        <v>4.0</v>
      </c>
      <c r="N3247" s="14">
        <v>0.8</v>
      </c>
      <c r="O3247" s="13">
        <v>69.4</v>
      </c>
      <c r="P3247" s="13">
        <v>6.9</v>
      </c>
      <c r="Q3247" s="13">
        <v>15.8</v>
      </c>
      <c r="R3247" s="13">
        <v>13.1</v>
      </c>
      <c r="S3247" s="13">
        <v>3.3</v>
      </c>
      <c r="T3247" s="13">
        <v>3.5</v>
      </c>
      <c r="U3247" s="13">
        <v>1.5</v>
      </c>
      <c r="V3247" s="13">
        <v>76.1</v>
      </c>
      <c r="W3247" s="11" t="str">
        <f t="shared" si="1"/>
        <v>Benchmark|CaixaBank|Retail|2025</v>
      </c>
      <c r="X3247" s="15">
        <f>(MAX(0,MIN(1,1-(K3247-scaling_params!$B$2)/(scaling_params!$C$2-scaling_params!$B$2)))+MAX(0,MIN(1,(L3247-scaling_params!$B$3)/(scaling_params!$C$3-scaling_params!$B$3))))/2</f>
        <v>0.4519607843</v>
      </c>
      <c r="Y3247" s="15">
        <f>(MAX(0,MIN(1,(M3247-scaling_params!$B$4)/(scaling_params!$C$4-scaling_params!$B$4)))+MAX(0,MIN(1,(N3247-scaling_params!$B$5)/(scaling_params!$C$5-scaling_params!$B$5))))/2</f>
        <v>0.5303571429</v>
      </c>
      <c r="Z3247" s="15">
        <f>(MAX(0,MIN(1,(O3247-scaling_params!$B$6)/(scaling_params!$C$6-scaling_params!$B$6)))+MAX(0,MIN(1,1-(P3247-scaling_params!$B$7)/(scaling_params!$C$7-scaling_params!$B$7)))+MAX(0,MIN(1,(T3247-scaling_params!$B$11)/(scaling_params!$C$11-scaling_params!$B$11))))/3</f>
        <v>0.6089045198</v>
      </c>
      <c r="AA3247" s="15">
        <f>(MAX(0,MIN(1,1-(Q3247-scaling_params!$B$8)/(scaling_params!$C$8-scaling_params!$B$8)))+MAX(0,MIN(1,(R3247-scaling_params!$B$9)/(scaling_params!$C$9-scaling_params!$B$9)))+MAX(0,MIN(1,(S3247-scaling_params!$B$10)/(scaling_params!$C$10-scaling_params!$B$10))))/3</f>
        <v>0.4548331415</v>
      </c>
      <c r="AB3247" s="15">
        <f>(MAX(0,MIN(1,(U3247-scaling_params!$B$12)/(scaling_params!$C$12-scaling_params!$B$12)))+MAX(0,MIN(1,(V3247-scaling_params!$B$13)/(scaling_params!$C$13-scaling_params!$B$13))))/2</f>
        <v>0.4222727273</v>
      </c>
      <c r="AC3247" s="13">
        <f>(scaling_params!$G$2*X3247+scaling_params!$G$3*Y3247+scaling_params!$G$4*Z3247+scaling_params!$G$5*AA3247+scaling_params!$G$6*AB3247)*100</f>
        <v>50.38160898</v>
      </c>
      <c r="AD3247" s="11" t="s">
        <v>684</v>
      </c>
      <c r="AE3247" s="11">
        <f t="shared" si="2"/>
        <v>1</v>
      </c>
    </row>
    <row r="3248" ht="15.75" customHeight="1">
      <c r="A3248" s="11" t="s">
        <v>808</v>
      </c>
      <c r="B3248" s="11" t="s">
        <v>785</v>
      </c>
      <c r="C3248" s="11" t="s">
        <v>267</v>
      </c>
      <c r="D3248" s="11" t="s">
        <v>174</v>
      </c>
      <c r="E3248" s="12">
        <v>2024.0</v>
      </c>
      <c r="F3248" s="11" t="s">
        <v>171</v>
      </c>
      <c r="G3248" s="11" t="s">
        <v>175</v>
      </c>
      <c r="H3248" s="11">
        <v>1.0</v>
      </c>
      <c r="I3248" s="13">
        <v>11.9</v>
      </c>
      <c r="J3248" s="11">
        <v>0.0</v>
      </c>
      <c r="K3248" s="13">
        <v>3.1</v>
      </c>
      <c r="L3248" s="13">
        <v>8.2</v>
      </c>
      <c r="M3248" s="11">
        <v>12.0</v>
      </c>
      <c r="N3248" s="14">
        <v>0.77</v>
      </c>
      <c r="O3248" s="13">
        <v>62.0</v>
      </c>
      <c r="P3248" s="13">
        <v>7.3</v>
      </c>
      <c r="Q3248" s="13">
        <v>16.4</v>
      </c>
      <c r="R3248" s="13">
        <v>12.2</v>
      </c>
      <c r="S3248" s="13">
        <v>4.6</v>
      </c>
      <c r="T3248" s="13">
        <v>3.4</v>
      </c>
      <c r="U3248" s="13">
        <v>1.6</v>
      </c>
      <c r="V3248" s="13">
        <v>80.2</v>
      </c>
      <c r="W3248" s="11" t="str">
        <f t="shared" si="1"/>
        <v>Benchmark|CaixaBank|Digital|2024</v>
      </c>
      <c r="X3248" s="15">
        <f>(MAX(0,MIN(1,1-(K3248-scaling_params!$B$2)/(scaling_params!$C$2-scaling_params!$B$2)))+MAX(0,MIN(1,(L3248-scaling_params!$B$3)/(scaling_params!$C$3-scaling_params!$B$3))))/2</f>
        <v>0.5323529412</v>
      </c>
      <c r="Y3248" s="15">
        <f>(MAX(0,MIN(1,(M3248-scaling_params!$B$4)/(scaling_params!$C$4-scaling_params!$B$4)))+MAX(0,MIN(1,(N3248-scaling_params!$B$5)/(scaling_params!$C$5-scaling_params!$B$5))))/2</f>
        <v>0.530952381</v>
      </c>
      <c r="Z3248" s="15">
        <f>(MAX(0,MIN(1,(O3248-scaling_params!$B$6)/(scaling_params!$C$6-scaling_params!$B$6)))+MAX(0,MIN(1,1-(P3248-scaling_params!$B$7)/(scaling_params!$C$7-scaling_params!$B$7)))+MAX(0,MIN(1,(T3248-scaling_params!$B$11)/(scaling_params!$C$11-scaling_params!$B$11))))/3</f>
        <v>0.441232463</v>
      </c>
      <c r="AA3248" s="15">
        <f>(MAX(0,MIN(1,1-(Q3248-scaling_params!$B$8)/(scaling_params!$C$8-scaling_params!$B$8)))+MAX(0,MIN(1,(R3248-scaling_params!$B$9)/(scaling_params!$C$9-scaling_params!$B$9)))+MAX(0,MIN(1,(S3248-scaling_params!$B$10)/(scaling_params!$C$10-scaling_params!$B$10))))/3</f>
        <v>0.5215821657</v>
      </c>
      <c r="AB3248" s="15">
        <f>(MAX(0,MIN(1,(U3248-scaling_params!$B$12)/(scaling_params!$C$12-scaling_params!$B$12)))+MAX(0,MIN(1,(V3248-scaling_params!$B$13)/(scaling_params!$C$13-scaling_params!$B$13))))/2</f>
        <v>0.4845454545</v>
      </c>
      <c r="AC3248" s="13">
        <f>(scaling_params!$G$2*X3248+scaling_params!$G$3*Y3248+scaling_params!$G$4*Z3248+scaling_params!$G$5*AA3248+scaling_params!$G$6*AB3248)*100</f>
        <v>50.25412043</v>
      </c>
      <c r="AD3248" s="11" t="s">
        <v>684</v>
      </c>
      <c r="AE3248" s="11">
        <f t="shared" si="2"/>
        <v>1</v>
      </c>
    </row>
    <row r="3249" ht="15.75" customHeight="1">
      <c r="A3249" s="11" t="s">
        <v>808</v>
      </c>
      <c r="B3249" s="11" t="s">
        <v>785</v>
      </c>
      <c r="C3249" s="11" t="s">
        <v>267</v>
      </c>
      <c r="D3249" s="11" t="s">
        <v>174</v>
      </c>
      <c r="E3249" s="12">
        <v>2025.0</v>
      </c>
      <c r="F3249" s="11" t="s">
        <v>171</v>
      </c>
      <c r="G3249" s="11" t="s">
        <v>175</v>
      </c>
      <c r="H3249" s="11">
        <v>1.0</v>
      </c>
      <c r="I3249" s="13">
        <v>11.4</v>
      </c>
      <c r="J3249" s="11">
        <v>1.0</v>
      </c>
      <c r="K3249" s="13">
        <v>3.9</v>
      </c>
      <c r="L3249" s="13">
        <v>7.8</v>
      </c>
      <c r="M3249" s="11">
        <v>30.0</v>
      </c>
      <c r="N3249" s="14">
        <v>0.83</v>
      </c>
      <c r="O3249" s="13">
        <v>66.4</v>
      </c>
      <c r="P3249" s="13">
        <v>6.2</v>
      </c>
      <c r="Q3249" s="13">
        <v>16.7</v>
      </c>
      <c r="R3249" s="13">
        <v>14.8</v>
      </c>
      <c r="S3249" s="13">
        <v>4.4</v>
      </c>
      <c r="T3249" s="13">
        <v>3.8</v>
      </c>
      <c r="U3249" s="13">
        <v>1.6</v>
      </c>
      <c r="V3249" s="13">
        <v>76.7</v>
      </c>
      <c r="W3249" s="11" t="str">
        <f t="shared" si="1"/>
        <v>Benchmark|CaixaBank|Digital|2025</v>
      </c>
      <c r="X3249" s="15">
        <f>(MAX(0,MIN(1,1-(K3249-scaling_params!$B$2)/(scaling_params!$C$2-scaling_params!$B$2)))+MAX(0,MIN(1,(L3249-scaling_params!$B$3)/(scaling_params!$C$3-scaling_params!$B$3))))/2</f>
        <v>0.3696078431</v>
      </c>
      <c r="Y3249" s="15">
        <f>(MAX(0,MIN(1,(M3249-scaling_params!$B$4)/(scaling_params!$C$4-scaling_params!$B$4)))+MAX(0,MIN(1,(N3249-scaling_params!$B$5)/(scaling_params!$C$5-scaling_params!$B$5))))/2</f>
        <v>0.6916666667</v>
      </c>
      <c r="Z3249" s="15">
        <f>(MAX(0,MIN(1,(O3249-scaling_params!$B$6)/(scaling_params!$C$6-scaling_params!$B$6)))+MAX(0,MIN(1,1-(P3249-scaling_params!$B$7)/(scaling_params!$C$7-scaling_params!$B$7)))+MAX(0,MIN(1,(T3249-scaling_params!$B$11)/(scaling_params!$C$11-scaling_params!$B$11))))/3</f>
        <v>0.6510340609</v>
      </c>
      <c r="AA3249" s="15">
        <f>(MAX(0,MIN(1,1-(Q3249-scaling_params!$B$8)/(scaling_params!$C$8-scaling_params!$B$8)))+MAX(0,MIN(1,(R3249-scaling_params!$B$9)/(scaling_params!$C$9-scaling_params!$B$9)))+MAX(0,MIN(1,(S3249-scaling_params!$B$10)/(scaling_params!$C$10-scaling_params!$B$10))))/3</f>
        <v>0.6003153275</v>
      </c>
      <c r="AB3249" s="15">
        <f>(MAX(0,MIN(1,(U3249-scaling_params!$B$12)/(scaling_params!$C$12-scaling_params!$B$12)))+MAX(0,MIN(1,(V3249-scaling_params!$B$13)/(scaling_params!$C$13-scaling_params!$B$13))))/2</f>
        <v>0.4527272727</v>
      </c>
      <c r="AC3249" s="13">
        <f>(scaling_params!$G$2*X3249+scaling_params!$G$3*Y3249+scaling_params!$G$4*Z3249+scaling_params!$G$5*AA3249+scaling_params!$G$6*AB3249)*100</f>
        <v>56.14698299</v>
      </c>
      <c r="AD3249" s="11" t="s">
        <v>684</v>
      </c>
      <c r="AE3249" s="11">
        <f t="shared" si="2"/>
        <v>1</v>
      </c>
    </row>
    <row r="3250" ht="15.75" customHeight="1">
      <c r="A3250" s="11" t="s">
        <v>809</v>
      </c>
      <c r="B3250" s="11" t="s">
        <v>785</v>
      </c>
      <c r="C3250" s="11" t="s">
        <v>267</v>
      </c>
      <c r="D3250" s="11" t="s">
        <v>165</v>
      </c>
      <c r="E3250" s="12">
        <v>2024.0</v>
      </c>
      <c r="F3250" s="11" t="s">
        <v>171</v>
      </c>
      <c r="G3250" s="11" t="s">
        <v>175</v>
      </c>
      <c r="H3250" s="11">
        <v>4.0</v>
      </c>
      <c r="I3250" s="13">
        <v>11.9</v>
      </c>
      <c r="J3250" s="11">
        <v>0.0</v>
      </c>
      <c r="K3250" s="13">
        <v>2.5</v>
      </c>
      <c r="L3250" s="13">
        <v>6.8</v>
      </c>
      <c r="M3250" s="11">
        <v>13.0</v>
      </c>
      <c r="N3250" s="14">
        <v>0.83</v>
      </c>
      <c r="O3250" s="13">
        <v>70.5</v>
      </c>
      <c r="P3250" s="13">
        <v>6.3</v>
      </c>
      <c r="Q3250" s="13">
        <v>16.0</v>
      </c>
      <c r="R3250" s="13">
        <v>12.2</v>
      </c>
      <c r="S3250" s="13">
        <v>3.6</v>
      </c>
      <c r="T3250" s="13">
        <v>3.2</v>
      </c>
      <c r="U3250" s="13">
        <v>1.6</v>
      </c>
      <c r="V3250" s="13">
        <v>72.8</v>
      </c>
      <c r="W3250" s="11" t="str">
        <f t="shared" si="1"/>
        <v>Benchmark|CaixaBank|Operations|2024</v>
      </c>
      <c r="X3250" s="15">
        <f>(MAX(0,MIN(1,1-(K3250-scaling_params!$B$2)/(scaling_params!$C$2-scaling_params!$B$2)))+MAX(0,MIN(1,(L3250-scaling_params!$B$3)/(scaling_params!$C$3-scaling_params!$B$3))))/2</f>
        <v>0.5294117647</v>
      </c>
      <c r="Y3250" s="15">
        <f>(MAX(0,MIN(1,(M3250-scaling_params!$B$4)/(scaling_params!$C$4-scaling_params!$B$4)))+MAX(0,MIN(1,(N3250-scaling_params!$B$5)/(scaling_params!$C$5-scaling_params!$B$5))))/2</f>
        <v>0.6107142857</v>
      </c>
      <c r="Z3250" s="15">
        <f>(MAX(0,MIN(1,(O3250-scaling_params!$B$6)/(scaling_params!$C$6-scaling_params!$B$6)))+MAX(0,MIN(1,1-(P3250-scaling_params!$B$7)/(scaling_params!$C$7-scaling_params!$B$7)))+MAX(0,MIN(1,(T3250-scaling_params!$B$11)/(scaling_params!$C$11-scaling_params!$B$11))))/3</f>
        <v>0.6525389605</v>
      </c>
      <c r="AA3250" s="15">
        <f>(MAX(0,MIN(1,1-(Q3250-scaling_params!$B$8)/(scaling_params!$C$8-scaling_params!$B$8)))+MAX(0,MIN(1,(R3250-scaling_params!$B$9)/(scaling_params!$C$9-scaling_params!$B$9)))+MAX(0,MIN(1,(S3250-scaling_params!$B$10)/(scaling_params!$C$10-scaling_params!$B$10))))/3</f>
        <v>0.4386944651</v>
      </c>
      <c r="AB3250" s="15">
        <f>(MAX(0,MIN(1,(U3250-scaling_params!$B$12)/(scaling_params!$C$12-scaling_params!$B$12)))+MAX(0,MIN(1,(V3250-scaling_params!$B$13)/(scaling_params!$C$13-scaling_params!$B$13))))/2</f>
        <v>0.4172727273</v>
      </c>
      <c r="AC3250" s="13">
        <f>(scaling_params!$G$2*X3250+scaling_params!$G$3*Y3250+scaling_params!$G$4*Z3250+scaling_params!$G$5*AA3250+scaling_params!$G$6*AB3250)*100</f>
        <v>54.77246852</v>
      </c>
      <c r="AD3250" s="11" t="s">
        <v>684</v>
      </c>
      <c r="AE3250" s="11">
        <f t="shared" si="2"/>
        <v>1</v>
      </c>
    </row>
    <row r="3251" ht="15.75" customHeight="1">
      <c r="A3251" s="11" t="s">
        <v>809</v>
      </c>
      <c r="B3251" s="11" t="s">
        <v>785</v>
      </c>
      <c r="C3251" s="11" t="s">
        <v>267</v>
      </c>
      <c r="D3251" s="11" t="s">
        <v>165</v>
      </c>
      <c r="E3251" s="12">
        <v>2025.0</v>
      </c>
      <c r="F3251" s="11" t="s">
        <v>171</v>
      </c>
      <c r="G3251" s="11" t="s">
        <v>175</v>
      </c>
      <c r="H3251" s="11">
        <v>4.0</v>
      </c>
      <c r="I3251" s="13">
        <v>11.4</v>
      </c>
      <c r="J3251" s="11">
        <v>0.0</v>
      </c>
      <c r="K3251" s="13">
        <v>2.0</v>
      </c>
      <c r="L3251" s="13">
        <v>7.4</v>
      </c>
      <c r="M3251" s="11">
        <v>24.0</v>
      </c>
      <c r="N3251" s="14">
        <v>0.79</v>
      </c>
      <c r="O3251" s="13">
        <v>74.2</v>
      </c>
      <c r="P3251" s="13">
        <v>5.8</v>
      </c>
      <c r="Q3251" s="13">
        <v>14.6</v>
      </c>
      <c r="R3251" s="13">
        <v>13.8</v>
      </c>
      <c r="S3251" s="13">
        <v>3.7</v>
      </c>
      <c r="T3251" s="13">
        <v>3.4</v>
      </c>
      <c r="U3251" s="13">
        <v>2.3</v>
      </c>
      <c r="V3251" s="13">
        <v>74.3</v>
      </c>
      <c r="W3251" s="11" t="str">
        <f t="shared" si="1"/>
        <v>Benchmark|CaixaBank|Operations|2025</v>
      </c>
      <c r="X3251" s="15">
        <f>(MAX(0,MIN(1,1-(K3251-scaling_params!$B$2)/(scaling_params!$C$2-scaling_params!$B$2)))+MAX(0,MIN(1,(L3251-scaling_params!$B$3)/(scaling_params!$C$3-scaling_params!$B$3))))/2</f>
        <v>0.6568627451</v>
      </c>
      <c r="Y3251" s="15">
        <f>(MAX(0,MIN(1,(M3251-scaling_params!$B$4)/(scaling_params!$C$4-scaling_params!$B$4)))+MAX(0,MIN(1,(N3251-scaling_params!$B$5)/(scaling_params!$C$5-scaling_params!$B$5))))/2</f>
        <v>0.6130952381</v>
      </c>
      <c r="Z3251" s="15">
        <f>(MAX(0,MIN(1,(O3251-scaling_params!$B$6)/(scaling_params!$C$6-scaling_params!$B$6)))+MAX(0,MIN(1,1-(P3251-scaling_params!$B$7)/(scaling_params!$C$7-scaling_params!$B$7)))+MAX(0,MIN(1,(T3251-scaling_params!$B$11)/(scaling_params!$C$11-scaling_params!$B$11))))/3</f>
        <v>0.7776877302</v>
      </c>
      <c r="AA3251" s="15">
        <f>(MAX(0,MIN(1,1-(Q3251-scaling_params!$B$8)/(scaling_params!$C$8-scaling_params!$B$8)))+MAX(0,MIN(1,(R3251-scaling_params!$B$9)/(scaling_params!$C$9-scaling_params!$B$9)))+MAX(0,MIN(1,(S3251-scaling_params!$B$10)/(scaling_params!$C$10-scaling_params!$B$10))))/3</f>
        <v>0.5690392382</v>
      </c>
      <c r="AB3251" s="15">
        <f>(MAX(0,MIN(1,(U3251-scaling_params!$B$12)/(scaling_params!$C$12-scaling_params!$B$12)))+MAX(0,MIN(1,(V3251-scaling_params!$B$13)/(scaling_params!$C$13-scaling_params!$B$13))))/2</f>
        <v>0.6059090909</v>
      </c>
      <c r="AC3251" s="13">
        <f>(scaling_params!$G$2*X3251+scaling_params!$G$3*Y3251+scaling_params!$G$4*Z3251+scaling_params!$G$5*AA3251+scaling_params!$G$6*AB3251)*100</f>
        <v>65.28449213</v>
      </c>
      <c r="AD3251" s="11" t="s">
        <v>684</v>
      </c>
      <c r="AE3251" s="11">
        <f t="shared" si="2"/>
        <v>1</v>
      </c>
    </row>
    <row r="3252" ht="15.75" customHeight="1">
      <c r="A3252" s="11" t="s">
        <v>810</v>
      </c>
      <c r="B3252" s="11" t="s">
        <v>785</v>
      </c>
      <c r="C3252" s="11" t="s">
        <v>267</v>
      </c>
      <c r="D3252" s="11" t="s">
        <v>181</v>
      </c>
      <c r="E3252" s="12">
        <v>2024.0</v>
      </c>
      <c r="F3252" s="11" t="s">
        <v>171</v>
      </c>
      <c r="G3252" s="11" t="s">
        <v>167</v>
      </c>
      <c r="H3252" s="11">
        <v>1.0</v>
      </c>
      <c r="I3252" s="13">
        <v>11.9</v>
      </c>
      <c r="J3252" s="11">
        <v>0.0</v>
      </c>
      <c r="K3252" s="13">
        <v>2.5</v>
      </c>
      <c r="L3252" s="13">
        <v>6.2</v>
      </c>
      <c r="M3252" s="11">
        <v>8.0</v>
      </c>
      <c r="N3252" s="14">
        <v>0.78</v>
      </c>
      <c r="O3252" s="13">
        <v>66.7</v>
      </c>
      <c r="P3252" s="13">
        <v>6.5</v>
      </c>
      <c r="Q3252" s="13">
        <v>13.6</v>
      </c>
      <c r="R3252" s="13">
        <v>14.0</v>
      </c>
      <c r="S3252" s="13">
        <v>2.6</v>
      </c>
      <c r="T3252" s="13">
        <v>3.1</v>
      </c>
      <c r="U3252" s="13">
        <v>2.0</v>
      </c>
      <c r="V3252" s="13">
        <v>62.9</v>
      </c>
      <c r="W3252" s="11" t="str">
        <f t="shared" si="1"/>
        <v>Benchmark|CaixaBank|Corporate|2024</v>
      </c>
      <c r="X3252" s="15">
        <f>(MAX(0,MIN(1,1-(K3252-scaling_params!$B$2)/(scaling_params!$C$2-scaling_params!$B$2)))+MAX(0,MIN(1,(L3252-scaling_params!$B$3)/(scaling_params!$C$3-scaling_params!$B$3))))/2</f>
        <v>0.4852941176</v>
      </c>
      <c r="Y3252" s="15">
        <f>(MAX(0,MIN(1,(M3252-scaling_params!$B$4)/(scaling_params!$C$4-scaling_params!$B$4)))+MAX(0,MIN(1,(N3252-scaling_params!$B$5)/(scaling_params!$C$5-scaling_params!$B$5))))/2</f>
        <v>0.5244047619</v>
      </c>
      <c r="Z3252" s="15">
        <f>(MAX(0,MIN(1,(O3252-scaling_params!$B$6)/(scaling_params!$C$6-scaling_params!$B$6)))+MAX(0,MIN(1,1-(P3252-scaling_params!$B$7)/(scaling_params!$C$7-scaling_params!$B$7)))+MAX(0,MIN(1,(T3252-scaling_params!$B$11)/(scaling_params!$C$11-scaling_params!$B$11))))/3</f>
        <v>0.5622908623</v>
      </c>
      <c r="AA3252" s="15">
        <f>(MAX(0,MIN(1,1-(Q3252-scaling_params!$B$8)/(scaling_params!$C$8-scaling_params!$B$8)))+MAX(0,MIN(1,(R3252-scaling_params!$B$9)/(scaling_params!$C$9-scaling_params!$B$9)))+MAX(0,MIN(1,(S3252-scaling_params!$B$10)/(scaling_params!$C$10-scaling_params!$B$10))))/3</f>
        <v>0.5075137074</v>
      </c>
      <c r="AB3252" s="15">
        <f>(MAX(0,MIN(1,(U3252-scaling_params!$B$12)/(scaling_params!$C$12-scaling_params!$B$12)))+MAX(0,MIN(1,(V3252-scaling_params!$B$13)/(scaling_params!$C$13-scaling_params!$B$13))))/2</f>
        <v>0.4272727273</v>
      </c>
      <c r="AC3252" s="13">
        <f>(scaling_params!$G$2*X3252+scaling_params!$G$3*Y3252+scaling_params!$G$4*Z3252+scaling_params!$G$5*AA3252+scaling_params!$G$6*AB3252)*100</f>
        <v>50.91581837</v>
      </c>
      <c r="AD3252" s="11" t="s">
        <v>684</v>
      </c>
      <c r="AE3252" s="11">
        <f t="shared" si="2"/>
        <v>1</v>
      </c>
    </row>
    <row r="3253" ht="15.75" customHeight="1">
      <c r="A3253" s="11" t="s">
        <v>810</v>
      </c>
      <c r="B3253" s="11" t="s">
        <v>785</v>
      </c>
      <c r="C3253" s="11" t="s">
        <v>267</v>
      </c>
      <c r="D3253" s="11" t="s">
        <v>181</v>
      </c>
      <c r="E3253" s="12">
        <v>2025.0</v>
      </c>
      <c r="F3253" s="11" t="s">
        <v>171</v>
      </c>
      <c r="G3253" s="11" t="s">
        <v>167</v>
      </c>
      <c r="H3253" s="11">
        <v>1.0</v>
      </c>
      <c r="I3253" s="13">
        <v>11.4</v>
      </c>
      <c r="J3253" s="11">
        <v>0.0</v>
      </c>
      <c r="K3253" s="13">
        <v>1.8</v>
      </c>
      <c r="L3253" s="13">
        <v>5.8</v>
      </c>
      <c r="M3253" s="11">
        <v>-23.0</v>
      </c>
      <c r="N3253" s="14">
        <v>0.77</v>
      </c>
      <c r="O3253" s="13">
        <v>71.4</v>
      </c>
      <c r="P3253" s="13">
        <v>7.7</v>
      </c>
      <c r="Q3253" s="13">
        <v>13.9</v>
      </c>
      <c r="R3253" s="13">
        <v>13.5</v>
      </c>
      <c r="S3253" s="13">
        <v>3.0</v>
      </c>
      <c r="T3253" s="13">
        <v>2.8</v>
      </c>
      <c r="U3253" s="13">
        <v>2.1</v>
      </c>
      <c r="V3253" s="13">
        <v>64.2</v>
      </c>
      <c r="W3253" s="11" t="str">
        <f t="shared" si="1"/>
        <v>Benchmark|CaixaBank|Corporate|2025</v>
      </c>
      <c r="X3253" s="15">
        <f>(MAX(0,MIN(1,1-(K3253-scaling_params!$B$2)/(scaling_params!$C$2-scaling_params!$B$2)))+MAX(0,MIN(1,(L3253-scaling_params!$B$3)/(scaling_params!$C$3-scaling_params!$B$3))))/2</f>
        <v>0.5725490196</v>
      </c>
      <c r="Y3253" s="15">
        <f>(MAX(0,MIN(1,(M3253-scaling_params!$B$4)/(scaling_params!$C$4-scaling_params!$B$4)))+MAX(0,MIN(1,(N3253-scaling_params!$B$5)/(scaling_params!$C$5-scaling_params!$B$5))))/2</f>
        <v>0.3642857143</v>
      </c>
      <c r="Z3253" s="15">
        <f>(MAX(0,MIN(1,(O3253-scaling_params!$B$6)/(scaling_params!$C$6-scaling_params!$B$6)))+MAX(0,MIN(1,1-(P3253-scaling_params!$B$7)/(scaling_params!$C$7-scaling_params!$B$7)))+MAX(0,MIN(1,(T3253-scaling_params!$B$11)/(scaling_params!$C$11-scaling_params!$B$11))))/3</f>
        <v>0.5031690814</v>
      </c>
      <c r="AA3253" s="15">
        <f>(MAX(0,MIN(1,1-(Q3253-scaling_params!$B$8)/(scaling_params!$C$8-scaling_params!$B$8)))+MAX(0,MIN(1,(R3253-scaling_params!$B$9)/(scaling_params!$C$9-scaling_params!$B$9)))+MAX(0,MIN(1,(S3253-scaling_params!$B$10)/(scaling_params!$C$10-scaling_params!$B$10))))/3</f>
        <v>0.5142687109</v>
      </c>
      <c r="AB3253" s="15">
        <f>(MAX(0,MIN(1,(U3253-scaling_params!$B$12)/(scaling_params!$C$12-scaling_params!$B$12)))+MAX(0,MIN(1,(V3253-scaling_params!$B$13)/(scaling_params!$C$13-scaling_params!$B$13))))/2</f>
        <v>0.4640909091</v>
      </c>
      <c r="AC3253" s="13">
        <f>(scaling_params!$G$2*X3253+scaling_params!$G$3*Y3253+scaling_params!$G$4*Z3253+scaling_params!$G$5*AA3253+scaling_params!$G$6*AB3253)*100</f>
        <v>48.3674917</v>
      </c>
      <c r="AD3253" s="11" t="s">
        <v>684</v>
      </c>
      <c r="AE3253" s="11">
        <f t="shared" si="2"/>
        <v>1</v>
      </c>
    </row>
    <row r="3254" ht="15.75" customHeight="1">
      <c r="A3254" s="11" t="s">
        <v>811</v>
      </c>
      <c r="B3254" s="11" t="s">
        <v>785</v>
      </c>
      <c r="C3254" s="11" t="s">
        <v>267</v>
      </c>
      <c r="D3254" s="11" t="s">
        <v>165</v>
      </c>
      <c r="E3254" s="12">
        <v>2024.0</v>
      </c>
      <c r="F3254" s="11" t="s">
        <v>171</v>
      </c>
      <c r="G3254" s="11" t="s">
        <v>184</v>
      </c>
      <c r="H3254" s="11">
        <v>5.0</v>
      </c>
      <c r="I3254" s="13">
        <v>11.9</v>
      </c>
      <c r="J3254" s="11">
        <v>0.0</v>
      </c>
      <c r="K3254" s="13">
        <v>2.5</v>
      </c>
      <c r="L3254" s="13">
        <v>6.8</v>
      </c>
      <c r="M3254" s="11">
        <v>34.0</v>
      </c>
      <c r="N3254" s="14">
        <v>0.75</v>
      </c>
      <c r="O3254" s="13">
        <v>70.5</v>
      </c>
      <c r="P3254" s="13">
        <v>6.3</v>
      </c>
      <c r="Q3254" s="13">
        <v>16.0</v>
      </c>
      <c r="R3254" s="13">
        <v>12.2</v>
      </c>
      <c r="S3254" s="13">
        <v>3.8</v>
      </c>
      <c r="T3254" s="13">
        <v>3.0</v>
      </c>
      <c r="U3254" s="13">
        <v>1.6</v>
      </c>
      <c r="V3254" s="13">
        <v>75.2</v>
      </c>
      <c r="W3254" s="11" t="str">
        <f t="shared" si="1"/>
        <v>Benchmark|CaixaBank|Operations|2024</v>
      </c>
      <c r="X3254" s="15">
        <f>(MAX(0,MIN(1,1-(K3254-scaling_params!$B$2)/(scaling_params!$C$2-scaling_params!$B$2)))+MAX(0,MIN(1,(L3254-scaling_params!$B$3)/(scaling_params!$C$3-scaling_params!$B$3))))/2</f>
        <v>0.5294117647</v>
      </c>
      <c r="Y3254" s="15">
        <f>(MAX(0,MIN(1,(M3254-scaling_params!$B$4)/(scaling_params!$C$4-scaling_params!$B$4)))+MAX(0,MIN(1,(N3254-scaling_params!$B$5)/(scaling_params!$C$5-scaling_params!$B$5))))/2</f>
        <v>0.6107142857</v>
      </c>
      <c r="Z3254" s="15">
        <f>(MAX(0,MIN(1,(O3254-scaling_params!$B$6)/(scaling_params!$C$6-scaling_params!$B$6)))+MAX(0,MIN(1,1-(P3254-scaling_params!$B$7)/(scaling_params!$C$7-scaling_params!$B$7)))+MAX(0,MIN(1,(T3254-scaling_params!$B$11)/(scaling_params!$C$11-scaling_params!$B$11))))/3</f>
        <v>0.6334913414</v>
      </c>
      <c r="AA3254" s="15">
        <f>(MAX(0,MIN(1,1-(Q3254-scaling_params!$B$8)/(scaling_params!$C$8-scaling_params!$B$8)))+MAX(0,MIN(1,(R3254-scaling_params!$B$9)/(scaling_params!$C$9-scaling_params!$B$9)))+MAX(0,MIN(1,(S3254-scaling_params!$B$10)/(scaling_params!$C$10-scaling_params!$B$10))))/3</f>
        <v>0.4583023083</v>
      </c>
      <c r="AB3254" s="15">
        <f>(MAX(0,MIN(1,(U3254-scaling_params!$B$12)/(scaling_params!$C$12-scaling_params!$B$12)))+MAX(0,MIN(1,(V3254-scaling_params!$B$13)/(scaling_params!$C$13-scaling_params!$B$13))))/2</f>
        <v>0.4390909091</v>
      </c>
      <c r="AC3254" s="13">
        <f>(scaling_params!$G$2*X3254+scaling_params!$G$3*Y3254+scaling_params!$G$4*Z3254+scaling_params!$G$5*AA3254+scaling_params!$G$6*AB3254)*100</f>
        <v>54.92740206</v>
      </c>
      <c r="AD3254" s="11" t="s">
        <v>684</v>
      </c>
      <c r="AE3254" s="11">
        <f t="shared" si="2"/>
        <v>1</v>
      </c>
    </row>
    <row r="3255" ht="15.75" customHeight="1">
      <c r="A3255" s="11" t="s">
        <v>811</v>
      </c>
      <c r="B3255" s="11" t="s">
        <v>785</v>
      </c>
      <c r="C3255" s="11" t="s">
        <v>267</v>
      </c>
      <c r="D3255" s="11" t="s">
        <v>165</v>
      </c>
      <c r="E3255" s="12">
        <v>2025.0</v>
      </c>
      <c r="F3255" s="11" t="s">
        <v>171</v>
      </c>
      <c r="G3255" s="11" t="s">
        <v>184</v>
      </c>
      <c r="H3255" s="11">
        <v>5.0</v>
      </c>
      <c r="I3255" s="13">
        <v>11.4</v>
      </c>
      <c r="J3255" s="11">
        <v>0.0</v>
      </c>
      <c r="K3255" s="13">
        <v>2.0</v>
      </c>
      <c r="L3255" s="13">
        <v>5.9</v>
      </c>
      <c r="M3255" s="11">
        <v>-2.0</v>
      </c>
      <c r="N3255" s="14">
        <v>0.8</v>
      </c>
      <c r="O3255" s="13">
        <v>74.2</v>
      </c>
      <c r="P3255" s="13">
        <v>5.8</v>
      </c>
      <c r="Q3255" s="13">
        <v>14.6</v>
      </c>
      <c r="R3255" s="13">
        <v>13.8</v>
      </c>
      <c r="S3255" s="13">
        <v>3.9</v>
      </c>
      <c r="T3255" s="13">
        <v>4.5</v>
      </c>
      <c r="U3255" s="13">
        <v>2.3</v>
      </c>
      <c r="V3255" s="13">
        <v>73.0</v>
      </c>
      <c r="W3255" s="11" t="str">
        <f t="shared" si="1"/>
        <v>Benchmark|CaixaBank|Operations|2025</v>
      </c>
      <c r="X3255" s="15">
        <f>(MAX(0,MIN(1,1-(K3255-scaling_params!$B$2)/(scaling_params!$C$2-scaling_params!$B$2)))+MAX(0,MIN(1,(L3255-scaling_params!$B$3)/(scaling_params!$C$3-scaling_params!$B$3))))/2</f>
        <v>0.5465686275</v>
      </c>
      <c r="Y3255" s="15">
        <f>(MAX(0,MIN(1,(M3255-scaling_params!$B$4)/(scaling_params!$C$4-scaling_params!$B$4)))+MAX(0,MIN(1,(N3255-scaling_params!$B$5)/(scaling_params!$C$5-scaling_params!$B$5))))/2</f>
        <v>0.5017857143</v>
      </c>
      <c r="Z3255" s="15">
        <f>(MAX(0,MIN(1,(O3255-scaling_params!$B$6)/(scaling_params!$C$6-scaling_params!$B$6)))+MAX(0,MIN(1,1-(P3255-scaling_params!$B$7)/(scaling_params!$C$7-scaling_params!$B$7)))+MAX(0,MIN(1,(T3255-scaling_params!$B$11)/(scaling_params!$C$11-scaling_params!$B$11))))/3</f>
        <v>0.8824496349</v>
      </c>
      <c r="AA3255" s="15">
        <f>(MAX(0,MIN(1,1-(Q3255-scaling_params!$B$8)/(scaling_params!$C$8-scaling_params!$B$8)))+MAX(0,MIN(1,(R3255-scaling_params!$B$9)/(scaling_params!$C$9-scaling_params!$B$9)))+MAX(0,MIN(1,(S3255-scaling_params!$B$10)/(scaling_params!$C$10-scaling_params!$B$10))))/3</f>
        <v>0.5886470814</v>
      </c>
      <c r="AB3255" s="15">
        <f>(MAX(0,MIN(1,(U3255-scaling_params!$B$12)/(scaling_params!$C$12-scaling_params!$B$12)))+MAX(0,MIN(1,(V3255-scaling_params!$B$13)/(scaling_params!$C$13-scaling_params!$B$13))))/2</f>
        <v>0.5940909091</v>
      </c>
      <c r="AC3255" s="13">
        <f>(scaling_params!$G$2*X3255+scaling_params!$G$3*Y3255+scaling_params!$G$4*Z3255+scaling_params!$G$5*AA3255+scaling_params!$G$6*AB3255)*100</f>
        <v>62.74435481</v>
      </c>
      <c r="AD3255" s="11" t="s">
        <v>684</v>
      </c>
      <c r="AE3255" s="11">
        <f t="shared" si="2"/>
        <v>1</v>
      </c>
    </row>
    <row r="3256" ht="15.75" customHeight="1">
      <c r="A3256" s="11" t="s">
        <v>812</v>
      </c>
      <c r="B3256" s="11" t="s">
        <v>785</v>
      </c>
      <c r="C3256" s="11" t="s">
        <v>267</v>
      </c>
      <c r="D3256" s="11" t="s">
        <v>181</v>
      </c>
      <c r="E3256" s="12">
        <v>2024.0</v>
      </c>
      <c r="F3256" s="11" t="s">
        <v>171</v>
      </c>
      <c r="G3256" s="11" t="s">
        <v>167</v>
      </c>
      <c r="H3256" s="11">
        <v>4.0</v>
      </c>
      <c r="I3256" s="13">
        <v>11.9</v>
      </c>
      <c r="J3256" s="11">
        <v>0.0</v>
      </c>
      <c r="K3256" s="13">
        <v>2.5</v>
      </c>
      <c r="L3256" s="13">
        <v>7.5</v>
      </c>
      <c r="M3256" s="11">
        <v>12.0</v>
      </c>
      <c r="N3256" s="14">
        <v>0.7</v>
      </c>
      <c r="O3256" s="13">
        <v>66.7</v>
      </c>
      <c r="P3256" s="13">
        <v>6.5</v>
      </c>
      <c r="Q3256" s="13">
        <v>13.6</v>
      </c>
      <c r="R3256" s="13">
        <v>14.0</v>
      </c>
      <c r="S3256" s="13">
        <v>4.0</v>
      </c>
      <c r="T3256" s="13">
        <v>3.9</v>
      </c>
      <c r="U3256" s="13">
        <v>2.0</v>
      </c>
      <c r="V3256" s="13">
        <v>75.3</v>
      </c>
      <c r="W3256" s="11" t="str">
        <f t="shared" si="1"/>
        <v>Benchmark|CaixaBank|Corporate|2024</v>
      </c>
      <c r="X3256" s="15">
        <f>(MAX(0,MIN(1,1-(K3256-scaling_params!$B$2)/(scaling_params!$C$2-scaling_params!$B$2)))+MAX(0,MIN(1,(L3256-scaling_params!$B$3)/(scaling_params!$C$3-scaling_params!$B$3))))/2</f>
        <v>0.5808823529</v>
      </c>
      <c r="Y3256" s="15">
        <f>(MAX(0,MIN(1,(M3256-scaling_params!$B$4)/(scaling_params!$C$4-scaling_params!$B$4)))+MAX(0,MIN(1,(N3256-scaling_params!$B$5)/(scaling_params!$C$5-scaling_params!$B$5))))/2</f>
        <v>0.443452381</v>
      </c>
      <c r="Z3256" s="15">
        <f>(MAX(0,MIN(1,(O3256-scaling_params!$B$6)/(scaling_params!$C$6-scaling_params!$B$6)))+MAX(0,MIN(1,1-(P3256-scaling_params!$B$7)/(scaling_params!$C$7-scaling_params!$B$7)))+MAX(0,MIN(1,(T3256-scaling_params!$B$11)/(scaling_params!$C$11-scaling_params!$B$11))))/3</f>
        <v>0.6384813385</v>
      </c>
      <c r="AA3256" s="15">
        <f>(MAX(0,MIN(1,1-(Q3256-scaling_params!$B$8)/(scaling_params!$C$8-scaling_params!$B$8)))+MAX(0,MIN(1,(R3256-scaling_params!$B$9)/(scaling_params!$C$9-scaling_params!$B$9)))+MAX(0,MIN(1,(S3256-scaling_params!$B$10)/(scaling_params!$C$10-scaling_params!$B$10))))/3</f>
        <v>0.6447686094</v>
      </c>
      <c r="AB3256" s="15">
        <f>(MAX(0,MIN(1,(U3256-scaling_params!$B$12)/(scaling_params!$C$12-scaling_params!$B$12)))+MAX(0,MIN(1,(V3256-scaling_params!$B$13)/(scaling_params!$C$13-scaling_params!$B$13))))/2</f>
        <v>0.54</v>
      </c>
      <c r="AC3256" s="13">
        <f>(scaling_params!$G$2*X3256+scaling_params!$G$3*Y3256+scaling_params!$G$4*Z3256+scaling_params!$G$5*AA3256+scaling_params!$G$6*AB3256)*100</f>
        <v>56.79610523</v>
      </c>
      <c r="AD3256" s="11" t="s">
        <v>684</v>
      </c>
      <c r="AE3256" s="11">
        <f t="shared" si="2"/>
        <v>1</v>
      </c>
    </row>
    <row r="3257" ht="15.75" customHeight="1">
      <c r="A3257" s="11" t="s">
        <v>812</v>
      </c>
      <c r="B3257" s="11" t="s">
        <v>785</v>
      </c>
      <c r="C3257" s="11" t="s">
        <v>267</v>
      </c>
      <c r="D3257" s="11" t="s">
        <v>181</v>
      </c>
      <c r="E3257" s="12">
        <v>2025.0</v>
      </c>
      <c r="F3257" s="11" t="s">
        <v>171</v>
      </c>
      <c r="G3257" s="11" t="s">
        <v>167</v>
      </c>
      <c r="H3257" s="11">
        <v>4.0</v>
      </c>
      <c r="I3257" s="13">
        <v>11.4</v>
      </c>
      <c r="J3257" s="11">
        <v>0.0</v>
      </c>
      <c r="K3257" s="13">
        <v>1.8</v>
      </c>
      <c r="L3257" s="13">
        <v>7.0</v>
      </c>
      <c r="M3257" s="11">
        <v>26.0</v>
      </c>
      <c r="N3257" s="14">
        <v>0.82</v>
      </c>
      <c r="O3257" s="13">
        <v>71.4</v>
      </c>
      <c r="P3257" s="13">
        <v>7.7</v>
      </c>
      <c r="Q3257" s="13">
        <v>13.9</v>
      </c>
      <c r="R3257" s="13">
        <v>13.5</v>
      </c>
      <c r="S3257" s="13">
        <v>3.9</v>
      </c>
      <c r="T3257" s="13">
        <v>4.0</v>
      </c>
      <c r="U3257" s="13">
        <v>2.1</v>
      </c>
      <c r="V3257" s="13">
        <v>75.7</v>
      </c>
      <c r="W3257" s="11" t="str">
        <f t="shared" si="1"/>
        <v>Benchmark|CaixaBank|Corporate|2025</v>
      </c>
      <c r="X3257" s="15">
        <f>(MAX(0,MIN(1,1-(K3257-scaling_params!$B$2)/(scaling_params!$C$2-scaling_params!$B$2)))+MAX(0,MIN(1,(L3257-scaling_params!$B$3)/(scaling_params!$C$3-scaling_params!$B$3))))/2</f>
        <v>0.6607843137</v>
      </c>
      <c r="Y3257" s="15">
        <f>(MAX(0,MIN(1,(M3257-scaling_params!$B$4)/(scaling_params!$C$4-scaling_params!$B$4)))+MAX(0,MIN(1,(N3257-scaling_params!$B$5)/(scaling_params!$C$5-scaling_params!$B$5))))/2</f>
        <v>0.6601190476</v>
      </c>
      <c r="Z3257" s="15">
        <f>(MAX(0,MIN(1,(O3257-scaling_params!$B$6)/(scaling_params!$C$6-scaling_params!$B$6)))+MAX(0,MIN(1,1-(P3257-scaling_params!$B$7)/(scaling_params!$C$7-scaling_params!$B$7)))+MAX(0,MIN(1,(T3257-scaling_params!$B$11)/(scaling_params!$C$11-scaling_params!$B$11))))/3</f>
        <v>0.6174547957</v>
      </c>
      <c r="AA3257" s="15">
        <f>(MAX(0,MIN(1,1-(Q3257-scaling_params!$B$8)/(scaling_params!$C$8-scaling_params!$B$8)))+MAX(0,MIN(1,(R3257-scaling_params!$B$9)/(scaling_params!$C$9-scaling_params!$B$9)))+MAX(0,MIN(1,(S3257-scaling_params!$B$10)/(scaling_params!$C$10-scaling_params!$B$10))))/3</f>
        <v>0.6025040051</v>
      </c>
      <c r="AB3257" s="15">
        <f>(MAX(0,MIN(1,(U3257-scaling_params!$B$12)/(scaling_params!$C$12-scaling_params!$B$12)))+MAX(0,MIN(1,(V3257-scaling_params!$B$13)/(scaling_params!$C$13-scaling_params!$B$13))))/2</f>
        <v>0.5686363636</v>
      </c>
      <c r="AC3257" s="13">
        <f>(scaling_params!$G$2*X3257+scaling_params!$G$3*Y3257+scaling_params!$G$4*Z3257+scaling_params!$G$5*AA3257+scaling_params!$G$6*AB3257)*100</f>
        <v>62.86539627</v>
      </c>
      <c r="AD3257" s="11" t="s">
        <v>684</v>
      </c>
      <c r="AE3257" s="11">
        <f t="shared" si="2"/>
        <v>1</v>
      </c>
    </row>
    <row r="3258" ht="15.75" customHeight="1">
      <c r="A3258" s="11" t="s">
        <v>813</v>
      </c>
      <c r="B3258" s="11" t="s">
        <v>785</v>
      </c>
      <c r="C3258" s="11" t="s">
        <v>267</v>
      </c>
      <c r="D3258" s="11" t="s">
        <v>174</v>
      </c>
      <c r="E3258" s="12">
        <v>2024.0</v>
      </c>
      <c r="F3258" s="11" t="s">
        <v>171</v>
      </c>
      <c r="G3258" s="11" t="s">
        <v>175</v>
      </c>
      <c r="H3258" s="11">
        <v>4.0</v>
      </c>
      <c r="I3258" s="13">
        <v>11.9</v>
      </c>
      <c r="J3258" s="11">
        <v>0.0</v>
      </c>
      <c r="K3258" s="13">
        <v>3.1</v>
      </c>
      <c r="L3258" s="13">
        <v>4.8</v>
      </c>
      <c r="M3258" s="11">
        <v>-27.0</v>
      </c>
      <c r="N3258" s="14">
        <v>0.71</v>
      </c>
      <c r="O3258" s="13">
        <v>62.0</v>
      </c>
      <c r="P3258" s="13">
        <v>7.3</v>
      </c>
      <c r="Q3258" s="13">
        <v>16.4</v>
      </c>
      <c r="R3258" s="13">
        <v>12.2</v>
      </c>
      <c r="S3258" s="13">
        <v>2.7</v>
      </c>
      <c r="T3258" s="13">
        <v>2.6</v>
      </c>
      <c r="U3258" s="13">
        <v>1.6</v>
      </c>
      <c r="V3258" s="13">
        <v>61.1</v>
      </c>
      <c r="W3258" s="11" t="str">
        <f t="shared" si="1"/>
        <v>Benchmark|CaixaBank|Digital|2024</v>
      </c>
      <c r="X3258" s="15">
        <f>(MAX(0,MIN(1,1-(K3258-scaling_params!$B$2)/(scaling_params!$C$2-scaling_params!$B$2)))+MAX(0,MIN(1,(L3258-scaling_params!$B$3)/(scaling_params!$C$3-scaling_params!$B$3))))/2</f>
        <v>0.2823529412</v>
      </c>
      <c r="Y3258" s="15">
        <f>(MAX(0,MIN(1,(M3258-scaling_params!$B$4)/(scaling_params!$C$4-scaling_params!$B$4)))+MAX(0,MIN(1,(N3258-scaling_params!$B$5)/(scaling_params!$C$5-scaling_params!$B$5))))/2</f>
        <v>0.2702380952</v>
      </c>
      <c r="Z3258" s="15">
        <f>(MAX(0,MIN(1,(O3258-scaling_params!$B$6)/(scaling_params!$C$6-scaling_params!$B$6)))+MAX(0,MIN(1,1-(P3258-scaling_params!$B$7)/(scaling_params!$C$7-scaling_params!$B$7)))+MAX(0,MIN(1,(T3258-scaling_params!$B$11)/(scaling_params!$C$11-scaling_params!$B$11))))/3</f>
        <v>0.3650419868</v>
      </c>
      <c r="AA3258" s="15">
        <f>(MAX(0,MIN(1,1-(Q3258-scaling_params!$B$8)/(scaling_params!$C$8-scaling_params!$B$8)))+MAX(0,MIN(1,(R3258-scaling_params!$B$9)/(scaling_params!$C$9-scaling_params!$B$9)))+MAX(0,MIN(1,(S3258-scaling_params!$B$10)/(scaling_params!$C$10-scaling_params!$B$10))))/3</f>
        <v>0.3353076559</v>
      </c>
      <c r="AB3258" s="15">
        <f>(MAX(0,MIN(1,(U3258-scaling_params!$B$12)/(scaling_params!$C$12-scaling_params!$B$12)))+MAX(0,MIN(1,(V3258-scaling_params!$B$13)/(scaling_params!$C$13-scaling_params!$B$13))))/2</f>
        <v>0.3109090909</v>
      </c>
      <c r="AC3258" s="13">
        <f>(scaling_params!$G$2*X3258+scaling_params!$G$3*Y3258+scaling_params!$G$4*Z3258+scaling_params!$G$5*AA3258+scaling_params!$G$6*AB3258)*100</f>
        <v>31.13451806</v>
      </c>
      <c r="AD3258" s="11" t="s">
        <v>684</v>
      </c>
      <c r="AE3258" s="11">
        <f t="shared" si="2"/>
        <v>1</v>
      </c>
    </row>
    <row r="3259" ht="15.75" customHeight="1">
      <c r="A3259" s="11" t="s">
        <v>813</v>
      </c>
      <c r="B3259" s="11" t="s">
        <v>785</v>
      </c>
      <c r="C3259" s="11" t="s">
        <v>267</v>
      </c>
      <c r="D3259" s="11" t="s">
        <v>174</v>
      </c>
      <c r="E3259" s="12">
        <v>2025.0</v>
      </c>
      <c r="F3259" s="11" t="s">
        <v>171</v>
      </c>
      <c r="G3259" s="11" t="s">
        <v>175</v>
      </c>
      <c r="H3259" s="11">
        <v>4.0</v>
      </c>
      <c r="I3259" s="13">
        <v>11.4</v>
      </c>
      <c r="J3259" s="11">
        <v>0.0</v>
      </c>
      <c r="K3259" s="13">
        <v>3.9</v>
      </c>
      <c r="L3259" s="13">
        <v>6.5</v>
      </c>
      <c r="M3259" s="11">
        <v>10.0</v>
      </c>
      <c r="N3259" s="14">
        <v>0.81</v>
      </c>
      <c r="O3259" s="13">
        <v>66.4</v>
      </c>
      <c r="P3259" s="13">
        <v>6.2</v>
      </c>
      <c r="Q3259" s="13">
        <v>16.7</v>
      </c>
      <c r="R3259" s="13">
        <v>14.8</v>
      </c>
      <c r="S3259" s="13">
        <v>2.9</v>
      </c>
      <c r="T3259" s="13">
        <v>2.6</v>
      </c>
      <c r="U3259" s="13">
        <v>1.6</v>
      </c>
      <c r="V3259" s="13">
        <v>57.8</v>
      </c>
      <c r="W3259" s="11" t="str">
        <f t="shared" si="1"/>
        <v>Benchmark|CaixaBank|Digital|2025</v>
      </c>
      <c r="X3259" s="15">
        <f>(MAX(0,MIN(1,1-(K3259-scaling_params!$B$2)/(scaling_params!$C$2-scaling_params!$B$2)))+MAX(0,MIN(1,(L3259-scaling_params!$B$3)/(scaling_params!$C$3-scaling_params!$B$3))))/2</f>
        <v>0.2740196078</v>
      </c>
      <c r="Y3259" s="15">
        <f>(MAX(0,MIN(1,(M3259-scaling_params!$B$4)/(scaling_params!$C$4-scaling_params!$B$4)))+MAX(0,MIN(1,(N3259-scaling_params!$B$5)/(scaling_params!$C$5-scaling_params!$B$5))))/2</f>
        <v>0.5714285714</v>
      </c>
      <c r="Z3259" s="15">
        <f>(MAX(0,MIN(1,(O3259-scaling_params!$B$6)/(scaling_params!$C$6-scaling_params!$B$6)))+MAX(0,MIN(1,1-(P3259-scaling_params!$B$7)/(scaling_params!$C$7-scaling_params!$B$7)))+MAX(0,MIN(1,(T3259-scaling_params!$B$11)/(scaling_params!$C$11-scaling_params!$B$11))))/3</f>
        <v>0.5367483466</v>
      </c>
      <c r="AA3259" s="15">
        <f>(MAX(0,MIN(1,1-(Q3259-scaling_params!$B$8)/(scaling_params!$C$8-scaling_params!$B$8)))+MAX(0,MIN(1,(R3259-scaling_params!$B$9)/(scaling_params!$C$9-scaling_params!$B$9)))+MAX(0,MIN(1,(S3259-scaling_params!$B$10)/(scaling_params!$C$10-scaling_params!$B$10))))/3</f>
        <v>0.453256504</v>
      </c>
      <c r="AB3259" s="15">
        <f>(MAX(0,MIN(1,(U3259-scaling_params!$B$12)/(scaling_params!$C$12-scaling_params!$B$12)))+MAX(0,MIN(1,(V3259-scaling_params!$B$13)/(scaling_params!$C$13-scaling_params!$B$13))))/2</f>
        <v>0.2809090909</v>
      </c>
      <c r="AC3259" s="13">
        <f>(scaling_params!$G$2*X3259+scaling_params!$G$3*Y3259+scaling_params!$G$4*Z3259+scaling_params!$G$5*AA3259+scaling_params!$G$6*AB3259)*100</f>
        <v>43.7736601</v>
      </c>
      <c r="AD3259" s="11" t="s">
        <v>684</v>
      </c>
      <c r="AE3259" s="11">
        <f t="shared" si="2"/>
        <v>1</v>
      </c>
    </row>
    <row r="3260" ht="15.75" customHeight="1">
      <c r="A3260" s="11" t="s">
        <v>814</v>
      </c>
      <c r="B3260" s="11" t="s">
        <v>785</v>
      </c>
      <c r="C3260" s="11" t="s">
        <v>267</v>
      </c>
      <c r="D3260" s="11" t="s">
        <v>181</v>
      </c>
      <c r="E3260" s="12">
        <v>2024.0</v>
      </c>
      <c r="F3260" s="11" t="s">
        <v>171</v>
      </c>
      <c r="G3260" s="11" t="s">
        <v>175</v>
      </c>
      <c r="H3260" s="11">
        <v>1.0</v>
      </c>
      <c r="I3260" s="13">
        <v>11.9</v>
      </c>
      <c r="J3260" s="11">
        <v>0.0</v>
      </c>
      <c r="K3260" s="13">
        <v>2.5</v>
      </c>
      <c r="L3260" s="13">
        <v>7.3</v>
      </c>
      <c r="M3260" s="11">
        <v>-4.0</v>
      </c>
      <c r="N3260" s="14">
        <v>0.76</v>
      </c>
      <c r="O3260" s="13">
        <v>66.7</v>
      </c>
      <c r="P3260" s="13">
        <v>6.5</v>
      </c>
      <c r="Q3260" s="13">
        <v>13.6</v>
      </c>
      <c r="R3260" s="13">
        <v>14.0</v>
      </c>
      <c r="S3260" s="13">
        <v>3.5</v>
      </c>
      <c r="T3260" s="13">
        <v>3.0</v>
      </c>
      <c r="U3260" s="13">
        <v>2.0</v>
      </c>
      <c r="V3260" s="13">
        <v>71.6</v>
      </c>
      <c r="W3260" s="11" t="str">
        <f t="shared" si="1"/>
        <v>Benchmark|CaixaBank|Corporate|2024</v>
      </c>
      <c r="X3260" s="15">
        <f>(MAX(0,MIN(1,1-(K3260-scaling_params!$B$2)/(scaling_params!$C$2-scaling_params!$B$2)))+MAX(0,MIN(1,(L3260-scaling_params!$B$3)/(scaling_params!$C$3-scaling_params!$B$3))))/2</f>
        <v>0.5661764706</v>
      </c>
      <c r="Y3260" s="15">
        <f>(MAX(0,MIN(1,(M3260-scaling_params!$B$4)/(scaling_params!$C$4-scaling_params!$B$4)))+MAX(0,MIN(1,(N3260-scaling_params!$B$5)/(scaling_params!$C$5-scaling_params!$B$5))))/2</f>
        <v>0.4422619048</v>
      </c>
      <c r="Z3260" s="15">
        <f>(MAX(0,MIN(1,(O3260-scaling_params!$B$6)/(scaling_params!$C$6-scaling_params!$B$6)))+MAX(0,MIN(1,1-(P3260-scaling_params!$B$7)/(scaling_params!$C$7-scaling_params!$B$7)))+MAX(0,MIN(1,(T3260-scaling_params!$B$11)/(scaling_params!$C$11-scaling_params!$B$11))))/3</f>
        <v>0.5527670528</v>
      </c>
      <c r="AA3260" s="15">
        <f>(MAX(0,MIN(1,1-(Q3260-scaling_params!$B$8)/(scaling_params!$C$8-scaling_params!$B$8)))+MAX(0,MIN(1,(R3260-scaling_params!$B$9)/(scaling_params!$C$9-scaling_params!$B$9)))+MAX(0,MIN(1,(S3260-scaling_params!$B$10)/(scaling_params!$C$10-scaling_params!$B$10))))/3</f>
        <v>0.5957490016</v>
      </c>
      <c r="AB3260" s="15">
        <f>(MAX(0,MIN(1,(U3260-scaling_params!$B$12)/(scaling_params!$C$12-scaling_params!$B$12)))+MAX(0,MIN(1,(V3260-scaling_params!$B$13)/(scaling_params!$C$13-scaling_params!$B$13))))/2</f>
        <v>0.5063636364</v>
      </c>
      <c r="AC3260" s="13">
        <f>(scaling_params!$G$2*X3260+scaling_params!$G$3*Y3260+scaling_params!$G$4*Z3260+scaling_params!$G$5*AA3260+scaling_params!$G$6*AB3260)*100</f>
        <v>53.1486009</v>
      </c>
      <c r="AD3260" s="11" t="s">
        <v>684</v>
      </c>
      <c r="AE3260" s="11">
        <f t="shared" si="2"/>
        <v>1</v>
      </c>
    </row>
    <row r="3261" ht="15.75" customHeight="1">
      <c r="A3261" s="11" t="s">
        <v>814</v>
      </c>
      <c r="B3261" s="11" t="s">
        <v>785</v>
      </c>
      <c r="C3261" s="11" t="s">
        <v>267</v>
      </c>
      <c r="D3261" s="11" t="s">
        <v>181</v>
      </c>
      <c r="E3261" s="12">
        <v>2025.0</v>
      </c>
      <c r="F3261" s="11" t="s">
        <v>171</v>
      </c>
      <c r="G3261" s="11" t="s">
        <v>175</v>
      </c>
      <c r="H3261" s="11">
        <v>1.0</v>
      </c>
      <c r="I3261" s="13">
        <v>11.4</v>
      </c>
      <c r="J3261" s="11">
        <v>0.0</v>
      </c>
      <c r="K3261" s="13">
        <v>1.8</v>
      </c>
      <c r="L3261" s="13">
        <v>5.5</v>
      </c>
      <c r="M3261" s="11">
        <v>16.0</v>
      </c>
      <c r="N3261" s="14">
        <v>0.84</v>
      </c>
      <c r="O3261" s="13">
        <v>71.4</v>
      </c>
      <c r="P3261" s="13">
        <v>7.7</v>
      </c>
      <c r="Q3261" s="13">
        <v>13.9</v>
      </c>
      <c r="R3261" s="13">
        <v>13.5</v>
      </c>
      <c r="S3261" s="13">
        <v>3.6</v>
      </c>
      <c r="T3261" s="13">
        <v>3.4</v>
      </c>
      <c r="U3261" s="13">
        <v>2.1</v>
      </c>
      <c r="V3261" s="13">
        <v>70.6</v>
      </c>
      <c r="W3261" s="11" t="str">
        <f t="shared" si="1"/>
        <v>Benchmark|CaixaBank|Corporate|2025</v>
      </c>
      <c r="X3261" s="15">
        <f>(MAX(0,MIN(1,1-(K3261-scaling_params!$B$2)/(scaling_params!$C$2-scaling_params!$B$2)))+MAX(0,MIN(1,(L3261-scaling_params!$B$3)/(scaling_params!$C$3-scaling_params!$B$3))))/2</f>
        <v>0.5504901961</v>
      </c>
      <c r="Y3261" s="15">
        <f>(MAX(0,MIN(1,(M3261-scaling_params!$B$4)/(scaling_params!$C$4-scaling_params!$B$4)))+MAX(0,MIN(1,(N3261-scaling_params!$B$5)/(scaling_params!$C$5-scaling_params!$B$5))))/2</f>
        <v>0.6375</v>
      </c>
      <c r="Z3261" s="15">
        <f>(MAX(0,MIN(1,(O3261-scaling_params!$B$6)/(scaling_params!$C$6-scaling_params!$B$6)))+MAX(0,MIN(1,1-(P3261-scaling_params!$B$7)/(scaling_params!$C$7-scaling_params!$B$7)))+MAX(0,MIN(1,(T3261-scaling_params!$B$11)/(scaling_params!$C$11-scaling_params!$B$11))))/3</f>
        <v>0.5603119385</v>
      </c>
      <c r="AA3261" s="15">
        <f>(MAX(0,MIN(1,1-(Q3261-scaling_params!$B$8)/(scaling_params!$C$8-scaling_params!$B$8)))+MAX(0,MIN(1,(R3261-scaling_params!$B$9)/(scaling_params!$C$9-scaling_params!$B$9)))+MAX(0,MIN(1,(S3261-scaling_params!$B$10)/(scaling_params!$C$10-scaling_params!$B$10))))/3</f>
        <v>0.5730922403</v>
      </c>
      <c r="AB3261" s="15">
        <f>(MAX(0,MIN(1,(U3261-scaling_params!$B$12)/(scaling_params!$C$12-scaling_params!$B$12)))+MAX(0,MIN(1,(V3261-scaling_params!$B$13)/(scaling_params!$C$13-scaling_params!$B$13))))/2</f>
        <v>0.5222727273</v>
      </c>
      <c r="AC3261" s="13">
        <f>(scaling_params!$G$2*X3261+scaling_params!$G$3*Y3261+scaling_params!$G$4*Z3261+scaling_params!$G$5*AA3261+scaling_params!$G$6*AB3261)*100</f>
        <v>57.33434178</v>
      </c>
      <c r="AD3261" s="11" t="s">
        <v>684</v>
      </c>
      <c r="AE3261" s="11">
        <f t="shared" si="2"/>
        <v>1</v>
      </c>
    </row>
    <row r="3262" ht="15.75" customHeight="1">
      <c r="A3262" s="11" t="s">
        <v>815</v>
      </c>
      <c r="B3262" s="11" t="s">
        <v>785</v>
      </c>
      <c r="C3262" s="11" t="s">
        <v>267</v>
      </c>
      <c r="D3262" s="11" t="s">
        <v>174</v>
      </c>
      <c r="E3262" s="12">
        <v>2024.0</v>
      </c>
      <c r="F3262" s="11" t="s">
        <v>171</v>
      </c>
      <c r="G3262" s="11" t="s">
        <v>167</v>
      </c>
      <c r="H3262" s="11">
        <v>1.0</v>
      </c>
      <c r="I3262" s="13">
        <v>11.9</v>
      </c>
      <c r="J3262" s="11">
        <v>0.0</v>
      </c>
      <c r="K3262" s="13">
        <v>3.1</v>
      </c>
      <c r="L3262" s="13">
        <v>6.6</v>
      </c>
      <c r="M3262" s="11">
        <v>14.0</v>
      </c>
      <c r="N3262" s="14">
        <v>0.78</v>
      </c>
      <c r="O3262" s="13">
        <v>62.0</v>
      </c>
      <c r="P3262" s="13">
        <v>7.3</v>
      </c>
      <c r="Q3262" s="13">
        <v>16.4</v>
      </c>
      <c r="R3262" s="13">
        <v>12.2</v>
      </c>
      <c r="S3262" s="13">
        <v>3.1</v>
      </c>
      <c r="T3262" s="13">
        <v>2.9</v>
      </c>
      <c r="U3262" s="13">
        <v>1.6</v>
      </c>
      <c r="V3262" s="13">
        <v>77.4</v>
      </c>
      <c r="W3262" s="11" t="str">
        <f t="shared" si="1"/>
        <v>Benchmark|CaixaBank|Digital|2024</v>
      </c>
      <c r="X3262" s="15">
        <f>(MAX(0,MIN(1,1-(K3262-scaling_params!$B$2)/(scaling_params!$C$2-scaling_params!$B$2)))+MAX(0,MIN(1,(L3262-scaling_params!$B$3)/(scaling_params!$C$3-scaling_params!$B$3))))/2</f>
        <v>0.4147058824</v>
      </c>
      <c r="Y3262" s="15">
        <f>(MAX(0,MIN(1,(M3262-scaling_params!$B$4)/(scaling_params!$C$4-scaling_params!$B$4)))+MAX(0,MIN(1,(N3262-scaling_params!$B$5)/(scaling_params!$C$5-scaling_params!$B$5))))/2</f>
        <v>0.5529761905</v>
      </c>
      <c r="Z3262" s="15">
        <f>(MAX(0,MIN(1,(O3262-scaling_params!$B$6)/(scaling_params!$C$6-scaling_params!$B$6)))+MAX(0,MIN(1,1-(P3262-scaling_params!$B$7)/(scaling_params!$C$7-scaling_params!$B$7)))+MAX(0,MIN(1,(T3262-scaling_params!$B$11)/(scaling_params!$C$11-scaling_params!$B$11))))/3</f>
        <v>0.3936134154</v>
      </c>
      <c r="AA3262" s="15">
        <f>(MAX(0,MIN(1,1-(Q3262-scaling_params!$B$8)/(scaling_params!$C$8-scaling_params!$B$8)))+MAX(0,MIN(1,(R3262-scaling_params!$B$9)/(scaling_params!$C$9-scaling_params!$B$9)))+MAX(0,MIN(1,(S3262-scaling_params!$B$10)/(scaling_params!$C$10-scaling_params!$B$10))))/3</f>
        <v>0.3745233421</v>
      </c>
      <c r="AB3262" s="15">
        <f>(MAX(0,MIN(1,(U3262-scaling_params!$B$12)/(scaling_params!$C$12-scaling_params!$B$12)))+MAX(0,MIN(1,(V3262-scaling_params!$B$13)/(scaling_params!$C$13-scaling_params!$B$13))))/2</f>
        <v>0.4590909091</v>
      </c>
      <c r="AC3262" s="13">
        <f>(scaling_params!$G$2*X3262+scaling_params!$G$3*Y3262+scaling_params!$G$4*Z3262+scaling_params!$G$5*AA3262+scaling_params!$G$6*AB3262)*100</f>
        <v>43.99932752</v>
      </c>
      <c r="AD3262" s="11" t="s">
        <v>684</v>
      </c>
      <c r="AE3262" s="11">
        <f t="shared" si="2"/>
        <v>1</v>
      </c>
    </row>
    <row r="3263" ht="15.75" customHeight="1">
      <c r="A3263" s="11" t="s">
        <v>815</v>
      </c>
      <c r="B3263" s="11" t="s">
        <v>785</v>
      </c>
      <c r="C3263" s="11" t="s">
        <v>267</v>
      </c>
      <c r="D3263" s="11" t="s">
        <v>174</v>
      </c>
      <c r="E3263" s="12">
        <v>2025.0</v>
      </c>
      <c r="F3263" s="11" t="s">
        <v>171</v>
      </c>
      <c r="G3263" s="11" t="s">
        <v>167</v>
      </c>
      <c r="H3263" s="11">
        <v>1.0</v>
      </c>
      <c r="I3263" s="13">
        <v>11.4</v>
      </c>
      <c r="J3263" s="11">
        <v>0.0</v>
      </c>
      <c r="K3263" s="13">
        <v>3.9</v>
      </c>
      <c r="L3263" s="13">
        <v>7.4</v>
      </c>
      <c r="M3263" s="11">
        <v>13.0</v>
      </c>
      <c r="N3263" s="14">
        <v>0.75</v>
      </c>
      <c r="O3263" s="13">
        <v>66.4</v>
      </c>
      <c r="P3263" s="13">
        <v>6.2</v>
      </c>
      <c r="Q3263" s="13">
        <v>16.7</v>
      </c>
      <c r="R3263" s="13">
        <v>14.8</v>
      </c>
      <c r="S3263" s="13">
        <v>3.2</v>
      </c>
      <c r="T3263" s="13">
        <v>3.1</v>
      </c>
      <c r="U3263" s="13">
        <v>1.6</v>
      </c>
      <c r="V3263" s="13">
        <v>72.6</v>
      </c>
      <c r="W3263" s="11" t="str">
        <f t="shared" si="1"/>
        <v>Benchmark|CaixaBank|Digital|2025</v>
      </c>
      <c r="X3263" s="15">
        <f>(MAX(0,MIN(1,1-(K3263-scaling_params!$B$2)/(scaling_params!$C$2-scaling_params!$B$2)))+MAX(0,MIN(1,(L3263-scaling_params!$B$3)/(scaling_params!$C$3-scaling_params!$B$3))))/2</f>
        <v>0.3401960784</v>
      </c>
      <c r="Y3263" s="15">
        <f>(MAX(0,MIN(1,(M3263-scaling_params!$B$4)/(scaling_params!$C$4-scaling_params!$B$4)))+MAX(0,MIN(1,(N3263-scaling_params!$B$5)/(scaling_params!$C$5-scaling_params!$B$5))))/2</f>
        <v>0.5107142857</v>
      </c>
      <c r="Z3263" s="15">
        <f>(MAX(0,MIN(1,(O3263-scaling_params!$B$6)/(scaling_params!$C$6-scaling_params!$B$6)))+MAX(0,MIN(1,1-(P3263-scaling_params!$B$7)/(scaling_params!$C$7-scaling_params!$B$7)))+MAX(0,MIN(1,(T3263-scaling_params!$B$11)/(scaling_params!$C$11-scaling_params!$B$11))))/3</f>
        <v>0.5843673943</v>
      </c>
      <c r="AA3263" s="15">
        <f>(MAX(0,MIN(1,1-(Q3263-scaling_params!$B$8)/(scaling_params!$C$8-scaling_params!$B$8)))+MAX(0,MIN(1,(R3263-scaling_params!$B$9)/(scaling_params!$C$9-scaling_params!$B$9)))+MAX(0,MIN(1,(S3263-scaling_params!$B$10)/(scaling_params!$C$10-scaling_params!$B$10))))/3</f>
        <v>0.4826682687</v>
      </c>
      <c r="AB3263" s="15">
        <f>(MAX(0,MIN(1,(U3263-scaling_params!$B$12)/(scaling_params!$C$12-scaling_params!$B$12)))+MAX(0,MIN(1,(V3263-scaling_params!$B$13)/(scaling_params!$C$13-scaling_params!$B$13))))/2</f>
        <v>0.4154545455</v>
      </c>
      <c r="AC3263" s="13">
        <f>(scaling_params!$G$2*X3263+scaling_params!$G$3*Y3263+scaling_params!$G$4*Z3263+scaling_params!$G$5*AA3263+scaling_params!$G$6*AB3263)*100</f>
        <v>47.12635249</v>
      </c>
      <c r="AD3263" s="11" t="s">
        <v>684</v>
      </c>
      <c r="AE3263" s="11">
        <f t="shared" si="2"/>
        <v>1</v>
      </c>
    </row>
    <row r="3264" ht="15.75" customHeight="1">
      <c r="A3264" s="11" t="s">
        <v>816</v>
      </c>
      <c r="B3264" s="11" t="s">
        <v>785</v>
      </c>
      <c r="C3264" s="11" t="s">
        <v>267</v>
      </c>
      <c r="D3264" s="11" t="s">
        <v>177</v>
      </c>
      <c r="E3264" s="12">
        <v>2024.0</v>
      </c>
      <c r="F3264" s="11" t="s">
        <v>166</v>
      </c>
      <c r="G3264" s="11" t="s">
        <v>184</v>
      </c>
      <c r="H3264" s="11">
        <v>1.0</v>
      </c>
      <c r="I3264" s="13">
        <v>11.9</v>
      </c>
      <c r="J3264" s="11">
        <v>0.0</v>
      </c>
      <c r="K3264" s="13">
        <v>2.7</v>
      </c>
      <c r="L3264" s="13">
        <v>6.0</v>
      </c>
      <c r="M3264" s="11">
        <v>-19.0</v>
      </c>
      <c r="N3264" s="14">
        <v>0.7</v>
      </c>
      <c r="O3264" s="13">
        <v>65.7</v>
      </c>
      <c r="P3264" s="13">
        <v>7.9</v>
      </c>
      <c r="Q3264" s="13">
        <v>16.4</v>
      </c>
      <c r="R3264" s="13">
        <v>10.8</v>
      </c>
      <c r="S3264" s="13">
        <v>2.7</v>
      </c>
      <c r="T3264" s="13">
        <v>2.9</v>
      </c>
      <c r="U3264" s="13">
        <v>1.5</v>
      </c>
      <c r="V3264" s="13">
        <v>64.2</v>
      </c>
      <c r="W3264" s="11" t="str">
        <f t="shared" si="1"/>
        <v>Benchmark|CaixaBank|Retail|2024</v>
      </c>
      <c r="X3264" s="15">
        <f>(MAX(0,MIN(1,1-(K3264-scaling_params!$B$2)/(scaling_params!$C$2-scaling_params!$B$2)))+MAX(0,MIN(1,(L3264-scaling_params!$B$3)/(scaling_params!$C$3-scaling_params!$B$3))))/2</f>
        <v>0.437254902</v>
      </c>
      <c r="Y3264" s="15">
        <f>(MAX(0,MIN(1,(M3264-scaling_params!$B$4)/(scaling_params!$C$4-scaling_params!$B$4)))+MAX(0,MIN(1,(N3264-scaling_params!$B$5)/(scaling_params!$C$5-scaling_params!$B$5))))/2</f>
        <v>0.2958333333</v>
      </c>
      <c r="Z3264" s="15">
        <f>(MAX(0,MIN(1,(O3264-scaling_params!$B$6)/(scaling_params!$C$6-scaling_params!$B$6)))+MAX(0,MIN(1,1-(P3264-scaling_params!$B$7)/(scaling_params!$C$7-scaling_params!$B$7)))+MAX(0,MIN(1,(T3264-scaling_params!$B$11)/(scaling_params!$C$11-scaling_params!$B$11))))/3</f>
        <v>0.400615467</v>
      </c>
      <c r="AA3264" s="15">
        <f>(MAX(0,MIN(1,1-(Q3264-scaling_params!$B$8)/(scaling_params!$C$8-scaling_params!$B$8)))+MAX(0,MIN(1,(R3264-scaling_params!$B$9)/(scaling_params!$C$9-scaling_params!$B$9)))+MAX(0,MIN(1,(S3264-scaling_params!$B$10)/(scaling_params!$C$10-scaling_params!$B$10))))/3</f>
        <v>0.2762359259</v>
      </c>
      <c r="AB3264" s="15">
        <f>(MAX(0,MIN(1,(U3264-scaling_params!$B$12)/(scaling_params!$C$12-scaling_params!$B$12)))+MAX(0,MIN(1,(V3264-scaling_params!$B$13)/(scaling_params!$C$13-scaling_params!$B$13))))/2</f>
        <v>0.3140909091</v>
      </c>
      <c r="AC3264" s="13">
        <f>(scaling_params!$G$2*X3264+scaling_params!$G$3*Y3264+scaling_params!$G$4*Z3264+scaling_params!$G$5*AA3264+scaling_params!$G$6*AB3264)*100</f>
        <v>35.21006203</v>
      </c>
      <c r="AD3264" s="11" t="s">
        <v>684</v>
      </c>
      <c r="AE3264" s="11">
        <f t="shared" si="2"/>
        <v>1</v>
      </c>
    </row>
    <row r="3265" ht="15.75" customHeight="1">
      <c r="A3265" s="11" t="s">
        <v>816</v>
      </c>
      <c r="B3265" s="11" t="s">
        <v>785</v>
      </c>
      <c r="C3265" s="11" t="s">
        <v>267</v>
      </c>
      <c r="D3265" s="11" t="s">
        <v>177</v>
      </c>
      <c r="E3265" s="12">
        <v>2025.0</v>
      </c>
      <c r="F3265" s="11" t="s">
        <v>166</v>
      </c>
      <c r="G3265" s="11" t="s">
        <v>184</v>
      </c>
      <c r="H3265" s="11">
        <v>1.0</v>
      </c>
      <c r="I3265" s="13">
        <v>11.4</v>
      </c>
      <c r="J3265" s="11">
        <v>0.0</v>
      </c>
      <c r="K3265" s="13">
        <v>2.7</v>
      </c>
      <c r="L3265" s="13">
        <v>5.7</v>
      </c>
      <c r="M3265" s="11">
        <v>-13.0</v>
      </c>
      <c r="N3265" s="14">
        <v>0.8</v>
      </c>
      <c r="O3265" s="13">
        <v>69.4</v>
      </c>
      <c r="P3265" s="13">
        <v>6.9</v>
      </c>
      <c r="Q3265" s="13">
        <v>15.8</v>
      </c>
      <c r="R3265" s="13">
        <v>13.1</v>
      </c>
      <c r="S3265" s="13">
        <v>2.2</v>
      </c>
      <c r="T3265" s="13">
        <v>2.9</v>
      </c>
      <c r="U3265" s="13">
        <v>1.5</v>
      </c>
      <c r="V3265" s="13">
        <v>65.8</v>
      </c>
      <c r="W3265" s="11" t="str">
        <f t="shared" si="1"/>
        <v>Benchmark|CaixaBank|Retail|2025</v>
      </c>
      <c r="X3265" s="15">
        <f>(MAX(0,MIN(1,1-(K3265-scaling_params!$B$2)/(scaling_params!$C$2-scaling_params!$B$2)))+MAX(0,MIN(1,(L3265-scaling_params!$B$3)/(scaling_params!$C$3-scaling_params!$B$3))))/2</f>
        <v>0.4151960784</v>
      </c>
      <c r="Y3265" s="15">
        <f>(MAX(0,MIN(1,(M3265-scaling_params!$B$4)/(scaling_params!$C$4-scaling_params!$B$4)))+MAX(0,MIN(1,(N3265-scaling_params!$B$5)/(scaling_params!$C$5-scaling_params!$B$5))))/2</f>
        <v>0.4494047619</v>
      </c>
      <c r="Z3265" s="15">
        <f>(MAX(0,MIN(1,(O3265-scaling_params!$B$6)/(scaling_params!$C$6-scaling_params!$B$6)))+MAX(0,MIN(1,1-(P3265-scaling_params!$B$7)/(scaling_params!$C$7-scaling_params!$B$7)))+MAX(0,MIN(1,(T3265-scaling_params!$B$11)/(scaling_params!$C$11-scaling_params!$B$11))))/3</f>
        <v>0.5517616627</v>
      </c>
      <c r="AA3265" s="15">
        <f>(MAX(0,MIN(1,1-(Q3265-scaling_params!$B$8)/(scaling_params!$C$8-scaling_params!$B$8)))+MAX(0,MIN(1,(R3265-scaling_params!$B$9)/(scaling_params!$C$9-scaling_params!$B$9)))+MAX(0,MIN(1,(S3265-scaling_params!$B$10)/(scaling_params!$C$10-scaling_params!$B$10))))/3</f>
        <v>0.3469900043</v>
      </c>
      <c r="AB3265" s="15">
        <f>(MAX(0,MIN(1,(U3265-scaling_params!$B$12)/(scaling_params!$C$12-scaling_params!$B$12)))+MAX(0,MIN(1,(V3265-scaling_params!$B$13)/(scaling_params!$C$13-scaling_params!$B$13))))/2</f>
        <v>0.3286363636</v>
      </c>
      <c r="AC3265" s="13">
        <f>(scaling_params!$G$2*X3265+scaling_params!$G$3*Y3265+scaling_params!$G$4*Z3265+scaling_params!$G$5*AA3265+scaling_params!$G$6*AB3265)*100</f>
        <v>43.26945199</v>
      </c>
      <c r="AD3265" s="11" t="s">
        <v>684</v>
      </c>
      <c r="AE3265" s="11">
        <f t="shared" si="2"/>
        <v>1</v>
      </c>
    </row>
    <row r="3266" ht="15.75" customHeight="1">
      <c r="A3266" s="11" t="s">
        <v>817</v>
      </c>
      <c r="B3266" s="11" t="s">
        <v>785</v>
      </c>
      <c r="C3266" s="11" t="s">
        <v>328</v>
      </c>
      <c r="D3266" s="11" t="s">
        <v>165</v>
      </c>
      <c r="E3266" s="12">
        <v>2024.0</v>
      </c>
      <c r="F3266" s="11" t="s">
        <v>166</v>
      </c>
      <c r="G3266" s="11" t="s">
        <v>172</v>
      </c>
      <c r="H3266" s="11">
        <v>5.0</v>
      </c>
      <c r="I3266" s="13">
        <v>8.9</v>
      </c>
      <c r="J3266" s="11">
        <v>0.0</v>
      </c>
      <c r="K3266" s="13">
        <v>2.5</v>
      </c>
      <c r="L3266" s="13">
        <v>6.9</v>
      </c>
      <c r="M3266" s="11">
        <v>9.0</v>
      </c>
      <c r="N3266" s="14">
        <v>0.81</v>
      </c>
      <c r="O3266" s="13">
        <v>70.5</v>
      </c>
      <c r="P3266" s="13">
        <v>6.3</v>
      </c>
      <c r="Q3266" s="13">
        <v>16.0</v>
      </c>
      <c r="R3266" s="13">
        <v>12.2</v>
      </c>
      <c r="S3266" s="13">
        <v>3.2</v>
      </c>
      <c r="T3266" s="13">
        <v>4.0</v>
      </c>
      <c r="U3266" s="13">
        <v>1.6</v>
      </c>
      <c r="V3266" s="13">
        <v>66.9</v>
      </c>
      <c r="W3266" s="11" t="str">
        <f t="shared" si="1"/>
        <v>Benchmark|CaixaBank|Operations|2024</v>
      </c>
      <c r="X3266" s="15">
        <f>(MAX(0,MIN(1,1-(K3266-scaling_params!$B$2)/(scaling_params!$C$2-scaling_params!$B$2)))+MAX(0,MIN(1,(L3266-scaling_params!$B$3)/(scaling_params!$C$3-scaling_params!$B$3))))/2</f>
        <v>0.5367647059</v>
      </c>
      <c r="Y3266" s="15">
        <f>(MAX(0,MIN(1,(M3266-scaling_params!$B$4)/(scaling_params!$C$4-scaling_params!$B$4)))+MAX(0,MIN(1,(N3266-scaling_params!$B$5)/(scaling_params!$C$5-scaling_params!$B$5))))/2</f>
        <v>0.5666666667</v>
      </c>
      <c r="Z3266" s="15">
        <f>(MAX(0,MIN(1,(O3266-scaling_params!$B$6)/(scaling_params!$C$6-scaling_params!$B$6)))+MAX(0,MIN(1,1-(P3266-scaling_params!$B$7)/(scaling_params!$C$7-scaling_params!$B$7)))+MAX(0,MIN(1,(T3266-scaling_params!$B$11)/(scaling_params!$C$11-scaling_params!$B$11))))/3</f>
        <v>0.7287294367</v>
      </c>
      <c r="AA3266" s="15">
        <f>(MAX(0,MIN(1,1-(Q3266-scaling_params!$B$8)/(scaling_params!$C$8-scaling_params!$B$8)))+MAX(0,MIN(1,(R3266-scaling_params!$B$9)/(scaling_params!$C$9-scaling_params!$B$9)))+MAX(0,MIN(1,(S3266-scaling_params!$B$10)/(scaling_params!$C$10-scaling_params!$B$10))))/3</f>
        <v>0.3994787789</v>
      </c>
      <c r="AB3266" s="15">
        <f>(MAX(0,MIN(1,(U3266-scaling_params!$B$12)/(scaling_params!$C$12-scaling_params!$B$12)))+MAX(0,MIN(1,(V3266-scaling_params!$B$13)/(scaling_params!$C$13-scaling_params!$B$13))))/2</f>
        <v>0.3636363636</v>
      </c>
      <c r="AC3266" s="13">
        <f>(scaling_params!$G$2*X3266+scaling_params!$G$3*Y3266+scaling_params!$G$4*Z3266+scaling_params!$G$5*AA3266+scaling_params!$G$6*AB3266)*100</f>
        <v>54.37751461</v>
      </c>
      <c r="AD3266" s="11" t="s">
        <v>684</v>
      </c>
      <c r="AE3266" s="11">
        <f t="shared" si="2"/>
        <v>1</v>
      </c>
    </row>
    <row r="3267" ht="15.75" customHeight="1">
      <c r="A3267" s="11" t="s">
        <v>817</v>
      </c>
      <c r="B3267" s="11" t="s">
        <v>785</v>
      </c>
      <c r="C3267" s="11" t="s">
        <v>328</v>
      </c>
      <c r="D3267" s="11" t="s">
        <v>165</v>
      </c>
      <c r="E3267" s="12">
        <v>2025.0</v>
      </c>
      <c r="F3267" s="11" t="s">
        <v>166</v>
      </c>
      <c r="G3267" s="11" t="s">
        <v>172</v>
      </c>
      <c r="H3267" s="11">
        <v>5.0</v>
      </c>
      <c r="I3267" s="13">
        <v>8.6</v>
      </c>
      <c r="J3267" s="11">
        <v>0.0</v>
      </c>
      <c r="K3267" s="13">
        <v>2.0</v>
      </c>
      <c r="L3267" s="13">
        <v>6.3</v>
      </c>
      <c r="M3267" s="11">
        <v>5.0</v>
      </c>
      <c r="N3267" s="14">
        <v>0.78</v>
      </c>
      <c r="O3267" s="13">
        <v>74.2</v>
      </c>
      <c r="P3267" s="13">
        <v>5.8</v>
      </c>
      <c r="Q3267" s="13">
        <v>14.6</v>
      </c>
      <c r="R3267" s="13">
        <v>13.8</v>
      </c>
      <c r="S3267" s="13">
        <v>3.7</v>
      </c>
      <c r="T3267" s="13">
        <v>3.6</v>
      </c>
      <c r="U3267" s="13">
        <v>2.3</v>
      </c>
      <c r="V3267" s="13">
        <v>69.0</v>
      </c>
      <c r="W3267" s="11" t="str">
        <f t="shared" si="1"/>
        <v>Benchmark|CaixaBank|Operations|2025</v>
      </c>
      <c r="X3267" s="15">
        <f>(MAX(0,MIN(1,1-(K3267-scaling_params!$B$2)/(scaling_params!$C$2-scaling_params!$B$2)))+MAX(0,MIN(1,(L3267-scaling_params!$B$3)/(scaling_params!$C$3-scaling_params!$B$3))))/2</f>
        <v>0.5759803922</v>
      </c>
      <c r="Y3267" s="15">
        <f>(MAX(0,MIN(1,(M3267-scaling_params!$B$4)/(scaling_params!$C$4-scaling_params!$B$4)))+MAX(0,MIN(1,(N3267-scaling_params!$B$5)/(scaling_params!$C$5-scaling_params!$B$5))))/2</f>
        <v>0.5101190476</v>
      </c>
      <c r="Z3267" s="15">
        <f>(MAX(0,MIN(1,(O3267-scaling_params!$B$6)/(scaling_params!$C$6-scaling_params!$B$6)))+MAX(0,MIN(1,1-(P3267-scaling_params!$B$7)/(scaling_params!$C$7-scaling_params!$B$7)))+MAX(0,MIN(1,(T3267-scaling_params!$B$11)/(scaling_params!$C$11-scaling_params!$B$11))))/3</f>
        <v>0.7967353492</v>
      </c>
      <c r="AA3267" s="15">
        <f>(MAX(0,MIN(1,1-(Q3267-scaling_params!$B$8)/(scaling_params!$C$8-scaling_params!$B$8)))+MAX(0,MIN(1,(R3267-scaling_params!$B$9)/(scaling_params!$C$9-scaling_params!$B$9)))+MAX(0,MIN(1,(S3267-scaling_params!$B$10)/(scaling_params!$C$10-scaling_params!$B$10))))/3</f>
        <v>0.5690392382</v>
      </c>
      <c r="AB3267" s="15">
        <f>(MAX(0,MIN(1,(U3267-scaling_params!$B$12)/(scaling_params!$C$12-scaling_params!$B$12)))+MAX(0,MIN(1,(V3267-scaling_params!$B$13)/(scaling_params!$C$13-scaling_params!$B$13))))/2</f>
        <v>0.5577272727</v>
      </c>
      <c r="AC3267" s="13">
        <f>(scaling_params!$G$2*X3267+scaling_params!$G$3*Y3267+scaling_params!$G$4*Z3267+scaling_params!$G$5*AA3267+scaling_params!$G$6*AB3267)*100</f>
        <v>60.84288995</v>
      </c>
      <c r="AD3267" s="11" t="s">
        <v>684</v>
      </c>
      <c r="AE3267" s="11">
        <f t="shared" si="2"/>
        <v>1</v>
      </c>
    </row>
    <row r="3268" ht="15.75" customHeight="1">
      <c r="A3268" s="11" t="s">
        <v>818</v>
      </c>
      <c r="B3268" s="11" t="s">
        <v>785</v>
      </c>
      <c r="C3268" s="11" t="s">
        <v>328</v>
      </c>
      <c r="D3268" s="11" t="s">
        <v>165</v>
      </c>
      <c r="E3268" s="12">
        <v>2024.0</v>
      </c>
      <c r="F3268" s="11" t="s">
        <v>171</v>
      </c>
      <c r="G3268" s="11" t="s">
        <v>167</v>
      </c>
      <c r="H3268" s="11">
        <v>4.0</v>
      </c>
      <c r="I3268" s="13">
        <v>8.9</v>
      </c>
      <c r="J3268" s="11">
        <v>0.0</v>
      </c>
      <c r="K3268" s="13">
        <v>2.5</v>
      </c>
      <c r="L3268" s="13">
        <v>6.4</v>
      </c>
      <c r="M3268" s="11">
        <v>33.0</v>
      </c>
      <c r="N3268" s="14">
        <v>0.82</v>
      </c>
      <c r="O3268" s="13">
        <v>70.5</v>
      </c>
      <c r="P3268" s="13">
        <v>6.3</v>
      </c>
      <c r="Q3268" s="13">
        <v>16.0</v>
      </c>
      <c r="R3268" s="13">
        <v>12.2</v>
      </c>
      <c r="S3268" s="13">
        <v>3.5</v>
      </c>
      <c r="T3268" s="13">
        <v>2.9</v>
      </c>
      <c r="U3268" s="13">
        <v>1.6</v>
      </c>
      <c r="V3268" s="13">
        <v>60.8</v>
      </c>
      <c r="W3268" s="11" t="str">
        <f t="shared" si="1"/>
        <v>Benchmark|CaixaBank|Operations|2024</v>
      </c>
      <c r="X3268" s="15">
        <f>(MAX(0,MIN(1,1-(K3268-scaling_params!$B$2)/(scaling_params!$C$2-scaling_params!$B$2)))+MAX(0,MIN(1,(L3268-scaling_params!$B$3)/(scaling_params!$C$3-scaling_params!$B$3))))/2</f>
        <v>0.5</v>
      </c>
      <c r="Y3268" s="15">
        <f>(MAX(0,MIN(1,(M3268-scaling_params!$B$4)/(scaling_params!$C$4-scaling_params!$B$4)))+MAX(0,MIN(1,(N3268-scaling_params!$B$5)/(scaling_params!$C$5-scaling_params!$B$5))))/2</f>
        <v>0.693452381</v>
      </c>
      <c r="Z3268" s="15">
        <f>(MAX(0,MIN(1,(O3268-scaling_params!$B$6)/(scaling_params!$C$6-scaling_params!$B$6)))+MAX(0,MIN(1,1-(P3268-scaling_params!$B$7)/(scaling_params!$C$7-scaling_params!$B$7)))+MAX(0,MIN(1,(T3268-scaling_params!$B$11)/(scaling_params!$C$11-scaling_params!$B$11))))/3</f>
        <v>0.6239675319</v>
      </c>
      <c r="AA3268" s="15">
        <f>(MAX(0,MIN(1,1-(Q3268-scaling_params!$B$8)/(scaling_params!$C$8-scaling_params!$B$8)))+MAX(0,MIN(1,(R3268-scaling_params!$B$9)/(scaling_params!$C$9-scaling_params!$B$9)))+MAX(0,MIN(1,(S3268-scaling_params!$B$10)/(scaling_params!$C$10-scaling_params!$B$10))))/3</f>
        <v>0.4288905436</v>
      </c>
      <c r="AB3268" s="15">
        <f>(MAX(0,MIN(1,(U3268-scaling_params!$B$12)/(scaling_params!$C$12-scaling_params!$B$12)))+MAX(0,MIN(1,(V3268-scaling_params!$B$13)/(scaling_params!$C$13-scaling_params!$B$13))))/2</f>
        <v>0.3081818182</v>
      </c>
      <c r="AC3268" s="13">
        <f>(scaling_params!$G$2*X3268+scaling_params!$G$3*Y3268+scaling_params!$G$4*Z3268+scaling_params!$G$5*AA3268+scaling_params!$G$6*AB3268)*100</f>
        <v>53.89438697</v>
      </c>
      <c r="AD3268" s="11" t="s">
        <v>684</v>
      </c>
      <c r="AE3268" s="11">
        <f t="shared" si="2"/>
        <v>1</v>
      </c>
    </row>
    <row r="3269" ht="15.75" customHeight="1">
      <c r="A3269" s="11" t="s">
        <v>818</v>
      </c>
      <c r="B3269" s="11" t="s">
        <v>785</v>
      </c>
      <c r="C3269" s="11" t="s">
        <v>328</v>
      </c>
      <c r="D3269" s="11" t="s">
        <v>165</v>
      </c>
      <c r="E3269" s="12">
        <v>2025.0</v>
      </c>
      <c r="F3269" s="11" t="s">
        <v>171</v>
      </c>
      <c r="G3269" s="11" t="s">
        <v>167</v>
      </c>
      <c r="H3269" s="11">
        <v>4.0</v>
      </c>
      <c r="I3269" s="13">
        <v>8.6</v>
      </c>
      <c r="J3269" s="11">
        <v>0.0</v>
      </c>
      <c r="K3269" s="13">
        <v>2.0</v>
      </c>
      <c r="L3269" s="13">
        <v>6.1</v>
      </c>
      <c r="M3269" s="11">
        <v>20.0</v>
      </c>
      <c r="N3269" s="14">
        <v>0.8</v>
      </c>
      <c r="O3269" s="13">
        <v>74.2</v>
      </c>
      <c r="P3269" s="13">
        <v>5.8</v>
      </c>
      <c r="Q3269" s="13">
        <v>14.6</v>
      </c>
      <c r="R3269" s="13">
        <v>13.8</v>
      </c>
      <c r="S3269" s="13">
        <v>3.9</v>
      </c>
      <c r="T3269" s="13">
        <v>3.4</v>
      </c>
      <c r="U3269" s="13">
        <v>2.3</v>
      </c>
      <c r="V3269" s="13">
        <v>76.0</v>
      </c>
      <c r="W3269" s="11" t="str">
        <f t="shared" si="1"/>
        <v>Benchmark|CaixaBank|Operations|2025</v>
      </c>
      <c r="X3269" s="15">
        <f>(MAX(0,MIN(1,1-(K3269-scaling_params!$B$2)/(scaling_params!$C$2-scaling_params!$B$2)))+MAX(0,MIN(1,(L3269-scaling_params!$B$3)/(scaling_params!$C$3-scaling_params!$B$3))))/2</f>
        <v>0.5612745098</v>
      </c>
      <c r="Y3269" s="15">
        <f>(MAX(0,MIN(1,(M3269-scaling_params!$B$4)/(scaling_params!$C$4-scaling_params!$B$4)))+MAX(0,MIN(1,(N3269-scaling_params!$B$5)/(scaling_params!$C$5-scaling_params!$B$5))))/2</f>
        <v>0.606547619</v>
      </c>
      <c r="Z3269" s="15">
        <f>(MAX(0,MIN(1,(O3269-scaling_params!$B$6)/(scaling_params!$C$6-scaling_params!$B$6)))+MAX(0,MIN(1,1-(P3269-scaling_params!$B$7)/(scaling_params!$C$7-scaling_params!$B$7)))+MAX(0,MIN(1,(T3269-scaling_params!$B$11)/(scaling_params!$C$11-scaling_params!$B$11))))/3</f>
        <v>0.7776877302</v>
      </c>
      <c r="AA3269" s="15">
        <f>(MAX(0,MIN(1,1-(Q3269-scaling_params!$B$8)/(scaling_params!$C$8-scaling_params!$B$8)))+MAX(0,MIN(1,(R3269-scaling_params!$B$9)/(scaling_params!$C$9-scaling_params!$B$9)))+MAX(0,MIN(1,(S3269-scaling_params!$B$10)/(scaling_params!$C$10-scaling_params!$B$10))))/3</f>
        <v>0.5886470814</v>
      </c>
      <c r="AB3269" s="15">
        <f>(MAX(0,MIN(1,(U3269-scaling_params!$B$12)/(scaling_params!$C$12-scaling_params!$B$12)))+MAX(0,MIN(1,(V3269-scaling_params!$B$13)/(scaling_params!$C$13-scaling_params!$B$13))))/2</f>
        <v>0.6213636364</v>
      </c>
      <c r="AC3269" s="13">
        <f>(scaling_params!$G$2*X3269+scaling_params!$G$3*Y3269+scaling_params!$G$4*Z3269+scaling_params!$G$5*AA3269+scaling_params!$G$6*AB3269)*100</f>
        <v>63.41176123</v>
      </c>
      <c r="AD3269" s="11" t="s">
        <v>684</v>
      </c>
      <c r="AE3269" s="11">
        <f t="shared" si="2"/>
        <v>1</v>
      </c>
    </row>
    <row r="3270" ht="15.75" customHeight="1">
      <c r="A3270" s="11" t="s">
        <v>819</v>
      </c>
      <c r="B3270" s="11" t="s">
        <v>785</v>
      </c>
      <c r="C3270" s="11" t="s">
        <v>328</v>
      </c>
      <c r="D3270" s="11" t="s">
        <v>174</v>
      </c>
      <c r="E3270" s="12">
        <v>2024.0</v>
      </c>
      <c r="F3270" s="11" t="s">
        <v>171</v>
      </c>
      <c r="G3270" s="11" t="s">
        <v>172</v>
      </c>
      <c r="H3270" s="11">
        <v>3.0</v>
      </c>
      <c r="I3270" s="13">
        <v>8.9</v>
      </c>
      <c r="J3270" s="11">
        <v>0.0</v>
      </c>
      <c r="K3270" s="13">
        <v>3.1</v>
      </c>
      <c r="L3270" s="13">
        <v>5.5</v>
      </c>
      <c r="M3270" s="11">
        <v>14.0</v>
      </c>
      <c r="N3270" s="14">
        <v>0.75</v>
      </c>
      <c r="O3270" s="13">
        <v>62.0</v>
      </c>
      <c r="P3270" s="13">
        <v>7.3</v>
      </c>
      <c r="Q3270" s="13">
        <v>16.4</v>
      </c>
      <c r="R3270" s="13">
        <v>12.2</v>
      </c>
      <c r="S3270" s="13">
        <v>2.9</v>
      </c>
      <c r="T3270" s="13">
        <v>3.6</v>
      </c>
      <c r="U3270" s="13">
        <v>1.6</v>
      </c>
      <c r="V3270" s="13">
        <v>62.6</v>
      </c>
      <c r="W3270" s="11" t="str">
        <f t="shared" si="1"/>
        <v>Benchmark|CaixaBank|Digital|2024</v>
      </c>
      <c r="X3270" s="15">
        <f>(MAX(0,MIN(1,1-(K3270-scaling_params!$B$2)/(scaling_params!$C$2-scaling_params!$B$2)))+MAX(0,MIN(1,(L3270-scaling_params!$B$3)/(scaling_params!$C$3-scaling_params!$B$3))))/2</f>
        <v>0.3338235294</v>
      </c>
      <c r="Y3270" s="15">
        <f>(MAX(0,MIN(1,(M3270-scaling_params!$B$4)/(scaling_params!$C$4-scaling_params!$B$4)))+MAX(0,MIN(1,(N3270-scaling_params!$B$5)/(scaling_params!$C$5-scaling_params!$B$5))))/2</f>
        <v>0.5154761905</v>
      </c>
      <c r="Z3270" s="15">
        <f>(MAX(0,MIN(1,(O3270-scaling_params!$B$6)/(scaling_params!$C$6-scaling_params!$B$6)))+MAX(0,MIN(1,1-(P3270-scaling_params!$B$7)/(scaling_params!$C$7-scaling_params!$B$7)))+MAX(0,MIN(1,(T3270-scaling_params!$B$11)/(scaling_params!$C$11-scaling_params!$B$11))))/3</f>
        <v>0.4602800821</v>
      </c>
      <c r="AA3270" s="15">
        <f>(MAX(0,MIN(1,1-(Q3270-scaling_params!$B$8)/(scaling_params!$C$8-scaling_params!$B$8)))+MAX(0,MIN(1,(R3270-scaling_params!$B$9)/(scaling_params!$C$9-scaling_params!$B$9)))+MAX(0,MIN(1,(S3270-scaling_params!$B$10)/(scaling_params!$C$10-scaling_params!$B$10))))/3</f>
        <v>0.354915499</v>
      </c>
      <c r="AB3270" s="15">
        <f>(MAX(0,MIN(1,(U3270-scaling_params!$B$12)/(scaling_params!$C$12-scaling_params!$B$12)))+MAX(0,MIN(1,(V3270-scaling_params!$B$13)/(scaling_params!$C$13-scaling_params!$B$13))))/2</f>
        <v>0.3245454545</v>
      </c>
      <c r="AC3270" s="13">
        <f>(scaling_params!$G$2*X3270+scaling_params!$G$3*Y3270+scaling_params!$G$4*Z3270+scaling_params!$G$5*AA3270+scaling_params!$G$6*AB3270)*100</f>
        <v>40.85127449</v>
      </c>
      <c r="AD3270" s="11" t="s">
        <v>684</v>
      </c>
      <c r="AE3270" s="11">
        <f t="shared" si="2"/>
        <v>1</v>
      </c>
    </row>
    <row r="3271" ht="15.75" customHeight="1">
      <c r="A3271" s="11" t="s">
        <v>819</v>
      </c>
      <c r="B3271" s="11" t="s">
        <v>785</v>
      </c>
      <c r="C3271" s="11" t="s">
        <v>328</v>
      </c>
      <c r="D3271" s="11" t="s">
        <v>174</v>
      </c>
      <c r="E3271" s="12">
        <v>2025.0</v>
      </c>
      <c r="F3271" s="11" t="s">
        <v>171</v>
      </c>
      <c r="G3271" s="11" t="s">
        <v>172</v>
      </c>
      <c r="H3271" s="11">
        <v>3.0</v>
      </c>
      <c r="I3271" s="13">
        <v>8.6</v>
      </c>
      <c r="J3271" s="11">
        <v>0.0</v>
      </c>
      <c r="K3271" s="13">
        <v>3.9</v>
      </c>
      <c r="L3271" s="13">
        <v>6.8</v>
      </c>
      <c r="M3271" s="11">
        <v>9.0</v>
      </c>
      <c r="N3271" s="14">
        <v>0.78</v>
      </c>
      <c r="O3271" s="13">
        <v>66.4</v>
      </c>
      <c r="P3271" s="13">
        <v>6.2</v>
      </c>
      <c r="Q3271" s="13">
        <v>16.7</v>
      </c>
      <c r="R3271" s="13">
        <v>14.8</v>
      </c>
      <c r="S3271" s="13">
        <v>2.7</v>
      </c>
      <c r="T3271" s="13">
        <v>3.3</v>
      </c>
      <c r="U3271" s="13">
        <v>1.6</v>
      </c>
      <c r="V3271" s="13">
        <v>64.8</v>
      </c>
      <c r="W3271" s="11" t="str">
        <f t="shared" si="1"/>
        <v>Benchmark|CaixaBank|Digital|2025</v>
      </c>
      <c r="X3271" s="15">
        <f>(MAX(0,MIN(1,1-(K3271-scaling_params!$B$2)/(scaling_params!$C$2-scaling_params!$B$2)))+MAX(0,MIN(1,(L3271-scaling_params!$B$3)/(scaling_params!$C$3-scaling_params!$B$3))))/2</f>
        <v>0.2960784314</v>
      </c>
      <c r="Y3271" s="15">
        <f>(MAX(0,MIN(1,(M3271-scaling_params!$B$4)/(scaling_params!$C$4-scaling_params!$B$4)))+MAX(0,MIN(1,(N3271-scaling_params!$B$5)/(scaling_params!$C$5-scaling_params!$B$5))))/2</f>
        <v>0.5291666667</v>
      </c>
      <c r="Z3271" s="15">
        <f>(MAX(0,MIN(1,(O3271-scaling_params!$B$6)/(scaling_params!$C$6-scaling_params!$B$6)))+MAX(0,MIN(1,1-(P3271-scaling_params!$B$7)/(scaling_params!$C$7-scaling_params!$B$7)))+MAX(0,MIN(1,(T3271-scaling_params!$B$11)/(scaling_params!$C$11-scaling_params!$B$11))))/3</f>
        <v>0.6034150133</v>
      </c>
      <c r="AA3271" s="15">
        <f>(MAX(0,MIN(1,1-(Q3271-scaling_params!$B$8)/(scaling_params!$C$8-scaling_params!$B$8)))+MAX(0,MIN(1,(R3271-scaling_params!$B$9)/(scaling_params!$C$9-scaling_params!$B$9)))+MAX(0,MIN(1,(S3271-scaling_params!$B$10)/(scaling_params!$C$10-scaling_params!$B$10))))/3</f>
        <v>0.4336486608</v>
      </c>
      <c r="AB3271" s="15">
        <f>(MAX(0,MIN(1,(U3271-scaling_params!$B$12)/(scaling_params!$C$12-scaling_params!$B$12)))+MAX(0,MIN(1,(V3271-scaling_params!$B$13)/(scaling_params!$C$13-scaling_params!$B$13))))/2</f>
        <v>0.3445454545</v>
      </c>
      <c r="AC3271" s="13">
        <f>(scaling_params!$G$2*X3271+scaling_params!$G$3*Y3271+scaling_params!$G$4*Z3271+scaling_params!$G$5*AA3271+scaling_params!$G$6*AB3271)*100</f>
        <v>45.27136541</v>
      </c>
      <c r="AD3271" s="11" t="s">
        <v>684</v>
      </c>
      <c r="AE3271" s="11">
        <f t="shared" si="2"/>
        <v>1</v>
      </c>
    </row>
    <row r="3272" ht="15.75" customHeight="1">
      <c r="A3272" s="11" t="s">
        <v>820</v>
      </c>
      <c r="B3272" s="11" t="s">
        <v>785</v>
      </c>
      <c r="C3272" s="11" t="s">
        <v>328</v>
      </c>
      <c r="D3272" s="11" t="s">
        <v>177</v>
      </c>
      <c r="E3272" s="12">
        <v>2024.0</v>
      </c>
      <c r="F3272" s="11" t="s">
        <v>171</v>
      </c>
      <c r="G3272" s="11" t="s">
        <v>172</v>
      </c>
      <c r="H3272" s="11">
        <v>3.0</v>
      </c>
      <c r="I3272" s="13">
        <v>8.9</v>
      </c>
      <c r="J3272" s="11">
        <v>0.0</v>
      </c>
      <c r="K3272" s="13">
        <v>2.7</v>
      </c>
      <c r="L3272" s="13">
        <v>6.8</v>
      </c>
      <c r="M3272" s="11">
        <v>4.0</v>
      </c>
      <c r="N3272" s="14">
        <v>0.75</v>
      </c>
      <c r="O3272" s="13">
        <v>65.7</v>
      </c>
      <c r="P3272" s="13">
        <v>7.9</v>
      </c>
      <c r="Q3272" s="13">
        <v>16.4</v>
      </c>
      <c r="R3272" s="13">
        <v>10.8</v>
      </c>
      <c r="S3272" s="13">
        <v>3.7</v>
      </c>
      <c r="T3272" s="13">
        <v>3.2</v>
      </c>
      <c r="U3272" s="13">
        <v>1.5</v>
      </c>
      <c r="V3272" s="13">
        <v>63.8</v>
      </c>
      <c r="W3272" s="11" t="str">
        <f t="shared" si="1"/>
        <v>Benchmark|CaixaBank|Retail|2024</v>
      </c>
      <c r="X3272" s="15">
        <f>(MAX(0,MIN(1,1-(K3272-scaling_params!$B$2)/(scaling_params!$C$2-scaling_params!$B$2)))+MAX(0,MIN(1,(L3272-scaling_params!$B$3)/(scaling_params!$C$3-scaling_params!$B$3))))/2</f>
        <v>0.4960784314</v>
      </c>
      <c r="Y3272" s="15">
        <f>(MAX(0,MIN(1,(M3272-scaling_params!$B$4)/(scaling_params!$C$4-scaling_params!$B$4)))+MAX(0,MIN(1,(N3272-scaling_params!$B$5)/(scaling_params!$C$5-scaling_params!$B$5))))/2</f>
        <v>0.4678571429</v>
      </c>
      <c r="Z3272" s="15">
        <f>(MAX(0,MIN(1,(O3272-scaling_params!$B$6)/(scaling_params!$C$6-scaling_params!$B$6)))+MAX(0,MIN(1,1-(P3272-scaling_params!$B$7)/(scaling_params!$C$7-scaling_params!$B$7)))+MAX(0,MIN(1,(T3272-scaling_params!$B$11)/(scaling_params!$C$11-scaling_params!$B$11))))/3</f>
        <v>0.4291868955</v>
      </c>
      <c r="AA3272" s="15">
        <f>(MAX(0,MIN(1,1-(Q3272-scaling_params!$B$8)/(scaling_params!$C$8-scaling_params!$B$8)))+MAX(0,MIN(1,(R3272-scaling_params!$B$9)/(scaling_params!$C$9-scaling_params!$B$9)))+MAX(0,MIN(1,(S3272-scaling_params!$B$10)/(scaling_params!$C$10-scaling_params!$B$10))))/3</f>
        <v>0.3742751416</v>
      </c>
      <c r="AB3272" s="15">
        <f>(MAX(0,MIN(1,(U3272-scaling_params!$B$12)/(scaling_params!$C$12-scaling_params!$B$12)))+MAX(0,MIN(1,(V3272-scaling_params!$B$13)/(scaling_params!$C$13-scaling_params!$B$13))))/2</f>
        <v>0.3104545455</v>
      </c>
      <c r="AC3272" s="13">
        <f>(scaling_params!$G$2*X3272+scaling_params!$G$3*Y3272+scaling_params!$G$4*Z3272+scaling_params!$G$5*AA3272+scaling_params!$G$6*AB3272)*100</f>
        <v>42.98898417</v>
      </c>
      <c r="AD3272" s="11" t="s">
        <v>684</v>
      </c>
      <c r="AE3272" s="11">
        <f t="shared" si="2"/>
        <v>1</v>
      </c>
    </row>
    <row r="3273" ht="15.75" customHeight="1">
      <c r="A3273" s="11" t="s">
        <v>820</v>
      </c>
      <c r="B3273" s="11" t="s">
        <v>785</v>
      </c>
      <c r="C3273" s="11" t="s">
        <v>328</v>
      </c>
      <c r="D3273" s="11" t="s">
        <v>177</v>
      </c>
      <c r="E3273" s="12">
        <v>2025.0</v>
      </c>
      <c r="F3273" s="11" t="s">
        <v>171</v>
      </c>
      <c r="G3273" s="11" t="s">
        <v>172</v>
      </c>
      <c r="H3273" s="11">
        <v>3.0</v>
      </c>
      <c r="I3273" s="13">
        <v>8.6</v>
      </c>
      <c r="J3273" s="11">
        <v>0.0</v>
      </c>
      <c r="K3273" s="13">
        <v>2.7</v>
      </c>
      <c r="L3273" s="13">
        <v>5.9</v>
      </c>
      <c r="M3273" s="11">
        <v>-11.0</v>
      </c>
      <c r="N3273" s="14">
        <v>0.82</v>
      </c>
      <c r="O3273" s="13">
        <v>69.4</v>
      </c>
      <c r="P3273" s="13">
        <v>6.9</v>
      </c>
      <c r="Q3273" s="13">
        <v>15.8</v>
      </c>
      <c r="R3273" s="13">
        <v>13.1</v>
      </c>
      <c r="S3273" s="13">
        <v>3.4</v>
      </c>
      <c r="T3273" s="13">
        <v>3.6</v>
      </c>
      <c r="U3273" s="13">
        <v>1.5</v>
      </c>
      <c r="V3273" s="13">
        <v>80.8</v>
      </c>
      <c r="W3273" s="11" t="str">
        <f t="shared" si="1"/>
        <v>Benchmark|CaixaBank|Retail|2025</v>
      </c>
      <c r="X3273" s="15">
        <f>(MAX(0,MIN(1,1-(K3273-scaling_params!$B$2)/(scaling_params!$C$2-scaling_params!$B$2)))+MAX(0,MIN(1,(L3273-scaling_params!$B$3)/(scaling_params!$C$3-scaling_params!$B$3))))/2</f>
        <v>0.4299019608</v>
      </c>
      <c r="Y3273" s="15">
        <f>(MAX(0,MIN(1,(M3273-scaling_params!$B$4)/(scaling_params!$C$4-scaling_params!$B$4)))+MAX(0,MIN(1,(N3273-scaling_params!$B$5)/(scaling_params!$C$5-scaling_params!$B$5))))/2</f>
        <v>0.4839285714</v>
      </c>
      <c r="Z3273" s="15">
        <f>(MAX(0,MIN(1,(O3273-scaling_params!$B$6)/(scaling_params!$C$6-scaling_params!$B$6)))+MAX(0,MIN(1,1-(P3273-scaling_params!$B$7)/(scaling_params!$C$7-scaling_params!$B$7)))+MAX(0,MIN(1,(T3273-scaling_params!$B$11)/(scaling_params!$C$11-scaling_params!$B$11))))/3</f>
        <v>0.6184283293</v>
      </c>
      <c r="AA3273" s="15">
        <f>(MAX(0,MIN(1,1-(Q3273-scaling_params!$B$8)/(scaling_params!$C$8-scaling_params!$B$8)))+MAX(0,MIN(1,(R3273-scaling_params!$B$9)/(scaling_params!$C$9-scaling_params!$B$9)))+MAX(0,MIN(1,(S3273-scaling_params!$B$10)/(scaling_params!$C$10-scaling_params!$B$10))))/3</f>
        <v>0.4646370631</v>
      </c>
      <c r="AB3273" s="15">
        <f>(MAX(0,MIN(1,(U3273-scaling_params!$B$12)/(scaling_params!$C$12-scaling_params!$B$12)))+MAX(0,MIN(1,(V3273-scaling_params!$B$13)/(scaling_params!$C$13-scaling_params!$B$13))))/2</f>
        <v>0.465</v>
      </c>
      <c r="AC3273" s="13">
        <f>(scaling_params!$G$2*X3273+scaling_params!$G$3*Y3273+scaling_params!$G$4*Z3273+scaling_params!$G$5*AA3273+scaling_params!$G$6*AB3273)*100</f>
        <v>49.67269556</v>
      </c>
      <c r="AD3273" s="11" t="s">
        <v>684</v>
      </c>
      <c r="AE3273" s="11">
        <f t="shared" si="2"/>
        <v>1</v>
      </c>
    </row>
    <row r="3274" ht="15.75" customHeight="1">
      <c r="A3274" s="11" t="s">
        <v>821</v>
      </c>
      <c r="B3274" s="11" t="s">
        <v>785</v>
      </c>
      <c r="C3274" s="11" t="s">
        <v>328</v>
      </c>
      <c r="D3274" s="11" t="s">
        <v>174</v>
      </c>
      <c r="E3274" s="12">
        <v>2024.0</v>
      </c>
      <c r="F3274" s="11" t="s">
        <v>166</v>
      </c>
      <c r="G3274" s="11" t="s">
        <v>175</v>
      </c>
      <c r="H3274" s="11">
        <v>4.0</v>
      </c>
      <c r="I3274" s="13">
        <v>8.9</v>
      </c>
      <c r="J3274" s="11">
        <v>1.0</v>
      </c>
      <c r="K3274" s="13">
        <v>3.1</v>
      </c>
      <c r="L3274" s="13">
        <v>5.6</v>
      </c>
      <c r="M3274" s="11">
        <v>-19.0</v>
      </c>
      <c r="N3274" s="14">
        <v>0.72</v>
      </c>
      <c r="O3274" s="13">
        <v>62.0</v>
      </c>
      <c r="P3274" s="13">
        <v>7.3</v>
      </c>
      <c r="Q3274" s="13">
        <v>16.4</v>
      </c>
      <c r="R3274" s="13">
        <v>12.2</v>
      </c>
      <c r="S3274" s="13">
        <v>2.9</v>
      </c>
      <c r="T3274" s="13">
        <v>2.6</v>
      </c>
      <c r="U3274" s="13">
        <v>1.6</v>
      </c>
      <c r="V3274" s="13">
        <v>56.0</v>
      </c>
      <c r="W3274" s="11" t="str">
        <f t="shared" si="1"/>
        <v>Benchmark|CaixaBank|Digital|2024</v>
      </c>
      <c r="X3274" s="15">
        <f>(MAX(0,MIN(1,1-(K3274-scaling_params!$B$2)/(scaling_params!$C$2-scaling_params!$B$2)))+MAX(0,MIN(1,(L3274-scaling_params!$B$3)/(scaling_params!$C$3-scaling_params!$B$3))))/2</f>
        <v>0.3411764706</v>
      </c>
      <c r="Y3274" s="15">
        <f>(MAX(0,MIN(1,(M3274-scaling_params!$B$4)/(scaling_params!$C$4-scaling_params!$B$4)))+MAX(0,MIN(1,(N3274-scaling_params!$B$5)/(scaling_params!$C$5-scaling_params!$B$5))))/2</f>
        <v>0.3208333333</v>
      </c>
      <c r="Z3274" s="15">
        <f>(MAX(0,MIN(1,(O3274-scaling_params!$B$6)/(scaling_params!$C$6-scaling_params!$B$6)))+MAX(0,MIN(1,1-(P3274-scaling_params!$B$7)/(scaling_params!$C$7-scaling_params!$B$7)))+MAX(0,MIN(1,(T3274-scaling_params!$B$11)/(scaling_params!$C$11-scaling_params!$B$11))))/3</f>
        <v>0.3650419868</v>
      </c>
      <c r="AA3274" s="15">
        <f>(MAX(0,MIN(1,1-(Q3274-scaling_params!$B$8)/(scaling_params!$C$8-scaling_params!$B$8)))+MAX(0,MIN(1,(R3274-scaling_params!$B$9)/(scaling_params!$C$9-scaling_params!$B$9)))+MAX(0,MIN(1,(S3274-scaling_params!$B$10)/(scaling_params!$C$10-scaling_params!$B$10))))/3</f>
        <v>0.354915499</v>
      </c>
      <c r="AB3274" s="15">
        <f>(MAX(0,MIN(1,(U3274-scaling_params!$B$12)/(scaling_params!$C$12-scaling_params!$B$12)))+MAX(0,MIN(1,(V3274-scaling_params!$B$13)/(scaling_params!$C$13-scaling_params!$B$13))))/2</f>
        <v>0.2645454545</v>
      </c>
      <c r="AC3274" s="13">
        <f>(scaling_params!$G$2*X3274+scaling_params!$G$3*Y3274+scaling_params!$G$4*Z3274+scaling_params!$G$5*AA3274+scaling_params!$G$6*AB3274)*100</f>
        <v>33.50386623</v>
      </c>
      <c r="AD3274" s="11" t="s">
        <v>684</v>
      </c>
      <c r="AE3274" s="11">
        <f t="shared" si="2"/>
        <v>1</v>
      </c>
    </row>
    <row r="3275" ht="15.75" customHeight="1">
      <c r="A3275" s="11" t="s">
        <v>821</v>
      </c>
      <c r="B3275" s="11" t="s">
        <v>785</v>
      </c>
      <c r="C3275" s="11" t="s">
        <v>328</v>
      </c>
      <c r="D3275" s="11" t="s">
        <v>174</v>
      </c>
      <c r="E3275" s="12">
        <v>2025.0</v>
      </c>
      <c r="F3275" s="11" t="s">
        <v>166</v>
      </c>
      <c r="G3275" s="11" t="s">
        <v>175</v>
      </c>
      <c r="H3275" s="11">
        <v>4.0</v>
      </c>
      <c r="I3275" s="13">
        <v>8.6</v>
      </c>
      <c r="J3275" s="11">
        <v>1.0</v>
      </c>
      <c r="K3275" s="13">
        <v>3.9</v>
      </c>
      <c r="L3275" s="13">
        <v>7.4</v>
      </c>
      <c r="M3275" s="11">
        <v>-1.0</v>
      </c>
      <c r="N3275" s="14">
        <v>0.78</v>
      </c>
      <c r="O3275" s="13">
        <v>66.4</v>
      </c>
      <c r="P3275" s="13">
        <v>6.2</v>
      </c>
      <c r="Q3275" s="13">
        <v>16.7</v>
      </c>
      <c r="R3275" s="13">
        <v>14.8</v>
      </c>
      <c r="S3275" s="13">
        <v>3.2</v>
      </c>
      <c r="T3275" s="13">
        <v>3.0</v>
      </c>
      <c r="U3275" s="13">
        <v>1.6</v>
      </c>
      <c r="V3275" s="13">
        <v>64.0</v>
      </c>
      <c r="W3275" s="11" t="str">
        <f t="shared" si="1"/>
        <v>Benchmark|CaixaBank|Digital|2025</v>
      </c>
      <c r="X3275" s="15">
        <f>(MAX(0,MIN(1,1-(K3275-scaling_params!$B$2)/(scaling_params!$C$2-scaling_params!$B$2)))+MAX(0,MIN(1,(L3275-scaling_params!$B$3)/(scaling_params!$C$3-scaling_params!$B$3))))/2</f>
        <v>0.3401960784</v>
      </c>
      <c r="Y3275" s="15">
        <f>(MAX(0,MIN(1,(M3275-scaling_params!$B$4)/(scaling_params!$C$4-scaling_params!$B$4)))+MAX(0,MIN(1,(N3275-scaling_params!$B$5)/(scaling_params!$C$5-scaling_params!$B$5))))/2</f>
        <v>0.481547619</v>
      </c>
      <c r="Z3275" s="15">
        <f>(MAX(0,MIN(1,(O3275-scaling_params!$B$6)/(scaling_params!$C$6-scaling_params!$B$6)))+MAX(0,MIN(1,1-(P3275-scaling_params!$B$7)/(scaling_params!$C$7-scaling_params!$B$7)))+MAX(0,MIN(1,(T3275-scaling_params!$B$11)/(scaling_params!$C$11-scaling_params!$B$11))))/3</f>
        <v>0.5748435847</v>
      </c>
      <c r="AA3275" s="15">
        <f>(MAX(0,MIN(1,1-(Q3275-scaling_params!$B$8)/(scaling_params!$C$8-scaling_params!$B$8)))+MAX(0,MIN(1,(R3275-scaling_params!$B$9)/(scaling_params!$C$9-scaling_params!$B$9)))+MAX(0,MIN(1,(S3275-scaling_params!$B$10)/(scaling_params!$C$10-scaling_params!$B$10))))/3</f>
        <v>0.4826682687</v>
      </c>
      <c r="AB3275" s="15">
        <f>(MAX(0,MIN(1,(U3275-scaling_params!$B$12)/(scaling_params!$C$12-scaling_params!$B$12)))+MAX(0,MIN(1,(V3275-scaling_params!$B$13)/(scaling_params!$C$13-scaling_params!$B$13))))/2</f>
        <v>0.3372727273</v>
      </c>
      <c r="AC3275" s="13">
        <f>(scaling_params!$G$2*X3275+scaling_params!$G$3*Y3275+scaling_params!$G$4*Z3275+scaling_params!$G$5*AA3275+scaling_params!$G$6*AB3275)*100</f>
        <v>45.29458084</v>
      </c>
      <c r="AD3275" s="11" t="s">
        <v>684</v>
      </c>
      <c r="AE3275" s="11">
        <f t="shared" si="2"/>
        <v>1</v>
      </c>
    </row>
    <row r="3276" ht="15.75" customHeight="1">
      <c r="A3276" s="11" t="s">
        <v>822</v>
      </c>
      <c r="B3276" s="11" t="s">
        <v>785</v>
      </c>
      <c r="C3276" s="11" t="s">
        <v>328</v>
      </c>
      <c r="D3276" s="11" t="s">
        <v>181</v>
      </c>
      <c r="E3276" s="12">
        <v>2024.0</v>
      </c>
      <c r="F3276" s="11" t="s">
        <v>171</v>
      </c>
      <c r="G3276" s="11" t="s">
        <v>184</v>
      </c>
      <c r="H3276" s="11">
        <v>2.0</v>
      </c>
      <c r="I3276" s="13">
        <v>8.9</v>
      </c>
      <c r="J3276" s="11">
        <v>0.0</v>
      </c>
      <c r="K3276" s="13">
        <v>2.5</v>
      </c>
      <c r="L3276" s="13">
        <v>7.4</v>
      </c>
      <c r="M3276" s="11">
        <v>18.0</v>
      </c>
      <c r="N3276" s="14">
        <v>0.85</v>
      </c>
      <c r="O3276" s="13">
        <v>66.7</v>
      </c>
      <c r="P3276" s="13">
        <v>6.5</v>
      </c>
      <c r="Q3276" s="13">
        <v>13.6</v>
      </c>
      <c r="R3276" s="13">
        <v>14.0</v>
      </c>
      <c r="S3276" s="13">
        <v>4.4</v>
      </c>
      <c r="T3276" s="13">
        <v>4.0</v>
      </c>
      <c r="U3276" s="13">
        <v>2.0</v>
      </c>
      <c r="V3276" s="13">
        <v>79.4</v>
      </c>
      <c r="W3276" s="11" t="str">
        <f t="shared" si="1"/>
        <v>Benchmark|CaixaBank|Corporate|2024</v>
      </c>
      <c r="X3276" s="15">
        <f>(MAX(0,MIN(1,1-(K3276-scaling_params!$B$2)/(scaling_params!$C$2-scaling_params!$B$2)))+MAX(0,MIN(1,(L3276-scaling_params!$B$3)/(scaling_params!$C$3-scaling_params!$B$3))))/2</f>
        <v>0.5735294118</v>
      </c>
      <c r="Y3276" s="15">
        <f>(MAX(0,MIN(1,(M3276-scaling_params!$B$4)/(scaling_params!$C$4-scaling_params!$B$4)))+MAX(0,MIN(1,(N3276-scaling_params!$B$5)/(scaling_params!$C$5-scaling_params!$B$5))))/2</f>
        <v>0.6595238095</v>
      </c>
      <c r="Z3276" s="15">
        <f>(MAX(0,MIN(1,(O3276-scaling_params!$B$6)/(scaling_params!$C$6-scaling_params!$B$6)))+MAX(0,MIN(1,1-(P3276-scaling_params!$B$7)/(scaling_params!$C$7-scaling_params!$B$7)))+MAX(0,MIN(1,(T3276-scaling_params!$B$11)/(scaling_params!$C$11-scaling_params!$B$11))))/3</f>
        <v>0.648005148</v>
      </c>
      <c r="AA3276" s="15">
        <f>(MAX(0,MIN(1,1-(Q3276-scaling_params!$B$8)/(scaling_params!$C$8-scaling_params!$B$8)))+MAX(0,MIN(1,(R3276-scaling_params!$B$9)/(scaling_params!$C$9-scaling_params!$B$9)))+MAX(0,MIN(1,(S3276-scaling_params!$B$10)/(scaling_params!$C$10-scaling_params!$B$10))))/3</f>
        <v>0.6839842957</v>
      </c>
      <c r="AB3276" s="15">
        <f>(MAX(0,MIN(1,(U3276-scaling_params!$B$12)/(scaling_params!$C$12-scaling_params!$B$12)))+MAX(0,MIN(1,(V3276-scaling_params!$B$13)/(scaling_params!$C$13-scaling_params!$B$13))))/2</f>
        <v>0.5772727273</v>
      </c>
      <c r="AC3276" s="13">
        <f>(scaling_params!$G$2*X3276+scaling_params!$G$3*Y3276+scaling_params!$G$4*Z3276+scaling_params!$G$5*AA3276+scaling_params!$G$6*AB3276)*100</f>
        <v>63.05481346</v>
      </c>
      <c r="AD3276" s="11" t="s">
        <v>684</v>
      </c>
      <c r="AE3276" s="11">
        <f t="shared" si="2"/>
        <v>1</v>
      </c>
    </row>
    <row r="3277" ht="15.75" customHeight="1">
      <c r="A3277" s="11" t="s">
        <v>822</v>
      </c>
      <c r="B3277" s="11" t="s">
        <v>785</v>
      </c>
      <c r="C3277" s="11" t="s">
        <v>328</v>
      </c>
      <c r="D3277" s="11" t="s">
        <v>181</v>
      </c>
      <c r="E3277" s="12">
        <v>2025.0</v>
      </c>
      <c r="F3277" s="11" t="s">
        <v>171</v>
      </c>
      <c r="G3277" s="11" t="s">
        <v>184</v>
      </c>
      <c r="H3277" s="11">
        <v>2.0</v>
      </c>
      <c r="I3277" s="13">
        <v>8.6</v>
      </c>
      <c r="J3277" s="11">
        <v>0.0</v>
      </c>
      <c r="K3277" s="13">
        <v>1.8</v>
      </c>
      <c r="L3277" s="13">
        <v>7.5</v>
      </c>
      <c r="M3277" s="11">
        <v>6.0</v>
      </c>
      <c r="N3277" s="14">
        <v>0.85</v>
      </c>
      <c r="O3277" s="13">
        <v>71.4</v>
      </c>
      <c r="P3277" s="13">
        <v>7.7</v>
      </c>
      <c r="Q3277" s="13">
        <v>13.9</v>
      </c>
      <c r="R3277" s="13">
        <v>13.5</v>
      </c>
      <c r="S3277" s="13">
        <v>3.8</v>
      </c>
      <c r="T3277" s="13">
        <v>3.7</v>
      </c>
      <c r="U3277" s="13">
        <v>2.1</v>
      </c>
      <c r="V3277" s="13">
        <v>75.2</v>
      </c>
      <c r="W3277" s="11" t="str">
        <f t="shared" si="1"/>
        <v>Benchmark|CaixaBank|Corporate|2025</v>
      </c>
      <c r="X3277" s="15">
        <f>(MAX(0,MIN(1,1-(K3277-scaling_params!$B$2)/(scaling_params!$C$2-scaling_params!$B$2)))+MAX(0,MIN(1,(L3277-scaling_params!$B$3)/(scaling_params!$C$3-scaling_params!$B$3))))/2</f>
        <v>0.6975490196</v>
      </c>
      <c r="Y3277" s="15">
        <f>(MAX(0,MIN(1,(M3277-scaling_params!$B$4)/(scaling_params!$C$4-scaling_params!$B$4)))+MAX(0,MIN(1,(N3277-scaling_params!$B$5)/(scaling_params!$C$5-scaling_params!$B$5))))/2</f>
        <v>0.6023809524</v>
      </c>
      <c r="Z3277" s="15">
        <f>(MAX(0,MIN(1,(O3277-scaling_params!$B$6)/(scaling_params!$C$6-scaling_params!$B$6)))+MAX(0,MIN(1,1-(P3277-scaling_params!$B$7)/(scaling_params!$C$7-scaling_params!$B$7)))+MAX(0,MIN(1,(T3277-scaling_params!$B$11)/(scaling_params!$C$11-scaling_params!$B$11))))/3</f>
        <v>0.5888833671</v>
      </c>
      <c r="AA3277" s="15">
        <f>(MAX(0,MIN(1,1-(Q3277-scaling_params!$B$8)/(scaling_params!$C$8-scaling_params!$B$8)))+MAX(0,MIN(1,(R3277-scaling_params!$B$9)/(scaling_params!$C$9-scaling_params!$B$9)))+MAX(0,MIN(1,(S3277-scaling_params!$B$10)/(scaling_params!$C$10-scaling_params!$B$10))))/3</f>
        <v>0.5927000835</v>
      </c>
      <c r="AB3277" s="15">
        <f>(MAX(0,MIN(1,(U3277-scaling_params!$B$12)/(scaling_params!$C$12-scaling_params!$B$12)))+MAX(0,MIN(1,(V3277-scaling_params!$B$13)/(scaling_params!$C$13-scaling_params!$B$13))))/2</f>
        <v>0.5640909091</v>
      </c>
      <c r="AC3277" s="13">
        <f>(scaling_params!$G$2*X3277+scaling_params!$G$3*Y3277+scaling_params!$G$4*Z3277+scaling_params!$G$5*AA3277+scaling_params!$G$6*AB3277)*100</f>
        <v>61.47490767</v>
      </c>
      <c r="AD3277" s="11" t="s">
        <v>684</v>
      </c>
      <c r="AE3277" s="11">
        <f t="shared" si="2"/>
        <v>1</v>
      </c>
    </row>
    <row r="3278" ht="15.75" customHeight="1">
      <c r="A3278" s="11" t="s">
        <v>823</v>
      </c>
      <c r="B3278" s="11" t="s">
        <v>785</v>
      </c>
      <c r="C3278" s="11" t="s">
        <v>328</v>
      </c>
      <c r="D3278" s="11" t="s">
        <v>177</v>
      </c>
      <c r="E3278" s="12">
        <v>2024.0</v>
      </c>
      <c r="F3278" s="11" t="s">
        <v>166</v>
      </c>
      <c r="G3278" s="11" t="s">
        <v>167</v>
      </c>
      <c r="H3278" s="11">
        <v>3.0</v>
      </c>
      <c r="I3278" s="13">
        <v>8.9</v>
      </c>
      <c r="J3278" s="11">
        <v>0.0</v>
      </c>
      <c r="K3278" s="13">
        <v>2.7</v>
      </c>
      <c r="L3278" s="13">
        <v>6.9</v>
      </c>
      <c r="M3278" s="11">
        <v>12.0</v>
      </c>
      <c r="N3278" s="14">
        <v>0.7</v>
      </c>
      <c r="O3278" s="13">
        <v>65.7</v>
      </c>
      <c r="P3278" s="13">
        <v>7.9</v>
      </c>
      <c r="Q3278" s="13">
        <v>16.4</v>
      </c>
      <c r="R3278" s="13">
        <v>10.8</v>
      </c>
      <c r="S3278" s="13">
        <v>3.2</v>
      </c>
      <c r="T3278" s="13">
        <v>3.0</v>
      </c>
      <c r="U3278" s="13">
        <v>1.5</v>
      </c>
      <c r="V3278" s="13">
        <v>73.6</v>
      </c>
      <c r="W3278" s="11" t="str">
        <f t="shared" si="1"/>
        <v>Benchmark|CaixaBank|Retail|2024</v>
      </c>
      <c r="X3278" s="15">
        <f>(MAX(0,MIN(1,1-(K3278-scaling_params!$B$2)/(scaling_params!$C$2-scaling_params!$B$2)))+MAX(0,MIN(1,(L3278-scaling_params!$B$3)/(scaling_params!$C$3-scaling_params!$B$3))))/2</f>
        <v>0.5034313725</v>
      </c>
      <c r="Y3278" s="15">
        <f>(MAX(0,MIN(1,(M3278-scaling_params!$B$4)/(scaling_params!$C$4-scaling_params!$B$4)))+MAX(0,MIN(1,(N3278-scaling_params!$B$5)/(scaling_params!$C$5-scaling_params!$B$5))))/2</f>
        <v>0.443452381</v>
      </c>
      <c r="Z3278" s="15">
        <f>(MAX(0,MIN(1,(O3278-scaling_params!$B$6)/(scaling_params!$C$6-scaling_params!$B$6)))+MAX(0,MIN(1,1-(P3278-scaling_params!$B$7)/(scaling_params!$C$7-scaling_params!$B$7)))+MAX(0,MIN(1,(T3278-scaling_params!$B$11)/(scaling_params!$C$11-scaling_params!$B$11))))/3</f>
        <v>0.4101392765</v>
      </c>
      <c r="AA3278" s="15">
        <f>(MAX(0,MIN(1,1-(Q3278-scaling_params!$B$8)/(scaling_params!$C$8-scaling_params!$B$8)))+MAX(0,MIN(1,(R3278-scaling_params!$B$9)/(scaling_params!$C$9-scaling_params!$B$9)))+MAX(0,MIN(1,(S3278-scaling_params!$B$10)/(scaling_params!$C$10-scaling_params!$B$10))))/3</f>
        <v>0.3252555337</v>
      </c>
      <c r="AB3278" s="15">
        <f>(MAX(0,MIN(1,(U3278-scaling_params!$B$12)/(scaling_params!$C$12-scaling_params!$B$12)))+MAX(0,MIN(1,(V3278-scaling_params!$B$13)/(scaling_params!$C$13-scaling_params!$B$13))))/2</f>
        <v>0.3995454545</v>
      </c>
      <c r="AC3278" s="13">
        <f>(scaling_params!$G$2*X3278+scaling_params!$G$3*Y3278+scaling_params!$G$4*Z3278+scaling_params!$G$5*AA3278+scaling_params!$G$6*AB3278)*100</f>
        <v>42.32917496</v>
      </c>
      <c r="AD3278" s="11" t="s">
        <v>684</v>
      </c>
      <c r="AE3278" s="11">
        <f t="shared" si="2"/>
        <v>1</v>
      </c>
    </row>
    <row r="3279" ht="15.75" customHeight="1">
      <c r="A3279" s="11" t="s">
        <v>823</v>
      </c>
      <c r="B3279" s="11" t="s">
        <v>785</v>
      </c>
      <c r="C3279" s="11" t="s">
        <v>328</v>
      </c>
      <c r="D3279" s="11" t="s">
        <v>177</v>
      </c>
      <c r="E3279" s="12">
        <v>2025.0</v>
      </c>
      <c r="F3279" s="11" t="s">
        <v>166</v>
      </c>
      <c r="G3279" s="11" t="s">
        <v>167</v>
      </c>
      <c r="H3279" s="11">
        <v>3.0</v>
      </c>
      <c r="I3279" s="13">
        <v>8.6</v>
      </c>
      <c r="J3279" s="11">
        <v>0.0</v>
      </c>
      <c r="K3279" s="13">
        <v>2.7</v>
      </c>
      <c r="L3279" s="13">
        <v>6.3</v>
      </c>
      <c r="M3279" s="11">
        <v>14.0</v>
      </c>
      <c r="N3279" s="14">
        <v>0.75</v>
      </c>
      <c r="O3279" s="13">
        <v>69.4</v>
      </c>
      <c r="P3279" s="13">
        <v>6.9</v>
      </c>
      <c r="Q3279" s="13">
        <v>15.8</v>
      </c>
      <c r="R3279" s="13">
        <v>13.1</v>
      </c>
      <c r="S3279" s="13">
        <v>4.3</v>
      </c>
      <c r="T3279" s="13">
        <v>3.8</v>
      </c>
      <c r="U3279" s="13">
        <v>1.5</v>
      </c>
      <c r="V3279" s="13">
        <v>76.9</v>
      </c>
      <c r="W3279" s="11" t="str">
        <f t="shared" si="1"/>
        <v>Benchmark|CaixaBank|Retail|2025</v>
      </c>
      <c r="X3279" s="15">
        <f>(MAX(0,MIN(1,1-(K3279-scaling_params!$B$2)/(scaling_params!$C$2-scaling_params!$B$2)))+MAX(0,MIN(1,(L3279-scaling_params!$B$3)/(scaling_params!$C$3-scaling_params!$B$3))))/2</f>
        <v>0.4593137255</v>
      </c>
      <c r="Y3279" s="15">
        <f>(MAX(0,MIN(1,(M3279-scaling_params!$B$4)/(scaling_params!$C$4-scaling_params!$B$4)))+MAX(0,MIN(1,(N3279-scaling_params!$B$5)/(scaling_params!$C$5-scaling_params!$B$5))))/2</f>
        <v>0.5154761905</v>
      </c>
      <c r="Z3279" s="15">
        <f>(MAX(0,MIN(1,(O3279-scaling_params!$B$6)/(scaling_params!$C$6-scaling_params!$B$6)))+MAX(0,MIN(1,1-(P3279-scaling_params!$B$7)/(scaling_params!$C$7-scaling_params!$B$7)))+MAX(0,MIN(1,(T3279-scaling_params!$B$11)/(scaling_params!$C$11-scaling_params!$B$11))))/3</f>
        <v>0.6374759484</v>
      </c>
      <c r="AA3279" s="15">
        <f>(MAX(0,MIN(1,1-(Q3279-scaling_params!$B$8)/(scaling_params!$C$8-scaling_params!$B$8)))+MAX(0,MIN(1,(R3279-scaling_params!$B$9)/(scaling_params!$C$9-scaling_params!$B$9)))+MAX(0,MIN(1,(S3279-scaling_params!$B$10)/(scaling_params!$C$10-scaling_params!$B$10))))/3</f>
        <v>0.5528723572</v>
      </c>
      <c r="AB3279" s="15">
        <f>(MAX(0,MIN(1,(U3279-scaling_params!$B$12)/(scaling_params!$C$12-scaling_params!$B$12)))+MAX(0,MIN(1,(V3279-scaling_params!$B$13)/(scaling_params!$C$13-scaling_params!$B$13))))/2</f>
        <v>0.4295454545</v>
      </c>
      <c r="AC3279" s="13">
        <f>(scaling_params!$G$2*X3279+scaling_params!$G$3*Y3279+scaling_params!$G$4*Z3279+scaling_params!$G$5*AA3279+scaling_params!$G$6*AB3279)*100</f>
        <v>52.68743766</v>
      </c>
      <c r="AD3279" s="11" t="s">
        <v>684</v>
      </c>
      <c r="AE3279" s="11">
        <f t="shared" si="2"/>
        <v>1</v>
      </c>
    </row>
    <row r="3280" ht="15.75" customHeight="1">
      <c r="A3280" s="11" t="s">
        <v>824</v>
      </c>
      <c r="B3280" s="11" t="s">
        <v>785</v>
      </c>
      <c r="C3280" s="11" t="s">
        <v>328</v>
      </c>
      <c r="D3280" s="11" t="s">
        <v>177</v>
      </c>
      <c r="E3280" s="12">
        <v>2024.0</v>
      </c>
      <c r="F3280" s="11" t="s">
        <v>171</v>
      </c>
      <c r="G3280" s="11" t="s">
        <v>175</v>
      </c>
      <c r="H3280" s="11">
        <v>1.0</v>
      </c>
      <c r="I3280" s="13">
        <v>8.9</v>
      </c>
      <c r="J3280" s="11">
        <v>0.0</v>
      </c>
      <c r="K3280" s="13">
        <v>2.7</v>
      </c>
      <c r="L3280" s="13">
        <v>6.1</v>
      </c>
      <c r="M3280" s="11">
        <v>-10.0</v>
      </c>
      <c r="N3280" s="14">
        <v>0.72</v>
      </c>
      <c r="O3280" s="13">
        <v>65.7</v>
      </c>
      <c r="P3280" s="13">
        <v>7.9</v>
      </c>
      <c r="Q3280" s="13">
        <v>16.4</v>
      </c>
      <c r="R3280" s="13">
        <v>10.8</v>
      </c>
      <c r="S3280" s="13">
        <v>3.4</v>
      </c>
      <c r="T3280" s="13">
        <v>2.0</v>
      </c>
      <c r="U3280" s="13">
        <v>1.5</v>
      </c>
      <c r="V3280" s="13">
        <v>66.9</v>
      </c>
      <c r="W3280" s="11" t="str">
        <f t="shared" si="1"/>
        <v>Benchmark|CaixaBank|Retail|2024</v>
      </c>
      <c r="X3280" s="15">
        <f>(MAX(0,MIN(1,1-(K3280-scaling_params!$B$2)/(scaling_params!$C$2-scaling_params!$B$2)))+MAX(0,MIN(1,(L3280-scaling_params!$B$3)/(scaling_params!$C$3-scaling_params!$B$3))))/2</f>
        <v>0.4446078431</v>
      </c>
      <c r="Y3280" s="15">
        <f>(MAX(0,MIN(1,(M3280-scaling_params!$B$4)/(scaling_params!$C$4-scaling_params!$B$4)))+MAX(0,MIN(1,(N3280-scaling_params!$B$5)/(scaling_params!$C$5-scaling_params!$B$5))))/2</f>
        <v>0.3636904762</v>
      </c>
      <c r="Z3280" s="15">
        <f>(MAX(0,MIN(1,(O3280-scaling_params!$B$6)/(scaling_params!$C$6-scaling_params!$B$6)))+MAX(0,MIN(1,1-(P3280-scaling_params!$B$7)/(scaling_params!$C$7-scaling_params!$B$7)))+MAX(0,MIN(1,(T3280-scaling_params!$B$11)/(scaling_params!$C$11-scaling_params!$B$11))))/3</f>
        <v>0.3149011812</v>
      </c>
      <c r="AA3280" s="15">
        <f>(MAX(0,MIN(1,1-(Q3280-scaling_params!$B$8)/(scaling_params!$C$8-scaling_params!$B$8)))+MAX(0,MIN(1,(R3280-scaling_params!$B$9)/(scaling_params!$C$9-scaling_params!$B$9)))+MAX(0,MIN(1,(S3280-scaling_params!$B$10)/(scaling_params!$C$10-scaling_params!$B$10))))/3</f>
        <v>0.3448633769</v>
      </c>
      <c r="AB3280" s="15">
        <f>(MAX(0,MIN(1,(U3280-scaling_params!$B$12)/(scaling_params!$C$12-scaling_params!$B$12)))+MAX(0,MIN(1,(V3280-scaling_params!$B$13)/(scaling_params!$C$13-scaling_params!$B$13))))/2</f>
        <v>0.3386363636</v>
      </c>
      <c r="AC3280" s="13">
        <f>(scaling_params!$G$2*X3280+scaling_params!$G$3*Y3280+scaling_params!$G$4*Z3280+scaling_params!$G$5*AA3280+scaling_params!$G$6*AB3280)*100</f>
        <v>36.46069279</v>
      </c>
      <c r="AD3280" s="11" t="s">
        <v>684</v>
      </c>
      <c r="AE3280" s="11">
        <f t="shared" si="2"/>
        <v>1</v>
      </c>
    </row>
    <row r="3281" ht="15.75" customHeight="1">
      <c r="A3281" s="11" t="s">
        <v>824</v>
      </c>
      <c r="B3281" s="11" t="s">
        <v>785</v>
      </c>
      <c r="C3281" s="11" t="s">
        <v>328</v>
      </c>
      <c r="D3281" s="11" t="s">
        <v>177</v>
      </c>
      <c r="E3281" s="12">
        <v>2025.0</v>
      </c>
      <c r="F3281" s="11" t="s">
        <v>171</v>
      </c>
      <c r="G3281" s="11" t="s">
        <v>175</v>
      </c>
      <c r="H3281" s="11">
        <v>1.0</v>
      </c>
      <c r="I3281" s="13">
        <v>8.6</v>
      </c>
      <c r="J3281" s="11">
        <v>0.0</v>
      </c>
      <c r="K3281" s="13">
        <v>2.7</v>
      </c>
      <c r="L3281" s="13">
        <v>5.0</v>
      </c>
      <c r="M3281" s="11">
        <v>-2.0</v>
      </c>
      <c r="N3281" s="14">
        <v>0.74</v>
      </c>
      <c r="O3281" s="13">
        <v>69.4</v>
      </c>
      <c r="P3281" s="13">
        <v>6.9</v>
      </c>
      <c r="Q3281" s="13">
        <v>15.8</v>
      </c>
      <c r="R3281" s="13">
        <v>13.1</v>
      </c>
      <c r="S3281" s="13">
        <v>2.6</v>
      </c>
      <c r="T3281" s="13">
        <v>3.1</v>
      </c>
      <c r="U3281" s="13">
        <v>1.5</v>
      </c>
      <c r="V3281" s="13">
        <v>64.3</v>
      </c>
      <c r="W3281" s="11" t="str">
        <f t="shared" si="1"/>
        <v>Benchmark|CaixaBank|Retail|2025</v>
      </c>
      <c r="X3281" s="15">
        <f>(MAX(0,MIN(1,1-(K3281-scaling_params!$B$2)/(scaling_params!$C$2-scaling_params!$B$2)))+MAX(0,MIN(1,(L3281-scaling_params!$B$3)/(scaling_params!$C$3-scaling_params!$B$3))))/2</f>
        <v>0.3637254902</v>
      </c>
      <c r="Y3281" s="15">
        <f>(MAX(0,MIN(1,(M3281-scaling_params!$B$4)/(scaling_params!$C$4-scaling_params!$B$4)))+MAX(0,MIN(1,(N3281-scaling_params!$B$5)/(scaling_params!$C$5-scaling_params!$B$5))))/2</f>
        <v>0.4267857143</v>
      </c>
      <c r="Z3281" s="15">
        <f>(MAX(0,MIN(1,(O3281-scaling_params!$B$6)/(scaling_params!$C$6-scaling_params!$B$6)))+MAX(0,MIN(1,1-(P3281-scaling_params!$B$7)/(scaling_params!$C$7-scaling_params!$B$7)))+MAX(0,MIN(1,(T3281-scaling_params!$B$11)/(scaling_params!$C$11-scaling_params!$B$11))))/3</f>
        <v>0.5708092817</v>
      </c>
      <c r="AA3281" s="15">
        <f>(MAX(0,MIN(1,1-(Q3281-scaling_params!$B$8)/(scaling_params!$C$8-scaling_params!$B$8)))+MAX(0,MIN(1,(R3281-scaling_params!$B$9)/(scaling_params!$C$9-scaling_params!$B$9)))+MAX(0,MIN(1,(S3281-scaling_params!$B$10)/(scaling_params!$C$10-scaling_params!$B$10))))/3</f>
        <v>0.3862056906</v>
      </c>
      <c r="AB3281" s="15">
        <f>(MAX(0,MIN(1,(U3281-scaling_params!$B$12)/(scaling_params!$C$12-scaling_params!$B$12)))+MAX(0,MIN(1,(V3281-scaling_params!$B$13)/(scaling_params!$C$13-scaling_params!$B$13))))/2</f>
        <v>0.315</v>
      </c>
      <c r="AC3281" s="13">
        <f>(scaling_params!$G$2*X3281+scaling_params!$G$3*Y3281+scaling_params!$G$4*Z3281+scaling_params!$G$5*AA3281+scaling_params!$G$6*AB3281)*100</f>
        <v>42.50525158</v>
      </c>
      <c r="AD3281" s="11" t="s">
        <v>684</v>
      </c>
      <c r="AE3281" s="11">
        <f t="shared" si="2"/>
        <v>1</v>
      </c>
    </row>
    <row r="3282" ht="15.75" customHeight="1">
      <c r="A3282" s="11" t="s">
        <v>825</v>
      </c>
      <c r="B3282" s="11" t="s">
        <v>785</v>
      </c>
      <c r="C3282" s="11" t="s">
        <v>328</v>
      </c>
      <c r="D3282" s="11" t="s">
        <v>170</v>
      </c>
      <c r="E3282" s="12">
        <v>2024.0</v>
      </c>
      <c r="F3282" s="11" t="s">
        <v>171</v>
      </c>
      <c r="G3282" s="11" t="s">
        <v>172</v>
      </c>
      <c r="H3282" s="11">
        <v>3.0</v>
      </c>
      <c r="I3282" s="13">
        <v>8.9</v>
      </c>
      <c r="J3282" s="11">
        <v>0.0</v>
      </c>
      <c r="K3282" s="13">
        <v>3.2</v>
      </c>
      <c r="L3282" s="13">
        <v>6.2</v>
      </c>
      <c r="M3282" s="11">
        <v>5.0</v>
      </c>
      <c r="N3282" s="14">
        <v>0.83</v>
      </c>
      <c r="O3282" s="13">
        <v>70.8</v>
      </c>
      <c r="P3282" s="13">
        <v>7.1</v>
      </c>
      <c r="Q3282" s="13">
        <v>14.1</v>
      </c>
      <c r="R3282" s="13">
        <v>14.4</v>
      </c>
      <c r="S3282" s="13">
        <v>3.4</v>
      </c>
      <c r="T3282" s="13">
        <v>2.8</v>
      </c>
      <c r="U3282" s="13">
        <v>2.2</v>
      </c>
      <c r="V3282" s="13">
        <v>62.1</v>
      </c>
      <c r="W3282" s="11" t="str">
        <f t="shared" si="1"/>
        <v>Benchmark|CaixaBank|Risk|2024</v>
      </c>
      <c r="X3282" s="15">
        <f>(MAX(0,MIN(1,1-(K3282-scaling_params!$B$2)/(scaling_params!$C$2-scaling_params!$B$2)))+MAX(0,MIN(1,(L3282-scaling_params!$B$3)/(scaling_params!$C$3-scaling_params!$B$3))))/2</f>
        <v>0.368627451</v>
      </c>
      <c r="Y3282" s="15">
        <f>(MAX(0,MIN(1,(M3282-scaling_params!$B$4)/(scaling_params!$C$4-scaling_params!$B$4)))+MAX(0,MIN(1,(N3282-scaling_params!$B$5)/(scaling_params!$C$5-scaling_params!$B$5))))/2</f>
        <v>0.5726190476</v>
      </c>
      <c r="Z3282" s="15">
        <f>(MAX(0,MIN(1,(O3282-scaling_params!$B$6)/(scaling_params!$C$6-scaling_params!$B$6)))+MAX(0,MIN(1,1-(P3282-scaling_params!$B$7)/(scaling_params!$C$7-scaling_params!$B$7)))+MAX(0,MIN(1,(T3282-scaling_params!$B$11)/(scaling_params!$C$11-scaling_params!$B$11))))/3</f>
        <v>0.5473221453</v>
      </c>
      <c r="AA3282" s="15">
        <f>(MAX(0,MIN(1,1-(Q3282-scaling_params!$B$8)/(scaling_params!$C$8-scaling_params!$B$8)))+MAX(0,MIN(1,(R3282-scaling_params!$B$9)/(scaling_params!$C$9-scaling_params!$B$9)))+MAX(0,MIN(1,(S3282-scaling_params!$B$10)/(scaling_params!$C$10-scaling_params!$B$10))))/3</f>
        <v>0.5838833232</v>
      </c>
      <c r="AB3282" s="15">
        <f>(MAX(0,MIN(1,(U3282-scaling_params!$B$12)/(scaling_params!$C$12-scaling_params!$B$12)))+MAX(0,MIN(1,(V3282-scaling_params!$B$13)/(scaling_params!$C$13-scaling_params!$B$13))))/2</f>
        <v>0.47</v>
      </c>
      <c r="AC3282" s="13">
        <f>(scaling_params!$G$2*X3282+scaling_params!$G$3*Y3282+scaling_params!$G$4*Z3282+scaling_params!$G$5*AA3282+scaling_params!$G$6*AB3282)*100</f>
        <v>50.80370962</v>
      </c>
      <c r="AD3282" s="11" t="s">
        <v>684</v>
      </c>
      <c r="AE3282" s="11">
        <f t="shared" si="2"/>
        <v>1</v>
      </c>
    </row>
    <row r="3283" ht="15.75" customHeight="1">
      <c r="A3283" s="11" t="s">
        <v>825</v>
      </c>
      <c r="B3283" s="11" t="s">
        <v>785</v>
      </c>
      <c r="C3283" s="11" t="s">
        <v>328</v>
      </c>
      <c r="D3283" s="11" t="s">
        <v>170</v>
      </c>
      <c r="E3283" s="12">
        <v>2025.0</v>
      </c>
      <c r="F3283" s="11" t="s">
        <v>171</v>
      </c>
      <c r="G3283" s="11" t="s">
        <v>172</v>
      </c>
      <c r="H3283" s="11">
        <v>3.0</v>
      </c>
      <c r="I3283" s="13">
        <v>8.6</v>
      </c>
      <c r="J3283" s="11">
        <v>0.0</v>
      </c>
      <c r="K3283" s="13">
        <v>1.0</v>
      </c>
      <c r="L3283" s="13">
        <v>5.3</v>
      </c>
      <c r="M3283" s="11">
        <v>-3.0</v>
      </c>
      <c r="N3283" s="14">
        <v>0.75</v>
      </c>
      <c r="O3283" s="13">
        <v>72.3</v>
      </c>
      <c r="P3283" s="13">
        <v>7.0</v>
      </c>
      <c r="Q3283" s="13">
        <v>13.1</v>
      </c>
      <c r="R3283" s="13">
        <v>15.2</v>
      </c>
      <c r="S3283" s="13">
        <v>3.3</v>
      </c>
      <c r="T3283" s="13">
        <v>3.5</v>
      </c>
      <c r="U3283" s="13">
        <v>1.6</v>
      </c>
      <c r="V3283" s="13">
        <v>65.0</v>
      </c>
      <c r="W3283" s="11" t="str">
        <f t="shared" si="1"/>
        <v>Benchmark|CaixaBank|Risk|2025</v>
      </c>
      <c r="X3283" s="15">
        <f>(MAX(0,MIN(1,1-(K3283-scaling_params!$B$2)/(scaling_params!$C$2-scaling_params!$B$2)))+MAX(0,MIN(1,(L3283-scaling_params!$B$3)/(scaling_params!$C$3-scaling_params!$B$3))))/2</f>
        <v>0.6691176471</v>
      </c>
      <c r="Y3283" s="15">
        <f>(MAX(0,MIN(1,(M3283-scaling_params!$B$4)/(scaling_params!$C$4-scaling_params!$B$4)))+MAX(0,MIN(1,(N3283-scaling_params!$B$5)/(scaling_params!$C$5-scaling_params!$B$5))))/2</f>
        <v>0.4345238095</v>
      </c>
      <c r="Z3283" s="15">
        <f>(MAX(0,MIN(1,(O3283-scaling_params!$B$6)/(scaling_params!$C$6-scaling_params!$B$6)))+MAX(0,MIN(1,1-(P3283-scaling_params!$B$7)/(scaling_params!$C$7-scaling_params!$B$7)))+MAX(0,MIN(1,(T3283-scaling_params!$B$11)/(scaling_params!$C$11-scaling_params!$B$11))))/3</f>
        <v>0.6477502963</v>
      </c>
      <c r="AA3283" s="15">
        <f>(MAX(0,MIN(1,1-(Q3283-scaling_params!$B$8)/(scaling_params!$C$8-scaling_params!$B$8)))+MAX(0,MIN(1,(R3283-scaling_params!$B$9)/(scaling_params!$C$9-scaling_params!$B$9)))+MAX(0,MIN(1,(S3283-scaling_params!$B$10)/(scaling_params!$C$10-scaling_params!$B$10))))/3</f>
        <v>0.6457134638</v>
      </c>
      <c r="AB3283" s="15">
        <f>(MAX(0,MIN(1,(U3283-scaling_params!$B$12)/(scaling_params!$C$12-scaling_params!$B$12)))+MAX(0,MIN(1,(V3283-scaling_params!$B$13)/(scaling_params!$C$13-scaling_params!$B$13))))/2</f>
        <v>0.3463636364</v>
      </c>
      <c r="AC3283" s="13">
        <f>(scaling_params!$G$2*X3283+scaling_params!$G$3*Y3283+scaling_params!$G$4*Z3283+scaling_params!$G$5*AA3283+scaling_params!$G$6*AB3283)*100</f>
        <v>56.60935406</v>
      </c>
      <c r="AD3283" s="11" t="s">
        <v>684</v>
      </c>
      <c r="AE3283" s="11">
        <f t="shared" si="2"/>
        <v>1</v>
      </c>
    </row>
    <row r="3284" ht="15.75" customHeight="1">
      <c r="A3284" s="11" t="s">
        <v>826</v>
      </c>
      <c r="B3284" s="11" t="s">
        <v>785</v>
      </c>
      <c r="C3284" s="11" t="s">
        <v>328</v>
      </c>
      <c r="D3284" s="11" t="s">
        <v>170</v>
      </c>
      <c r="E3284" s="12">
        <v>2024.0</v>
      </c>
      <c r="F3284" s="11" t="s">
        <v>166</v>
      </c>
      <c r="G3284" s="11" t="s">
        <v>175</v>
      </c>
      <c r="H3284" s="11">
        <v>4.0</v>
      </c>
      <c r="I3284" s="13">
        <v>8.9</v>
      </c>
      <c r="J3284" s="11">
        <v>0.0</v>
      </c>
      <c r="K3284" s="13">
        <v>3.2</v>
      </c>
      <c r="L3284" s="13">
        <v>7.9</v>
      </c>
      <c r="M3284" s="11">
        <v>36.0</v>
      </c>
      <c r="N3284" s="14">
        <v>0.95</v>
      </c>
      <c r="O3284" s="13">
        <v>70.8</v>
      </c>
      <c r="P3284" s="13">
        <v>7.1</v>
      </c>
      <c r="Q3284" s="13">
        <v>14.1</v>
      </c>
      <c r="R3284" s="13">
        <v>14.4</v>
      </c>
      <c r="S3284" s="13">
        <v>4.6</v>
      </c>
      <c r="T3284" s="13">
        <v>4.6</v>
      </c>
      <c r="U3284" s="13">
        <v>2.2</v>
      </c>
      <c r="V3284" s="13">
        <v>83.1</v>
      </c>
      <c r="W3284" s="11" t="str">
        <f t="shared" si="1"/>
        <v>Benchmark|CaixaBank|Risk|2024</v>
      </c>
      <c r="X3284" s="15">
        <f>(MAX(0,MIN(1,1-(K3284-scaling_params!$B$2)/(scaling_params!$C$2-scaling_params!$B$2)))+MAX(0,MIN(1,(L3284-scaling_params!$B$3)/(scaling_params!$C$3-scaling_params!$B$3))))/2</f>
        <v>0.493627451</v>
      </c>
      <c r="Y3284" s="15">
        <f>(MAX(0,MIN(1,(M3284-scaling_params!$B$4)/(scaling_params!$C$4-scaling_params!$B$4)))+MAX(0,MIN(1,(N3284-scaling_params!$B$5)/(scaling_params!$C$5-scaling_params!$B$5))))/2</f>
        <v>0.8702380952</v>
      </c>
      <c r="Z3284" s="15">
        <f>(MAX(0,MIN(1,(O3284-scaling_params!$B$6)/(scaling_params!$C$6-scaling_params!$B$6)))+MAX(0,MIN(1,1-(P3284-scaling_params!$B$7)/(scaling_params!$C$7-scaling_params!$B$7)))+MAX(0,MIN(1,(T3284-scaling_params!$B$11)/(scaling_params!$C$11-scaling_params!$B$11))))/3</f>
        <v>0.7187507168</v>
      </c>
      <c r="AA3284" s="15">
        <f>(MAX(0,MIN(1,1-(Q3284-scaling_params!$B$8)/(scaling_params!$C$8-scaling_params!$B$8)))+MAX(0,MIN(1,(R3284-scaling_params!$B$9)/(scaling_params!$C$9-scaling_params!$B$9)))+MAX(0,MIN(1,(S3284-scaling_params!$B$10)/(scaling_params!$C$10-scaling_params!$B$10))))/3</f>
        <v>0.701530382</v>
      </c>
      <c r="AB3284" s="15">
        <f>(MAX(0,MIN(1,(U3284-scaling_params!$B$12)/(scaling_params!$C$12-scaling_params!$B$12)))+MAX(0,MIN(1,(V3284-scaling_params!$B$13)/(scaling_params!$C$13-scaling_params!$B$13))))/2</f>
        <v>0.6609090909</v>
      </c>
      <c r="AC3284" s="13">
        <f>(scaling_params!$G$2*X3284+scaling_params!$G$3*Y3284+scaling_params!$G$4*Z3284+scaling_params!$G$5*AA3284+scaling_params!$G$6*AB3284)*100</f>
        <v>69.08714418</v>
      </c>
      <c r="AD3284" s="11" t="s">
        <v>684</v>
      </c>
      <c r="AE3284" s="11">
        <f t="shared" si="2"/>
        <v>1</v>
      </c>
    </row>
    <row r="3285" ht="15.75" customHeight="1">
      <c r="A3285" s="11" t="s">
        <v>826</v>
      </c>
      <c r="B3285" s="11" t="s">
        <v>785</v>
      </c>
      <c r="C3285" s="11" t="s">
        <v>328</v>
      </c>
      <c r="D3285" s="11" t="s">
        <v>170</v>
      </c>
      <c r="E3285" s="12">
        <v>2025.0</v>
      </c>
      <c r="F3285" s="11" t="s">
        <v>166</v>
      </c>
      <c r="G3285" s="11" t="s">
        <v>175</v>
      </c>
      <c r="H3285" s="11">
        <v>4.0</v>
      </c>
      <c r="I3285" s="13">
        <v>8.6</v>
      </c>
      <c r="J3285" s="11">
        <v>0.0</v>
      </c>
      <c r="K3285" s="13">
        <v>1.0</v>
      </c>
      <c r="L3285" s="13">
        <v>6.6</v>
      </c>
      <c r="M3285" s="11">
        <v>4.0</v>
      </c>
      <c r="N3285" s="14">
        <v>0.85</v>
      </c>
      <c r="O3285" s="13">
        <v>72.3</v>
      </c>
      <c r="P3285" s="13">
        <v>7.0</v>
      </c>
      <c r="Q3285" s="13">
        <v>13.1</v>
      </c>
      <c r="R3285" s="13">
        <v>15.2</v>
      </c>
      <c r="S3285" s="13">
        <v>4.5</v>
      </c>
      <c r="T3285" s="13">
        <v>3.3</v>
      </c>
      <c r="U3285" s="13">
        <v>1.6</v>
      </c>
      <c r="V3285" s="13">
        <v>80.6</v>
      </c>
      <c r="W3285" s="11" t="str">
        <f t="shared" si="1"/>
        <v>Benchmark|CaixaBank|Risk|2025</v>
      </c>
      <c r="X3285" s="15">
        <f>(MAX(0,MIN(1,1-(K3285-scaling_params!$B$2)/(scaling_params!$C$2-scaling_params!$B$2)))+MAX(0,MIN(1,(L3285-scaling_params!$B$3)/(scaling_params!$C$3-scaling_params!$B$3))))/2</f>
        <v>0.7647058824</v>
      </c>
      <c r="Y3285" s="15">
        <f>(MAX(0,MIN(1,(M3285-scaling_params!$B$4)/(scaling_params!$C$4-scaling_params!$B$4)))+MAX(0,MIN(1,(N3285-scaling_params!$B$5)/(scaling_params!$C$5-scaling_params!$B$5))))/2</f>
        <v>0.5928571429</v>
      </c>
      <c r="Z3285" s="15">
        <f>(MAX(0,MIN(1,(O3285-scaling_params!$B$6)/(scaling_params!$C$6-scaling_params!$B$6)))+MAX(0,MIN(1,1-(P3285-scaling_params!$B$7)/(scaling_params!$C$7-scaling_params!$B$7)))+MAX(0,MIN(1,(T3285-scaling_params!$B$11)/(scaling_params!$C$11-scaling_params!$B$11))))/3</f>
        <v>0.6287026772</v>
      </c>
      <c r="AA3285" s="15">
        <f>(MAX(0,MIN(1,1-(Q3285-scaling_params!$B$8)/(scaling_params!$C$8-scaling_params!$B$8)))+MAX(0,MIN(1,(R3285-scaling_params!$B$9)/(scaling_params!$C$9-scaling_params!$B$9)))+MAX(0,MIN(1,(S3285-scaling_params!$B$10)/(scaling_params!$C$10-scaling_params!$B$10))))/3</f>
        <v>0.7633605226</v>
      </c>
      <c r="AB3285" s="15">
        <f>(MAX(0,MIN(1,(U3285-scaling_params!$B$12)/(scaling_params!$C$12-scaling_params!$B$12)))+MAX(0,MIN(1,(V3285-scaling_params!$B$13)/(scaling_params!$C$13-scaling_params!$B$13))))/2</f>
        <v>0.4881818182</v>
      </c>
      <c r="AC3285" s="13">
        <f>(scaling_params!$G$2*X3285+scaling_params!$G$3*Y3285+scaling_params!$G$4*Z3285+scaling_params!$G$5*AA3285+scaling_params!$G$6*AB3285)*100</f>
        <v>65.87293466</v>
      </c>
      <c r="AD3285" s="11" t="s">
        <v>684</v>
      </c>
      <c r="AE3285" s="11">
        <f t="shared" si="2"/>
        <v>1</v>
      </c>
    </row>
    <row r="3286" ht="15.75" customHeight="1">
      <c r="A3286" s="11" t="s">
        <v>827</v>
      </c>
      <c r="B3286" s="11" t="s">
        <v>785</v>
      </c>
      <c r="C3286" s="11" t="s">
        <v>328</v>
      </c>
      <c r="D3286" s="11" t="s">
        <v>177</v>
      </c>
      <c r="E3286" s="12">
        <v>2024.0</v>
      </c>
      <c r="F3286" s="11" t="s">
        <v>171</v>
      </c>
      <c r="G3286" s="11" t="s">
        <v>172</v>
      </c>
      <c r="H3286" s="11">
        <v>2.0</v>
      </c>
      <c r="I3286" s="13">
        <v>8.9</v>
      </c>
      <c r="J3286" s="11">
        <v>0.0</v>
      </c>
      <c r="K3286" s="13">
        <v>2.7</v>
      </c>
      <c r="L3286" s="13">
        <v>6.5</v>
      </c>
      <c r="M3286" s="11">
        <v>-8.0</v>
      </c>
      <c r="N3286" s="14">
        <v>0.63</v>
      </c>
      <c r="O3286" s="13">
        <v>65.7</v>
      </c>
      <c r="P3286" s="13">
        <v>7.9</v>
      </c>
      <c r="Q3286" s="13">
        <v>16.4</v>
      </c>
      <c r="R3286" s="13">
        <v>10.8</v>
      </c>
      <c r="S3286" s="13">
        <v>3.2</v>
      </c>
      <c r="T3286" s="13">
        <v>3.0</v>
      </c>
      <c r="U3286" s="13">
        <v>1.5</v>
      </c>
      <c r="V3286" s="13">
        <v>60.9</v>
      </c>
      <c r="W3286" s="11" t="str">
        <f t="shared" si="1"/>
        <v>Benchmark|CaixaBank|Retail|2024</v>
      </c>
      <c r="X3286" s="15">
        <f>(MAX(0,MIN(1,1-(K3286-scaling_params!$B$2)/(scaling_params!$C$2-scaling_params!$B$2)))+MAX(0,MIN(1,(L3286-scaling_params!$B$3)/(scaling_params!$C$3-scaling_params!$B$3))))/2</f>
        <v>0.4740196078</v>
      </c>
      <c r="Y3286" s="15">
        <f>(MAX(0,MIN(1,(M3286-scaling_params!$B$4)/(scaling_params!$C$4-scaling_params!$B$4)))+MAX(0,MIN(1,(N3286-scaling_params!$B$5)/(scaling_params!$C$5-scaling_params!$B$5))))/2</f>
        <v>0.2607142857</v>
      </c>
      <c r="Z3286" s="15">
        <f>(MAX(0,MIN(1,(O3286-scaling_params!$B$6)/(scaling_params!$C$6-scaling_params!$B$6)))+MAX(0,MIN(1,1-(P3286-scaling_params!$B$7)/(scaling_params!$C$7-scaling_params!$B$7)))+MAX(0,MIN(1,(T3286-scaling_params!$B$11)/(scaling_params!$C$11-scaling_params!$B$11))))/3</f>
        <v>0.4101392765</v>
      </c>
      <c r="AA3286" s="15">
        <f>(MAX(0,MIN(1,1-(Q3286-scaling_params!$B$8)/(scaling_params!$C$8-scaling_params!$B$8)))+MAX(0,MIN(1,(R3286-scaling_params!$B$9)/(scaling_params!$C$9-scaling_params!$B$9)))+MAX(0,MIN(1,(S3286-scaling_params!$B$10)/(scaling_params!$C$10-scaling_params!$B$10))))/3</f>
        <v>0.3252555337</v>
      </c>
      <c r="AB3286" s="15">
        <f>(MAX(0,MIN(1,(U3286-scaling_params!$B$12)/(scaling_params!$C$12-scaling_params!$B$12)))+MAX(0,MIN(1,(V3286-scaling_params!$B$13)/(scaling_params!$C$13-scaling_params!$B$13))))/2</f>
        <v>0.2840909091</v>
      </c>
      <c r="AC3286" s="13">
        <f>(scaling_params!$G$2*X3286+scaling_params!$G$3*Y3286+scaling_params!$G$4*Z3286+scaling_params!$G$5*AA3286+scaling_params!$G$6*AB3286)*100</f>
        <v>35.98128962</v>
      </c>
      <c r="AD3286" s="11" t="s">
        <v>684</v>
      </c>
      <c r="AE3286" s="11">
        <f t="shared" si="2"/>
        <v>1</v>
      </c>
    </row>
    <row r="3287" ht="15.75" customHeight="1">
      <c r="A3287" s="11" t="s">
        <v>827</v>
      </c>
      <c r="B3287" s="11" t="s">
        <v>785</v>
      </c>
      <c r="C3287" s="11" t="s">
        <v>328</v>
      </c>
      <c r="D3287" s="11" t="s">
        <v>177</v>
      </c>
      <c r="E3287" s="12">
        <v>2025.0</v>
      </c>
      <c r="F3287" s="11" t="s">
        <v>171</v>
      </c>
      <c r="G3287" s="11" t="s">
        <v>172</v>
      </c>
      <c r="H3287" s="11">
        <v>2.0</v>
      </c>
      <c r="I3287" s="13">
        <v>8.6</v>
      </c>
      <c r="J3287" s="11">
        <v>0.0</v>
      </c>
      <c r="K3287" s="13">
        <v>2.7</v>
      </c>
      <c r="L3287" s="13">
        <v>6.3</v>
      </c>
      <c r="M3287" s="11">
        <v>11.0</v>
      </c>
      <c r="N3287" s="14">
        <v>0.79</v>
      </c>
      <c r="O3287" s="13">
        <v>69.4</v>
      </c>
      <c r="P3287" s="13">
        <v>6.9</v>
      </c>
      <c r="Q3287" s="13">
        <v>15.8</v>
      </c>
      <c r="R3287" s="13">
        <v>13.1</v>
      </c>
      <c r="S3287" s="13">
        <v>3.0</v>
      </c>
      <c r="T3287" s="13">
        <v>3.0</v>
      </c>
      <c r="U3287" s="13">
        <v>1.5</v>
      </c>
      <c r="V3287" s="13">
        <v>78.5</v>
      </c>
      <c r="W3287" s="11" t="str">
        <f t="shared" si="1"/>
        <v>Benchmark|CaixaBank|Retail|2025</v>
      </c>
      <c r="X3287" s="15">
        <f>(MAX(0,MIN(1,1-(K3287-scaling_params!$B$2)/(scaling_params!$C$2-scaling_params!$B$2)))+MAX(0,MIN(1,(L3287-scaling_params!$B$3)/(scaling_params!$C$3-scaling_params!$B$3))))/2</f>
        <v>0.4593137255</v>
      </c>
      <c r="Y3287" s="15">
        <f>(MAX(0,MIN(1,(M3287-scaling_params!$B$4)/(scaling_params!$C$4-scaling_params!$B$4)))+MAX(0,MIN(1,(N3287-scaling_params!$B$5)/(scaling_params!$C$5-scaling_params!$B$5))))/2</f>
        <v>0.5511904762</v>
      </c>
      <c r="Z3287" s="15">
        <f>(MAX(0,MIN(1,(O3287-scaling_params!$B$6)/(scaling_params!$C$6-scaling_params!$B$6)))+MAX(0,MIN(1,1-(P3287-scaling_params!$B$7)/(scaling_params!$C$7-scaling_params!$B$7)))+MAX(0,MIN(1,(T3287-scaling_params!$B$11)/(scaling_params!$C$11-scaling_params!$B$11))))/3</f>
        <v>0.5612854722</v>
      </c>
      <c r="AA3287" s="15">
        <f>(MAX(0,MIN(1,1-(Q3287-scaling_params!$B$8)/(scaling_params!$C$8-scaling_params!$B$8)))+MAX(0,MIN(1,(R3287-scaling_params!$B$9)/(scaling_params!$C$9-scaling_params!$B$9)))+MAX(0,MIN(1,(S3287-scaling_params!$B$10)/(scaling_params!$C$10-scaling_params!$B$10))))/3</f>
        <v>0.4254213768</v>
      </c>
      <c r="AB3287" s="15">
        <f>(MAX(0,MIN(1,(U3287-scaling_params!$B$12)/(scaling_params!$C$12-scaling_params!$B$12)))+MAX(0,MIN(1,(V3287-scaling_params!$B$13)/(scaling_params!$C$13-scaling_params!$B$13))))/2</f>
        <v>0.4440909091</v>
      </c>
      <c r="AC3287" s="13">
        <f>(scaling_params!$G$2*X3287+scaling_params!$G$3*Y3287+scaling_params!$G$4*Z3287+scaling_params!$G$5*AA3287+scaling_params!$G$6*AB3287)*100</f>
        <v>49.6647463</v>
      </c>
      <c r="AD3287" s="11" t="s">
        <v>684</v>
      </c>
      <c r="AE3287" s="11">
        <f t="shared" si="2"/>
        <v>1</v>
      </c>
    </row>
    <row r="3288" ht="15.75" customHeight="1">
      <c r="A3288" s="11" t="s">
        <v>828</v>
      </c>
      <c r="B3288" s="11" t="s">
        <v>785</v>
      </c>
      <c r="C3288" s="11" t="s">
        <v>328</v>
      </c>
      <c r="D3288" s="11" t="s">
        <v>181</v>
      </c>
      <c r="E3288" s="12">
        <v>2024.0</v>
      </c>
      <c r="F3288" s="11" t="s">
        <v>166</v>
      </c>
      <c r="G3288" s="11" t="s">
        <v>172</v>
      </c>
      <c r="H3288" s="11">
        <v>2.0</v>
      </c>
      <c r="I3288" s="13">
        <v>8.9</v>
      </c>
      <c r="J3288" s="11">
        <v>0.0</v>
      </c>
      <c r="K3288" s="13">
        <v>2.5</v>
      </c>
      <c r="L3288" s="13">
        <v>5.9</v>
      </c>
      <c r="M3288" s="11">
        <v>20.0</v>
      </c>
      <c r="N3288" s="14">
        <v>0.82</v>
      </c>
      <c r="O3288" s="13">
        <v>66.7</v>
      </c>
      <c r="P3288" s="13">
        <v>6.5</v>
      </c>
      <c r="Q3288" s="13">
        <v>13.6</v>
      </c>
      <c r="R3288" s="13">
        <v>14.0</v>
      </c>
      <c r="S3288" s="13">
        <v>3.7</v>
      </c>
      <c r="T3288" s="13">
        <v>3.3</v>
      </c>
      <c r="U3288" s="13">
        <v>2.0</v>
      </c>
      <c r="V3288" s="13">
        <v>74.1</v>
      </c>
      <c r="W3288" s="11" t="str">
        <f t="shared" si="1"/>
        <v>Benchmark|CaixaBank|Corporate|2024</v>
      </c>
      <c r="X3288" s="15">
        <f>(MAX(0,MIN(1,1-(K3288-scaling_params!$B$2)/(scaling_params!$C$2-scaling_params!$B$2)))+MAX(0,MIN(1,(L3288-scaling_params!$B$3)/(scaling_params!$C$3-scaling_params!$B$3))))/2</f>
        <v>0.4632352941</v>
      </c>
      <c r="Y3288" s="15">
        <f>(MAX(0,MIN(1,(M3288-scaling_params!$B$4)/(scaling_params!$C$4-scaling_params!$B$4)))+MAX(0,MIN(1,(N3288-scaling_params!$B$5)/(scaling_params!$C$5-scaling_params!$B$5))))/2</f>
        <v>0.631547619</v>
      </c>
      <c r="Z3288" s="15">
        <f>(MAX(0,MIN(1,(O3288-scaling_params!$B$6)/(scaling_params!$C$6-scaling_params!$B$6)))+MAX(0,MIN(1,1-(P3288-scaling_params!$B$7)/(scaling_params!$C$7-scaling_params!$B$7)))+MAX(0,MIN(1,(T3288-scaling_params!$B$11)/(scaling_params!$C$11-scaling_params!$B$11))))/3</f>
        <v>0.5813384813</v>
      </c>
      <c r="AA3288" s="15">
        <f>(MAX(0,MIN(1,1-(Q3288-scaling_params!$B$8)/(scaling_params!$C$8-scaling_params!$B$8)))+MAX(0,MIN(1,(R3288-scaling_params!$B$9)/(scaling_params!$C$9-scaling_params!$B$9)))+MAX(0,MIN(1,(S3288-scaling_params!$B$10)/(scaling_params!$C$10-scaling_params!$B$10))))/3</f>
        <v>0.6153568447</v>
      </c>
      <c r="AB3288" s="15">
        <f>(MAX(0,MIN(1,(U3288-scaling_params!$B$12)/(scaling_params!$C$12-scaling_params!$B$12)))+MAX(0,MIN(1,(V3288-scaling_params!$B$13)/(scaling_params!$C$13-scaling_params!$B$13))))/2</f>
        <v>0.5290909091</v>
      </c>
      <c r="AC3288" s="13">
        <f>(scaling_params!$G$2*X3288+scaling_params!$G$3*Y3288+scaling_params!$G$4*Z3288+scaling_params!$G$5*AA3288+scaling_params!$G$6*AB3288)*100</f>
        <v>56.46240596</v>
      </c>
      <c r="AD3288" s="11" t="s">
        <v>684</v>
      </c>
      <c r="AE3288" s="11">
        <f t="shared" si="2"/>
        <v>1</v>
      </c>
    </row>
    <row r="3289" ht="15.75" customHeight="1">
      <c r="A3289" s="11" t="s">
        <v>828</v>
      </c>
      <c r="B3289" s="11" t="s">
        <v>785</v>
      </c>
      <c r="C3289" s="11" t="s">
        <v>328</v>
      </c>
      <c r="D3289" s="11" t="s">
        <v>181</v>
      </c>
      <c r="E3289" s="12">
        <v>2025.0</v>
      </c>
      <c r="F3289" s="11" t="s">
        <v>166</v>
      </c>
      <c r="G3289" s="11" t="s">
        <v>172</v>
      </c>
      <c r="H3289" s="11">
        <v>2.0</v>
      </c>
      <c r="I3289" s="13">
        <v>8.6</v>
      </c>
      <c r="J3289" s="11">
        <v>0.0</v>
      </c>
      <c r="K3289" s="13">
        <v>1.8</v>
      </c>
      <c r="L3289" s="13">
        <v>7.0</v>
      </c>
      <c r="M3289" s="11">
        <v>13.0</v>
      </c>
      <c r="N3289" s="14">
        <v>0.91</v>
      </c>
      <c r="O3289" s="13">
        <v>71.4</v>
      </c>
      <c r="P3289" s="13">
        <v>7.7</v>
      </c>
      <c r="Q3289" s="13">
        <v>13.9</v>
      </c>
      <c r="R3289" s="13">
        <v>13.5</v>
      </c>
      <c r="S3289" s="13">
        <v>3.5</v>
      </c>
      <c r="T3289" s="13">
        <v>2.8</v>
      </c>
      <c r="U3289" s="13">
        <v>2.1</v>
      </c>
      <c r="V3289" s="13">
        <v>71.6</v>
      </c>
      <c r="W3289" s="11" t="str">
        <f t="shared" si="1"/>
        <v>Benchmark|CaixaBank|Corporate|2025</v>
      </c>
      <c r="X3289" s="15">
        <f>(MAX(0,MIN(1,1-(K3289-scaling_params!$B$2)/(scaling_params!$C$2-scaling_params!$B$2)))+MAX(0,MIN(1,(L3289-scaling_params!$B$3)/(scaling_params!$C$3-scaling_params!$B$3))))/2</f>
        <v>0.6607843137</v>
      </c>
      <c r="Y3289" s="15">
        <f>(MAX(0,MIN(1,(M3289-scaling_params!$B$4)/(scaling_params!$C$4-scaling_params!$B$4)))+MAX(0,MIN(1,(N3289-scaling_params!$B$5)/(scaling_params!$C$5-scaling_params!$B$5))))/2</f>
        <v>0.7107142857</v>
      </c>
      <c r="Z3289" s="15">
        <f>(MAX(0,MIN(1,(O3289-scaling_params!$B$6)/(scaling_params!$C$6-scaling_params!$B$6)))+MAX(0,MIN(1,1-(P3289-scaling_params!$B$7)/(scaling_params!$C$7-scaling_params!$B$7)))+MAX(0,MIN(1,(T3289-scaling_params!$B$11)/(scaling_params!$C$11-scaling_params!$B$11))))/3</f>
        <v>0.5031690814</v>
      </c>
      <c r="AA3289" s="15">
        <f>(MAX(0,MIN(1,1-(Q3289-scaling_params!$B$8)/(scaling_params!$C$8-scaling_params!$B$8)))+MAX(0,MIN(1,(R3289-scaling_params!$B$9)/(scaling_params!$C$9-scaling_params!$B$9)))+MAX(0,MIN(1,(S3289-scaling_params!$B$10)/(scaling_params!$C$10-scaling_params!$B$10))))/3</f>
        <v>0.5632883188</v>
      </c>
      <c r="AB3289" s="15">
        <f>(MAX(0,MIN(1,(U3289-scaling_params!$B$12)/(scaling_params!$C$12-scaling_params!$B$12)))+MAX(0,MIN(1,(V3289-scaling_params!$B$13)/(scaling_params!$C$13-scaling_params!$B$13))))/2</f>
        <v>0.5313636364</v>
      </c>
      <c r="AC3289" s="13">
        <f>(scaling_params!$G$2*X3289+scaling_params!$G$3*Y3289+scaling_params!$G$4*Z3289+scaling_params!$G$5*AA3289+scaling_params!$G$6*AB3289)*100</f>
        <v>60.23865582</v>
      </c>
      <c r="AD3289" s="11" t="s">
        <v>684</v>
      </c>
      <c r="AE3289" s="11">
        <f t="shared" si="2"/>
        <v>1</v>
      </c>
    </row>
    <row r="3290" ht="15.75" customHeight="1">
      <c r="A3290" s="11" t="s">
        <v>829</v>
      </c>
      <c r="B3290" s="11" t="s">
        <v>785</v>
      </c>
      <c r="C3290" s="11" t="s">
        <v>328</v>
      </c>
      <c r="D3290" s="11" t="s">
        <v>177</v>
      </c>
      <c r="E3290" s="12">
        <v>2024.0</v>
      </c>
      <c r="F3290" s="11" t="s">
        <v>166</v>
      </c>
      <c r="G3290" s="11" t="s">
        <v>172</v>
      </c>
      <c r="H3290" s="11">
        <v>5.0</v>
      </c>
      <c r="I3290" s="13">
        <v>8.9</v>
      </c>
      <c r="J3290" s="11">
        <v>1.0</v>
      </c>
      <c r="K3290" s="13">
        <v>2.7</v>
      </c>
      <c r="L3290" s="13">
        <v>4.6</v>
      </c>
      <c r="M3290" s="11">
        <v>-25.0</v>
      </c>
      <c r="N3290" s="14">
        <v>0.66</v>
      </c>
      <c r="O3290" s="13">
        <v>65.7</v>
      </c>
      <c r="P3290" s="13">
        <v>7.9</v>
      </c>
      <c r="Q3290" s="13">
        <v>16.4</v>
      </c>
      <c r="R3290" s="13">
        <v>10.8</v>
      </c>
      <c r="S3290" s="13">
        <v>2.4</v>
      </c>
      <c r="T3290" s="13">
        <v>2.9</v>
      </c>
      <c r="U3290" s="13">
        <v>1.5</v>
      </c>
      <c r="V3290" s="13">
        <v>59.6</v>
      </c>
      <c r="W3290" s="11" t="str">
        <f t="shared" si="1"/>
        <v>Benchmark|CaixaBank|Retail|2024</v>
      </c>
      <c r="X3290" s="15">
        <f>(MAX(0,MIN(1,1-(K3290-scaling_params!$B$2)/(scaling_params!$C$2-scaling_params!$B$2)))+MAX(0,MIN(1,(L3290-scaling_params!$B$3)/(scaling_params!$C$3-scaling_params!$B$3))))/2</f>
        <v>0.3343137255</v>
      </c>
      <c r="Y3290" s="15">
        <f>(MAX(0,MIN(1,(M3290-scaling_params!$B$4)/(scaling_params!$C$4-scaling_params!$B$4)))+MAX(0,MIN(1,(N3290-scaling_params!$B$5)/(scaling_params!$C$5-scaling_params!$B$5))))/2</f>
        <v>0.2172619048</v>
      </c>
      <c r="Z3290" s="15">
        <f>(MAX(0,MIN(1,(O3290-scaling_params!$B$6)/(scaling_params!$C$6-scaling_params!$B$6)))+MAX(0,MIN(1,1-(P3290-scaling_params!$B$7)/(scaling_params!$C$7-scaling_params!$B$7)))+MAX(0,MIN(1,(T3290-scaling_params!$B$11)/(scaling_params!$C$11-scaling_params!$B$11))))/3</f>
        <v>0.400615467</v>
      </c>
      <c r="AA3290" s="15">
        <f>(MAX(0,MIN(1,1-(Q3290-scaling_params!$B$8)/(scaling_params!$C$8-scaling_params!$B$8)))+MAX(0,MIN(1,(R3290-scaling_params!$B$9)/(scaling_params!$C$9-scaling_params!$B$9)))+MAX(0,MIN(1,(S3290-scaling_params!$B$10)/(scaling_params!$C$10-scaling_params!$B$10))))/3</f>
        <v>0.2468241612</v>
      </c>
      <c r="AB3290" s="15">
        <f>(MAX(0,MIN(1,(U3290-scaling_params!$B$12)/(scaling_params!$C$12-scaling_params!$B$12)))+MAX(0,MIN(1,(V3290-scaling_params!$B$13)/(scaling_params!$C$13-scaling_params!$B$13))))/2</f>
        <v>0.2722727273</v>
      </c>
      <c r="AC3290" s="13">
        <f>(scaling_params!$G$2*X3290+scaling_params!$G$3*Y3290+scaling_params!$G$4*Z3290+scaling_params!$G$5*AA3290+scaling_params!$G$6*AB3290)*100</f>
        <v>29.9334142</v>
      </c>
      <c r="AD3290" s="11" t="s">
        <v>684</v>
      </c>
      <c r="AE3290" s="11">
        <f t="shared" si="2"/>
        <v>1</v>
      </c>
    </row>
    <row r="3291" ht="15.75" customHeight="1">
      <c r="A3291" s="11" t="s">
        <v>829</v>
      </c>
      <c r="B3291" s="11" t="s">
        <v>785</v>
      </c>
      <c r="C3291" s="11" t="s">
        <v>328</v>
      </c>
      <c r="D3291" s="11" t="s">
        <v>177</v>
      </c>
      <c r="E3291" s="12">
        <v>2025.0</v>
      </c>
      <c r="F3291" s="11" t="s">
        <v>166</v>
      </c>
      <c r="G3291" s="11" t="s">
        <v>172</v>
      </c>
      <c r="H3291" s="11">
        <v>5.0</v>
      </c>
      <c r="I3291" s="13">
        <v>8.6</v>
      </c>
      <c r="J3291" s="11">
        <v>0.0</v>
      </c>
      <c r="K3291" s="13">
        <v>2.7</v>
      </c>
      <c r="L3291" s="13">
        <v>5.0</v>
      </c>
      <c r="M3291" s="11">
        <v>0.0</v>
      </c>
      <c r="N3291" s="14">
        <v>0.68</v>
      </c>
      <c r="O3291" s="13">
        <v>69.4</v>
      </c>
      <c r="P3291" s="13">
        <v>6.9</v>
      </c>
      <c r="Q3291" s="13">
        <v>15.8</v>
      </c>
      <c r="R3291" s="13">
        <v>13.1</v>
      </c>
      <c r="S3291" s="13">
        <v>3.1</v>
      </c>
      <c r="T3291" s="13">
        <v>2.6</v>
      </c>
      <c r="U3291" s="13">
        <v>1.5</v>
      </c>
      <c r="V3291" s="13">
        <v>54.5</v>
      </c>
      <c r="W3291" s="11" t="str">
        <f t="shared" si="1"/>
        <v>Benchmark|CaixaBank|Retail|2025</v>
      </c>
      <c r="X3291" s="15">
        <f>(MAX(0,MIN(1,1-(K3291-scaling_params!$B$2)/(scaling_params!$C$2-scaling_params!$B$2)))+MAX(0,MIN(1,(L3291-scaling_params!$B$3)/(scaling_params!$C$3-scaling_params!$B$3))))/2</f>
        <v>0.3637254902</v>
      </c>
      <c r="Y3291" s="15">
        <f>(MAX(0,MIN(1,(M3291-scaling_params!$B$4)/(scaling_params!$C$4-scaling_params!$B$4)))+MAX(0,MIN(1,(N3291-scaling_params!$B$5)/(scaling_params!$C$5-scaling_params!$B$5))))/2</f>
        <v>0.3613095238</v>
      </c>
      <c r="Z3291" s="15">
        <f>(MAX(0,MIN(1,(O3291-scaling_params!$B$6)/(scaling_params!$C$6-scaling_params!$B$6)))+MAX(0,MIN(1,1-(P3291-scaling_params!$B$7)/(scaling_params!$C$7-scaling_params!$B$7)))+MAX(0,MIN(1,(T3291-scaling_params!$B$11)/(scaling_params!$C$11-scaling_params!$B$11))))/3</f>
        <v>0.5231902341</v>
      </c>
      <c r="AA3291" s="15">
        <f>(MAX(0,MIN(1,1-(Q3291-scaling_params!$B$8)/(scaling_params!$C$8-scaling_params!$B$8)))+MAX(0,MIN(1,(R3291-scaling_params!$B$9)/(scaling_params!$C$9-scaling_params!$B$9)))+MAX(0,MIN(1,(S3291-scaling_params!$B$10)/(scaling_params!$C$10-scaling_params!$B$10))))/3</f>
        <v>0.4352252984</v>
      </c>
      <c r="AB3291" s="15">
        <f>(MAX(0,MIN(1,(U3291-scaling_params!$B$12)/(scaling_params!$C$12-scaling_params!$B$12)))+MAX(0,MIN(1,(V3291-scaling_params!$B$13)/(scaling_params!$C$13-scaling_params!$B$13))))/2</f>
        <v>0.2259090909</v>
      </c>
      <c r="AC3291" s="13">
        <f>(scaling_params!$G$2*X3291+scaling_params!$G$3*Y3291+scaling_params!$G$4*Z3291+scaling_params!$G$5*AA3291+scaling_params!$G$6*AB3291)*100</f>
        <v>39.65898585</v>
      </c>
      <c r="AD3291" s="11" t="s">
        <v>684</v>
      </c>
      <c r="AE3291" s="11">
        <f t="shared" si="2"/>
        <v>1</v>
      </c>
    </row>
    <row r="3292" ht="15.75" customHeight="1">
      <c r="A3292" s="11" t="s">
        <v>830</v>
      </c>
      <c r="B3292" s="11" t="s">
        <v>785</v>
      </c>
      <c r="C3292" s="11" t="s">
        <v>328</v>
      </c>
      <c r="D3292" s="11" t="s">
        <v>174</v>
      </c>
      <c r="E3292" s="12">
        <v>2024.0</v>
      </c>
      <c r="F3292" s="11" t="s">
        <v>166</v>
      </c>
      <c r="G3292" s="11" t="s">
        <v>167</v>
      </c>
      <c r="H3292" s="11">
        <v>3.0</v>
      </c>
      <c r="I3292" s="13">
        <v>8.9</v>
      </c>
      <c r="J3292" s="11">
        <v>0.0</v>
      </c>
      <c r="K3292" s="13">
        <v>3.1</v>
      </c>
      <c r="L3292" s="13">
        <v>5.4</v>
      </c>
      <c r="M3292" s="11">
        <v>-13.0</v>
      </c>
      <c r="N3292" s="14">
        <v>0.77</v>
      </c>
      <c r="O3292" s="13">
        <v>62.0</v>
      </c>
      <c r="P3292" s="13">
        <v>7.3</v>
      </c>
      <c r="Q3292" s="13">
        <v>16.4</v>
      </c>
      <c r="R3292" s="13">
        <v>12.2</v>
      </c>
      <c r="S3292" s="13">
        <v>3.2</v>
      </c>
      <c r="T3292" s="13">
        <v>2.9</v>
      </c>
      <c r="U3292" s="13">
        <v>1.6</v>
      </c>
      <c r="V3292" s="13">
        <v>68.1</v>
      </c>
      <c r="W3292" s="11" t="str">
        <f t="shared" si="1"/>
        <v>Benchmark|CaixaBank|Digital|2024</v>
      </c>
      <c r="X3292" s="15">
        <f>(MAX(0,MIN(1,1-(K3292-scaling_params!$B$2)/(scaling_params!$C$2-scaling_params!$B$2)))+MAX(0,MIN(1,(L3292-scaling_params!$B$3)/(scaling_params!$C$3-scaling_params!$B$3))))/2</f>
        <v>0.3264705882</v>
      </c>
      <c r="Y3292" s="15">
        <f>(MAX(0,MIN(1,(M3292-scaling_params!$B$4)/(scaling_params!$C$4-scaling_params!$B$4)))+MAX(0,MIN(1,(N3292-scaling_params!$B$5)/(scaling_params!$C$5-scaling_params!$B$5))))/2</f>
        <v>0.4119047619</v>
      </c>
      <c r="Z3292" s="15">
        <f>(MAX(0,MIN(1,(O3292-scaling_params!$B$6)/(scaling_params!$C$6-scaling_params!$B$6)))+MAX(0,MIN(1,1-(P3292-scaling_params!$B$7)/(scaling_params!$C$7-scaling_params!$B$7)))+MAX(0,MIN(1,(T3292-scaling_params!$B$11)/(scaling_params!$C$11-scaling_params!$B$11))))/3</f>
        <v>0.3936134154</v>
      </c>
      <c r="AA3292" s="15">
        <f>(MAX(0,MIN(1,1-(Q3292-scaling_params!$B$8)/(scaling_params!$C$8-scaling_params!$B$8)))+MAX(0,MIN(1,(R3292-scaling_params!$B$9)/(scaling_params!$C$9-scaling_params!$B$9)))+MAX(0,MIN(1,(S3292-scaling_params!$B$10)/(scaling_params!$C$10-scaling_params!$B$10))))/3</f>
        <v>0.3843272637</v>
      </c>
      <c r="AB3292" s="15">
        <f>(MAX(0,MIN(1,(U3292-scaling_params!$B$12)/(scaling_params!$C$12-scaling_params!$B$12)))+MAX(0,MIN(1,(V3292-scaling_params!$B$13)/(scaling_params!$C$13-scaling_params!$B$13))))/2</f>
        <v>0.3745454545</v>
      </c>
      <c r="AC3292" s="13">
        <f>(scaling_params!$G$2*X3292+scaling_params!$G$3*Y3292+scaling_params!$G$4*Z3292+scaling_params!$G$5*AA3292+scaling_params!$G$6*AB3292)*100</f>
        <v>37.78553219</v>
      </c>
      <c r="AD3292" s="11" t="s">
        <v>684</v>
      </c>
      <c r="AE3292" s="11">
        <f t="shared" si="2"/>
        <v>1</v>
      </c>
    </row>
    <row r="3293" ht="15.75" customHeight="1">
      <c r="A3293" s="11" t="s">
        <v>830</v>
      </c>
      <c r="B3293" s="11" t="s">
        <v>785</v>
      </c>
      <c r="C3293" s="11" t="s">
        <v>328</v>
      </c>
      <c r="D3293" s="11" t="s">
        <v>174</v>
      </c>
      <c r="E3293" s="12">
        <v>2025.0</v>
      </c>
      <c r="F3293" s="11" t="s">
        <v>166</v>
      </c>
      <c r="G3293" s="11" t="s">
        <v>167</v>
      </c>
      <c r="H3293" s="11">
        <v>3.0</v>
      </c>
      <c r="I3293" s="13">
        <v>8.6</v>
      </c>
      <c r="J3293" s="11">
        <v>0.0</v>
      </c>
      <c r="K3293" s="13">
        <v>3.9</v>
      </c>
      <c r="L3293" s="13">
        <v>6.0</v>
      </c>
      <c r="M3293" s="11">
        <v>1.0</v>
      </c>
      <c r="N3293" s="14">
        <v>0.72</v>
      </c>
      <c r="O3293" s="13">
        <v>66.4</v>
      </c>
      <c r="P3293" s="13">
        <v>6.2</v>
      </c>
      <c r="Q3293" s="13">
        <v>16.7</v>
      </c>
      <c r="R3293" s="13">
        <v>14.8</v>
      </c>
      <c r="S3293" s="13">
        <v>3.0</v>
      </c>
      <c r="T3293" s="13">
        <v>3.0</v>
      </c>
      <c r="U3293" s="13">
        <v>1.6</v>
      </c>
      <c r="V3293" s="13">
        <v>67.7</v>
      </c>
      <c r="W3293" s="11" t="str">
        <f t="shared" si="1"/>
        <v>Benchmark|CaixaBank|Digital|2025</v>
      </c>
      <c r="X3293" s="15">
        <f>(MAX(0,MIN(1,1-(K3293-scaling_params!$B$2)/(scaling_params!$C$2-scaling_params!$B$2)))+MAX(0,MIN(1,(L3293-scaling_params!$B$3)/(scaling_params!$C$3-scaling_params!$B$3))))/2</f>
        <v>0.237254902</v>
      </c>
      <c r="Y3293" s="15">
        <f>(MAX(0,MIN(1,(M3293-scaling_params!$B$4)/(scaling_params!$C$4-scaling_params!$B$4)))+MAX(0,MIN(1,(N3293-scaling_params!$B$5)/(scaling_params!$C$5-scaling_params!$B$5))))/2</f>
        <v>0.4160714286</v>
      </c>
      <c r="Z3293" s="15">
        <f>(MAX(0,MIN(1,(O3293-scaling_params!$B$6)/(scaling_params!$C$6-scaling_params!$B$6)))+MAX(0,MIN(1,1-(P3293-scaling_params!$B$7)/(scaling_params!$C$7-scaling_params!$B$7)))+MAX(0,MIN(1,(T3293-scaling_params!$B$11)/(scaling_params!$C$11-scaling_params!$B$11))))/3</f>
        <v>0.5748435847</v>
      </c>
      <c r="AA3293" s="15">
        <f>(MAX(0,MIN(1,1-(Q3293-scaling_params!$B$8)/(scaling_params!$C$8-scaling_params!$B$8)))+MAX(0,MIN(1,(R3293-scaling_params!$B$9)/(scaling_params!$C$9-scaling_params!$B$9)))+MAX(0,MIN(1,(S3293-scaling_params!$B$10)/(scaling_params!$C$10-scaling_params!$B$10))))/3</f>
        <v>0.4630604256</v>
      </c>
      <c r="AB3293" s="15">
        <f>(MAX(0,MIN(1,(U3293-scaling_params!$B$12)/(scaling_params!$C$12-scaling_params!$B$12)))+MAX(0,MIN(1,(V3293-scaling_params!$B$13)/(scaling_params!$C$13-scaling_params!$B$13))))/2</f>
        <v>0.3709090909</v>
      </c>
      <c r="AC3293" s="13">
        <f>(scaling_params!$G$2*X3293+scaling_params!$G$3*Y3293+scaling_params!$G$4*Z3293+scaling_params!$G$5*AA3293+scaling_params!$G$6*AB3293)*100</f>
        <v>41.38858377</v>
      </c>
      <c r="AD3293" s="11" t="s">
        <v>684</v>
      </c>
      <c r="AE3293" s="11">
        <f t="shared" si="2"/>
        <v>1</v>
      </c>
    </row>
    <row r="3294" ht="15.75" customHeight="1">
      <c r="A3294" s="11" t="s">
        <v>831</v>
      </c>
      <c r="B3294" s="11" t="s">
        <v>785</v>
      </c>
      <c r="C3294" s="11" t="s">
        <v>328</v>
      </c>
      <c r="D3294" s="11" t="s">
        <v>174</v>
      </c>
      <c r="E3294" s="12">
        <v>2024.0</v>
      </c>
      <c r="F3294" s="11" t="s">
        <v>166</v>
      </c>
      <c r="G3294" s="11" t="s">
        <v>175</v>
      </c>
      <c r="H3294" s="11">
        <v>2.0</v>
      </c>
      <c r="I3294" s="13">
        <v>8.9</v>
      </c>
      <c r="J3294" s="11">
        <v>0.0</v>
      </c>
      <c r="K3294" s="13">
        <v>3.1</v>
      </c>
      <c r="L3294" s="13">
        <v>5.8</v>
      </c>
      <c r="M3294" s="11">
        <v>-13.0</v>
      </c>
      <c r="N3294" s="14">
        <v>0.82</v>
      </c>
      <c r="O3294" s="13">
        <v>62.0</v>
      </c>
      <c r="P3294" s="13">
        <v>7.3</v>
      </c>
      <c r="Q3294" s="13">
        <v>16.4</v>
      </c>
      <c r="R3294" s="13">
        <v>12.2</v>
      </c>
      <c r="S3294" s="13">
        <v>4.1</v>
      </c>
      <c r="T3294" s="13">
        <v>3.6</v>
      </c>
      <c r="U3294" s="13">
        <v>1.6</v>
      </c>
      <c r="V3294" s="13">
        <v>69.8</v>
      </c>
      <c r="W3294" s="11" t="str">
        <f t="shared" si="1"/>
        <v>Benchmark|CaixaBank|Digital|2024</v>
      </c>
      <c r="X3294" s="15">
        <f>(MAX(0,MIN(1,1-(K3294-scaling_params!$B$2)/(scaling_params!$C$2-scaling_params!$B$2)))+MAX(0,MIN(1,(L3294-scaling_params!$B$3)/(scaling_params!$C$3-scaling_params!$B$3))))/2</f>
        <v>0.3558823529</v>
      </c>
      <c r="Y3294" s="15">
        <f>(MAX(0,MIN(1,(M3294-scaling_params!$B$4)/(scaling_params!$C$4-scaling_params!$B$4)))+MAX(0,MIN(1,(N3294-scaling_params!$B$5)/(scaling_params!$C$5-scaling_params!$B$5))))/2</f>
        <v>0.4744047619</v>
      </c>
      <c r="Z3294" s="15">
        <f>(MAX(0,MIN(1,(O3294-scaling_params!$B$6)/(scaling_params!$C$6-scaling_params!$B$6)))+MAX(0,MIN(1,1-(P3294-scaling_params!$B$7)/(scaling_params!$C$7-scaling_params!$B$7)))+MAX(0,MIN(1,(T3294-scaling_params!$B$11)/(scaling_params!$C$11-scaling_params!$B$11))))/3</f>
        <v>0.4602800821</v>
      </c>
      <c r="AA3294" s="15">
        <f>(MAX(0,MIN(1,1-(Q3294-scaling_params!$B$8)/(scaling_params!$C$8-scaling_params!$B$8)))+MAX(0,MIN(1,(R3294-scaling_params!$B$9)/(scaling_params!$C$9-scaling_params!$B$9)))+MAX(0,MIN(1,(S3294-scaling_params!$B$10)/(scaling_params!$C$10-scaling_params!$B$10))))/3</f>
        <v>0.4725625578</v>
      </c>
      <c r="AB3294" s="15">
        <f>(MAX(0,MIN(1,(U3294-scaling_params!$B$12)/(scaling_params!$C$12-scaling_params!$B$12)))+MAX(0,MIN(1,(V3294-scaling_params!$B$13)/(scaling_params!$C$13-scaling_params!$B$13))))/2</f>
        <v>0.39</v>
      </c>
      <c r="AC3294" s="13">
        <f>(scaling_params!$G$2*X3294+scaling_params!$G$3*Y3294+scaling_params!$G$4*Z3294+scaling_params!$G$5*AA3294+scaling_params!$G$6*AB3294)*100</f>
        <v>43.24743014</v>
      </c>
      <c r="AD3294" s="11" t="s">
        <v>684</v>
      </c>
      <c r="AE3294" s="11">
        <f t="shared" si="2"/>
        <v>1</v>
      </c>
    </row>
    <row r="3295" ht="15.75" customHeight="1">
      <c r="A3295" s="11" t="s">
        <v>831</v>
      </c>
      <c r="B3295" s="11" t="s">
        <v>785</v>
      </c>
      <c r="C3295" s="11" t="s">
        <v>328</v>
      </c>
      <c r="D3295" s="11" t="s">
        <v>174</v>
      </c>
      <c r="E3295" s="12">
        <v>2025.0</v>
      </c>
      <c r="F3295" s="11" t="s">
        <v>166</v>
      </c>
      <c r="G3295" s="11" t="s">
        <v>175</v>
      </c>
      <c r="H3295" s="11">
        <v>2.0</v>
      </c>
      <c r="I3295" s="13">
        <v>8.6</v>
      </c>
      <c r="J3295" s="11">
        <v>0.0</v>
      </c>
      <c r="K3295" s="13">
        <v>3.9</v>
      </c>
      <c r="L3295" s="13">
        <v>6.9</v>
      </c>
      <c r="M3295" s="11">
        <v>21.0</v>
      </c>
      <c r="N3295" s="14">
        <v>0.7</v>
      </c>
      <c r="O3295" s="13">
        <v>66.4</v>
      </c>
      <c r="P3295" s="13">
        <v>6.2</v>
      </c>
      <c r="Q3295" s="13">
        <v>16.7</v>
      </c>
      <c r="R3295" s="13">
        <v>14.8</v>
      </c>
      <c r="S3295" s="13">
        <v>3.6</v>
      </c>
      <c r="T3295" s="13">
        <v>4.0</v>
      </c>
      <c r="U3295" s="13">
        <v>1.6</v>
      </c>
      <c r="V3295" s="13">
        <v>72.8</v>
      </c>
      <c r="W3295" s="11" t="str">
        <f t="shared" si="1"/>
        <v>Benchmark|CaixaBank|Digital|2025</v>
      </c>
      <c r="X3295" s="15">
        <f>(MAX(0,MIN(1,1-(K3295-scaling_params!$B$2)/(scaling_params!$C$2-scaling_params!$B$2)))+MAX(0,MIN(1,(L3295-scaling_params!$B$3)/(scaling_params!$C$3-scaling_params!$B$3))))/2</f>
        <v>0.3034313725</v>
      </c>
      <c r="Y3295" s="15">
        <f>(MAX(0,MIN(1,(M3295-scaling_params!$B$4)/(scaling_params!$C$4-scaling_params!$B$4)))+MAX(0,MIN(1,(N3295-scaling_params!$B$5)/(scaling_params!$C$5-scaling_params!$B$5))))/2</f>
        <v>0.4863095238</v>
      </c>
      <c r="Z3295" s="15">
        <f>(MAX(0,MIN(1,(O3295-scaling_params!$B$6)/(scaling_params!$C$6-scaling_params!$B$6)))+MAX(0,MIN(1,1-(P3295-scaling_params!$B$7)/(scaling_params!$C$7-scaling_params!$B$7)))+MAX(0,MIN(1,(T3295-scaling_params!$B$11)/(scaling_params!$C$11-scaling_params!$B$11))))/3</f>
        <v>0.67008168</v>
      </c>
      <c r="AA3295" s="15">
        <f>(MAX(0,MIN(1,1-(Q3295-scaling_params!$B$8)/(scaling_params!$C$8-scaling_params!$B$8)))+MAX(0,MIN(1,(R3295-scaling_params!$B$9)/(scaling_params!$C$9-scaling_params!$B$9)))+MAX(0,MIN(1,(S3295-scaling_params!$B$10)/(scaling_params!$C$10-scaling_params!$B$10))))/3</f>
        <v>0.521883955</v>
      </c>
      <c r="AB3295" s="15">
        <f>(MAX(0,MIN(1,(U3295-scaling_params!$B$12)/(scaling_params!$C$12-scaling_params!$B$12)))+MAX(0,MIN(1,(V3295-scaling_params!$B$13)/(scaling_params!$C$13-scaling_params!$B$13))))/2</f>
        <v>0.4172727273</v>
      </c>
      <c r="AC3295" s="13">
        <f>(scaling_params!$G$2*X3295+scaling_params!$G$3*Y3295+scaling_params!$G$4*Z3295+scaling_params!$G$5*AA3295+scaling_params!$G$6*AB3295)*100</f>
        <v>48.41480633</v>
      </c>
      <c r="AD3295" s="11" t="s">
        <v>684</v>
      </c>
      <c r="AE3295" s="11">
        <f t="shared" si="2"/>
        <v>1</v>
      </c>
    </row>
    <row r="3296" ht="15.75" customHeight="1">
      <c r="A3296" s="11" t="s">
        <v>832</v>
      </c>
      <c r="B3296" s="11" t="s">
        <v>785</v>
      </c>
      <c r="C3296" s="11" t="s">
        <v>328</v>
      </c>
      <c r="D3296" s="11" t="s">
        <v>170</v>
      </c>
      <c r="E3296" s="12">
        <v>2024.0</v>
      </c>
      <c r="F3296" s="11" t="s">
        <v>171</v>
      </c>
      <c r="G3296" s="11" t="s">
        <v>184</v>
      </c>
      <c r="H3296" s="11">
        <v>2.0</v>
      </c>
      <c r="I3296" s="13">
        <v>8.9</v>
      </c>
      <c r="J3296" s="11">
        <v>0.0</v>
      </c>
      <c r="K3296" s="13">
        <v>3.2</v>
      </c>
      <c r="L3296" s="13">
        <v>6.9</v>
      </c>
      <c r="M3296" s="11">
        <v>-8.0</v>
      </c>
      <c r="N3296" s="14">
        <v>0.81</v>
      </c>
      <c r="O3296" s="13">
        <v>70.8</v>
      </c>
      <c r="P3296" s="13">
        <v>7.1</v>
      </c>
      <c r="Q3296" s="13">
        <v>14.1</v>
      </c>
      <c r="R3296" s="13">
        <v>14.4</v>
      </c>
      <c r="S3296" s="13">
        <v>4.1</v>
      </c>
      <c r="T3296" s="13">
        <v>4.2</v>
      </c>
      <c r="U3296" s="13">
        <v>2.2</v>
      </c>
      <c r="V3296" s="13">
        <v>73.1</v>
      </c>
      <c r="W3296" s="11" t="str">
        <f t="shared" si="1"/>
        <v>Benchmark|CaixaBank|Risk|2024</v>
      </c>
      <c r="X3296" s="15">
        <f>(MAX(0,MIN(1,1-(K3296-scaling_params!$B$2)/(scaling_params!$C$2-scaling_params!$B$2)))+MAX(0,MIN(1,(L3296-scaling_params!$B$3)/(scaling_params!$C$3-scaling_params!$B$3))))/2</f>
        <v>0.4200980392</v>
      </c>
      <c r="Y3296" s="15">
        <f>(MAX(0,MIN(1,(M3296-scaling_params!$B$4)/(scaling_params!$C$4-scaling_params!$B$4)))+MAX(0,MIN(1,(N3296-scaling_params!$B$5)/(scaling_params!$C$5-scaling_params!$B$5))))/2</f>
        <v>0.4857142857</v>
      </c>
      <c r="Z3296" s="15">
        <f>(MAX(0,MIN(1,(O3296-scaling_params!$B$6)/(scaling_params!$C$6-scaling_params!$B$6)))+MAX(0,MIN(1,1-(P3296-scaling_params!$B$7)/(scaling_params!$C$7-scaling_params!$B$7)))+MAX(0,MIN(1,(T3296-scaling_params!$B$11)/(scaling_params!$C$11-scaling_params!$B$11))))/3</f>
        <v>0.6806554787</v>
      </c>
      <c r="AA3296" s="15">
        <f>(MAX(0,MIN(1,1-(Q3296-scaling_params!$B$8)/(scaling_params!$C$8-scaling_params!$B$8)))+MAX(0,MIN(1,(R3296-scaling_params!$B$9)/(scaling_params!$C$9-scaling_params!$B$9)))+MAX(0,MIN(1,(S3296-scaling_params!$B$10)/(scaling_params!$C$10-scaling_params!$B$10))))/3</f>
        <v>0.6525107742</v>
      </c>
      <c r="AB3296" s="15">
        <f>(MAX(0,MIN(1,(U3296-scaling_params!$B$12)/(scaling_params!$C$12-scaling_params!$B$12)))+MAX(0,MIN(1,(V3296-scaling_params!$B$13)/(scaling_params!$C$13-scaling_params!$B$13))))/2</f>
        <v>0.57</v>
      </c>
      <c r="AC3296" s="13">
        <f>(scaling_params!$G$2*X3296+scaling_params!$G$3*Y3296+scaling_params!$G$4*Z3296+scaling_params!$G$5*AA3296+scaling_params!$G$6*AB3296)*100</f>
        <v>55.49218301</v>
      </c>
      <c r="AD3296" s="11" t="s">
        <v>684</v>
      </c>
      <c r="AE3296" s="11">
        <f t="shared" si="2"/>
        <v>1</v>
      </c>
    </row>
    <row r="3297" ht="15.75" customHeight="1">
      <c r="A3297" s="11" t="s">
        <v>832</v>
      </c>
      <c r="B3297" s="11" t="s">
        <v>785</v>
      </c>
      <c r="C3297" s="11" t="s">
        <v>328</v>
      </c>
      <c r="D3297" s="11" t="s">
        <v>170</v>
      </c>
      <c r="E3297" s="12">
        <v>2025.0</v>
      </c>
      <c r="F3297" s="11" t="s">
        <v>171</v>
      </c>
      <c r="G3297" s="11" t="s">
        <v>184</v>
      </c>
      <c r="H3297" s="11">
        <v>2.0</v>
      </c>
      <c r="I3297" s="13">
        <v>8.6</v>
      </c>
      <c r="J3297" s="11">
        <v>0.0</v>
      </c>
      <c r="K3297" s="13">
        <v>1.0</v>
      </c>
      <c r="L3297" s="13">
        <v>7.8</v>
      </c>
      <c r="M3297" s="11">
        <v>37.0</v>
      </c>
      <c r="N3297" s="14">
        <v>0.83</v>
      </c>
      <c r="O3297" s="13">
        <v>72.3</v>
      </c>
      <c r="P3297" s="13">
        <v>7.0</v>
      </c>
      <c r="Q3297" s="13">
        <v>13.1</v>
      </c>
      <c r="R3297" s="13">
        <v>15.2</v>
      </c>
      <c r="S3297" s="13">
        <v>4.5</v>
      </c>
      <c r="T3297" s="13">
        <v>4.3</v>
      </c>
      <c r="U3297" s="13">
        <v>1.6</v>
      </c>
      <c r="V3297" s="13">
        <v>85.4</v>
      </c>
      <c r="W3297" s="11" t="str">
        <f t="shared" si="1"/>
        <v>Benchmark|CaixaBank|Risk|2025</v>
      </c>
      <c r="X3297" s="15">
        <f>(MAX(0,MIN(1,1-(K3297-scaling_params!$B$2)/(scaling_params!$C$2-scaling_params!$B$2)))+MAX(0,MIN(1,(L3297-scaling_params!$B$3)/(scaling_params!$C$3-scaling_params!$B$3))))/2</f>
        <v>0.8529411765</v>
      </c>
      <c r="Y3297" s="15">
        <f>(MAX(0,MIN(1,(M3297-scaling_params!$B$4)/(scaling_params!$C$4-scaling_params!$B$4)))+MAX(0,MIN(1,(N3297-scaling_params!$B$5)/(scaling_params!$C$5-scaling_params!$B$5))))/2</f>
        <v>0.725</v>
      </c>
      <c r="Z3297" s="15">
        <f>(MAX(0,MIN(1,(O3297-scaling_params!$B$6)/(scaling_params!$C$6-scaling_params!$B$6)))+MAX(0,MIN(1,1-(P3297-scaling_params!$B$7)/(scaling_params!$C$7-scaling_params!$B$7)))+MAX(0,MIN(1,(T3297-scaling_params!$B$11)/(scaling_params!$C$11-scaling_params!$B$11))))/3</f>
        <v>0.7239407725</v>
      </c>
      <c r="AA3297" s="15">
        <f>(MAX(0,MIN(1,1-(Q3297-scaling_params!$B$8)/(scaling_params!$C$8-scaling_params!$B$8)))+MAX(0,MIN(1,(R3297-scaling_params!$B$9)/(scaling_params!$C$9-scaling_params!$B$9)))+MAX(0,MIN(1,(S3297-scaling_params!$B$10)/(scaling_params!$C$10-scaling_params!$B$10))))/3</f>
        <v>0.7633605226</v>
      </c>
      <c r="AB3297" s="15">
        <f>(MAX(0,MIN(1,(U3297-scaling_params!$B$12)/(scaling_params!$C$12-scaling_params!$B$12)))+MAX(0,MIN(1,(V3297-scaling_params!$B$13)/(scaling_params!$C$13-scaling_params!$B$13))))/2</f>
        <v>0.5318181818</v>
      </c>
      <c r="AC3297" s="13">
        <f>(scaling_params!$G$2*X3297+scaling_params!$G$3*Y3297+scaling_params!$G$4*Z3297+scaling_params!$G$5*AA3297+scaling_params!$G$6*AB3297)*100</f>
        <v>73.80482554</v>
      </c>
      <c r="AD3297" s="11" t="s">
        <v>684</v>
      </c>
      <c r="AE3297" s="11">
        <f t="shared" si="2"/>
        <v>1</v>
      </c>
    </row>
    <row r="3298" ht="15.75" customHeight="1">
      <c r="A3298" s="11" t="s">
        <v>833</v>
      </c>
      <c r="B3298" s="11" t="s">
        <v>785</v>
      </c>
      <c r="C3298" s="11" t="s">
        <v>328</v>
      </c>
      <c r="D3298" s="11" t="s">
        <v>174</v>
      </c>
      <c r="E3298" s="12">
        <v>2024.0</v>
      </c>
      <c r="F3298" s="11" t="s">
        <v>166</v>
      </c>
      <c r="G3298" s="11" t="s">
        <v>175</v>
      </c>
      <c r="H3298" s="11">
        <v>4.0</v>
      </c>
      <c r="I3298" s="13">
        <v>8.9</v>
      </c>
      <c r="J3298" s="11">
        <v>0.0</v>
      </c>
      <c r="K3298" s="13">
        <v>3.1</v>
      </c>
      <c r="L3298" s="13">
        <v>6.4</v>
      </c>
      <c r="M3298" s="11">
        <v>5.0</v>
      </c>
      <c r="N3298" s="14">
        <v>0.77</v>
      </c>
      <c r="O3298" s="13">
        <v>62.0</v>
      </c>
      <c r="P3298" s="13">
        <v>7.3</v>
      </c>
      <c r="Q3298" s="13">
        <v>16.4</v>
      </c>
      <c r="R3298" s="13">
        <v>12.2</v>
      </c>
      <c r="S3298" s="13">
        <v>3.7</v>
      </c>
      <c r="T3298" s="13">
        <v>2.6</v>
      </c>
      <c r="U3298" s="13">
        <v>1.6</v>
      </c>
      <c r="V3298" s="13">
        <v>68.2</v>
      </c>
      <c r="W3298" s="11" t="str">
        <f t="shared" si="1"/>
        <v>Benchmark|CaixaBank|Digital|2024</v>
      </c>
      <c r="X3298" s="15">
        <f>(MAX(0,MIN(1,1-(K3298-scaling_params!$B$2)/(scaling_params!$C$2-scaling_params!$B$2)))+MAX(0,MIN(1,(L3298-scaling_params!$B$3)/(scaling_params!$C$3-scaling_params!$B$3))))/2</f>
        <v>0.4</v>
      </c>
      <c r="Y3298" s="15">
        <f>(MAX(0,MIN(1,(M3298-scaling_params!$B$4)/(scaling_params!$C$4-scaling_params!$B$4)))+MAX(0,MIN(1,(N3298-scaling_params!$B$5)/(scaling_params!$C$5-scaling_params!$B$5))))/2</f>
        <v>0.4976190476</v>
      </c>
      <c r="Z3298" s="15">
        <f>(MAX(0,MIN(1,(O3298-scaling_params!$B$6)/(scaling_params!$C$6-scaling_params!$B$6)))+MAX(0,MIN(1,1-(P3298-scaling_params!$B$7)/(scaling_params!$C$7-scaling_params!$B$7)))+MAX(0,MIN(1,(T3298-scaling_params!$B$11)/(scaling_params!$C$11-scaling_params!$B$11))))/3</f>
        <v>0.3650419868</v>
      </c>
      <c r="AA3298" s="15">
        <f>(MAX(0,MIN(1,1-(Q3298-scaling_params!$B$8)/(scaling_params!$C$8-scaling_params!$B$8)))+MAX(0,MIN(1,(R3298-scaling_params!$B$9)/(scaling_params!$C$9-scaling_params!$B$9)))+MAX(0,MIN(1,(S3298-scaling_params!$B$10)/(scaling_params!$C$10-scaling_params!$B$10))))/3</f>
        <v>0.4333468715</v>
      </c>
      <c r="AB3298" s="15">
        <f>(MAX(0,MIN(1,(U3298-scaling_params!$B$12)/(scaling_params!$C$12-scaling_params!$B$12)))+MAX(0,MIN(1,(V3298-scaling_params!$B$13)/(scaling_params!$C$13-scaling_params!$B$13))))/2</f>
        <v>0.3754545455</v>
      </c>
      <c r="AC3298" s="13">
        <f>(scaling_params!$G$2*X3298+scaling_params!$G$3*Y3298+scaling_params!$G$4*Z3298+scaling_params!$G$5*AA3298+scaling_params!$G$6*AB3298)*100</f>
        <v>41.72980288</v>
      </c>
      <c r="AD3298" s="11" t="s">
        <v>684</v>
      </c>
      <c r="AE3298" s="11">
        <f t="shared" si="2"/>
        <v>1</v>
      </c>
    </row>
    <row r="3299" ht="15.75" customHeight="1">
      <c r="A3299" s="11" t="s">
        <v>833</v>
      </c>
      <c r="B3299" s="11" t="s">
        <v>785</v>
      </c>
      <c r="C3299" s="11" t="s">
        <v>328</v>
      </c>
      <c r="D3299" s="11" t="s">
        <v>174</v>
      </c>
      <c r="E3299" s="12">
        <v>2025.0</v>
      </c>
      <c r="F3299" s="11" t="s">
        <v>166</v>
      </c>
      <c r="G3299" s="11" t="s">
        <v>175</v>
      </c>
      <c r="H3299" s="11">
        <v>4.0</v>
      </c>
      <c r="I3299" s="13">
        <v>8.6</v>
      </c>
      <c r="J3299" s="11">
        <v>0.0</v>
      </c>
      <c r="K3299" s="13">
        <v>3.9</v>
      </c>
      <c r="L3299" s="13">
        <v>6.3</v>
      </c>
      <c r="M3299" s="11">
        <v>-10.0</v>
      </c>
      <c r="N3299" s="14">
        <v>0.66</v>
      </c>
      <c r="O3299" s="13">
        <v>66.4</v>
      </c>
      <c r="P3299" s="13">
        <v>6.2</v>
      </c>
      <c r="Q3299" s="13">
        <v>16.7</v>
      </c>
      <c r="R3299" s="13">
        <v>14.8</v>
      </c>
      <c r="S3299" s="13">
        <v>3.8</v>
      </c>
      <c r="T3299" s="13">
        <v>3.1</v>
      </c>
      <c r="U3299" s="13">
        <v>1.6</v>
      </c>
      <c r="V3299" s="13">
        <v>75.3</v>
      </c>
      <c r="W3299" s="11" t="str">
        <f t="shared" si="1"/>
        <v>Benchmark|CaixaBank|Digital|2025</v>
      </c>
      <c r="X3299" s="15">
        <f>(MAX(0,MIN(1,1-(K3299-scaling_params!$B$2)/(scaling_params!$C$2-scaling_params!$B$2)))+MAX(0,MIN(1,(L3299-scaling_params!$B$3)/(scaling_params!$C$3-scaling_params!$B$3))))/2</f>
        <v>0.2593137255</v>
      </c>
      <c r="Y3299" s="15">
        <f>(MAX(0,MIN(1,(M3299-scaling_params!$B$4)/(scaling_params!$C$4-scaling_params!$B$4)))+MAX(0,MIN(1,(N3299-scaling_params!$B$5)/(scaling_params!$C$5-scaling_params!$B$5))))/2</f>
        <v>0.2886904762</v>
      </c>
      <c r="Z3299" s="15">
        <f>(MAX(0,MIN(1,(O3299-scaling_params!$B$6)/(scaling_params!$C$6-scaling_params!$B$6)))+MAX(0,MIN(1,1-(P3299-scaling_params!$B$7)/(scaling_params!$C$7-scaling_params!$B$7)))+MAX(0,MIN(1,(T3299-scaling_params!$B$11)/(scaling_params!$C$11-scaling_params!$B$11))))/3</f>
        <v>0.5843673943</v>
      </c>
      <c r="AA3299" s="15">
        <f>(MAX(0,MIN(1,1-(Q3299-scaling_params!$B$8)/(scaling_params!$C$8-scaling_params!$B$8)))+MAX(0,MIN(1,(R3299-scaling_params!$B$9)/(scaling_params!$C$9-scaling_params!$B$9)))+MAX(0,MIN(1,(S3299-scaling_params!$B$10)/(scaling_params!$C$10-scaling_params!$B$10))))/3</f>
        <v>0.5414917981</v>
      </c>
      <c r="AB3299" s="15">
        <f>(MAX(0,MIN(1,(U3299-scaling_params!$B$12)/(scaling_params!$C$12-scaling_params!$B$12)))+MAX(0,MIN(1,(V3299-scaling_params!$B$13)/(scaling_params!$C$13-scaling_params!$B$13))))/2</f>
        <v>0.44</v>
      </c>
      <c r="AC3299" s="13">
        <f>(scaling_params!$G$2*X3299+scaling_params!$G$3*Y3299+scaling_params!$G$4*Z3299+scaling_params!$G$5*AA3299+scaling_params!$G$6*AB3299)*100</f>
        <v>41.33298815</v>
      </c>
      <c r="AD3299" s="11" t="s">
        <v>684</v>
      </c>
      <c r="AE3299" s="11">
        <f t="shared" si="2"/>
        <v>1</v>
      </c>
    </row>
    <row r="3300" ht="15.75" customHeight="1">
      <c r="A3300" s="11" t="s">
        <v>834</v>
      </c>
      <c r="B3300" s="11" t="s">
        <v>785</v>
      </c>
      <c r="C3300" s="11" t="s">
        <v>328</v>
      </c>
      <c r="D3300" s="11" t="s">
        <v>181</v>
      </c>
      <c r="E3300" s="12">
        <v>2024.0</v>
      </c>
      <c r="F3300" s="11" t="s">
        <v>171</v>
      </c>
      <c r="G3300" s="11" t="s">
        <v>172</v>
      </c>
      <c r="H3300" s="11">
        <v>5.0</v>
      </c>
      <c r="I3300" s="13">
        <v>8.9</v>
      </c>
      <c r="J3300" s="11">
        <v>1.0</v>
      </c>
      <c r="K3300" s="13">
        <v>2.5</v>
      </c>
      <c r="L3300" s="13">
        <v>6.1</v>
      </c>
      <c r="M3300" s="11">
        <v>4.0</v>
      </c>
      <c r="N3300" s="14">
        <v>0.81</v>
      </c>
      <c r="O3300" s="13">
        <v>66.7</v>
      </c>
      <c r="P3300" s="13">
        <v>6.5</v>
      </c>
      <c r="Q3300" s="13">
        <v>13.6</v>
      </c>
      <c r="R3300" s="13">
        <v>14.0</v>
      </c>
      <c r="S3300" s="13">
        <v>3.1</v>
      </c>
      <c r="T3300" s="13">
        <v>2.9</v>
      </c>
      <c r="U3300" s="13">
        <v>2.0</v>
      </c>
      <c r="V3300" s="13">
        <v>64.9</v>
      </c>
      <c r="W3300" s="11" t="str">
        <f t="shared" si="1"/>
        <v>Benchmark|CaixaBank|Corporate|2024</v>
      </c>
      <c r="X3300" s="15">
        <f>(MAX(0,MIN(1,1-(K3300-scaling_params!$B$2)/(scaling_params!$C$2-scaling_params!$B$2)))+MAX(0,MIN(1,(L3300-scaling_params!$B$3)/(scaling_params!$C$3-scaling_params!$B$3))))/2</f>
        <v>0.4779411765</v>
      </c>
      <c r="Y3300" s="15">
        <f>(MAX(0,MIN(1,(M3300-scaling_params!$B$4)/(scaling_params!$C$4-scaling_params!$B$4)))+MAX(0,MIN(1,(N3300-scaling_params!$B$5)/(scaling_params!$C$5-scaling_params!$B$5))))/2</f>
        <v>0.5428571429</v>
      </c>
      <c r="Z3300" s="15">
        <f>(MAX(0,MIN(1,(O3300-scaling_params!$B$6)/(scaling_params!$C$6-scaling_params!$B$6)))+MAX(0,MIN(1,1-(P3300-scaling_params!$B$7)/(scaling_params!$C$7-scaling_params!$B$7)))+MAX(0,MIN(1,(T3300-scaling_params!$B$11)/(scaling_params!$C$11-scaling_params!$B$11))))/3</f>
        <v>0.5432432432</v>
      </c>
      <c r="AA3300" s="15">
        <f>(MAX(0,MIN(1,1-(Q3300-scaling_params!$B$8)/(scaling_params!$C$8-scaling_params!$B$8)))+MAX(0,MIN(1,(R3300-scaling_params!$B$9)/(scaling_params!$C$9-scaling_params!$B$9)))+MAX(0,MIN(1,(S3300-scaling_params!$B$10)/(scaling_params!$C$10-scaling_params!$B$10))))/3</f>
        <v>0.5565333153</v>
      </c>
      <c r="AB3300" s="15">
        <f>(MAX(0,MIN(1,(U3300-scaling_params!$B$12)/(scaling_params!$C$12-scaling_params!$B$12)))+MAX(0,MIN(1,(V3300-scaling_params!$B$13)/(scaling_params!$C$13-scaling_params!$B$13))))/2</f>
        <v>0.4454545455</v>
      </c>
      <c r="AC3300" s="13">
        <f>(scaling_params!$G$2*X3300+scaling_params!$G$3*Y3300+scaling_params!$G$4*Z3300+scaling_params!$G$5*AA3300+scaling_params!$G$6*AB3300)*100</f>
        <v>51.80632671</v>
      </c>
      <c r="AD3300" s="11" t="s">
        <v>684</v>
      </c>
      <c r="AE3300" s="11">
        <f t="shared" si="2"/>
        <v>1</v>
      </c>
    </row>
    <row r="3301" ht="15.75" customHeight="1">
      <c r="A3301" s="11" t="s">
        <v>834</v>
      </c>
      <c r="B3301" s="11" t="s">
        <v>785</v>
      </c>
      <c r="C3301" s="11" t="s">
        <v>328</v>
      </c>
      <c r="D3301" s="11" t="s">
        <v>181</v>
      </c>
      <c r="E3301" s="12">
        <v>2025.0</v>
      </c>
      <c r="F3301" s="11" t="s">
        <v>171</v>
      </c>
      <c r="G3301" s="11" t="s">
        <v>172</v>
      </c>
      <c r="H3301" s="11">
        <v>5.0</v>
      </c>
      <c r="I3301" s="13">
        <v>8.6</v>
      </c>
      <c r="J3301" s="11">
        <v>1.0</v>
      </c>
      <c r="K3301" s="13">
        <v>1.8</v>
      </c>
      <c r="L3301" s="13">
        <v>5.4</v>
      </c>
      <c r="M3301" s="11">
        <v>18.0</v>
      </c>
      <c r="N3301" s="14">
        <v>0.77</v>
      </c>
      <c r="O3301" s="13">
        <v>71.4</v>
      </c>
      <c r="P3301" s="13">
        <v>7.7</v>
      </c>
      <c r="Q3301" s="13">
        <v>13.9</v>
      </c>
      <c r="R3301" s="13">
        <v>13.5</v>
      </c>
      <c r="S3301" s="13">
        <v>3.8</v>
      </c>
      <c r="T3301" s="13">
        <v>2.7</v>
      </c>
      <c r="U3301" s="13">
        <v>2.1</v>
      </c>
      <c r="V3301" s="13">
        <v>75.7</v>
      </c>
      <c r="W3301" s="11" t="str">
        <f t="shared" si="1"/>
        <v>Benchmark|CaixaBank|Corporate|2025</v>
      </c>
      <c r="X3301" s="15">
        <f>(MAX(0,MIN(1,1-(K3301-scaling_params!$B$2)/(scaling_params!$C$2-scaling_params!$B$2)))+MAX(0,MIN(1,(L3301-scaling_params!$B$3)/(scaling_params!$C$3-scaling_params!$B$3))))/2</f>
        <v>0.5431372549</v>
      </c>
      <c r="Y3301" s="15">
        <f>(MAX(0,MIN(1,(M3301-scaling_params!$B$4)/(scaling_params!$C$4-scaling_params!$B$4)))+MAX(0,MIN(1,(N3301-scaling_params!$B$5)/(scaling_params!$C$5-scaling_params!$B$5))))/2</f>
        <v>0.5595238095</v>
      </c>
      <c r="Z3301" s="15">
        <f>(MAX(0,MIN(1,(O3301-scaling_params!$B$6)/(scaling_params!$C$6-scaling_params!$B$6)))+MAX(0,MIN(1,1-(P3301-scaling_params!$B$7)/(scaling_params!$C$7-scaling_params!$B$7)))+MAX(0,MIN(1,(T3301-scaling_params!$B$11)/(scaling_params!$C$11-scaling_params!$B$11))))/3</f>
        <v>0.4936452719</v>
      </c>
      <c r="AA3301" s="15">
        <f>(MAX(0,MIN(1,1-(Q3301-scaling_params!$B$8)/(scaling_params!$C$8-scaling_params!$B$8)))+MAX(0,MIN(1,(R3301-scaling_params!$B$9)/(scaling_params!$C$9-scaling_params!$B$9)))+MAX(0,MIN(1,(S3301-scaling_params!$B$10)/(scaling_params!$C$10-scaling_params!$B$10))))/3</f>
        <v>0.5927000835</v>
      </c>
      <c r="AB3301" s="15">
        <f>(MAX(0,MIN(1,(U3301-scaling_params!$B$12)/(scaling_params!$C$12-scaling_params!$B$12)))+MAX(0,MIN(1,(V3301-scaling_params!$B$13)/(scaling_params!$C$13-scaling_params!$B$13))))/2</f>
        <v>0.5686363636</v>
      </c>
      <c r="AC3301" s="13">
        <f>(scaling_params!$G$2*X3301+scaling_params!$G$3*Y3301+scaling_params!$G$4*Z3301+scaling_params!$G$5*AA3301+scaling_params!$G$6*AB3301)*100</f>
        <v>54.65462946</v>
      </c>
      <c r="AD3301" s="11" t="s">
        <v>684</v>
      </c>
      <c r="AE3301" s="11">
        <f t="shared" si="2"/>
        <v>1</v>
      </c>
    </row>
    <row r="3302" ht="15.75" customHeight="1">
      <c r="A3302" s="11" t="s">
        <v>835</v>
      </c>
      <c r="B3302" s="11" t="s">
        <v>785</v>
      </c>
      <c r="C3302" s="11" t="s">
        <v>328</v>
      </c>
      <c r="D3302" s="11" t="s">
        <v>170</v>
      </c>
      <c r="E3302" s="12">
        <v>2024.0</v>
      </c>
      <c r="F3302" s="11" t="s">
        <v>171</v>
      </c>
      <c r="G3302" s="11" t="s">
        <v>184</v>
      </c>
      <c r="H3302" s="11">
        <v>2.0</v>
      </c>
      <c r="I3302" s="13">
        <v>8.9</v>
      </c>
      <c r="J3302" s="11">
        <v>0.0</v>
      </c>
      <c r="K3302" s="13">
        <v>3.2</v>
      </c>
      <c r="L3302" s="13">
        <v>5.3</v>
      </c>
      <c r="M3302" s="11">
        <v>9.0</v>
      </c>
      <c r="N3302" s="14">
        <v>0.76</v>
      </c>
      <c r="O3302" s="13">
        <v>70.8</v>
      </c>
      <c r="P3302" s="13">
        <v>7.1</v>
      </c>
      <c r="Q3302" s="13">
        <v>14.1</v>
      </c>
      <c r="R3302" s="13">
        <v>14.4</v>
      </c>
      <c r="S3302" s="13">
        <v>3.2</v>
      </c>
      <c r="T3302" s="13">
        <v>4.1</v>
      </c>
      <c r="U3302" s="13">
        <v>2.2</v>
      </c>
      <c r="V3302" s="13">
        <v>75.4</v>
      </c>
      <c r="W3302" s="11" t="str">
        <f t="shared" si="1"/>
        <v>Benchmark|CaixaBank|Risk|2024</v>
      </c>
      <c r="X3302" s="15">
        <f>(MAX(0,MIN(1,1-(K3302-scaling_params!$B$2)/(scaling_params!$C$2-scaling_params!$B$2)))+MAX(0,MIN(1,(L3302-scaling_params!$B$3)/(scaling_params!$C$3-scaling_params!$B$3))))/2</f>
        <v>0.3024509804</v>
      </c>
      <c r="Y3302" s="15">
        <f>(MAX(0,MIN(1,(M3302-scaling_params!$B$4)/(scaling_params!$C$4-scaling_params!$B$4)))+MAX(0,MIN(1,(N3302-scaling_params!$B$5)/(scaling_params!$C$5-scaling_params!$B$5))))/2</f>
        <v>0.5041666667</v>
      </c>
      <c r="Z3302" s="15">
        <f>(MAX(0,MIN(1,(O3302-scaling_params!$B$6)/(scaling_params!$C$6-scaling_params!$B$6)))+MAX(0,MIN(1,1-(P3302-scaling_params!$B$7)/(scaling_params!$C$7-scaling_params!$B$7)))+MAX(0,MIN(1,(T3302-scaling_params!$B$11)/(scaling_params!$C$11-scaling_params!$B$11))))/3</f>
        <v>0.6711316692</v>
      </c>
      <c r="AA3302" s="15">
        <f>(MAX(0,MIN(1,1-(Q3302-scaling_params!$B$8)/(scaling_params!$C$8-scaling_params!$B$8)))+MAX(0,MIN(1,(R3302-scaling_params!$B$9)/(scaling_params!$C$9-scaling_params!$B$9)))+MAX(0,MIN(1,(S3302-scaling_params!$B$10)/(scaling_params!$C$10-scaling_params!$B$10))))/3</f>
        <v>0.56427548</v>
      </c>
      <c r="AB3302" s="15">
        <f>(MAX(0,MIN(1,(U3302-scaling_params!$B$12)/(scaling_params!$C$12-scaling_params!$B$12)))+MAX(0,MIN(1,(V3302-scaling_params!$B$13)/(scaling_params!$C$13-scaling_params!$B$13))))/2</f>
        <v>0.5909090909</v>
      </c>
      <c r="AC3302" s="13">
        <f>(scaling_params!$G$2*X3302+scaling_params!$G$3*Y3302+scaling_params!$G$4*Z3302+scaling_params!$G$5*AA3302+scaling_params!$G$6*AB3302)*100</f>
        <v>51.63108465</v>
      </c>
      <c r="AD3302" s="11" t="s">
        <v>684</v>
      </c>
      <c r="AE3302" s="11">
        <f t="shared" si="2"/>
        <v>1</v>
      </c>
    </row>
    <row r="3303" ht="15.75" customHeight="1">
      <c r="A3303" s="11" t="s">
        <v>835</v>
      </c>
      <c r="B3303" s="11" t="s">
        <v>785</v>
      </c>
      <c r="C3303" s="11" t="s">
        <v>328</v>
      </c>
      <c r="D3303" s="11" t="s">
        <v>170</v>
      </c>
      <c r="E3303" s="12">
        <v>2025.0</v>
      </c>
      <c r="F3303" s="11" t="s">
        <v>171</v>
      </c>
      <c r="G3303" s="11" t="s">
        <v>184</v>
      </c>
      <c r="H3303" s="11">
        <v>2.0</v>
      </c>
      <c r="I3303" s="13">
        <v>8.6</v>
      </c>
      <c r="J3303" s="11">
        <v>0.0</v>
      </c>
      <c r="K3303" s="13">
        <v>1.0</v>
      </c>
      <c r="L3303" s="13">
        <v>7.0</v>
      </c>
      <c r="M3303" s="11">
        <v>10.0</v>
      </c>
      <c r="N3303" s="14">
        <v>0.75</v>
      </c>
      <c r="O3303" s="13">
        <v>72.3</v>
      </c>
      <c r="P3303" s="13">
        <v>7.0</v>
      </c>
      <c r="Q3303" s="13">
        <v>13.1</v>
      </c>
      <c r="R3303" s="13">
        <v>15.2</v>
      </c>
      <c r="S3303" s="13">
        <v>4.1</v>
      </c>
      <c r="T3303" s="13">
        <v>3.9</v>
      </c>
      <c r="U3303" s="13">
        <v>1.6</v>
      </c>
      <c r="V3303" s="13">
        <v>63.7</v>
      </c>
      <c r="W3303" s="11" t="str">
        <f t="shared" si="1"/>
        <v>Benchmark|CaixaBank|Risk|2025</v>
      </c>
      <c r="X3303" s="15">
        <f>(MAX(0,MIN(1,1-(K3303-scaling_params!$B$2)/(scaling_params!$C$2-scaling_params!$B$2)))+MAX(0,MIN(1,(L3303-scaling_params!$B$3)/(scaling_params!$C$3-scaling_params!$B$3))))/2</f>
        <v>0.7941176471</v>
      </c>
      <c r="Y3303" s="15">
        <f>(MAX(0,MIN(1,(M3303-scaling_params!$B$4)/(scaling_params!$C$4-scaling_params!$B$4)))+MAX(0,MIN(1,(N3303-scaling_params!$B$5)/(scaling_params!$C$5-scaling_params!$B$5))))/2</f>
        <v>0.4964285714</v>
      </c>
      <c r="Z3303" s="15">
        <f>(MAX(0,MIN(1,(O3303-scaling_params!$B$6)/(scaling_params!$C$6-scaling_params!$B$6)))+MAX(0,MIN(1,1-(P3303-scaling_params!$B$7)/(scaling_params!$C$7-scaling_params!$B$7)))+MAX(0,MIN(1,(T3303-scaling_params!$B$11)/(scaling_params!$C$11-scaling_params!$B$11))))/3</f>
        <v>0.6858455344</v>
      </c>
      <c r="AA3303" s="15">
        <f>(MAX(0,MIN(1,1-(Q3303-scaling_params!$B$8)/(scaling_params!$C$8-scaling_params!$B$8)))+MAX(0,MIN(1,(R3303-scaling_params!$B$9)/(scaling_params!$C$9-scaling_params!$B$9)))+MAX(0,MIN(1,(S3303-scaling_params!$B$10)/(scaling_params!$C$10-scaling_params!$B$10))))/3</f>
        <v>0.7241448363</v>
      </c>
      <c r="AB3303" s="15">
        <f>(MAX(0,MIN(1,(U3303-scaling_params!$B$12)/(scaling_params!$C$12-scaling_params!$B$12)))+MAX(0,MIN(1,(V3303-scaling_params!$B$13)/(scaling_params!$C$13-scaling_params!$B$13))))/2</f>
        <v>0.3345454545</v>
      </c>
      <c r="AC3303" s="13">
        <f>(scaling_params!$G$2*X3303+scaling_params!$G$3*Y3303+scaling_params!$G$4*Z3303+scaling_params!$G$5*AA3303+scaling_params!$G$6*AB3303)*100</f>
        <v>63.13779167</v>
      </c>
      <c r="AD3303" s="11" t="s">
        <v>684</v>
      </c>
      <c r="AE3303" s="11">
        <f t="shared" si="2"/>
        <v>1</v>
      </c>
    </row>
    <row r="3304" ht="15.75" customHeight="1">
      <c r="A3304" s="11" t="s">
        <v>836</v>
      </c>
      <c r="B3304" s="11" t="s">
        <v>785</v>
      </c>
      <c r="C3304" s="11" t="s">
        <v>328</v>
      </c>
      <c r="D3304" s="11" t="s">
        <v>181</v>
      </c>
      <c r="E3304" s="12">
        <v>2024.0</v>
      </c>
      <c r="F3304" s="11" t="s">
        <v>166</v>
      </c>
      <c r="G3304" s="11" t="s">
        <v>172</v>
      </c>
      <c r="H3304" s="11">
        <v>2.0</v>
      </c>
      <c r="I3304" s="13">
        <v>8.9</v>
      </c>
      <c r="J3304" s="11">
        <v>0.0</v>
      </c>
      <c r="K3304" s="13">
        <v>2.5</v>
      </c>
      <c r="L3304" s="13">
        <v>7.7</v>
      </c>
      <c r="M3304" s="11">
        <v>17.0</v>
      </c>
      <c r="N3304" s="14">
        <v>0.77</v>
      </c>
      <c r="O3304" s="13">
        <v>66.7</v>
      </c>
      <c r="P3304" s="13">
        <v>6.5</v>
      </c>
      <c r="Q3304" s="13">
        <v>13.6</v>
      </c>
      <c r="R3304" s="13">
        <v>14.0</v>
      </c>
      <c r="S3304" s="13">
        <v>4.4</v>
      </c>
      <c r="T3304" s="13">
        <v>3.8</v>
      </c>
      <c r="U3304" s="13">
        <v>2.0</v>
      </c>
      <c r="V3304" s="13">
        <v>69.3</v>
      </c>
      <c r="W3304" s="11" t="str">
        <f t="shared" si="1"/>
        <v>Benchmark|CaixaBank|Corporate|2024</v>
      </c>
      <c r="X3304" s="15">
        <f>(MAX(0,MIN(1,1-(K3304-scaling_params!$B$2)/(scaling_params!$C$2-scaling_params!$B$2)))+MAX(0,MIN(1,(L3304-scaling_params!$B$3)/(scaling_params!$C$3-scaling_params!$B$3))))/2</f>
        <v>0.5955882353</v>
      </c>
      <c r="Y3304" s="15">
        <f>(MAX(0,MIN(1,(M3304-scaling_params!$B$4)/(scaling_params!$C$4-scaling_params!$B$4)))+MAX(0,MIN(1,(N3304-scaling_params!$B$5)/(scaling_params!$C$5-scaling_params!$B$5))))/2</f>
        <v>0.5547619048</v>
      </c>
      <c r="Z3304" s="15">
        <f>(MAX(0,MIN(1,(O3304-scaling_params!$B$6)/(scaling_params!$C$6-scaling_params!$B$6)))+MAX(0,MIN(1,1-(P3304-scaling_params!$B$7)/(scaling_params!$C$7-scaling_params!$B$7)))+MAX(0,MIN(1,(T3304-scaling_params!$B$11)/(scaling_params!$C$11-scaling_params!$B$11))))/3</f>
        <v>0.628957529</v>
      </c>
      <c r="AA3304" s="15">
        <f>(MAX(0,MIN(1,1-(Q3304-scaling_params!$B$8)/(scaling_params!$C$8-scaling_params!$B$8)))+MAX(0,MIN(1,(R3304-scaling_params!$B$9)/(scaling_params!$C$9-scaling_params!$B$9)))+MAX(0,MIN(1,(S3304-scaling_params!$B$10)/(scaling_params!$C$10-scaling_params!$B$10))))/3</f>
        <v>0.6839842957</v>
      </c>
      <c r="AB3304" s="15">
        <f>(MAX(0,MIN(1,(U3304-scaling_params!$B$12)/(scaling_params!$C$12-scaling_params!$B$12)))+MAX(0,MIN(1,(V3304-scaling_params!$B$13)/(scaling_params!$C$13-scaling_params!$B$13))))/2</f>
        <v>0.4854545455</v>
      </c>
      <c r="AC3304" s="13">
        <f>(scaling_params!$G$2*X3304+scaling_params!$G$3*Y3304+scaling_params!$G$4*Z3304+scaling_params!$G$5*AA3304+scaling_params!$G$6*AB3304)*100</f>
        <v>59.58021746</v>
      </c>
      <c r="AD3304" s="11" t="s">
        <v>684</v>
      </c>
      <c r="AE3304" s="11">
        <f t="shared" si="2"/>
        <v>1</v>
      </c>
    </row>
    <row r="3305" ht="15.75" customHeight="1">
      <c r="A3305" s="11" t="s">
        <v>836</v>
      </c>
      <c r="B3305" s="11" t="s">
        <v>785</v>
      </c>
      <c r="C3305" s="11" t="s">
        <v>328</v>
      </c>
      <c r="D3305" s="11" t="s">
        <v>181</v>
      </c>
      <c r="E3305" s="12">
        <v>2025.0</v>
      </c>
      <c r="F3305" s="11" t="s">
        <v>166</v>
      </c>
      <c r="G3305" s="11" t="s">
        <v>172</v>
      </c>
      <c r="H3305" s="11">
        <v>2.0</v>
      </c>
      <c r="I3305" s="13">
        <v>8.6</v>
      </c>
      <c r="J3305" s="11">
        <v>0.0</v>
      </c>
      <c r="K3305" s="13">
        <v>1.8</v>
      </c>
      <c r="L3305" s="13">
        <v>7.8</v>
      </c>
      <c r="M3305" s="11">
        <v>3.0</v>
      </c>
      <c r="N3305" s="14">
        <v>0.79</v>
      </c>
      <c r="O3305" s="13">
        <v>71.4</v>
      </c>
      <c r="P3305" s="13">
        <v>7.7</v>
      </c>
      <c r="Q3305" s="13">
        <v>13.9</v>
      </c>
      <c r="R3305" s="13">
        <v>13.5</v>
      </c>
      <c r="S3305" s="13">
        <v>3.7</v>
      </c>
      <c r="T3305" s="13">
        <v>3.0</v>
      </c>
      <c r="U3305" s="13">
        <v>2.1</v>
      </c>
      <c r="V3305" s="13">
        <v>75.9</v>
      </c>
      <c r="W3305" s="11" t="str">
        <f t="shared" si="1"/>
        <v>Benchmark|CaixaBank|Corporate|2025</v>
      </c>
      <c r="X3305" s="15">
        <f>(MAX(0,MIN(1,1-(K3305-scaling_params!$B$2)/(scaling_params!$C$2-scaling_params!$B$2)))+MAX(0,MIN(1,(L3305-scaling_params!$B$3)/(scaling_params!$C$3-scaling_params!$B$3))))/2</f>
        <v>0.7196078431</v>
      </c>
      <c r="Y3305" s="15">
        <f>(MAX(0,MIN(1,(M3305-scaling_params!$B$4)/(scaling_params!$C$4-scaling_params!$B$4)))+MAX(0,MIN(1,(N3305-scaling_params!$B$5)/(scaling_params!$C$5-scaling_params!$B$5))))/2</f>
        <v>0.5130952381</v>
      </c>
      <c r="Z3305" s="15">
        <f>(MAX(0,MIN(1,(O3305-scaling_params!$B$6)/(scaling_params!$C$6-scaling_params!$B$6)))+MAX(0,MIN(1,1-(P3305-scaling_params!$B$7)/(scaling_params!$C$7-scaling_params!$B$7)))+MAX(0,MIN(1,(T3305-scaling_params!$B$11)/(scaling_params!$C$11-scaling_params!$B$11))))/3</f>
        <v>0.5222167004</v>
      </c>
      <c r="AA3305" s="15">
        <f>(MAX(0,MIN(1,1-(Q3305-scaling_params!$B$8)/(scaling_params!$C$8-scaling_params!$B$8)))+MAX(0,MIN(1,(R3305-scaling_params!$B$9)/(scaling_params!$C$9-scaling_params!$B$9)))+MAX(0,MIN(1,(S3305-scaling_params!$B$10)/(scaling_params!$C$10-scaling_params!$B$10))))/3</f>
        <v>0.5828961619</v>
      </c>
      <c r="AB3305" s="15">
        <f>(MAX(0,MIN(1,(U3305-scaling_params!$B$12)/(scaling_params!$C$12-scaling_params!$B$12)))+MAX(0,MIN(1,(V3305-scaling_params!$B$13)/(scaling_params!$C$13-scaling_params!$B$13))))/2</f>
        <v>0.5704545455</v>
      </c>
      <c r="AC3305" s="13">
        <f>(scaling_params!$G$2*X3305+scaling_params!$G$3*Y3305+scaling_params!$G$4*Z3305+scaling_params!$G$5*AA3305+scaling_params!$G$6*AB3305)*100</f>
        <v>58.23095096</v>
      </c>
      <c r="AD3305" s="11" t="s">
        <v>684</v>
      </c>
      <c r="AE3305" s="11">
        <f t="shared" si="2"/>
        <v>1</v>
      </c>
    </row>
    <row r="3306" ht="15.75" customHeight="1">
      <c r="A3306" s="11" t="s">
        <v>837</v>
      </c>
      <c r="B3306" s="11" t="s">
        <v>785</v>
      </c>
      <c r="C3306" s="11" t="s">
        <v>328</v>
      </c>
      <c r="D3306" s="11" t="s">
        <v>174</v>
      </c>
      <c r="E3306" s="12">
        <v>2024.0</v>
      </c>
      <c r="F3306" s="11" t="s">
        <v>166</v>
      </c>
      <c r="G3306" s="11" t="s">
        <v>175</v>
      </c>
      <c r="H3306" s="11">
        <v>1.0</v>
      </c>
      <c r="I3306" s="13">
        <v>8.9</v>
      </c>
      <c r="J3306" s="11">
        <v>0.0</v>
      </c>
      <c r="K3306" s="13">
        <v>3.1</v>
      </c>
      <c r="L3306" s="13">
        <v>6.6</v>
      </c>
      <c r="M3306" s="11">
        <v>4.0</v>
      </c>
      <c r="N3306" s="14">
        <v>0.86</v>
      </c>
      <c r="O3306" s="13">
        <v>62.0</v>
      </c>
      <c r="P3306" s="13">
        <v>7.3</v>
      </c>
      <c r="Q3306" s="13">
        <v>16.4</v>
      </c>
      <c r="R3306" s="13">
        <v>12.2</v>
      </c>
      <c r="S3306" s="13">
        <v>4.1</v>
      </c>
      <c r="T3306" s="13">
        <v>3.2</v>
      </c>
      <c r="U3306" s="13">
        <v>1.6</v>
      </c>
      <c r="V3306" s="13">
        <v>69.2</v>
      </c>
      <c r="W3306" s="11" t="str">
        <f t="shared" si="1"/>
        <v>Benchmark|CaixaBank|Digital|2024</v>
      </c>
      <c r="X3306" s="15">
        <f>(MAX(0,MIN(1,1-(K3306-scaling_params!$B$2)/(scaling_params!$C$2-scaling_params!$B$2)))+MAX(0,MIN(1,(L3306-scaling_params!$B$3)/(scaling_params!$C$3-scaling_params!$B$3))))/2</f>
        <v>0.4147058824</v>
      </c>
      <c r="Y3306" s="15">
        <f>(MAX(0,MIN(1,(M3306-scaling_params!$B$4)/(scaling_params!$C$4-scaling_params!$B$4)))+MAX(0,MIN(1,(N3306-scaling_params!$B$5)/(scaling_params!$C$5-scaling_params!$B$5))))/2</f>
        <v>0.6053571429</v>
      </c>
      <c r="Z3306" s="15">
        <f>(MAX(0,MIN(1,(O3306-scaling_params!$B$6)/(scaling_params!$C$6-scaling_params!$B$6)))+MAX(0,MIN(1,1-(P3306-scaling_params!$B$7)/(scaling_params!$C$7-scaling_params!$B$7)))+MAX(0,MIN(1,(T3306-scaling_params!$B$11)/(scaling_params!$C$11-scaling_params!$B$11))))/3</f>
        <v>0.422184844</v>
      </c>
      <c r="AA3306" s="15">
        <f>(MAX(0,MIN(1,1-(Q3306-scaling_params!$B$8)/(scaling_params!$C$8-scaling_params!$B$8)))+MAX(0,MIN(1,(R3306-scaling_params!$B$9)/(scaling_params!$C$9-scaling_params!$B$9)))+MAX(0,MIN(1,(S3306-scaling_params!$B$10)/(scaling_params!$C$10-scaling_params!$B$10))))/3</f>
        <v>0.4725625578</v>
      </c>
      <c r="AB3306" s="15">
        <f>(MAX(0,MIN(1,(U3306-scaling_params!$B$12)/(scaling_params!$C$12-scaling_params!$B$12)))+MAX(0,MIN(1,(V3306-scaling_params!$B$13)/(scaling_params!$C$13-scaling_params!$B$13))))/2</f>
        <v>0.3845454545</v>
      </c>
      <c r="AC3306" s="13">
        <f>(scaling_params!$G$2*X3306+scaling_params!$G$3*Y3306+scaling_params!$G$4*Z3306+scaling_params!$G$5*AA3306+scaling_params!$G$6*AB3306)*100</f>
        <v>46.74756231</v>
      </c>
      <c r="AD3306" s="11" t="s">
        <v>684</v>
      </c>
      <c r="AE3306" s="11">
        <f t="shared" si="2"/>
        <v>1</v>
      </c>
    </row>
    <row r="3307" ht="15.75" customHeight="1">
      <c r="A3307" s="11" t="s">
        <v>837</v>
      </c>
      <c r="B3307" s="11" t="s">
        <v>785</v>
      </c>
      <c r="C3307" s="11" t="s">
        <v>328</v>
      </c>
      <c r="D3307" s="11" t="s">
        <v>174</v>
      </c>
      <c r="E3307" s="12">
        <v>2025.0</v>
      </c>
      <c r="F3307" s="11" t="s">
        <v>166</v>
      </c>
      <c r="G3307" s="11" t="s">
        <v>175</v>
      </c>
      <c r="H3307" s="11">
        <v>1.0</v>
      </c>
      <c r="I3307" s="13">
        <v>8.6</v>
      </c>
      <c r="J3307" s="11">
        <v>0.0</v>
      </c>
      <c r="K3307" s="13">
        <v>3.9</v>
      </c>
      <c r="L3307" s="13">
        <v>6.0</v>
      </c>
      <c r="M3307" s="11">
        <v>-2.0</v>
      </c>
      <c r="N3307" s="14">
        <v>0.8</v>
      </c>
      <c r="O3307" s="13">
        <v>66.4</v>
      </c>
      <c r="P3307" s="13">
        <v>6.2</v>
      </c>
      <c r="Q3307" s="13">
        <v>16.7</v>
      </c>
      <c r="R3307" s="13">
        <v>14.8</v>
      </c>
      <c r="S3307" s="13">
        <v>4.1</v>
      </c>
      <c r="T3307" s="13">
        <v>3.9</v>
      </c>
      <c r="U3307" s="13">
        <v>1.6</v>
      </c>
      <c r="V3307" s="13">
        <v>74.7</v>
      </c>
      <c r="W3307" s="11" t="str">
        <f t="shared" si="1"/>
        <v>Benchmark|CaixaBank|Digital|2025</v>
      </c>
      <c r="X3307" s="15">
        <f>(MAX(0,MIN(1,1-(K3307-scaling_params!$B$2)/(scaling_params!$C$2-scaling_params!$B$2)))+MAX(0,MIN(1,(L3307-scaling_params!$B$3)/(scaling_params!$C$3-scaling_params!$B$3))))/2</f>
        <v>0.237254902</v>
      </c>
      <c r="Y3307" s="15">
        <f>(MAX(0,MIN(1,(M3307-scaling_params!$B$4)/(scaling_params!$C$4-scaling_params!$B$4)))+MAX(0,MIN(1,(N3307-scaling_params!$B$5)/(scaling_params!$C$5-scaling_params!$B$5))))/2</f>
        <v>0.5017857143</v>
      </c>
      <c r="Z3307" s="15">
        <f>(MAX(0,MIN(1,(O3307-scaling_params!$B$6)/(scaling_params!$C$6-scaling_params!$B$6)))+MAX(0,MIN(1,1-(P3307-scaling_params!$B$7)/(scaling_params!$C$7-scaling_params!$B$7)))+MAX(0,MIN(1,(T3307-scaling_params!$B$11)/(scaling_params!$C$11-scaling_params!$B$11))))/3</f>
        <v>0.6605578705</v>
      </c>
      <c r="AA3307" s="15">
        <f>(MAX(0,MIN(1,1-(Q3307-scaling_params!$B$8)/(scaling_params!$C$8-scaling_params!$B$8)))+MAX(0,MIN(1,(R3307-scaling_params!$B$9)/(scaling_params!$C$9-scaling_params!$B$9)))+MAX(0,MIN(1,(S3307-scaling_params!$B$10)/(scaling_params!$C$10-scaling_params!$B$10))))/3</f>
        <v>0.5709035628</v>
      </c>
      <c r="AB3307" s="15">
        <f>(MAX(0,MIN(1,(U3307-scaling_params!$B$12)/(scaling_params!$C$12-scaling_params!$B$12)))+MAX(0,MIN(1,(V3307-scaling_params!$B$13)/(scaling_params!$C$13-scaling_params!$B$13))))/2</f>
        <v>0.4345454545</v>
      </c>
      <c r="AC3307" s="13">
        <f>(scaling_params!$G$2*X3307+scaling_params!$G$3*Y3307+scaling_params!$G$4*Z3307+scaling_params!$G$5*AA3307+scaling_params!$G$6*AB3307)*100</f>
        <v>48.06610351</v>
      </c>
      <c r="AD3307" s="11" t="s">
        <v>684</v>
      </c>
      <c r="AE3307" s="11">
        <f t="shared" si="2"/>
        <v>1</v>
      </c>
    </row>
    <row r="3308" ht="15.75" customHeight="1">
      <c r="A3308" s="11" t="s">
        <v>838</v>
      </c>
      <c r="B3308" s="11" t="s">
        <v>785</v>
      </c>
      <c r="C3308" s="11" t="s">
        <v>328</v>
      </c>
      <c r="D3308" s="11" t="s">
        <v>177</v>
      </c>
      <c r="E3308" s="12">
        <v>2024.0</v>
      </c>
      <c r="F3308" s="11" t="s">
        <v>166</v>
      </c>
      <c r="G3308" s="11" t="s">
        <v>167</v>
      </c>
      <c r="H3308" s="11">
        <v>2.0</v>
      </c>
      <c r="I3308" s="13">
        <v>8.9</v>
      </c>
      <c r="J3308" s="11">
        <v>0.0</v>
      </c>
      <c r="K3308" s="13">
        <v>2.7</v>
      </c>
      <c r="L3308" s="13">
        <v>6.1</v>
      </c>
      <c r="M3308" s="11">
        <v>15.0</v>
      </c>
      <c r="N3308" s="14">
        <v>0.74</v>
      </c>
      <c r="O3308" s="13">
        <v>65.7</v>
      </c>
      <c r="P3308" s="13">
        <v>7.9</v>
      </c>
      <c r="Q3308" s="13">
        <v>16.4</v>
      </c>
      <c r="R3308" s="13">
        <v>10.8</v>
      </c>
      <c r="S3308" s="13">
        <v>3.5</v>
      </c>
      <c r="T3308" s="13">
        <v>2.5</v>
      </c>
      <c r="U3308" s="13">
        <v>1.5</v>
      </c>
      <c r="V3308" s="13">
        <v>58.0</v>
      </c>
      <c r="W3308" s="11" t="str">
        <f t="shared" si="1"/>
        <v>Benchmark|CaixaBank|Retail|2024</v>
      </c>
      <c r="X3308" s="15">
        <f>(MAX(0,MIN(1,1-(K3308-scaling_params!$B$2)/(scaling_params!$C$2-scaling_params!$B$2)))+MAX(0,MIN(1,(L3308-scaling_params!$B$3)/(scaling_params!$C$3-scaling_params!$B$3))))/2</f>
        <v>0.4446078431</v>
      </c>
      <c r="Y3308" s="15">
        <f>(MAX(0,MIN(1,(M3308-scaling_params!$B$4)/(scaling_params!$C$4-scaling_params!$B$4)))+MAX(0,MIN(1,(N3308-scaling_params!$B$5)/(scaling_params!$C$5-scaling_params!$B$5))))/2</f>
        <v>0.5077380952</v>
      </c>
      <c r="Z3308" s="15">
        <f>(MAX(0,MIN(1,(O3308-scaling_params!$B$6)/(scaling_params!$C$6-scaling_params!$B$6)))+MAX(0,MIN(1,1-(P3308-scaling_params!$B$7)/(scaling_params!$C$7-scaling_params!$B$7)))+MAX(0,MIN(1,(T3308-scaling_params!$B$11)/(scaling_params!$C$11-scaling_params!$B$11))))/3</f>
        <v>0.3625202289</v>
      </c>
      <c r="AA3308" s="15">
        <f>(MAX(0,MIN(1,1-(Q3308-scaling_params!$B$8)/(scaling_params!$C$8-scaling_params!$B$8)))+MAX(0,MIN(1,(R3308-scaling_params!$B$9)/(scaling_params!$C$9-scaling_params!$B$9)))+MAX(0,MIN(1,(S3308-scaling_params!$B$10)/(scaling_params!$C$10-scaling_params!$B$10))))/3</f>
        <v>0.3546672984</v>
      </c>
      <c r="AB3308" s="15">
        <f>(MAX(0,MIN(1,(U3308-scaling_params!$B$12)/(scaling_params!$C$12-scaling_params!$B$12)))+MAX(0,MIN(1,(V3308-scaling_params!$B$13)/(scaling_params!$C$13-scaling_params!$B$13))))/2</f>
        <v>0.2577272727</v>
      </c>
      <c r="AC3308" s="13">
        <f>(scaling_params!$G$2*X3308+scaling_params!$G$3*Y3308+scaling_params!$G$4*Z3308+scaling_params!$G$5*AA3308+scaling_params!$G$6*AB3308)*100</f>
        <v>40.1826812</v>
      </c>
      <c r="AD3308" s="11" t="s">
        <v>684</v>
      </c>
      <c r="AE3308" s="11">
        <f t="shared" si="2"/>
        <v>1</v>
      </c>
    </row>
    <row r="3309" ht="15.75" customHeight="1">
      <c r="A3309" s="11" t="s">
        <v>838</v>
      </c>
      <c r="B3309" s="11" t="s">
        <v>785</v>
      </c>
      <c r="C3309" s="11" t="s">
        <v>328</v>
      </c>
      <c r="D3309" s="11" t="s">
        <v>177</v>
      </c>
      <c r="E3309" s="12">
        <v>2025.0</v>
      </c>
      <c r="F3309" s="11" t="s">
        <v>166</v>
      </c>
      <c r="G3309" s="11" t="s">
        <v>167</v>
      </c>
      <c r="H3309" s="11">
        <v>2.0</v>
      </c>
      <c r="I3309" s="13">
        <v>8.6</v>
      </c>
      <c r="J3309" s="11">
        <v>0.0</v>
      </c>
      <c r="K3309" s="13">
        <v>2.7</v>
      </c>
      <c r="L3309" s="13">
        <v>7.1</v>
      </c>
      <c r="M3309" s="11">
        <v>4.0</v>
      </c>
      <c r="N3309" s="14">
        <v>0.86</v>
      </c>
      <c r="O3309" s="13">
        <v>69.4</v>
      </c>
      <c r="P3309" s="13">
        <v>6.9</v>
      </c>
      <c r="Q3309" s="13">
        <v>15.8</v>
      </c>
      <c r="R3309" s="13">
        <v>13.1</v>
      </c>
      <c r="S3309" s="13">
        <v>3.0</v>
      </c>
      <c r="T3309" s="13">
        <v>3.1</v>
      </c>
      <c r="U3309" s="13">
        <v>1.5</v>
      </c>
      <c r="V3309" s="13">
        <v>70.5</v>
      </c>
      <c r="W3309" s="11" t="str">
        <f t="shared" si="1"/>
        <v>Benchmark|CaixaBank|Retail|2025</v>
      </c>
      <c r="X3309" s="15">
        <f>(MAX(0,MIN(1,1-(K3309-scaling_params!$B$2)/(scaling_params!$C$2-scaling_params!$B$2)))+MAX(0,MIN(1,(L3309-scaling_params!$B$3)/(scaling_params!$C$3-scaling_params!$B$3))))/2</f>
        <v>0.5181372549</v>
      </c>
      <c r="Y3309" s="15">
        <f>(MAX(0,MIN(1,(M3309-scaling_params!$B$4)/(scaling_params!$C$4-scaling_params!$B$4)))+MAX(0,MIN(1,(N3309-scaling_params!$B$5)/(scaling_params!$C$5-scaling_params!$B$5))))/2</f>
        <v>0.6053571429</v>
      </c>
      <c r="Z3309" s="15">
        <f>(MAX(0,MIN(1,(O3309-scaling_params!$B$6)/(scaling_params!$C$6-scaling_params!$B$6)))+MAX(0,MIN(1,1-(P3309-scaling_params!$B$7)/(scaling_params!$C$7-scaling_params!$B$7)))+MAX(0,MIN(1,(T3309-scaling_params!$B$11)/(scaling_params!$C$11-scaling_params!$B$11))))/3</f>
        <v>0.5708092817</v>
      </c>
      <c r="AA3309" s="15">
        <f>(MAX(0,MIN(1,1-(Q3309-scaling_params!$B$8)/(scaling_params!$C$8-scaling_params!$B$8)))+MAX(0,MIN(1,(R3309-scaling_params!$B$9)/(scaling_params!$C$9-scaling_params!$B$9)))+MAX(0,MIN(1,(S3309-scaling_params!$B$10)/(scaling_params!$C$10-scaling_params!$B$10))))/3</f>
        <v>0.4254213768</v>
      </c>
      <c r="AB3309" s="15">
        <f>(MAX(0,MIN(1,(U3309-scaling_params!$B$12)/(scaling_params!$C$12-scaling_params!$B$12)))+MAX(0,MIN(1,(V3309-scaling_params!$B$13)/(scaling_params!$C$13-scaling_params!$B$13))))/2</f>
        <v>0.3713636364</v>
      </c>
      <c r="AC3309" s="13">
        <f>(scaling_params!$G$2*X3309+scaling_params!$G$3*Y3309+scaling_params!$G$4*Z3309+scaling_params!$G$5*AA3309+scaling_params!$G$6*AB3309)*100</f>
        <v>51.68564361</v>
      </c>
      <c r="AD3309" s="11" t="s">
        <v>684</v>
      </c>
      <c r="AE3309" s="11">
        <f t="shared" si="2"/>
        <v>1</v>
      </c>
    </row>
    <row r="3310" ht="15.75" customHeight="1">
      <c r="A3310" s="11" t="s">
        <v>839</v>
      </c>
      <c r="B3310" s="11" t="s">
        <v>785</v>
      </c>
      <c r="C3310" s="11" t="s">
        <v>449</v>
      </c>
      <c r="D3310" s="11" t="s">
        <v>177</v>
      </c>
      <c r="E3310" s="12">
        <v>2024.0</v>
      </c>
      <c r="F3310" s="11" t="s">
        <v>171</v>
      </c>
      <c r="G3310" s="11" t="s">
        <v>167</v>
      </c>
      <c r="H3310" s="11">
        <v>1.0</v>
      </c>
      <c r="I3310" s="13">
        <v>8.6</v>
      </c>
      <c r="J3310" s="11">
        <v>0.0</v>
      </c>
      <c r="K3310" s="13">
        <v>2.7</v>
      </c>
      <c r="L3310" s="13">
        <v>7.4</v>
      </c>
      <c r="M3310" s="11">
        <v>-3.0</v>
      </c>
      <c r="N3310" s="14">
        <v>0.8</v>
      </c>
      <c r="O3310" s="13">
        <v>65.7</v>
      </c>
      <c r="P3310" s="13">
        <v>7.9</v>
      </c>
      <c r="Q3310" s="13">
        <v>16.4</v>
      </c>
      <c r="R3310" s="13">
        <v>10.8</v>
      </c>
      <c r="S3310" s="13">
        <v>4.2</v>
      </c>
      <c r="T3310" s="13">
        <v>3.8</v>
      </c>
      <c r="U3310" s="13">
        <v>1.5</v>
      </c>
      <c r="V3310" s="13">
        <v>77.2</v>
      </c>
      <c r="W3310" s="11" t="str">
        <f t="shared" si="1"/>
        <v>Benchmark|CaixaBank|Retail|2024</v>
      </c>
      <c r="X3310" s="15">
        <f>(MAX(0,MIN(1,1-(K3310-scaling_params!$B$2)/(scaling_params!$C$2-scaling_params!$B$2)))+MAX(0,MIN(1,(L3310-scaling_params!$B$3)/(scaling_params!$C$3-scaling_params!$B$3))))/2</f>
        <v>0.5401960784</v>
      </c>
      <c r="Y3310" s="15">
        <f>(MAX(0,MIN(1,(M3310-scaling_params!$B$4)/(scaling_params!$C$4-scaling_params!$B$4)))+MAX(0,MIN(1,(N3310-scaling_params!$B$5)/(scaling_params!$C$5-scaling_params!$B$5))))/2</f>
        <v>0.4970238095</v>
      </c>
      <c r="Z3310" s="15">
        <f>(MAX(0,MIN(1,(O3310-scaling_params!$B$6)/(scaling_params!$C$6-scaling_params!$B$6)))+MAX(0,MIN(1,1-(P3310-scaling_params!$B$7)/(scaling_params!$C$7-scaling_params!$B$7)))+MAX(0,MIN(1,(T3310-scaling_params!$B$11)/(scaling_params!$C$11-scaling_params!$B$11))))/3</f>
        <v>0.4863297527</v>
      </c>
      <c r="AA3310" s="15">
        <f>(MAX(0,MIN(1,1-(Q3310-scaling_params!$B$8)/(scaling_params!$C$8-scaling_params!$B$8)))+MAX(0,MIN(1,(R3310-scaling_params!$B$9)/(scaling_params!$C$9-scaling_params!$B$9)))+MAX(0,MIN(1,(S3310-scaling_params!$B$10)/(scaling_params!$C$10-scaling_params!$B$10))))/3</f>
        <v>0.4232947494</v>
      </c>
      <c r="AB3310" s="15">
        <f>(MAX(0,MIN(1,(U3310-scaling_params!$B$12)/(scaling_params!$C$12-scaling_params!$B$12)))+MAX(0,MIN(1,(V3310-scaling_params!$B$13)/(scaling_params!$C$13-scaling_params!$B$13))))/2</f>
        <v>0.4322727273</v>
      </c>
      <c r="AC3310" s="13">
        <f>(scaling_params!$G$2*X3310+scaling_params!$G$3*Y3310+scaling_params!$G$4*Z3310+scaling_params!$G$5*AA3310+scaling_params!$G$6*AB3310)*100</f>
        <v>48.35422233</v>
      </c>
      <c r="AD3310" s="11" t="s">
        <v>684</v>
      </c>
      <c r="AE3310" s="11">
        <f t="shared" si="2"/>
        <v>1</v>
      </c>
    </row>
    <row r="3311" ht="15.75" customHeight="1">
      <c r="A3311" s="11" t="s">
        <v>839</v>
      </c>
      <c r="B3311" s="11" t="s">
        <v>785</v>
      </c>
      <c r="C3311" s="11" t="s">
        <v>449</v>
      </c>
      <c r="D3311" s="11" t="s">
        <v>177</v>
      </c>
      <c r="E3311" s="12">
        <v>2025.0</v>
      </c>
      <c r="F3311" s="11" t="s">
        <v>171</v>
      </c>
      <c r="G3311" s="11" t="s">
        <v>167</v>
      </c>
      <c r="H3311" s="11">
        <v>1.0</v>
      </c>
      <c r="I3311" s="13">
        <v>8.3</v>
      </c>
      <c r="J3311" s="11">
        <v>0.0</v>
      </c>
      <c r="K3311" s="13">
        <v>2.7</v>
      </c>
      <c r="L3311" s="13">
        <v>7.6</v>
      </c>
      <c r="M3311" s="11">
        <v>25.0</v>
      </c>
      <c r="N3311" s="14">
        <v>0.84</v>
      </c>
      <c r="O3311" s="13">
        <v>69.4</v>
      </c>
      <c r="P3311" s="13">
        <v>6.9</v>
      </c>
      <c r="Q3311" s="13">
        <v>15.8</v>
      </c>
      <c r="R3311" s="13">
        <v>13.1</v>
      </c>
      <c r="S3311" s="13">
        <v>4.4</v>
      </c>
      <c r="T3311" s="13">
        <v>4.1</v>
      </c>
      <c r="U3311" s="13">
        <v>1.5</v>
      </c>
      <c r="V3311" s="13">
        <v>78.4</v>
      </c>
      <c r="W3311" s="11" t="str">
        <f t="shared" si="1"/>
        <v>Benchmark|CaixaBank|Retail|2025</v>
      </c>
      <c r="X3311" s="15">
        <f>(MAX(0,MIN(1,1-(K3311-scaling_params!$B$2)/(scaling_params!$C$2-scaling_params!$B$2)))+MAX(0,MIN(1,(L3311-scaling_params!$B$3)/(scaling_params!$C$3-scaling_params!$B$3))))/2</f>
        <v>0.5549019608</v>
      </c>
      <c r="Y3311" s="15">
        <f>(MAX(0,MIN(1,(M3311-scaling_params!$B$4)/(scaling_params!$C$4-scaling_params!$B$4)))+MAX(0,MIN(1,(N3311-scaling_params!$B$5)/(scaling_params!$C$5-scaling_params!$B$5))))/2</f>
        <v>0.6803571429</v>
      </c>
      <c r="Z3311" s="15">
        <f>(MAX(0,MIN(1,(O3311-scaling_params!$B$6)/(scaling_params!$C$6-scaling_params!$B$6)))+MAX(0,MIN(1,1-(P3311-scaling_params!$B$7)/(scaling_params!$C$7-scaling_params!$B$7)))+MAX(0,MIN(1,(T3311-scaling_params!$B$11)/(scaling_params!$C$11-scaling_params!$B$11))))/3</f>
        <v>0.6660473769</v>
      </c>
      <c r="AA3311" s="15">
        <f>(MAX(0,MIN(1,1-(Q3311-scaling_params!$B$8)/(scaling_params!$C$8-scaling_params!$B$8)))+MAX(0,MIN(1,(R3311-scaling_params!$B$9)/(scaling_params!$C$9-scaling_params!$B$9)))+MAX(0,MIN(1,(S3311-scaling_params!$B$10)/(scaling_params!$C$10-scaling_params!$B$10))))/3</f>
        <v>0.5626762788</v>
      </c>
      <c r="AB3311" s="15">
        <f>(MAX(0,MIN(1,(U3311-scaling_params!$B$12)/(scaling_params!$C$12-scaling_params!$B$12)))+MAX(0,MIN(1,(V3311-scaling_params!$B$13)/(scaling_params!$C$13-scaling_params!$B$13))))/2</f>
        <v>0.4431818182</v>
      </c>
      <c r="AC3311" s="13">
        <f>(scaling_params!$G$2*X3311+scaling_params!$G$3*Y3311+scaling_params!$G$4*Z3311+scaling_params!$G$5*AA3311+scaling_params!$G$6*AB3311)*100</f>
        <v>59.81335025</v>
      </c>
      <c r="AD3311" s="11" t="s">
        <v>684</v>
      </c>
      <c r="AE3311" s="11">
        <f t="shared" si="2"/>
        <v>1</v>
      </c>
    </row>
    <row r="3312" ht="15.75" customHeight="1">
      <c r="A3312" s="11" t="s">
        <v>840</v>
      </c>
      <c r="B3312" s="11" t="s">
        <v>785</v>
      </c>
      <c r="C3312" s="11" t="s">
        <v>449</v>
      </c>
      <c r="D3312" s="11" t="s">
        <v>181</v>
      </c>
      <c r="E3312" s="12">
        <v>2024.0</v>
      </c>
      <c r="F3312" s="11" t="s">
        <v>171</v>
      </c>
      <c r="G3312" s="11" t="s">
        <v>175</v>
      </c>
      <c r="H3312" s="11">
        <v>4.0</v>
      </c>
      <c r="I3312" s="13">
        <v>8.6</v>
      </c>
      <c r="J3312" s="11">
        <v>0.0</v>
      </c>
      <c r="K3312" s="13">
        <v>2.5</v>
      </c>
      <c r="L3312" s="13">
        <v>7.6</v>
      </c>
      <c r="M3312" s="11">
        <v>15.0</v>
      </c>
      <c r="N3312" s="14">
        <v>0.8</v>
      </c>
      <c r="O3312" s="13">
        <v>66.7</v>
      </c>
      <c r="P3312" s="13">
        <v>6.5</v>
      </c>
      <c r="Q3312" s="13">
        <v>13.6</v>
      </c>
      <c r="R3312" s="13">
        <v>14.0</v>
      </c>
      <c r="S3312" s="13">
        <v>4.7</v>
      </c>
      <c r="T3312" s="13">
        <v>4.4</v>
      </c>
      <c r="U3312" s="13">
        <v>2.0</v>
      </c>
      <c r="V3312" s="13">
        <v>84.2</v>
      </c>
      <c r="W3312" s="11" t="str">
        <f t="shared" si="1"/>
        <v>Benchmark|CaixaBank|Corporate|2024</v>
      </c>
      <c r="X3312" s="15">
        <f>(MAX(0,MIN(1,1-(K3312-scaling_params!$B$2)/(scaling_params!$C$2-scaling_params!$B$2)))+MAX(0,MIN(1,(L3312-scaling_params!$B$3)/(scaling_params!$C$3-scaling_params!$B$3))))/2</f>
        <v>0.5882352941</v>
      </c>
      <c r="Y3312" s="15">
        <f>(MAX(0,MIN(1,(M3312-scaling_params!$B$4)/(scaling_params!$C$4-scaling_params!$B$4)))+MAX(0,MIN(1,(N3312-scaling_params!$B$5)/(scaling_params!$C$5-scaling_params!$B$5))))/2</f>
        <v>0.5827380952</v>
      </c>
      <c r="Z3312" s="15">
        <f>(MAX(0,MIN(1,(O3312-scaling_params!$B$6)/(scaling_params!$C$6-scaling_params!$B$6)))+MAX(0,MIN(1,1-(P3312-scaling_params!$B$7)/(scaling_params!$C$7-scaling_params!$B$7)))+MAX(0,MIN(1,(T3312-scaling_params!$B$11)/(scaling_params!$C$11-scaling_params!$B$11))))/3</f>
        <v>0.6861003861</v>
      </c>
      <c r="AA3312" s="15">
        <f>(MAX(0,MIN(1,1-(Q3312-scaling_params!$B$8)/(scaling_params!$C$8-scaling_params!$B$8)))+MAX(0,MIN(1,(R3312-scaling_params!$B$9)/(scaling_params!$C$9-scaling_params!$B$9)))+MAX(0,MIN(1,(S3312-scaling_params!$B$10)/(scaling_params!$C$10-scaling_params!$B$10))))/3</f>
        <v>0.7133960604</v>
      </c>
      <c r="AB3312" s="15">
        <f>(MAX(0,MIN(1,(U3312-scaling_params!$B$12)/(scaling_params!$C$12-scaling_params!$B$12)))+MAX(0,MIN(1,(V3312-scaling_params!$B$13)/(scaling_params!$C$13-scaling_params!$B$13))))/2</f>
        <v>0.6209090909</v>
      </c>
      <c r="AC3312" s="13">
        <f>(scaling_params!$G$2*X3312+scaling_params!$G$3*Y3312+scaling_params!$G$4*Z3312+scaling_params!$G$5*AA3312+scaling_params!$G$6*AB3312)*100</f>
        <v>63.52373166</v>
      </c>
      <c r="AD3312" s="11" t="s">
        <v>684</v>
      </c>
      <c r="AE3312" s="11">
        <f t="shared" si="2"/>
        <v>1</v>
      </c>
    </row>
    <row r="3313" ht="15.75" customHeight="1">
      <c r="A3313" s="11" t="s">
        <v>840</v>
      </c>
      <c r="B3313" s="11" t="s">
        <v>785</v>
      </c>
      <c r="C3313" s="11" t="s">
        <v>449</v>
      </c>
      <c r="D3313" s="11" t="s">
        <v>181</v>
      </c>
      <c r="E3313" s="12">
        <v>2025.0</v>
      </c>
      <c r="F3313" s="11" t="s">
        <v>171</v>
      </c>
      <c r="G3313" s="11" t="s">
        <v>175</v>
      </c>
      <c r="H3313" s="11">
        <v>4.0</v>
      </c>
      <c r="I3313" s="13">
        <v>8.3</v>
      </c>
      <c r="J3313" s="11">
        <v>0.0</v>
      </c>
      <c r="K3313" s="13">
        <v>1.8</v>
      </c>
      <c r="L3313" s="13">
        <v>8.0</v>
      </c>
      <c r="M3313" s="11">
        <v>12.0</v>
      </c>
      <c r="N3313" s="14">
        <v>0.87</v>
      </c>
      <c r="O3313" s="13">
        <v>71.4</v>
      </c>
      <c r="P3313" s="13">
        <v>7.7</v>
      </c>
      <c r="Q3313" s="13">
        <v>13.9</v>
      </c>
      <c r="R3313" s="13">
        <v>13.5</v>
      </c>
      <c r="S3313" s="13">
        <v>4.0</v>
      </c>
      <c r="T3313" s="13">
        <v>4.0</v>
      </c>
      <c r="U3313" s="13">
        <v>2.1</v>
      </c>
      <c r="V3313" s="13">
        <v>80.3</v>
      </c>
      <c r="W3313" s="11" t="str">
        <f t="shared" si="1"/>
        <v>Benchmark|CaixaBank|Corporate|2025</v>
      </c>
      <c r="X3313" s="15">
        <f>(MAX(0,MIN(1,1-(K3313-scaling_params!$B$2)/(scaling_params!$C$2-scaling_params!$B$2)))+MAX(0,MIN(1,(L3313-scaling_params!$B$3)/(scaling_params!$C$3-scaling_params!$B$3))))/2</f>
        <v>0.7343137255</v>
      </c>
      <c r="Y3313" s="15">
        <f>(MAX(0,MIN(1,(M3313-scaling_params!$B$4)/(scaling_params!$C$4-scaling_params!$B$4)))+MAX(0,MIN(1,(N3313-scaling_params!$B$5)/(scaling_params!$C$5-scaling_params!$B$5))))/2</f>
        <v>0.655952381</v>
      </c>
      <c r="Z3313" s="15">
        <f>(MAX(0,MIN(1,(O3313-scaling_params!$B$6)/(scaling_params!$C$6-scaling_params!$B$6)))+MAX(0,MIN(1,1-(P3313-scaling_params!$B$7)/(scaling_params!$C$7-scaling_params!$B$7)))+MAX(0,MIN(1,(T3313-scaling_params!$B$11)/(scaling_params!$C$11-scaling_params!$B$11))))/3</f>
        <v>0.6174547957</v>
      </c>
      <c r="AA3313" s="15">
        <f>(MAX(0,MIN(1,1-(Q3313-scaling_params!$B$8)/(scaling_params!$C$8-scaling_params!$B$8)))+MAX(0,MIN(1,(R3313-scaling_params!$B$9)/(scaling_params!$C$9-scaling_params!$B$9)))+MAX(0,MIN(1,(S3313-scaling_params!$B$10)/(scaling_params!$C$10-scaling_params!$B$10))))/3</f>
        <v>0.6123079266</v>
      </c>
      <c r="AB3313" s="15">
        <f>(MAX(0,MIN(1,(U3313-scaling_params!$B$12)/(scaling_params!$C$12-scaling_params!$B$12)))+MAX(0,MIN(1,(V3313-scaling_params!$B$13)/(scaling_params!$C$13-scaling_params!$B$13))))/2</f>
        <v>0.6104545455</v>
      </c>
      <c r="AC3313" s="13">
        <f>(scaling_params!$G$2*X3313+scaling_params!$G$3*Y3313+scaling_params!$G$4*Z3313+scaling_params!$G$5*AA3313+scaling_params!$G$6*AB3313)*100</f>
        <v>65.16142434</v>
      </c>
      <c r="AD3313" s="11" t="s">
        <v>684</v>
      </c>
      <c r="AE3313" s="11">
        <f t="shared" si="2"/>
        <v>1</v>
      </c>
    </row>
    <row r="3314" ht="15.75" customHeight="1">
      <c r="A3314" s="11" t="s">
        <v>841</v>
      </c>
      <c r="B3314" s="11" t="s">
        <v>785</v>
      </c>
      <c r="C3314" s="11" t="s">
        <v>449</v>
      </c>
      <c r="D3314" s="11" t="s">
        <v>181</v>
      </c>
      <c r="E3314" s="12">
        <v>2024.0</v>
      </c>
      <c r="F3314" s="11" t="s">
        <v>166</v>
      </c>
      <c r="G3314" s="11" t="s">
        <v>167</v>
      </c>
      <c r="H3314" s="11">
        <v>3.0</v>
      </c>
      <c r="I3314" s="13">
        <v>8.6</v>
      </c>
      <c r="J3314" s="11">
        <v>0.0</v>
      </c>
      <c r="K3314" s="13">
        <v>2.5</v>
      </c>
      <c r="L3314" s="13">
        <v>7.3</v>
      </c>
      <c r="M3314" s="11">
        <v>13.0</v>
      </c>
      <c r="N3314" s="14">
        <v>0.81</v>
      </c>
      <c r="O3314" s="13">
        <v>66.7</v>
      </c>
      <c r="P3314" s="13">
        <v>6.5</v>
      </c>
      <c r="Q3314" s="13">
        <v>13.6</v>
      </c>
      <c r="R3314" s="13">
        <v>14.0</v>
      </c>
      <c r="S3314" s="13">
        <v>4.2</v>
      </c>
      <c r="T3314" s="13">
        <v>3.6</v>
      </c>
      <c r="U3314" s="13">
        <v>2.0</v>
      </c>
      <c r="V3314" s="13">
        <v>80.9</v>
      </c>
      <c r="W3314" s="11" t="str">
        <f t="shared" si="1"/>
        <v>Benchmark|CaixaBank|Corporate|2024</v>
      </c>
      <c r="X3314" s="15">
        <f>(MAX(0,MIN(1,1-(K3314-scaling_params!$B$2)/(scaling_params!$C$2-scaling_params!$B$2)))+MAX(0,MIN(1,(L3314-scaling_params!$B$3)/(scaling_params!$C$3-scaling_params!$B$3))))/2</f>
        <v>0.5661764706</v>
      </c>
      <c r="Y3314" s="15">
        <f>(MAX(0,MIN(1,(M3314-scaling_params!$B$4)/(scaling_params!$C$4-scaling_params!$B$4)))+MAX(0,MIN(1,(N3314-scaling_params!$B$5)/(scaling_params!$C$5-scaling_params!$B$5))))/2</f>
        <v>0.5857142857</v>
      </c>
      <c r="Z3314" s="15">
        <f>(MAX(0,MIN(1,(O3314-scaling_params!$B$6)/(scaling_params!$C$6-scaling_params!$B$6)))+MAX(0,MIN(1,1-(P3314-scaling_params!$B$7)/(scaling_params!$C$7-scaling_params!$B$7)))+MAX(0,MIN(1,(T3314-scaling_params!$B$11)/(scaling_params!$C$11-scaling_params!$B$11))))/3</f>
        <v>0.6099099099</v>
      </c>
      <c r="AA3314" s="15">
        <f>(MAX(0,MIN(1,1-(Q3314-scaling_params!$B$8)/(scaling_params!$C$8-scaling_params!$B$8)))+MAX(0,MIN(1,(R3314-scaling_params!$B$9)/(scaling_params!$C$9-scaling_params!$B$9)))+MAX(0,MIN(1,(S3314-scaling_params!$B$10)/(scaling_params!$C$10-scaling_params!$B$10))))/3</f>
        <v>0.6643764525</v>
      </c>
      <c r="AB3314" s="15">
        <f>(MAX(0,MIN(1,(U3314-scaling_params!$B$12)/(scaling_params!$C$12-scaling_params!$B$12)))+MAX(0,MIN(1,(V3314-scaling_params!$B$13)/(scaling_params!$C$13-scaling_params!$B$13))))/2</f>
        <v>0.5909090909</v>
      </c>
      <c r="AC3314" s="13">
        <f>(scaling_params!$G$2*X3314+scaling_params!$G$3*Y3314+scaling_params!$G$4*Z3314+scaling_params!$G$5*AA3314+scaling_params!$G$6*AB3314)*100</f>
        <v>60.06806849</v>
      </c>
      <c r="AD3314" s="11" t="s">
        <v>684</v>
      </c>
      <c r="AE3314" s="11">
        <f t="shared" si="2"/>
        <v>1</v>
      </c>
    </row>
    <row r="3315" ht="15.75" customHeight="1">
      <c r="A3315" s="11" t="s">
        <v>841</v>
      </c>
      <c r="B3315" s="11" t="s">
        <v>785</v>
      </c>
      <c r="C3315" s="11" t="s">
        <v>449</v>
      </c>
      <c r="D3315" s="11" t="s">
        <v>181</v>
      </c>
      <c r="E3315" s="12">
        <v>2025.0</v>
      </c>
      <c r="F3315" s="11" t="s">
        <v>166</v>
      </c>
      <c r="G3315" s="11" t="s">
        <v>167</v>
      </c>
      <c r="H3315" s="11">
        <v>3.0</v>
      </c>
      <c r="I3315" s="13">
        <v>8.3</v>
      </c>
      <c r="J3315" s="11">
        <v>0.0</v>
      </c>
      <c r="K3315" s="13">
        <v>1.8</v>
      </c>
      <c r="L3315" s="13">
        <v>7.0</v>
      </c>
      <c r="M3315" s="11">
        <v>15.0</v>
      </c>
      <c r="N3315" s="14">
        <v>0.84</v>
      </c>
      <c r="O3315" s="13">
        <v>71.4</v>
      </c>
      <c r="P3315" s="13">
        <v>7.7</v>
      </c>
      <c r="Q3315" s="13">
        <v>13.9</v>
      </c>
      <c r="R3315" s="13">
        <v>13.5</v>
      </c>
      <c r="S3315" s="13">
        <v>3.6</v>
      </c>
      <c r="T3315" s="13">
        <v>3.4</v>
      </c>
      <c r="U3315" s="13">
        <v>2.1</v>
      </c>
      <c r="V3315" s="13">
        <v>67.5</v>
      </c>
      <c r="W3315" s="11" t="str">
        <f t="shared" si="1"/>
        <v>Benchmark|CaixaBank|Corporate|2025</v>
      </c>
      <c r="X3315" s="15">
        <f>(MAX(0,MIN(1,1-(K3315-scaling_params!$B$2)/(scaling_params!$C$2-scaling_params!$B$2)))+MAX(0,MIN(1,(L3315-scaling_params!$B$3)/(scaling_params!$C$3-scaling_params!$B$3))))/2</f>
        <v>0.6607843137</v>
      </c>
      <c r="Y3315" s="15">
        <f>(MAX(0,MIN(1,(M3315-scaling_params!$B$4)/(scaling_params!$C$4-scaling_params!$B$4)))+MAX(0,MIN(1,(N3315-scaling_params!$B$5)/(scaling_params!$C$5-scaling_params!$B$5))))/2</f>
        <v>0.6327380952</v>
      </c>
      <c r="Z3315" s="15">
        <f>(MAX(0,MIN(1,(O3315-scaling_params!$B$6)/(scaling_params!$C$6-scaling_params!$B$6)))+MAX(0,MIN(1,1-(P3315-scaling_params!$B$7)/(scaling_params!$C$7-scaling_params!$B$7)))+MAX(0,MIN(1,(T3315-scaling_params!$B$11)/(scaling_params!$C$11-scaling_params!$B$11))))/3</f>
        <v>0.5603119385</v>
      </c>
      <c r="AA3315" s="15">
        <f>(MAX(0,MIN(1,1-(Q3315-scaling_params!$B$8)/(scaling_params!$C$8-scaling_params!$B$8)))+MAX(0,MIN(1,(R3315-scaling_params!$B$9)/(scaling_params!$C$9-scaling_params!$B$9)))+MAX(0,MIN(1,(S3315-scaling_params!$B$10)/(scaling_params!$C$10-scaling_params!$B$10))))/3</f>
        <v>0.5730922403</v>
      </c>
      <c r="AB3315" s="15">
        <f>(MAX(0,MIN(1,(U3315-scaling_params!$B$12)/(scaling_params!$C$12-scaling_params!$B$12)))+MAX(0,MIN(1,(V3315-scaling_params!$B$13)/(scaling_params!$C$13-scaling_params!$B$13))))/2</f>
        <v>0.4940909091</v>
      </c>
      <c r="AC3315" s="13">
        <f>(scaling_params!$G$2*X3315+scaling_params!$G$3*Y3315+scaling_params!$G$4*Z3315+scaling_params!$G$5*AA3315+scaling_params!$G$6*AB3315)*100</f>
        <v>59.48180332</v>
      </c>
      <c r="AD3315" s="11" t="s">
        <v>684</v>
      </c>
      <c r="AE3315" s="11">
        <f t="shared" si="2"/>
        <v>1</v>
      </c>
    </row>
    <row r="3316" ht="15.75" customHeight="1">
      <c r="A3316" s="11" t="s">
        <v>842</v>
      </c>
      <c r="B3316" s="11" t="s">
        <v>785</v>
      </c>
      <c r="C3316" s="11" t="s">
        <v>449</v>
      </c>
      <c r="D3316" s="11" t="s">
        <v>165</v>
      </c>
      <c r="E3316" s="12">
        <v>2024.0</v>
      </c>
      <c r="F3316" s="11" t="s">
        <v>166</v>
      </c>
      <c r="G3316" s="11" t="s">
        <v>167</v>
      </c>
      <c r="H3316" s="11">
        <v>4.0</v>
      </c>
      <c r="I3316" s="13">
        <v>8.6</v>
      </c>
      <c r="J3316" s="11">
        <v>0.0</v>
      </c>
      <c r="K3316" s="13">
        <v>2.5</v>
      </c>
      <c r="L3316" s="13">
        <v>7.8</v>
      </c>
      <c r="M3316" s="11">
        <v>1.0</v>
      </c>
      <c r="N3316" s="14">
        <v>0.83</v>
      </c>
      <c r="O3316" s="13">
        <v>70.5</v>
      </c>
      <c r="P3316" s="13">
        <v>6.3</v>
      </c>
      <c r="Q3316" s="13">
        <v>16.0</v>
      </c>
      <c r="R3316" s="13">
        <v>12.2</v>
      </c>
      <c r="S3316" s="13">
        <v>3.9</v>
      </c>
      <c r="T3316" s="13">
        <v>4.4</v>
      </c>
      <c r="U3316" s="13">
        <v>1.6</v>
      </c>
      <c r="V3316" s="13">
        <v>76.7</v>
      </c>
      <c r="W3316" s="11" t="str">
        <f t="shared" si="1"/>
        <v>Benchmark|CaixaBank|Operations|2024</v>
      </c>
      <c r="X3316" s="15">
        <f>(MAX(0,MIN(1,1-(K3316-scaling_params!$B$2)/(scaling_params!$C$2-scaling_params!$B$2)))+MAX(0,MIN(1,(L3316-scaling_params!$B$3)/(scaling_params!$C$3-scaling_params!$B$3))))/2</f>
        <v>0.6029411765</v>
      </c>
      <c r="Y3316" s="15">
        <f>(MAX(0,MIN(1,(M3316-scaling_params!$B$4)/(scaling_params!$C$4-scaling_params!$B$4)))+MAX(0,MIN(1,(N3316-scaling_params!$B$5)/(scaling_params!$C$5-scaling_params!$B$5))))/2</f>
        <v>0.5535714286</v>
      </c>
      <c r="Z3316" s="15">
        <f>(MAX(0,MIN(1,(O3316-scaling_params!$B$6)/(scaling_params!$C$6-scaling_params!$B$6)))+MAX(0,MIN(1,1-(P3316-scaling_params!$B$7)/(scaling_params!$C$7-scaling_params!$B$7)))+MAX(0,MIN(1,(T3316-scaling_params!$B$11)/(scaling_params!$C$11-scaling_params!$B$11))))/3</f>
        <v>0.7668246747</v>
      </c>
      <c r="AA3316" s="15">
        <f>(MAX(0,MIN(1,1-(Q3316-scaling_params!$B$8)/(scaling_params!$C$8-scaling_params!$B$8)))+MAX(0,MIN(1,(R3316-scaling_params!$B$9)/(scaling_params!$C$9-scaling_params!$B$9)))+MAX(0,MIN(1,(S3316-scaling_params!$B$10)/(scaling_params!$C$10-scaling_params!$B$10))))/3</f>
        <v>0.4681062298</v>
      </c>
      <c r="AB3316" s="15">
        <f>(MAX(0,MIN(1,(U3316-scaling_params!$B$12)/(scaling_params!$C$12-scaling_params!$B$12)))+MAX(0,MIN(1,(V3316-scaling_params!$B$13)/(scaling_params!$C$13-scaling_params!$B$13))))/2</f>
        <v>0.4527272727</v>
      </c>
      <c r="AC3316" s="13">
        <f>(scaling_params!$G$2*X3316+scaling_params!$G$3*Y3316+scaling_params!$G$4*Z3316+scaling_params!$G$5*AA3316+scaling_params!$G$6*AB3316)*100</f>
        <v>58.77927754</v>
      </c>
      <c r="AD3316" s="11" t="s">
        <v>684</v>
      </c>
      <c r="AE3316" s="11">
        <f t="shared" si="2"/>
        <v>1</v>
      </c>
    </row>
    <row r="3317" ht="15.75" customHeight="1">
      <c r="A3317" s="11" t="s">
        <v>842</v>
      </c>
      <c r="B3317" s="11" t="s">
        <v>785</v>
      </c>
      <c r="C3317" s="11" t="s">
        <v>449</v>
      </c>
      <c r="D3317" s="11" t="s">
        <v>165</v>
      </c>
      <c r="E3317" s="12">
        <v>2025.0</v>
      </c>
      <c r="F3317" s="11" t="s">
        <v>166</v>
      </c>
      <c r="G3317" s="11" t="s">
        <v>167</v>
      </c>
      <c r="H3317" s="11">
        <v>4.0</v>
      </c>
      <c r="I3317" s="13">
        <v>8.3</v>
      </c>
      <c r="J3317" s="11">
        <v>0.0</v>
      </c>
      <c r="K3317" s="13">
        <v>2.0</v>
      </c>
      <c r="L3317" s="13">
        <v>7.6</v>
      </c>
      <c r="M3317" s="11">
        <v>35.0</v>
      </c>
      <c r="N3317" s="14">
        <v>0.73</v>
      </c>
      <c r="O3317" s="13">
        <v>74.2</v>
      </c>
      <c r="P3317" s="13">
        <v>5.8</v>
      </c>
      <c r="Q3317" s="13">
        <v>14.6</v>
      </c>
      <c r="R3317" s="13">
        <v>13.8</v>
      </c>
      <c r="S3317" s="13">
        <v>4.0</v>
      </c>
      <c r="T3317" s="13">
        <v>4.0</v>
      </c>
      <c r="U3317" s="13">
        <v>2.3</v>
      </c>
      <c r="V3317" s="13">
        <v>73.5</v>
      </c>
      <c r="W3317" s="11" t="str">
        <f t="shared" si="1"/>
        <v>Benchmark|CaixaBank|Operations|2025</v>
      </c>
      <c r="X3317" s="15">
        <f>(MAX(0,MIN(1,1-(K3317-scaling_params!$B$2)/(scaling_params!$C$2-scaling_params!$B$2)))+MAX(0,MIN(1,(L3317-scaling_params!$B$3)/(scaling_params!$C$3-scaling_params!$B$3))))/2</f>
        <v>0.6715686275</v>
      </c>
      <c r="Y3317" s="15">
        <f>(MAX(0,MIN(1,(M3317-scaling_params!$B$4)/(scaling_params!$C$4-scaling_params!$B$4)))+MAX(0,MIN(1,(N3317-scaling_params!$B$5)/(scaling_params!$C$5-scaling_params!$B$5))))/2</f>
        <v>0.5904761905</v>
      </c>
      <c r="Z3317" s="15">
        <f>(MAX(0,MIN(1,(O3317-scaling_params!$B$6)/(scaling_params!$C$6-scaling_params!$B$6)))+MAX(0,MIN(1,1-(P3317-scaling_params!$B$7)/(scaling_params!$C$7-scaling_params!$B$7)))+MAX(0,MIN(1,(T3317-scaling_params!$B$11)/(scaling_params!$C$11-scaling_params!$B$11))))/3</f>
        <v>0.8348305873</v>
      </c>
      <c r="AA3317" s="15">
        <f>(MAX(0,MIN(1,1-(Q3317-scaling_params!$B$8)/(scaling_params!$C$8-scaling_params!$B$8)))+MAX(0,MIN(1,(R3317-scaling_params!$B$9)/(scaling_params!$C$9-scaling_params!$B$9)))+MAX(0,MIN(1,(S3317-scaling_params!$B$10)/(scaling_params!$C$10-scaling_params!$B$10))))/3</f>
        <v>0.598451003</v>
      </c>
      <c r="AB3317" s="15">
        <f>(MAX(0,MIN(1,(U3317-scaling_params!$B$12)/(scaling_params!$C$12-scaling_params!$B$12)))+MAX(0,MIN(1,(V3317-scaling_params!$B$13)/(scaling_params!$C$13-scaling_params!$B$13))))/2</f>
        <v>0.5986363636</v>
      </c>
      <c r="AC3317" s="13">
        <f>(scaling_params!$G$2*X3317+scaling_params!$G$3*Y3317+scaling_params!$G$4*Z3317+scaling_params!$G$5*AA3317+scaling_params!$G$6*AB3317)*100</f>
        <v>66.87321877</v>
      </c>
      <c r="AD3317" s="11" t="s">
        <v>684</v>
      </c>
      <c r="AE3317" s="11">
        <f t="shared" si="2"/>
        <v>1</v>
      </c>
    </row>
    <row r="3318" ht="15.75" customHeight="1">
      <c r="A3318" s="11" t="s">
        <v>843</v>
      </c>
      <c r="B3318" s="11" t="s">
        <v>785</v>
      </c>
      <c r="C3318" s="11" t="s">
        <v>449</v>
      </c>
      <c r="D3318" s="11" t="s">
        <v>170</v>
      </c>
      <c r="E3318" s="12">
        <v>2024.0</v>
      </c>
      <c r="F3318" s="11" t="s">
        <v>171</v>
      </c>
      <c r="G3318" s="11" t="s">
        <v>184</v>
      </c>
      <c r="H3318" s="11">
        <v>1.0</v>
      </c>
      <c r="I3318" s="13">
        <v>8.6</v>
      </c>
      <c r="J3318" s="11">
        <v>0.0</v>
      </c>
      <c r="K3318" s="13">
        <v>3.2</v>
      </c>
      <c r="L3318" s="13">
        <v>6.2</v>
      </c>
      <c r="M3318" s="11">
        <v>17.0</v>
      </c>
      <c r="N3318" s="14">
        <v>0.85</v>
      </c>
      <c r="O3318" s="13">
        <v>70.8</v>
      </c>
      <c r="P3318" s="13">
        <v>7.1</v>
      </c>
      <c r="Q3318" s="13">
        <v>14.1</v>
      </c>
      <c r="R3318" s="13">
        <v>14.4</v>
      </c>
      <c r="S3318" s="13">
        <v>3.7</v>
      </c>
      <c r="T3318" s="13">
        <v>4.0</v>
      </c>
      <c r="U3318" s="13">
        <v>2.2</v>
      </c>
      <c r="V3318" s="13">
        <v>83.4</v>
      </c>
      <c r="W3318" s="11" t="str">
        <f t="shared" si="1"/>
        <v>Benchmark|CaixaBank|Risk|2024</v>
      </c>
      <c r="X3318" s="15">
        <f>(MAX(0,MIN(1,1-(K3318-scaling_params!$B$2)/(scaling_params!$C$2-scaling_params!$B$2)))+MAX(0,MIN(1,(L3318-scaling_params!$B$3)/(scaling_params!$C$3-scaling_params!$B$3))))/2</f>
        <v>0.368627451</v>
      </c>
      <c r="Y3318" s="15">
        <f>(MAX(0,MIN(1,(M3318-scaling_params!$B$4)/(scaling_params!$C$4-scaling_params!$B$4)))+MAX(0,MIN(1,(N3318-scaling_params!$B$5)/(scaling_params!$C$5-scaling_params!$B$5))))/2</f>
        <v>0.6547619048</v>
      </c>
      <c r="Z3318" s="15">
        <f>(MAX(0,MIN(1,(O3318-scaling_params!$B$6)/(scaling_params!$C$6-scaling_params!$B$6)))+MAX(0,MIN(1,1-(P3318-scaling_params!$B$7)/(scaling_params!$C$7-scaling_params!$B$7)))+MAX(0,MIN(1,(T3318-scaling_params!$B$11)/(scaling_params!$C$11-scaling_params!$B$11))))/3</f>
        <v>0.6616078596</v>
      </c>
      <c r="AA3318" s="15">
        <f>(MAX(0,MIN(1,1-(Q3318-scaling_params!$B$8)/(scaling_params!$C$8-scaling_params!$B$8)))+MAX(0,MIN(1,(R3318-scaling_params!$B$9)/(scaling_params!$C$9-scaling_params!$B$9)))+MAX(0,MIN(1,(S3318-scaling_params!$B$10)/(scaling_params!$C$10-scaling_params!$B$10))))/3</f>
        <v>0.6132950879</v>
      </c>
      <c r="AB3318" s="15">
        <f>(MAX(0,MIN(1,(U3318-scaling_params!$B$12)/(scaling_params!$C$12-scaling_params!$B$12)))+MAX(0,MIN(1,(V3318-scaling_params!$B$13)/(scaling_params!$C$13-scaling_params!$B$13))))/2</f>
        <v>0.6636363636</v>
      </c>
      <c r="AC3318" s="13">
        <f>(scaling_params!$G$2*X3318+scaling_params!$G$3*Y3318+scaling_params!$G$4*Z3318+scaling_params!$G$5*AA3318+scaling_params!$G$6*AB3318)*100</f>
        <v>58.2223372</v>
      </c>
      <c r="AD3318" s="11" t="s">
        <v>684</v>
      </c>
      <c r="AE3318" s="11">
        <f t="shared" si="2"/>
        <v>1</v>
      </c>
    </row>
    <row r="3319" ht="15.75" customHeight="1">
      <c r="A3319" s="11" t="s">
        <v>843</v>
      </c>
      <c r="B3319" s="11" t="s">
        <v>785</v>
      </c>
      <c r="C3319" s="11" t="s">
        <v>449</v>
      </c>
      <c r="D3319" s="11" t="s">
        <v>170</v>
      </c>
      <c r="E3319" s="12">
        <v>2025.0</v>
      </c>
      <c r="F3319" s="11" t="s">
        <v>171</v>
      </c>
      <c r="G3319" s="11" t="s">
        <v>184</v>
      </c>
      <c r="H3319" s="11">
        <v>1.0</v>
      </c>
      <c r="I3319" s="13">
        <v>8.3</v>
      </c>
      <c r="J3319" s="11">
        <v>0.0</v>
      </c>
      <c r="K3319" s="13">
        <v>1.0</v>
      </c>
      <c r="L3319" s="13">
        <v>6.8</v>
      </c>
      <c r="M3319" s="11">
        <v>24.0</v>
      </c>
      <c r="N3319" s="14">
        <v>0.77</v>
      </c>
      <c r="O3319" s="13">
        <v>72.3</v>
      </c>
      <c r="P3319" s="13">
        <v>7.0</v>
      </c>
      <c r="Q3319" s="13">
        <v>13.1</v>
      </c>
      <c r="R3319" s="13">
        <v>15.2</v>
      </c>
      <c r="S3319" s="13">
        <v>4.0</v>
      </c>
      <c r="T3319" s="13">
        <v>3.7</v>
      </c>
      <c r="U3319" s="13">
        <v>1.6</v>
      </c>
      <c r="V3319" s="13">
        <v>80.7</v>
      </c>
      <c r="W3319" s="11" t="str">
        <f t="shared" si="1"/>
        <v>Benchmark|CaixaBank|Risk|2025</v>
      </c>
      <c r="X3319" s="15">
        <f>(MAX(0,MIN(1,1-(K3319-scaling_params!$B$2)/(scaling_params!$C$2-scaling_params!$B$2)))+MAX(0,MIN(1,(L3319-scaling_params!$B$3)/(scaling_params!$C$3-scaling_params!$B$3))))/2</f>
        <v>0.7794117647</v>
      </c>
      <c r="Y3319" s="15">
        <f>(MAX(0,MIN(1,(M3319-scaling_params!$B$4)/(scaling_params!$C$4-scaling_params!$B$4)))+MAX(0,MIN(1,(N3319-scaling_params!$B$5)/(scaling_params!$C$5-scaling_params!$B$5))))/2</f>
        <v>0.5880952381</v>
      </c>
      <c r="Z3319" s="15">
        <f>(MAX(0,MIN(1,(O3319-scaling_params!$B$6)/(scaling_params!$C$6-scaling_params!$B$6)))+MAX(0,MIN(1,1-(P3319-scaling_params!$B$7)/(scaling_params!$C$7-scaling_params!$B$7)))+MAX(0,MIN(1,(T3319-scaling_params!$B$11)/(scaling_params!$C$11-scaling_params!$B$11))))/3</f>
        <v>0.6667979153</v>
      </c>
      <c r="AA3319" s="15">
        <f>(MAX(0,MIN(1,1-(Q3319-scaling_params!$B$8)/(scaling_params!$C$8-scaling_params!$B$8)))+MAX(0,MIN(1,(R3319-scaling_params!$B$9)/(scaling_params!$C$9-scaling_params!$B$9)))+MAX(0,MIN(1,(S3319-scaling_params!$B$10)/(scaling_params!$C$10-scaling_params!$B$10))))/3</f>
        <v>0.7143409147</v>
      </c>
      <c r="AB3319" s="15">
        <f>(MAX(0,MIN(1,(U3319-scaling_params!$B$12)/(scaling_params!$C$12-scaling_params!$B$12)))+MAX(0,MIN(1,(V3319-scaling_params!$B$13)/(scaling_params!$C$13-scaling_params!$B$13))))/2</f>
        <v>0.4890909091</v>
      </c>
      <c r="AC3319" s="13">
        <f>(scaling_params!$G$2*X3319+scaling_params!$G$3*Y3319+scaling_params!$G$4*Z3319+scaling_params!$G$5*AA3319+scaling_params!$G$6*AB3319)*100</f>
        <v>66.1498384</v>
      </c>
      <c r="AD3319" s="11" t="s">
        <v>684</v>
      </c>
      <c r="AE3319" s="11">
        <f t="shared" si="2"/>
        <v>1</v>
      </c>
    </row>
    <row r="3320" ht="15.75" customHeight="1">
      <c r="A3320" s="11" t="s">
        <v>844</v>
      </c>
      <c r="B3320" s="11" t="s">
        <v>785</v>
      </c>
      <c r="C3320" s="11" t="s">
        <v>449</v>
      </c>
      <c r="D3320" s="11" t="s">
        <v>177</v>
      </c>
      <c r="E3320" s="12">
        <v>2024.0</v>
      </c>
      <c r="F3320" s="11" t="s">
        <v>166</v>
      </c>
      <c r="G3320" s="11" t="s">
        <v>184</v>
      </c>
      <c r="H3320" s="11">
        <v>2.0</v>
      </c>
      <c r="I3320" s="13">
        <v>8.6</v>
      </c>
      <c r="J3320" s="11">
        <v>0.0</v>
      </c>
      <c r="K3320" s="13">
        <v>2.7</v>
      </c>
      <c r="L3320" s="13">
        <v>7.0</v>
      </c>
      <c r="M3320" s="11">
        <v>5.0</v>
      </c>
      <c r="N3320" s="14">
        <v>0.81</v>
      </c>
      <c r="O3320" s="13">
        <v>65.7</v>
      </c>
      <c r="P3320" s="13">
        <v>7.9</v>
      </c>
      <c r="Q3320" s="13">
        <v>16.4</v>
      </c>
      <c r="R3320" s="13">
        <v>10.8</v>
      </c>
      <c r="S3320" s="13">
        <v>3.6</v>
      </c>
      <c r="T3320" s="13">
        <v>3.5</v>
      </c>
      <c r="U3320" s="13">
        <v>1.5</v>
      </c>
      <c r="V3320" s="13">
        <v>76.4</v>
      </c>
      <c r="W3320" s="11" t="str">
        <f t="shared" si="1"/>
        <v>Benchmark|CaixaBank|Retail|2024</v>
      </c>
      <c r="X3320" s="15">
        <f>(MAX(0,MIN(1,1-(K3320-scaling_params!$B$2)/(scaling_params!$C$2-scaling_params!$B$2)))+MAX(0,MIN(1,(L3320-scaling_params!$B$3)/(scaling_params!$C$3-scaling_params!$B$3))))/2</f>
        <v>0.5107843137</v>
      </c>
      <c r="Y3320" s="15">
        <f>(MAX(0,MIN(1,(M3320-scaling_params!$B$4)/(scaling_params!$C$4-scaling_params!$B$4)))+MAX(0,MIN(1,(N3320-scaling_params!$B$5)/(scaling_params!$C$5-scaling_params!$B$5))))/2</f>
        <v>0.5476190476</v>
      </c>
      <c r="Z3320" s="15">
        <f>(MAX(0,MIN(1,(O3320-scaling_params!$B$6)/(scaling_params!$C$6-scaling_params!$B$6)))+MAX(0,MIN(1,1-(P3320-scaling_params!$B$7)/(scaling_params!$C$7-scaling_params!$B$7)))+MAX(0,MIN(1,(T3320-scaling_params!$B$11)/(scaling_params!$C$11-scaling_params!$B$11))))/3</f>
        <v>0.4577583241</v>
      </c>
      <c r="AA3320" s="15">
        <f>(MAX(0,MIN(1,1-(Q3320-scaling_params!$B$8)/(scaling_params!$C$8-scaling_params!$B$8)))+MAX(0,MIN(1,(R3320-scaling_params!$B$9)/(scaling_params!$C$9-scaling_params!$B$9)))+MAX(0,MIN(1,(S3320-scaling_params!$B$10)/(scaling_params!$C$10-scaling_params!$B$10))))/3</f>
        <v>0.36447122</v>
      </c>
      <c r="AB3320" s="15">
        <f>(MAX(0,MIN(1,(U3320-scaling_params!$B$12)/(scaling_params!$C$12-scaling_params!$B$12)))+MAX(0,MIN(1,(V3320-scaling_params!$B$13)/(scaling_params!$C$13-scaling_params!$B$13))))/2</f>
        <v>0.425</v>
      </c>
      <c r="AC3320" s="13">
        <f>(scaling_params!$G$2*X3320+scaling_params!$G$3*Y3320+scaling_params!$G$4*Z3320+scaling_params!$G$5*AA3320+scaling_params!$G$6*AB3320)*100</f>
        <v>47.05949308</v>
      </c>
      <c r="AD3320" s="11" t="s">
        <v>684</v>
      </c>
      <c r="AE3320" s="11">
        <f t="shared" si="2"/>
        <v>1</v>
      </c>
    </row>
    <row r="3321" ht="15.75" customHeight="1">
      <c r="A3321" s="11" t="s">
        <v>844</v>
      </c>
      <c r="B3321" s="11" t="s">
        <v>785</v>
      </c>
      <c r="C3321" s="11" t="s">
        <v>449</v>
      </c>
      <c r="D3321" s="11" t="s">
        <v>177</v>
      </c>
      <c r="E3321" s="12">
        <v>2025.0</v>
      </c>
      <c r="F3321" s="11" t="s">
        <v>166</v>
      </c>
      <c r="G3321" s="11" t="s">
        <v>184</v>
      </c>
      <c r="H3321" s="11">
        <v>2.0</v>
      </c>
      <c r="I3321" s="13">
        <v>8.3</v>
      </c>
      <c r="J3321" s="11">
        <v>0.0</v>
      </c>
      <c r="K3321" s="13">
        <v>2.7</v>
      </c>
      <c r="L3321" s="13">
        <v>5.6</v>
      </c>
      <c r="M3321" s="11">
        <v>8.0</v>
      </c>
      <c r="N3321" s="14">
        <v>0.75</v>
      </c>
      <c r="O3321" s="13">
        <v>69.4</v>
      </c>
      <c r="P3321" s="13">
        <v>6.9</v>
      </c>
      <c r="Q3321" s="13">
        <v>15.8</v>
      </c>
      <c r="R3321" s="13">
        <v>13.1</v>
      </c>
      <c r="S3321" s="13">
        <v>3.0</v>
      </c>
      <c r="T3321" s="13">
        <v>3.5</v>
      </c>
      <c r="U3321" s="13">
        <v>1.5</v>
      </c>
      <c r="V3321" s="13">
        <v>73.2</v>
      </c>
      <c r="W3321" s="11" t="str">
        <f t="shared" si="1"/>
        <v>Benchmark|CaixaBank|Retail|2025</v>
      </c>
      <c r="X3321" s="15">
        <f>(MAX(0,MIN(1,1-(K3321-scaling_params!$B$2)/(scaling_params!$C$2-scaling_params!$B$2)))+MAX(0,MIN(1,(L3321-scaling_params!$B$3)/(scaling_params!$C$3-scaling_params!$B$3))))/2</f>
        <v>0.4078431373</v>
      </c>
      <c r="Y3321" s="15">
        <f>(MAX(0,MIN(1,(M3321-scaling_params!$B$4)/(scaling_params!$C$4-scaling_params!$B$4)))+MAX(0,MIN(1,(N3321-scaling_params!$B$5)/(scaling_params!$C$5-scaling_params!$B$5))))/2</f>
        <v>0.4869047619</v>
      </c>
      <c r="Z3321" s="15">
        <f>(MAX(0,MIN(1,(O3321-scaling_params!$B$6)/(scaling_params!$C$6-scaling_params!$B$6)))+MAX(0,MIN(1,1-(P3321-scaling_params!$B$7)/(scaling_params!$C$7-scaling_params!$B$7)))+MAX(0,MIN(1,(T3321-scaling_params!$B$11)/(scaling_params!$C$11-scaling_params!$B$11))))/3</f>
        <v>0.6089045198</v>
      </c>
      <c r="AA3321" s="15">
        <f>(MAX(0,MIN(1,1-(Q3321-scaling_params!$B$8)/(scaling_params!$C$8-scaling_params!$B$8)))+MAX(0,MIN(1,(R3321-scaling_params!$B$9)/(scaling_params!$C$9-scaling_params!$B$9)))+MAX(0,MIN(1,(S3321-scaling_params!$B$10)/(scaling_params!$C$10-scaling_params!$B$10))))/3</f>
        <v>0.4254213768</v>
      </c>
      <c r="AB3321" s="15">
        <f>(MAX(0,MIN(1,(U3321-scaling_params!$B$12)/(scaling_params!$C$12-scaling_params!$B$12)))+MAX(0,MIN(1,(V3321-scaling_params!$B$13)/(scaling_params!$C$13-scaling_params!$B$13))))/2</f>
        <v>0.3959090909</v>
      </c>
      <c r="AC3321" s="13">
        <f>(scaling_params!$G$2*X3321+scaling_params!$G$3*Y3321+scaling_params!$G$4*Z3321+scaling_params!$G$5*AA3321+scaling_params!$G$6*AB3321)*100</f>
        <v>47.49497535</v>
      </c>
      <c r="AD3321" s="11" t="s">
        <v>684</v>
      </c>
      <c r="AE3321" s="11">
        <f t="shared" si="2"/>
        <v>1</v>
      </c>
    </row>
    <row r="3322" ht="15.75" customHeight="1">
      <c r="A3322" s="11" t="s">
        <v>845</v>
      </c>
      <c r="B3322" s="11" t="s">
        <v>785</v>
      </c>
      <c r="C3322" s="11" t="s">
        <v>449</v>
      </c>
      <c r="D3322" s="11" t="s">
        <v>170</v>
      </c>
      <c r="E3322" s="12">
        <v>2024.0</v>
      </c>
      <c r="F3322" s="11" t="s">
        <v>166</v>
      </c>
      <c r="G3322" s="11" t="s">
        <v>172</v>
      </c>
      <c r="H3322" s="11">
        <v>3.0</v>
      </c>
      <c r="I3322" s="13">
        <v>8.6</v>
      </c>
      <c r="J3322" s="11">
        <v>0.0</v>
      </c>
      <c r="K3322" s="13">
        <v>3.2</v>
      </c>
      <c r="L3322" s="13">
        <v>8.8</v>
      </c>
      <c r="M3322" s="11">
        <v>36.0</v>
      </c>
      <c r="N3322" s="14">
        <v>0.86</v>
      </c>
      <c r="O3322" s="13">
        <v>70.8</v>
      </c>
      <c r="P3322" s="13">
        <v>7.1</v>
      </c>
      <c r="Q3322" s="13">
        <v>14.1</v>
      </c>
      <c r="R3322" s="13">
        <v>14.4</v>
      </c>
      <c r="S3322" s="13">
        <v>5.0</v>
      </c>
      <c r="T3322" s="13">
        <v>4.0</v>
      </c>
      <c r="U3322" s="13">
        <v>2.2</v>
      </c>
      <c r="V3322" s="13">
        <v>81.2</v>
      </c>
      <c r="W3322" s="11" t="str">
        <f t="shared" si="1"/>
        <v>Benchmark|CaixaBank|Risk|2024</v>
      </c>
      <c r="X3322" s="15">
        <f>(MAX(0,MIN(1,1-(K3322-scaling_params!$B$2)/(scaling_params!$C$2-scaling_params!$B$2)))+MAX(0,MIN(1,(L3322-scaling_params!$B$3)/(scaling_params!$C$3-scaling_params!$B$3))))/2</f>
        <v>0.5598039216</v>
      </c>
      <c r="Y3322" s="15">
        <f>(MAX(0,MIN(1,(M3322-scaling_params!$B$4)/(scaling_params!$C$4-scaling_params!$B$4)))+MAX(0,MIN(1,(N3322-scaling_params!$B$5)/(scaling_params!$C$5-scaling_params!$B$5))))/2</f>
        <v>0.7577380952</v>
      </c>
      <c r="Z3322" s="15">
        <f>(MAX(0,MIN(1,(O3322-scaling_params!$B$6)/(scaling_params!$C$6-scaling_params!$B$6)))+MAX(0,MIN(1,1-(P3322-scaling_params!$B$7)/(scaling_params!$C$7-scaling_params!$B$7)))+MAX(0,MIN(1,(T3322-scaling_params!$B$11)/(scaling_params!$C$11-scaling_params!$B$11))))/3</f>
        <v>0.6616078596</v>
      </c>
      <c r="AA3322" s="15">
        <f>(MAX(0,MIN(1,1-(Q3322-scaling_params!$B$8)/(scaling_params!$C$8-scaling_params!$B$8)))+MAX(0,MIN(1,(R3322-scaling_params!$B$9)/(scaling_params!$C$9-scaling_params!$B$9)))+MAX(0,MIN(1,(S3322-scaling_params!$B$10)/(scaling_params!$C$10-scaling_params!$B$10))))/3</f>
        <v>0.7407460683</v>
      </c>
      <c r="AB3322" s="15">
        <f>(MAX(0,MIN(1,(U3322-scaling_params!$B$12)/(scaling_params!$C$12-scaling_params!$B$12)))+MAX(0,MIN(1,(V3322-scaling_params!$B$13)/(scaling_params!$C$13-scaling_params!$B$13))))/2</f>
        <v>0.6436363636</v>
      </c>
      <c r="AC3322" s="13">
        <f>(scaling_params!$G$2*X3322+scaling_params!$G$3*Y3322+scaling_params!$G$4*Z3322+scaling_params!$G$5*AA3322+scaling_params!$G$6*AB3322)*100</f>
        <v>67.14206199</v>
      </c>
      <c r="AD3322" s="11" t="s">
        <v>684</v>
      </c>
      <c r="AE3322" s="11">
        <f t="shared" si="2"/>
        <v>1</v>
      </c>
    </row>
    <row r="3323" ht="15.75" customHeight="1">
      <c r="A3323" s="11" t="s">
        <v>845</v>
      </c>
      <c r="B3323" s="11" t="s">
        <v>785</v>
      </c>
      <c r="C3323" s="11" t="s">
        <v>449</v>
      </c>
      <c r="D3323" s="11" t="s">
        <v>170</v>
      </c>
      <c r="E3323" s="12">
        <v>2025.0</v>
      </c>
      <c r="F3323" s="11" t="s">
        <v>166</v>
      </c>
      <c r="G3323" s="11" t="s">
        <v>172</v>
      </c>
      <c r="H3323" s="11">
        <v>3.0</v>
      </c>
      <c r="I3323" s="13">
        <v>8.3</v>
      </c>
      <c r="J3323" s="11">
        <v>0.0</v>
      </c>
      <c r="K3323" s="13">
        <v>1.0</v>
      </c>
      <c r="L3323" s="13">
        <v>8.0</v>
      </c>
      <c r="M3323" s="11">
        <v>41.0</v>
      </c>
      <c r="N3323" s="14">
        <v>0.81</v>
      </c>
      <c r="O3323" s="13">
        <v>72.3</v>
      </c>
      <c r="P3323" s="13">
        <v>7.0</v>
      </c>
      <c r="Q3323" s="13">
        <v>13.1</v>
      </c>
      <c r="R3323" s="13">
        <v>15.2</v>
      </c>
      <c r="S3323" s="13">
        <v>5.0</v>
      </c>
      <c r="T3323" s="13">
        <v>4.0</v>
      </c>
      <c r="U3323" s="13">
        <v>1.6</v>
      </c>
      <c r="V3323" s="13">
        <v>83.4</v>
      </c>
      <c r="W3323" s="11" t="str">
        <f t="shared" si="1"/>
        <v>Benchmark|CaixaBank|Risk|2025</v>
      </c>
      <c r="X3323" s="15">
        <f>(MAX(0,MIN(1,1-(K3323-scaling_params!$B$2)/(scaling_params!$C$2-scaling_params!$B$2)))+MAX(0,MIN(1,(L3323-scaling_params!$B$3)/(scaling_params!$C$3-scaling_params!$B$3))))/2</f>
        <v>0.8676470588</v>
      </c>
      <c r="Y3323" s="15">
        <f>(MAX(0,MIN(1,(M3323-scaling_params!$B$4)/(scaling_params!$C$4-scaling_params!$B$4)))+MAX(0,MIN(1,(N3323-scaling_params!$B$5)/(scaling_params!$C$5-scaling_params!$B$5))))/2</f>
        <v>0.719047619</v>
      </c>
      <c r="Z3323" s="15">
        <f>(MAX(0,MIN(1,(O3323-scaling_params!$B$6)/(scaling_params!$C$6-scaling_params!$B$6)))+MAX(0,MIN(1,1-(P3323-scaling_params!$B$7)/(scaling_params!$C$7-scaling_params!$B$7)))+MAX(0,MIN(1,(T3323-scaling_params!$B$11)/(scaling_params!$C$11-scaling_params!$B$11))))/3</f>
        <v>0.6953693439</v>
      </c>
      <c r="AA3323" s="15">
        <f>(MAX(0,MIN(1,1-(Q3323-scaling_params!$B$8)/(scaling_params!$C$8-scaling_params!$B$8)))+MAX(0,MIN(1,(R3323-scaling_params!$B$9)/(scaling_params!$C$9-scaling_params!$B$9)))+MAX(0,MIN(1,(S3323-scaling_params!$B$10)/(scaling_params!$C$10-scaling_params!$B$10))))/3</f>
        <v>0.8123801304</v>
      </c>
      <c r="AB3323" s="15">
        <f>(MAX(0,MIN(1,(U3323-scaling_params!$B$12)/(scaling_params!$C$12-scaling_params!$B$12)))+MAX(0,MIN(1,(V3323-scaling_params!$B$13)/(scaling_params!$C$13-scaling_params!$B$13))))/2</f>
        <v>0.5136363636</v>
      </c>
      <c r="AC3323" s="13">
        <f>(scaling_params!$G$2*X3323+scaling_params!$G$3*Y3323+scaling_params!$G$4*Z3323+scaling_params!$G$5*AA3323+scaling_params!$G$6*AB3323)*100</f>
        <v>73.9873039</v>
      </c>
      <c r="AD3323" s="11" t="s">
        <v>684</v>
      </c>
      <c r="AE3323" s="11">
        <f t="shared" si="2"/>
        <v>1</v>
      </c>
    </row>
    <row r="3324" ht="15.75" customHeight="1">
      <c r="A3324" s="11" t="s">
        <v>846</v>
      </c>
      <c r="B3324" s="11" t="s">
        <v>785</v>
      </c>
      <c r="C3324" s="11" t="s">
        <v>449</v>
      </c>
      <c r="D3324" s="11" t="s">
        <v>170</v>
      </c>
      <c r="E3324" s="12">
        <v>2024.0</v>
      </c>
      <c r="F3324" s="11" t="s">
        <v>171</v>
      </c>
      <c r="G3324" s="11" t="s">
        <v>167</v>
      </c>
      <c r="H3324" s="11">
        <v>1.0</v>
      </c>
      <c r="I3324" s="13">
        <v>8.6</v>
      </c>
      <c r="J3324" s="11">
        <v>0.0</v>
      </c>
      <c r="K3324" s="13">
        <v>3.2</v>
      </c>
      <c r="L3324" s="13">
        <v>7.4</v>
      </c>
      <c r="M3324" s="11">
        <v>6.0</v>
      </c>
      <c r="N3324" s="14">
        <v>0.83</v>
      </c>
      <c r="O3324" s="13">
        <v>70.8</v>
      </c>
      <c r="P3324" s="13">
        <v>7.1</v>
      </c>
      <c r="Q3324" s="13">
        <v>14.1</v>
      </c>
      <c r="R3324" s="13">
        <v>14.4</v>
      </c>
      <c r="S3324" s="13">
        <v>3.9</v>
      </c>
      <c r="T3324" s="13">
        <v>4.1</v>
      </c>
      <c r="U3324" s="13">
        <v>2.2</v>
      </c>
      <c r="V3324" s="13">
        <v>71.5</v>
      </c>
      <c r="W3324" s="11" t="str">
        <f t="shared" si="1"/>
        <v>Benchmark|CaixaBank|Risk|2024</v>
      </c>
      <c r="X3324" s="15">
        <f>(MAX(0,MIN(1,1-(K3324-scaling_params!$B$2)/(scaling_params!$C$2-scaling_params!$B$2)))+MAX(0,MIN(1,(L3324-scaling_params!$B$3)/(scaling_params!$C$3-scaling_params!$B$3))))/2</f>
        <v>0.4568627451</v>
      </c>
      <c r="Y3324" s="15">
        <f>(MAX(0,MIN(1,(M3324-scaling_params!$B$4)/(scaling_params!$C$4-scaling_params!$B$4)))+MAX(0,MIN(1,(N3324-scaling_params!$B$5)/(scaling_params!$C$5-scaling_params!$B$5))))/2</f>
        <v>0.5773809524</v>
      </c>
      <c r="Z3324" s="15">
        <f>(MAX(0,MIN(1,(O3324-scaling_params!$B$6)/(scaling_params!$C$6-scaling_params!$B$6)))+MAX(0,MIN(1,1-(P3324-scaling_params!$B$7)/(scaling_params!$C$7-scaling_params!$B$7)))+MAX(0,MIN(1,(T3324-scaling_params!$B$11)/(scaling_params!$C$11-scaling_params!$B$11))))/3</f>
        <v>0.6711316692</v>
      </c>
      <c r="AA3324" s="15">
        <f>(MAX(0,MIN(1,1-(Q3324-scaling_params!$B$8)/(scaling_params!$C$8-scaling_params!$B$8)))+MAX(0,MIN(1,(R3324-scaling_params!$B$9)/(scaling_params!$C$9-scaling_params!$B$9)))+MAX(0,MIN(1,(S3324-scaling_params!$B$10)/(scaling_params!$C$10-scaling_params!$B$10))))/3</f>
        <v>0.632902931</v>
      </c>
      <c r="AB3324" s="15">
        <f>(MAX(0,MIN(1,(U3324-scaling_params!$B$12)/(scaling_params!$C$12-scaling_params!$B$12)))+MAX(0,MIN(1,(V3324-scaling_params!$B$13)/(scaling_params!$C$13-scaling_params!$B$13))))/2</f>
        <v>0.5554545455</v>
      </c>
      <c r="AC3324" s="13">
        <f>(scaling_params!$G$2*X3324+scaling_params!$G$3*Y3324+scaling_params!$G$4*Z3324+scaling_params!$G$5*AA3324+scaling_params!$G$6*AB3324)*100</f>
        <v>57.76977634</v>
      </c>
      <c r="AD3324" s="11" t="s">
        <v>684</v>
      </c>
      <c r="AE3324" s="11">
        <f t="shared" si="2"/>
        <v>1</v>
      </c>
    </row>
    <row r="3325" ht="15.75" customHeight="1">
      <c r="A3325" s="11" t="s">
        <v>846</v>
      </c>
      <c r="B3325" s="11" t="s">
        <v>785</v>
      </c>
      <c r="C3325" s="11" t="s">
        <v>449</v>
      </c>
      <c r="D3325" s="11" t="s">
        <v>170</v>
      </c>
      <c r="E3325" s="12">
        <v>2025.0</v>
      </c>
      <c r="F3325" s="11" t="s">
        <v>171</v>
      </c>
      <c r="G3325" s="11" t="s">
        <v>167</v>
      </c>
      <c r="H3325" s="11">
        <v>1.0</v>
      </c>
      <c r="I3325" s="13">
        <v>8.3</v>
      </c>
      <c r="J3325" s="11">
        <v>0.0</v>
      </c>
      <c r="K3325" s="13">
        <v>1.0</v>
      </c>
      <c r="L3325" s="13">
        <v>7.9</v>
      </c>
      <c r="M3325" s="11">
        <v>15.0</v>
      </c>
      <c r="N3325" s="14">
        <v>0.81</v>
      </c>
      <c r="O3325" s="13">
        <v>72.3</v>
      </c>
      <c r="P3325" s="13">
        <v>7.0</v>
      </c>
      <c r="Q3325" s="13">
        <v>13.1</v>
      </c>
      <c r="R3325" s="13">
        <v>15.2</v>
      </c>
      <c r="S3325" s="13">
        <v>4.0</v>
      </c>
      <c r="T3325" s="13">
        <v>3.3</v>
      </c>
      <c r="U3325" s="13">
        <v>1.6</v>
      </c>
      <c r="V3325" s="13">
        <v>71.3</v>
      </c>
      <c r="W3325" s="11" t="str">
        <f t="shared" si="1"/>
        <v>Benchmark|CaixaBank|Risk|2025</v>
      </c>
      <c r="X3325" s="15">
        <f>(MAX(0,MIN(1,1-(K3325-scaling_params!$B$2)/(scaling_params!$C$2-scaling_params!$B$2)))+MAX(0,MIN(1,(L3325-scaling_params!$B$3)/(scaling_params!$C$3-scaling_params!$B$3))))/2</f>
        <v>0.8602941176</v>
      </c>
      <c r="Y3325" s="15">
        <f>(MAX(0,MIN(1,(M3325-scaling_params!$B$4)/(scaling_params!$C$4-scaling_params!$B$4)))+MAX(0,MIN(1,(N3325-scaling_params!$B$5)/(scaling_params!$C$5-scaling_params!$B$5))))/2</f>
        <v>0.5952380952</v>
      </c>
      <c r="Z3325" s="15">
        <f>(MAX(0,MIN(1,(O3325-scaling_params!$B$6)/(scaling_params!$C$6-scaling_params!$B$6)))+MAX(0,MIN(1,1-(P3325-scaling_params!$B$7)/(scaling_params!$C$7-scaling_params!$B$7)))+MAX(0,MIN(1,(T3325-scaling_params!$B$11)/(scaling_params!$C$11-scaling_params!$B$11))))/3</f>
        <v>0.6287026772</v>
      </c>
      <c r="AA3325" s="15">
        <f>(MAX(0,MIN(1,1-(Q3325-scaling_params!$B$8)/(scaling_params!$C$8-scaling_params!$B$8)))+MAX(0,MIN(1,(R3325-scaling_params!$B$9)/(scaling_params!$C$9-scaling_params!$B$9)))+MAX(0,MIN(1,(S3325-scaling_params!$B$10)/(scaling_params!$C$10-scaling_params!$B$10))))/3</f>
        <v>0.7143409147</v>
      </c>
      <c r="AB3325" s="15">
        <f>(MAX(0,MIN(1,(U3325-scaling_params!$B$12)/(scaling_params!$C$12-scaling_params!$B$12)))+MAX(0,MIN(1,(V3325-scaling_params!$B$13)/(scaling_params!$C$13-scaling_params!$B$13))))/2</f>
        <v>0.4036363636</v>
      </c>
      <c r="AC3325" s="13">
        <f>(scaling_params!$G$2*X3325+scaling_params!$G$3*Y3325+scaling_params!$G$4*Z3325+scaling_params!$G$5*AA3325+scaling_params!$G$6*AB3325)*100</f>
        <v>66.31482911</v>
      </c>
      <c r="AD3325" s="11" t="s">
        <v>684</v>
      </c>
      <c r="AE3325" s="11">
        <f t="shared" si="2"/>
        <v>1</v>
      </c>
    </row>
    <row r="3326" ht="15.75" customHeight="1">
      <c r="A3326" s="11" t="s">
        <v>847</v>
      </c>
      <c r="B3326" s="11" t="s">
        <v>785</v>
      </c>
      <c r="C3326" s="11" t="s">
        <v>449</v>
      </c>
      <c r="D3326" s="11" t="s">
        <v>181</v>
      </c>
      <c r="E3326" s="12">
        <v>2024.0</v>
      </c>
      <c r="F3326" s="11" t="s">
        <v>171</v>
      </c>
      <c r="G3326" s="11" t="s">
        <v>184</v>
      </c>
      <c r="H3326" s="11">
        <v>5.0</v>
      </c>
      <c r="I3326" s="13">
        <v>8.6</v>
      </c>
      <c r="J3326" s="11">
        <v>0.0</v>
      </c>
      <c r="K3326" s="13">
        <v>2.5</v>
      </c>
      <c r="L3326" s="13">
        <v>6.8</v>
      </c>
      <c r="M3326" s="11">
        <v>9.0</v>
      </c>
      <c r="N3326" s="14">
        <v>0.72</v>
      </c>
      <c r="O3326" s="13">
        <v>66.7</v>
      </c>
      <c r="P3326" s="13">
        <v>6.5</v>
      </c>
      <c r="Q3326" s="13">
        <v>13.6</v>
      </c>
      <c r="R3326" s="13">
        <v>14.0</v>
      </c>
      <c r="S3326" s="13">
        <v>3.0</v>
      </c>
      <c r="T3326" s="13">
        <v>3.8</v>
      </c>
      <c r="U3326" s="13">
        <v>2.0</v>
      </c>
      <c r="V3326" s="13">
        <v>68.9</v>
      </c>
      <c r="W3326" s="11" t="str">
        <f t="shared" si="1"/>
        <v>Benchmark|CaixaBank|Corporate|2024</v>
      </c>
      <c r="X3326" s="15">
        <f>(MAX(0,MIN(1,1-(K3326-scaling_params!$B$2)/(scaling_params!$C$2-scaling_params!$B$2)))+MAX(0,MIN(1,(L3326-scaling_params!$B$3)/(scaling_params!$C$3-scaling_params!$B$3))))/2</f>
        <v>0.5294117647</v>
      </c>
      <c r="Y3326" s="15">
        <f>(MAX(0,MIN(1,(M3326-scaling_params!$B$4)/(scaling_params!$C$4-scaling_params!$B$4)))+MAX(0,MIN(1,(N3326-scaling_params!$B$5)/(scaling_params!$C$5-scaling_params!$B$5))))/2</f>
        <v>0.4541666667</v>
      </c>
      <c r="Z3326" s="15">
        <f>(MAX(0,MIN(1,(O3326-scaling_params!$B$6)/(scaling_params!$C$6-scaling_params!$B$6)))+MAX(0,MIN(1,1-(P3326-scaling_params!$B$7)/(scaling_params!$C$7-scaling_params!$B$7)))+MAX(0,MIN(1,(T3326-scaling_params!$B$11)/(scaling_params!$C$11-scaling_params!$B$11))))/3</f>
        <v>0.628957529</v>
      </c>
      <c r="AA3326" s="15">
        <f>(MAX(0,MIN(1,1-(Q3326-scaling_params!$B$8)/(scaling_params!$C$8-scaling_params!$B$8)))+MAX(0,MIN(1,(R3326-scaling_params!$B$9)/(scaling_params!$C$9-scaling_params!$B$9)))+MAX(0,MIN(1,(S3326-scaling_params!$B$10)/(scaling_params!$C$10-scaling_params!$B$10))))/3</f>
        <v>0.5467293937</v>
      </c>
      <c r="AB3326" s="15">
        <f>(MAX(0,MIN(1,(U3326-scaling_params!$B$12)/(scaling_params!$C$12-scaling_params!$B$12)))+MAX(0,MIN(1,(V3326-scaling_params!$B$13)/(scaling_params!$C$13-scaling_params!$B$13))))/2</f>
        <v>0.4818181818</v>
      </c>
      <c r="AC3326" s="13">
        <f>(scaling_params!$G$2*X3326+scaling_params!$G$3*Y3326+scaling_params!$G$4*Z3326+scaling_params!$G$5*AA3326+scaling_params!$G$6*AB3326)*100</f>
        <v>53.20248694</v>
      </c>
      <c r="AD3326" s="11" t="s">
        <v>684</v>
      </c>
      <c r="AE3326" s="11">
        <f t="shared" si="2"/>
        <v>1</v>
      </c>
    </row>
    <row r="3327" ht="15.75" customHeight="1">
      <c r="A3327" s="11" t="s">
        <v>847</v>
      </c>
      <c r="B3327" s="11" t="s">
        <v>785</v>
      </c>
      <c r="C3327" s="11" t="s">
        <v>449</v>
      </c>
      <c r="D3327" s="11" t="s">
        <v>181</v>
      </c>
      <c r="E3327" s="12">
        <v>2025.0</v>
      </c>
      <c r="F3327" s="11" t="s">
        <v>171</v>
      </c>
      <c r="G3327" s="11" t="s">
        <v>184</v>
      </c>
      <c r="H3327" s="11">
        <v>5.0</v>
      </c>
      <c r="I3327" s="13">
        <v>8.3</v>
      </c>
      <c r="J3327" s="11">
        <v>0.0</v>
      </c>
      <c r="K3327" s="13">
        <v>1.8</v>
      </c>
      <c r="L3327" s="13">
        <v>5.9</v>
      </c>
      <c r="M3327" s="11">
        <v>-4.0</v>
      </c>
      <c r="N3327" s="14">
        <v>0.73</v>
      </c>
      <c r="O3327" s="13">
        <v>71.4</v>
      </c>
      <c r="P3327" s="13">
        <v>7.7</v>
      </c>
      <c r="Q3327" s="13">
        <v>13.9</v>
      </c>
      <c r="R3327" s="13">
        <v>13.5</v>
      </c>
      <c r="S3327" s="13">
        <v>3.8</v>
      </c>
      <c r="T3327" s="13">
        <v>3.2</v>
      </c>
      <c r="U3327" s="13">
        <v>2.1</v>
      </c>
      <c r="V3327" s="13">
        <v>73.0</v>
      </c>
      <c r="W3327" s="11" t="str">
        <f t="shared" si="1"/>
        <v>Benchmark|CaixaBank|Corporate|2025</v>
      </c>
      <c r="X3327" s="15">
        <f>(MAX(0,MIN(1,1-(K3327-scaling_params!$B$2)/(scaling_params!$C$2-scaling_params!$B$2)))+MAX(0,MIN(1,(L3327-scaling_params!$B$3)/(scaling_params!$C$3-scaling_params!$B$3))))/2</f>
        <v>0.5799019608</v>
      </c>
      <c r="Y3327" s="15">
        <f>(MAX(0,MIN(1,(M3327-scaling_params!$B$4)/(scaling_params!$C$4-scaling_params!$B$4)))+MAX(0,MIN(1,(N3327-scaling_params!$B$5)/(scaling_params!$C$5-scaling_params!$B$5))))/2</f>
        <v>0.4047619048</v>
      </c>
      <c r="Z3327" s="15">
        <f>(MAX(0,MIN(1,(O3327-scaling_params!$B$6)/(scaling_params!$C$6-scaling_params!$B$6)))+MAX(0,MIN(1,1-(P3327-scaling_params!$B$7)/(scaling_params!$C$7-scaling_params!$B$7)))+MAX(0,MIN(1,(T3327-scaling_params!$B$11)/(scaling_params!$C$11-scaling_params!$B$11))))/3</f>
        <v>0.5412643195</v>
      </c>
      <c r="AA3327" s="15">
        <f>(MAX(0,MIN(1,1-(Q3327-scaling_params!$B$8)/(scaling_params!$C$8-scaling_params!$B$8)))+MAX(0,MIN(1,(R3327-scaling_params!$B$9)/(scaling_params!$C$9-scaling_params!$B$9)))+MAX(0,MIN(1,(S3327-scaling_params!$B$10)/(scaling_params!$C$10-scaling_params!$B$10))))/3</f>
        <v>0.5927000835</v>
      </c>
      <c r="AB3327" s="15">
        <f>(MAX(0,MIN(1,(U3327-scaling_params!$B$12)/(scaling_params!$C$12-scaling_params!$B$12)))+MAX(0,MIN(1,(V3327-scaling_params!$B$13)/(scaling_params!$C$13-scaling_params!$B$13))))/2</f>
        <v>0.5440909091</v>
      </c>
      <c r="AC3327" s="13">
        <f>(scaling_params!$G$2*X3327+scaling_params!$G$3*Y3327+scaling_params!$G$4*Z3327+scaling_params!$G$5*AA3327+scaling_params!$G$6*AB3327)*100</f>
        <v>52.71110654</v>
      </c>
      <c r="AD3327" s="11" t="s">
        <v>684</v>
      </c>
      <c r="AE3327" s="11">
        <f t="shared" si="2"/>
        <v>1</v>
      </c>
    </row>
    <row r="3328" ht="15.75" customHeight="1">
      <c r="A3328" s="11" t="s">
        <v>848</v>
      </c>
      <c r="B3328" s="11" t="s">
        <v>785</v>
      </c>
      <c r="C3328" s="11" t="s">
        <v>449</v>
      </c>
      <c r="D3328" s="11" t="s">
        <v>181</v>
      </c>
      <c r="E3328" s="12">
        <v>2024.0</v>
      </c>
      <c r="F3328" s="11" t="s">
        <v>166</v>
      </c>
      <c r="G3328" s="11" t="s">
        <v>184</v>
      </c>
      <c r="H3328" s="11">
        <v>3.0</v>
      </c>
      <c r="I3328" s="13">
        <v>8.6</v>
      </c>
      <c r="J3328" s="11">
        <v>0.0</v>
      </c>
      <c r="K3328" s="13">
        <v>2.5</v>
      </c>
      <c r="L3328" s="13">
        <v>5.9</v>
      </c>
      <c r="M3328" s="11">
        <v>20.0</v>
      </c>
      <c r="N3328" s="14">
        <v>0.82</v>
      </c>
      <c r="O3328" s="13">
        <v>66.7</v>
      </c>
      <c r="P3328" s="13">
        <v>6.5</v>
      </c>
      <c r="Q3328" s="13">
        <v>13.6</v>
      </c>
      <c r="R3328" s="13">
        <v>14.0</v>
      </c>
      <c r="S3328" s="13">
        <v>3.0</v>
      </c>
      <c r="T3328" s="13">
        <v>2.7</v>
      </c>
      <c r="U3328" s="13">
        <v>2.0</v>
      </c>
      <c r="V3328" s="13">
        <v>70.7</v>
      </c>
      <c r="W3328" s="11" t="str">
        <f t="shared" si="1"/>
        <v>Benchmark|CaixaBank|Corporate|2024</v>
      </c>
      <c r="X3328" s="15">
        <f>(MAX(0,MIN(1,1-(K3328-scaling_params!$B$2)/(scaling_params!$C$2-scaling_params!$B$2)))+MAX(0,MIN(1,(L3328-scaling_params!$B$3)/(scaling_params!$C$3-scaling_params!$B$3))))/2</f>
        <v>0.4632352941</v>
      </c>
      <c r="Y3328" s="15">
        <f>(MAX(0,MIN(1,(M3328-scaling_params!$B$4)/(scaling_params!$C$4-scaling_params!$B$4)))+MAX(0,MIN(1,(N3328-scaling_params!$B$5)/(scaling_params!$C$5-scaling_params!$B$5))))/2</f>
        <v>0.631547619</v>
      </c>
      <c r="Z3328" s="15">
        <f>(MAX(0,MIN(1,(O3328-scaling_params!$B$6)/(scaling_params!$C$6-scaling_params!$B$6)))+MAX(0,MIN(1,1-(P3328-scaling_params!$B$7)/(scaling_params!$C$7-scaling_params!$B$7)))+MAX(0,MIN(1,(T3328-scaling_params!$B$11)/(scaling_params!$C$11-scaling_params!$B$11))))/3</f>
        <v>0.5241956242</v>
      </c>
      <c r="AA3328" s="15">
        <f>(MAX(0,MIN(1,1-(Q3328-scaling_params!$B$8)/(scaling_params!$C$8-scaling_params!$B$8)))+MAX(0,MIN(1,(R3328-scaling_params!$B$9)/(scaling_params!$C$9-scaling_params!$B$9)))+MAX(0,MIN(1,(S3328-scaling_params!$B$10)/(scaling_params!$C$10-scaling_params!$B$10))))/3</f>
        <v>0.5467293937</v>
      </c>
      <c r="AB3328" s="15">
        <f>(MAX(0,MIN(1,(U3328-scaling_params!$B$12)/(scaling_params!$C$12-scaling_params!$B$12)))+MAX(0,MIN(1,(V3328-scaling_params!$B$13)/(scaling_params!$C$13-scaling_params!$B$13))))/2</f>
        <v>0.4981818182</v>
      </c>
      <c r="AC3328" s="13">
        <f>(scaling_params!$G$2*X3328+scaling_params!$G$3*Y3328+scaling_params!$G$4*Z3328+scaling_params!$G$5*AA3328+scaling_params!$G$6*AB3328)*100</f>
        <v>53.54697841</v>
      </c>
      <c r="AD3328" s="11" t="s">
        <v>684</v>
      </c>
      <c r="AE3328" s="11">
        <f t="shared" si="2"/>
        <v>1</v>
      </c>
    </row>
    <row r="3329" ht="15.75" customHeight="1">
      <c r="A3329" s="11" t="s">
        <v>848</v>
      </c>
      <c r="B3329" s="11" t="s">
        <v>785</v>
      </c>
      <c r="C3329" s="11" t="s">
        <v>449</v>
      </c>
      <c r="D3329" s="11" t="s">
        <v>181</v>
      </c>
      <c r="E3329" s="12">
        <v>2025.0</v>
      </c>
      <c r="F3329" s="11" t="s">
        <v>166</v>
      </c>
      <c r="G3329" s="11" t="s">
        <v>184</v>
      </c>
      <c r="H3329" s="11">
        <v>3.0</v>
      </c>
      <c r="I3329" s="13">
        <v>8.3</v>
      </c>
      <c r="J3329" s="11">
        <v>0.0</v>
      </c>
      <c r="K3329" s="13">
        <v>1.8</v>
      </c>
      <c r="L3329" s="13">
        <v>6.6</v>
      </c>
      <c r="M3329" s="11">
        <v>14.0</v>
      </c>
      <c r="N3329" s="14">
        <v>0.79</v>
      </c>
      <c r="O3329" s="13">
        <v>71.4</v>
      </c>
      <c r="P3329" s="13">
        <v>7.7</v>
      </c>
      <c r="Q3329" s="13">
        <v>13.9</v>
      </c>
      <c r="R3329" s="13">
        <v>13.5</v>
      </c>
      <c r="S3329" s="13">
        <v>3.1</v>
      </c>
      <c r="T3329" s="13">
        <v>2.8</v>
      </c>
      <c r="U3329" s="13">
        <v>2.1</v>
      </c>
      <c r="V3329" s="13">
        <v>68.9</v>
      </c>
      <c r="W3329" s="11" t="str">
        <f t="shared" si="1"/>
        <v>Benchmark|CaixaBank|Corporate|2025</v>
      </c>
      <c r="X3329" s="15">
        <f>(MAX(0,MIN(1,1-(K3329-scaling_params!$B$2)/(scaling_params!$C$2-scaling_params!$B$2)))+MAX(0,MIN(1,(L3329-scaling_params!$B$3)/(scaling_params!$C$3-scaling_params!$B$3))))/2</f>
        <v>0.631372549</v>
      </c>
      <c r="Y3329" s="15">
        <f>(MAX(0,MIN(1,(M3329-scaling_params!$B$4)/(scaling_params!$C$4-scaling_params!$B$4)))+MAX(0,MIN(1,(N3329-scaling_params!$B$5)/(scaling_params!$C$5-scaling_params!$B$5))))/2</f>
        <v>0.5654761905</v>
      </c>
      <c r="Z3329" s="15">
        <f>(MAX(0,MIN(1,(O3329-scaling_params!$B$6)/(scaling_params!$C$6-scaling_params!$B$6)))+MAX(0,MIN(1,1-(P3329-scaling_params!$B$7)/(scaling_params!$C$7-scaling_params!$B$7)))+MAX(0,MIN(1,(T3329-scaling_params!$B$11)/(scaling_params!$C$11-scaling_params!$B$11))))/3</f>
        <v>0.5031690814</v>
      </c>
      <c r="AA3329" s="15">
        <f>(MAX(0,MIN(1,1-(Q3329-scaling_params!$B$8)/(scaling_params!$C$8-scaling_params!$B$8)))+MAX(0,MIN(1,(R3329-scaling_params!$B$9)/(scaling_params!$C$9-scaling_params!$B$9)))+MAX(0,MIN(1,(S3329-scaling_params!$B$10)/(scaling_params!$C$10-scaling_params!$B$10))))/3</f>
        <v>0.5240726325</v>
      </c>
      <c r="AB3329" s="15">
        <f>(MAX(0,MIN(1,(U3329-scaling_params!$B$12)/(scaling_params!$C$12-scaling_params!$B$12)))+MAX(0,MIN(1,(V3329-scaling_params!$B$13)/(scaling_params!$C$13-scaling_params!$B$13))))/2</f>
        <v>0.5068181818</v>
      </c>
      <c r="AC3329" s="13">
        <f>(scaling_params!$G$2*X3329+scaling_params!$G$3*Y3329+scaling_params!$G$4*Z3329+scaling_params!$G$5*AA3329+scaling_params!$G$6*AB3329)*100</f>
        <v>55.15455167</v>
      </c>
      <c r="AD3329" s="11" t="s">
        <v>684</v>
      </c>
      <c r="AE3329" s="11">
        <f t="shared" si="2"/>
        <v>1</v>
      </c>
    </row>
    <row r="3330" ht="15.75" customHeight="1">
      <c r="A3330" s="11" t="s">
        <v>849</v>
      </c>
      <c r="B3330" s="11" t="s">
        <v>785</v>
      </c>
      <c r="C3330" s="11" t="s">
        <v>449</v>
      </c>
      <c r="D3330" s="11" t="s">
        <v>181</v>
      </c>
      <c r="E3330" s="12">
        <v>2024.0</v>
      </c>
      <c r="F3330" s="11" t="s">
        <v>171</v>
      </c>
      <c r="G3330" s="11" t="s">
        <v>184</v>
      </c>
      <c r="H3330" s="11">
        <v>1.0</v>
      </c>
      <c r="I3330" s="13">
        <v>8.6</v>
      </c>
      <c r="J3330" s="11">
        <v>0.0</v>
      </c>
      <c r="K3330" s="13">
        <v>2.5</v>
      </c>
      <c r="L3330" s="13">
        <v>8.3</v>
      </c>
      <c r="M3330" s="11">
        <v>10.0</v>
      </c>
      <c r="N3330" s="14">
        <v>0.85</v>
      </c>
      <c r="O3330" s="13">
        <v>66.7</v>
      </c>
      <c r="P3330" s="13">
        <v>6.5</v>
      </c>
      <c r="Q3330" s="13">
        <v>13.6</v>
      </c>
      <c r="R3330" s="13">
        <v>14.0</v>
      </c>
      <c r="S3330" s="13">
        <v>4.8</v>
      </c>
      <c r="T3330" s="13">
        <v>4.6</v>
      </c>
      <c r="U3330" s="13">
        <v>2.0</v>
      </c>
      <c r="V3330" s="13">
        <v>83.1</v>
      </c>
      <c r="W3330" s="11" t="str">
        <f t="shared" si="1"/>
        <v>Benchmark|CaixaBank|Corporate|2024</v>
      </c>
      <c r="X3330" s="15">
        <f>(MAX(0,MIN(1,1-(K3330-scaling_params!$B$2)/(scaling_params!$C$2-scaling_params!$B$2)))+MAX(0,MIN(1,(L3330-scaling_params!$B$3)/(scaling_params!$C$3-scaling_params!$B$3))))/2</f>
        <v>0.6397058824</v>
      </c>
      <c r="Y3330" s="15">
        <f>(MAX(0,MIN(1,(M3330-scaling_params!$B$4)/(scaling_params!$C$4-scaling_params!$B$4)))+MAX(0,MIN(1,(N3330-scaling_params!$B$5)/(scaling_params!$C$5-scaling_params!$B$5))))/2</f>
        <v>0.6214285714</v>
      </c>
      <c r="Z3330" s="15">
        <f>(MAX(0,MIN(1,(O3330-scaling_params!$B$6)/(scaling_params!$C$6-scaling_params!$B$6)))+MAX(0,MIN(1,1-(P3330-scaling_params!$B$7)/(scaling_params!$C$7-scaling_params!$B$7)))+MAX(0,MIN(1,(T3330-scaling_params!$B$11)/(scaling_params!$C$11-scaling_params!$B$11))))/3</f>
        <v>0.7051480051</v>
      </c>
      <c r="AA3330" s="15">
        <f>(MAX(0,MIN(1,1-(Q3330-scaling_params!$B$8)/(scaling_params!$C$8-scaling_params!$B$8)))+MAX(0,MIN(1,(R3330-scaling_params!$B$9)/(scaling_params!$C$9-scaling_params!$B$9)))+MAX(0,MIN(1,(S3330-scaling_params!$B$10)/(scaling_params!$C$10-scaling_params!$B$10))))/3</f>
        <v>0.7231999819</v>
      </c>
      <c r="AB3330" s="15">
        <f>(MAX(0,MIN(1,(U3330-scaling_params!$B$12)/(scaling_params!$C$12-scaling_params!$B$12)))+MAX(0,MIN(1,(V3330-scaling_params!$B$13)/(scaling_params!$C$13-scaling_params!$B$13))))/2</f>
        <v>0.6109090909</v>
      </c>
      <c r="AC3330" s="13">
        <f>(scaling_params!$G$2*X3330+scaling_params!$G$3*Y3330+scaling_params!$G$4*Z3330+scaling_params!$G$5*AA3330+scaling_params!$G$6*AB3330)*100</f>
        <v>66.14468474</v>
      </c>
      <c r="AD3330" s="11" t="s">
        <v>684</v>
      </c>
      <c r="AE3330" s="11">
        <f t="shared" si="2"/>
        <v>1</v>
      </c>
    </row>
    <row r="3331" ht="15.75" customHeight="1">
      <c r="A3331" s="11" t="s">
        <v>849</v>
      </c>
      <c r="B3331" s="11" t="s">
        <v>785</v>
      </c>
      <c r="C3331" s="11" t="s">
        <v>449</v>
      </c>
      <c r="D3331" s="11" t="s">
        <v>181</v>
      </c>
      <c r="E3331" s="12">
        <v>2025.0</v>
      </c>
      <c r="F3331" s="11" t="s">
        <v>171</v>
      </c>
      <c r="G3331" s="11" t="s">
        <v>184</v>
      </c>
      <c r="H3331" s="11">
        <v>1.0</v>
      </c>
      <c r="I3331" s="13">
        <v>8.3</v>
      </c>
      <c r="J3331" s="11">
        <v>1.0</v>
      </c>
      <c r="K3331" s="13">
        <v>1.8</v>
      </c>
      <c r="L3331" s="13">
        <v>7.1</v>
      </c>
      <c r="M3331" s="11">
        <v>7.0</v>
      </c>
      <c r="N3331" s="14">
        <v>0.81</v>
      </c>
      <c r="O3331" s="13">
        <v>71.4</v>
      </c>
      <c r="P3331" s="13">
        <v>7.7</v>
      </c>
      <c r="Q3331" s="13">
        <v>13.9</v>
      </c>
      <c r="R3331" s="13">
        <v>13.5</v>
      </c>
      <c r="S3331" s="13">
        <v>4.2</v>
      </c>
      <c r="T3331" s="13">
        <v>4.0</v>
      </c>
      <c r="U3331" s="13">
        <v>2.1</v>
      </c>
      <c r="V3331" s="13">
        <v>80.5</v>
      </c>
      <c r="W3331" s="11" t="str">
        <f t="shared" si="1"/>
        <v>Benchmark|CaixaBank|Corporate|2025</v>
      </c>
      <c r="X3331" s="15">
        <f>(MAX(0,MIN(1,1-(K3331-scaling_params!$B$2)/(scaling_params!$C$2-scaling_params!$B$2)))+MAX(0,MIN(1,(L3331-scaling_params!$B$3)/(scaling_params!$C$3-scaling_params!$B$3))))/2</f>
        <v>0.6681372549</v>
      </c>
      <c r="Y3331" s="15">
        <f>(MAX(0,MIN(1,(M3331-scaling_params!$B$4)/(scaling_params!$C$4-scaling_params!$B$4)))+MAX(0,MIN(1,(N3331-scaling_params!$B$5)/(scaling_params!$C$5-scaling_params!$B$5))))/2</f>
        <v>0.5571428571</v>
      </c>
      <c r="Z3331" s="15">
        <f>(MAX(0,MIN(1,(O3331-scaling_params!$B$6)/(scaling_params!$C$6-scaling_params!$B$6)))+MAX(0,MIN(1,1-(P3331-scaling_params!$B$7)/(scaling_params!$C$7-scaling_params!$B$7)))+MAX(0,MIN(1,(T3331-scaling_params!$B$11)/(scaling_params!$C$11-scaling_params!$B$11))))/3</f>
        <v>0.6174547957</v>
      </c>
      <c r="AA3331" s="15">
        <f>(MAX(0,MIN(1,1-(Q3331-scaling_params!$B$8)/(scaling_params!$C$8-scaling_params!$B$8)))+MAX(0,MIN(1,(R3331-scaling_params!$B$9)/(scaling_params!$C$9-scaling_params!$B$9)))+MAX(0,MIN(1,(S3331-scaling_params!$B$10)/(scaling_params!$C$10-scaling_params!$B$10))))/3</f>
        <v>0.6319157698</v>
      </c>
      <c r="AB3331" s="15">
        <f>(MAX(0,MIN(1,(U3331-scaling_params!$B$12)/(scaling_params!$C$12-scaling_params!$B$12)))+MAX(0,MIN(1,(V3331-scaling_params!$B$13)/(scaling_params!$C$13-scaling_params!$B$13))))/2</f>
        <v>0.6122727273</v>
      </c>
      <c r="AC3331" s="13">
        <f>(scaling_params!$G$2*X3331+scaling_params!$G$3*Y3331+scaling_params!$G$4*Z3331+scaling_params!$G$5*AA3331+scaling_params!$G$6*AB3331)*100</f>
        <v>61.65080606</v>
      </c>
      <c r="AD3331" s="11" t="s">
        <v>684</v>
      </c>
      <c r="AE3331" s="11">
        <f t="shared" si="2"/>
        <v>1</v>
      </c>
    </row>
    <row r="3332" ht="15.75" customHeight="1">
      <c r="A3332" s="11" t="s">
        <v>850</v>
      </c>
      <c r="B3332" s="11" t="s">
        <v>785</v>
      </c>
      <c r="C3332" s="11" t="s">
        <v>449</v>
      </c>
      <c r="D3332" s="11" t="s">
        <v>165</v>
      </c>
      <c r="E3332" s="12">
        <v>2024.0</v>
      </c>
      <c r="F3332" s="11" t="s">
        <v>166</v>
      </c>
      <c r="G3332" s="11" t="s">
        <v>184</v>
      </c>
      <c r="H3332" s="11">
        <v>4.0</v>
      </c>
      <c r="I3332" s="13">
        <v>8.6</v>
      </c>
      <c r="J3332" s="11">
        <v>0.0</v>
      </c>
      <c r="K3332" s="13">
        <v>2.5</v>
      </c>
      <c r="L3332" s="13">
        <v>5.7</v>
      </c>
      <c r="M3332" s="11">
        <v>2.0</v>
      </c>
      <c r="N3332" s="14">
        <v>0.66</v>
      </c>
      <c r="O3332" s="13">
        <v>70.5</v>
      </c>
      <c r="P3332" s="13">
        <v>6.3</v>
      </c>
      <c r="Q3332" s="13">
        <v>16.0</v>
      </c>
      <c r="R3332" s="13">
        <v>12.2</v>
      </c>
      <c r="S3332" s="13">
        <v>3.8</v>
      </c>
      <c r="T3332" s="13">
        <v>2.8</v>
      </c>
      <c r="U3332" s="13">
        <v>1.6</v>
      </c>
      <c r="V3332" s="13">
        <v>68.4</v>
      </c>
      <c r="W3332" s="11" t="str">
        <f t="shared" si="1"/>
        <v>Benchmark|CaixaBank|Operations|2024</v>
      </c>
      <c r="X3332" s="15">
        <f>(MAX(0,MIN(1,1-(K3332-scaling_params!$B$2)/(scaling_params!$C$2-scaling_params!$B$2)))+MAX(0,MIN(1,(L3332-scaling_params!$B$3)/(scaling_params!$C$3-scaling_params!$B$3))))/2</f>
        <v>0.4485294118</v>
      </c>
      <c r="Y3332" s="15">
        <f>(MAX(0,MIN(1,(M3332-scaling_params!$B$4)/(scaling_params!$C$4-scaling_params!$B$4)))+MAX(0,MIN(1,(N3332-scaling_params!$B$5)/(scaling_params!$C$5-scaling_params!$B$5))))/2</f>
        <v>0.3458333333</v>
      </c>
      <c r="Z3332" s="15">
        <f>(MAX(0,MIN(1,(O3332-scaling_params!$B$6)/(scaling_params!$C$6-scaling_params!$B$6)))+MAX(0,MIN(1,1-(P3332-scaling_params!$B$7)/(scaling_params!$C$7-scaling_params!$B$7)))+MAX(0,MIN(1,(T3332-scaling_params!$B$11)/(scaling_params!$C$11-scaling_params!$B$11))))/3</f>
        <v>0.6144437224</v>
      </c>
      <c r="AA3332" s="15">
        <f>(MAX(0,MIN(1,1-(Q3332-scaling_params!$B$8)/(scaling_params!$C$8-scaling_params!$B$8)))+MAX(0,MIN(1,(R3332-scaling_params!$B$9)/(scaling_params!$C$9-scaling_params!$B$9)))+MAX(0,MIN(1,(S3332-scaling_params!$B$10)/(scaling_params!$C$10-scaling_params!$B$10))))/3</f>
        <v>0.4583023083</v>
      </c>
      <c r="AB3332" s="15">
        <f>(MAX(0,MIN(1,(U3332-scaling_params!$B$12)/(scaling_params!$C$12-scaling_params!$B$12)))+MAX(0,MIN(1,(V3332-scaling_params!$B$13)/(scaling_params!$C$13-scaling_params!$B$13))))/2</f>
        <v>0.3772727273</v>
      </c>
      <c r="AC3332" s="13">
        <f>(scaling_params!$G$2*X3332+scaling_params!$G$3*Y3332+scaling_params!$G$4*Z3332+scaling_params!$G$5*AA3332+scaling_params!$G$6*AB3332)*100</f>
        <v>45.62489079</v>
      </c>
      <c r="AD3332" s="11" t="s">
        <v>684</v>
      </c>
      <c r="AE3332" s="11">
        <f t="shared" si="2"/>
        <v>1</v>
      </c>
    </row>
    <row r="3333" ht="15.75" customHeight="1">
      <c r="A3333" s="11" t="s">
        <v>850</v>
      </c>
      <c r="B3333" s="11" t="s">
        <v>785</v>
      </c>
      <c r="C3333" s="11" t="s">
        <v>449</v>
      </c>
      <c r="D3333" s="11" t="s">
        <v>165</v>
      </c>
      <c r="E3333" s="12">
        <v>2025.0</v>
      </c>
      <c r="F3333" s="11" t="s">
        <v>166</v>
      </c>
      <c r="G3333" s="11" t="s">
        <v>184</v>
      </c>
      <c r="H3333" s="11">
        <v>4.0</v>
      </c>
      <c r="I3333" s="13">
        <v>8.3</v>
      </c>
      <c r="J3333" s="11">
        <v>0.0</v>
      </c>
      <c r="K3333" s="13">
        <v>2.0</v>
      </c>
      <c r="L3333" s="13">
        <v>5.8</v>
      </c>
      <c r="M3333" s="11">
        <v>1.0</v>
      </c>
      <c r="N3333" s="14">
        <v>0.71</v>
      </c>
      <c r="O3333" s="13">
        <v>74.2</v>
      </c>
      <c r="P3333" s="13">
        <v>5.8</v>
      </c>
      <c r="Q3333" s="13">
        <v>14.6</v>
      </c>
      <c r="R3333" s="13">
        <v>13.8</v>
      </c>
      <c r="S3333" s="13">
        <v>2.6</v>
      </c>
      <c r="T3333" s="13">
        <v>3.6</v>
      </c>
      <c r="U3333" s="13">
        <v>2.3</v>
      </c>
      <c r="V3333" s="13">
        <v>70.7</v>
      </c>
      <c r="W3333" s="11" t="str">
        <f t="shared" si="1"/>
        <v>Benchmark|CaixaBank|Operations|2025</v>
      </c>
      <c r="X3333" s="15">
        <f>(MAX(0,MIN(1,1-(K3333-scaling_params!$B$2)/(scaling_params!$C$2-scaling_params!$B$2)))+MAX(0,MIN(1,(L3333-scaling_params!$B$3)/(scaling_params!$C$3-scaling_params!$B$3))))/2</f>
        <v>0.5392156863</v>
      </c>
      <c r="Y3333" s="15">
        <f>(MAX(0,MIN(1,(M3333-scaling_params!$B$4)/(scaling_params!$C$4-scaling_params!$B$4)))+MAX(0,MIN(1,(N3333-scaling_params!$B$5)/(scaling_params!$C$5-scaling_params!$B$5))))/2</f>
        <v>0.4035714286</v>
      </c>
      <c r="Z3333" s="15">
        <f>(MAX(0,MIN(1,(O3333-scaling_params!$B$6)/(scaling_params!$C$6-scaling_params!$B$6)))+MAX(0,MIN(1,1-(P3333-scaling_params!$B$7)/(scaling_params!$C$7-scaling_params!$B$7)))+MAX(0,MIN(1,(T3333-scaling_params!$B$11)/(scaling_params!$C$11-scaling_params!$B$11))))/3</f>
        <v>0.7967353492</v>
      </c>
      <c r="AA3333" s="15">
        <f>(MAX(0,MIN(1,1-(Q3333-scaling_params!$B$8)/(scaling_params!$C$8-scaling_params!$B$8)))+MAX(0,MIN(1,(R3333-scaling_params!$B$9)/(scaling_params!$C$9-scaling_params!$B$9)))+MAX(0,MIN(1,(S3333-scaling_params!$B$10)/(scaling_params!$C$10-scaling_params!$B$10))))/3</f>
        <v>0.461196101</v>
      </c>
      <c r="AB3333" s="15">
        <f>(MAX(0,MIN(1,(U3333-scaling_params!$B$12)/(scaling_params!$C$12-scaling_params!$B$12)))+MAX(0,MIN(1,(V3333-scaling_params!$B$13)/(scaling_params!$C$13-scaling_params!$B$13))))/2</f>
        <v>0.5731818182</v>
      </c>
      <c r="AC3333" s="13">
        <f>(scaling_params!$G$2*X3333+scaling_params!$G$3*Y3333+scaling_params!$G$4*Z3333+scaling_params!$G$5*AA3333+scaling_params!$G$6*AB3333)*100</f>
        <v>55.75937474</v>
      </c>
      <c r="AD3333" s="11" t="s">
        <v>684</v>
      </c>
      <c r="AE3333" s="11">
        <f t="shared" si="2"/>
        <v>1</v>
      </c>
    </row>
    <row r="3334" ht="15.75" customHeight="1">
      <c r="A3334" s="11" t="s">
        <v>851</v>
      </c>
      <c r="B3334" s="11" t="s">
        <v>785</v>
      </c>
      <c r="C3334" s="11" t="s">
        <v>449</v>
      </c>
      <c r="D3334" s="11" t="s">
        <v>170</v>
      </c>
      <c r="E3334" s="12">
        <v>2024.0</v>
      </c>
      <c r="F3334" s="11" t="s">
        <v>171</v>
      </c>
      <c r="G3334" s="11" t="s">
        <v>184</v>
      </c>
      <c r="H3334" s="11">
        <v>1.0</v>
      </c>
      <c r="I3334" s="13">
        <v>8.6</v>
      </c>
      <c r="J3334" s="11">
        <v>0.0</v>
      </c>
      <c r="K3334" s="13">
        <v>3.2</v>
      </c>
      <c r="L3334" s="13">
        <v>7.1</v>
      </c>
      <c r="M3334" s="11">
        <v>23.0</v>
      </c>
      <c r="N3334" s="14">
        <v>0.8</v>
      </c>
      <c r="O3334" s="13">
        <v>70.8</v>
      </c>
      <c r="P3334" s="13">
        <v>7.1</v>
      </c>
      <c r="Q3334" s="13">
        <v>14.1</v>
      </c>
      <c r="R3334" s="13">
        <v>14.4</v>
      </c>
      <c r="S3334" s="13">
        <v>4.2</v>
      </c>
      <c r="T3334" s="13">
        <v>3.9</v>
      </c>
      <c r="U3334" s="13">
        <v>2.2</v>
      </c>
      <c r="V3334" s="13">
        <v>78.7</v>
      </c>
      <c r="W3334" s="11" t="str">
        <f t="shared" si="1"/>
        <v>Benchmark|CaixaBank|Risk|2024</v>
      </c>
      <c r="X3334" s="15">
        <f>(MAX(0,MIN(1,1-(K3334-scaling_params!$B$2)/(scaling_params!$C$2-scaling_params!$B$2)))+MAX(0,MIN(1,(L3334-scaling_params!$B$3)/(scaling_params!$C$3-scaling_params!$B$3))))/2</f>
        <v>0.4348039216</v>
      </c>
      <c r="Y3334" s="15">
        <f>(MAX(0,MIN(1,(M3334-scaling_params!$B$4)/(scaling_params!$C$4-scaling_params!$B$4)))+MAX(0,MIN(1,(N3334-scaling_params!$B$5)/(scaling_params!$C$5-scaling_params!$B$5))))/2</f>
        <v>0.6208333333</v>
      </c>
      <c r="Z3334" s="15">
        <f>(MAX(0,MIN(1,(O3334-scaling_params!$B$6)/(scaling_params!$C$6-scaling_params!$B$6)))+MAX(0,MIN(1,1-(P3334-scaling_params!$B$7)/(scaling_params!$C$7-scaling_params!$B$7)))+MAX(0,MIN(1,(T3334-scaling_params!$B$11)/(scaling_params!$C$11-scaling_params!$B$11))))/3</f>
        <v>0.6520840501</v>
      </c>
      <c r="AA3334" s="15">
        <f>(MAX(0,MIN(1,1-(Q3334-scaling_params!$B$8)/(scaling_params!$C$8-scaling_params!$B$8)))+MAX(0,MIN(1,(R3334-scaling_params!$B$9)/(scaling_params!$C$9-scaling_params!$B$9)))+MAX(0,MIN(1,(S3334-scaling_params!$B$10)/(scaling_params!$C$10-scaling_params!$B$10))))/3</f>
        <v>0.6623146957</v>
      </c>
      <c r="AB3334" s="15">
        <f>(MAX(0,MIN(1,(U3334-scaling_params!$B$12)/(scaling_params!$C$12-scaling_params!$B$12)))+MAX(0,MIN(1,(V3334-scaling_params!$B$13)/(scaling_params!$C$13-scaling_params!$B$13))))/2</f>
        <v>0.6209090909</v>
      </c>
      <c r="AC3334" s="13">
        <f>(scaling_params!$G$2*X3334+scaling_params!$G$3*Y3334+scaling_params!$G$4*Z3334+scaling_params!$G$5*AA3334+scaling_params!$G$6*AB3334)*100</f>
        <v>59.11491659</v>
      </c>
      <c r="AD3334" s="11" t="s">
        <v>684</v>
      </c>
      <c r="AE3334" s="11">
        <f t="shared" si="2"/>
        <v>1</v>
      </c>
    </row>
    <row r="3335" ht="15.75" customHeight="1">
      <c r="A3335" s="11" t="s">
        <v>851</v>
      </c>
      <c r="B3335" s="11" t="s">
        <v>785</v>
      </c>
      <c r="C3335" s="11" t="s">
        <v>449</v>
      </c>
      <c r="D3335" s="11" t="s">
        <v>170</v>
      </c>
      <c r="E3335" s="12">
        <v>2025.0</v>
      </c>
      <c r="F3335" s="11" t="s">
        <v>171</v>
      </c>
      <c r="G3335" s="11" t="s">
        <v>184</v>
      </c>
      <c r="H3335" s="11">
        <v>1.0</v>
      </c>
      <c r="I3335" s="13">
        <v>8.3</v>
      </c>
      <c r="J3335" s="11">
        <v>0.0</v>
      </c>
      <c r="K3335" s="13">
        <v>1.0</v>
      </c>
      <c r="L3335" s="13">
        <v>6.9</v>
      </c>
      <c r="M3335" s="11">
        <v>-10.0</v>
      </c>
      <c r="N3335" s="14">
        <v>0.84</v>
      </c>
      <c r="O3335" s="13">
        <v>72.3</v>
      </c>
      <c r="P3335" s="13">
        <v>7.0</v>
      </c>
      <c r="Q3335" s="13">
        <v>13.1</v>
      </c>
      <c r="R3335" s="13">
        <v>15.2</v>
      </c>
      <c r="S3335" s="13">
        <v>3.5</v>
      </c>
      <c r="T3335" s="13">
        <v>3.4</v>
      </c>
      <c r="U3335" s="13">
        <v>1.6</v>
      </c>
      <c r="V3335" s="13">
        <v>65.8</v>
      </c>
      <c r="W3335" s="11" t="str">
        <f t="shared" si="1"/>
        <v>Benchmark|CaixaBank|Risk|2025</v>
      </c>
      <c r="X3335" s="15">
        <f>(MAX(0,MIN(1,1-(K3335-scaling_params!$B$2)/(scaling_params!$C$2-scaling_params!$B$2)))+MAX(0,MIN(1,(L3335-scaling_params!$B$3)/(scaling_params!$C$3-scaling_params!$B$3))))/2</f>
        <v>0.7867647059</v>
      </c>
      <c r="Y3335" s="15">
        <f>(MAX(0,MIN(1,(M3335-scaling_params!$B$4)/(scaling_params!$C$4-scaling_params!$B$4)))+MAX(0,MIN(1,(N3335-scaling_params!$B$5)/(scaling_params!$C$5-scaling_params!$B$5))))/2</f>
        <v>0.5136904762</v>
      </c>
      <c r="Z3335" s="15">
        <f>(MAX(0,MIN(1,(O3335-scaling_params!$B$6)/(scaling_params!$C$6-scaling_params!$B$6)))+MAX(0,MIN(1,1-(P3335-scaling_params!$B$7)/(scaling_params!$C$7-scaling_params!$B$7)))+MAX(0,MIN(1,(T3335-scaling_params!$B$11)/(scaling_params!$C$11-scaling_params!$B$11))))/3</f>
        <v>0.6382264867</v>
      </c>
      <c r="AA3335" s="15">
        <f>(MAX(0,MIN(1,1-(Q3335-scaling_params!$B$8)/(scaling_params!$C$8-scaling_params!$B$8)))+MAX(0,MIN(1,(R3335-scaling_params!$B$9)/(scaling_params!$C$9-scaling_params!$B$9)))+MAX(0,MIN(1,(S3335-scaling_params!$B$10)/(scaling_params!$C$10-scaling_params!$B$10))))/3</f>
        <v>0.6653213069</v>
      </c>
      <c r="AB3335" s="15">
        <f>(MAX(0,MIN(1,(U3335-scaling_params!$B$12)/(scaling_params!$C$12-scaling_params!$B$12)))+MAX(0,MIN(1,(V3335-scaling_params!$B$13)/(scaling_params!$C$13-scaling_params!$B$13))))/2</f>
        <v>0.3536363636</v>
      </c>
      <c r="AC3335" s="13">
        <f>(scaling_params!$G$2*X3335+scaling_params!$G$3*Y3335+scaling_params!$G$4*Z3335+scaling_params!$G$5*AA3335+scaling_params!$G$6*AB3335)*100</f>
        <v>61.44158331</v>
      </c>
      <c r="AD3335" s="11" t="s">
        <v>684</v>
      </c>
      <c r="AE3335" s="11">
        <f t="shared" si="2"/>
        <v>1</v>
      </c>
    </row>
    <row r="3336" ht="15.75" customHeight="1">
      <c r="A3336" s="11" t="s">
        <v>852</v>
      </c>
      <c r="B3336" s="11" t="s">
        <v>785</v>
      </c>
      <c r="C3336" s="11" t="s">
        <v>449</v>
      </c>
      <c r="D3336" s="11" t="s">
        <v>177</v>
      </c>
      <c r="E3336" s="12">
        <v>2024.0</v>
      </c>
      <c r="F3336" s="11" t="s">
        <v>166</v>
      </c>
      <c r="G3336" s="11" t="s">
        <v>167</v>
      </c>
      <c r="H3336" s="11">
        <v>1.0</v>
      </c>
      <c r="I3336" s="13">
        <v>8.6</v>
      </c>
      <c r="J3336" s="11">
        <v>1.0</v>
      </c>
      <c r="K3336" s="13">
        <v>2.7</v>
      </c>
      <c r="L3336" s="13">
        <v>6.3</v>
      </c>
      <c r="M3336" s="11">
        <v>10.0</v>
      </c>
      <c r="N3336" s="14">
        <v>0.8</v>
      </c>
      <c r="O3336" s="13">
        <v>65.7</v>
      </c>
      <c r="P3336" s="13">
        <v>7.9</v>
      </c>
      <c r="Q3336" s="13">
        <v>16.4</v>
      </c>
      <c r="R3336" s="13">
        <v>10.8</v>
      </c>
      <c r="S3336" s="13">
        <v>3.9</v>
      </c>
      <c r="T3336" s="13">
        <v>3.8</v>
      </c>
      <c r="U3336" s="13">
        <v>1.5</v>
      </c>
      <c r="V3336" s="13">
        <v>63.5</v>
      </c>
      <c r="W3336" s="11" t="str">
        <f t="shared" si="1"/>
        <v>Benchmark|CaixaBank|Retail|2024</v>
      </c>
      <c r="X3336" s="15">
        <f>(MAX(0,MIN(1,1-(K3336-scaling_params!$B$2)/(scaling_params!$C$2-scaling_params!$B$2)))+MAX(0,MIN(1,(L3336-scaling_params!$B$3)/(scaling_params!$C$3-scaling_params!$B$3))))/2</f>
        <v>0.4593137255</v>
      </c>
      <c r="Y3336" s="15">
        <f>(MAX(0,MIN(1,(M3336-scaling_params!$B$4)/(scaling_params!$C$4-scaling_params!$B$4)))+MAX(0,MIN(1,(N3336-scaling_params!$B$5)/(scaling_params!$C$5-scaling_params!$B$5))))/2</f>
        <v>0.5589285714</v>
      </c>
      <c r="Z3336" s="15">
        <f>(MAX(0,MIN(1,(O3336-scaling_params!$B$6)/(scaling_params!$C$6-scaling_params!$B$6)))+MAX(0,MIN(1,1-(P3336-scaling_params!$B$7)/(scaling_params!$C$7-scaling_params!$B$7)))+MAX(0,MIN(1,(T3336-scaling_params!$B$11)/(scaling_params!$C$11-scaling_params!$B$11))))/3</f>
        <v>0.4863297527</v>
      </c>
      <c r="AA3336" s="15">
        <f>(MAX(0,MIN(1,1-(Q3336-scaling_params!$B$8)/(scaling_params!$C$8-scaling_params!$B$8)))+MAX(0,MIN(1,(R3336-scaling_params!$B$9)/(scaling_params!$C$9-scaling_params!$B$9)))+MAX(0,MIN(1,(S3336-scaling_params!$B$10)/(scaling_params!$C$10-scaling_params!$B$10))))/3</f>
        <v>0.3938829847</v>
      </c>
      <c r="AB3336" s="15">
        <f>(MAX(0,MIN(1,(U3336-scaling_params!$B$12)/(scaling_params!$C$12-scaling_params!$B$12)))+MAX(0,MIN(1,(V3336-scaling_params!$B$13)/(scaling_params!$C$13-scaling_params!$B$13))))/2</f>
        <v>0.3077272727</v>
      </c>
      <c r="AC3336" s="13">
        <f>(scaling_params!$G$2*X3336+scaling_params!$G$3*Y3336+scaling_params!$G$4*Z3336+scaling_params!$G$5*AA3336+scaling_params!$G$6*AB3336)*100</f>
        <v>45.92096551</v>
      </c>
      <c r="AD3336" s="11" t="s">
        <v>684</v>
      </c>
      <c r="AE3336" s="11">
        <f t="shared" si="2"/>
        <v>1</v>
      </c>
    </row>
    <row r="3337" ht="15.75" customHeight="1">
      <c r="A3337" s="11" t="s">
        <v>852</v>
      </c>
      <c r="B3337" s="11" t="s">
        <v>785</v>
      </c>
      <c r="C3337" s="11" t="s">
        <v>449</v>
      </c>
      <c r="D3337" s="11" t="s">
        <v>177</v>
      </c>
      <c r="E3337" s="12">
        <v>2025.0</v>
      </c>
      <c r="F3337" s="11" t="s">
        <v>166</v>
      </c>
      <c r="G3337" s="11" t="s">
        <v>167</v>
      </c>
      <c r="H3337" s="11">
        <v>1.0</v>
      </c>
      <c r="I3337" s="13">
        <v>8.3</v>
      </c>
      <c r="J3337" s="11">
        <v>0.0</v>
      </c>
      <c r="K3337" s="13">
        <v>2.7</v>
      </c>
      <c r="L3337" s="13">
        <v>7.2</v>
      </c>
      <c r="M3337" s="11">
        <v>36.0</v>
      </c>
      <c r="N3337" s="14">
        <v>0.7</v>
      </c>
      <c r="O3337" s="13">
        <v>69.4</v>
      </c>
      <c r="P3337" s="13">
        <v>6.9</v>
      </c>
      <c r="Q3337" s="13">
        <v>15.8</v>
      </c>
      <c r="R3337" s="13">
        <v>13.1</v>
      </c>
      <c r="S3337" s="13">
        <v>3.8</v>
      </c>
      <c r="T3337" s="13">
        <v>3.3</v>
      </c>
      <c r="U3337" s="13">
        <v>1.5</v>
      </c>
      <c r="V3337" s="13">
        <v>69.2</v>
      </c>
      <c r="W3337" s="11" t="str">
        <f t="shared" si="1"/>
        <v>Benchmark|CaixaBank|Retail|2025</v>
      </c>
      <c r="X3337" s="15">
        <f>(MAX(0,MIN(1,1-(K3337-scaling_params!$B$2)/(scaling_params!$C$2-scaling_params!$B$2)))+MAX(0,MIN(1,(L3337-scaling_params!$B$3)/(scaling_params!$C$3-scaling_params!$B$3))))/2</f>
        <v>0.5254901961</v>
      </c>
      <c r="Y3337" s="15">
        <f>(MAX(0,MIN(1,(M3337-scaling_params!$B$4)/(scaling_params!$C$4-scaling_params!$B$4)))+MAX(0,MIN(1,(N3337-scaling_params!$B$5)/(scaling_params!$C$5-scaling_params!$B$5))))/2</f>
        <v>0.5577380952</v>
      </c>
      <c r="Z3337" s="15">
        <f>(MAX(0,MIN(1,(O3337-scaling_params!$B$6)/(scaling_params!$C$6-scaling_params!$B$6)))+MAX(0,MIN(1,1-(P3337-scaling_params!$B$7)/(scaling_params!$C$7-scaling_params!$B$7)))+MAX(0,MIN(1,(T3337-scaling_params!$B$11)/(scaling_params!$C$11-scaling_params!$B$11))))/3</f>
        <v>0.5898569007</v>
      </c>
      <c r="AA3337" s="15">
        <f>(MAX(0,MIN(1,1-(Q3337-scaling_params!$B$8)/(scaling_params!$C$8-scaling_params!$B$8)))+MAX(0,MIN(1,(R3337-scaling_params!$B$9)/(scaling_params!$C$9-scaling_params!$B$9)))+MAX(0,MIN(1,(S3337-scaling_params!$B$10)/(scaling_params!$C$10-scaling_params!$B$10))))/3</f>
        <v>0.5038527494</v>
      </c>
      <c r="AB3337" s="15">
        <f>(MAX(0,MIN(1,(U3337-scaling_params!$B$12)/(scaling_params!$C$12-scaling_params!$B$12)))+MAX(0,MIN(1,(V3337-scaling_params!$B$13)/(scaling_params!$C$13-scaling_params!$B$13))))/2</f>
        <v>0.3595454545</v>
      </c>
      <c r="AC3337" s="13">
        <f>(scaling_params!$G$2*X3337+scaling_params!$G$3*Y3337+scaling_params!$G$4*Z3337+scaling_params!$G$5*AA3337+scaling_params!$G$6*AB3337)*100</f>
        <v>52.42794677</v>
      </c>
      <c r="AD3337" s="11" t="s">
        <v>684</v>
      </c>
      <c r="AE3337" s="11">
        <f t="shared" si="2"/>
        <v>1</v>
      </c>
    </row>
    <row r="3338" ht="15.75" customHeight="1">
      <c r="A3338" s="11" t="s">
        <v>853</v>
      </c>
      <c r="B3338" s="11" t="s">
        <v>785</v>
      </c>
      <c r="C3338" s="11" t="s">
        <v>449</v>
      </c>
      <c r="D3338" s="11" t="s">
        <v>165</v>
      </c>
      <c r="E3338" s="12">
        <v>2024.0</v>
      </c>
      <c r="F3338" s="11" t="s">
        <v>166</v>
      </c>
      <c r="G3338" s="11" t="s">
        <v>167</v>
      </c>
      <c r="H3338" s="11">
        <v>3.0</v>
      </c>
      <c r="I3338" s="13">
        <v>8.6</v>
      </c>
      <c r="J3338" s="11">
        <v>0.0</v>
      </c>
      <c r="K3338" s="13">
        <v>2.5</v>
      </c>
      <c r="L3338" s="13">
        <v>6.7</v>
      </c>
      <c r="M3338" s="11">
        <v>30.0</v>
      </c>
      <c r="N3338" s="14">
        <v>0.82</v>
      </c>
      <c r="O3338" s="13">
        <v>70.5</v>
      </c>
      <c r="P3338" s="13">
        <v>6.3</v>
      </c>
      <c r="Q3338" s="13">
        <v>16.0</v>
      </c>
      <c r="R3338" s="13">
        <v>12.2</v>
      </c>
      <c r="S3338" s="13">
        <v>4.2</v>
      </c>
      <c r="T3338" s="13">
        <v>3.6</v>
      </c>
      <c r="U3338" s="13">
        <v>1.6</v>
      </c>
      <c r="V3338" s="13">
        <v>78.0</v>
      </c>
      <c r="W3338" s="11" t="str">
        <f t="shared" si="1"/>
        <v>Benchmark|CaixaBank|Operations|2024</v>
      </c>
      <c r="X3338" s="15">
        <f>(MAX(0,MIN(1,1-(K3338-scaling_params!$B$2)/(scaling_params!$C$2-scaling_params!$B$2)))+MAX(0,MIN(1,(L3338-scaling_params!$B$3)/(scaling_params!$C$3-scaling_params!$B$3))))/2</f>
        <v>0.5220588235</v>
      </c>
      <c r="Y3338" s="15">
        <f>(MAX(0,MIN(1,(M3338-scaling_params!$B$4)/(scaling_params!$C$4-scaling_params!$B$4)))+MAX(0,MIN(1,(N3338-scaling_params!$B$5)/(scaling_params!$C$5-scaling_params!$B$5))))/2</f>
        <v>0.6791666667</v>
      </c>
      <c r="Z3338" s="15">
        <f>(MAX(0,MIN(1,(O3338-scaling_params!$B$6)/(scaling_params!$C$6-scaling_params!$B$6)))+MAX(0,MIN(1,1-(P3338-scaling_params!$B$7)/(scaling_params!$C$7-scaling_params!$B$7)))+MAX(0,MIN(1,(T3338-scaling_params!$B$11)/(scaling_params!$C$11-scaling_params!$B$11))))/3</f>
        <v>0.6906341986</v>
      </c>
      <c r="AA3338" s="15">
        <f>(MAX(0,MIN(1,1-(Q3338-scaling_params!$B$8)/(scaling_params!$C$8-scaling_params!$B$8)))+MAX(0,MIN(1,(R3338-scaling_params!$B$9)/(scaling_params!$C$9-scaling_params!$B$9)))+MAX(0,MIN(1,(S3338-scaling_params!$B$10)/(scaling_params!$C$10-scaling_params!$B$10))))/3</f>
        <v>0.4975179945</v>
      </c>
      <c r="AB3338" s="15">
        <f>(MAX(0,MIN(1,(U3338-scaling_params!$B$12)/(scaling_params!$C$12-scaling_params!$B$12)))+MAX(0,MIN(1,(V3338-scaling_params!$B$13)/(scaling_params!$C$13-scaling_params!$B$13))))/2</f>
        <v>0.4645454545</v>
      </c>
      <c r="AC3338" s="13">
        <f>(scaling_params!$G$2*X3338+scaling_params!$G$3*Y3338+scaling_params!$G$4*Z3338+scaling_params!$G$5*AA3338+scaling_params!$G$6*AB3338)*100</f>
        <v>58.69665575</v>
      </c>
      <c r="AD3338" s="11" t="s">
        <v>684</v>
      </c>
      <c r="AE3338" s="11">
        <f t="shared" si="2"/>
        <v>1</v>
      </c>
    </row>
    <row r="3339" ht="15.75" customHeight="1">
      <c r="A3339" s="11" t="s">
        <v>853</v>
      </c>
      <c r="B3339" s="11" t="s">
        <v>785</v>
      </c>
      <c r="C3339" s="11" t="s">
        <v>449</v>
      </c>
      <c r="D3339" s="11" t="s">
        <v>165</v>
      </c>
      <c r="E3339" s="12">
        <v>2025.0</v>
      </c>
      <c r="F3339" s="11" t="s">
        <v>166</v>
      </c>
      <c r="G3339" s="11" t="s">
        <v>167</v>
      </c>
      <c r="H3339" s="11">
        <v>3.0</v>
      </c>
      <c r="I3339" s="13">
        <v>8.3</v>
      </c>
      <c r="J3339" s="11">
        <v>0.0</v>
      </c>
      <c r="K3339" s="13">
        <v>2.0</v>
      </c>
      <c r="L3339" s="13">
        <v>6.2</v>
      </c>
      <c r="M3339" s="11">
        <v>39.0</v>
      </c>
      <c r="N3339" s="14">
        <v>0.75</v>
      </c>
      <c r="O3339" s="13">
        <v>74.2</v>
      </c>
      <c r="P3339" s="13">
        <v>5.8</v>
      </c>
      <c r="Q3339" s="13">
        <v>14.6</v>
      </c>
      <c r="R3339" s="13">
        <v>13.8</v>
      </c>
      <c r="S3339" s="13">
        <v>3.6</v>
      </c>
      <c r="T3339" s="13">
        <v>2.9</v>
      </c>
      <c r="U3339" s="13">
        <v>2.3</v>
      </c>
      <c r="V3339" s="13">
        <v>69.2</v>
      </c>
      <c r="W3339" s="11" t="str">
        <f t="shared" si="1"/>
        <v>Benchmark|CaixaBank|Operations|2025</v>
      </c>
      <c r="X3339" s="15">
        <f>(MAX(0,MIN(1,1-(K3339-scaling_params!$B$2)/(scaling_params!$C$2-scaling_params!$B$2)))+MAX(0,MIN(1,(L3339-scaling_params!$B$3)/(scaling_params!$C$3-scaling_params!$B$3))))/2</f>
        <v>0.568627451</v>
      </c>
      <c r="Y3339" s="15">
        <f>(MAX(0,MIN(1,(M3339-scaling_params!$B$4)/(scaling_params!$C$4-scaling_params!$B$4)))+MAX(0,MIN(1,(N3339-scaling_params!$B$5)/(scaling_params!$C$5-scaling_params!$B$5))))/2</f>
        <v>0.6345238095</v>
      </c>
      <c r="Z3339" s="15">
        <f>(MAX(0,MIN(1,(O3339-scaling_params!$B$6)/(scaling_params!$C$6-scaling_params!$B$6)))+MAX(0,MIN(1,1-(P3339-scaling_params!$B$7)/(scaling_params!$C$7-scaling_params!$B$7)))+MAX(0,MIN(1,(T3339-scaling_params!$B$11)/(scaling_params!$C$11-scaling_params!$B$11))))/3</f>
        <v>0.7300686825</v>
      </c>
      <c r="AA3339" s="15">
        <f>(MAX(0,MIN(1,1-(Q3339-scaling_params!$B$8)/(scaling_params!$C$8-scaling_params!$B$8)))+MAX(0,MIN(1,(R3339-scaling_params!$B$9)/(scaling_params!$C$9-scaling_params!$B$9)))+MAX(0,MIN(1,(S3339-scaling_params!$B$10)/(scaling_params!$C$10-scaling_params!$B$10))))/3</f>
        <v>0.5592353167</v>
      </c>
      <c r="AB3339" s="15">
        <f>(MAX(0,MIN(1,(U3339-scaling_params!$B$12)/(scaling_params!$C$12-scaling_params!$B$12)))+MAX(0,MIN(1,(V3339-scaling_params!$B$13)/(scaling_params!$C$13-scaling_params!$B$13))))/2</f>
        <v>0.5595454545</v>
      </c>
      <c r="AC3339" s="13">
        <f>(scaling_params!$G$2*X3339+scaling_params!$G$3*Y3339+scaling_params!$G$4*Z3339+scaling_params!$G$5*AA3339+scaling_params!$G$6*AB3339)*100</f>
        <v>61.8758466</v>
      </c>
      <c r="AD3339" s="11" t="s">
        <v>684</v>
      </c>
      <c r="AE3339" s="11">
        <f t="shared" si="2"/>
        <v>1</v>
      </c>
    </row>
    <row r="3340" ht="15.75" customHeight="1">
      <c r="A3340" s="11" t="s">
        <v>854</v>
      </c>
      <c r="B3340" s="11" t="s">
        <v>785</v>
      </c>
      <c r="C3340" s="11" t="s">
        <v>449</v>
      </c>
      <c r="D3340" s="11" t="s">
        <v>170</v>
      </c>
      <c r="E3340" s="12">
        <v>2024.0</v>
      </c>
      <c r="F3340" s="11" t="s">
        <v>171</v>
      </c>
      <c r="G3340" s="11" t="s">
        <v>167</v>
      </c>
      <c r="H3340" s="11">
        <v>2.0</v>
      </c>
      <c r="I3340" s="13">
        <v>8.6</v>
      </c>
      <c r="J3340" s="11">
        <v>0.0</v>
      </c>
      <c r="K3340" s="13">
        <v>3.2</v>
      </c>
      <c r="L3340" s="13">
        <v>6.2</v>
      </c>
      <c r="M3340" s="11">
        <v>5.0</v>
      </c>
      <c r="N3340" s="14">
        <v>0.79</v>
      </c>
      <c r="O3340" s="13">
        <v>70.8</v>
      </c>
      <c r="P3340" s="13">
        <v>7.1</v>
      </c>
      <c r="Q3340" s="13">
        <v>14.1</v>
      </c>
      <c r="R3340" s="13">
        <v>14.4</v>
      </c>
      <c r="S3340" s="13">
        <v>3.6</v>
      </c>
      <c r="T3340" s="13">
        <v>2.9</v>
      </c>
      <c r="U3340" s="13">
        <v>2.2</v>
      </c>
      <c r="V3340" s="13">
        <v>68.4</v>
      </c>
      <c r="W3340" s="11" t="str">
        <f t="shared" si="1"/>
        <v>Benchmark|CaixaBank|Risk|2024</v>
      </c>
      <c r="X3340" s="15">
        <f>(MAX(0,MIN(1,1-(K3340-scaling_params!$B$2)/(scaling_params!$C$2-scaling_params!$B$2)))+MAX(0,MIN(1,(L3340-scaling_params!$B$3)/(scaling_params!$C$3-scaling_params!$B$3))))/2</f>
        <v>0.368627451</v>
      </c>
      <c r="Y3340" s="15">
        <f>(MAX(0,MIN(1,(M3340-scaling_params!$B$4)/(scaling_params!$C$4-scaling_params!$B$4)))+MAX(0,MIN(1,(N3340-scaling_params!$B$5)/(scaling_params!$C$5-scaling_params!$B$5))))/2</f>
        <v>0.5226190476</v>
      </c>
      <c r="Z3340" s="15">
        <f>(MAX(0,MIN(1,(O3340-scaling_params!$B$6)/(scaling_params!$C$6-scaling_params!$B$6)))+MAX(0,MIN(1,1-(P3340-scaling_params!$B$7)/(scaling_params!$C$7-scaling_params!$B$7)))+MAX(0,MIN(1,(T3340-scaling_params!$B$11)/(scaling_params!$C$11-scaling_params!$B$11))))/3</f>
        <v>0.5568459549</v>
      </c>
      <c r="AA3340" s="15">
        <f>(MAX(0,MIN(1,1-(Q3340-scaling_params!$B$8)/(scaling_params!$C$8-scaling_params!$B$8)))+MAX(0,MIN(1,(R3340-scaling_params!$B$9)/(scaling_params!$C$9-scaling_params!$B$9)))+MAX(0,MIN(1,(S3340-scaling_params!$B$10)/(scaling_params!$C$10-scaling_params!$B$10))))/3</f>
        <v>0.6034911663</v>
      </c>
      <c r="AB3340" s="15">
        <f>(MAX(0,MIN(1,(U3340-scaling_params!$B$12)/(scaling_params!$C$12-scaling_params!$B$12)))+MAX(0,MIN(1,(V3340-scaling_params!$B$13)/(scaling_params!$C$13-scaling_params!$B$13))))/2</f>
        <v>0.5272727273</v>
      </c>
      <c r="AC3340" s="13">
        <f>(scaling_params!$G$2*X3340+scaling_params!$G$3*Y3340+scaling_params!$G$4*Z3340+scaling_params!$G$5*AA3340+scaling_params!$G$6*AB3340)*100</f>
        <v>50.87343537</v>
      </c>
      <c r="AD3340" s="11" t="s">
        <v>684</v>
      </c>
      <c r="AE3340" s="11">
        <f t="shared" si="2"/>
        <v>1</v>
      </c>
    </row>
    <row r="3341" ht="15.75" customHeight="1">
      <c r="A3341" s="11" t="s">
        <v>854</v>
      </c>
      <c r="B3341" s="11" t="s">
        <v>785</v>
      </c>
      <c r="C3341" s="11" t="s">
        <v>449</v>
      </c>
      <c r="D3341" s="11" t="s">
        <v>170</v>
      </c>
      <c r="E3341" s="12">
        <v>2025.0</v>
      </c>
      <c r="F3341" s="11" t="s">
        <v>171</v>
      </c>
      <c r="G3341" s="11" t="s">
        <v>167</v>
      </c>
      <c r="H3341" s="11">
        <v>2.0</v>
      </c>
      <c r="I3341" s="13">
        <v>8.3</v>
      </c>
      <c r="J3341" s="11">
        <v>0.0</v>
      </c>
      <c r="K3341" s="13">
        <v>1.0</v>
      </c>
      <c r="L3341" s="13">
        <v>6.5</v>
      </c>
      <c r="M3341" s="11">
        <v>8.0</v>
      </c>
      <c r="N3341" s="14">
        <v>0.74</v>
      </c>
      <c r="O3341" s="13">
        <v>72.3</v>
      </c>
      <c r="P3341" s="13">
        <v>7.0</v>
      </c>
      <c r="Q3341" s="13">
        <v>13.1</v>
      </c>
      <c r="R3341" s="13">
        <v>15.2</v>
      </c>
      <c r="S3341" s="13">
        <v>2.9</v>
      </c>
      <c r="T3341" s="13">
        <v>3.5</v>
      </c>
      <c r="U3341" s="13">
        <v>1.6</v>
      </c>
      <c r="V3341" s="13">
        <v>74.9</v>
      </c>
      <c r="W3341" s="11" t="str">
        <f t="shared" si="1"/>
        <v>Benchmark|CaixaBank|Risk|2025</v>
      </c>
      <c r="X3341" s="15">
        <f>(MAX(0,MIN(1,1-(K3341-scaling_params!$B$2)/(scaling_params!$C$2-scaling_params!$B$2)))+MAX(0,MIN(1,(L3341-scaling_params!$B$3)/(scaling_params!$C$3-scaling_params!$B$3))))/2</f>
        <v>0.7573529412</v>
      </c>
      <c r="Y3341" s="15">
        <f>(MAX(0,MIN(1,(M3341-scaling_params!$B$4)/(scaling_params!$C$4-scaling_params!$B$4)))+MAX(0,MIN(1,(N3341-scaling_params!$B$5)/(scaling_params!$C$5-scaling_params!$B$5))))/2</f>
        <v>0.4744047619</v>
      </c>
      <c r="Z3341" s="15">
        <f>(MAX(0,MIN(1,(O3341-scaling_params!$B$6)/(scaling_params!$C$6-scaling_params!$B$6)))+MAX(0,MIN(1,1-(P3341-scaling_params!$B$7)/(scaling_params!$C$7-scaling_params!$B$7)))+MAX(0,MIN(1,(T3341-scaling_params!$B$11)/(scaling_params!$C$11-scaling_params!$B$11))))/3</f>
        <v>0.6477502963</v>
      </c>
      <c r="AA3341" s="15">
        <f>(MAX(0,MIN(1,1-(Q3341-scaling_params!$B$8)/(scaling_params!$C$8-scaling_params!$B$8)))+MAX(0,MIN(1,(R3341-scaling_params!$B$9)/(scaling_params!$C$9-scaling_params!$B$9)))+MAX(0,MIN(1,(S3341-scaling_params!$B$10)/(scaling_params!$C$10-scaling_params!$B$10))))/3</f>
        <v>0.6064977775</v>
      </c>
      <c r="AB3341" s="15">
        <f>(MAX(0,MIN(1,(U3341-scaling_params!$B$12)/(scaling_params!$C$12-scaling_params!$B$12)))+MAX(0,MIN(1,(V3341-scaling_params!$B$13)/(scaling_params!$C$13-scaling_params!$B$13))))/2</f>
        <v>0.4363636364</v>
      </c>
      <c r="AC3341" s="13">
        <f>(scaling_params!$G$2*X3341+scaling_params!$G$3*Y3341+scaling_params!$G$4*Z3341+scaling_params!$G$5*AA3341+scaling_params!$G$6*AB3341)*100</f>
        <v>59.99188978</v>
      </c>
      <c r="AD3341" s="11" t="s">
        <v>684</v>
      </c>
      <c r="AE3341" s="11">
        <f t="shared" si="2"/>
        <v>1</v>
      </c>
    </row>
    <row r="3342" ht="15.75" customHeight="1">
      <c r="A3342" s="11" t="s">
        <v>855</v>
      </c>
      <c r="B3342" s="11" t="s">
        <v>785</v>
      </c>
      <c r="C3342" s="11" t="s">
        <v>449</v>
      </c>
      <c r="D3342" s="11" t="s">
        <v>165</v>
      </c>
      <c r="E3342" s="12">
        <v>2024.0</v>
      </c>
      <c r="F3342" s="11" t="s">
        <v>171</v>
      </c>
      <c r="G3342" s="11" t="s">
        <v>175</v>
      </c>
      <c r="H3342" s="11">
        <v>2.0</v>
      </c>
      <c r="I3342" s="13">
        <v>8.6</v>
      </c>
      <c r="J3342" s="11">
        <v>0.0</v>
      </c>
      <c r="K3342" s="13">
        <v>2.5</v>
      </c>
      <c r="L3342" s="13">
        <v>6.1</v>
      </c>
      <c r="M3342" s="11">
        <v>20.0</v>
      </c>
      <c r="N3342" s="14">
        <v>0.74</v>
      </c>
      <c r="O3342" s="13">
        <v>70.5</v>
      </c>
      <c r="P3342" s="13">
        <v>6.3</v>
      </c>
      <c r="Q3342" s="13">
        <v>16.0</v>
      </c>
      <c r="R3342" s="13">
        <v>12.2</v>
      </c>
      <c r="S3342" s="13">
        <v>3.4</v>
      </c>
      <c r="T3342" s="13">
        <v>3.1</v>
      </c>
      <c r="U3342" s="13">
        <v>1.6</v>
      </c>
      <c r="V3342" s="13">
        <v>77.6</v>
      </c>
      <c r="W3342" s="11" t="str">
        <f t="shared" si="1"/>
        <v>Benchmark|CaixaBank|Operations|2024</v>
      </c>
      <c r="X3342" s="15">
        <f>(MAX(0,MIN(1,1-(K3342-scaling_params!$B$2)/(scaling_params!$C$2-scaling_params!$B$2)))+MAX(0,MIN(1,(L3342-scaling_params!$B$3)/(scaling_params!$C$3-scaling_params!$B$3))))/2</f>
        <v>0.4779411765</v>
      </c>
      <c r="Y3342" s="15">
        <f>(MAX(0,MIN(1,(M3342-scaling_params!$B$4)/(scaling_params!$C$4-scaling_params!$B$4)))+MAX(0,MIN(1,(N3342-scaling_params!$B$5)/(scaling_params!$C$5-scaling_params!$B$5))))/2</f>
        <v>0.531547619</v>
      </c>
      <c r="Z3342" s="15">
        <f>(MAX(0,MIN(1,(O3342-scaling_params!$B$6)/(scaling_params!$C$6-scaling_params!$B$6)))+MAX(0,MIN(1,1-(P3342-scaling_params!$B$7)/(scaling_params!$C$7-scaling_params!$B$7)))+MAX(0,MIN(1,(T3342-scaling_params!$B$11)/(scaling_params!$C$11-scaling_params!$B$11))))/3</f>
        <v>0.6430151509</v>
      </c>
      <c r="AA3342" s="15">
        <f>(MAX(0,MIN(1,1-(Q3342-scaling_params!$B$8)/(scaling_params!$C$8-scaling_params!$B$8)))+MAX(0,MIN(1,(R3342-scaling_params!$B$9)/(scaling_params!$C$9-scaling_params!$B$9)))+MAX(0,MIN(1,(S3342-scaling_params!$B$10)/(scaling_params!$C$10-scaling_params!$B$10))))/3</f>
        <v>0.419086622</v>
      </c>
      <c r="AB3342" s="15">
        <f>(MAX(0,MIN(1,(U3342-scaling_params!$B$12)/(scaling_params!$C$12-scaling_params!$B$12)))+MAX(0,MIN(1,(V3342-scaling_params!$B$13)/(scaling_params!$C$13-scaling_params!$B$13))))/2</f>
        <v>0.4609090909</v>
      </c>
      <c r="AC3342" s="13">
        <f>(scaling_params!$G$2*X3342+scaling_params!$G$3*Y3342+scaling_params!$G$4*Z3342+scaling_params!$G$5*AA3342+scaling_params!$G$6*AB3342)*100</f>
        <v>51.64849456</v>
      </c>
      <c r="AD3342" s="11" t="s">
        <v>684</v>
      </c>
      <c r="AE3342" s="11">
        <f t="shared" si="2"/>
        <v>1</v>
      </c>
    </row>
    <row r="3343" ht="15.75" customHeight="1">
      <c r="A3343" s="11" t="s">
        <v>855</v>
      </c>
      <c r="B3343" s="11" t="s">
        <v>785</v>
      </c>
      <c r="C3343" s="11" t="s">
        <v>449</v>
      </c>
      <c r="D3343" s="11" t="s">
        <v>165</v>
      </c>
      <c r="E3343" s="12">
        <v>2025.0</v>
      </c>
      <c r="F3343" s="11" t="s">
        <v>171</v>
      </c>
      <c r="G3343" s="11" t="s">
        <v>175</v>
      </c>
      <c r="H3343" s="11">
        <v>2.0</v>
      </c>
      <c r="I3343" s="13">
        <v>8.3</v>
      </c>
      <c r="J3343" s="11">
        <v>0.0</v>
      </c>
      <c r="K3343" s="13">
        <v>2.0</v>
      </c>
      <c r="L3343" s="13">
        <v>8.1</v>
      </c>
      <c r="M3343" s="11">
        <v>12.0</v>
      </c>
      <c r="N3343" s="14">
        <v>0.82</v>
      </c>
      <c r="O3343" s="13">
        <v>74.2</v>
      </c>
      <c r="P3343" s="13">
        <v>5.8</v>
      </c>
      <c r="Q3343" s="13">
        <v>14.6</v>
      </c>
      <c r="R3343" s="13">
        <v>13.8</v>
      </c>
      <c r="S3343" s="13">
        <v>4.1</v>
      </c>
      <c r="T3343" s="13">
        <v>3.3</v>
      </c>
      <c r="U3343" s="13">
        <v>2.3</v>
      </c>
      <c r="V3343" s="13">
        <v>77.7</v>
      </c>
      <c r="W3343" s="11" t="str">
        <f t="shared" si="1"/>
        <v>Benchmark|CaixaBank|Operations|2025</v>
      </c>
      <c r="X3343" s="15">
        <f>(MAX(0,MIN(1,1-(K3343-scaling_params!$B$2)/(scaling_params!$C$2-scaling_params!$B$2)))+MAX(0,MIN(1,(L3343-scaling_params!$B$3)/(scaling_params!$C$3-scaling_params!$B$3))))/2</f>
        <v>0.7083333333</v>
      </c>
      <c r="Y3343" s="15">
        <f>(MAX(0,MIN(1,(M3343-scaling_params!$B$4)/(scaling_params!$C$4-scaling_params!$B$4)))+MAX(0,MIN(1,(N3343-scaling_params!$B$5)/(scaling_params!$C$5-scaling_params!$B$5))))/2</f>
        <v>0.593452381</v>
      </c>
      <c r="Z3343" s="15">
        <f>(MAX(0,MIN(1,(O3343-scaling_params!$B$6)/(scaling_params!$C$6-scaling_params!$B$6)))+MAX(0,MIN(1,1-(P3343-scaling_params!$B$7)/(scaling_params!$C$7-scaling_params!$B$7)))+MAX(0,MIN(1,(T3343-scaling_params!$B$11)/(scaling_params!$C$11-scaling_params!$B$11))))/3</f>
        <v>0.7681639206</v>
      </c>
      <c r="AA3343" s="15">
        <f>(MAX(0,MIN(1,1-(Q3343-scaling_params!$B$8)/(scaling_params!$C$8-scaling_params!$B$8)))+MAX(0,MIN(1,(R3343-scaling_params!$B$9)/(scaling_params!$C$9-scaling_params!$B$9)))+MAX(0,MIN(1,(S3343-scaling_params!$B$10)/(scaling_params!$C$10-scaling_params!$B$10))))/3</f>
        <v>0.6082549245</v>
      </c>
      <c r="AB3343" s="15">
        <f>(MAX(0,MIN(1,(U3343-scaling_params!$B$12)/(scaling_params!$C$12-scaling_params!$B$12)))+MAX(0,MIN(1,(V3343-scaling_params!$B$13)/(scaling_params!$C$13-scaling_params!$B$13))))/2</f>
        <v>0.6368181818</v>
      </c>
      <c r="AC3343" s="13">
        <f>(scaling_params!$G$2*X3343+scaling_params!$G$3*Y3343+scaling_params!$G$4*Z3343+scaling_params!$G$5*AA3343+scaling_params!$G$6*AB3343)*100</f>
        <v>66.86355764</v>
      </c>
      <c r="AD3343" s="11" t="s">
        <v>684</v>
      </c>
      <c r="AE3343" s="11">
        <f t="shared" si="2"/>
        <v>1</v>
      </c>
    </row>
    <row r="3344" ht="15.75" customHeight="1">
      <c r="A3344" s="11" t="s">
        <v>856</v>
      </c>
      <c r="B3344" s="11" t="s">
        <v>785</v>
      </c>
      <c r="C3344" s="11" t="s">
        <v>449</v>
      </c>
      <c r="D3344" s="11" t="s">
        <v>181</v>
      </c>
      <c r="E3344" s="12">
        <v>2024.0</v>
      </c>
      <c r="F3344" s="11" t="s">
        <v>166</v>
      </c>
      <c r="G3344" s="11" t="s">
        <v>184</v>
      </c>
      <c r="H3344" s="11">
        <v>3.0</v>
      </c>
      <c r="I3344" s="13">
        <v>8.6</v>
      </c>
      <c r="J3344" s="11">
        <v>0.0</v>
      </c>
      <c r="K3344" s="13">
        <v>2.5</v>
      </c>
      <c r="L3344" s="13">
        <v>7.4</v>
      </c>
      <c r="M3344" s="11">
        <v>12.0</v>
      </c>
      <c r="N3344" s="14">
        <v>0.87</v>
      </c>
      <c r="O3344" s="13">
        <v>66.7</v>
      </c>
      <c r="P3344" s="13">
        <v>6.5</v>
      </c>
      <c r="Q3344" s="13">
        <v>13.6</v>
      </c>
      <c r="R3344" s="13">
        <v>14.0</v>
      </c>
      <c r="S3344" s="13">
        <v>3.9</v>
      </c>
      <c r="T3344" s="13">
        <v>3.4</v>
      </c>
      <c r="U3344" s="13">
        <v>2.0</v>
      </c>
      <c r="V3344" s="13">
        <v>72.9</v>
      </c>
      <c r="W3344" s="11" t="str">
        <f t="shared" si="1"/>
        <v>Benchmark|CaixaBank|Corporate|2024</v>
      </c>
      <c r="X3344" s="15">
        <f>(MAX(0,MIN(1,1-(K3344-scaling_params!$B$2)/(scaling_params!$C$2-scaling_params!$B$2)))+MAX(0,MIN(1,(L3344-scaling_params!$B$3)/(scaling_params!$C$3-scaling_params!$B$3))))/2</f>
        <v>0.5735294118</v>
      </c>
      <c r="Y3344" s="15">
        <f>(MAX(0,MIN(1,(M3344-scaling_params!$B$4)/(scaling_params!$C$4-scaling_params!$B$4)))+MAX(0,MIN(1,(N3344-scaling_params!$B$5)/(scaling_params!$C$5-scaling_params!$B$5))))/2</f>
        <v>0.655952381</v>
      </c>
      <c r="Z3344" s="15">
        <f>(MAX(0,MIN(1,(O3344-scaling_params!$B$6)/(scaling_params!$C$6-scaling_params!$B$6)))+MAX(0,MIN(1,1-(P3344-scaling_params!$B$7)/(scaling_params!$C$7-scaling_params!$B$7)))+MAX(0,MIN(1,(T3344-scaling_params!$B$11)/(scaling_params!$C$11-scaling_params!$B$11))))/3</f>
        <v>0.5908622909</v>
      </c>
      <c r="AA3344" s="15">
        <f>(MAX(0,MIN(1,1-(Q3344-scaling_params!$B$8)/(scaling_params!$C$8-scaling_params!$B$8)))+MAX(0,MIN(1,(R3344-scaling_params!$B$9)/(scaling_params!$C$9-scaling_params!$B$9)))+MAX(0,MIN(1,(S3344-scaling_params!$B$10)/(scaling_params!$C$10-scaling_params!$B$10))))/3</f>
        <v>0.6349646878</v>
      </c>
      <c r="AB3344" s="15">
        <f>(MAX(0,MIN(1,(U3344-scaling_params!$B$12)/(scaling_params!$C$12-scaling_params!$B$12)))+MAX(0,MIN(1,(V3344-scaling_params!$B$13)/(scaling_params!$C$13-scaling_params!$B$13))))/2</f>
        <v>0.5181818182</v>
      </c>
      <c r="AC3344" s="13">
        <f>(scaling_params!$G$2*X3344+scaling_params!$G$3*Y3344+scaling_params!$G$4*Z3344+scaling_params!$G$5*AA3344+scaling_params!$G$6*AB3344)*100</f>
        <v>60.06800992</v>
      </c>
      <c r="AD3344" s="11" t="s">
        <v>684</v>
      </c>
      <c r="AE3344" s="11">
        <f t="shared" si="2"/>
        <v>1</v>
      </c>
    </row>
    <row r="3345" ht="15.75" customHeight="1">
      <c r="A3345" s="11" t="s">
        <v>856</v>
      </c>
      <c r="B3345" s="11" t="s">
        <v>785</v>
      </c>
      <c r="C3345" s="11" t="s">
        <v>449</v>
      </c>
      <c r="D3345" s="11" t="s">
        <v>181</v>
      </c>
      <c r="E3345" s="12">
        <v>2025.0</v>
      </c>
      <c r="F3345" s="11" t="s">
        <v>166</v>
      </c>
      <c r="G3345" s="11" t="s">
        <v>184</v>
      </c>
      <c r="H3345" s="11">
        <v>3.0</v>
      </c>
      <c r="I3345" s="13">
        <v>8.3</v>
      </c>
      <c r="J3345" s="11">
        <v>0.0</v>
      </c>
      <c r="K3345" s="13">
        <v>1.8</v>
      </c>
      <c r="L3345" s="13">
        <v>8.4</v>
      </c>
      <c r="M3345" s="11">
        <v>-1.0</v>
      </c>
      <c r="N3345" s="14">
        <v>0.87</v>
      </c>
      <c r="O3345" s="13">
        <v>71.4</v>
      </c>
      <c r="P3345" s="13">
        <v>7.7</v>
      </c>
      <c r="Q3345" s="13">
        <v>13.9</v>
      </c>
      <c r="R3345" s="13">
        <v>13.5</v>
      </c>
      <c r="S3345" s="13">
        <v>3.6</v>
      </c>
      <c r="T3345" s="13">
        <v>4.1</v>
      </c>
      <c r="U3345" s="13">
        <v>2.1</v>
      </c>
      <c r="V3345" s="13">
        <v>73.5</v>
      </c>
      <c r="W3345" s="11" t="str">
        <f t="shared" si="1"/>
        <v>Benchmark|CaixaBank|Corporate|2025</v>
      </c>
      <c r="X3345" s="15">
        <f>(MAX(0,MIN(1,1-(K3345-scaling_params!$B$2)/(scaling_params!$C$2-scaling_params!$B$2)))+MAX(0,MIN(1,(L3345-scaling_params!$B$3)/(scaling_params!$C$3-scaling_params!$B$3))))/2</f>
        <v>0.7637254902</v>
      </c>
      <c r="Y3345" s="15">
        <f>(MAX(0,MIN(1,(M3345-scaling_params!$B$4)/(scaling_params!$C$4-scaling_params!$B$4)))+MAX(0,MIN(1,(N3345-scaling_params!$B$5)/(scaling_params!$C$5-scaling_params!$B$5))))/2</f>
        <v>0.594047619</v>
      </c>
      <c r="Z3345" s="15">
        <f>(MAX(0,MIN(1,(O3345-scaling_params!$B$6)/(scaling_params!$C$6-scaling_params!$B$6)))+MAX(0,MIN(1,1-(P3345-scaling_params!$B$7)/(scaling_params!$C$7-scaling_params!$B$7)))+MAX(0,MIN(1,(T3345-scaling_params!$B$11)/(scaling_params!$C$11-scaling_params!$B$11))))/3</f>
        <v>0.6269786052</v>
      </c>
      <c r="AA3345" s="15">
        <f>(MAX(0,MIN(1,1-(Q3345-scaling_params!$B$8)/(scaling_params!$C$8-scaling_params!$B$8)))+MAX(0,MIN(1,(R3345-scaling_params!$B$9)/(scaling_params!$C$9-scaling_params!$B$9)))+MAX(0,MIN(1,(S3345-scaling_params!$B$10)/(scaling_params!$C$10-scaling_params!$B$10))))/3</f>
        <v>0.5730922403</v>
      </c>
      <c r="AB3345" s="15">
        <f>(MAX(0,MIN(1,(U3345-scaling_params!$B$12)/(scaling_params!$C$12-scaling_params!$B$12)))+MAX(0,MIN(1,(V3345-scaling_params!$B$13)/(scaling_params!$C$13-scaling_params!$B$13))))/2</f>
        <v>0.5486363636</v>
      </c>
      <c r="AC3345" s="13">
        <f>(scaling_params!$G$2*X3345+scaling_params!$G$3*Y3345+scaling_params!$G$4*Z3345+scaling_params!$G$5*AA3345+scaling_params!$G$6*AB3345)*100</f>
        <v>63.20199781</v>
      </c>
      <c r="AD3345" s="11" t="s">
        <v>684</v>
      </c>
      <c r="AE3345" s="11">
        <f t="shared" si="2"/>
        <v>1</v>
      </c>
    </row>
    <row r="3346" ht="15.75" customHeight="1">
      <c r="A3346" s="11" t="s">
        <v>857</v>
      </c>
      <c r="B3346" s="11" t="s">
        <v>785</v>
      </c>
      <c r="C3346" s="11" t="s">
        <v>449</v>
      </c>
      <c r="D3346" s="11" t="s">
        <v>177</v>
      </c>
      <c r="E3346" s="12">
        <v>2024.0</v>
      </c>
      <c r="F3346" s="11" t="s">
        <v>166</v>
      </c>
      <c r="G3346" s="11" t="s">
        <v>167</v>
      </c>
      <c r="H3346" s="11">
        <v>1.0</v>
      </c>
      <c r="I3346" s="13">
        <v>8.6</v>
      </c>
      <c r="J3346" s="11">
        <v>0.0</v>
      </c>
      <c r="K3346" s="13">
        <v>2.7</v>
      </c>
      <c r="L3346" s="13">
        <v>6.5</v>
      </c>
      <c r="M3346" s="11">
        <v>20.0</v>
      </c>
      <c r="N3346" s="14">
        <v>0.68</v>
      </c>
      <c r="O3346" s="13">
        <v>65.7</v>
      </c>
      <c r="P3346" s="13">
        <v>7.9</v>
      </c>
      <c r="Q3346" s="13">
        <v>16.4</v>
      </c>
      <c r="R3346" s="13">
        <v>10.8</v>
      </c>
      <c r="S3346" s="13">
        <v>3.0</v>
      </c>
      <c r="T3346" s="13">
        <v>3.8</v>
      </c>
      <c r="U3346" s="13">
        <v>1.5</v>
      </c>
      <c r="V3346" s="13">
        <v>66.7</v>
      </c>
      <c r="W3346" s="11" t="str">
        <f t="shared" si="1"/>
        <v>Benchmark|CaixaBank|Retail|2024</v>
      </c>
      <c r="X3346" s="15">
        <f>(MAX(0,MIN(1,1-(K3346-scaling_params!$B$2)/(scaling_params!$C$2-scaling_params!$B$2)))+MAX(0,MIN(1,(L3346-scaling_params!$B$3)/(scaling_params!$C$3-scaling_params!$B$3))))/2</f>
        <v>0.4740196078</v>
      </c>
      <c r="Y3346" s="15">
        <f>(MAX(0,MIN(1,(M3346-scaling_params!$B$4)/(scaling_params!$C$4-scaling_params!$B$4)))+MAX(0,MIN(1,(N3346-scaling_params!$B$5)/(scaling_params!$C$5-scaling_params!$B$5))))/2</f>
        <v>0.456547619</v>
      </c>
      <c r="Z3346" s="15">
        <f>(MAX(0,MIN(1,(O3346-scaling_params!$B$6)/(scaling_params!$C$6-scaling_params!$B$6)))+MAX(0,MIN(1,1-(P3346-scaling_params!$B$7)/(scaling_params!$C$7-scaling_params!$B$7)))+MAX(0,MIN(1,(T3346-scaling_params!$B$11)/(scaling_params!$C$11-scaling_params!$B$11))))/3</f>
        <v>0.4863297527</v>
      </c>
      <c r="AA3346" s="15">
        <f>(MAX(0,MIN(1,1-(Q3346-scaling_params!$B$8)/(scaling_params!$C$8-scaling_params!$B$8)))+MAX(0,MIN(1,(R3346-scaling_params!$B$9)/(scaling_params!$C$9-scaling_params!$B$9)))+MAX(0,MIN(1,(S3346-scaling_params!$B$10)/(scaling_params!$C$10-scaling_params!$B$10))))/3</f>
        <v>0.3056476906</v>
      </c>
      <c r="AB3346" s="15">
        <f>(MAX(0,MIN(1,(U3346-scaling_params!$B$12)/(scaling_params!$C$12-scaling_params!$B$12)))+MAX(0,MIN(1,(V3346-scaling_params!$B$13)/(scaling_params!$C$13-scaling_params!$B$13))))/2</f>
        <v>0.3368181818</v>
      </c>
      <c r="AC3346" s="13">
        <f>(scaling_params!$G$2*X3346+scaling_params!$G$3*Y3346+scaling_params!$G$4*Z3346+scaling_params!$G$5*AA3346+scaling_params!$G$6*AB3346)*100</f>
        <v>42.65093292</v>
      </c>
      <c r="AD3346" s="11" t="s">
        <v>684</v>
      </c>
      <c r="AE3346" s="11">
        <f t="shared" si="2"/>
        <v>1</v>
      </c>
    </row>
    <row r="3347" ht="15.75" customHeight="1">
      <c r="A3347" s="11" t="s">
        <v>857</v>
      </c>
      <c r="B3347" s="11" t="s">
        <v>785</v>
      </c>
      <c r="C3347" s="11" t="s">
        <v>449</v>
      </c>
      <c r="D3347" s="11" t="s">
        <v>177</v>
      </c>
      <c r="E3347" s="12">
        <v>2025.0</v>
      </c>
      <c r="F3347" s="11" t="s">
        <v>166</v>
      </c>
      <c r="G3347" s="11" t="s">
        <v>167</v>
      </c>
      <c r="H3347" s="11">
        <v>1.0</v>
      </c>
      <c r="I3347" s="13">
        <v>8.3</v>
      </c>
      <c r="J3347" s="11">
        <v>0.0</v>
      </c>
      <c r="K3347" s="13">
        <v>2.7</v>
      </c>
      <c r="L3347" s="13">
        <v>6.6</v>
      </c>
      <c r="M3347" s="11">
        <v>15.0</v>
      </c>
      <c r="N3347" s="14">
        <v>0.78</v>
      </c>
      <c r="O3347" s="13">
        <v>69.4</v>
      </c>
      <c r="P3347" s="13">
        <v>6.9</v>
      </c>
      <c r="Q3347" s="13">
        <v>15.8</v>
      </c>
      <c r="R3347" s="13">
        <v>13.1</v>
      </c>
      <c r="S3347" s="13">
        <v>3.8</v>
      </c>
      <c r="T3347" s="13">
        <v>3.7</v>
      </c>
      <c r="U3347" s="13">
        <v>1.5</v>
      </c>
      <c r="V3347" s="13">
        <v>74.2</v>
      </c>
      <c r="W3347" s="11" t="str">
        <f t="shared" si="1"/>
        <v>Benchmark|CaixaBank|Retail|2025</v>
      </c>
      <c r="X3347" s="15">
        <f>(MAX(0,MIN(1,1-(K3347-scaling_params!$B$2)/(scaling_params!$C$2-scaling_params!$B$2)))+MAX(0,MIN(1,(L3347-scaling_params!$B$3)/(scaling_params!$C$3-scaling_params!$B$3))))/2</f>
        <v>0.481372549</v>
      </c>
      <c r="Y3347" s="15">
        <f>(MAX(0,MIN(1,(M3347-scaling_params!$B$4)/(scaling_params!$C$4-scaling_params!$B$4)))+MAX(0,MIN(1,(N3347-scaling_params!$B$5)/(scaling_params!$C$5-scaling_params!$B$5))))/2</f>
        <v>0.5577380952</v>
      </c>
      <c r="Z3347" s="15">
        <f>(MAX(0,MIN(1,(O3347-scaling_params!$B$6)/(scaling_params!$C$6-scaling_params!$B$6)))+MAX(0,MIN(1,1-(P3347-scaling_params!$B$7)/(scaling_params!$C$7-scaling_params!$B$7)))+MAX(0,MIN(1,(T3347-scaling_params!$B$11)/(scaling_params!$C$11-scaling_params!$B$11))))/3</f>
        <v>0.6279521388</v>
      </c>
      <c r="AA3347" s="15">
        <f>(MAX(0,MIN(1,1-(Q3347-scaling_params!$B$8)/(scaling_params!$C$8-scaling_params!$B$8)))+MAX(0,MIN(1,(R3347-scaling_params!$B$9)/(scaling_params!$C$9-scaling_params!$B$9)))+MAX(0,MIN(1,(S3347-scaling_params!$B$10)/(scaling_params!$C$10-scaling_params!$B$10))))/3</f>
        <v>0.5038527494</v>
      </c>
      <c r="AB3347" s="15">
        <f>(MAX(0,MIN(1,(U3347-scaling_params!$B$12)/(scaling_params!$C$12-scaling_params!$B$12)))+MAX(0,MIN(1,(V3347-scaling_params!$B$13)/(scaling_params!$C$13-scaling_params!$B$13))))/2</f>
        <v>0.405</v>
      </c>
      <c r="AC3347" s="13">
        <f>(scaling_params!$G$2*X3347+scaling_params!$G$3*Y3347+scaling_params!$G$4*Z3347+scaling_params!$G$5*AA3347+scaling_params!$G$6*AB3347)*100</f>
        <v>52.82278379</v>
      </c>
      <c r="AD3347" s="11" t="s">
        <v>684</v>
      </c>
      <c r="AE3347" s="11">
        <f t="shared" si="2"/>
        <v>1</v>
      </c>
    </row>
    <row r="3348" ht="15.75" customHeight="1">
      <c r="A3348" s="11" t="s">
        <v>858</v>
      </c>
      <c r="B3348" s="11" t="s">
        <v>785</v>
      </c>
      <c r="C3348" s="11" t="s">
        <v>449</v>
      </c>
      <c r="D3348" s="11" t="s">
        <v>181</v>
      </c>
      <c r="E3348" s="12">
        <v>2024.0</v>
      </c>
      <c r="F3348" s="11" t="s">
        <v>166</v>
      </c>
      <c r="G3348" s="11" t="s">
        <v>172</v>
      </c>
      <c r="H3348" s="11">
        <v>4.0</v>
      </c>
      <c r="I3348" s="13">
        <v>8.6</v>
      </c>
      <c r="J3348" s="11">
        <v>0.0</v>
      </c>
      <c r="K3348" s="13">
        <v>2.5</v>
      </c>
      <c r="L3348" s="13">
        <v>6.5</v>
      </c>
      <c r="M3348" s="11">
        <v>10.0</v>
      </c>
      <c r="N3348" s="14">
        <v>0.8</v>
      </c>
      <c r="O3348" s="13">
        <v>66.7</v>
      </c>
      <c r="P3348" s="13">
        <v>6.5</v>
      </c>
      <c r="Q3348" s="13">
        <v>13.6</v>
      </c>
      <c r="R3348" s="13">
        <v>14.0</v>
      </c>
      <c r="S3348" s="13">
        <v>4.0</v>
      </c>
      <c r="T3348" s="13">
        <v>3.1</v>
      </c>
      <c r="U3348" s="13">
        <v>2.0</v>
      </c>
      <c r="V3348" s="13">
        <v>77.4</v>
      </c>
      <c r="W3348" s="11" t="str">
        <f t="shared" si="1"/>
        <v>Benchmark|CaixaBank|Corporate|2024</v>
      </c>
      <c r="X3348" s="15">
        <f>(MAX(0,MIN(1,1-(K3348-scaling_params!$B$2)/(scaling_params!$C$2-scaling_params!$B$2)))+MAX(0,MIN(1,(L3348-scaling_params!$B$3)/(scaling_params!$C$3-scaling_params!$B$3))))/2</f>
        <v>0.5073529412</v>
      </c>
      <c r="Y3348" s="15">
        <f>(MAX(0,MIN(1,(M3348-scaling_params!$B$4)/(scaling_params!$C$4-scaling_params!$B$4)))+MAX(0,MIN(1,(N3348-scaling_params!$B$5)/(scaling_params!$C$5-scaling_params!$B$5))))/2</f>
        <v>0.5589285714</v>
      </c>
      <c r="Z3348" s="15">
        <f>(MAX(0,MIN(1,(O3348-scaling_params!$B$6)/(scaling_params!$C$6-scaling_params!$B$6)))+MAX(0,MIN(1,1-(P3348-scaling_params!$B$7)/(scaling_params!$C$7-scaling_params!$B$7)))+MAX(0,MIN(1,(T3348-scaling_params!$B$11)/(scaling_params!$C$11-scaling_params!$B$11))))/3</f>
        <v>0.5622908623</v>
      </c>
      <c r="AA3348" s="15">
        <f>(MAX(0,MIN(1,1-(Q3348-scaling_params!$B$8)/(scaling_params!$C$8-scaling_params!$B$8)))+MAX(0,MIN(1,(R3348-scaling_params!$B$9)/(scaling_params!$C$9-scaling_params!$B$9)))+MAX(0,MIN(1,(S3348-scaling_params!$B$10)/(scaling_params!$C$10-scaling_params!$B$10))))/3</f>
        <v>0.6447686094</v>
      </c>
      <c r="AB3348" s="15">
        <f>(MAX(0,MIN(1,(U3348-scaling_params!$B$12)/(scaling_params!$C$12-scaling_params!$B$12)))+MAX(0,MIN(1,(V3348-scaling_params!$B$13)/(scaling_params!$C$13-scaling_params!$B$13))))/2</f>
        <v>0.5590909091</v>
      </c>
      <c r="AC3348" s="13">
        <f>(scaling_params!$G$2*X3348+scaling_params!$G$3*Y3348+scaling_params!$G$4*Z3348+scaling_params!$G$5*AA3348+scaling_params!$G$6*AB3348)*100</f>
        <v>56.21665106</v>
      </c>
      <c r="AD3348" s="11" t="s">
        <v>684</v>
      </c>
      <c r="AE3348" s="11">
        <f t="shared" si="2"/>
        <v>1</v>
      </c>
    </row>
    <row r="3349" ht="15.75" customHeight="1">
      <c r="A3349" s="11" t="s">
        <v>858</v>
      </c>
      <c r="B3349" s="11" t="s">
        <v>785</v>
      </c>
      <c r="C3349" s="11" t="s">
        <v>449</v>
      </c>
      <c r="D3349" s="11" t="s">
        <v>181</v>
      </c>
      <c r="E3349" s="12">
        <v>2025.0</v>
      </c>
      <c r="F3349" s="11" t="s">
        <v>166</v>
      </c>
      <c r="G3349" s="11" t="s">
        <v>172</v>
      </c>
      <c r="H3349" s="11">
        <v>4.0</v>
      </c>
      <c r="I3349" s="13">
        <v>8.3</v>
      </c>
      <c r="J3349" s="11">
        <v>0.0</v>
      </c>
      <c r="K3349" s="13">
        <v>1.8</v>
      </c>
      <c r="L3349" s="13">
        <v>6.9</v>
      </c>
      <c r="M3349" s="11">
        <v>38.0</v>
      </c>
      <c r="N3349" s="14">
        <v>0.76</v>
      </c>
      <c r="O3349" s="13">
        <v>71.4</v>
      </c>
      <c r="P3349" s="13">
        <v>7.7</v>
      </c>
      <c r="Q3349" s="13">
        <v>13.9</v>
      </c>
      <c r="R3349" s="13">
        <v>13.5</v>
      </c>
      <c r="S3349" s="13">
        <v>3.2</v>
      </c>
      <c r="T3349" s="13">
        <v>3.5</v>
      </c>
      <c r="U3349" s="13">
        <v>2.1</v>
      </c>
      <c r="V3349" s="13">
        <v>73.0</v>
      </c>
      <c r="W3349" s="11" t="str">
        <f t="shared" si="1"/>
        <v>Benchmark|CaixaBank|Corporate|2025</v>
      </c>
      <c r="X3349" s="15">
        <f>(MAX(0,MIN(1,1-(K3349-scaling_params!$B$2)/(scaling_params!$C$2-scaling_params!$B$2)))+MAX(0,MIN(1,(L3349-scaling_params!$B$3)/(scaling_params!$C$3-scaling_params!$B$3))))/2</f>
        <v>0.6534313725</v>
      </c>
      <c r="Y3349" s="15">
        <f>(MAX(0,MIN(1,(M3349-scaling_params!$B$4)/(scaling_params!$C$4-scaling_params!$B$4)))+MAX(0,MIN(1,(N3349-scaling_params!$B$5)/(scaling_params!$C$5-scaling_params!$B$5))))/2</f>
        <v>0.6422619048</v>
      </c>
      <c r="Z3349" s="15">
        <f>(MAX(0,MIN(1,(O3349-scaling_params!$B$6)/(scaling_params!$C$6-scaling_params!$B$6)))+MAX(0,MIN(1,1-(P3349-scaling_params!$B$7)/(scaling_params!$C$7-scaling_params!$B$7)))+MAX(0,MIN(1,(T3349-scaling_params!$B$11)/(scaling_params!$C$11-scaling_params!$B$11))))/3</f>
        <v>0.5698357481</v>
      </c>
      <c r="AA3349" s="15">
        <f>(MAX(0,MIN(1,1-(Q3349-scaling_params!$B$8)/(scaling_params!$C$8-scaling_params!$B$8)))+MAX(0,MIN(1,(R3349-scaling_params!$B$9)/(scaling_params!$C$9-scaling_params!$B$9)))+MAX(0,MIN(1,(S3349-scaling_params!$B$10)/(scaling_params!$C$10-scaling_params!$B$10))))/3</f>
        <v>0.5338765541</v>
      </c>
      <c r="AB3349" s="15">
        <f>(MAX(0,MIN(1,(U3349-scaling_params!$B$12)/(scaling_params!$C$12-scaling_params!$B$12)))+MAX(0,MIN(1,(V3349-scaling_params!$B$13)/(scaling_params!$C$13-scaling_params!$B$13))))/2</f>
        <v>0.5440909091</v>
      </c>
      <c r="AC3349" s="13">
        <f>(scaling_params!$G$2*X3349+scaling_params!$G$3*Y3349+scaling_params!$G$4*Z3349+scaling_params!$G$5*AA3349+scaling_params!$G$6*AB3349)*100</f>
        <v>59.65643218</v>
      </c>
      <c r="AD3349" s="11" t="s">
        <v>684</v>
      </c>
      <c r="AE3349" s="11">
        <f t="shared" si="2"/>
        <v>1</v>
      </c>
    </row>
    <row r="3350" ht="15.75" customHeight="1">
      <c r="A3350" s="11" t="s">
        <v>859</v>
      </c>
      <c r="B3350" s="11" t="s">
        <v>785</v>
      </c>
      <c r="C3350" s="11" t="s">
        <v>449</v>
      </c>
      <c r="D3350" s="11" t="s">
        <v>165</v>
      </c>
      <c r="E3350" s="12">
        <v>2024.0</v>
      </c>
      <c r="F3350" s="11" t="s">
        <v>171</v>
      </c>
      <c r="G3350" s="11" t="s">
        <v>167</v>
      </c>
      <c r="H3350" s="11">
        <v>1.0</v>
      </c>
      <c r="I3350" s="13">
        <v>8.6</v>
      </c>
      <c r="J3350" s="11">
        <v>0.0</v>
      </c>
      <c r="K3350" s="13">
        <v>2.5</v>
      </c>
      <c r="L3350" s="13">
        <v>6.0</v>
      </c>
      <c r="M3350" s="11">
        <v>-16.0</v>
      </c>
      <c r="N3350" s="14">
        <v>0.81</v>
      </c>
      <c r="O3350" s="13">
        <v>70.5</v>
      </c>
      <c r="P3350" s="13">
        <v>6.3</v>
      </c>
      <c r="Q3350" s="13">
        <v>16.0</v>
      </c>
      <c r="R3350" s="13">
        <v>12.2</v>
      </c>
      <c r="S3350" s="13">
        <v>3.8</v>
      </c>
      <c r="T3350" s="13">
        <v>3.6</v>
      </c>
      <c r="U3350" s="13">
        <v>1.6</v>
      </c>
      <c r="V3350" s="13">
        <v>72.1</v>
      </c>
      <c r="W3350" s="11" t="str">
        <f t="shared" si="1"/>
        <v>Benchmark|CaixaBank|Operations|2024</v>
      </c>
      <c r="X3350" s="15">
        <f>(MAX(0,MIN(1,1-(K3350-scaling_params!$B$2)/(scaling_params!$C$2-scaling_params!$B$2)))+MAX(0,MIN(1,(L3350-scaling_params!$B$3)/(scaling_params!$C$3-scaling_params!$B$3))))/2</f>
        <v>0.4705882353</v>
      </c>
      <c r="Y3350" s="15">
        <f>(MAX(0,MIN(1,(M3350-scaling_params!$B$4)/(scaling_params!$C$4-scaling_params!$B$4)))+MAX(0,MIN(1,(N3350-scaling_params!$B$5)/(scaling_params!$C$5-scaling_params!$B$5))))/2</f>
        <v>0.4476190476</v>
      </c>
      <c r="Z3350" s="15">
        <f>(MAX(0,MIN(1,(O3350-scaling_params!$B$6)/(scaling_params!$C$6-scaling_params!$B$6)))+MAX(0,MIN(1,1-(P3350-scaling_params!$B$7)/(scaling_params!$C$7-scaling_params!$B$7)))+MAX(0,MIN(1,(T3350-scaling_params!$B$11)/(scaling_params!$C$11-scaling_params!$B$11))))/3</f>
        <v>0.6906341986</v>
      </c>
      <c r="AA3350" s="15">
        <f>(MAX(0,MIN(1,1-(Q3350-scaling_params!$B$8)/(scaling_params!$C$8-scaling_params!$B$8)))+MAX(0,MIN(1,(R3350-scaling_params!$B$9)/(scaling_params!$C$9-scaling_params!$B$9)))+MAX(0,MIN(1,(S3350-scaling_params!$B$10)/(scaling_params!$C$10-scaling_params!$B$10))))/3</f>
        <v>0.4583023083</v>
      </c>
      <c r="AB3350" s="15">
        <f>(MAX(0,MIN(1,(U3350-scaling_params!$B$12)/(scaling_params!$C$12-scaling_params!$B$12)))+MAX(0,MIN(1,(V3350-scaling_params!$B$13)/(scaling_params!$C$13-scaling_params!$B$13))))/2</f>
        <v>0.4109090909</v>
      </c>
      <c r="AC3350" s="13">
        <f>(scaling_params!$G$2*X3350+scaling_params!$G$3*Y3350+scaling_params!$G$4*Z3350+scaling_params!$G$5*AA3350+scaling_params!$G$6*AB3350)*100</f>
        <v>50.72262271</v>
      </c>
      <c r="AD3350" s="11" t="s">
        <v>684</v>
      </c>
      <c r="AE3350" s="11">
        <f t="shared" si="2"/>
        <v>1</v>
      </c>
    </row>
    <row r="3351" ht="15.75" customHeight="1">
      <c r="A3351" s="11" t="s">
        <v>859</v>
      </c>
      <c r="B3351" s="11" t="s">
        <v>785</v>
      </c>
      <c r="C3351" s="11" t="s">
        <v>449</v>
      </c>
      <c r="D3351" s="11" t="s">
        <v>165</v>
      </c>
      <c r="E3351" s="12">
        <v>2025.0</v>
      </c>
      <c r="F3351" s="11" t="s">
        <v>171</v>
      </c>
      <c r="G3351" s="11" t="s">
        <v>167</v>
      </c>
      <c r="H3351" s="11">
        <v>1.0</v>
      </c>
      <c r="I3351" s="13">
        <v>8.3</v>
      </c>
      <c r="J3351" s="11">
        <v>0.0</v>
      </c>
      <c r="K3351" s="13">
        <v>2.0</v>
      </c>
      <c r="L3351" s="13">
        <v>6.9</v>
      </c>
      <c r="M3351" s="11">
        <v>5.0</v>
      </c>
      <c r="N3351" s="14">
        <v>0.8</v>
      </c>
      <c r="O3351" s="13">
        <v>74.2</v>
      </c>
      <c r="P3351" s="13">
        <v>5.8</v>
      </c>
      <c r="Q3351" s="13">
        <v>14.6</v>
      </c>
      <c r="R3351" s="13">
        <v>13.8</v>
      </c>
      <c r="S3351" s="13">
        <v>4.3</v>
      </c>
      <c r="T3351" s="13">
        <v>3.8</v>
      </c>
      <c r="U3351" s="13">
        <v>2.3</v>
      </c>
      <c r="V3351" s="13">
        <v>70.8</v>
      </c>
      <c r="W3351" s="11" t="str">
        <f t="shared" si="1"/>
        <v>Benchmark|CaixaBank|Operations|2025</v>
      </c>
      <c r="X3351" s="15">
        <f>(MAX(0,MIN(1,1-(K3351-scaling_params!$B$2)/(scaling_params!$C$2-scaling_params!$B$2)))+MAX(0,MIN(1,(L3351-scaling_params!$B$3)/(scaling_params!$C$3-scaling_params!$B$3))))/2</f>
        <v>0.6200980392</v>
      </c>
      <c r="Y3351" s="15">
        <f>(MAX(0,MIN(1,(M3351-scaling_params!$B$4)/(scaling_params!$C$4-scaling_params!$B$4)))+MAX(0,MIN(1,(N3351-scaling_params!$B$5)/(scaling_params!$C$5-scaling_params!$B$5))))/2</f>
        <v>0.5351190476</v>
      </c>
      <c r="Z3351" s="15">
        <f>(MAX(0,MIN(1,(O3351-scaling_params!$B$6)/(scaling_params!$C$6-scaling_params!$B$6)))+MAX(0,MIN(1,1-(P3351-scaling_params!$B$7)/(scaling_params!$C$7-scaling_params!$B$7)))+MAX(0,MIN(1,(T3351-scaling_params!$B$11)/(scaling_params!$C$11-scaling_params!$B$11))))/3</f>
        <v>0.8157829683</v>
      </c>
      <c r="AA3351" s="15">
        <f>(MAX(0,MIN(1,1-(Q3351-scaling_params!$B$8)/(scaling_params!$C$8-scaling_params!$B$8)))+MAX(0,MIN(1,(R3351-scaling_params!$B$9)/(scaling_params!$C$9-scaling_params!$B$9)))+MAX(0,MIN(1,(S3351-scaling_params!$B$10)/(scaling_params!$C$10-scaling_params!$B$10))))/3</f>
        <v>0.6278627677</v>
      </c>
      <c r="AB3351" s="15">
        <f>(MAX(0,MIN(1,(U3351-scaling_params!$B$12)/(scaling_params!$C$12-scaling_params!$B$12)))+MAX(0,MIN(1,(V3351-scaling_params!$B$13)/(scaling_params!$C$13-scaling_params!$B$13))))/2</f>
        <v>0.5740909091</v>
      </c>
      <c r="AC3351" s="13">
        <f>(scaling_params!$G$2*X3351+scaling_params!$G$3*Y3351+scaling_params!$G$4*Z3351+scaling_params!$G$5*AA3351+scaling_params!$G$6*AB3351)*100</f>
        <v>64.14315873</v>
      </c>
      <c r="AD3351" s="11" t="s">
        <v>684</v>
      </c>
      <c r="AE3351" s="11">
        <f t="shared" si="2"/>
        <v>1</v>
      </c>
    </row>
    <row r="3352" ht="15.75" customHeight="1">
      <c r="A3352" s="11" t="s">
        <v>860</v>
      </c>
      <c r="B3352" s="11" t="s">
        <v>785</v>
      </c>
      <c r="C3352" s="11" t="s">
        <v>449</v>
      </c>
      <c r="D3352" s="11" t="s">
        <v>174</v>
      </c>
      <c r="E3352" s="12">
        <v>2024.0</v>
      </c>
      <c r="F3352" s="11" t="s">
        <v>171</v>
      </c>
      <c r="G3352" s="11" t="s">
        <v>167</v>
      </c>
      <c r="H3352" s="11">
        <v>4.0</v>
      </c>
      <c r="I3352" s="13">
        <v>8.6</v>
      </c>
      <c r="J3352" s="11">
        <v>0.0</v>
      </c>
      <c r="K3352" s="13">
        <v>3.1</v>
      </c>
      <c r="L3352" s="13">
        <v>6.5</v>
      </c>
      <c r="M3352" s="11">
        <v>-4.0</v>
      </c>
      <c r="N3352" s="14">
        <v>0.65</v>
      </c>
      <c r="O3352" s="13">
        <v>62.0</v>
      </c>
      <c r="P3352" s="13">
        <v>7.3</v>
      </c>
      <c r="Q3352" s="13">
        <v>16.4</v>
      </c>
      <c r="R3352" s="13">
        <v>12.2</v>
      </c>
      <c r="S3352" s="13">
        <v>2.6</v>
      </c>
      <c r="T3352" s="13">
        <v>3.0</v>
      </c>
      <c r="U3352" s="13">
        <v>1.6</v>
      </c>
      <c r="V3352" s="13">
        <v>65.7</v>
      </c>
      <c r="W3352" s="11" t="str">
        <f t="shared" si="1"/>
        <v>Benchmark|CaixaBank|Digital|2024</v>
      </c>
      <c r="X3352" s="15">
        <f>(MAX(0,MIN(1,1-(K3352-scaling_params!$B$2)/(scaling_params!$C$2-scaling_params!$B$2)))+MAX(0,MIN(1,(L3352-scaling_params!$B$3)/(scaling_params!$C$3-scaling_params!$B$3))))/2</f>
        <v>0.4073529412</v>
      </c>
      <c r="Y3352" s="15">
        <f>(MAX(0,MIN(1,(M3352-scaling_params!$B$4)/(scaling_params!$C$4-scaling_params!$B$4)))+MAX(0,MIN(1,(N3352-scaling_params!$B$5)/(scaling_params!$C$5-scaling_params!$B$5))))/2</f>
        <v>0.3047619048</v>
      </c>
      <c r="Z3352" s="15">
        <f>(MAX(0,MIN(1,(O3352-scaling_params!$B$6)/(scaling_params!$C$6-scaling_params!$B$6)))+MAX(0,MIN(1,1-(P3352-scaling_params!$B$7)/(scaling_params!$C$7-scaling_params!$B$7)))+MAX(0,MIN(1,(T3352-scaling_params!$B$11)/(scaling_params!$C$11-scaling_params!$B$11))))/3</f>
        <v>0.4031372249</v>
      </c>
      <c r="AA3352" s="15">
        <f>(MAX(0,MIN(1,1-(Q3352-scaling_params!$B$8)/(scaling_params!$C$8-scaling_params!$B$8)))+MAX(0,MIN(1,(R3352-scaling_params!$B$9)/(scaling_params!$C$9-scaling_params!$B$9)))+MAX(0,MIN(1,(S3352-scaling_params!$B$10)/(scaling_params!$C$10-scaling_params!$B$10))))/3</f>
        <v>0.3255037343</v>
      </c>
      <c r="AB3352" s="15">
        <f>(MAX(0,MIN(1,(U3352-scaling_params!$B$12)/(scaling_params!$C$12-scaling_params!$B$12)))+MAX(0,MIN(1,(V3352-scaling_params!$B$13)/(scaling_params!$C$13-scaling_params!$B$13))))/2</f>
        <v>0.3527272727</v>
      </c>
      <c r="AC3352" s="13">
        <f>(scaling_params!$G$2*X3352+scaling_params!$G$3*Y3352+scaling_params!$G$4*Z3352+scaling_params!$G$5*AA3352+scaling_params!$G$6*AB3352)*100</f>
        <v>36.09947121</v>
      </c>
      <c r="AD3352" s="11" t="s">
        <v>684</v>
      </c>
      <c r="AE3352" s="11">
        <f t="shared" si="2"/>
        <v>1</v>
      </c>
    </row>
    <row r="3353" ht="15.75" customHeight="1">
      <c r="A3353" s="11" t="s">
        <v>860</v>
      </c>
      <c r="B3353" s="11" t="s">
        <v>785</v>
      </c>
      <c r="C3353" s="11" t="s">
        <v>449</v>
      </c>
      <c r="D3353" s="11" t="s">
        <v>174</v>
      </c>
      <c r="E3353" s="12">
        <v>2025.0</v>
      </c>
      <c r="F3353" s="11" t="s">
        <v>171</v>
      </c>
      <c r="G3353" s="11" t="s">
        <v>167</v>
      </c>
      <c r="H3353" s="11">
        <v>4.0</v>
      </c>
      <c r="I3353" s="13">
        <v>8.3</v>
      </c>
      <c r="J3353" s="11">
        <v>0.0</v>
      </c>
      <c r="K3353" s="13">
        <v>3.9</v>
      </c>
      <c r="L3353" s="13">
        <v>7.2</v>
      </c>
      <c r="M3353" s="11">
        <v>-3.0</v>
      </c>
      <c r="N3353" s="14">
        <v>0.76</v>
      </c>
      <c r="O3353" s="13">
        <v>66.4</v>
      </c>
      <c r="P3353" s="13">
        <v>6.2</v>
      </c>
      <c r="Q3353" s="13">
        <v>16.7</v>
      </c>
      <c r="R3353" s="13">
        <v>14.8</v>
      </c>
      <c r="S3353" s="13">
        <v>3.3</v>
      </c>
      <c r="T3353" s="13">
        <v>2.6</v>
      </c>
      <c r="U3353" s="13">
        <v>1.6</v>
      </c>
      <c r="V3353" s="13">
        <v>65.8</v>
      </c>
      <c r="W3353" s="11" t="str">
        <f t="shared" si="1"/>
        <v>Benchmark|CaixaBank|Digital|2025</v>
      </c>
      <c r="X3353" s="15">
        <f>(MAX(0,MIN(1,1-(K3353-scaling_params!$B$2)/(scaling_params!$C$2-scaling_params!$B$2)))+MAX(0,MIN(1,(L3353-scaling_params!$B$3)/(scaling_params!$C$3-scaling_params!$B$3))))/2</f>
        <v>0.3254901961</v>
      </c>
      <c r="Y3353" s="15">
        <f>(MAX(0,MIN(1,(M3353-scaling_params!$B$4)/(scaling_params!$C$4-scaling_params!$B$4)))+MAX(0,MIN(1,(N3353-scaling_params!$B$5)/(scaling_params!$C$5-scaling_params!$B$5))))/2</f>
        <v>0.4470238095</v>
      </c>
      <c r="Z3353" s="15">
        <f>(MAX(0,MIN(1,(O3353-scaling_params!$B$6)/(scaling_params!$C$6-scaling_params!$B$6)))+MAX(0,MIN(1,1-(P3353-scaling_params!$B$7)/(scaling_params!$C$7-scaling_params!$B$7)))+MAX(0,MIN(1,(T3353-scaling_params!$B$11)/(scaling_params!$C$11-scaling_params!$B$11))))/3</f>
        <v>0.5367483466</v>
      </c>
      <c r="AA3353" s="15">
        <f>(MAX(0,MIN(1,1-(Q3353-scaling_params!$B$8)/(scaling_params!$C$8-scaling_params!$B$8)))+MAX(0,MIN(1,(R3353-scaling_params!$B$9)/(scaling_params!$C$9-scaling_params!$B$9)))+MAX(0,MIN(1,(S3353-scaling_params!$B$10)/(scaling_params!$C$10-scaling_params!$B$10))))/3</f>
        <v>0.4924721903</v>
      </c>
      <c r="AB3353" s="15">
        <f>(MAX(0,MIN(1,(U3353-scaling_params!$B$12)/(scaling_params!$C$12-scaling_params!$B$12)))+MAX(0,MIN(1,(V3353-scaling_params!$B$13)/(scaling_params!$C$13-scaling_params!$B$13))))/2</f>
        <v>0.3536363636</v>
      </c>
      <c r="AC3353" s="13">
        <f>(scaling_params!$G$2*X3353+scaling_params!$G$3*Y3353+scaling_params!$G$4*Z3353+scaling_params!$G$5*AA3353+scaling_params!$G$6*AB3353)*100</f>
        <v>43.60808492</v>
      </c>
      <c r="AD3353" s="11" t="s">
        <v>684</v>
      </c>
      <c r="AE3353" s="11">
        <f t="shared" si="2"/>
        <v>1</v>
      </c>
    </row>
    <row r="3354" ht="15.75" customHeight="1">
      <c r="A3354" s="11" t="s">
        <v>861</v>
      </c>
      <c r="B3354" s="11" t="s">
        <v>785</v>
      </c>
      <c r="C3354" s="11" t="s">
        <v>449</v>
      </c>
      <c r="D3354" s="11" t="s">
        <v>181</v>
      </c>
      <c r="E3354" s="12">
        <v>2024.0</v>
      </c>
      <c r="F3354" s="11" t="s">
        <v>171</v>
      </c>
      <c r="G3354" s="11" t="s">
        <v>184</v>
      </c>
      <c r="H3354" s="11">
        <v>1.0</v>
      </c>
      <c r="I3354" s="13">
        <v>8.6</v>
      </c>
      <c r="J3354" s="11">
        <v>0.0</v>
      </c>
      <c r="K3354" s="13">
        <v>2.5</v>
      </c>
      <c r="L3354" s="13">
        <v>6.6</v>
      </c>
      <c r="M3354" s="11">
        <v>20.0</v>
      </c>
      <c r="N3354" s="14">
        <v>0.83</v>
      </c>
      <c r="O3354" s="13">
        <v>66.7</v>
      </c>
      <c r="P3354" s="13">
        <v>6.5</v>
      </c>
      <c r="Q3354" s="13">
        <v>13.6</v>
      </c>
      <c r="R3354" s="13">
        <v>14.0</v>
      </c>
      <c r="S3354" s="13">
        <v>3.6</v>
      </c>
      <c r="T3354" s="13">
        <v>3.5</v>
      </c>
      <c r="U3354" s="13">
        <v>2.0</v>
      </c>
      <c r="V3354" s="13">
        <v>80.9</v>
      </c>
      <c r="W3354" s="11" t="str">
        <f t="shared" si="1"/>
        <v>Benchmark|CaixaBank|Corporate|2024</v>
      </c>
      <c r="X3354" s="15">
        <f>(MAX(0,MIN(1,1-(K3354-scaling_params!$B$2)/(scaling_params!$C$2-scaling_params!$B$2)))+MAX(0,MIN(1,(L3354-scaling_params!$B$3)/(scaling_params!$C$3-scaling_params!$B$3))))/2</f>
        <v>0.5147058824</v>
      </c>
      <c r="Y3354" s="15">
        <f>(MAX(0,MIN(1,(M3354-scaling_params!$B$4)/(scaling_params!$C$4-scaling_params!$B$4)))+MAX(0,MIN(1,(N3354-scaling_params!$B$5)/(scaling_params!$C$5-scaling_params!$B$5))))/2</f>
        <v>0.644047619</v>
      </c>
      <c r="Z3354" s="15">
        <f>(MAX(0,MIN(1,(O3354-scaling_params!$B$6)/(scaling_params!$C$6-scaling_params!$B$6)))+MAX(0,MIN(1,1-(P3354-scaling_params!$B$7)/(scaling_params!$C$7-scaling_params!$B$7)))+MAX(0,MIN(1,(T3354-scaling_params!$B$11)/(scaling_params!$C$11-scaling_params!$B$11))))/3</f>
        <v>0.6003861004</v>
      </c>
      <c r="AA3354" s="15">
        <f>(MAX(0,MIN(1,1-(Q3354-scaling_params!$B$8)/(scaling_params!$C$8-scaling_params!$B$8)))+MAX(0,MIN(1,(R3354-scaling_params!$B$9)/(scaling_params!$C$9-scaling_params!$B$9)))+MAX(0,MIN(1,(S3354-scaling_params!$B$10)/(scaling_params!$C$10-scaling_params!$B$10))))/3</f>
        <v>0.6055529231</v>
      </c>
      <c r="AB3354" s="15">
        <f>(MAX(0,MIN(1,(U3354-scaling_params!$B$12)/(scaling_params!$C$12-scaling_params!$B$12)))+MAX(0,MIN(1,(V3354-scaling_params!$B$13)/(scaling_params!$C$13-scaling_params!$B$13))))/2</f>
        <v>0.5909090909</v>
      </c>
      <c r="AC3354" s="13">
        <f>(scaling_params!$G$2*X3354+scaling_params!$G$3*Y3354+scaling_params!$G$4*Z3354+scaling_params!$G$5*AA3354+scaling_params!$G$6*AB3354)*100</f>
        <v>58.97023936</v>
      </c>
      <c r="AD3354" s="11" t="s">
        <v>684</v>
      </c>
      <c r="AE3354" s="11">
        <f t="shared" si="2"/>
        <v>1</v>
      </c>
    </row>
    <row r="3355" ht="15.75" customHeight="1">
      <c r="A3355" s="11" t="s">
        <v>861</v>
      </c>
      <c r="B3355" s="11" t="s">
        <v>785</v>
      </c>
      <c r="C3355" s="11" t="s">
        <v>449</v>
      </c>
      <c r="D3355" s="11" t="s">
        <v>181</v>
      </c>
      <c r="E3355" s="12">
        <v>2025.0</v>
      </c>
      <c r="F3355" s="11" t="s">
        <v>171</v>
      </c>
      <c r="G3355" s="11" t="s">
        <v>184</v>
      </c>
      <c r="H3355" s="11">
        <v>1.0</v>
      </c>
      <c r="I3355" s="13">
        <v>8.3</v>
      </c>
      <c r="J3355" s="11">
        <v>1.0</v>
      </c>
      <c r="K3355" s="13">
        <v>1.8</v>
      </c>
      <c r="L3355" s="13">
        <v>7.7</v>
      </c>
      <c r="M3355" s="11">
        <v>-6.0</v>
      </c>
      <c r="N3355" s="14">
        <v>0.85</v>
      </c>
      <c r="O3355" s="13">
        <v>71.4</v>
      </c>
      <c r="P3355" s="13">
        <v>7.7</v>
      </c>
      <c r="Q3355" s="13">
        <v>13.9</v>
      </c>
      <c r="R3355" s="13">
        <v>13.5</v>
      </c>
      <c r="S3355" s="13">
        <v>4.4</v>
      </c>
      <c r="T3355" s="13">
        <v>3.1</v>
      </c>
      <c r="U3355" s="13">
        <v>2.1</v>
      </c>
      <c r="V3355" s="13">
        <v>79.6</v>
      </c>
      <c r="W3355" s="11" t="str">
        <f t="shared" si="1"/>
        <v>Benchmark|CaixaBank|Corporate|2025</v>
      </c>
      <c r="X3355" s="15">
        <f>(MAX(0,MIN(1,1-(K3355-scaling_params!$B$2)/(scaling_params!$C$2-scaling_params!$B$2)))+MAX(0,MIN(1,(L3355-scaling_params!$B$3)/(scaling_params!$C$3-scaling_params!$B$3))))/2</f>
        <v>0.712254902</v>
      </c>
      <c r="Y3355" s="15">
        <f>(MAX(0,MIN(1,(M3355-scaling_params!$B$4)/(scaling_params!$C$4-scaling_params!$B$4)))+MAX(0,MIN(1,(N3355-scaling_params!$B$5)/(scaling_params!$C$5-scaling_params!$B$5))))/2</f>
        <v>0.5452380952</v>
      </c>
      <c r="Z3355" s="15">
        <f>(MAX(0,MIN(1,(O3355-scaling_params!$B$6)/(scaling_params!$C$6-scaling_params!$B$6)))+MAX(0,MIN(1,1-(P3355-scaling_params!$B$7)/(scaling_params!$C$7-scaling_params!$B$7)))+MAX(0,MIN(1,(T3355-scaling_params!$B$11)/(scaling_params!$C$11-scaling_params!$B$11))))/3</f>
        <v>0.53174051</v>
      </c>
      <c r="AA3355" s="15">
        <f>(MAX(0,MIN(1,1-(Q3355-scaling_params!$B$8)/(scaling_params!$C$8-scaling_params!$B$8)))+MAX(0,MIN(1,(R3355-scaling_params!$B$9)/(scaling_params!$C$9-scaling_params!$B$9)))+MAX(0,MIN(1,(S3355-scaling_params!$B$10)/(scaling_params!$C$10-scaling_params!$B$10))))/3</f>
        <v>0.6515236129</v>
      </c>
      <c r="AB3355" s="15">
        <f>(MAX(0,MIN(1,(U3355-scaling_params!$B$12)/(scaling_params!$C$12-scaling_params!$B$12)))+MAX(0,MIN(1,(V3355-scaling_params!$B$13)/(scaling_params!$C$13-scaling_params!$B$13))))/2</f>
        <v>0.6040909091</v>
      </c>
      <c r="AC3355" s="13">
        <f>(scaling_params!$G$2*X3355+scaling_params!$G$3*Y3355+scaling_params!$G$4*Z3355+scaling_params!$G$5*AA3355+scaling_params!$G$6*AB3355)*100</f>
        <v>60.64207573</v>
      </c>
      <c r="AD3355" s="11" t="s">
        <v>684</v>
      </c>
      <c r="AE3355" s="11">
        <f t="shared" si="2"/>
        <v>1</v>
      </c>
    </row>
    <row r="3356" ht="15.75" customHeight="1">
      <c r="A3356" s="11" t="s">
        <v>862</v>
      </c>
      <c r="B3356" s="11" t="s">
        <v>785</v>
      </c>
      <c r="C3356" s="11" t="s">
        <v>449</v>
      </c>
      <c r="D3356" s="11" t="s">
        <v>174</v>
      </c>
      <c r="E3356" s="12">
        <v>2024.0</v>
      </c>
      <c r="F3356" s="11" t="s">
        <v>171</v>
      </c>
      <c r="G3356" s="11" t="s">
        <v>184</v>
      </c>
      <c r="H3356" s="11">
        <v>3.0</v>
      </c>
      <c r="I3356" s="13">
        <v>8.6</v>
      </c>
      <c r="J3356" s="11">
        <v>0.0</v>
      </c>
      <c r="K3356" s="13">
        <v>3.1</v>
      </c>
      <c r="L3356" s="13">
        <v>5.4</v>
      </c>
      <c r="M3356" s="11">
        <v>-10.0</v>
      </c>
      <c r="N3356" s="14">
        <v>0.79</v>
      </c>
      <c r="O3356" s="13">
        <v>62.0</v>
      </c>
      <c r="P3356" s="13">
        <v>7.3</v>
      </c>
      <c r="Q3356" s="13">
        <v>16.4</v>
      </c>
      <c r="R3356" s="13">
        <v>12.2</v>
      </c>
      <c r="S3356" s="13">
        <v>3.0</v>
      </c>
      <c r="T3356" s="13">
        <v>2.7</v>
      </c>
      <c r="U3356" s="13">
        <v>1.6</v>
      </c>
      <c r="V3356" s="13">
        <v>60.7</v>
      </c>
      <c r="W3356" s="11" t="str">
        <f t="shared" si="1"/>
        <v>Benchmark|CaixaBank|Digital|2024</v>
      </c>
      <c r="X3356" s="15">
        <f>(MAX(0,MIN(1,1-(K3356-scaling_params!$B$2)/(scaling_params!$C$2-scaling_params!$B$2)))+MAX(0,MIN(1,(L3356-scaling_params!$B$3)/(scaling_params!$C$3-scaling_params!$B$3))))/2</f>
        <v>0.3264705882</v>
      </c>
      <c r="Y3356" s="15">
        <f>(MAX(0,MIN(1,(M3356-scaling_params!$B$4)/(scaling_params!$C$4-scaling_params!$B$4)))+MAX(0,MIN(1,(N3356-scaling_params!$B$5)/(scaling_params!$C$5-scaling_params!$B$5))))/2</f>
        <v>0.4511904762</v>
      </c>
      <c r="Z3356" s="15">
        <f>(MAX(0,MIN(1,(O3356-scaling_params!$B$6)/(scaling_params!$C$6-scaling_params!$B$6)))+MAX(0,MIN(1,1-(P3356-scaling_params!$B$7)/(scaling_params!$C$7-scaling_params!$B$7)))+MAX(0,MIN(1,(T3356-scaling_params!$B$11)/(scaling_params!$C$11-scaling_params!$B$11))))/3</f>
        <v>0.3745657963</v>
      </c>
      <c r="AA3356" s="15">
        <f>(MAX(0,MIN(1,1-(Q3356-scaling_params!$B$8)/(scaling_params!$C$8-scaling_params!$B$8)))+MAX(0,MIN(1,(R3356-scaling_params!$B$9)/(scaling_params!$C$9-scaling_params!$B$9)))+MAX(0,MIN(1,(S3356-scaling_params!$B$10)/(scaling_params!$C$10-scaling_params!$B$10))))/3</f>
        <v>0.3647194206</v>
      </c>
      <c r="AB3356" s="15">
        <f>(MAX(0,MIN(1,(U3356-scaling_params!$B$12)/(scaling_params!$C$12-scaling_params!$B$12)))+MAX(0,MIN(1,(V3356-scaling_params!$B$13)/(scaling_params!$C$13-scaling_params!$B$13))))/2</f>
        <v>0.3072727273</v>
      </c>
      <c r="AC3356" s="13">
        <f>(scaling_params!$G$2*X3356+scaling_params!$G$3*Y3356+scaling_params!$G$4*Z3356+scaling_params!$G$5*AA3356+scaling_params!$G$6*AB3356)*100</f>
        <v>37.12221121</v>
      </c>
      <c r="AD3356" s="11" t="s">
        <v>684</v>
      </c>
      <c r="AE3356" s="11">
        <f t="shared" si="2"/>
        <v>1</v>
      </c>
    </row>
    <row r="3357" ht="15.75" customHeight="1">
      <c r="A3357" s="11" t="s">
        <v>862</v>
      </c>
      <c r="B3357" s="11" t="s">
        <v>785</v>
      </c>
      <c r="C3357" s="11" t="s">
        <v>449</v>
      </c>
      <c r="D3357" s="11" t="s">
        <v>174</v>
      </c>
      <c r="E3357" s="12">
        <v>2025.0</v>
      </c>
      <c r="F3357" s="11" t="s">
        <v>171</v>
      </c>
      <c r="G3357" s="11" t="s">
        <v>184</v>
      </c>
      <c r="H3357" s="11">
        <v>3.0</v>
      </c>
      <c r="I3357" s="13">
        <v>8.3</v>
      </c>
      <c r="J3357" s="11">
        <v>0.0</v>
      </c>
      <c r="K3357" s="13">
        <v>3.9</v>
      </c>
      <c r="L3357" s="13">
        <v>5.7</v>
      </c>
      <c r="M3357" s="11">
        <v>-12.0</v>
      </c>
      <c r="N3357" s="14">
        <v>0.74</v>
      </c>
      <c r="O3357" s="13">
        <v>66.4</v>
      </c>
      <c r="P3357" s="13">
        <v>6.2</v>
      </c>
      <c r="Q3357" s="13">
        <v>16.7</v>
      </c>
      <c r="R3357" s="13">
        <v>14.8</v>
      </c>
      <c r="S3357" s="13">
        <v>2.8</v>
      </c>
      <c r="T3357" s="13">
        <v>1.9</v>
      </c>
      <c r="U3357" s="13">
        <v>1.6</v>
      </c>
      <c r="V3357" s="13">
        <v>67.2</v>
      </c>
      <c r="W3357" s="11" t="str">
        <f t="shared" si="1"/>
        <v>Benchmark|CaixaBank|Digital|2025</v>
      </c>
      <c r="X3357" s="15">
        <f>(MAX(0,MIN(1,1-(K3357-scaling_params!$B$2)/(scaling_params!$C$2-scaling_params!$B$2)))+MAX(0,MIN(1,(L3357-scaling_params!$B$3)/(scaling_params!$C$3-scaling_params!$B$3))))/2</f>
        <v>0.2151960784</v>
      </c>
      <c r="Y3357" s="15">
        <f>(MAX(0,MIN(1,(M3357-scaling_params!$B$4)/(scaling_params!$C$4-scaling_params!$B$4)))+MAX(0,MIN(1,(N3357-scaling_params!$B$5)/(scaling_params!$C$5-scaling_params!$B$5))))/2</f>
        <v>0.3791666667</v>
      </c>
      <c r="Z3357" s="15">
        <f>(MAX(0,MIN(1,(O3357-scaling_params!$B$6)/(scaling_params!$C$6-scaling_params!$B$6)))+MAX(0,MIN(1,1-(P3357-scaling_params!$B$7)/(scaling_params!$C$7-scaling_params!$B$7)))+MAX(0,MIN(1,(T3357-scaling_params!$B$11)/(scaling_params!$C$11-scaling_params!$B$11))))/3</f>
        <v>0.47008168</v>
      </c>
      <c r="AA3357" s="15">
        <f>(MAX(0,MIN(1,1-(Q3357-scaling_params!$B$8)/(scaling_params!$C$8-scaling_params!$B$8)))+MAX(0,MIN(1,(R3357-scaling_params!$B$9)/(scaling_params!$C$9-scaling_params!$B$9)))+MAX(0,MIN(1,(S3357-scaling_params!$B$10)/(scaling_params!$C$10-scaling_params!$B$10))))/3</f>
        <v>0.4434525824</v>
      </c>
      <c r="AB3357" s="15">
        <f>(MAX(0,MIN(1,(U3357-scaling_params!$B$12)/(scaling_params!$C$12-scaling_params!$B$12)))+MAX(0,MIN(1,(V3357-scaling_params!$B$13)/(scaling_params!$C$13-scaling_params!$B$13))))/2</f>
        <v>0.3663636364</v>
      </c>
      <c r="AC3357" s="13">
        <f>(scaling_params!$G$2*X3357+scaling_params!$G$3*Y3357+scaling_params!$G$4*Z3357+scaling_params!$G$5*AA3357+scaling_params!$G$6*AB3357)*100</f>
        <v>37.14230035</v>
      </c>
      <c r="AD3357" s="11" t="s">
        <v>684</v>
      </c>
      <c r="AE3357" s="11">
        <f t="shared" si="2"/>
        <v>1</v>
      </c>
    </row>
    <row r="3358" ht="15.75" customHeight="1">
      <c r="A3358" s="11" t="s">
        <v>863</v>
      </c>
      <c r="B3358" s="11" t="s">
        <v>785</v>
      </c>
      <c r="C3358" s="11" t="s">
        <v>449</v>
      </c>
      <c r="D3358" s="11" t="s">
        <v>181</v>
      </c>
      <c r="E3358" s="12">
        <v>2024.0</v>
      </c>
      <c r="F3358" s="11" t="s">
        <v>171</v>
      </c>
      <c r="G3358" s="11" t="s">
        <v>167</v>
      </c>
      <c r="H3358" s="11">
        <v>1.0</v>
      </c>
      <c r="I3358" s="13">
        <v>8.6</v>
      </c>
      <c r="J3358" s="11">
        <v>0.0</v>
      </c>
      <c r="K3358" s="13">
        <v>2.5</v>
      </c>
      <c r="L3358" s="13">
        <v>8.7</v>
      </c>
      <c r="M3358" s="11">
        <v>5.0</v>
      </c>
      <c r="N3358" s="14">
        <v>0.89</v>
      </c>
      <c r="O3358" s="13">
        <v>66.7</v>
      </c>
      <c r="P3358" s="13">
        <v>6.5</v>
      </c>
      <c r="Q3358" s="13">
        <v>13.6</v>
      </c>
      <c r="R3358" s="13">
        <v>14.0</v>
      </c>
      <c r="S3358" s="13">
        <v>4.0</v>
      </c>
      <c r="T3358" s="13">
        <v>3.9</v>
      </c>
      <c r="U3358" s="13">
        <v>2.0</v>
      </c>
      <c r="V3358" s="13">
        <v>83.3</v>
      </c>
      <c r="W3358" s="11" t="str">
        <f t="shared" si="1"/>
        <v>Benchmark|CaixaBank|Corporate|2024</v>
      </c>
      <c r="X3358" s="15">
        <f>(MAX(0,MIN(1,1-(K3358-scaling_params!$B$2)/(scaling_params!$C$2-scaling_params!$B$2)))+MAX(0,MIN(1,(L3358-scaling_params!$B$3)/(scaling_params!$C$3-scaling_params!$B$3))))/2</f>
        <v>0.6691176471</v>
      </c>
      <c r="Y3358" s="15">
        <f>(MAX(0,MIN(1,(M3358-scaling_params!$B$4)/(scaling_params!$C$4-scaling_params!$B$4)))+MAX(0,MIN(1,(N3358-scaling_params!$B$5)/(scaling_params!$C$5-scaling_params!$B$5))))/2</f>
        <v>0.6476190476</v>
      </c>
      <c r="Z3358" s="15">
        <f>(MAX(0,MIN(1,(O3358-scaling_params!$B$6)/(scaling_params!$C$6-scaling_params!$B$6)))+MAX(0,MIN(1,1-(P3358-scaling_params!$B$7)/(scaling_params!$C$7-scaling_params!$B$7)))+MAX(0,MIN(1,(T3358-scaling_params!$B$11)/(scaling_params!$C$11-scaling_params!$B$11))))/3</f>
        <v>0.6384813385</v>
      </c>
      <c r="AA3358" s="15">
        <f>(MAX(0,MIN(1,1-(Q3358-scaling_params!$B$8)/(scaling_params!$C$8-scaling_params!$B$8)))+MAX(0,MIN(1,(R3358-scaling_params!$B$9)/(scaling_params!$C$9-scaling_params!$B$9)))+MAX(0,MIN(1,(S3358-scaling_params!$B$10)/(scaling_params!$C$10-scaling_params!$B$10))))/3</f>
        <v>0.6447686094</v>
      </c>
      <c r="AB3358" s="15">
        <f>(MAX(0,MIN(1,(U3358-scaling_params!$B$12)/(scaling_params!$C$12-scaling_params!$B$12)))+MAX(0,MIN(1,(V3358-scaling_params!$B$13)/(scaling_params!$C$13-scaling_params!$B$13))))/2</f>
        <v>0.6127272727</v>
      </c>
      <c r="AC3358" s="13">
        <f>(scaling_params!$G$2*X3358+scaling_params!$G$3*Y3358+scaling_params!$G$4*Z3358+scaling_params!$G$5*AA3358+scaling_params!$G$6*AB3358)*100</f>
        <v>64.52573312</v>
      </c>
      <c r="AD3358" s="11" t="s">
        <v>684</v>
      </c>
      <c r="AE3358" s="11">
        <f t="shared" si="2"/>
        <v>1</v>
      </c>
    </row>
    <row r="3359" ht="15.75" customHeight="1">
      <c r="A3359" s="11" t="s">
        <v>863</v>
      </c>
      <c r="B3359" s="11" t="s">
        <v>785</v>
      </c>
      <c r="C3359" s="11" t="s">
        <v>449</v>
      </c>
      <c r="D3359" s="11" t="s">
        <v>181</v>
      </c>
      <c r="E3359" s="12">
        <v>2025.0</v>
      </c>
      <c r="F3359" s="11" t="s">
        <v>171</v>
      </c>
      <c r="G3359" s="11" t="s">
        <v>167</v>
      </c>
      <c r="H3359" s="11">
        <v>1.0</v>
      </c>
      <c r="I3359" s="13">
        <v>8.3</v>
      </c>
      <c r="J3359" s="11">
        <v>0.0</v>
      </c>
      <c r="K3359" s="13">
        <v>1.8</v>
      </c>
      <c r="L3359" s="13">
        <v>7.2</v>
      </c>
      <c r="M3359" s="11">
        <v>28.0</v>
      </c>
      <c r="N3359" s="14">
        <v>0.76</v>
      </c>
      <c r="O3359" s="13">
        <v>71.4</v>
      </c>
      <c r="P3359" s="13">
        <v>7.7</v>
      </c>
      <c r="Q3359" s="13">
        <v>13.9</v>
      </c>
      <c r="R3359" s="13">
        <v>13.5</v>
      </c>
      <c r="S3359" s="13">
        <v>3.6</v>
      </c>
      <c r="T3359" s="13">
        <v>3.2</v>
      </c>
      <c r="U3359" s="13">
        <v>2.1</v>
      </c>
      <c r="V3359" s="13">
        <v>71.6</v>
      </c>
      <c r="W3359" s="11" t="str">
        <f t="shared" si="1"/>
        <v>Benchmark|CaixaBank|Corporate|2025</v>
      </c>
      <c r="X3359" s="15">
        <f>(MAX(0,MIN(1,1-(K3359-scaling_params!$B$2)/(scaling_params!$C$2-scaling_params!$B$2)))+MAX(0,MIN(1,(L3359-scaling_params!$B$3)/(scaling_params!$C$3-scaling_params!$B$3))))/2</f>
        <v>0.6754901961</v>
      </c>
      <c r="Y3359" s="15">
        <f>(MAX(0,MIN(1,(M3359-scaling_params!$B$4)/(scaling_params!$C$4-scaling_params!$B$4)))+MAX(0,MIN(1,(N3359-scaling_params!$B$5)/(scaling_params!$C$5-scaling_params!$B$5))))/2</f>
        <v>0.5946428571</v>
      </c>
      <c r="Z3359" s="15">
        <f>(MAX(0,MIN(1,(O3359-scaling_params!$B$6)/(scaling_params!$C$6-scaling_params!$B$6)))+MAX(0,MIN(1,1-(P3359-scaling_params!$B$7)/(scaling_params!$C$7-scaling_params!$B$7)))+MAX(0,MIN(1,(T3359-scaling_params!$B$11)/(scaling_params!$C$11-scaling_params!$B$11))))/3</f>
        <v>0.5412643195</v>
      </c>
      <c r="AA3359" s="15">
        <f>(MAX(0,MIN(1,1-(Q3359-scaling_params!$B$8)/(scaling_params!$C$8-scaling_params!$B$8)))+MAX(0,MIN(1,(R3359-scaling_params!$B$9)/(scaling_params!$C$9-scaling_params!$B$9)))+MAX(0,MIN(1,(S3359-scaling_params!$B$10)/(scaling_params!$C$10-scaling_params!$B$10))))/3</f>
        <v>0.5730922403</v>
      </c>
      <c r="AB3359" s="15">
        <f>(MAX(0,MIN(1,(U3359-scaling_params!$B$12)/(scaling_params!$C$12-scaling_params!$B$12)))+MAX(0,MIN(1,(V3359-scaling_params!$B$13)/(scaling_params!$C$13-scaling_params!$B$13))))/2</f>
        <v>0.5313636364</v>
      </c>
      <c r="AC3359" s="13">
        <f>(scaling_params!$G$2*X3359+scaling_params!$G$3*Y3359+scaling_params!$G$4*Z3359+scaling_params!$G$5*AA3359+scaling_params!$G$6*AB3359)*100</f>
        <v>58.9243526</v>
      </c>
      <c r="AD3359" s="11" t="s">
        <v>684</v>
      </c>
      <c r="AE3359" s="11">
        <f t="shared" si="2"/>
        <v>1</v>
      </c>
    </row>
    <row r="3360" ht="15.75" customHeight="1">
      <c r="A3360" s="11" t="s">
        <v>864</v>
      </c>
      <c r="B3360" s="11" t="s">
        <v>785</v>
      </c>
      <c r="C3360" s="11" t="s">
        <v>449</v>
      </c>
      <c r="D3360" s="11" t="s">
        <v>174</v>
      </c>
      <c r="E3360" s="12">
        <v>2024.0</v>
      </c>
      <c r="F3360" s="11" t="s">
        <v>171</v>
      </c>
      <c r="G3360" s="11" t="s">
        <v>175</v>
      </c>
      <c r="H3360" s="11">
        <v>4.0</v>
      </c>
      <c r="I3360" s="13">
        <v>8.6</v>
      </c>
      <c r="J3360" s="11">
        <v>0.0</v>
      </c>
      <c r="K3360" s="13">
        <v>3.1</v>
      </c>
      <c r="L3360" s="13">
        <v>5.5</v>
      </c>
      <c r="M3360" s="11">
        <v>2.0</v>
      </c>
      <c r="N3360" s="14">
        <v>0.79</v>
      </c>
      <c r="O3360" s="13">
        <v>62.0</v>
      </c>
      <c r="P3360" s="13">
        <v>7.3</v>
      </c>
      <c r="Q3360" s="13">
        <v>16.4</v>
      </c>
      <c r="R3360" s="13">
        <v>12.2</v>
      </c>
      <c r="S3360" s="13">
        <v>3.6</v>
      </c>
      <c r="T3360" s="13">
        <v>4.0</v>
      </c>
      <c r="U3360" s="13">
        <v>1.6</v>
      </c>
      <c r="V3360" s="13">
        <v>80.1</v>
      </c>
      <c r="W3360" s="11" t="str">
        <f t="shared" si="1"/>
        <v>Benchmark|CaixaBank|Digital|2024</v>
      </c>
      <c r="X3360" s="15">
        <f>(MAX(0,MIN(1,1-(K3360-scaling_params!$B$2)/(scaling_params!$C$2-scaling_params!$B$2)))+MAX(0,MIN(1,(L3360-scaling_params!$B$3)/(scaling_params!$C$3-scaling_params!$B$3))))/2</f>
        <v>0.3338235294</v>
      </c>
      <c r="Y3360" s="15">
        <f>(MAX(0,MIN(1,(M3360-scaling_params!$B$4)/(scaling_params!$C$4-scaling_params!$B$4)))+MAX(0,MIN(1,(N3360-scaling_params!$B$5)/(scaling_params!$C$5-scaling_params!$B$5))))/2</f>
        <v>0.5083333333</v>
      </c>
      <c r="Z3360" s="15">
        <f>(MAX(0,MIN(1,(O3360-scaling_params!$B$6)/(scaling_params!$C$6-scaling_params!$B$6)))+MAX(0,MIN(1,1-(P3360-scaling_params!$B$7)/(scaling_params!$C$7-scaling_params!$B$7)))+MAX(0,MIN(1,(T3360-scaling_params!$B$11)/(scaling_params!$C$11-scaling_params!$B$11))))/3</f>
        <v>0.4983753202</v>
      </c>
      <c r="AA3360" s="15">
        <f>(MAX(0,MIN(1,1-(Q3360-scaling_params!$B$8)/(scaling_params!$C$8-scaling_params!$B$8)))+MAX(0,MIN(1,(R3360-scaling_params!$B$9)/(scaling_params!$C$9-scaling_params!$B$9)))+MAX(0,MIN(1,(S3360-scaling_params!$B$10)/(scaling_params!$C$10-scaling_params!$B$10))))/3</f>
        <v>0.42354295</v>
      </c>
      <c r="AB3360" s="15">
        <f>(MAX(0,MIN(1,(U3360-scaling_params!$B$12)/(scaling_params!$C$12-scaling_params!$B$12)))+MAX(0,MIN(1,(V3360-scaling_params!$B$13)/(scaling_params!$C$13-scaling_params!$B$13))))/2</f>
        <v>0.4836363636</v>
      </c>
      <c r="AC3360" s="13">
        <f>(scaling_params!$G$2*X3360+scaling_params!$G$3*Y3360+scaling_params!$G$4*Z3360+scaling_params!$G$5*AA3360+scaling_params!$G$6*AB3360)*100</f>
        <v>44.66377131</v>
      </c>
      <c r="AD3360" s="11" t="s">
        <v>684</v>
      </c>
      <c r="AE3360" s="11">
        <f t="shared" si="2"/>
        <v>1</v>
      </c>
    </row>
    <row r="3361" ht="15.75" customHeight="1">
      <c r="A3361" s="11" t="s">
        <v>864</v>
      </c>
      <c r="B3361" s="11" t="s">
        <v>785</v>
      </c>
      <c r="C3361" s="11" t="s">
        <v>449</v>
      </c>
      <c r="D3361" s="11" t="s">
        <v>174</v>
      </c>
      <c r="E3361" s="12">
        <v>2025.0</v>
      </c>
      <c r="F3361" s="11" t="s">
        <v>171</v>
      </c>
      <c r="G3361" s="11" t="s">
        <v>175</v>
      </c>
      <c r="H3361" s="11">
        <v>4.0</v>
      </c>
      <c r="I3361" s="13">
        <v>8.3</v>
      </c>
      <c r="J3361" s="11">
        <v>0.0</v>
      </c>
      <c r="K3361" s="13">
        <v>3.9</v>
      </c>
      <c r="L3361" s="13">
        <v>6.7</v>
      </c>
      <c r="M3361" s="11">
        <v>30.0</v>
      </c>
      <c r="N3361" s="14">
        <v>0.78</v>
      </c>
      <c r="O3361" s="13">
        <v>66.4</v>
      </c>
      <c r="P3361" s="13">
        <v>6.2</v>
      </c>
      <c r="Q3361" s="13">
        <v>16.7</v>
      </c>
      <c r="R3361" s="13">
        <v>14.8</v>
      </c>
      <c r="S3361" s="13">
        <v>3.5</v>
      </c>
      <c r="T3361" s="13">
        <v>3.8</v>
      </c>
      <c r="U3361" s="13">
        <v>1.6</v>
      </c>
      <c r="V3361" s="13">
        <v>70.7</v>
      </c>
      <c r="W3361" s="11" t="str">
        <f t="shared" si="1"/>
        <v>Benchmark|CaixaBank|Digital|2025</v>
      </c>
      <c r="X3361" s="15">
        <f>(MAX(0,MIN(1,1-(K3361-scaling_params!$B$2)/(scaling_params!$C$2-scaling_params!$B$2)))+MAX(0,MIN(1,(L3361-scaling_params!$B$3)/(scaling_params!$C$3-scaling_params!$B$3))))/2</f>
        <v>0.2887254902</v>
      </c>
      <c r="Y3361" s="15">
        <f>(MAX(0,MIN(1,(M3361-scaling_params!$B$4)/(scaling_params!$C$4-scaling_params!$B$4)))+MAX(0,MIN(1,(N3361-scaling_params!$B$5)/(scaling_params!$C$5-scaling_params!$B$5))))/2</f>
        <v>0.6291666667</v>
      </c>
      <c r="Z3361" s="15">
        <f>(MAX(0,MIN(1,(O3361-scaling_params!$B$6)/(scaling_params!$C$6-scaling_params!$B$6)))+MAX(0,MIN(1,1-(P3361-scaling_params!$B$7)/(scaling_params!$C$7-scaling_params!$B$7)))+MAX(0,MIN(1,(T3361-scaling_params!$B$11)/(scaling_params!$C$11-scaling_params!$B$11))))/3</f>
        <v>0.6510340609</v>
      </c>
      <c r="AA3361" s="15">
        <f>(MAX(0,MIN(1,1-(Q3361-scaling_params!$B$8)/(scaling_params!$C$8-scaling_params!$B$8)))+MAX(0,MIN(1,(R3361-scaling_params!$B$9)/(scaling_params!$C$9-scaling_params!$B$9)))+MAX(0,MIN(1,(S3361-scaling_params!$B$10)/(scaling_params!$C$10-scaling_params!$B$10))))/3</f>
        <v>0.5120800334</v>
      </c>
      <c r="AB3361" s="15">
        <f>(MAX(0,MIN(1,(U3361-scaling_params!$B$12)/(scaling_params!$C$12-scaling_params!$B$12)))+MAX(0,MIN(1,(V3361-scaling_params!$B$13)/(scaling_params!$C$13-scaling_params!$B$13))))/2</f>
        <v>0.3981818182</v>
      </c>
      <c r="AC3361" s="13">
        <f>(scaling_params!$G$2*X3361+scaling_params!$G$3*Y3361+scaling_params!$G$4*Z3361+scaling_params!$G$5*AA3361+scaling_params!$G$6*AB3361)*100</f>
        <v>50.58092016</v>
      </c>
      <c r="AD3361" s="11" t="s">
        <v>684</v>
      </c>
      <c r="AE3361" s="11">
        <f t="shared" si="2"/>
        <v>1</v>
      </c>
    </row>
    <row r="3362" ht="15.75" customHeight="1">
      <c r="A3362" s="11" t="s">
        <v>865</v>
      </c>
      <c r="B3362" s="11" t="s">
        <v>785</v>
      </c>
      <c r="C3362" s="11" t="s">
        <v>449</v>
      </c>
      <c r="D3362" s="11" t="s">
        <v>177</v>
      </c>
      <c r="E3362" s="12">
        <v>2024.0</v>
      </c>
      <c r="F3362" s="11" t="s">
        <v>166</v>
      </c>
      <c r="G3362" s="11" t="s">
        <v>172</v>
      </c>
      <c r="H3362" s="11">
        <v>5.0</v>
      </c>
      <c r="I3362" s="13">
        <v>8.6</v>
      </c>
      <c r="J3362" s="11">
        <v>0.0</v>
      </c>
      <c r="K3362" s="13">
        <v>2.7</v>
      </c>
      <c r="L3362" s="13">
        <v>5.3</v>
      </c>
      <c r="M3362" s="11">
        <v>-30.0</v>
      </c>
      <c r="N3362" s="14">
        <v>0.73</v>
      </c>
      <c r="O3362" s="13">
        <v>65.7</v>
      </c>
      <c r="P3362" s="13">
        <v>7.9</v>
      </c>
      <c r="Q3362" s="13">
        <v>16.4</v>
      </c>
      <c r="R3362" s="13">
        <v>10.8</v>
      </c>
      <c r="S3362" s="13">
        <v>3.7</v>
      </c>
      <c r="T3362" s="13">
        <v>2.3</v>
      </c>
      <c r="U3362" s="13">
        <v>1.5</v>
      </c>
      <c r="V3362" s="13">
        <v>67.0</v>
      </c>
      <c r="W3362" s="11" t="str">
        <f t="shared" si="1"/>
        <v>Benchmark|CaixaBank|Retail|2024</v>
      </c>
      <c r="X3362" s="15">
        <f>(MAX(0,MIN(1,1-(K3362-scaling_params!$B$2)/(scaling_params!$C$2-scaling_params!$B$2)))+MAX(0,MIN(1,(L3362-scaling_params!$B$3)/(scaling_params!$C$3-scaling_params!$B$3))))/2</f>
        <v>0.3857843137</v>
      </c>
      <c r="Y3362" s="15">
        <f>(MAX(0,MIN(1,(M3362-scaling_params!$B$4)/(scaling_params!$C$4-scaling_params!$B$4)))+MAX(0,MIN(1,(N3362-scaling_params!$B$5)/(scaling_params!$C$5-scaling_params!$B$5))))/2</f>
        <v>0.280952381</v>
      </c>
      <c r="Z3362" s="15">
        <f>(MAX(0,MIN(1,(O3362-scaling_params!$B$6)/(scaling_params!$C$6-scaling_params!$B$6)))+MAX(0,MIN(1,1-(P3362-scaling_params!$B$7)/(scaling_params!$C$7-scaling_params!$B$7)))+MAX(0,MIN(1,(T3362-scaling_params!$B$11)/(scaling_params!$C$11-scaling_params!$B$11))))/3</f>
        <v>0.3434726098</v>
      </c>
      <c r="AA3362" s="15">
        <f>(MAX(0,MIN(1,1-(Q3362-scaling_params!$B$8)/(scaling_params!$C$8-scaling_params!$B$8)))+MAX(0,MIN(1,(R3362-scaling_params!$B$9)/(scaling_params!$C$9-scaling_params!$B$9)))+MAX(0,MIN(1,(S3362-scaling_params!$B$10)/(scaling_params!$C$10-scaling_params!$B$10))))/3</f>
        <v>0.3742751416</v>
      </c>
      <c r="AB3362" s="15">
        <f>(MAX(0,MIN(1,(U3362-scaling_params!$B$12)/(scaling_params!$C$12-scaling_params!$B$12)))+MAX(0,MIN(1,(V3362-scaling_params!$B$13)/(scaling_params!$C$13-scaling_params!$B$13))))/2</f>
        <v>0.3395454545</v>
      </c>
      <c r="AC3362" s="13">
        <f>(scaling_params!$G$2*X3362+scaling_params!$G$3*Y3362+scaling_params!$G$4*Z3362+scaling_params!$G$5*AA3362+scaling_params!$G$6*AB3362)*100</f>
        <v>34.33379751</v>
      </c>
      <c r="AD3362" s="11" t="s">
        <v>684</v>
      </c>
      <c r="AE3362" s="11">
        <f t="shared" si="2"/>
        <v>1</v>
      </c>
    </row>
    <row r="3363" ht="15.75" customHeight="1">
      <c r="A3363" s="11" t="s">
        <v>865</v>
      </c>
      <c r="B3363" s="11" t="s">
        <v>785</v>
      </c>
      <c r="C3363" s="11" t="s">
        <v>449</v>
      </c>
      <c r="D3363" s="11" t="s">
        <v>177</v>
      </c>
      <c r="E3363" s="12">
        <v>2025.0</v>
      </c>
      <c r="F3363" s="11" t="s">
        <v>166</v>
      </c>
      <c r="G3363" s="11" t="s">
        <v>172</v>
      </c>
      <c r="H3363" s="11">
        <v>5.0</v>
      </c>
      <c r="I3363" s="13">
        <v>8.3</v>
      </c>
      <c r="J3363" s="11">
        <v>0.0</v>
      </c>
      <c r="K3363" s="13">
        <v>2.7</v>
      </c>
      <c r="L3363" s="13">
        <v>5.7</v>
      </c>
      <c r="M3363" s="11">
        <v>22.0</v>
      </c>
      <c r="N3363" s="14">
        <v>0.71</v>
      </c>
      <c r="O3363" s="13">
        <v>69.4</v>
      </c>
      <c r="P3363" s="13">
        <v>6.9</v>
      </c>
      <c r="Q3363" s="13">
        <v>15.8</v>
      </c>
      <c r="R3363" s="13">
        <v>13.1</v>
      </c>
      <c r="S3363" s="13">
        <v>3.5</v>
      </c>
      <c r="T3363" s="13">
        <v>3.3</v>
      </c>
      <c r="U3363" s="13">
        <v>1.5</v>
      </c>
      <c r="V3363" s="13">
        <v>64.3</v>
      </c>
      <c r="W3363" s="11" t="str">
        <f t="shared" si="1"/>
        <v>Benchmark|CaixaBank|Retail|2025</v>
      </c>
      <c r="X3363" s="15">
        <f>(MAX(0,MIN(1,1-(K3363-scaling_params!$B$2)/(scaling_params!$C$2-scaling_params!$B$2)))+MAX(0,MIN(1,(L3363-scaling_params!$B$3)/(scaling_params!$C$3-scaling_params!$B$3))))/2</f>
        <v>0.4151960784</v>
      </c>
      <c r="Y3363" s="15">
        <f>(MAX(0,MIN(1,(M3363-scaling_params!$B$4)/(scaling_params!$C$4-scaling_params!$B$4)))+MAX(0,MIN(1,(N3363-scaling_params!$B$5)/(scaling_params!$C$5-scaling_params!$B$5))))/2</f>
        <v>0.5035714286</v>
      </c>
      <c r="Z3363" s="15">
        <f>(MAX(0,MIN(1,(O3363-scaling_params!$B$6)/(scaling_params!$C$6-scaling_params!$B$6)))+MAX(0,MIN(1,1-(P3363-scaling_params!$B$7)/(scaling_params!$C$7-scaling_params!$B$7)))+MAX(0,MIN(1,(T3363-scaling_params!$B$11)/(scaling_params!$C$11-scaling_params!$B$11))))/3</f>
        <v>0.5898569007</v>
      </c>
      <c r="AA3363" s="15">
        <f>(MAX(0,MIN(1,1-(Q3363-scaling_params!$B$8)/(scaling_params!$C$8-scaling_params!$B$8)))+MAX(0,MIN(1,(R3363-scaling_params!$B$9)/(scaling_params!$C$9-scaling_params!$B$9)))+MAX(0,MIN(1,(S3363-scaling_params!$B$10)/(scaling_params!$C$10-scaling_params!$B$10))))/3</f>
        <v>0.4744409847</v>
      </c>
      <c r="AB3363" s="15">
        <f>(MAX(0,MIN(1,(U3363-scaling_params!$B$12)/(scaling_params!$C$12-scaling_params!$B$12)))+MAX(0,MIN(1,(V3363-scaling_params!$B$13)/(scaling_params!$C$13-scaling_params!$B$13))))/2</f>
        <v>0.315</v>
      </c>
      <c r="AC3363" s="13">
        <f>(scaling_params!$G$2*X3363+scaling_params!$G$3*Y3363+scaling_params!$G$4*Z3363+scaling_params!$G$5*AA3363+scaling_params!$G$6*AB3363)*100</f>
        <v>47.51983491</v>
      </c>
      <c r="AD3363" s="11" t="s">
        <v>684</v>
      </c>
      <c r="AE3363" s="11">
        <f t="shared" si="2"/>
        <v>1</v>
      </c>
    </row>
    <row r="3364" ht="15.75" customHeight="1">
      <c r="A3364" s="11" t="s">
        <v>866</v>
      </c>
      <c r="B3364" s="11" t="s">
        <v>785</v>
      </c>
      <c r="C3364" s="11" t="s">
        <v>449</v>
      </c>
      <c r="D3364" s="11" t="s">
        <v>165</v>
      </c>
      <c r="E3364" s="12">
        <v>2024.0</v>
      </c>
      <c r="F3364" s="11" t="s">
        <v>171</v>
      </c>
      <c r="G3364" s="11" t="s">
        <v>184</v>
      </c>
      <c r="H3364" s="11">
        <v>2.0</v>
      </c>
      <c r="I3364" s="13">
        <v>8.6</v>
      </c>
      <c r="J3364" s="11">
        <v>0.0</v>
      </c>
      <c r="K3364" s="13">
        <v>2.5</v>
      </c>
      <c r="L3364" s="13">
        <v>7.6</v>
      </c>
      <c r="M3364" s="11">
        <v>2.0</v>
      </c>
      <c r="N3364" s="14">
        <v>0.77</v>
      </c>
      <c r="O3364" s="13">
        <v>70.5</v>
      </c>
      <c r="P3364" s="13">
        <v>6.3</v>
      </c>
      <c r="Q3364" s="13">
        <v>16.0</v>
      </c>
      <c r="R3364" s="13">
        <v>12.2</v>
      </c>
      <c r="S3364" s="13">
        <v>4.0</v>
      </c>
      <c r="T3364" s="13">
        <v>4.1</v>
      </c>
      <c r="U3364" s="13">
        <v>1.6</v>
      </c>
      <c r="V3364" s="13">
        <v>71.0</v>
      </c>
      <c r="W3364" s="11" t="str">
        <f t="shared" si="1"/>
        <v>Benchmark|CaixaBank|Operations|2024</v>
      </c>
      <c r="X3364" s="15">
        <f>(MAX(0,MIN(1,1-(K3364-scaling_params!$B$2)/(scaling_params!$C$2-scaling_params!$B$2)))+MAX(0,MIN(1,(L3364-scaling_params!$B$3)/(scaling_params!$C$3-scaling_params!$B$3))))/2</f>
        <v>0.5882352941</v>
      </c>
      <c r="Y3364" s="15">
        <f>(MAX(0,MIN(1,(M3364-scaling_params!$B$4)/(scaling_params!$C$4-scaling_params!$B$4)))+MAX(0,MIN(1,(N3364-scaling_params!$B$5)/(scaling_params!$C$5-scaling_params!$B$5))))/2</f>
        <v>0.4833333333</v>
      </c>
      <c r="Z3364" s="15">
        <f>(MAX(0,MIN(1,(O3364-scaling_params!$B$6)/(scaling_params!$C$6-scaling_params!$B$6)))+MAX(0,MIN(1,1-(P3364-scaling_params!$B$7)/(scaling_params!$C$7-scaling_params!$B$7)))+MAX(0,MIN(1,(T3364-scaling_params!$B$11)/(scaling_params!$C$11-scaling_params!$B$11))))/3</f>
        <v>0.7382532462</v>
      </c>
      <c r="AA3364" s="15">
        <f>(MAX(0,MIN(1,1-(Q3364-scaling_params!$B$8)/(scaling_params!$C$8-scaling_params!$B$8)))+MAX(0,MIN(1,(R3364-scaling_params!$B$9)/(scaling_params!$C$9-scaling_params!$B$9)))+MAX(0,MIN(1,(S3364-scaling_params!$B$10)/(scaling_params!$C$10-scaling_params!$B$10))))/3</f>
        <v>0.4779101514</v>
      </c>
      <c r="AB3364" s="15">
        <f>(MAX(0,MIN(1,(U3364-scaling_params!$B$12)/(scaling_params!$C$12-scaling_params!$B$12)))+MAX(0,MIN(1,(V3364-scaling_params!$B$13)/(scaling_params!$C$13-scaling_params!$B$13))))/2</f>
        <v>0.4009090909</v>
      </c>
      <c r="AC3364" s="13">
        <f>(scaling_params!$G$2*X3364+scaling_params!$G$3*Y3364+scaling_params!$G$4*Z3364+scaling_params!$G$5*AA3364+scaling_params!$G$6*AB3364)*100</f>
        <v>55.67275997</v>
      </c>
      <c r="AD3364" s="11" t="s">
        <v>684</v>
      </c>
      <c r="AE3364" s="11">
        <f t="shared" si="2"/>
        <v>1</v>
      </c>
    </row>
    <row r="3365" ht="15.75" customHeight="1">
      <c r="A3365" s="11" t="s">
        <v>866</v>
      </c>
      <c r="B3365" s="11" t="s">
        <v>785</v>
      </c>
      <c r="C3365" s="11" t="s">
        <v>449</v>
      </c>
      <c r="D3365" s="11" t="s">
        <v>165</v>
      </c>
      <c r="E3365" s="12">
        <v>2025.0</v>
      </c>
      <c r="F3365" s="11" t="s">
        <v>171</v>
      </c>
      <c r="G3365" s="11" t="s">
        <v>184</v>
      </c>
      <c r="H3365" s="11">
        <v>2.0</v>
      </c>
      <c r="I3365" s="13">
        <v>8.3</v>
      </c>
      <c r="J3365" s="11">
        <v>0.0</v>
      </c>
      <c r="K3365" s="13">
        <v>2.0</v>
      </c>
      <c r="L3365" s="13">
        <v>7.5</v>
      </c>
      <c r="M3365" s="11">
        <v>3.0</v>
      </c>
      <c r="N3365" s="14">
        <v>0.8</v>
      </c>
      <c r="O3365" s="13">
        <v>74.2</v>
      </c>
      <c r="P3365" s="13">
        <v>5.8</v>
      </c>
      <c r="Q3365" s="13">
        <v>14.6</v>
      </c>
      <c r="R3365" s="13">
        <v>13.8</v>
      </c>
      <c r="S3365" s="13">
        <v>3.7</v>
      </c>
      <c r="T3365" s="13">
        <v>4.0</v>
      </c>
      <c r="U3365" s="13">
        <v>2.3</v>
      </c>
      <c r="V3365" s="13">
        <v>70.7</v>
      </c>
      <c r="W3365" s="11" t="str">
        <f t="shared" si="1"/>
        <v>Benchmark|CaixaBank|Operations|2025</v>
      </c>
      <c r="X3365" s="15">
        <f>(MAX(0,MIN(1,1-(K3365-scaling_params!$B$2)/(scaling_params!$C$2-scaling_params!$B$2)))+MAX(0,MIN(1,(L3365-scaling_params!$B$3)/(scaling_params!$C$3-scaling_params!$B$3))))/2</f>
        <v>0.6642156863</v>
      </c>
      <c r="Y3365" s="15">
        <f>(MAX(0,MIN(1,(M3365-scaling_params!$B$4)/(scaling_params!$C$4-scaling_params!$B$4)))+MAX(0,MIN(1,(N3365-scaling_params!$B$5)/(scaling_params!$C$5-scaling_params!$B$5))))/2</f>
        <v>0.5255952381</v>
      </c>
      <c r="Z3365" s="15">
        <f>(MAX(0,MIN(1,(O3365-scaling_params!$B$6)/(scaling_params!$C$6-scaling_params!$B$6)))+MAX(0,MIN(1,1-(P3365-scaling_params!$B$7)/(scaling_params!$C$7-scaling_params!$B$7)))+MAX(0,MIN(1,(T3365-scaling_params!$B$11)/(scaling_params!$C$11-scaling_params!$B$11))))/3</f>
        <v>0.8348305873</v>
      </c>
      <c r="AA3365" s="15">
        <f>(MAX(0,MIN(1,1-(Q3365-scaling_params!$B$8)/(scaling_params!$C$8-scaling_params!$B$8)))+MAX(0,MIN(1,(R3365-scaling_params!$B$9)/(scaling_params!$C$9-scaling_params!$B$9)))+MAX(0,MIN(1,(S3365-scaling_params!$B$10)/(scaling_params!$C$10-scaling_params!$B$10))))/3</f>
        <v>0.5690392382</v>
      </c>
      <c r="AB3365" s="15">
        <f>(MAX(0,MIN(1,(U3365-scaling_params!$B$12)/(scaling_params!$C$12-scaling_params!$B$12)))+MAX(0,MIN(1,(V3365-scaling_params!$B$13)/(scaling_params!$C$13-scaling_params!$B$13))))/2</f>
        <v>0.5731818182</v>
      </c>
      <c r="AC3365" s="13">
        <f>(scaling_params!$G$2*X3365+scaling_params!$G$3*Y3365+scaling_params!$G$4*Z3365+scaling_params!$G$5*AA3365+scaling_params!$G$6*AB3365)*100</f>
        <v>64.35771157</v>
      </c>
      <c r="AD3365" s="11" t="s">
        <v>684</v>
      </c>
      <c r="AE3365" s="11">
        <f t="shared" si="2"/>
        <v>1</v>
      </c>
    </row>
    <row r="3366" ht="15.75" customHeight="1">
      <c r="A3366" s="11" t="s">
        <v>867</v>
      </c>
      <c r="B3366" s="11" t="s">
        <v>785</v>
      </c>
      <c r="C3366" s="11" t="s">
        <v>449</v>
      </c>
      <c r="D3366" s="11" t="s">
        <v>165</v>
      </c>
      <c r="E3366" s="12">
        <v>2024.0</v>
      </c>
      <c r="F3366" s="11" t="s">
        <v>166</v>
      </c>
      <c r="G3366" s="11" t="s">
        <v>172</v>
      </c>
      <c r="H3366" s="11">
        <v>4.0</v>
      </c>
      <c r="I3366" s="13">
        <v>8.6</v>
      </c>
      <c r="J3366" s="11">
        <v>0.0</v>
      </c>
      <c r="K3366" s="13">
        <v>2.5</v>
      </c>
      <c r="L3366" s="13">
        <v>7.2</v>
      </c>
      <c r="M3366" s="11">
        <v>25.0</v>
      </c>
      <c r="N3366" s="14">
        <v>0.77</v>
      </c>
      <c r="O3366" s="13">
        <v>70.5</v>
      </c>
      <c r="P3366" s="13">
        <v>6.3</v>
      </c>
      <c r="Q3366" s="13">
        <v>16.0</v>
      </c>
      <c r="R3366" s="13">
        <v>12.2</v>
      </c>
      <c r="S3366" s="13">
        <v>4.4</v>
      </c>
      <c r="T3366" s="13">
        <v>4.3</v>
      </c>
      <c r="U3366" s="13">
        <v>1.6</v>
      </c>
      <c r="V3366" s="13">
        <v>75.9</v>
      </c>
      <c r="W3366" s="11" t="str">
        <f t="shared" si="1"/>
        <v>Benchmark|CaixaBank|Operations|2024</v>
      </c>
      <c r="X3366" s="15">
        <f>(MAX(0,MIN(1,1-(K3366-scaling_params!$B$2)/(scaling_params!$C$2-scaling_params!$B$2)))+MAX(0,MIN(1,(L3366-scaling_params!$B$3)/(scaling_params!$C$3-scaling_params!$B$3))))/2</f>
        <v>0.5588235294</v>
      </c>
      <c r="Y3366" s="15">
        <f>(MAX(0,MIN(1,(M3366-scaling_params!$B$4)/(scaling_params!$C$4-scaling_params!$B$4)))+MAX(0,MIN(1,(N3366-scaling_params!$B$5)/(scaling_params!$C$5-scaling_params!$B$5))))/2</f>
        <v>0.5928571429</v>
      </c>
      <c r="Z3366" s="15">
        <f>(MAX(0,MIN(1,(O3366-scaling_params!$B$6)/(scaling_params!$C$6-scaling_params!$B$6)))+MAX(0,MIN(1,1-(P3366-scaling_params!$B$7)/(scaling_params!$C$7-scaling_params!$B$7)))+MAX(0,MIN(1,(T3366-scaling_params!$B$11)/(scaling_params!$C$11-scaling_params!$B$11))))/3</f>
        <v>0.7573008652</v>
      </c>
      <c r="AA3366" s="15">
        <f>(MAX(0,MIN(1,1-(Q3366-scaling_params!$B$8)/(scaling_params!$C$8-scaling_params!$B$8)))+MAX(0,MIN(1,(R3366-scaling_params!$B$9)/(scaling_params!$C$9-scaling_params!$B$9)))+MAX(0,MIN(1,(S3366-scaling_params!$B$10)/(scaling_params!$C$10-scaling_params!$B$10))))/3</f>
        <v>0.5171258377</v>
      </c>
      <c r="AB3366" s="15">
        <f>(MAX(0,MIN(1,(U3366-scaling_params!$B$12)/(scaling_params!$C$12-scaling_params!$B$12)))+MAX(0,MIN(1,(V3366-scaling_params!$B$13)/(scaling_params!$C$13-scaling_params!$B$13))))/2</f>
        <v>0.4454545455</v>
      </c>
      <c r="AC3366" s="13">
        <f>(scaling_params!$G$2*X3366+scaling_params!$G$3*Y3366+scaling_params!$G$4*Z3366+scaling_params!$G$5*AA3366+scaling_params!$G$6*AB3366)*100</f>
        <v>59.21884451</v>
      </c>
      <c r="AD3366" s="11" t="s">
        <v>684</v>
      </c>
      <c r="AE3366" s="11">
        <f t="shared" si="2"/>
        <v>1</v>
      </c>
    </row>
    <row r="3367" ht="15.75" customHeight="1">
      <c r="A3367" s="11" t="s">
        <v>867</v>
      </c>
      <c r="B3367" s="11" t="s">
        <v>785</v>
      </c>
      <c r="C3367" s="11" t="s">
        <v>449</v>
      </c>
      <c r="D3367" s="11" t="s">
        <v>165</v>
      </c>
      <c r="E3367" s="12">
        <v>2025.0</v>
      </c>
      <c r="F3367" s="11" t="s">
        <v>166</v>
      </c>
      <c r="G3367" s="11" t="s">
        <v>172</v>
      </c>
      <c r="H3367" s="11">
        <v>4.0</v>
      </c>
      <c r="I3367" s="13">
        <v>8.3</v>
      </c>
      <c r="J3367" s="11">
        <v>0.0</v>
      </c>
      <c r="K3367" s="13">
        <v>2.0</v>
      </c>
      <c r="L3367" s="13">
        <v>6.9</v>
      </c>
      <c r="M3367" s="11">
        <v>2.0</v>
      </c>
      <c r="N3367" s="14">
        <v>0.85</v>
      </c>
      <c r="O3367" s="13">
        <v>74.2</v>
      </c>
      <c r="P3367" s="13">
        <v>5.8</v>
      </c>
      <c r="Q3367" s="13">
        <v>14.6</v>
      </c>
      <c r="R3367" s="13">
        <v>13.8</v>
      </c>
      <c r="S3367" s="13">
        <v>3.7</v>
      </c>
      <c r="T3367" s="13">
        <v>4.3</v>
      </c>
      <c r="U3367" s="13">
        <v>2.3</v>
      </c>
      <c r="V3367" s="13">
        <v>81.5</v>
      </c>
      <c r="W3367" s="11" t="str">
        <f t="shared" si="1"/>
        <v>Benchmark|CaixaBank|Operations|2025</v>
      </c>
      <c r="X3367" s="15">
        <f>(MAX(0,MIN(1,1-(K3367-scaling_params!$B$2)/(scaling_params!$C$2-scaling_params!$B$2)))+MAX(0,MIN(1,(L3367-scaling_params!$B$3)/(scaling_params!$C$3-scaling_params!$B$3))))/2</f>
        <v>0.6200980392</v>
      </c>
      <c r="Y3367" s="15">
        <f>(MAX(0,MIN(1,(M3367-scaling_params!$B$4)/(scaling_params!$C$4-scaling_params!$B$4)))+MAX(0,MIN(1,(N3367-scaling_params!$B$5)/(scaling_params!$C$5-scaling_params!$B$5))))/2</f>
        <v>0.5833333333</v>
      </c>
      <c r="Z3367" s="15">
        <f>(MAX(0,MIN(1,(O3367-scaling_params!$B$6)/(scaling_params!$C$6-scaling_params!$B$6)))+MAX(0,MIN(1,1-(P3367-scaling_params!$B$7)/(scaling_params!$C$7-scaling_params!$B$7)))+MAX(0,MIN(1,(T3367-scaling_params!$B$11)/(scaling_params!$C$11-scaling_params!$B$11))))/3</f>
        <v>0.8634020159</v>
      </c>
      <c r="AA3367" s="15">
        <f>(MAX(0,MIN(1,1-(Q3367-scaling_params!$B$8)/(scaling_params!$C$8-scaling_params!$B$8)))+MAX(0,MIN(1,(R3367-scaling_params!$B$9)/(scaling_params!$C$9-scaling_params!$B$9)))+MAX(0,MIN(1,(S3367-scaling_params!$B$10)/(scaling_params!$C$10-scaling_params!$B$10))))/3</f>
        <v>0.5690392382</v>
      </c>
      <c r="AB3367" s="15">
        <f>(MAX(0,MIN(1,(U3367-scaling_params!$B$12)/(scaling_params!$C$12-scaling_params!$B$12)))+MAX(0,MIN(1,(V3367-scaling_params!$B$13)/(scaling_params!$C$13-scaling_params!$B$13))))/2</f>
        <v>0.6713636364</v>
      </c>
      <c r="AC3367" s="13">
        <f>(scaling_params!$G$2*X3367+scaling_params!$G$3*Y3367+scaling_params!$G$4*Z3367+scaling_params!$G$5*AA3367+scaling_params!$G$6*AB3367)*100</f>
        <v>66.50776613</v>
      </c>
      <c r="AD3367" s="11" t="s">
        <v>684</v>
      </c>
      <c r="AE3367" s="11">
        <f t="shared" si="2"/>
        <v>1</v>
      </c>
    </row>
    <row r="3368" ht="15.75" customHeight="1">
      <c r="A3368" s="11" t="s">
        <v>868</v>
      </c>
      <c r="B3368" s="11" t="s">
        <v>785</v>
      </c>
      <c r="C3368" s="11" t="s">
        <v>449</v>
      </c>
      <c r="D3368" s="11" t="s">
        <v>165</v>
      </c>
      <c r="E3368" s="12">
        <v>2024.0</v>
      </c>
      <c r="F3368" s="11" t="s">
        <v>171</v>
      </c>
      <c r="G3368" s="11" t="s">
        <v>175</v>
      </c>
      <c r="H3368" s="11">
        <v>3.0</v>
      </c>
      <c r="I3368" s="13">
        <v>8.6</v>
      </c>
      <c r="J3368" s="11">
        <v>0.0</v>
      </c>
      <c r="K3368" s="13">
        <v>2.5</v>
      </c>
      <c r="L3368" s="13">
        <v>6.1</v>
      </c>
      <c r="M3368" s="11">
        <v>-4.0</v>
      </c>
      <c r="N3368" s="14">
        <v>0.78</v>
      </c>
      <c r="O3368" s="13">
        <v>70.5</v>
      </c>
      <c r="P3368" s="13">
        <v>6.3</v>
      </c>
      <c r="Q3368" s="13">
        <v>16.0</v>
      </c>
      <c r="R3368" s="13">
        <v>12.2</v>
      </c>
      <c r="S3368" s="13">
        <v>3.4</v>
      </c>
      <c r="T3368" s="13">
        <v>2.9</v>
      </c>
      <c r="U3368" s="13">
        <v>1.6</v>
      </c>
      <c r="V3368" s="13">
        <v>62.7</v>
      </c>
      <c r="W3368" s="11" t="str">
        <f t="shared" si="1"/>
        <v>Benchmark|CaixaBank|Operations|2024</v>
      </c>
      <c r="X3368" s="15">
        <f>(MAX(0,MIN(1,1-(K3368-scaling_params!$B$2)/(scaling_params!$C$2-scaling_params!$B$2)))+MAX(0,MIN(1,(L3368-scaling_params!$B$3)/(scaling_params!$C$3-scaling_params!$B$3))))/2</f>
        <v>0.4779411765</v>
      </c>
      <c r="Y3368" s="15">
        <f>(MAX(0,MIN(1,(M3368-scaling_params!$B$4)/(scaling_params!$C$4-scaling_params!$B$4)))+MAX(0,MIN(1,(N3368-scaling_params!$B$5)/(scaling_params!$C$5-scaling_params!$B$5))))/2</f>
        <v>0.4672619048</v>
      </c>
      <c r="Z3368" s="15">
        <f>(MAX(0,MIN(1,(O3368-scaling_params!$B$6)/(scaling_params!$C$6-scaling_params!$B$6)))+MAX(0,MIN(1,1-(P3368-scaling_params!$B$7)/(scaling_params!$C$7-scaling_params!$B$7)))+MAX(0,MIN(1,(T3368-scaling_params!$B$11)/(scaling_params!$C$11-scaling_params!$B$11))))/3</f>
        <v>0.6239675319</v>
      </c>
      <c r="AA3368" s="15">
        <f>(MAX(0,MIN(1,1-(Q3368-scaling_params!$B$8)/(scaling_params!$C$8-scaling_params!$B$8)))+MAX(0,MIN(1,(R3368-scaling_params!$B$9)/(scaling_params!$C$9-scaling_params!$B$9)))+MAX(0,MIN(1,(S3368-scaling_params!$B$10)/(scaling_params!$C$10-scaling_params!$B$10))))/3</f>
        <v>0.419086622</v>
      </c>
      <c r="AB3368" s="15">
        <f>(MAX(0,MIN(1,(U3368-scaling_params!$B$12)/(scaling_params!$C$12-scaling_params!$B$12)))+MAX(0,MIN(1,(V3368-scaling_params!$B$13)/(scaling_params!$C$13-scaling_params!$B$13))))/2</f>
        <v>0.3254545455</v>
      </c>
      <c r="AC3368" s="13">
        <f>(scaling_params!$G$2*X3368+scaling_params!$G$3*Y3368+scaling_params!$G$4*Z3368+scaling_params!$G$5*AA3368+scaling_params!$G$6*AB3368)*100</f>
        <v>48.09179759</v>
      </c>
      <c r="AD3368" s="11" t="s">
        <v>684</v>
      </c>
      <c r="AE3368" s="11">
        <f t="shared" si="2"/>
        <v>1</v>
      </c>
    </row>
    <row r="3369" ht="15.75" customHeight="1">
      <c r="A3369" s="11" t="s">
        <v>868</v>
      </c>
      <c r="B3369" s="11" t="s">
        <v>785</v>
      </c>
      <c r="C3369" s="11" t="s">
        <v>449</v>
      </c>
      <c r="D3369" s="11" t="s">
        <v>165</v>
      </c>
      <c r="E3369" s="12">
        <v>2025.0</v>
      </c>
      <c r="F3369" s="11" t="s">
        <v>171</v>
      </c>
      <c r="G3369" s="11" t="s">
        <v>175</v>
      </c>
      <c r="H3369" s="11">
        <v>3.0</v>
      </c>
      <c r="I3369" s="13">
        <v>8.3</v>
      </c>
      <c r="J3369" s="11">
        <v>0.0</v>
      </c>
      <c r="K3369" s="13">
        <v>2.0</v>
      </c>
      <c r="L3369" s="13">
        <v>4.6</v>
      </c>
      <c r="M3369" s="11">
        <v>1.0</v>
      </c>
      <c r="N3369" s="14">
        <v>0.74</v>
      </c>
      <c r="O3369" s="13">
        <v>74.2</v>
      </c>
      <c r="P3369" s="13">
        <v>5.8</v>
      </c>
      <c r="Q3369" s="13">
        <v>14.6</v>
      </c>
      <c r="R3369" s="13">
        <v>13.8</v>
      </c>
      <c r="S3369" s="13">
        <v>2.9</v>
      </c>
      <c r="T3369" s="13">
        <v>2.3</v>
      </c>
      <c r="U3369" s="13">
        <v>2.3</v>
      </c>
      <c r="V3369" s="13">
        <v>66.3</v>
      </c>
      <c r="W3369" s="11" t="str">
        <f t="shared" si="1"/>
        <v>Benchmark|CaixaBank|Operations|2025</v>
      </c>
      <c r="X3369" s="15">
        <f>(MAX(0,MIN(1,1-(K3369-scaling_params!$B$2)/(scaling_params!$C$2-scaling_params!$B$2)))+MAX(0,MIN(1,(L3369-scaling_params!$B$3)/(scaling_params!$C$3-scaling_params!$B$3))))/2</f>
        <v>0.4509803922</v>
      </c>
      <c r="Y3369" s="15">
        <f>(MAX(0,MIN(1,(M3369-scaling_params!$B$4)/(scaling_params!$C$4-scaling_params!$B$4)))+MAX(0,MIN(1,(N3369-scaling_params!$B$5)/(scaling_params!$C$5-scaling_params!$B$5))))/2</f>
        <v>0.4410714286</v>
      </c>
      <c r="Z3369" s="15">
        <f>(MAX(0,MIN(1,(O3369-scaling_params!$B$6)/(scaling_params!$C$6-scaling_params!$B$6)))+MAX(0,MIN(1,1-(P3369-scaling_params!$B$7)/(scaling_params!$C$7-scaling_params!$B$7)))+MAX(0,MIN(1,(T3369-scaling_params!$B$11)/(scaling_params!$C$11-scaling_params!$B$11))))/3</f>
        <v>0.6729258254</v>
      </c>
      <c r="AA3369" s="15">
        <f>(MAX(0,MIN(1,1-(Q3369-scaling_params!$B$8)/(scaling_params!$C$8-scaling_params!$B$8)))+MAX(0,MIN(1,(R3369-scaling_params!$B$9)/(scaling_params!$C$9-scaling_params!$B$9)))+MAX(0,MIN(1,(S3369-scaling_params!$B$10)/(scaling_params!$C$10-scaling_params!$B$10))))/3</f>
        <v>0.4906078657</v>
      </c>
      <c r="AB3369" s="15">
        <f>(MAX(0,MIN(1,(U3369-scaling_params!$B$12)/(scaling_params!$C$12-scaling_params!$B$12)))+MAX(0,MIN(1,(V3369-scaling_params!$B$13)/(scaling_params!$C$13-scaling_params!$B$13))))/2</f>
        <v>0.5331818182</v>
      </c>
      <c r="AC3369" s="13">
        <f>(scaling_params!$G$2*X3369+scaling_params!$G$3*Y3369+scaling_params!$G$4*Z3369+scaling_params!$G$5*AA3369+scaling_params!$G$6*AB3369)*100</f>
        <v>51.70321857</v>
      </c>
      <c r="AD3369" s="11" t="s">
        <v>684</v>
      </c>
      <c r="AE3369" s="11">
        <f t="shared" si="2"/>
        <v>1</v>
      </c>
    </row>
    <row r="3370" ht="15.75" customHeight="1">
      <c r="A3370" s="11" t="s">
        <v>869</v>
      </c>
      <c r="B3370" s="11" t="s">
        <v>785</v>
      </c>
      <c r="C3370" s="11" t="s">
        <v>449</v>
      </c>
      <c r="D3370" s="11" t="s">
        <v>177</v>
      </c>
      <c r="E3370" s="12">
        <v>2024.0</v>
      </c>
      <c r="F3370" s="11" t="s">
        <v>171</v>
      </c>
      <c r="G3370" s="11" t="s">
        <v>167</v>
      </c>
      <c r="H3370" s="11">
        <v>4.0</v>
      </c>
      <c r="I3370" s="13">
        <v>8.6</v>
      </c>
      <c r="J3370" s="11">
        <v>0.0</v>
      </c>
      <c r="K3370" s="13">
        <v>2.7</v>
      </c>
      <c r="L3370" s="13">
        <v>6.1</v>
      </c>
      <c r="M3370" s="11">
        <v>4.0</v>
      </c>
      <c r="N3370" s="14">
        <v>0.81</v>
      </c>
      <c r="O3370" s="13">
        <v>65.7</v>
      </c>
      <c r="P3370" s="13">
        <v>7.9</v>
      </c>
      <c r="Q3370" s="13">
        <v>16.4</v>
      </c>
      <c r="R3370" s="13">
        <v>10.8</v>
      </c>
      <c r="S3370" s="13">
        <v>3.6</v>
      </c>
      <c r="T3370" s="13">
        <v>3.5</v>
      </c>
      <c r="U3370" s="13">
        <v>1.5</v>
      </c>
      <c r="V3370" s="13">
        <v>61.7</v>
      </c>
      <c r="W3370" s="11" t="str">
        <f t="shared" si="1"/>
        <v>Benchmark|CaixaBank|Retail|2024</v>
      </c>
      <c r="X3370" s="15">
        <f>(MAX(0,MIN(1,1-(K3370-scaling_params!$B$2)/(scaling_params!$C$2-scaling_params!$B$2)))+MAX(0,MIN(1,(L3370-scaling_params!$B$3)/(scaling_params!$C$3-scaling_params!$B$3))))/2</f>
        <v>0.4446078431</v>
      </c>
      <c r="Y3370" s="15">
        <f>(MAX(0,MIN(1,(M3370-scaling_params!$B$4)/(scaling_params!$C$4-scaling_params!$B$4)))+MAX(0,MIN(1,(N3370-scaling_params!$B$5)/(scaling_params!$C$5-scaling_params!$B$5))))/2</f>
        <v>0.5428571429</v>
      </c>
      <c r="Z3370" s="15">
        <f>(MAX(0,MIN(1,(O3370-scaling_params!$B$6)/(scaling_params!$C$6-scaling_params!$B$6)))+MAX(0,MIN(1,1-(P3370-scaling_params!$B$7)/(scaling_params!$C$7-scaling_params!$B$7)))+MAX(0,MIN(1,(T3370-scaling_params!$B$11)/(scaling_params!$C$11-scaling_params!$B$11))))/3</f>
        <v>0.4577583241</v>
      </c>
      <c r="AA3370" s="15">
        <f>(MAX(0,MIN(1,1-(Q3370-scaling_params!$B$8)/(scaling_params!$C$8-scaling_params!$B$8)))+MAX(0,MIN(1,(R3370-scaling_params!$B$9)/(scaling_params!$C$9-scaling_params!$B$9)))+MAX(0,MIN(1,(S3370-scaling_params!$B$10)/(scaling_params!$C$10-scaling_params!$B$10))))/3</f>
        <v>0.36447122</v>
      </c>
      <c r="AB3370" s="15">
        <f>(MAX(0,MIN(1,(U3370-scaling_params!$B$12)/(scaling_params!$C$12-scaling_params!$B$12)))+MAX(0,MIN(1,(V3370-scaling_params!$B$13)/(scaling_params!$C$13-scaling_params!$B$13))))/2</f>
        <v>0.2913636364</v>
      </c>
      <c r="AC3370" s="13">
        <f>(scaling_params!$G$2*X3370+scaling_params!$G$3*Y3370+scaling_params!$G$4*Z3370+scaling_params!$G$5*AA3370+scaling_params!$G$6*AB3370)*100</f>
        <v>43.81553217</v>
      </c>
      <c r="AD3370" s="11" t="s">
        <v>684</v>
      </c>
      <c r="AE3370" s="11">
        <f t="shared" si="2"/>
        <v>1</v>
      </c>
    </row>
    <row r="3371" ht="15.75" customHeight="1">
      <c r="A3371" s="11" t="s">
        <v>869</v>
      </c>
      <c r="B3371" s="11" t="s">
        <v>785</v>
      </c>
      <c r="C3371" s="11" t="s">
        <v>449</v>
      </c>
      <c r="D3371" s="11" t="s">
        <v>177</v>
      </c>
      <c r="E3371" s="12">
        <v>2025.0</v>
      </c>
      <c r="F3371" s="11" t="s">
        <v>171</v>
      </c>
      <c r="G3371" s="11" t="s">
        <v>167</v>
      </c>
      <c r="H3371" s="11">
        <v>4.0</v>
      </c>
      <c r="I3371" s="13">
        <v>8.3</v>
      </c>
      <c r="J3371" s="11">
        <v>0.0</v>
      </c>
      <c r="K3371" s="13">
        <v>2.7</v>
      </c>
      <c r="L3371" s="13">
        <v>7.2</v>
      </c>
      <c r="M3371" s="11">
        <v>1.0</v>
      </c>
      <c r="N3371" s="14">
        <v>0.81</v>
      </c>
      <c r="O3371" s="13">
        <v>69.4</v>
      </c>
      <c r="P3371" s="13">
        <v>6.9</v>
      </c>
      <c r="Q3371" s="13">
        <v>15.8</v>
      </c>
      <c r="R3371" s="13">
        <v>13.1</v>
      </c>
      <c r="S3371" s="13">
        <v>3.7</v>
      </c>
      <c r="T3371" s="13">
        <v>3.4</v>
      </c>
      <c r="U3371" s="13">
        <v>1.5</v>
      </c>
      <c r="V3371" s="13">
        <v>78.8</v>
      </c>
      <c r="W3371" s="11" t="str">
        <f t="shared" si="1"/>
        <v>Benchmark|CaixaBank|Retail|2025</v>
      </c>
      <c r="X3371" s="15">
        <f>(MAX(0,MIN(1,1-(K3371-scaling_params!$B$2)/(scaling_params!$C$2-scaling_params!$B$2)))+MAX(0,MIN(1,(L3371-scaling_params!$B$3)/(scaling_params!$C$3-scaling_params!$B$3))))/2</f>
        <v>0.5254901961</v>
      </c>
      <c r="Y3371" s="15">
        <f>(MAX(0,MIN(1,(M3371-scaling_params!$B$4)/(scaling_params!$C$4-scaling_params!$B$4)))+MAX(0,MIN(1,(N3371-scaling_params!$B$5)/(scaling_params!$C$5-scaling_params!$B$5))))/2</f>
        <v>0.5285714286</v>
      </c>
      <c r="Z3371" s="15">
        <f>(MAX(0,MIN(1,(O3371-scaling_params!$B$6)/(scaling_params!$C$6-scaling_params!$B$6)))+MAX(0,MIN(1,1-(P3371-scaling_params!$B$7)/(scaling_params!$C$7-scaling_params!$B$7)))+MAX(0,MIN(1,(T3371-scaling_params!$B$11)/(scaling_params!$C$11-scaling_params!$B$11))))/3</f>
        <v>0.5993807103</v>
      </c>
      <c r="AA3371" s="15">
        <f>(MAX(0,MIN(1,1-(Q3371-scaling_params!$B$8)/(scaling_params!$C$8-scaling_params!$B$8)))+MAX(0,MIN(1,(R3371-scaling_params!$B$9)/(scaling_params!$C$9-scaling_params!$B$9)))+MAX(0,MIN(1,(S3371-scaling_params!$B$10)/(scaling_params!$C$10-scaling_params!$B$10))))/3</f>
        <v>0.4940488278</v>
      </c>
      <c r="AB3371" s="15">
        <f>(MAX(0,MIN(1,(U3371-scaling_params!$B$12)/(scaling_params!$C$12-scaling_params!$B$12)))+MAX(0,MIN(1,(V3371-scaling_params!$B$13)/(scaling_params!$C$13-scaling_params!$B$13))))/2</f>
        <v>0.4468181818</v>
      </c>
      <c r="AC3371" s="13">
        <f>(scaling_params!$G$2*X3371+scaling_params!$G$3*Y3371+scaling_params!$G$4*Z3371+scaling_params!$G$5*AA3371+scaling_params!$G$6*AB3371)*100</f>
        <v>52.82360879</v>
      </c>
      <c r="AD3371" s="11" t="s">
        <v>684</v>
      </c>
      <c r="AE3371" s="11">
        <f t="shared" si="2"/>
        <v>1</v>
      </c>
    </row>
    <row r="3372" ht="15.75" customHeight="1">
      <c r="A3372" s="11" t="s">
        <v>870</v>
      </c>
      <c r="B3372" s="11" t="s">
        <v>785</v>
      </c>
      <c r="C3372" s="11" t="s">
        <v>449</v>
      </c>
      <c r="D3372" s="11" t="s">
        <v>165</v>
      </c>
      <c r="E3372" s="12">
        <v>2024.0</v>
      </c>
      <c r="F3372" s="11" t="s">
        <v>166</v>
      </c>
      <c r="G3372" s="11" t="s">
        <v>175</v>
      </c>
      <c r="H3372" s="11">
        <v>5.0</v>
      </c>
      <c r="I3372" s="13">
        <v>8.6</v>
      </c>
      <c r="J3372" s="11">
        <v>0.0</v>
      </c>
      <c r="K3372" s="13">
        <v>2.5</v>
      </c>
      <c r="L3372" s="13">
        <v>6.7</v>
      </c>
      <c r="M3372" s="11">
        <v>18.0</v>
      </c>
      <c r="N3372" s="14">
        <v>0.76</v>
      </c>
      <c r="O3372" s="13">
        <v>70.5</v>
      </c>
      <c r="P3372" s="13">
        <v>6.3</v>
      </c>
      <c r="Q3372" s="13">
        <v>16.0</v>
      </c>
      <c r="R3372" s="13">
        <v>12.2</v>
      </c>
      <c r="S3372" s="13">
        <v>3.4</v>
      </c>
      <c r="T3372" s="13">
        <v>2.8</v>
      </c>
      <c r="U3372" s="13">
        <v>1.6</v>
      </c>
      <c r="V3372" s="13">
        <v>64.4</v>
      </c>
      <c r="W3372" s="11" t="str">
        <f t="shared" si="1"/>
        <v>Benchmark|CaixaBank|Operations|2024</v>
      </c>
      <c r="X3372" s="15">
        <f>(MAX(0,MIN(1,1-(K3372-scaling_params!$B$2)/(scaling_params!$C$2-scaling_params!$B$2)))+MAX(0,MIN(1,(L3372-scaling_params!$B$3)/(scaling_params!$C$3-scaling_params!$B$3))))/2</f>
        <v>0.5220588235</v>
      </c>
      <c r="Y3372" s="15">
        <f>(MAX(0,MIN(1,(M3372-scaling_params!$B$4)/(scaling_params!$C$4-scaling_params!$B$4)))+MAX(0,MIN(1,(N3372-scaling_params!$B$5)/(scaling_params!$C$5-scaling_params!$B$5))))/2</f>
        <v>0.5470238095</v>
      </c>
      <c r="Z3372" s="15">
        <f>(MAX(0,MIN(1,(O3372-scaling_params!$B$6)/(scaling_params!$C$6-scaling_params!$B$6)))+MAX(0,MIN(1,1-(P3372-scaling_params!$B$7)/(scaling_params!$C$7-scaling_params!$B$7)))+MAX(0,MIN(1,(T3372-scaling_params!$B$11)/(scaling_params!$C$11-scaling_params!$B$11))))/3</f>
        <v>0.6144437224</v>
      </c>
      <c r="AA3372" s="15">
        <f>(MAX(0,MIN(1,1-(Q3372-scaling_params!$B$8)/(scaling_params!$C$8-scaling_params!$B$8)))+MAX(0,MIN(1,(R3372-scaling_params!$B$9)/(scaling_params!$C$9-scaling_params!$B$9)))+MAX(0,MIN(1,(S3372-scaling_params!$B$10)/(scaling_params!$C$10-scaling_params!$B$10))))/3</f>
        <v>0.419086622</v>
      </c>
      <c r="AB3372" s="15">
        <f>(MAX(0,MIN(1,(U3372-scaling_params!$B$12)/(scaling_params!$C$12-scaling_params!$B$12)))+MAX(0,MIN(1,(V3372-scaling_params!$B$13)/(scaling_params!$C$13-scaling_params!$B$13))))/2</f>
        <v>0.3409090909</v>
      </c>
      <c r="AC3372" s="13">
        <f>(scaling_params!$G$2*X3372+scaling_params!$G$3*Y3372+scaling_params!$G$4*Z3372+scaling_params!$G$5*AA3372+scaling_params!$G$6*AB3372)*100</f>
        <v>50.96152117</v>
      </c>
      <c r="AD3372" s="11" t="s">
        <v>684</v>
      </c>
      <c r="AE3372" s="11">
        <f t="shared" si="2"/>
        <v>1</v>
      </c>
    </row>
    <row r="3373" ht="15.75" customHeight="1">
      <c r="A3373" s="11" t="s">
        <v>870</v>
      </c>
      <c r="B3373" s="11" t="s">
        <v>785</v>
      </c>
      <c r="C3373" s="11" t="s">
        <v>449</v>
      </c>
      <c r="D3373" s="11" t="s">
        <v>165</v>
      </c>
      <c r="E3373" s="12">
        <v>2025.0</v>
      </c>
      <c r="F3373" s="11" t="s">
        <v>166</v>
      </c>
      <c r="G3373" s="11" t="s">
        <v>175</v>
      </c>
      <c r="H3373" s="11">
        <v>5.0</v>
      </c>
      <c r="I3373" s="13">
        <v>8.3</v>
      </c>
      <c r="J3373" s="11">
        <v>0.0</v>
      </c>
      <c r="K3373" s="13">
        <v>2.0</v>
      </c>
      <c r="L3373" s="13">
        <v>6.3</v>
      </c>
      <c r="M3373" s="11">
        <v>4.0</v>
      </c>
      <c r="N3373" s="14">
        <v>0.8</v>
      </c>
      <c r="O3373" s="13">
        <v>74.2</v>
      </c>
      <c r="P3373" s="13">
        <v>5.8</v>
      </c>
      <c r="Q3373" s="13">
        <v>14.6</v>
      </c>
      <c r="R3373" s="13">
        <v>13.8</v>
      </c>
      <c r="S3373" s="13">
        <v>2.9</v>
      </c>
      <c r="T3373" s="13">
        <v>3.4</v>
      </c>
      <c r="U3373" s="13">
        <v>2.3</v>
      </c>
      <c r="V3373" s="13">
        <v>61.4</v>
      </c>
      <c r="W3373" s="11" t="str">
        <f t="shared" si="1"/>
        <v>Benchmark|CaixaBank|Operations|2025</v>
      </c>
      <c r="X3373" s="15">
        <f>(MAX(0,MIN(1,1-(K3373-scaling_params!$B$2)/(scaling_params!$C$2-scaling_params!$B$2)))+MAX(0,MIN(1,(L3373-scaling_params!$B$3)/(scaling_params!$C$3-scaling_params!$B$3))))/2</f>
        <v>0.5759803922</v>
      </c>
      <c r="Y3373" s="15">
        <f>(MAX(0,MIN(1,(M3373-scaling_params!$B$4)/(scaling_params!$C$4-scaling_params!$B$4)))+MAX(0,MIN(1,(N3373-scaling_params!$B$5)/(scaling_params!$C$5-scaling_params!$B$5))))/2</f>
        <v>0.5303571429</v>
      </c>
      <c r="Z3373" s="15">
        <f>(MAX(0,MIN(1,(O3373-scaling_params!$B$6)/(scaling_params!$C$6-scaling_params!$B$6)))+MAX(0,MIN(1,1-(P3373-scaling_params!$B$7)/(scaling_params!$C$7-scaling_params!$B$7)))+MAX(0,MIN(1,(T3373-scaling_params!$B$11)/(scaling_params!$C$11-scaling_params!$B$11))))/3</f>
        <v>0.7776877302</v>
      </c>
      <c r="AA3373" s="15">
        <f>(MAX(0,MIN(1,1-(Q3373-scaling_params!$B$8)/(scaling_params!$C$8-scaling_params!$B$8)))+MAX(0,MIN(1,(R3373-scaling_params!$B$9)/(scaling_params!$C$9-scaling_params!$B$9)))+MAX(0,MIN(1,(S3373-scaling_params!$B$10)/(scaling_params!$C$10-scaling_params!$B$10))))/3</f>
        <v>0.4906078657</v>
      </c>
      <c r="AB3373" s="15">
        <f>(MAX(0,MIN(1,(U3373-scaling_params!$B$12)/(scaling_params!$C$12-scaling_params!$B$12)))+MAX(0,MIN(1,(V3373-scaling_params!$B$13)/(scaling_params!$C$13-scaling_params!$B$13))))/2</f>
        <v>0.4886363636</v>
      </c>
      <c r="AC3373" s="13">
        <f>(scaling_params!$G$2*X3373+scaling_params!$G$3*Y3373+scaling_params!$G$4*Z3373+scaling_params!$G$5*AA3373+scaling_params!$G$6*AB3373)*100</f>
        <v>58.67520126</v>
      </c>
      <c r="AD3373" s="11" t="s">
        <v>684</v>
      </c>
      <c r="AE3373" s="11">
        <f t="shared" si="2"/>
        <v>1</v>
      </c>
    </row>
    <row r="3374" ht="15.75" customHeight="1">
      <c r="A3374" s="11" t="s">
        <v>871</v>
      </c>
      <c r="B3374" s="11" t="s">
        <v>785</v>
      </c>
      <c r="C3374" s="11" t="s">
        <v>449</v>
      </c>
      <c r="D3374" s="11" t="s">
        <v>177</v>
      </c>
      <c r="E3374" s="12">
        <v>2024.0</v>
      </c>
      <c r="F3374" s="11" t="s">
        <v>166</v>
      </c>
      <c r="G3374" s="11" t="s">
        <v>172</v>
      </c>
      <c r="H3374" s="11">
        <v>3.0</v>
      </c>
      <c r="I3374" s="13">
        <v>8.6</v>
      </c>
      <c r="J3374" s="11">
        <v>0.0</v>
      </c>
      <c r="K3374" s="13">
        <v>2.7</v>
      </c>
      <c r="L3374" s="13">
        <v>6.4</v>
      </c>
      <c r="M3374" s="11">
        <v>-4.0</v>
      </c>
      <c r="N3374" s="14">
        <v>0.77</v>
      </c>
      <c r="O3374" s="13">
        <v>65.7</v>
      </c>
      <c r="P3374" s="13">
        <v>7.9</v>
      </c>
      <c r="Q3374" s="13">
        <v>16.4</v>
      </c>
      <c r="R3374" s="13">
        <v>10.8</v>
      </c>
      <c r="S3374" s="13">
        <v>4.2</v>
      </c>
      <c r="T3374" s="13">
        <v>3.9</v>
      </c>
      <c r="U3374" s="13">
        <v>1.5</v>
      </c>
      <c r="V3374" s="13">
        <v>79.1</v>
      </c>
      <c r="W3374" s="11" t="str">
        <f t="shared" si="1"/>
        <v>Benchmark|CaixaBank|Retail|2024</v>
      </c>
      <c r="X3374" s="15">
        <f>(MAX(0,MIN(1,1-(K3374-scaling_params!$B$2)/(scaling_params!$C$2-scaling_params!$B$2)))+MAX(0,MIN(1,(L3374-scaling_params!$B$3)/(scaling_params!$C$3-scaling_params!$B$3))))/2</f>
        <v>0.4666666667</v>
      </c>
      <c r="Y3374" s="15">
        <f>(MAX(0,MIN(1,(M3374-scaling_params!$B$4)/(scaling_params!$C$4-scaling_params!$B$4)))+MAX(0,MIN(1,(N3374-scaling_params!$B$5)/(scaling_params!$C$5-scaling_params!$B$5))))/2</f>
        <v>0.4547619048</v>
      </c>
      <c r="Z3374" s="15">
        <f>(MAX(0,MIN(1,(O3374-scaling_params!$B$6)/(scaling_params!$C$6-scaling_params!$B$6)))+MAX(0,MIN(1,1-(P3374-scaling_params!$B$7)/(scaling_params!$C$7-scaling_params!$B$7)))+MAX(0,MIN(1,(T3374-scaling_params!$B$11)/(scaling_params!$C$11-scaling_params!$B$11))))/3</f>
        <v>0.4958535622</v>
      </c>
      <c r="AA3374" s="15">
        <f>(MAX(0,MIN(1,1-(Q3374-scaling_params!$B$8)/(scaling_params!$C$8-scaling_params!$B$8)))+MAX(0,MIN(1,(R3374-scaling_params!$B$9)/(scaling_params!$C$9-scaling_params!$B$9)))+MAX(0,MIN(1,(S3374-scaling_params!$B$10)/(scaling_params!$C$10-scaling_params!$B$10))))/3</f>
        <v>0.4232947494</v>
      </c>
      <c r="AB3374" s="15">
        <f>(MAX(0,MIN(1,(U3374-scaling_params!$B$12)/(scaling_params!$C$12-scaling_params!$B$12)))+MAX(0,MIN(1,(V3374-scaling_params!$B$13)/(scaling_params!$C$13-scaling_params!$B$13))))/2</f>
        <v>0.4495454545</v>
      </c>
      <c r="AC3374" s="13">
        <f>(scaling_params!$G$2*X3374+scaling_params!$G$3*Y3374+scaling_params!$G$4*Z3374+scaling_params!$G$5*AA3374+scaling_params!$G$6*AB3374)*100</f>
        <v>46.06075409</v>
      </c>
      <c r="AD3374" s="11" t="s">
        <v>684</v>
      </c>
      <c r="AE3374" s="11">
        <f t="shared" si="2"/>
        <v>1</v>
      </c>
    </row>
    <row r="3375" ht="15.75" customHeight="1">
      <c r="A3375" s="11" t="s">
        <v>871</v>
      </c>
      <c r="B3375" s="11" t="s">
        <v>785</v>
      </c>
      <c r="C3375" s="11" t="s">
        <v>449</v>
      </c>
      <c r="D3375" s="11" t="s">
        <v>177</v>
      </c>
      <c r="E3375" s="12">
        <v>2025.0</v>
      </c>
      <c r="F3375" s="11" t="s">
        <v>166</v>
      </c>
      <c r="G3375" s="11" t="s">
        <v>172</v>
      </c>
      <c r="H3375" s="11">
        <v>3.0</v>
      </c>
      <c r="I3375" s="13">
        <v>8.3</v>
      </c>
      <c r="J3375" s="11">
        <v>0.0</v>
      </c>
      <c r="K3375" s="13">
        <v>2.7</v>
      </c>
      <c r="L3375" s="13">
        <v>5.9</v>
      </c>
      <c r="M3375" s="11">
        <v>20.0</v>
      </c>
      <c r="N3375" s="14">
        <v>0.81</v>
      </c>
      <c r="O3375" s="13">
        <v>69.4</v>
      </c>
      <c r="P3375" s="13">
        <v>6.9</v>
      </c>
      <c r="Q3375" s="13">
        <v>15.8</v>
      </c>
      <c r="R3375" s="13">
        <v>13.1</v>
      </c>
      <c r="S3375" s="13">
        <v>3.6</v>
      </c>
      <c r="T3375" s="13">
        <v>3.5</v>
      </c>
      <c r="U3375" s="13">
        <v>1.5</v>
      </c>
      <c r="V3375" s="13">
        <v>75.7</v>
      </c>
      <c r="W3375" s="11" t="str">
        <f t="shared" si="1"/>
        <v>Benchmark|CaixaBank|Retail|2025</v>
      </c>
      <c r="X3375" s="15">
        <f>(MAX(0,MIN(1,1-(K3375-scaling_params!$B$2)/(scaling_params!$C$2-scaling_params!$B$2)))+MAX(0,MIN(1,(L3375-scaling_params!$B$3)/(scaling_params!$C$3-scaling_params!$B$3))))/2</f>
        <v>0.4299019608</v>
      </c>
      <c r="Y3375" s="15">
        <f>(MAX(0,MIN(1,(M3375-scaling_params!$B$4)/(scaling_params!$C$4-scaling_params!$B$4)))+MAX(0,MIN(1,(N3375-scaling_params!$B$5)/(scaling_params!$C$5-scaling_params!$B$5))))/2</f>
        <v>0.619047619</v>
      </c>
      <c r="Z3375" s="15">
        <f>(MAX(0,MIN(1,(O3375-scaling_params!$B$6)/(scaling_params!$C$6-scaling_params!$B$6)))+MAX(0,MIN(1,1-(P3375-scaling_params!$B$7)/(scaling_params!$C$7-scaling_params!$B$7)))+MAX(0,MIN(1,(T3375-scaling_params!$B$11)/(scaling_params!$C$11-scaling_params!$B$11))))/3</f>
        <v>0.6089045198</v>
      </c>
      <c r="AA3375" s="15">
        <f>(MAX(0,MIN(1,1-(Q3375-scaling_params!$B$8)/(scaling_params!$C$8-scaling_params!$B$8)))+MAX(0,MIN(1,(R3375-scaling_params!$B$9)/(scaling_params!$C$9-scaling_params!$B$9)))+MAX(0,MIN(1,(S3375-scaling_params!$B$10)/(scaling_params!$C$10-scaling_params!$B$10))))/3</f>
        <v>0.4842449062</v>
      </c>
      <c r="AB3375" s="15">
        <f>(MAX(0,MIN(1,(U3375-scaling_params!$B$12)/(scaling_params!$C$12-scaling_params!$B$12)))+MAX(0,MIN(1,(V3375-scaling_params!$B$13)/(scaling_params!$C$13-scaling_params!$B$13))))/2</f>
        <v>0.4186363636</v>
      </c>
      <c r="AC3375" s="13">
        <f>(scaling_params!$G$2*X3375+scaling_params!$G$3*Y3375+scaling_params!$G$4*Z3375+scaling_params!$G$5*AA3375+scaling_params!$G$6*AB3375)*100</f>
        <v>52.42219078</v>
      </c>
      <c r="AD3375" s="11" t="s">
        <v>684</v>
      </c>
      <c r="AE3375" s="11">
        <f t="shared" si="2"/>
        <v>1</v>
      </c>
    </row>
    <row r="3376" ht="15.75" customHeight="1">
      <c r="A3376" s="11" t="s">
        <v>872</v>
      </c>
      <c r="B3376" s="11" t="s">
        <v>785</v>
      </c>
      <c r="C3376" s="11" t="s">
        <v>449</v>
      </c>
      <c r="D3376" s="11" t="s">
        <v>170</v>
      </c>
      <c r="E3376" s="12">
        <v>2024.0</v>
      </c>
      <c r="F3376" s="11" t="s">
        <v>166</v>
      </c>
      <c r="G3376" s="11" t="s">
        <v>175</v>
      </c>
      <c r="H3376" s="11">
        <v>3.0</v>
      </c>
      <c r="I3376" s="13">
        <v>8.6</v>
      </c>
      <c r="J3376" s="11">
        <v>0.0</v>
      </c>
      <c r="K3376" s="13">
        <v>3.2</v>
      </c>
      <c r="L3376" s="13">
        <v>7.8</v>
      </c>
      <c r="M3376" s="11">
        <v>17.0</v>
      </c>
      <c r="N3376" s="14">
        <v>0.81</v>
      </c>
      <c r="O3376" s="13">
        <v>70.8</v>
      </c>
      <c r="P3376" s="13">
        <v>7.1</v>
      </c>
      <c r="Q3376" s="13">
        <v>14.1</v>
      </c>
      <c r="R3376" s="13">
        <v>14.4</v>
      </c>
      <c r="S3376" s="13">
        <v>4.2</v>
      </c>
      <c r="T3376" s="13">
        <v>4.6</v>
      </c>
      <c r="U3376" s="13">
        <v>2.2</v>
      </c>
      <c r="V3376" s="13">
        <v>82.8</v>
      </c>
      <c r="W3376" s="11" t="str">
        <f t="shared" si="1"/>
        <v>Benchmark|CaixaBank|Risk|2024</v>
      </c>
      <c r="X3376" s="15">
        <f>(MAX(0,MIN(1,1-(K3376-scaling_params!$B$2)/(scaling_params!$C$2-scaling_params!$B$2)))+MAX(0,MIN(1,(L3376-scaling_params!$B$3)/(scaling_params!$C$3-scaling_params!$B$3))))/2</f>
        <v>0.4862745098</v>
      </c>
      <c r="Y3376" s="15">
        <f>(MAX(0,MIN(1,(M3376-scaling_params!$B$4)/(scaling_params!$C$4-scaling_params!$B$4)))+MAX(0,MIN(1,(N3376-scaling_params!$B$5)/(scaling_params!$C$5-scaling_params!$B$5))))/2</f>
        <v>0.6047619048</v>
      </c>
      <c r="Z3376" s="15">
        <f>(MAX(0,MIN(1,(O3376-scaling_params!$B$6)/(scaling_params!$C$6-scaling_params!$B$6)))+MAX(0,MIN(1,1-(P3376-scaling_params!$B$7)/(scaling_params!$C$7-scaling_params!$B$7)))+MAX(0,MIN(1,(T3376-scaling_params!$B$11)/(scaling_params!$C$11-scaling_params!$B$11))))/3</f>
        <v>0.7187507168</v>
      </c>
      <c r="AA3376" s="15">
        <f>(MAX(0,MIN(1,1-(Q3376-scaling_params!$B$8)/(scaling_params!$C$8-scaling_params!$B$8)))+MAX(0,MIN(1,(R3376-scaling_params!$B$9)/(scaling_params!$C$9-scaling_params!$B$9)))+MAX(0,MIN(1,(S3376-scaling_params!$B$10)/(scaling_params!$C$10-scaling_params!$B$10))))/3</f>
        <v>0.6623146957</v>
      </c>
      <c r="AB3376" s="15">
        <f>(MAX(0,MIN(1,(U3376-scaling_params!$B$12)/(scaling_params!$C$12-scaling_params!$B$12)))+MAX(0,MIN(1,(V3376-scaling_params!$B$13)/(scaling_params!$C$13-scaling_params!$B$13))))/2</f>
        <v>0.6581818182</v>
      </c>
      <c r="AC3376" s="13">
        <f>(scaling_params!$G$2*X3376+scaling_params!$G$3*Y3376+scaling_params!$G$4*Z3376+scaling_params!$G$5*AA3376+scaling_params!$G$6*AB3376)*100</f>
        <v>61.95328169</v>
      </c>
      <c r="AD3376" s="11" t="s">
        <v>684</v>
      </c>
      <c r="AE3376" s="11">
        <f t="shared" si="2"/>
        <v>1</v>
      </c>
    </row>
    <row r="3377" ht="15.75" customHeight="1">
      <c r="A3377" s="11" t="s">
        <v>872</v>
      </c>
      <c r="B3377" s="11" t="s">
        <v>785</v>
      </c>
      <c r="C3377" s="11" t="s">
        <v>449</v>
      </c>
      <c r="D3377" s="11" t="s">
        <v>170</v>
      </c>
      <c r="E3377" s="12">
        <v>2025.0</v>
      </c>
      <c r="F3377" s="11" t="s">
        <v>166</v>
      </c>
      <c r="G3377" s="11" t="s">
        <v>175</v>
      </c>
      <c r="H3377" s="11">
        <v>3.0</v>
      </c>
      <c r="I3377" s="13">
        <v>8.3</v>
      </c>
      <c r="J3377" s="11">
        <v>0.0</v>
      </c>
      <c r="K3377" s="13">
        <v>1.0</v>
      </c>
      <c r="L3377" s="13">
        <v>7.9</v>
      </c>
      <c r="M3377" s="11">
        <v>21.0</v>
      </c>
      <c r="N3377" s="14">
        <v>0.84</v>
      </c>
      <c r="O3377" s="13">
        <v>72.3</v>
      </c>
      <c r="P3377" s="13">
        <v>7.0</v>
      </c>
      <c r="Q3377" s="13">
        <v>13.1</v>
      </c>
      <c r="R3377" s="13">
        <v>15.2</v>
      </c>
      <c r="S3377" s="13">
        <v>4.2</v>
      </c>
      <c r="T3377" s="13">
        <v>3.2</v>
      </c>
      <c r="U3377" s="13">
        <v>1.6</v>
      </c>
      <c r="V3377" s="13">
        <v>62.7</v>
      </c>
      <c r="W3377" s="11" t="str">
        <f t="shared" si="1"/>
        <v>Benchmark|CaixaBank|Risk|2025</v>
      </c>
      <c r="X3377" s="15">
        <f>(MAX(0,MIN(1,1-(K3377-scaling_params!$B$2)/(scaling_params!$C$2-scaling_params!$B$2)))+MAX(0,MIN(1,(L3377-scaling_params!$B$3)/(scaling_params!$C$3-scaling_params!$B$3))))/2</f>
        <v>0.8602941176</v>
      </c>
      <c r="Y3377" s="15">
        <f>(MAX(0,MIN(1,(M3377-scaling_params!$B$4)/(scaling_params!$C$4-scaling_params!$B$4)))+MAX(0,MIN(1,(N3377-scaling_params!$B$5)/(scaling_params!$C$5-scaling_params!$B$5))))/2</f>
        <v>0.6613095238</v>
      </c>
      <c r="Z3377" s="15">
        <f>(MAX(0,MIN(1,(O3377-scaling_params!$B$6)/(scaling_params!$C$6-scaling_params!$B$6)))+MAX(0,MIN(1,1-(P3377-scaling_params!$B$7)/(scaling_params!$C$7-scaling_params!$B$7)))+MAX(0,MIN(1,(T3377-scaling_params!$B$11)/(scaling_params!$C$11-scaling_params!$B$11))))/3</f>
        <v>0.6191788677</v>
      </c>
      <c r="AA3377" s="15">
        <f>(MAX(0,MIN(1,1-(Q3377-scaling_params!$B$8)/(scaling_params!$C$8-scaling_params!$B$8)))+MAX(0,MIN(1,(R3377-scaling_params!$B$9)/(scaling_params!$C$9-scaling_params!$B$9)))+MAX(0,MIN(1,(S3377-scaling_params!$B$10)/(scaling_params!$C$10-scaling_params!$B$10))))/3</f>
        <v>0.7339487579</v>
      </c>
      <c r="AB3377" s="15">
        <f>(MAX(0,MIN(1,(U3377-scaling_params!$B$12)/(scaling_params!$C$12-scaling_params!$B$12)))+MAX(0,MIN(1,(V3377-scaling_params!$B$13)/(scaling_params!$C$13-scaling_params!$B$13))))/2</f>
        <v>0.3254545455</v>
      </c>
      <c r="AC3377" s="13">
        <f>(scaling_params!$G$2*X3377+scaling_params!$G$3*Y3377+scaling_params!$G$4*Z3377+scaling_params!$G$5*AA3377+scaling_params!$G$6*AB3377)*100</f>
        <v>67.06625074</v>
      </c>
      <c r="AD3377" s="11" t="s">
        <v>684</v>
      </c>
      <c r="AE3377" s="11">
        <f t="shared" si="2"/>
        <v>1</v>
      </c>
    </row>
    <row r="3378" ht="15.75" customHeight="1">
      <c r="A3378" s="11" t="s">
        <v>873</v>
      </c>
      <c r="B3378" s="11" t="s">
        <v>785</v>
      </c>
      <c r="C3378" s="11" t="s">
        <v>449</v>
      </c>
      <c r="D3378" s="11" t="s">
        <v>181</v>
      </c>
      <c r="E3378" s="12">
        <v>2024.0</v>
      </c>
      <c r="F3378" s="11" t="s">
        <v>171</v>
      </c>
      <c r="G3378" s="11" t="s">
        <v>184</v>
      </c>
      <c r="H3378" s="11">
        <v>3.0</v>
      </c>
      <c r="I3378" s="13">
        <v>8.6</v>
      </c>
      <c r="J3378" s="11">
        <v>0.0</v>
      </c>
      <c r="K3378" s="13">
        <v>2.5</v>
      </c>
      <c r="L3378" s="13">
        <v>6.4</v>
      </c>
      <c r="M3378" s="11">
        <v>3.0</v>
      </c>
      <c r="N3378" s="14">
        <v>0.73</v>
      </c>
      <c r="O3378" s="13">
        <v>66.7</v>
      </c>
      <c r="P3378" s="13">
        <v>6.5</v>
      </c>
      <c r="Q3378" s="13">
        <v>13.6</v>
      </c>
      <c r="R3378" s="13">
        <v>14.0</v>
      </c>
      <c r="S3378" s="13">
        <v>3.3</v>
      </c>
      <c r="T3378" s="13">
        <v>3.5</v>
      </c>
      <c r="U3378" s="13">
        <v>2.0</v>
      </c>
      <c r="V3378" s="13">
        <v>72.9</v>
      </c>
      <c r="W3378" s="11" t="str">
        <f t="shared" si="1"/>
        <v>Benchmark|CaixaBank|Corporate|2024</v>
      </c>
      <c r="X3378" s="15">
        <f>(MAX(0,MIN(1,1-(K3378-scaling_params!$B$2)/(scaling_params!$C$2-scaling_params!$B$2)))+MAX(0,MIN(1,(L3378-scaling_params!$B$3)/(scaling_params!$C$3-scaling_params!$B$3))))/2</f>
        <v>0.5</v>
      </c>
      <c r="Y3378" s="15">
        <f>(MAX(0,MIN(1,(M3378-scaling_params!$B$4)/(scaling_params!$C$4-scaling_params!$B$4)))+MAX(0,MIN(1,(N3378-scaling_params!$B$5)/(scaling_params!$C$5-scaling_params!$B$5))))/2</f>
        <v>0.4380952381</v>
      </c>
      <c r="Z3378" s="15">
        <f>(MAX(0,MIN(1,(O3378-scaling_params!$B$6)/(scaling_params!$C$6-scaling_params!$B$6)))+MAX(0,MIN(1,1-(P3378-scaling_params!$B$7)/(scaling_params!$C$7-scaling_params!$B$7)))+MAX(0,MIN(1,(T3378-scaling_params!$B$11)/(scaling_params!$C$11-scaling_params!$B$11))))/3</f>
        <v>0.6003861004</v>
      </c>
      <c r="AA3378" s="15">
        <f>(MAX(0,MIN(1,1-(Q3378-scaling_params!$B$8)/(scaling_params!$C$8-scaling_params!$B$8)))+MAX(0,MIN(1,(R3378-scaling_params!$B$9)/(scaling_params!$C$9-scaling_params!$B$9)))+MAX(0,MIN(1,(S3378-scaling_params!$B$10)/(scaling_params!$C$10-scaling_params!$B$10))))/3</f>
        <v>0.5761411584</v>
      </c>
      <c r="AB3378" s="15">
        <f>(MAX(0,MIN(1,(U3378-scaling_params!$B$12)/(scaling_params!$C$12-scaling_params!$B$12)))+MAX(0,MIN(1,(V3378-scaling_params!$B$13)/(scaling_params!$C$13-scaling_params!$B$13))))/2</f>
        <v>0.5181818182</v>
      </c>
      <c r="AC3378" s="13">
        <f>(scaling_params!$G$2*X3378+scaling_params!$G$3*Y3378+scaling_params!$G$4*Z3378+scaling_params!$G$5*AA3378+scaling_params!$G$6*AB3378)*100</f>
        <v>52.4089413</v>
      </c>
      <c r="AD3378" s="11" t="s">
        <v>684</v>
      </c>
      <c r="AE3378" s="11">
        <f t="shared" si="2"/>
        <v>1</v>
      </c>
    </row>
    <row r="3379" ht="15.75" customHeight="1">
      <c r="A3379" s="11" t="s">
        <v>873</v>
      </c>
      <c r="B3379" s="11" t="s">
        <v>785</v>
      </c>
      <c r="C3379" s="11" t="s">
        <v>449</v>
      </c>
      <c r="D3379" s="11" t="s">
        <v>181</v>
      </c>
      <c r="E3379" s="12">
        <v>2025.0</v>
      </c>
      <c r="F3379" s="11" t="s">
        <v>171</v>
      </c>
      <c r="G3379" s="11" t="s">
        <v>184</v>
      </c>
      <c r="H3379" s="11">
        <v>3.0</v>
      </c>
      <c r="I3379" s="13">
        <v>8.3</v>
      </c>
      <c r="J3379" s="11">
        <v>0.0</v>
      </c>
      <c r="K3379" s="13">
        <v>1.8</v>
      </c>
      <c r="L3379" s="13">
        <v>5.5</v>
      </c>
      <c r="M3379" s="11">
        <v>16.0</v>
      </c>
      <c r="N3379" s="14">
        <v>0.76</v>
      </c>
      <c r="O3379" s="13">
        <v>71.4</v>
      </c>
      <c r="P3379" s="13">
        <v>7.7</v>
      </c>
      <c r="Q3379" s="13">
        <v>13.9</v>
      </c>
      <c r="R3379" s="13">
        <v>13.5</v>
      </c>
      <c r="S3379" s="13">
        <v>3.7</v>
      </c>
      <c r="T3379" s="13">
        <v>3.3</v>
      </c>
      <c r="U3379" s="13">
        <v>2.1</v>
      </c>
      <c r="V3379" s="13">
        <v>77.7</v>
      </c>
      <c r="W3379" s="11" t="str">
        <f t="shared" si="1"/>
        <v>Benchmark|CaixaBank|Corporate|2025</v>
      </c>
      <c r="X3379" s="15">
        <f>(MAX(0,MIN(1,1-(K3379-scaling_params!$B$2)/(scaling_params!$C$2-scaling_params!$B$2)))+MAX(0,MIN(1,(L3379-scaling_params!$B$3)/(scaling_params!$C$3-scaling_params!$B$3))))/2</f>
        <v>0.5504901961</v>
      </c>
      <c r="Y3379" s="15">
        <f>(MAX(0,MIN(1,(M3379-scaling_params!$B$4)/(scaling_params!$C$4-scaling_params!$B$4)))+MAX(0,MIN(1,(N3379-scaling_params!$B$5)/(scaling_params!$C$5-scaling_params!$B$5))))/2</f>
        <v>0.5375</v>
      </c>
      <c r="Z3379" s="15">
        <f>(MAX(0,MIN(1,(O3379-scaling_params!$B$6)/(scaling_params!$C$6-scaling_params!$B$6)))+MAX(0,MIN(1,1-(P3379-scaling_params!$B$7)/(scaling_params!$C$7-scaling_params!$B$7)))+MAX(0,MIN(1,(T3379-scaling_params!$B$11)/(scaling_params!$C$11-scaling_params!$B$11))))/3</f>
        <v>0.550788129</v>
      </c>
      <c r="AA3379" s="15">
        <f>(MAX(0,MIN(1,1-(Q3379-scaling_params!$B$8)/(scaling_params!$C$8-scaling_params!$B$8)))+MAX(0,MIN(1,(R3379-scaling_params!$B$9)/(scaling_params!$C$9-scaling_params!$B$9)))+MAX(0,MIN(1,(S3379-scaling_params!$B$10)/(scaling_params!$C$10-scaling_params!$B$10))))/3</f>
        <v>0.5828961619</v>
      </c>
      <c r="AB3379" s="15">
        <f>(MAX(0,MIN(1,(U3379-scaling_params!$B$12)/(scaling_params!$C$12-scaling_params!$B$12)))+MAX(0,MIN(1,(V3379-scaling_params!$B$13)/(scaling_params!$C$13-scaling_params!$B$13))))/2</f>
        <v>0.5868181818</v>
      </c>
      <c r="AC3379" s="13">
        <f>(scaling_params!$G$2*X3379+scaling_params!$G$3*Y3379+scaling_params!$G$4*Z3379+scaling_params!$G$5*AA3379+scaling_params!$G$6*AB3379)*100</f>
        <v>55.69471763</v>
      </c>
      <c r="AD3379" s="11" t="s">
        <v>684</v>
      </c>
      <c r="AE3379" s="11">
        <f t="shared" si="2"/>
        <v>1</v>
      </c>
    </row>
    <row r="3380" ht="15.75" customHeight="1">
      <c r="A3380" s="11" t="s">
        <v>874</v>
      </c>
      <c r="B3380" s="11" t="s">
        <v>785</v>
      </c>
      <c r="C3380" s="11" t="s">
        <v>449</v>
      </c>
      <c r="D3380" s="11" t="s">
        <v>165</v>
      </c>
      <c r="E3380" s="12">
        <v>2024.0</v>
      </c>
      <c r="F3380" s="11" t="s">
        <v>171</v>
      </c>
      <c r="G3380" s="11" t="s">
        <v>172</v>
      </c>
      <c r="H3380" s="11">
        <v>2.0</v>
      </c>
      <c r="I3380" s="13">
        <v>8.6</v>
      </c>
      <c r="J3380" s="11">
        <v>0.0</v>
      </c>
      <c r="K3380" s="13">
        <v>2.5</v>
      </c>
      <c r="L3380" s="13">
        <v>7.3</v>
      </c>
      <c r="M3380" s="11">
        <v>25.0</v>
      </c>
      <c r="N3380" s="14">
        <v>0.78</v>
      </c>
      <c r="O3380" s="13">
        <v>70.5</v>
      </c>
      <c r="P3380" s="13">
        <v>6.3</v>
      </c>
      <c r="Q3380" s="13">
        <v>16.0</v>
      </c>
      <c r="R3380" s="13">
        <v>12.2</v>
      </c>
      <c r="S3380" s="13">
        <v>4.0</v>
      </c>
      <c r="T3380" s="13">
        <v>4.1</v>
      </c>
      <c r="U3380" s="13">
        <v>1.6</v>
      </c>
      <c r="V3380" s="13">
        <v>67.7</v>
      </c>
      <c r="W3380" s="11" t="str">
        <f t="shared" si="1"/>
        <v>Benchmark|CaixaBank|Operations|2024</v>
      </c>
      <c r="X3380" s="15">
        <f>(MAX(0,MIN(1,1-(K3380-scaling_params!$B$2)/(scaling_params!$C$2-scaling_params!$B$2)))+MAX(0,MIN(1,(L3380-scaling_params!$B$3)/(scaling_params!$C$3-scaling_params!$B$3))))/2</f>
        <v>0.5661764706</v>
      </c>
      <c r="Y3380" s="15">
        <f>(MAX(0,MIN(1,(M3380-scaling_params!$B$4)/(scaling_params!$C$4-scaling_params!$B$4)))+MAX(0,MIN(1,(N3380-scaling_params!$B$5)/(scaling_params!$C$5-scaling_params!$B$5))))/2</f>
        <v>0.6053571429</v>
      </c>
      <c r="Z3380" s="15">
        <f>(MAX(0,MIN(1,(O3380-scaling_params!$B$6)/(scaling_params!$C$6-scaling_params!$B$6)))+MAX(0,MIN(1,1-(P3380-scaling_params!$B$7)/(scaling_params!$C$7-scaling_params!$B$7)))+MAX(0,MIN(1,(T3380-scaling_params!$B$11)/(scaling_params!$C$11-scaling_params!$B$11))))/3</f>
        <v>0.7382532462</v>
      </c>
      <c r="AA3380" s="15">
        <f>(MAX(0,MIN(1,1-(Q3380-scaling_params!$B$8)/(scaling_params!$C$8-scaling_params!$B$8)))+MAX(0,MIN(1,(R3380-scaling_params!$B$9)/(scaling_params!$C$9-scaling_params!$B$9)))+MAX(0,MIN(1,(S3380-scaling_params!$B$10)/(scaling_params!$C$10-scaling_params!$B$10))))/3</f>
        <v>0.4779101514</v>
      </c>
      <c r="AB3380" s="15">
        <f>(MAX(0,MIN(1,(U3380-scaling_params!$B$12)/(scaling_params!$C$12-scaling_params!$B$12)))+MAX(0,MIN(1,(V3380-scaling_params!$B$13)/(scaling_params!$C$13-scaling_params!$B$13))))/2</f>
        <v>0.3709090909</v>
      </c>
      <c r="AC3380" s="13">
        <f>(scaling_params!$G$2*X3380+scaling_params!$G$3*Y3380+scaling_params!$G$4*Z3380+scaling_params!$G$5*AA3380+scaling_params!$G$6*AB3380)*100</f>
        <v>57.66793714</v>
      </c>
      <c r="AD3380" s="11" t="s">
        <v>684</v>
      </c>
      <c r="AE3380" s="11">
        <f t="shared" si="2"/>
        <v>1</v>
      </c>
    </row>
    <row r="3381" ht="15.75" customHeight="1">
      <c r="A3381" s="11" t="s">
        <v>874</v>
      </c>
      <c r="B3381" s="11" t="s">
        <v>785</v>
      </c>
      <c r="C3381" s="11" t="s">
        <v>449</v>
      </c>
      <c r="D3381" s="11" t="s">
        <v>165</v>
      </c>
      <c r="E3381" s="12">
        <v>2025.0</v>
      </c>
      <c r="F3381" s="11" t="s">
        <v>171</v>
      </c>
      <c r="G3381" s="11" t="s">
        <v>172</v>
      </c>
      <c r="H3381" s="11">
        <v>2.0</v>
      </c>
      <c r="I3381" s="13">
        <v>8.3</v>
      </c>
      <c r="J3381" s="11">
        <v>0.0</v>
      </c>
      <c r="K3381" s="13">
        <v>2.0</v>
      </c>
      <c r="L3381" s="13">
        <v>7.1</v>
      </c>
      <c r="M3381" s="11">
        <v>36.0</v>
      </c>
      <c r="N3381" s="14">
        <v>0.82</v>
      </c>
      <c r="O3381" s="13">
        <v>74.2</v>
      </c>
      <c r="P3381" s="13">
        <v>5.8</v>
      </c>
      <c r="Q3381" s="13">
        <v>14.6</v>
      </c>
      <c r="R3381" s="13">
        <v>13.8</v>
      </c>
      <c r="S3381" s="13">
        <v>3.7</v>
      </c>
      <c r="T3381" s="13">
        <v>3.5</v>
      </c>
      <c r="U3381" s="13">
        <v>2.3</v>
      </c>
      <c r="V3381" s="13">
        <v>83.9</v>
      </c>
      <c r="W3381" s="11" t="str">
        <f t="shared" si="1"/>
        <v>Benchmark|CaixaBank|Operations|2025</v>
      </c>
      <c r="X3381" s="15">
        <f>(MAX(0,MIN(1,1-(K3381-scaling_params!$B$2)/(scaling_params!$C$2-scaling_params!$B$2)))+MAX(0,MIN(1,(L3381-scaling_params!$B$3)/(scaling_params!$C$3-scaling_params!$B$3))))/2</f>
        <v>0.6348039216</v>
      </c>
      <c r="Y3381" s="15">
        <f>(MAX(0,MIN(1,(M3381-scaling_params!$B$4)/(scaling_params!$C$4-scaling_params!$B$4)))+MAX(0,MIN(1,(N3381-scaling_params!$B$5)/(scaling_params!$C$5-scaling_params!$B$5))))/2</f>
        <v>0.7077380952</v>
      </c>
      <c r="Z3381" s="15">
        <f>(MAX(0,MIN(1,(O3381-scaling_params!$B$6)/(scaling_params!$C$6-scaling_params!$B$6)))+MAX(0,MIN(1,1-(P3381-scaling_params!$B$7)/(scaling_params!$C$7-scaling_params!$B$7)))+MAX(0,MIN(1,(T3381-scaling_params!$B$11)/(scaling_params!$C$11-scaling_params!$B$11))))/3</f>
        <v>0.7872115397</v>
      </c>
      <c r="AA3381" s="15">
        <f>(MAX(0,MIN(1,1-(Q3381-scaling_params!$B$8)/(scaling_params!$C$8-scaling_params!$B$8)))+MAX(0,MIN(1,(R3381-scaling_params!$B$9)/(scaling_params!$C$9-scaling_params!$B$9)))+MAX(0,MIN(1,(S3381-scaling_params!$B$10)/(scaling_params!$C$10-scaling_params!$B$10))))/3</f>
        <v>0.5690392382</v>
      </c>
      <c r="AB3381" s="15">
        <f>(MAX(0,MIN(1,(U3381-scaling_params!$B$12)/(scaling_params!$C$12-scaling_params!$B$12)))+MAX(0,MIN(1,(V3381-scaling_params!$B$13)/(scaling_params!$C$13-scaling_params!$B$13))))/2</f>
        <v>0.6931818182</v>
      </c>
      <c r="AC3381" s="13">
        <f>(scaling_params!$G$2*X3381+scaling_params!$G$3*Y3381+scaling_params!$G$4*Z3381+scaling_params!$G$5*AA3381+scaling_params!$G$6*AB3381)*100</f>
        <v>68.24384463</v>
      </c>
      <c r="AD3381" s="11" t="s">
        <v>684</v>
      </c>
      <c r="AE3381" s="11">
        <f t="shared" si="2"/>
        <v>1</v>
      </c>
    </row>
    <row r="3382" ht="15.75" customHeight="1">
      <c r="A3382" s="11" t="s">
        <v>875</v>
      </c>
      <c r="B3382" s="11" t="s">
        <v>785</v>
      </c>
      <c r="C3382" s="11" t="s">
        <v>449</v>
      </c>
      <c r="D3382" s="11" t="s">
        <v>177</v>
      </c>
      <c r="E3382" s="12">
        <v>2024.0</v>
      </c>
      <c r="F3382" s="11" t="s">
        <v>166</v>
      </c>
      <c r="G3382" s="11" t="s">
        <v>175</v>
      </c>
      <c r="H3382" s="11">
        <v>1.0</v>
      </c>
      <c r="I3382" s="13">
        <v>8.6</v>
      </c>
      <c r="J3382" s="11">
        <v>1.0</v>
      </c>
      <c r="K3382" s="13">
        <v>2.7</v>
      </c>
      <c r="L3382" s="13">
        <v>7.1</v>
      </c>
      <c r="M3382" s="11">
        <v>28.0</v>
      </c>
      <c r="N3382" s="14">
        <v>0.82</v>
      </c>
      <c r="O3382" s="13">
        <v>65.7</v>
      </c>
      <c r="P3382" s="13">
        <v>7.9</v>
      </c>
      <c r="Q3382" s="13">
        <v>16.4</v>
      </c>
      <c r="R3382" s="13">
        <v>10.8</v>
      </c>
      <c r="S3382" s="13">
        <v>3.8</v>
      </c>
      <c r="T3382" s="13">
        <v>3.2</v>
      </c>
      <c r="U3382" s="13">
        <v>1.5</v>
      </c>
      <c r="V3382" s="13">
        <v>79.8</v>
      </c>
      <c r="W3382" s="11" t="str">
        <f t="shared" si="1"/>
        <v>Benchmark|CaixaBank|Retail|2024</v>
      </c>
      <c r="X3382" s="15">
        <f>(MAX(0,MIN(1,1-(K3382-scaling_params!$B$2)/(scaling_params!$C$2-scaling_params!$B$2)))+MAX(0,MIN(1,(L3382-scaling_params!$B$3)/(scaling_params!$C$3-scaling_params!$B$3))))/2</f>
        <v>0.5181372549</v>
      </c>
      <c r="Y3382" s="15">
        <f>(MAX(0,MIN(1,(M3382-scaling_params!$B$4)/(scaling_params!$C$4-scaling_params!$B$4)))+MAX(0,MIN(1,(N3382-scaling_params!$B$5)/(scaling_params!$C$5-scaling_params!$B$5))))/2</f>
        <v>0.6696428571</v>
      </c>
      <c r="Z3382" s="15">
        <f>(MAX(0,MIN(1,(O3382-scaling_params!$B$6)/(scaling_params!$C$6-scaling_params!$B$6)))+MAX(0,MIN(1,1-(P3382-scaling_params!$B$7)/(scaling_params!$C$7-scaling_params!$B$7)))+MAX(0,MIN(1,(T3382-scaling_params!$B$11)/(scaling_params!$C$11-scaling_params!$B$11))))/3</f>
        <v>0.4291868955</v>
      </c>
      <c r="AA3382" s="15">
        <f>(MAX(0,MIN(1,1-(Q3382-scaling_params!$B$8)/(scaling_params!$C$8-scaling_params!$B$8)))+MAX(0,MIN(1,(R3382-scaling_params!$B$9)/(scaling_params!$C$9-scaling_params!$B$9)))+MAX(0,MIN(1,(S3382-scaling_params!$B$10)/(scaling_params!$C$10-scaling_params!$B$10))))/3</f>
        <v>0.3840790632</v>
      </c>
      <c r="AB3382" s="15">
        <f>(MAX(0,MIN(1,(U3382-scaling_params!$B$12)/(scaling_params!$C$12-scaling_params!$B$12)))+MAX(0,MIN(1,(V3382-scaling_params!$B$13)/(scaling_params!$C$13-scaling_params!$B$13))))/2</f>
        <v>0.4559090909</v>
      </c>
      <c r="AC3382" s="13">
        <f>(scaling_params!$G$2*X3382+scaling_params!$G$3*Y3382+scaling_params!$G$4*Z3382+scaling_params!$G$5*AA3382+scaling_params!$G$6*AB3382)*100</f>
        <v>50.13824346</v>
      </c>
      <c r="AD3382" s="11" t="s">
        <v>684</v>
      </c>
      <c r="AE3382" s="11">
        <f t="shared" si="2"/>
        <v>1</v>
      </c>
    </row>
    <row r="3383" ht="15.75" customHeight="1">
      <c r="A3383" s="11" t="s">
        <v>875</v>
      </c>
      <c r="B3383" s="11" t="s">
        <v>785</v>
      </c>
      <c r="C3383" s="11" t="s">
        <v>449</v>
      </c>
      <c r="D3383" s="11" t="s">
        <v>177</v>
      </c>
      <c r="E3383" s="12">
        <v>2025.0</v>
      </c>
      <c r="F3383" s="11" t="s">
        <v>166</v>
      </c>
      <c r="G3383" s="11" t="s">
        <v>175</v>
      </c>
      <c r="H3383" s="11">
        <v>1.0</v>
      </c>
      <c r="I3383" s="13">
        <v>8.3</v>
      </c>
      <c r="J3383" s="11">
        <v>1.0</v>
      </c>
      <c r="K3383" s="13">
        <v>2.7</v>
      </c>
      <c r="L3383" s="13">
        <v>9.1</v>
      </c>
      <c r="M3383" s="11">
        <v>17.0</v>
      </c>
      <c r="N3383" s="14">
        <v>0.83</v>
      </c>
      <c r="O3383" s="13">
        <v>69.4</v>
      </c>
      <c r="P3383" s="13">
        <v>6.9</v>
      </c>
      <c r="Q3383" s="13">
        <v>15.8</v>
      </c>
      <c r="R3383" s="13">
        <v>13.1</v>
      </c>
      <c r="S3383" s="13">
        <v>4.1</v>
      </c>
      <c r="T3383" s="13">
        <v>4.1</v>
      </c>
      <c r="U3383" s="13">
        <v>1.5</v>
      </c>
      <c r="V3383" s="13">
        <v>71.9</v>
      </c>
      <c r="W3383" s="11" t="str">
        <f t="shared" si="1"/>
        <v>Benchmark|CaixaBank|Retail|2025</v>
      </c>
      <c r="X3383" s="15">
        <f>(MAX(0,MIN(1,1-(K3383-scaling_params!$B$2)/(scaling_params!$C$2-scaling_params!$B$2)))+MAX(0,MIN(1,(L3383-scaling_params!$B$3)/(scaling_params!$C$3-scaling_params!$B$3))))/2</f>
        <v>0.6651960784</v>
      </c>
      <c r="Y3383" s="15">
        <f>(MAX(0,MIN(1,(M3383-scaling_params!$B$4)/(scaling_params!$C$4-scaling_params!$B$4)))+MAX(0,MIN(1,(N3383-scaling_params!$B$5)/(scaling_params!$C$5-scaling_params!$B$5))))/2</f>
        <v>0.6297619048</v>
      </c>
      <c r="Z3383" s="15">
        <f>(MAX(0,MIN(1,(O3383-scaling_params!$B$6)/(scaling_params!$C$6-scaling_params!$B$6)))+MAX(0,MIN(1,1-(P3383-scaling_params!$B$7)/(scaling_params!$C$7-scaling_params!$B$7)))+MAX(0,MIN(1,(T3383-scaling_params!$B$11)/(scaling_params!$C$11-scaling_params!$B$11))))/3</f>
        <v>0.6660473769</v>
      </c>
      <c r="AA3383" s="15">
        <f>(MAX(0,MIN(1,1-(Q3383-scaling_params!$B$8)/(scaling_params!$C$8-scaling_params!$B$8)))+MAX(0,MIN(1,(R3383-scaling_params!$B$9)/(scaling_params!$C$9-scaling_params!$B$9)))+MAX(0,MIN(1,(S3383-scaling_params!$B$10)/(scaling_params!$C$10-scaling_params!$B$10))))/3</f>
        <v>0.5332645141</v>
      </c>
      <c r="AB3383" s="15">
        <f>(MAX(0,MIN(1,(U3383-scaling_params!$B$12)/(scaling_params!$C$12-scaling_params!$B$12)))+MAX(0,MIN(1,(V3383-scaling_params!$B$13)/(scaling_params!$C$13-scaling_params!$B$13))))/2</f>
        <v>0.3840909091</v>
      </c>
      <c r="AC3383" s="13">
        <f>(scaling_params!$G$2*X3383+scaling_params!$G$3*Y3383+scaling_params!$G$4*Z3383+scaling_params!$G$5*AA3383+scaling_params!$G$6*AB3383)*100</f>
        <v>60.00135414</v>
      </c>
      <c r="AD3383" s="11" t="s">
        <v>684</v>
      </c>
      <c r="AE3383" s="11">
        <f t="shared" si="2"/>
        <v>1</v>
      </c>
    </row>
    <row r="3384" ht="15.75" customHeight="1">
      <c r="A3384" s="11" t="s">
        <v>876</v>
      </c>
      <c r="B3384" s="11" t="s">
        <v>785</v>
      </c>
      <c r="C3384" s="11" t="s">
        <v>610</v>
      </c>
      <c r="D3384" s="11" t="s">
        <v>181</v>
      </c>
      <c r="E3384" s="12">
        <v>2024.0</v>
      </c>
      <c r="F3384" s="11" t="s">
        <v>171</v>
      </c>
      <c r="G3384" s="11" t="s">
        <v>175</v>
      </c>
      <c r="H3384" s="11">
        <v>1.0</v>
      </c>
      <c r="I3384" s="13">
        <v>7.4</v>
      </c>
      <c r="J3384" s="11">
        <v>0.0</v>
      </c>
      <c r="K3384" s="13">
        <v>2.5</v>
      </c>
      <c r="L3384" s="13">
        <v>6.0</v>
      </c>
      <c r="M3384" s="11">
        <v>23.0</v>
      </c>
      <c r="N3384" s="14">
        <v>0.79</v>
      </c>
      <c r="O3384" s="13">
        <v>66.7</v>
      </c>
      <c r="P3384" s="13">
        <v>6.5</v>
      </c>
      <c r="Q3384" s="13">
        <v>13.6</v>
      </c>
      <c r="R3384" s="13">
        <v>14.0</v>
      </c>
      <c r="S3384" s="13">
        <v>3.7</v>
      </c>
      <c r="T3384" s="13">
        <v>3.4</v>
      </c>
      <c r="U3384" s="13">
        <v>2.0</v>
      </c>
      <c r="V3384" s="13">
        <v>76.3</v>
      </c>
      <c r="W3384" s="11" t="str">
        <f t="shared" si="1"/>
        <v>Benchmark|CaixaBank|Corporate|2024</v>
      </c>
      <c r="X3384" s="15">
        <f>(MAX(0,MIN(1,1-(K3384-scaling_params!$B$2)/(scaling_params!$C$2-scaling_params!$B$2)))+MAX(0,MIN(1,(L3384-scaling_params!$B$3)/(scaling_params!$C$3-scaling_params!$B$3))))/2</f>
        <v>0.4705882353</v>
      </c>
      <c r="Y3384" s="15">
        <f>(MAX(0,MIN(1,(M3384-scaling_params!$B$4)/(scaling_params!$C$4-scaling_params!$B$4)))+MAX(0,MIN(1,(N3384-scaling_params!$B$5)/(scaling_params!$C$5-scaling_params!$B$5))))/2</f>
        <v>0.6083333333</v>
      </c>
      <c r="Z3384" s="15">
        <f>(MAX(0,MIN(1,(O3384-scaling_params!$B$6)/(scaling_params!$C$6-scaling_params!$B$6)))+MAX(0,MIN(1,1-(P3384-scaling_params!$B$7)/(scaling_params!$C$7-scaling_params!$B$7)))+MAX(0,MIN(1,(T3384-scaling_params!$B$11)/(scaling_params!$C$11-scaling_params!$B$11))))/3</f>
        <v>0.5908622909</v>
      </c>
      <c r="AA3384" s="15">
        <f>(MAX(0,MIN(1,1-(Q3384-scaling_params!$B$8)/(scaling_params!$C$8-scaling_params!$B$8)))+MAX(0,MIN(1,(R3384-scaling_params!$B$9)/(scaling_params!$C$9-scaling_params!$B$9)))+MAX(0,MIN(1,(S3384-scaling_params!$B$10)/(scaling_params!$C$10-scaling_params!$B$10))))/3</f>
        <v>0.6153568447</v>
      </c>
      <c r="AB3384" s="15">
        <f>(MAX(0,MIN(1,(U3384-scaling_params!$B$12)/(scaling_params!$C$12-scaling_params!$B$12)))+MAX(0,MIN(1,(V3384-scaling_params!$B$13)/(scaling_params!$C$13-scaling_params!$B$13))))/2</f>
        <v>0.5490909091</v>
      </c>
      <c r="AC3384" s="13">
        <f>(scaling_params!$G$2*X3384+scaling_params!$G$3*Y3384+scaling_params!$G$4*Z3384+scaling_params!$G$5*AA3384+scaling_params!$G$6*AB3384)*100</f>
        <v>56.54947389</v>
      </c>
      <c r="AD3384" s="11" t="s">
        <v>684</v>
      </c>
      <c r="AE3384" s="11">
        <f t="shared" si="2"/>
        <v>1</v>
      </c>
    </row>
    <row r="3385" ht="15.75" customHeight="1">
      <c r="A3385" s="11" t="s">
        <v>876</v>
      </c>
      <c r="B3385" s="11" t="s">
        <v>785</v>
      </c>
      <c r="C3385" s="11" t="s">
        <v>610</v>
      </c>
      <c r="D3385" s="11" t="s">
        <v>181</v>
      </c>
      <c r="E3385" s="12">
        <v>2025.0</v>
      </c>
      <c r="F3385" s="11" t="s">
        <v>171</v>
      </c>
      <c r="G3385" s="11" t="s">
        <v>175</v>
      </c>
      <c r="H3385" s="11">
        <v>1.0</v>
      </c>
      <c r="I3385" s="13">
        <v>7.1</v>
      </c>
      <c r="J3385" s="11">
        <v>0.0</v>
      </c>
      <c r="K3385" s="13">
        <v>1.8</v>
      </c>
      <c r="L3385" s="13">
        <v>7.6</v>
      </c>
      <c r="M3385" s="11">
        <v>29.0</v>
      </c>
      <c r="N3385" s="14">
        <v>0.86</v>
      </c>
      <c r="O3385" s="13">
        <v>71.4</v>
      </c>
      <c r="P3385" s="13">
        <v>7.7</v>
      </c>
      <c r="Q3385" s="13">
        <v>13.9</v>
      </c>
      <c r="R3385" s="13">
        <v>13.5</v>
      </c>
      <c r="S3385" s="13">
        <v>4.5</v>
      </c>
      <c r="T3385" s="13">
        <v>4.2</v>
      </c>
      <c r="U3385" s="13">
        <v>2.1</v>
      </c>
      <c r="V3385" s="13">
        <v>74.8</v>
      </c>
      <c r="W3385" s="11" t="str">
        <f t="shared" si="1"/>
        <v>Benchmark|CaixaBank|Corporate|2025</v>
      </c>
      <c r="X3385" s="15">
        <f>(MAX(0,MIN(1,1-(K3385-scaling_params!$B$2)/(scaling_params!$C$2-scaling_params!$B$2)))+MAX(0,MIN(1,(L3385-scaling_params!$B$3)/(scaling_params!$C$3-scaling_params!$B$3))))/2</f>
        <v>0.7049019608</v>
      </c>
      <c r="Y3385" s="15">
        <f>(MAX(0,MIN(1,(M3385-scaling_params!$B$4)/(scaling_params!$C$4-scaling_params!$B$4)))+MAX(0,MIN(1,(N3385-scaling_params!$B$5)/(scaling_params!$C$5-scaling_params!$B$5))))/2</f>
        <v>0.7244047619</v>
      </c>
      <c r="Z3385" s="15">
        <f>(MAX(0,MIN(1,(O3385-scaling_params!$B$6)/(scaling_params!$C$6-scaling_params!$B$6)))+MAX(0,MIN(1,1-(P3385-scaling_params!$B$7)/(scaling_params!$C$7-scaling_params!$B$7)))+MAX(0,MIN(1,(T3385-scaling_params!$B$11)/(scaling_params!$C$11-scaling_params!$B$11))))/3</f>
        <v>0.6365024147</v>
      </c>
      <c r="AA3385" s="15">
        <f>(MAX(0,MIN(1,1-(Q3385-scaling_params!$B$8)/(scaling_params!$C$8-scaling_params!$B$8)))+MAX(0,MIN(1,(R3385-scaling_params!$B$9)/(scaling_params!$C$9-scaling_params!$B$9)))+MAX(0,MIN(1,(S3385-scaling_params!$B$10)/(scaling_params!$C$10-scaling_params!$B$10))))/3</f>
        <v>0.6613275345</v>
      </c>
      <c r="AB3385" s="15">
        <f>(MAX(0,MIN(1,(U3385-scaling_params!$B$12)/(scaling_params!$C$12-scaling_params!$B$12)))+MAX(0,MIN(1,(V3385-scaling_params!$B$13)/(scaling_params!$C$13-scaling_params!$B$13))))/2</f>
        <v>0.5604545455</v>
      </c>
      <c r="AC3385" s="13">
        <f>(scaling_params!$G$2*X3385+scaling_params!$G$3*Y3385+scaling_params!$G$4*Z3385+scaling_params!$G$5*AA3385+scaling_params!$G$6*AB3385)*100</f>
        <v>66.79924297</v>
      </c>
      <c r="AD3385" s="11" t="s">
        <v>684</v>
      </c>
      <c r="AE3385" s="11">
        <f t="shared" si="2"/>
        <v>1</v>
      </c>
    </row>
    <row r="3386" ht="15.75" customHeight="1">
      <c r="A3386" s="11" t="s">
        <v>877</v>
      </c>
      <c r="B3386" s="11" t="s">
        <v>785</v>
      </c>
      <c r="C3386" s="11" t="s">
        <v>610</v>
      </c>
      <c r="D3386" s="11" t="s">
        <v>177</v>
      </c>
      <c r="E3386" s="12">
        <v>2024.0</v>
      </c>
      <c r="F3386" s="11" t="s">
        <v>171</v>
      </c>
      <c r="G3386" s="11" t="s">
        <v>175</v>
      </c>
      <c r="H3386" s="11">
        <v>1.0</v>
      </c>
      <c r="I3386" s="13">
        <v>7.4</v>
      </c>
      <c r="J3386" s="11">
        <v>0.0</v>
      </c>
      <c r="K3386" s="13">
        <v>2.7</v>
      </c>
      <c r="L3386" s="13">
        <v>5.1</v>
      </c>
      <c r="M3386" s="11">
        <v>-6.0</v>
      </c>
      <c r="N3386" s="14">
        <v>0.67</v>
      </c>
      <c r="O3386" s="13">
        <v>65.7</v>
      </c>
      <c r="P3386" s="13">
        <v>7.9</v>
      </c>
      <c r="Q3386" s="13">
        <v>16.4</v>
      </c>
      <c r="R3386" s="13">
        <v>10.8</v>
      </c>
      <c r="S3386" s="13">
        <v>3.1</v>
      </c>
      <c r="T3386" s="13">
        <v>2.5</v>
      </c>
      <c r="U3386" s="13">
        <v>1.5</v>
      </c>
      <c r="V3386" s="13">
        <v>68.2</v>
      </c>
      <c r="W3386" s="11" t="str">
        <f t="shared" si="1"/>
        <v>Benchmark|CaixaBank|Retail|2024</v>
      </c>
      <c r="X3386" s="15">
        <f>(MAX(0,MIN(1,1-(K3386-scaling_params!$B$2)/(scaling_params!$C$2-scaling_params!$B$2)))+MAX(0,MIN(1,(L3386-scaling_params!$B$3)/(scaling_params!$C$3-scaling_params!$B$3))))/2</f>
        <v>0.3710784314</v>
      </c>
      <c r="Y3386" s="15">
        <f>(MAX(0,MIN(1,(M3386-scaling_params!$B$4)/(scaling_params!$C$4-scaling_params!$B$4)))+MAX(0,MIN(1,(N3386-scaling_params!$B$5)/(scaling_params!$C$5-scaling_params!$B$5))))/2</f>
        <v>0.3202380952</v>
      </c>
      <c r="Z3386" s="15">
        <f>(MAX(0,MIN(1,(O3386-scaling_params!$B$6)/(scaling_params!$C$6-scaling_params!$B$6)))+MAX(0,MIN(1,1-(P3386-scaling_params!$B$7)/(scaling_params!$C$7-scaling_params!$B$7)))+MAX(0,MIN(1,(T3386-scaling_params!$B$11)/(scaling_params!$C$11-scaling_params!$B$11))))/3</f>
        <v>0.3625202289</v>
      </c>
      <c r="AA3386" s="15">
        <f>(MAX(0,MIN(1,1-(Q3386-scaling_params!$B$8)/(scaling_params!$C$8-scaling_params!$B$8)))+MAX(0,MIN(1,(R3386-scaling_params!$B$9)/(scaling_params!$C$9-scaling_params!$B$9)))+MAX(0,MIN(1,(S3386-scaling_params!$B$10)/(scaling_params!$C$10-scaling_params!$B$10))))/3</f>
        <v>0.3154516122</v>
      </c>
      <c r="AB3386" s="15">
        <f>(MAX(0,MIN(1,(U3386-scaling_params!$B$12)/(scaling_params!$C$12-scaling_params!$B$12)))+MAX(0,MIN(1,(V3386-scaling_params!$B$13)/(scaling_params!$C$13-scaling_params!$B$13))))/2</f>
        <v>0.3504545455</v>
      </c>
      <c r="AC3386" s="13">
        <f>(scaling_params!$G$2*X3386+scaling_params!$G$3*Y3386+scaling_params!$G$4*Z3386+scaling_params!$G$5*AA3386+scaling_params!$G$6*AB3386)*100</f>
        <v>34.45247576</v>
      </c>
      <c r="AD3386" s="11" t="s">
        <v>684</v>
      </c>
      <c r="AE3386" s="11">
        <f t="shared" si="2"/>
        <v>1</v>
      </c>
    </row>
    <row r="3387" ht="15.75" customHeight="1">
      <c r="A3387" s="11" t="s">
        <v>877</v>
      </c>
      <c r="B3387" s="11" t="s">
        <v>785</v>
      </c>
      <c r="C3387" s="11" t="s">
        <v>610</v>
      </c>
      <c r="D3387" s="11" t="s">
        <v>177</v>
      </c>
      <c r="E3387" s="12">
        <v>2025.0</v>
      </c>
      <c r="F3387" s="11" t="s">
        <v>171</v>
      </c>
      <c r="G3387" s="11" t="s">
        <v>175</v>
      </c>
      <c r="H3387" s="11">
        <v>1.0</v>
      </c>
      <c r="I3387" s="13">
        <v>7.1</v>
      </c>
      <c r="J3387" s="11">
        <v>0.0</v>
      </c>
      <c r="K3387" s="13">
        <v>2.7</v>
      </c>
      <c r="L3387" s="13">
        <v>5.3</v>
      </c>
      <c r="M3387" s="11">
        <v>-27.0</v>
      </c>
      <c r="N3387" s="14">
        <v>0.7</v>
      </c>
      <c r="O3387" s="13">
        <v>69.4</v>
      </c>
      <c r="P3387" s="13">
        <v>6.9</v>
      </c>
      <c r="Q3387" s="13">
        <v>15.8</v>
      </c>
      <c r="R3387" s="13">
        <v>13.1</v>
      </c>
      <c r="S3387" s="13">
        <v>2.8</v>
      </c>
      <c r="T3387" s="13">
        <v>2.5</v>
      </c>
      <c r="U3387" s="13">
        <v>1.5</v>
      </c>
      <c r="V3387" s="13">
        <v>59.8</v>
      </c>
      <c r="W3387" s="11" t="str">
        <f t="shared" si="1"/>
        <v>Benchmark|CaixaBank|Retail|2025</v>
      </c>
      <c r="X3387" s="15">
        <f>(MAX(0,MIN(1,1-(K3387-scaling_params!$B$2)/(scaling_params!$C$2-scaling_params!$B$2)))+MAX(0,MIN(1,(L3387-scaling_params!$B$3)/(scaling_params!$C$3-scaling_params!$B$3))))/2</f>
        <v>0.3857843137</v>
      </c>
      <c r="Y3387" s="15">
        <f>(MAX(0,MIN(1,(M3387-scaling_params!$B$4)/(scaling_params!$C$4-scaling_params!$B$4)))+MAX(0,MIN(1,(N3387-scaling_params!$B$5)/(scaling_params!$C$5-scaling_params!$B$5))))/2</f>
        <v>0.2577380952</v>
      </c>
      <c r="Z3387" s="15">
        <f>(MAX(0,MIN(1,(O3387-scaling_params!$B$6)/(scaling_params!$C$6-scaling_params!$B$6)))+MAX(0,MIN(1,1-(P3387-scaling_params!$B$7)/(scaling_params!$C$7-scaling_params!$B$7)))+MAX(0,MIN(1,(T3387-scaling_params!$B$11)/(scaling_params!$C$11-scaling_params!$B$11))))/3</f>
        <v>0.5136664246</v>
      </c>
      <c r="AA3387" s="15">
        <f>(MAX(0,MIN(1,1-(Q3387-scaling_params!$B$8)/(scaling_params!$C$8-scaling_params!$B$8)))+MAX(0,MIN(1,(R3387-scaling_params!$B$9)/(scaling_params!$C$9-scaling_params!$B$9)))+MAX(0,MIN(1,(S3387-scaling_params!$B$10)/(scaling_params!$C$10-scaling_params!$B$10))))/3</f>
        <v>0.4058135337</v>
      </c>
      <c r="AB3387" s="15">
        <f>(MAX(0,MIN(1,(U3387-scaling_params!$B$12)/(scaling_params!$C$12-scaling_params!$B$12)))+MAX(0,MIN(1,(V3387-scaling_params!$B$13)/(scaling_params!$C$13-scaling_params!$B$13))))/2</f>
        <v>0.2740909091</v>
      </c>
      <c r="AC3387" s="13">
        <f>(scaling_params!$G$2*X3387+scaling_params!$G$3*Y3387+scaling_params!$G$4*Z3387+scaling_params!$G$5*AA3387+scaling_params!$G$6*AB3387)*100</f>
        <v>37.57052851</v>
      </c>
      <c r="AD3387" s="11" t="s">
        <v>684</v>
      </c>
      <c r="AE3387" s="11">
        <f t="shared" si="2"/>
        <v>1</v>
      </c>
    </row>
    <row r="3388" ht="15.75" customHeight="1">
      <c r="A3388" s="11" t="s">
        <v>878</v>
      </c>
      <c r="B3388" s="11" t="s">
        <v>785</v>
      </c>
      <c r="C3388" s="11" t="s">
        <v>610</v>
      </c>
      <c r="D3388" s="11" t="s">
        <v>177</v>
      </c>
      <c r="E3388" s="12">
        <v>2024.0</v>
      </c>
      <c r="F3388" s="11" t="s">
        <v>171</v>
      </c>
      <c r="G3388" s="11" t="s">
        <v>172</v>
      </c>
      <c r="H3388" s="11">
        <v>3.0</v>
      </c>
      <c r="I3388" s="13">
        <v>7.4</v>
      </c>
      <c r="J3388" s="11">
        <v>0.0</v>
      </c>
      <c r="K3388" s="13">
        <v>2.7</v>
      </c>
      <c r="L3388" s="13">
        <v>6.3</v>
      </c>
      <c r="M3388" s="11">
        <v>2.0</v>
      </c>
      <c r="N3388" s="14">
        <v>0.83</v>
      </c>
      <c r="O3388" s="13">
        <v>65.7</v>
      </c>
      <c r="P3388" s="13">
        <v>7.9</v>
      </c>
      <c r="Q3388" s="13">
        <v>16.4</v>
      </c>
      <c r="R3388" s="13">
        <v>10.8</v>
      </c>
      <c r="S3388" s="13">
        <v>3.7</v>
      </c>
      <c r="T3388" s="13">
        <v>3.4</v>
      </c>
      <c r="U3388" s="13">
        <v>1.5</v>
      </c>
      <c r="V3388" s="13">
        <v>77.5</v>
      </c>
      <c r="W3388" s="11" t="str">
        <f t="shared" si="1"/>
        <v>Benchmark|CaixaBank|Retail|2024</v>
      </c>
      <c r="X3388" s="15">
        <f>(MAX(0,MIN(1,1-(K3388-scaling_params!$B$2)/(scaling_params!$C$2-scaling_params!$B$2)))+MAX(0,MIN(1,(L3388-scaling_params!$B$3)/(scaling_params!$C$3-scaling_params!$B$3))))/2</f>
        <v>0.4593137255</v>
      </c>
      <c r="Y3388" s="15">
        <f>(MAX(0,MIN(1,(M3388-scaling_params!$B$4)/(scaling_params!$C$4-scaling_params!$B$4)))+MAX(0,MIN(1,(N3388-scaling_params!$B$5)/(scaling_params!$C$5-scaling_params!$B$5))))/2</f>
        <v>0.5583333333</v>
      </c>
      <c r="Z3388" s="15">
        <f>(MAX(0,MIN(1,(O3388-scaling_params!$B$6)/(scaling_params!$C$6-scaling_params!$B$6)))+MAX(0,MIN(1,1-(P3388-scaling_params!$B$7)/(scaling_params!$C$7-scaling_params!$B$7)))+MAX(0,MIN(1,(T3388-scaling_params!$B$11)/(scaling_params!$C$11-scaling_params!$B$11))))/3</f>
        <v>0.4482345146</v>
      </c>
      <c r="AA3388" s="15">
        <f>(MAX(0,MIN(1,1-(Q3388-scaling_params!$B$8)/(scaling_params!$C$8-scaling_params!$B$8)))+MAX(0,MIN(1,(R3388-scaling_params!$B$9)/(scaling_params!$C$9-scaling_params!$B$9)))+MAX(0,MIN(1,(S3388-scaling_params!$B$10)/(scaling_params!$C$10-scaling_params!$B$10))))/3</f>
        <v>0.3742751416</v>
      </c>
      <c r="AB3388" s="15">
        <f>(MAX(0,MIN(1,(U3388-scaling_params!$B$12)/(scaling_params!$C$12-scaling_params!$B$12)))+MAX(0,MIN(1,(V3388-scaling_params!$B$13)/(scaling_params!$C$13-scaling_params!$B$13))))/2</f>
        <v>0.435</v>
      </c>
      <c r="AC3388" s="13">
        <f>(scaling_params!$G$2*X3388+scaling_params!$G$3*Y3388+scaling_params!$G$4*Z3388+scaling_params!$G$5*AA3388+scaling_params!$G$6*AB3388)*100</f>
        <v>46.16845947</v>
      </c>
      <c r="AD3388" s="11" t="s">
        <v>684</v>
      </c>
      <c r="AE3388" s="11">
        <f t="shared" si="2"/>
        <v>1</v>
      </c>
    </row>
    <row r="3389" ht="15.75" customHeight="1">
      <c r="A3389" s="11" t="s">
        <v>878</v>
      </c>
      <c r="B3389" s="11" t="s">
        <v>785</v>
      </c>
      <c r="C3389" s="11" t="s">
        <v>610</v>
      </c>
      <c r="D3389" s="11" t="s">
        <v>177</v>
      </c>
      <c r="E3389" s="12">
        <v>2025.0</v>
      </c>
      <c r="F3389" s="11" t="s">
        <v>171</v>
      </c>
      <c r="G3389" s="11" t="s">
        <v>172</v>
      </c>
      <c r="H3389" s="11">
        <v>3.0</v>
      </c>
      <c r="I3389" s="13">
        <v>7.1</v>
      </c>
      <c r="J3389" s="11">
        <v>0.0</v>
      </c>
      <c r="K3389" s="13">
        <v>2.7</v>
      </c>
      <c r="L3389" s="13">
        <v>6.8</v>
      </c>
      <c r="M3389" s="11">
        <v>1.0</v>
      </c>
      <c r="N3389" s="14">
        <v>0.76</v>
      </c>
      <c r="O3389" s="13">
        <v>69.4</v>
      </c>
      <c r="P3389" s="13">
        <v>6.9</v>
      </c>
      <c r="Q3389" s="13">
        <v>15.8</v>
      </c>
      <c r="R3389" s="13">
        <v>13.1</v>
      </c>
      <c r="S3389" s="13">
        <v>3.4</v>
      </c>
      <c r="T3389" s="13">
        <v>3.1</v>
      </c>
      <c r="U3389" s="13">
        <v>1.5</v>
      </c>
      <c r="V3389" s="13">
        <v>63.1</v>
      </c>
      <c r="W3389" s="11" t="str">
        <f t="shared" si="1"/>
        <v>Benchmark|CaixaBank|Retail|2025</v>
      </c>
      <c r="X3389" s="15">
        <f>(MAX(0,MIN(1,1-(K3389-scaling_params!$B$2)/(scaling_params!$C$2-scaling_params!$B$2)))+MAX(0,MIN(1,(L3389-scaling_params!$B$3)/(scaling_params!$C$3-scaling_params!$B$3))))/2</f>
        <v>0.4960784314</v>
      </c>
      <c r="Y3389" s="15">
        <f>(MAX(0,MIN(1,(M3389-scaling_params!$B$4)/(scaling_params!$C$4-scaling_params!$B$4)))+MAX(0,MIN(1,(N3389-scaling_params!$B$5)/(scaling_params!$C$5-scaling_params!$B$5))))/2</f>
        <v>0.4660714286</v>
      </c>
      <c r="Z3389" s="15">
        <f>(MAX(0,MIN(1,(O3389-scaling_params!$B$6)/(scaling_params!$C$6-scaling_params!$B$6)))+MAX(0,MIN(1,1-(P3389-scaling_params!$B$7)/(scaling_params!$C$7-scaling_params!$B$7)))+MAX(0,MIN(1,(T3389-scaling_params!$B$11)/(scaling_params!$C$11-scaling_params!$B$11))))/3</f>
        <v>0.5708092817</v>
      </c>
      <c r="AA3389" s="15">
        <f>(MAX(0,MIN(1,1-(Q3389-scaling_params!$B$8)/(scaling_params!$C$8-scaling_params!$B$8)))+MAX(0,MIN(1,(R3389-scaling_params!$B$9)/(scaling_params!$C$9-scaling_params!$B$9)))+MAX(0,MIN(1,(S3389-scaling_params!$B$10)/(scaling_params!$C$10-scaling_params!$B$10))))/3</f>
        <v>0.4646370631</v>
      </c>
      <c r="AB3389" s="15">
        <f>(MAX(0,MIN(1,(U3389-scaling_params!$B$12)/(scaling_params!$C$12-scaling_params!$B$12)))+MAX(0,MIN(1,(V3389-scaling_params!$B$13)/(scaling_params!$C$13-scaling_params!$B$13))))/2</f>
        <v>0.3040909091</v>
      </c>
      <c r="AC3389" s="13">
        <f>(scaling_params!$G$2*X3389+scaling_params!$G$3*Y3389+scaling_params!$G$4*Z3389+scaling_params!$G$5*AA3389+scaling_params!$G$6*AB3389)*100</f>
        <v>47.79042487</v>
      </c>
      <c r="AD3389" s="11" t="s">
        <v>684</v>
      </c>
      <c r="AE3389" s="11">
        <f t="shared" si="2"/>
        <v>1</v>
      </c>
    </row>
    <row r="3390" ht="15.75" customHeight="1">
      <c r="A3390" s="11" t="s">
        <v>879</v>
      </c>
      <c r="B3390" s="11" t="s">
        <v>785</v>
      </c>
      <c r="C3390" s="11" t="s">
        <v>610</v>
      </c>
      <c r="D3390" s="11" t="s">
        <v>165</v>
      </c>
      <c r="E3390" s="12">
        <v>2024.0</v>
      </c>
      <c r="F3390" s="11" t="s">
        <v>171</v>
      </c>
      <c r="G3390" s="11" t="s">
        <v>175</v>
      </c>
      <c r="H3390" s="11">
        <v>5.0</v>
      </c>
      <c r="I3390" s="13">
        <v>7.4</v>
      </c>
      <c r="J3390" s="11">
        <v>0.0</v>
      </c>
      <c r="K3390" s="13">
        <v>2.5</v>
      </c>
      <c r="L3390" s="13">
        <v>5.7</v>
      </c>
      <c r="M3390" s="11">
        <v>-4.0</v>
      </c>
      <c r="N3390" s="14">
        <v>0.77</v>
      </c>
      <c r="O3390" s="13">
        <v>70.5</v>
      </c>
      <c r="P3390" s="13">
        <v>6.3</v>
      </c>
      <c r="Q3390" s="13">
        <v>16.0</v>
      </c>
      <c r="R3390" s="13">
        <v>12.2</v>
      </c>
      <c r="S3390" s="13">
        <v>3.3</v>
      </c>
      <c r="T3390" s="13">
        <v>2.9</v>
      </c>
      <c r="U3390" s="13">
        <v>1.6</v>
      </c>
      <c r="V3390" s="13">
        <v>80.5</v>
      </c>
      <c r="W3390" s="11" t="str">
        <f t="shared" si="1"/>
        <v>Benchmark|CaixaBank|Operations|2024</v>
      </c>
      <c r="X3390" s="15">
        <f>(MAX(0,MIN(1,1-(K3390-scaling_params!$B$2)/(scaling_params!$C$2-scaling_params!$B$2)))+MAX(0,MIN(1,(L3390-scaling_params!$B$3)/(scaling_params!$C$3-scaling_params!$B$3))))/2</f>
        <v>0.4485294118</v>
      </c>
      <c r="Y3390" s="15">
        <f>(MAX(0,MIN(1,(M3390-scaling_params!$B$4)/(scaling_params!$C$4-scaling_params!$B$4)))+MAX(0,MIN(1,(N3390-scaling_params!$B$5)/(scaling_params!$C$5-scaling_params!$B$5))))/2</f>
        <v>0.4547619048</v>
      </c>
      <c r="Z3390" s="15">
        <f>(MAX(0,MIN(1,(O3390-scaling_params!$B$6)/(scaling_params!$C$6-scaling_params!$B$6)))+MAX(0,MIN(1,1-(P3390-scaling_params!$B$7)/(scaling_params!$C$7-scaling_params!$B$7)))+MAX(0,MIN(1,(T3390-scaling_params!$B$11)/(scaling_params!$C$11-scaling_params!$B$11))))/3</f>
        <v>0.6239675319</v>
      </c>
      <c r="AA3390" s="15">
        <f>(MAX(0,MIN(1,1-(Q3390-scaling_params!$B$8)/(scaling_params!$C$8-scaling_params!$B$8)))+MAX(0,MIN(1,(R3390-scaling_params!$B$9)/(scaling_params!$C$9-scaling_params!$B$9)))+MAX(0,MIN(1,(S3390-scaling_params!$B$10)/(scaling_params!$C$10-scaling_params!$B$10))))/3</f>
        <v>0.4092827004</v>
      </c>
      <c r="AB3390" s="15">
        <f>(MAX(0,MIN(1,(U3390-scaling_params!$B$12)/(scaling_params!$C$12-scaling_params!$B$12)))+MAX(0,MIN(1,(V3390-scaling_params!$B$13)/(scaling_params!$C$13-scaling_params!$B$13))))/2</f>
        <v>0.4872727273</v>
      </c>
      <c r="AC3390" s="13">
        <f>(scaling_params!$G$2*X3390+scaling_params!$G$3*Y3390+scaling_params!$G$4*Z3390+scaling_params!$G$5*AA3390+scaling_params!$G$6*AB3390)*100</f>
        <v>48.84377665</v>
      </c>
      <c r="AD3390" s="11" t="s">
        <v>684</v>
      </c>
      <c r="AE3390" s="11">
        <f t="shared" si="2"/>
        <v>1</v>
      </c>
    </row>
    <row r="3391" ht="15.75" customHeight="1">
      <c r="A3391" s="11" t="s">
        <v>879</v>
      </c>
      <c r="B3391" s="11" t="s">
        <v>785</v>
      </c>
      <c r="C3391" s="11" t="s">
        <v>610</v>
      </c>
      <c r="D3391" s="11" t="s">
        <v>165</v>
      </c>
      <c r="E3391" s="12">
        <v>2025.0</v>
      </c>
      <c r="F3391" s="11" t="s">
        <v>171</v>
      </c>
      <c r="G3391" s="11" t="s">
        <v>175</v>
      </c>
      <c r="H3391" s="11">
        <v>5.0</v>
      </c>
      <c r="I3391" s="13">
        <v>7.1</v>
      </c>
      <c r="J3391" s="11">
        <v>0.0</v>
      </c>
      <c r="K3391" s="13">
        <v>2.0</v>
      </c>
      <c r="L3391" s="13">
        <v>7.6</v>
      </c>
      <c r="M3391" s="11">
        <v>-3.0</v>
      </c>
      <c r="N3391" s="14">
        <v>0.76</v>
      </c>
      <c r="O3391" s="13">
        <v>74.2</v>
      </c>
      <c r="P3391" s="13">
        <v>5.8</v>
      </c>
      <c r="Q3391" s="13">
        <v>14.6</v>
      </c>
      <c r="R3391" s="13">
        <v>13.8</v>
      </c>
      <c r="S3391" s="13">
        <v>2.8</v>
      </c>
      <c r="T3391" s="13">
        <v>2.9</v>
      </c>
      <c r="U3391" s="13">
        <v>2.3</v>
      </c>
      <c r="V3391" s="13">
        <v>63.5</v>
      </c>
      <c r="W3391" s="11" t="str">
        <f t="shared" si="1"/>
        <v>Benchmark|CaixaBank|Operations|2025</v>
      </c>
      <c r="X3391" s="15">
        <f>(MAX(0,MIN(1,1-(K3391-scaling_params!$B$2)/(scaling_params!$C$2-scaling_params!$B$2)))+MAX(0,MIN(1,(L3391-scaling_params!$B$3)/(scaling_params!$C$3-scaling_params!$B$3))))/2</f>
        <v>0.6715686275</v>
      </c>
      <c r="Y3391" s="15">
        <f>(MAX(0,MIN(1,(M3391-scaling_params!$B$4)/(scaling_params!$C$4-scaling_params!$B$4)))+MAX(0,MIN(1,(N3391-scaling_params!$B$5)/(scaling_params!$C$5-scaling_params!$B$5))))/2</f>
        <v>0.4470238095</v>
      </c>
      <c r="Z3391" s="15">
        <f>(MAX(0,MIN(1,(O3391-scaling_params!$B$6)/(scaling_params!$C$6-scaling_params!$B$6)))+MAX(0,MIN(1,1-(P3391-scaling_params!$B$7)/(scaling_params!$C$7-scaling_params!$B$7)))+MAX(0,MIN(1,(T3391-scaling_params!$B$11)/(scaling_params!$C$11-scaling_params!$B$11))))/3</f>
        <v>0.7300686825</v>
      </c>
      <c r="AA3391" s="15">
        <f>(MAX(0,MIN(1,1-(Q3391-scaling_params!$B$8)/(scaling_params!$C$8-scaling_params!$B$8)))+MAX(0,MIN(1,(R3391-scaling_params!$B$9)/(scaling_params!$C$9-scaling_params!$B$9)))+MAX(0,MIN(1,(S3391-scaling_params!$B$10)/(scaling_params!$C$10-scaling_params!$B$10))))/3</f>
        <v>0.4808039441</v>
      </c>
      <c r="AB3391" s="15">
        <f>(MAX(0,MIN(1,(U3391-scaling_params!$B$12)/(scaling_params!$C$12-scaling_params!$B$12)))+MAX(0,MIN(1,(V3391-scaling_params!$B$13)/(scaling_params!$C$13-scaling_params!$B$13))))/2</f>
        <v>0.5077272727</v>
      </c>
      <c r="AC3391" s="13">
        <f>(scaling_params!$G$2*X3391+scaling_params!$G$3*Y3391+scaling_params!$G$4*Z3391+scaling_params!$G$5*AA3391+scaling_params!$G$6*AB3391)*100</f>
        <v>57.89686754</v>
      </c>
      <c r="AD3391" s="11" t="s">
        <v>684</v>
      </c>
      <c r="AE3391" s="11">
        <f t="shared" si="2"/>
        <v>1</v>
      </c>
    </row>
    <row r="3392" ht="15.75" customHeight="1">
      <c r="A3392" s="11" t="s">
        <v>880</v>
      </c>
      <c r="B3392" s="11" t="s">
        <v>785</v>
      </c>
      <c r="C3392" s="11" t="s">
        <v>610</v>
      </c>
      <c r="D3392" s="11" t="s">
        <v>165</v>
      </c>
      <c r="E3392" s="12">
        <v>2024.0</v>
      </c>
      <c r="F3392" s="11" t="s">
        <v>166</v>
      </c>
      <c r="G3392" s="11" t="s">
        <v>175</v>
      </c>
      <c r="H3392" s="11">
        <v>3.0</v>
      </c>
      <c r="I3392" s="13">
        <v>7.4</v>
      </c>
      <c r="J3392" s="11">
        <v>0.0</v>
      </c>
      <c r="K3392" s="13">
        <v>2.5</v>
      </c>
      <c r="L3392" s="13">
        <v>8.7</v>
      </c>
      <c r="M3392" s="11">
        <v>23.0</v>
      </c>
      <c r="N3392" s="14">
        <v>0.78</v>
      </c>
      <c r="O3392" s="13">
        <v>70.5</v>
      </c>
      <c r="P3392" s="13">
        <v>6.3</v>
      </c>
      <c r="Q3392" s="13">
        <v>16.0</v>
      </c>
      <c r="R3392" s="13">
        <v>12.2</v>
      </c>
      <c r="S3392" s="13">
        <v>4.0</v>
      </c>
      <c r="T3392" s="13">
        <v>3.8</v>
      </c>
      <c r="U3392" s="13">
        <v>1.6</v>
      </c>
      <c r="V3392" s="13">
        <v>81.4</v>
      </c>
      <c r="W3392" s="11" t="str">
        <f t="shared" si="1"/>
        <v>Benchmark|CaixaBank|Operations|2024</v>
      </c>
      <c r="X3392" s="15">
        <f>(MAX(0,MIN(1,1-(K3392-scaling_params!$B$2)/(scaling_params!$C$2-scaling_params!$B$2)))+MAX(0,MIN(1,(L3392-scaling_params!$B$3)/(scaling_params!$C$3-scaling_params!$B$3))))/2</f>
        <v>0.6691176471</v>
      </c>
      <c r="Y3392" s="15">
        <f>(MAX(0,MIN(1,(M3392-scaling_params!$B$4)/(scaling_params!$C$4-scaling_params!$B$4)))+MAX(0,MIN(1,(N3392-scaling_params!$B$5)/(scaling_params!$C$5-scaling_params!$B$5))))/2</f>
        <v>0.5958333333</v>
      </c>
      <c r="Z3392" s="15">
        <f>(MAX(0,MIN(1,(O3392-scaling_params!$B$6)/(scaling_params!$C$6-scaling_params!$B$6)))+MAX(0,MIN(1,1-(P3392-scaling_params!$B$7)/(scaling_params!$C$7-scaling_params!$B$7)))+MAX(0,MIN(1,(T3392-scaling_params!$B$11)/(scaling_params!$C$11-scaling_params!$B$11))))/3</f>
        <v>0.7096818176</v>
      </c>
      <c r="AA3392" s="15">
        <f>(MAX(0,MIN(1,1-(Q3392-scaling_params!$B$8)/(scaling_params!$C$8-scaling_params!$B$8)))+MAX(0,MIN(1,(R3392-scaling_params!$B$9)/(scaling_params!$C$9-scaling_params!$B$9)))+MAX(0,MIN(1,(S3392-scaling_params!$B$10)/(scaling_params!$C$10-scaling_params!$B$10))))/3</f>
        <v>0.4779101514</v>
      </c>
      <c r="AB3392" s="15">
        <f>(MAX(0,MIN(1,(U3392-scaling_params!$B$12)/(scaling_params!$C$12-scaling_params!$B$12)))+MAX(0,MIN(1,(V3392-scaling_params!$B$13)/(scaling_params!$C$13-scaling_params!$B$13))))/2</f>
        <v>0.4954545455</v>
      </c>
      <c r="AC3392" s="13">
        <f>(scaling_params!$G$2*X3392+scaling_params!$G$3*Y3392+scaling_params!$G$4*Z3392+scaling_params!$G$5*AA3392+scaling_params!$G$6*AB3392)*100</f>
        <v>60.66145305</v>
      </c>
      <c r="AD3392" s="11" t="s">
        <v>684</v>
      </c>
      <c r="AE3392" s="11">
        <f t="shared" si="2"/>
        <v>1</v>
      </c>
    </row>
    <row r="3393" ht="15.75" customHeight="1">
      <c r="A3393" s="11" t="s">
        <v>880</v>
      </c>
      <c r="B3393" s="11" t="s">
        <v>785</v>
      </c>
      <c r="C3393" s="11" t="s">
        <v>610</v>
      </c>
      <c r="D3393" s="11" t="s">
        <v>165</v>
      </c>
      <c r="E3393" s="12">
        <v>2025.0</v>
      </c>
      <c r="F3393" s="11" t="s">
        <v>166</v>
      </c>
      <c r="G3393" s="11" t="s">
        <v>175</v>
      </c>
      <c r="H3393" s="11">
        <v>3.0</v>
      </c>
      <c r="I3393" s="13">
        <v>7.1</v>
      </c>
      <c r="J3393" s="11">
        <v>0.0</v>
      </c>
      <c r="K3393" s="13">
        <v>2.0</v>
      </c>
      <c r="L3393" s="13">
        <v>6.5</v>
      </c>
      <c r="M3393" s="11">
        <v>37.0</v>
      </c>
      <c r="N3393" s="14">
        <v>0.88</v>
      </c>
      <c r="O3393" s="13">
        <v>74.2</v>
      </c>
      <c r="P3393" s="13">
        <v>5.8</v>
      </c>
      <c r="Q3393" s="13">
        <v>14.6</v>
      </c>
      <c r="R3393" s="13">
        <v>13.8</v>
      </c>
      <c r="S3393" s="13">
        <v>4.7</v>
      </c>
      <c r="T3393" s="13">
        <v>3.9</v>
      </c>
      <c r="U3393" s="13">
        <v>2.3</v>
      </c>
      <c r="V3393" s="13">
        <v>81.5</v>
      </c>
      <c r="W3393" s="11" t="str">
        <f t="shared" si="1"/>
        <v>Benchmark|CaixaBank|Operations|2025</v>
      </c>
      <c r="X3393" s="15">
        <f>(MAX(0,MIN(1,1-(K3393-scaling_params!$B$2)/(scaling_params!$C$2-scaling_params!$B$2)))+MAX(0,MIN(1,(L3393-scaling_params!$B$3)/(scaling_params!$C$3-scaling_params!$B$3))))/2</f>
        <v>0.5906862745</v>
      </c>
      <c r="Y3393" s="15">
        <f>(MAX(0,MIN(1,(M3393-scaling_params!$B$4)/(scaling_params!$C$4-scaling_params!$B$4)))+MAX(0,MIN(1,(N3393-scaling_params!$B$5)/(scaling_params!$C$5-scaling_params!$B$5))))/2</f>
        <v>0.7875</v>
      </c>
      <c r="Z3393" s="15">
        <f>(MAX(0,MIN(1,(O3393-scaling_params!$B$6)/(scaling_params!$C$6-scaling_params!$B$6)))+MAX(0,MIN(1,1-(P3393-scaling_params!$B$7)/(scaling_params!$C$7-scaling_params!$B$7)))+MAX(0,MIN(1,(T3393-scaling_params!$B$11)/(scaling_params!$C$11-scaling_params!$B$11))))/3</f>
        <v>0.8253067778</v>
      </c>
      <c r="AA3393" s="15">
        <f>(MAX(0,MIN(1,1-(Q3393-scaling_params!$B$8)/(scaling_params!$C$8-scaling_params!$B$8)))+MAX(0,MIN(1,(R3393-scaling_params!$B$9)/(scaling_params!$C$9-scaling_params!$B$9)))+MAX(0,MIN(1,(S3393-scaling_params!$B$10)/(scaling_params!$C$10-scaling_params!$B$10))))/3</f>
        <v>0.6670784539</v>
      </c>
      <c r="AB3393" s="15">
        <f>(MAX(0,MIN(1,(U3393-scaling_params!$B$12)/(scaling_params!$C$12-scaling_params!$B$12)))+MAX(0,MIN(1,(V3393-scaling_params!$B$13)/(scaling_params!$C$13-scaling_params!$B$13))))/2</f>
        <v>0.6713636364</v>
      </c>
      <c r="AC3393" s="13">
        <f>(scaling_params!$G$2*X3393+scaling_params!$G$3*Y3393+scaling_params!$G$4*Z3393+scaling_params!$G$5*AA3393+scaling_params!$G$6*AB3393)*100</f>
        <v>71.44475843</v>
      </c>
      <c r="AD3393" s="11" t="s">
        <v>684</v>
      </c>
      <c r="AE3393" s="11">
        <f t="shared" si="2"/>
        <v>1</v>
      </c>
    </row>
    <row r="3394" ht="15.75" customHeight="1">
      <c r="A3394" s="11" t="s">
        <v>881</v>
      </c>
      <c r="B3394" s="11" t="s">
        <v>785</v>
      </c>
      <c r="C3394" s="11" t="s">
        <v>610</v>
      </c>
      <c r="D3394" s="11" t="s">
        <v>181</v>
      </c>
      <c r="E3394" s="12">
        <v>2024.0</v>
      </c>
      <c r="F3394" s="11" t="s">
        <v>171</v>
      </c>
      <c r="G3394" s="11" t="s">
        <v>167</v>
      </c>
      <c r="H3394" s="11">
        <v>4.0</v>
      </c>
      <c r="I3394" s="13">
        <v>7.4</v>
      </c>
      <c r="J3394" s="11">
        <v>0.0</v>
      </c>
      <c r="K3394" s="13">
        <v>2.5</v>
      </c>
      <c r="L3394" s="13">
        <v>6.7</v>
      </c>
      <c r="M3394" s="11">
        <v>18.0</v>
      </c>
      <c r="N3394" s="14">
        <v>0.77</v>
      </c>
      <c r="O3394" s="13">
        <v>66.7</v>
      </c>
      <c r="P3394" s="13">
        <v>6.5</v>
      </c>
      <c r="Q3394" s="13">
        <v>13.6</v>
      </c>
      <c r="R3394" s="13">
        <v>14.0</v>
      </c>
      <c r="S3394" s="13">
        <v>3.9</v>
      </c>
      <c r="T3394" s="13">
        <v>3.7</v>
      </c>
      <c r="U3394" s="13">
        <v>2.0</v>
      </c>
      <c r="V3394" s="13">
        <v>71.2</v>
      </c>
      <c r="W3394" s="11" t="str">
        <f t="shared" si="1"/>
        <v>Benchmark|CaixaBank|Corporate|2024</v>
      </c>
      <c r="X3394" s="15">
        <f>(MAX(0,MIN(1,1-(K3394-scaling_params!$B$2)/(scaling_params!$C$2-scaling_params!$B$2)))+MAX(0,MIN(1,(L3394-scaling_params!$B$3)/(scaling_params!$C$3-scaling_params!$B$3))))/2</f>
        <v>0.5220588235</v>
      </c>
      <c r="Y3394" s="15">
        <f>(MAX(0,MIN(1,(M3394-scaling_params!$B$4)/(scaling_params!$C$4-scaling_params!$B$4)))+MAX(0,MIN(1,(N3394-scaling_params!$B$5)/(scaling_params!$C$5-scaling_params!$B$5))))/2</f>
        <v>0.5595238095</v>
      </c>
      <c r="Z3394" s="15">
        <f>(MAX(0,MIN(1,(O3394-scaling_params!$B$6)/(scaling_params!$C$6-scaling_params!$B$6)))+MAX(0,MIN(1,1-(P3394-scaling_params!$B$7)/(scaling_params!$C$7-scaling_params!$B$7)))+MAX(0,MIN(1,(T3394-scaling_params!$B$11)/(scaling_params!$C$11-scaling_params!$B$11))))/3</f>
        <v>0.6194337194</v>
      </c>
      <c r="AA3394" s="15">
        <f>(MAX(0,MIN(1,1-(Q3394-scaling_params!$B$8)/(scaling_params!$C$8-scaling_params!$B$8)))+MAX(0,MIN(1,(R3394-scaling_params!$B$9)/(scaling_params!$C$9-scaling_params!$B$9)))+MAX(0,MIN(1,(S3394-scaling_params!$B$10)/(scaling_params!$C$10-scaling_params!$B$10))))/3</f>
        <v>0.6349646878</v>
      </c>
      <c r="AB3394" s="15">
        <f>(MAX(0,MIN(1,(U3394-scaling_params!$B$12)/(scaling_params!$C$12-scaling_params!$B$12)))+MAX(0,MIN(1,(V3394-scaling_params!$B$13)/(scaling_params!$C$13-scaling_params!$B$13))))/2</f>
        <v>0.5027272727</v>
      </c>
      <c r="AC3394" s="13">
        <f>(scaling_params!$G$2*X3394+scaling_params!$G$3*Y3394+scaling_params!$G$4*Z3394+scaling_params!$G$5*AA3394+scaling_params!$G$6*AB3394)*100</f>
        <v>57.08144461</v>
      </c>
      <c r="AD3394" s="11" t="s">
        <v>684</v>
      </c>
      <c r="AE3394" s="11">
        <f t="shared" si="2"/>
        <v>1</v>
      </c>
    </row>
    <row r="3395" ht="15.75" customHeight="1">
      <c r="A3395" s="11" t="s">
        <v>881</v>
      </c>
      <c r="B3395" s="11" t="s">
        <v>785</v>
      </c>
      <c r="C3395" s="11" t="s">
        <v>610</v>
      </c>
      <c r="D3395" s="11" t="s">
        <v>181</v>
      </c>
      <c r="E3395" s="12">
        <v>2025.0</v>
      </c>
      <c r="F3395" s="11" t="s">
        <v>171</v>
      </c>
      <c r="G3395" s="11" t="s">
        <v>167</v>
      </c>
      <c r="H3395" s="11">
        <v>4.0</v>
      </c>
      <c r="I3395" s="13">
        <v>7.1</v>
      </c>
      <c r="J3395" s="11">
        <v>0.0</v>
      </c>
      <c r="K3395" s="13">
        <v>1.8</v>
      </c>
      <c r="L3395" s="13">
        <v>6.3</v>
      </c>
      <c r="M3395" s="11">
        <v>11.0</v>
      </c>
      <c r="N3395" s="14">
        <v>0.72</v>
      </c>
      <c r="O3395" s="13">
        <v>71.4</v>
      </c>
      <c r="P3395" s="13">
        <v>7.7</v>
      </c>
      <c r="Q3395" s="13">
        <v>13.9</v>
      </c>
      <c r="R3395" s="13">
        <v>13.5</v>
      </c>
      <c r="S3395" s="13">
        <v>3.7</v>
      </c>
      <c r="T3395" s="13">
        <v>3.3</v>
      </c>
      <c r="U3395" s="13">
        <v>2.1</v>
      </c>
      <c r="V3395" s="13">
        <v>75.8</v>
      </c>
      <c r="W3395" s="11" t="str">
        <f t="shared" si="1"/>
        <v>Benchmark|CaixaBank|Corporate|2025</v>
      </c>
      <c r="X3395" s="15">
        <f>(MAX(0,MIN(1,1-(K3395-scaling_params!$B$2)/(scaling_params!$C$2-scaling_params!$B$2)))+MAX(0,MIN(1,(L3395-scaling_params!$B$3)/(scaling_params!$C$3-scaling_params!$B$3))))/2</f>
        <v>0.6093137255</v>
      </c>
      <c r="Y3395" s="15">
        <f>(MAX(0,MIN(1,(M3395-scaling_params!$B$4)/(scaling_params!$C$4-scaling_params!$B$4)))+MAX(0,MIN(1,(N3395-scaling_params!$B$5)/(scaling_params!$C$5-scaling_params!$B$5))))/2</f>
        <v>0.4636904762</v>
      </c>
      <c r="Z3395" s="15">
        <f>(MAX(0,MIN(1,(O3395-scaling_params!$B$6)/(scaling_params!$C$6-scaling_params!$B$6)))+MAX(0,MIN(1,1-(P3395-scaling_params!$B$7)/(scaling_params!$C$7-scaling_params!$B$7)))+MAX(0,MIN(1,(T3395-scaling_params!$B$11)/(scaling_params!$C$11-scaling_params!$B$11))))/3</f>
        <v>0.550788129</v>
      </c>
      <c r="AA3395" s="15">
        <f>(MAX(0,MIN(1,1-(Q3395-scaling_params!$B$8)/(scaling_params!$C$8-scaling_params!$B$8)))+MAX(0,MIN(1,(R3395-scaling_params!$B$9)/(scaling_params!$C$9-scaling_params!$B$9)))+MAX(0,MIN(1,(S3395-scaling_params!$B$10)/(scaling_params!$C$10-scaling_params!$B$10))))/3</f>
        <v>0.5828961619</v>
      </c>
      <c r="AB3395" s="15">
        <f>(MAX(0,MIN(1,(U3395-scaling_params!$B$12)/(scaling_params!$C$12-scaling_params!$B$12)))+MAX(0,MIN(1,(V3395-scaling_params!$B$13)/(scaling_params!$C$13-scaling_params!$B$13))))/2</f>
        <v>0.5695454545</v>
      </c>
      <c r="AC3395" s="13">
        <f>(scaling_params!$G$2*X3395+scaling_params!$G$3*Y3395+scaling_params!$G$4*Z3395+scaling_params!$G$5*AA3395+scaling_params!$G$6*AB3395)*100</f>
        <v>55.13872858</v>
      </c>
      <c r="AD3395" s="11" t="s">
        <v>684</v>
      </c>
      <c r="AE3395" s="11">
        <f t="shared" si="2"/>
        <v>1</v>
      </c>
    </row>
    <row r="3396" ht="15.75" customHeight="1">
      <c r="A3396" s="11" t="s">
        <v>882</v>
      </c>
      <c r="B3396" s="11" t="s">
        <v>785</v>
      </c>
      <c r="C3396" s="11" t="s">
        <v>610</v>
      </c>
      <c r="D3396" s="11" t="s">
        <v>170</v>
      </c>
      <c r="E3396" s="12">
        <v>2024.0</v>
      </c>
      <c r="F3396" s="11" t="s">
        <v>171</v>
      </c>
      <c r="G3396" s="11" t="s">
        <v>184</v>
      </c>
      <c r="H3396" s="11">
        <v>5.0</v>
      </c>
      <c r="I3396" s="13">
        <v>7.4</v>
      </c>
      <c r="J3396" s="11">
        <v>0.0</v>
      </c>
      <c r="K3396" s="13">
        <v>3.2</v>
      </c>
      <c r="L3396" s="13">
        <v>8.0</v>
      </c>
      <c r="M3396" s="11">
        <v>22.0</v>
      </c>
      <c r="N3396" s="14">
        <v>0.83</v>
      </c>
      <c r="O3396" s="13">
        <v>70.8</v>
      </c>
      <c r="P3396" s="13">
        <v>7.1</v>
      </c>
      <c r="Q3396" s="13">
        <v>14.1</v>
      </c>
      <c r="R3396" s="13">
        <v>14.4</v>
      </c>
      <c r="S3396" s="13">
        <v>5.0</v>
      </c>
      <c r="T3396" s="13">
        <v>3.7</v>
      </c>
      <c r="U3396" s="13">
        <v>2.2</v>
      </c>
      <c r="V3396" s="13">
        <v>82.6</v>
      </c>
      <c r="W3396" s="11" t="str">
        <f t="shared" si="1"/>
        <v>Benchmark|CaixaBank|Risk|2024</v>
      </c>
      <c r="X3396" s="15">
        <f>(MAX(0,MIN(1,1-(K3396-scaling_params!$B$2)/(scaling_params!$C$2-scaling_params!$B$2)))+MAX(0,MIN(1,(L3396-scaling_params!$B$3)/(scaling_params!$C$3-scaling_params!$B$3))))/2</f>
        <v>0.5009803922</v>
      </c>
      <c r="Y3396" s="15">
        <f>(MAX(0,MIN(1,(M3396-scaling_params!$B$4)/(scaling_params!$C$4-scaling_params!$B$4)))+MAX(0,MIN(1,(N3396-scaling_params!$B$5)/(scaling_params!$C$5-scaling_params!$B$5))))/2</f>
        <v>0.6535714286</v>
      </c>
      <c r="Z3396" s="15">
        <f>(MAX(0,MIN(1,(O3396-scaling_params!$B$6)/(scaling_params!$C$6-scaling_params!$B$6)))+MAX(0,MIN(1,1-(P3396-scaling_params!$B$7)/(scaling_params!$C$7-scaling_params!$B$7)))+MAX(0,MIN(1,(T3396-scaling_params!$B$11)/(scaling_params!$C$11-scaling_params!$B$11))))/3</f>
        <v>0.6330364311</v>
      </c>
      <c r="AA3396" s="15">
        <f>(MAX(0,MIN(1,1-(Q3396-scaling_params!$B$8)/(scaling_params!$C$8-scaling_params!$B$8)))+MAX(0,MIN(1,(R3396-scaling_params!$B$9)/(scaling_params!$C$9-scaling_params!$B$9)))+MAX(0,MIN(1,(S3396-scaling_params!$B$10)/(scaling_params!$C$10-scaling_params!$B$10))))/3</f>
        <v>0.7407460683</v>
      </c>
      <c r="AB3396" s="15">
        <f>(MAX(0,MIN(1,(U3396-scaling_params!$B$12)/(scaling_params!$C$12-scaling_params!$B$12)))+MAX(0,MIN(1,(V3396-scaling_params!$B$13)/(scaling_params!$C$13-scaling_params!$B$13))))/2</f>
        <v>0.6563636364</v>
      </c>
      <c r="AC3396" s="13">
        <f>(scaling_params!$G$2*X3396+scaling_params!$G$3*Y3396+scaling_params!$G$4*Z3396+scaling_params!$G$5*AA3396+scaling_params!$G$6*AB3396)*100</f>
        <v>62.79054563</v>
      </c>
      <c r="AD3396" s="11" t="s">
        <v>684</v>
      </c>
      <c r="AE3396" s="11">
        <f t="shared" si="2"/>
        <v>1</v>
      </c>
    </row>
    <row r="3397" ht="15.75" customHeight="1">
      <c r="A3397" s="11" t="s">
        <v>882</v>
      </c>
      <c r="B3397" s="11" t="s">
        <v>785</v>
      </c>
      <c r="C3397" s="11" t="s">
        <v>610</v>
      </c>
      <c r="D3397" s="11" t="s">
        <v>170</v>
      </c>
      <c r="E3397" s="12">
        <v>2025.0</v>
      </c>
      <c r="F3397" s="11" t="s">
        <v>171</v>
      </c>
      <c r="G3397" s="11" t="s">
        <v>184</v>
      </c>
      <c r="H3397" s="11">
        <v>5.0</v>
      </c>
      <c r="I3397" s="13">
        <v>7.1</v>
      </c>
      <c r="J3397" s="11">
        <v>0.0</v>
      </c>
      <c r="K3397" s="13">
        <v>1.0</v>
      </c>
      <c r="L3397" s="13">
        <v>7.2</v>
      </c>
      <c r="M3397" s="11">
        <v>20.0</v>
      </c>
      <c r="N3397" s="14">
        <v>0.82</v>
      </c>
      <c r="O3397" s="13">
        <v>72.3</v>
      </c>
      <c r="P3397" s="13">
        <v>7.0</v>
      </c>
      <c r="Q3397" s="13">
        <v>13.1</v>
      </c>
      <c r="R3397" s="13">
        <v>15.2</v>
      </c>
      <c r="S3397" s="13">
        <v>4.2</v>
      </c>
      <c r="T3397" s="13">
        <v>4.4</v>
      </c>
      <c r="U3397" s="13">
        <v>1.6</v>
      </c>
      <c r="V3397" s="13">
        <v>78.2</v>
      </c>
      <c r="W3397" s="11" t="str">
        <f t="shared" si="1"/>
        <v>Benchmark|CaixaBank|Risk|2025</v>
      </c>
      <c r="X3397" s="15">
        <f>(MAX(0,MIN(1,1-(K3397-scaling_params!$B$2)/(scaling_params!$C$2-scaling_params!$B$2)))+MAX(0,MIN(1,(L3397-scaling_params!$B$3)/(scaling_params!$C$3-scaling_params!$B$3))))/2</f>
        <v>0.8088235294</v>
      </c>
      <c r="Y3397" s="15">
        <f>(MAX(0,MIN(1,(M3397-scaling_params!$B$4)/(scaling_params!$C$4-scaling_params!$B$4)))+MAX(0,MIN(1,(N3397-scaling_params!$B$5)/(scaling_params!$C$5-scaling_params!$B$5))))/2</f>
        <v>0.631547619</v>
      </c>
      <c r="Z3397" s="15">
        <f>(MAX(0,MIN(1,(O3397-scaling_params!$B$6)/(scaling_params!$C$6-scaling_params!$B$6)))+MAX(0,MIN(1,1-(P3397-scaling_params!$B$7)/(scaling_params!$C$7-scaling_params!$B$7)))+MAX(0,MIN(1,(T3397-scaling_params!$B$11)/(scaling_params!$C$11-scaling_params!$B$11))))/3</f>
        <v>0.733464582</v>
      </c>
      <c r="AA3397" s="15">
        <f>(MAX(0,MIN(1,1-(Q3397-scaling_params!$B$8)/(scaling_params!$C$8-scaling_params!$B$8)))+MAX(0,MIN(1,(R3397-scaling_params!$B$9)/(scaling_params!$C$9-scaling_params!$B$9)))+MAX(0,MIN(1,(S3397-scaling_params!$B$10)/(scaling_params!$C$10-scaling_params!$B$10))))/3</f>
        <v>0.7339487579</v>
      </c>
      <c r="AB3397" s="15">
        <f>(MAX(0,MIN(1,(U3397-scaling_params!$B$12)/(scaling_params!$C$12-scaling_params!$B$12)))+MAX(0,MIN(1,(V3397-scaling_params!$B$13)/(scaling_params!$C$13-scaling_params!$B$13))))/2</f>
        <v>0.4663636364</v>
      </c>
      <c r="AC3397" s="13">
        <f>(scaling_params!$G$2*X3397+scaling_params!$G$3*Y3397+scaling_params!$G$4*Z3397+scaling_params!$G$5*AA3397+scaling_params!$G$6*AB3397)*100</f>
        <v>69.50572871</v>
      </c>
      <c r="AD3397" s="11" t="s">
        <v>684</v>
      </c>
      <c r="AE3397" s="11">
        <f t="shared" si="2"/>
        <v>1</v>
      </c>
    </row>
    <row r="3398" ht="15.75" customHeight="1">
      <c r="A3398" s="11" t="s">
        <v>883</v>
      </c>
      <c r="B3398" s="11" t="s">
        <v>785</v>
      </c>
      <c r="C3398" s="11" t="s">
        <v>610</v>
      </c>
      <c r="D3398" s="11" t="s">
        <v>174</v>
      </c>
      <c r="E3398" s="12">
        <v>2024.0</v>
      </c>
      <c r="F3398" s="11" t="s">
        <v>166</v>
      </c>
      <c r="G3398" s="11" t="s">
        <v>167</v>
      </c>
      <c r="H3398" s="11">
        <v>1.0</v>
      </c>
      <c r="I3398" s="13">
        <v>7.4</v>
      </c>
      <c r="J3398" s="11">
        <v>0.0</v>
      </c>
      <c r="K3398" s="13">
        <v>3.1</v>
      </c>
      <c r="L3398" s="13">
        <v>6.2</v>
      </c>
      <c r="M3398" s="11">
        <v>17.0</v>
      </c>
      <c r="N3398" s="14">
        <v>0.8</v>
      </c>
      <c r="O3398" s="13">
        <v>62.0</v>
      </c>
      <c r="P3398" s="13">
        <v>7.3</v>
      </c>
      <c r="Q3398" s="13">
        <v>16.4</v>
      </c>
      <c r="R3398" s="13">
        <v>12.2</v>
      </c>
      <c r="S3398" s="13">
        <v>3.6</v>
      </c>
      <c r="T3398" s="13">
        <v>3.4</v>
      </c>
      <c r="U3398" s="13">
        <v>1.6</v>
      </c>
      <c r="V3398" s="13">
        <v>77.6</v>
      </c>
      <c r="W3398" s="11" t="str">
        <f t="shared" si="1"/>
        <v>Benchmark|CaixaBank|Digital|2024</v>
      </c>
      <c r="X3398" s="15">
        <f>(MAX(0,MIN(1,1-(K3398-scaling_params!$B$2)/(scaling_params!$C$2-scaling_params!$B$2)))+MAX(0,MIN(1,(L3398-scaling_params!$B$3)/(scaling_params!$C$3-scaling_params!$B$3))))/2</f>
        <v>0.3852941176</v>
      </c>
      <c r="Y3398" s="15">
        <f>(MAX(0,MIN(1,(M3398-scaling_params!$B$4)/(scaling_params!$C$4-scaling_params!$B$4)))+MAX(0,MIN(1,(N3398-scaling_params!$B$5)/(scaling_params!$C$5-scaling_params!$B$5))))/2</f>
        <v>0.5922619048</v>
      </c>
      <c r="Z3398" s="15">
        <f>(MAX(0,MIN(1,(O3398-scaling_params!$B$6)/(scaling_params!$C$6-scaling_params!$B$6)))+MAX(0,MIN(1,1-(P3398-scaling_params!$B$7)/(scaling_params!$C$7-scaling_params!$B$7)))+MAX(0,MIN(1,(T3398-scaling_params!$B$11)/(scaling_params!$C$11-scaling_params!$B$11))))/3</f>
        <v>0.441232463</v>
      </c>
      <c r="AA3398" s="15">
        <f>(MAX(0,MIN(1,1-(Q3398-scaling_params!$B$8)/(scaling_params!$C$8-scaling_params!$B$8)))+MAX(0,MIN(1,(R3398-scaling_params!$B$9)/(scaling_params!$C$9-scaling_params!$B$9)))+MAX(0,MIN(1,(S3398-scaling_params!$B$10)/(scaling_params!$C$10-scaling_params!$B$10))))/3</f>
        <v>0.42354295</v>
      </c>
      <c r="AB3398" s="15">
        <f>(MAX(0,MIN(1,(U3398-scaling_params!$B$12)/(scaling_params!$C$12-scaling_params!$B$12)))+MAX(0,MIN(1,(V3398-scaling_params!$B$13)/(scaling_params!$C$13-scaling_params!$B$13))))/2</f>
        <v>0.4609090909</v>
      </c>
      <c r="AC3398" s="13">
        <f>(scaling_params!$G$2*X3398+scaling_params!$G$3*Y3398+scaling_params!$G$4*Z3398+scaling_params!$G$5*AA3398+scaling_params!$G$6*AB3398)*100</f>
        <v>46.2346126</v>
      </c>
      <c r="AD3398" s="11" t="s">
        <v>684</v>
      </c>
      <c r="AE3398" s="11">
        <f t="shared" si="2"/>
        <v>1</v>
      </c>
    </row>
    <row r="3399" ht="15.75" customHeight="1">
      <c r="A3399" s="11" t="s">
        <v>883</v>
      </c>
      <c r="B3399" s="11" t="s">
        <v>785</v>
      </c>
      <c r="C3399" s="11" t="s">
        <v>610</v>
      </c>
      <c r="D3399" s="11" t="s">
        <v>174</v>
      </c>
      <c r="E3399" s="12">
        <v>2025.0</v>
      </c>
      <c r="F3399" s="11" t="s">
        <v>166</v>
      </c>
      <c r="G3399" s="11" t="s">
        <v>167</v>
      </c>
      <c r="H3399" s="11">
        <v>1.0</v>
      </c>
      <c r="I3399" s="13">
        <v>7.1</v>
      </c>
      <c r="J3399" s="11">
        <v>0.0</v>
      </c>
      <c r="K3399" s="13">
        <v>3.9</v>
      </c>
      <c r="L3399" s="13">
        <v>5.8</v>
      </c>
      <c r="M3399" s="11">
        <v>33.0</v>
      </c>
      <c r="N3399" s="14">
        <v>0.82</v>
      </c>
      <c r="O3399" s="13">
        <v>66.4</v>
      </c>
      <c r="P3399" s="13">
        <v>6.2</v>
      </c>
      <c r="Q3399" s="13">
        <v>16.7</v>
      </c>
      <c r="R3399" s="13">
        <v>14.8</v>
      </c>
      <c r="S3399" s="13">
        <v>4.1</v>
      </c>
      <c r="T3399" s="13">
        <v>4.4</v>
      </c>
      <c r="U3399" s="13">
        <v>1.6</v>
      </c>
      <c r="V3399" s="13">
        <v>63.6</v>
      </c>
      <c r="W3399" s="11" t="str">
        <f t="shared" si="1"/>
        <v>Benchmark|CaixaBank|Digital|2025</v>
      </c>
      <c r="X3399" s="15">
        <f>(MAX(0,MIN(1,1-(K3399-scaling_params!$B$2)/(scaling_params!$C$2-scaling_params!$B$2)))+MAX(0,MIN(1,(L3399-scaling_params!$B$3)/(scaling_params!$C$3-scaling_params!$B$3))))/2</f>
        <v>0.2225490196</v>
      </c>
      <c r="Y3399" s="15">
        <f>(MAX(0,MIN(1,(M3399-scaling_params!$B$4)/(scaling_params!$C$4-scaling_params!$B$4)))+MAX(0,MIN(1,(N3399-scaling_params!$B$5)/(scaling_params!$C$5-scaling_params!$B$5))))/2</f>
        <v>0.693452381</v>
      </c>
      <c r="Z3399" s="15">
        <f>(MAX(0,MIN(1,(O3399-scaling_params!$B$6)/(scaling_params!$C$6-scaling_params!$B$6)))+MAX(0,MIN(1,1-(P3399-scaling_params!$B$7)/(scaling_params!$C$7-scaling_params!$B$7)))+MAX(0,MIN(1,(T3399-scaling_params!$B$11)/(scaling_params!$C$11-scaling_params!$B$11))))/3</f>
        <v>0.7081769181</v>
      </c>
      <c r="AA3399" s="15">
        <f>(MAX(0,MIN(1,1-(Q3399-scaling_params!$B$8)/(scaling_params!$C$8-scaling_params!$B$8)))+MAX(0,MIN(1,(R3399-scaling_params!$B$9)/(scaling_params!$C$9-scaling_params!$B$9)))+MAX(0,MIN(1,(S3399-scaling_params!$B$10)/(scaling_params!$C$10-scaling_params!$B$10))))/3</f>
        <v>0.5709035628</v>
      </c>
      <c r="AB3399" s="15">
        <f>(MAX(0,MIN(1,(U3399-scaling_params!$B$12)/(scaling_params!$C$12-scaling_params!$B$12)))+MAX(0,MIN(1,(V3399-scaling_params!$B$13)/(scaling_params!$C$13-scaling_params!$B$13))))/2</f>
        <v>0.3336363636</v>
      </c>
      <c r="AC3399" s="13">
        <f>(scaling_params!$G$2*X3399+scaling_params!$G$3*Y3399+scaling_params!$G$4*Z3399+scaling_params!$G$5*AA3399+scaling_params!$G$6*AB3399)*100</f>
        <v>52.15300228</v>
      </c>
      <c r="AD3399" s="11" t="s">
        <v>684</v>
      </c>
      <c r="AE3399" s="11">
        <f t="shared" si="2"/>
        <v>1</v>
      </c>
    </row>
    <row r="3400" ht="15.75" customHeight="1">
      <c r="A3400" s="11" t="s">
        <v>884</v>
      </c>
      <c r="B3400" s="11" t="s">
        <v>785</v>
      </c>
      <c r="C3400" s="11" t="s">
        <v>610</v>
      </c>
      <c r="D3400" s="11" t="s">
        <v>174</v>
      </c>
      <c r="E3400" s="12">
        <v>2024.0</v>
      </c>
      <c r="F3400" s="11" t="s">
        <v>171</v>
      </c>
      <c r="G3400" s="11" t="s">
        <v>175</v>
      </c>
      <c r="H3400" s="11">
        <v>1.0</v>
      </c>
      <c r="I3400" s="13">
        <v>7.4</v>
      </c>
      <c r="J3400" s="11">
        <v>0.0</v>
      </c>
      <c r="K3400" s="13">
        <v>3.1</v>
      </c>
      <c r="L3400" s="13">
        <v>6.5</v>
      </c>
      <c r="M3400" s="11">
        <v>-22.0</v>
      </c>
      <c r="N3400" s="14">
        <v>0.78</v>
      </c>
      <c r="O3400" s="13">
        <v>62.0</v>
      </c>
      <c r="P3400" s="13">
        <v>7.3</v>
      </c>
      <c r="Q3400" s="13">
        <v>16.4</v>
      </c>
      <c r="R3400" s="13">
        <v>12.2</v>
      </c>
      <c r="S3400" s="13">
        <v>3.3</v>
      </c>
      <c r="T3400" s="13">
        <v>3.3</v>
      </c>
      <c r="U3400" s="13">
        <v>1.6</v>
      </c>
      <c r="V3400" s="13">
        <v>65.3</v>
      </c>
      <c r="W3400" s="11" t="str">
        <f t="shared" si="1"/>
        <v>Benchmark|CaixaBank|Digital|2024</v>
      </c>
      <c r="X3400" s="15">
        <f>(MAX(0,MIN(1,1-(K3400-scaling_params!$B$2)/(scaling_params!$C$2-scaling_params!$B$2)))+MAX(0,MIN(1,(L3400-scaling_params!$B$3)/(scaling_params!$C$3-scaling_params!$B$3))))/2</f>
        <v>0.4073529412</v>
      </c>
      <c r="Y3400" s="15">
        <f>(MAX(0,MIN(1,(M3400-scaling_params!$B$4)/(scaling_params!$C$4-scaling_params!$B$4)))+MAX(0,MIN(1,(N3400-scaling_params!$B$5)/(scaling_params!$C$5-scaling_params!$B$5))))/2</f>
        <v>0.381547619</v>
      </c>
      <c r="Z3400" s="15">
        <f>(MAX(0,MIN(1,(O3400-scaling_params!$B$6)/(scaling_params!$C$6-scaling_params!$B$6)))+MAX(0,MIN(1,1-(P3400-scaling_params!$B$7)/(scaling_params!$C$7-scaling_params!$B$7)))+MAX(0,MIN(1,(T3400-scaling_params!$B$11)/(scaling_params!$C$11-scaling_params!$B$11))))/3</f>
        <v>0.4317086535</v>
      </c>
      <c r="AA3400" s="15">
        <f>(MAX(0,MIN(1,1-(Q3400-scaling_params!$B$8)/(scaling_params!$C$8-scaling_params!$B$8)))+MAX(0,MIN(1,(R3400-scaling_params!$B$9)/(scaling_params!$C$9-scaling_params!$B$9)))+MAX(0,MIN(1,(S3400-scaling_params!$B$10)/(scaling_params!$C$10-scaling_params!$B$10))))/3</f>
        <v>0.3941311853</v>
      </c>
      <c r="AB3400" s="15">
        <f>(MAX(0,MIN(1,(U3400-scaling_params!$B$12)/(scaling_params!$C$12-scaling_params!$B$12)))+MAX(0,MIN(1,(V3400-scaling_params!$B$13)/(scaling_params!$C$13-scaling_params!$B$13))))/2</f>
        <v>0.3490909091</v>
      </c>
      <c r="AC3400" s="13">
        <f>(scaling_params!$G$2*X3400+scaling_params!$G$3*Y3400+scaling_params!$G$4*Z3400+scaling_params!$G$5*AA3400+scaling_params!$G$6*AB3400)*100</f>
        <v>39.74029811</v>
      </c>
      <c r="AD3400" s="11" t="s">
        <v>684</v>
      </c>
      <c r="AE3400" s="11">
        <f t="shared" si="2"/>
        <v>1</v>
      </c>
    </row>
    <row r="3401" ht="15.75" customHeight="1">
      <c r="A3401" s="11" t="s">
        <v>884</v>
      </c>
      <c r="B3401" s="11" t="s">
        <v>785</v>
      </c>
      <c r="C3401" s="11" t="s">
        <v>610</v>
      </c>
      <c r="D3401" s="11" t="s">
        <v>174</v>
      </c>
      <c r="E3401" s="12">
        <v>2025.0</v>
      </c>
      <c r="F3401" s="11" t="s">
        <v>171</v>
      </c>
      <c r="G3401" s="11" t="s">
        <v>175</v>
      </c>
      <c r="H3401" s="11">
        <v>1.0</v>
      </c>
      <c r="I3401" s="13">
        <v>7.1</v>
      </c>
      <c r="J3401" s="11">
        <v>0.0</v>
      </c>
      <c r="K3401" s="13">
        <v>3.9</v>
      </c>
      <c r="L3401" s="13">
        <v>6.2</v>
      </c>
      <c r="M3401" s="11">
        <v>11.0</v>
      </c>
      <c r="N3401" s="14">
        <v>0.8</v>
      </c>
      <c r="O3401" s="13">
        <v>66.4</v>
      </c>
      <c r="P3401" s="13">
        <v>6.2</v>
      </c>
      <c r="Q3401" s="13">
        <v>16.7</v>
      </c>
      <c r="R3401" s="13">
        <v>14.8</v>
      </c>
      <c r="S3401" s="13">
        <v>3.7</v>
      </c>
      <c r="T3401" s="13">
        <v>3.1</v>
      </c>
      <c r="U3401" s="13">
        <v>1.6</v>
      </c>
      <c r="V3401" s="13">
        <v>80.2</v>
      </c>
      <c r="W3401" s="11" t="str">
        <f t="shared" si="1"/>
        <v>Benchmark|CaixaBank|Digital|2025</v>
      </c>
      <c r="X3401" s="15">
        <f>(MAX(0,MIN(1,1-(K3401-scaling_params!$B$2)/(scaling_params!$C$2-scaling_params!$B$2)))+MAX(0,MIN(1,(L3401-scaling_params!$B$3)/(scaling_params!$C$3-scaling_params!$B$3))))/2</f>
        <v>0.2519607843</v>
      </c>
      <c r="Y3401" s="15">
        <f>(MAX(0,MIN(1,(M3401-scaling_params!$B$4)/(scaling_params!$C$4-scaling_params!$B$4)))+MAX(0,MIN(1,(N3401-scaling_params!$B$5)/(scaling_params!$C$5-scaling_params!$B$5))))/2</f>
        <v>0.5636904762</v>
      </c>
      <c r="Z3401" s="15">
        <f>(MAX(0,MIN(1,(O3401-scaling_params!$B$6)/(scaling_params!$C$6-scaling_params!$B$6)))+MAX(0,MIN(1,1-(P3401-scaling_params!$B$7)/(scaling_params!$C$7-scaling_params!$B$7)))+MAX(0,MIN(1,(T3401-scaling_params!$B$11)/(scaling_params!$C$11-scaling_params!$B$11))))/3</f>
        <v>0.5843673943</v>
      </c>
      <c r="AA3401" s="15">
        <f>(MAX(0,MIN(1,1-(Q3401-scaling_params!$B$8)/(scaling_params!$C$8-scaling_params!$B$8)))+MAX(0,MIN(1,(R3401-scaling_params!$B$9)/(scaling_params!$C$9-scaling_params!$B$9)))+MAX(0,MIN(1,(S3401-scaling_params!$B$10)/(scaling_params!$C$10-scaling_params!$B$10))))/3</f>
        <v>0.5316878765</v>
      </c>
      <c r="AB3401" s="15">
        <f>(MAX(0,MIN(1,(U3401-scaling_params!$B$12)/(scaling_params!$C$12-scaling_params!$B$12)))+MAX(0,MIN(1,(V3401-scaling_params!$B$13)/(scaling_params!$C$13-scaling_params!$B$13))))/2</f>
        <v>0.4845454545</v>
      </c>
      <c r="AC3401" s="13">
        <f>(scaling_params!$G$2*X3401+scaling_params!$G$3*Y3401+scaling_params!$G$4*Z3401+scaling_params!$G$5*AA3401+scaling_params!$G$6*AB3401)*100</f>
        <v>47.97578138</v>
      </c>
      <c r="AD3401" s="11" t="s">
        <v>684</v>
      </c>
      <c r="AE3401" s="11">
        <f t="shared" si="2"/>
        <v>1</v>
      </c>
    </row>
    <row r="3402" ht="15.75" customHeight="1">
      <c r="A3402" s="11" t="s">
        <v>885</v>
      </c>
      <c r="B3402" s="11" t="s">
        <v>886</v>
      </c>
      <c r="C3402" s="11" t="s">
        <v>164</v>
      </c>
      <c r="D3402" s="11" t="s">
        <v>174</v>
      </c>
      <c r="E3402" s="12">
        <v>2024.0</v>
      </c>
      <c r="F3402" s="11" t="s">
        <v>171</v>
      </c>
      <c r="G3402" s="11" t="s">
        <v>172</v>
      </c>
      <c r="H3402" s="11">
        <v>2.0</v>
      </c>
      <c r="I3402" s="13">
        <v>15.8</v>
      </c>
      <c r="J3402" s="11">
        <v>1.0</v>
      </c>
      <c r="K3402" s="13">
        <v>3.5</v>
      </c>
      <c r="L3402" s="13">
        <v>4.6</v>
      </c>
      <c r="M3402" s="11">
        <v>-15.0</v>
      </c>
      <c r="N3402" s="14">
        <v>0.72</v>
      </c>
      <c r="O3402" s="13">
        <v>56.6</v>
      </c>
      <c r="P3402" s="13">
        <v>8.0</v>
      </c>
      <c r="Q3402" s="13">
        <v>18.2</v>
      </c>
      <c r="R3402" s="13">
        <v>10.4</v>
      </c>
      <c r="S3402" s="13">
        <v>2.3</v>
      </c>
      <c r="T3402" s="13">
        <v>2.2</v>
      </c>
      <c r="U3402" s="13">
        <v>1.0</v>
      </c>
      <c r="V3402" s="13">
        <v>52.0</v>
      </c>
      <c r="W3402" s="11" t="str">
        <f t="shared" si="1"/>
        <v>Benchmark|Sabadell|Digital|2024</v>
      </c>
      <c r="X3402" s="15">
        <f>(MAX(0,MIN(1,1-(K3402-scaling_params!$B$2)/(scaling_params!$C$2-scaling_params!$B$2)))+MAX(0,MIN(1,(L3402-scaling_params!$B$3)/(scaling_params!$C$3-scaling_params!$B$3))))/2</f>
        <v>0.2009803922</v>
      </c>
      <c r="Y3402" s="15">
        <f>(MAX(0,MIN(1,(M3402-scaling_params!$B$4)/(scaling_params!$C$4-scaling_params!$B$4)))+MAX(0,MIN(1,(N3402-scaling_params!$B$5)/(scaling_params!$C$5-scaling_params!$B$5))))/2</f>
        <v>0.3398809524</v>
      </c>
      <c r="Z3402" s="15">
        <f>(MAX(0,MIN(1,(O3402-scaling_params!$B$6)/(scaling_params!$C$6-scaling_params!$B$6)))+MAX(0,MIN(1,1-(P3402-scaling_params!$B$7)/(scaling_params!$C$7-scaling_params!$B$7)))+MAX(0,MIN(1,(T3402-scaling_params!$B$11)/(scaling_params!$C$11-scaling_params!$B$11))))/3</f>
        <v>0.1747747748</v>
      </c>
      <c r="AA3402" s="15">
        <f>(MAX(0,MIN(1,1-(Q3402-scaling_params!$B$8)/(scaling_params!$C$8-scaling_params!$B$8)))+MAX(0,MIN(1,(R3402-scaling_params!$B$9)/(scaling_params!$C$9-scaling_params!$B$9)))+MAX(0,MIN(1,(S3402-scaling_params!$B$10)/(scaling_params!$C$10-scaling_params!$B$10))))/3</f>
        <v>0.1519607843</v>
      </c>
      <c r="AB3402" s="15">
        <f>(MAX(0,MIN(1,(U3402-scaling_params!$B$12)/(scaling_params!$C$12-scaling_params!$B$12)))+MAX(0,MIN(1,(V3402-scaling_params!$B$13)/(scaling_params!$C$13-scaling_params!$B$13))))/2</f>
        <v>0.07818181818</v>
      </c>
      <c r="AC3402" s="13">
        <f>(scaling_params!$G$2*X3402+scaling_params!$G$3*Y3402+scaling_params!$G$4*Z3402+scaling_params!$G$5*AA3402+scaling_params!$G$6*AB3402)*100</f>
        <v>20.41450406</v>
      </c>
      <c r="AD3402" s="11" t="s">
        <v>684</v>
      </c>
      <c r="AE3402" s="11">
        <f t="shared" si="2"/>
        <v>1</v>
      </c>
    </row>
    <row r="3403" ht="15.75" customHeight="1">
      <c r="A3403" s="11" t="s">
        <v>885</v>
      </c>
      <c r="B3403" s="11" t="s">
        <v>886</v>
      </c>
      <c r="C3403" s="11" t="s">
        <v>164</v>
      </c>
      <c r="D3403" s="11" t="s">
        <v>174</v>
      </c>
      <c r="E3403" s="12">
        <v>2025.0</v>
      </c>
      <c r="F3403" s="11" t="s">
        <v>171</v>
      </c>
      <c r="G3403" s="11" t="s">
        <v>172</v>
      </c>
      <c r="H3403" s="11">
        <v>2.0</v>
      </c>
      <c r="I3403" s="13">
        <v>15.2</v>
      </c>
      <c r="J3403" s="11">
        <v>0.0</v>
      </c>
      <c r="K3403" s="13">
        <v>4.0</v>
      </c>
      <c r="L3403" s="13">
        <v>5.3</v>
      </c>
      <c r="M3403" s="11">
        <v>0.0</v>
      </c>
      <c r="N3403" s="14">
        <v>0.67</v>
      </c>
      <c r="O3403" s="13">
        <v>65.0</v>
      </c>
      <c r="P3403" s="13">
        <v>9.2</v>
      </c>
      <c r="Q3403" s="13">
        <v>20.3</v>
      </c>
      <c r="R3403" s="13">
        <v>11.5</v>
      </c>
      <c r="S3403" s="13">
        <v>2.9</v>
      </c>
      <c r="T3403" s="13">
        <v>2.6</v>
      </c>
      <c r="U3403" s="13">
        <v>1.6</v>
      </c>
      <c r="V3403" s="13">
        <v>53.7</v>
      </c>
      <c r="W3403" s="11" t="str">
        <f t="shared" si="1"/>
        <v>Benchmark|Sabadell|Digital|2025</v>
      </c>
      <c r="X3403" s="15">
        <f>(MAX(0,MIN(1,1-(K3403-scaling_params!$B$2)/(scaling_params!$C$2-scaling_params!$B$2)))+MAX(0,MIN(1,(L3403-scaling_params!$B$3)/(scaling_params!$C$3-scaling_params!$B$3))))/2</f>
        <v>0.1691176471</v>
      </c>
      <c r="Y3403" s="15">
        <f>(MAX(0,MIN(1,(M3403-scaling_params!$B$4)/(scaling_params!$C$4-scaling_params!$B$4)))+MAX(0,MIN(1,(N3403-scaling_params!$B$5)/(scaling_params!$C$5-scaling_params!$B$5))))/2</f>
        <v>0.3488095238</v>
      </c>
      <c r="Z3403" s="15">
        <f>(MAX(0,MIN(1,(O3403-scaling_params!$B$6)/(scaling_params!$C$6-scaling_params!$B$6)))+MAX(0,MIN(1,1-(P3403-scaling_params!$B$7)/(scaling_params!$C$7-scaling_params!$B$7)))+MAX(0,MIN(1,(T3403-scaling_params!$B$11)/(scaling_params!$C$11-scaling_params!$B$11))))/3</f>
        <v>0.2433757661</v>
      </c>
      <c r="AA3403" s="15">
        <f>(MAX(0,MIN(1,1-(Q3403-scaling_params!$B$8)/(scaling_params!$C$8-scaling_params!$B$8)))+MAX(0,MIN(1,(R3403-scaling_params!$B$9)/(scaling_params!$C$9-scaling_params!$B$9)))+MAX(0,MIN(1,(S3403-scaling_params!$B$10)/(scaling_params!$C$10-scaling_params!$B$10))))/3</f>
        <v>0.1776523613</v>
      </c>
      <c r="AB3403" s="15">
        <f>(MAX(0,MIN(1,(U3403-scaling_params!$B$12)/(scaling_params!$C$12-scaling_params!$B$12)))+MAX(0,MIN(1,(V3403-scaling_params!$B$13)/(scaling_params!$C$13-scaling_params!$B$13))))/2</f>
        <v>0.2436363636</v>
      </c>
      <c r="AC3403" s="13">
        <f>(scaling_params!$G$2*X3403+scaling_params!$G$3*Y3403+scaling_params!$G$4*Z3403+scaling_params!$G$5*AA3403+scaling_params!$G$6*AB3403)*100</f>
        <v>23.89220967</v>
      </c>
      <c r="AD3403" s="11" t="s">
        <v>684</v>
      </c>
      <c r="AE3403" s="11">
        <f t="shared" si="2"/>
        <v>1</v>
      </c>
    </row>
    <row r="3404" ht="15.75" customHeight="1">
      <c r="A3404" s="11" t="s">
        <v>887</v>
      </c>
      <c r="B3404" s="11" t="s">
        <v>886</v>
      </c>
      <c r="C3404" s="11" t="s">
        <v>164</v>
      </c>
      <c r="D3404" s="11" t="s">
        <v>170</v>
      </c>
      <c r="E3404" s="12">
        <v>2024.0</v>
      </c>
      <c r="F3404" s="11" t="s">
        <v>171</v>
      </c>
      <c r="G3404" s="11" t="s">
        <v>175</v>
      </c>
      <c r="H3404" s="11">
        <v>1.0</v>
      </c>
      <c r="I3404" s="13">
        <v>15.8</v>
      </c>
      <c r="J3404" s="11">
        <v>0.0</v>
      </c>
      <c r="K3404" s="13">
        <v>2.7</v>
      </c>
      <c r="L3404" s="13">
        <v>7.6</v>
      </c>
      <c r="M3404" s="11">
        <v>8.0</v>
      </c>
      <c r="N3404" s="14">
        <v>0.83</v>
      </c>
      <c r="O3404" s="13">
        <v>70.9</v>
      </c>
      <c r="P3404" s="13">
        <v>6.3</v>
      </c>
      <c r="Q3404" s="13">
        <v>15.0</v>
      </c>
      <c r="R3404" s="13">
        <v>12.6</v>
      </c>
      <c r="S3404" s="13">
        <v>3.6</v>
      </c>
      <c r="T3404" s="13">
        <v>3.9</v>
      </c>
      <c r="U3404" s="13">
        <v>1.5</v>
      </c>
      <c r="V3404" s="13">
        <v>79.7</v>
      </c>
      <c r="W3404" s="11" t="str">
        <f t="shared" si="1"/>
        <v>Benchmark|Sabadell|Risk|2024</v>
      </c>
      <c r="X3404" s="15">
        <f>(MAX(0,MIN(1,1-(K3404-scaling_params!$B$2)/(scaling_params!$C$2-scaling_params!$B$2)))+MAX(0,MIN(1,(L3404-scaling_params!$B$3)/(scaling_params!$C$3-scaling_params!$B$3))))/2</f>
        <v>0.5549019608</v>
      </c>
      <c r="Y3404" s="15">
        <f>(MAX(0,MIN(1,(M3404-scaling_params!$B$4)/(scaling_params!$C$4-scaling_params!$B$4)))+MAX(0,MIN(1,(N3404-scaling_params!$B$5)/(scaling_params!$C$5-scaling_params!$B$5))))/2</f>
        <v>0.5869047619</v>
      </c>
      <c r="Z3404" s="15">
        <f>(MAX(0,MIN(1,(O3404-scaling_params!$B$6)/(scaling_params!$C$6-scaling_params!$B$6)))+MAX(0,MIN(1,1-(P3404-scaling_params!$B$7)/(scaling_params!$C$7-scaling_params!$B$7)))+MAX(0,MIN(1,(T3404-scaling_params!$B$11)/(scaling_params!$C$11-scaling_params!$B$11))))/3</f>
        <v>0.7258062872</v>
      </c>
      <c r="AA3404" s="15">
        <f>(MAX(0,MIN(1,1-(Q3404-scaling_params!$B$8)/(scaling_params!$C$8-scaling_params!$B$8)))+MAX(0,MIN(1,(R3404-scaling_params!$B$9)/(scaling_params!$C$9-scaling_params!$B$9)))+MAX(0,MIN(1,(S3404-scaling_params!$B$10)/(scaling_params!$C$10-scaling_params!$B$10))))/3</f>
        <v>0.4934508901</v>
      </c>
      <c r="AB3404" s="15">
        <f>(MAX(0,MIN(1,(U3404-scaling_params!$B$12)/(scaling_params!$C$12-scaling_params!$B$12)))+MAX(0,MIN(1,(V3404-scaling_params!$B$13)/(scaling_params!$C$13-scaling_params!$B$13))))/2</f>
        <v>0.455</v>
      </c>
      <c r="AC3404" s="13">
        <f>(scaling_params!$G$2*X3404+scaling_params!$G$3*Y3404+scaling_params!$G$4*Z3404+scaling_params!$G$5*AA3404+scaling_params!$G$6*AB3404)*100</f>
        <v>57.9426414</v>
      </c>
      <c r="AD3404" s="11" t="s">
        <v>684</v>
      </c>
      <c r="AE3404" s="11">
        <f t="shared" si="2"/>
        <v>1</v>
      </c>
    </row>
    <row r="3405" ht="15.75" customHeight="1">
      <c r="A3405" s="11" t="s">
        <v>887</v>
      </c>
      <c r="B3405" s="11" t="s">
        <v>886</v>
      </c>
      <c r="C3405" s="11" t="s">
        <v>164</v>
      </c>
      <c r="D3405" s="11" t="s">
        <v>170</v>
      </c>
      <c r="E3405" s="12">
        <v>2025.0</v>
      </c>
      <c r="F3405" s="11" t="s">
        <v>171</v>
      </c>
      <c r="G3405" s="11" t="s">
        <v>175</v>
      </c>
      <c r="H3405" s="11">
        <v>1.0</v>
      </c>
      <c r="I3405" s="13">
        <v>15.2</v>
      </c>
      <c r="J3405" s="11">
        <v>0.0</v>
      </c>
      <c r="K3405" s="13">
        <v>2.7</v>
      </c>
      <c r="L3405" s="13">
        <v>6.4</v>
      </c>
      <c r="M3405" s="11">
        <v>10.0</v>
      </c>
      <c r="N3405" s="14">
        <v>0.78</v>
      </c>
      <c r="O3405" s="13">
        <v>67.4</v>
      </c>
      <c r="P3405" s="13">
        <v>7.7</v>
      </c>
      <c r="Q3405" s="13">
        <v>15.6</v>
      </c>
      <c r="R3405" s="13">
        <v>11.9</v>
      </c>
      <c r="S3405" s="13">
        <v>3.8</v>
      </c>
      <c r="T3405" s="13">
        <v>3.4</v>
      </c>
      <c r="U3405" s="13">
        <v>1.6</v>
      </c>
      <c r="V3405" s="13">
        <v>64.5</v>
      </c>
      <c r="W3405" s="11" t="str">
        <f t="shared" si="1"/>
        <v>Benchmark|Sabadell|Risk|2025</v>
      </c>
      <c r="X3405" s="15">
        <f>(MAX(0,MIN(1,1-(K3405-scaling_params!$B$2)/(scaling_params!$C$2-scaling_params!$B$2)))+MAX(0,MIN(1,(L3405-scaling_params!$B$3)/(scaling_params!$C$3-scaling_params!$B$3))))/2</f>
        <v>0.4666666667</v>
      </c>
      <c r="Y3405" s="15">
        <f>(MAX(0,MIN(1,(M3405-scaling_params!$B$4)/(scaling_params!$C$4-scaling_params!$B$4)))+MAX(0,MIN(1,(N3405-scaling_params!$B$5)/(scaling_params!$C$5-scaling_params!$B$5))))/2</f>
        <v>0.5339285714</v>
      </c>
      <c r="Z3405" s="15">
        <f>(MAX(0,MIN(1,(O3405-scaling_params!$B$6)/(scaling_params!$C$6-scaling_params!$B$6)))+MAX(0,MIN(1,1-(P3405-scaling_params!$B$7)/(scaling_params!$C$7-scaling_params!$B$7)))+MAX(0,MIN(1,(T3405-scaling_params!$B$11)/(scaling_params!$C$11-scaling_params!$B$11))))/3</f>
        <v>0.4943053379</v>
      </c>
      <c r="AA3405" s="15">
        <f>(MAX(0,MIN(1,1-(Q3405-scaling_params!$B$8)/(scaling_params!$C$8-scaling_params!$B$8)))+MAX(0,MIN(1,(R3405-scaling_params!$B$9)/(scaling_params!$C$9-scaling_params!$B$9)))+MAX(0,MIN(1,(S3405-scaling_params!$B$10)/(scaling_params!$C$10-scaling_params!$B$10))))/3</f>
        <v>0.4607955956</v>
      </c>
      <c r="AB3405" s="15">
        <f>(MAX(0,MIN(1,(U3405-scaling_params!$B$12)/(scaling_params!$C$12-scaling_params!$B$12)))+MAX(0,MIN(1,(V3405-scaling_params!$B$13)/(scaling_params!$C$13-scaling_params!$B$13))))/2</f>
        <v>0.3418181818</v>
      </c>
      <c r="AC3405" s="13">
        <f>(scaling_params!$G$2*X3405+scaling_params!$G$3*Y3405+scaling_params!$G$4*Z3405+scaling_params!$G$5*AA3405+scaling_params!$G$6*AB3405)*100</f>
        <v>47.27362056</v>
      </c>
      <c r="AD3405" s="11" t="s">
        <v>684</v>
      </c>
      <c r="AE3405" s="11">
        <f t="shared" si="2"/>
        <v>1</v>
      </c>
    </row>
    <row r="3406" ht="15.75" customHeight="1">
      <c r="A3406" s="11" t="s">
        <v>888</v>
      </c>
      <c r="B3406" s="11" t="s">
        <v>886</v>
      </c>
      <c r="C3406" s="11" t="s">
        <v>164</v>
      </c>
      <c r="D3406" s="11" t="s">
        <v>165</v>
      </c>
      <c r="E3406" s="12">
        <v>2024.0</v>
      </c>
      <c r="F3406" s="11" t="s">
        <v>166</v>
      </c>
      <c r="G3406" s="11" t="s">
        <v>175</v>
      </c>
      <c r="H3406" s="11">
        <v>1.0</v>
      </c>
      <c r="I3406" s="13">
        <v>15.8</v>
      </c>
      <c r="J3406" s="11">
        <v>0.0</v>
      </c>
      <c r="K3406" s="13">
        <v>3.5</v>
      </c>
      <c r="L3406" s="13">
        <v>5.8</v>
      </c>
      <c r="M3406" s="11">
        <v>-2.0</v>
      </c>
      <c r="N3406" s="14">
        <v>0.76</v>
      </c>
      <c r="O3406" s="13">
        <v>65.4</v>
      </c>
      <c r="P3406" s="13">
        <v>7.5</v>
      </c>
      <c r="Q3406" s="13">
        <v>18.4</v>
      </c>
      <c r="R3406" s="13">
        <v>12.8</v>
      </c>
      <c r="S3406" s="13">
        <v>2.9</v>
      </c>
      <c r="T3406" s="13">
        <v>2.9</v>
      </c>
      <c r="U3406" s="13">
        <v>1.4</v>
      </c>
      <c r="V3406" s="13">
        <v>61.4</v>
      </c>
      <c r="W3406" s="11" t="str">
        <f t="shared" si="1"/>
        <v>Benchmark|Sabadell|Operations|2024</v>
      </c>
      <c r="X3406" s="15">
        <f>(MAX(0,MIN(1,1-(K3406-scaling_params!$B$2)/(scaling_params!$C$2-scaling_params!$B$2)))+MAX(0,MIN(1,(L3406-scaling_params!$B$3)/(scaling_params!$C$3-scaling_params!$B$3))))/2</f>
        <v>0.2892156863</v>
      </c>
      <c r="Y3406" s="15">
        <f>(MAX(0,MIN(1,(M3406-scaling_params!$B$4)/(scaling_params!$C$4-scaling_params!$B$4)))+MAX(0,MIN(1,(N3406-scaling_params!$B$5)/(scaling_params!$C$5-scaling_params!$B$5))))/2</f>
        <v>0.4517857143</v>
      </c>
      <c r="Z3406" s="15">
        <f>(MAX(0,MIN(1,(O3406-scaling_params!$B$6)/(scaling_params!$C$6-scaling_params!$B$6)))+MAX(0,MIN(1,1-(P3406-scaling_params!$B$7)/(scaling_params!$C$7-scaling_params!$B$7)))+MAX(0,MIN(1,(T3406-scaling_params!$B$11)/(scaling_params!$C$11-scaling_params!$B$11))))/3</f>
        <v>0.4317010079</v>
      </c>
      <c r="AA3406" s="15">
        <f>(MAX(0,MIN(1,1-(Q3406-scaling_params!$B$8)/(scaling_params!$C$8-scaling_params!$B$8)))+MAX(0,MIN(1,(R3406-scaling_params!$B$9)/(scaling_params!$C$9-scaling_params!$B$9)))+MAX(0,MIN(1,(S3406-scaling_params!$B$10)/(scaling_params!$C$10-scaling_params!$B$10))))/3</f>
        <v>0.3044743789</v>
      </c>
      <c r="AB3406" s="15">
        <f>(MAX(0,MIN(1,(U3406-scaling_params!$B$12)/(scaling_params!$C$12-scaling_params!$B$12)))+MAX(0,MIN(1,(V3406-scaling_params!$B$13)/(scaling_params!$C$13-scaling_params!$B$13))))/2</f>
        <v>0.2636363636</v>
      </c>
      <c r="AC3406" s="13">
        <f>(scaling_params!$G$2*X3406+scaling_params!$G$3*Y3406+scaling_params!$G$4*Z3406+scaling_params!$G$5*AA3406+scaling_params!$G$6*AB3406)*100</f>
        <v>36.02816476</v>
      </c>
      <c r="AD3406" s="11" t="s">
        <v>684</v>
      </c>
      <c r="AE3406" s="11">
        <f t="shared" si="2"/>
        <v>1</v>
      </c>
    </row>
    <row r="3407" ht="15.75" customHeight="1">
      <c r="A3407" s="11" t="s">
        <v>888</v>
      </c>
      <c r="B3407" s="11" t="s">
        <v>886</v>
      </c>
      <c r="C3407" s="11" t="s">
        <v>164</v>
      </c>
      <c r="D3407" s="11" t="s">
        <v>165</v>
      </c>
      <c r="E3407" s="12">
        <v>2025.0</v>
      </c>
      <c r="F3407" s="11" t="s">
        <v>166</v>
      </c>
      <c r="G3407" s="11" t="s">
        <v>175</v>
      </c>
      <c r="H3407" s="11">
        <v>1.0</v>
      </c>
      <c r="I3407" s="13">
        <v>15.2</v>
      </c>
      <c r="J3407" s="11">
        <v>0.0</v>
      </c>
      <c r="K3407" s="13">
        <v>3.1</v>
      </c>
      <c r="L3407" s="13">
        <v>5.8</v>
      </c>
      <c r="M3407" s="11">
        <v>23.0</v>
      </c>
      <c r="N3407" s="14">
        <v>0.75</v>
      </c>
      <c r="O3407" s="13">
        <v>64.5</v>
      </c>
      <c r="P3407" s="13">
        <v>7.3</v>
      </c>
      <c r="Q3407" s="13">
        <v>16.3</v>
      </c>
      <c r="R3407" s="13">
        <v>11.7</v>
      </c>
      <c r="S3407" s="13">
        <v>3.1</v>
      </c>
      <c r="T3407" s="13">
        <v>3.1</v>
      </c>
      <c r="U3407" s="13">
        <v>1.6</v>
      </c>
      <c r="V3407" s="13">
        <v>51.4</v>
      </c>
      <c r="W3407" s="11" t="str">
        <f t="shared" si="1"/>
        <v>Benchmark|Sabadell|Operations|2025</v>
      </c>
      <c r="X3407" s="15">
        <f>(MAX(0,MIN(1,1-(K3407-scaling_params!$B$2)/(scaling_params!$C$2-scaling_params!$B$2)))+MAX(0,MIN(1,(L3407-scaling_params!$B$3)/(scaling_params!$C$3-scaling_params!$B$3))))/2</f>
        <v>0.3558823529</v>
      </c>
      <c r="Y3407" s="15">
        <f>(MAX(0,MIN(1,(M3407-scaling_params!$B$4)/(scaling_params!$C$4-scaling_params!$B$4)))+MAX(0,MIN(1,(N3407-scaling_params!$B$5)/(scaling_params!$C$5-scaling_params!$B$5))))/2</f>
        <v>0.5583333333</v>
      </c>
      <c r="Z3407" s="15">
        <f>(MAX(0,MIN(1,(O3407-scaling_params!$B$6)/(scaling_params!$C$6-scaling_params!$B$6)))+MAX(0,MIN(1,1-(P3407-scaling_params!$B$7)/(scaling_params!$C$7-scaling_params!$B$7)))+MAX(0,MIN(1,(T3407-scaling_params!$B$11)/(scaling_params!$C$11-scaling_params!$B$11))))/3</f>
        <v>0.4539151599</v>
      </c>
      <c r="AA3407" s="15">
        <f>(MAX(0,MIN(1,1-(Q3407-scaling_params!$B$8)/(scaling_params!$C$8-scaling_params!$B$8)))+MAX(0,MIN(1,(R3407-scaling_params!$B$9)/(scaling_params!$C$9-scaling_params!$B$9)))+MAX(0,MIN(1,(S3407-scaling_params!$B$10)/(scaling_params!$C$10-scaling_params!$B$10))))/3</f>
        <v>0.3572141745</v>
      </c>
      <c r="AB3407" s="15">
        <f>(MAX(0,MIN(1,(U3407-scaling_params!$B$12)/(scaling_params!$C$12-scaling_params!$B$12)))+MAX(0,MIN(1,(V3407-scaling_params!$B$13)/(scaling_params!$C$13-scaling_params!$B$13))))/2</f>
        <v>0.2227272727</v>
      </c>
      <c r="AC3407" s="13">
        <f>(scaling_params!$G$2*X3407+scaling_params!$G$3*Y3407+scaling_params!$G$4*Z3407+scaling_params!$G$5*AA3407+scaling_params!$G$6*AB3407)*100</f>
        <v>41.06622617</v>
      </c>
      <c r="AD3407" s="11" t="s">
        <v>684</v>
      </c>
      <c r="AE3407" s="11">
        <f t="shared" si="2"/>
        <v>1</v>
      </c>
    </row>
    <row r="3408" ht="15.75" customHeight="1">
      <c r="A3408" s="11" t="s">
        <v>889</v>
      </c>
      <c r="B3408" s="11" t="s">
        <v>886</v>
      </c>
      <c r="C3408" s="11" t="s">
        <v>164</v>
      </c>
      <c r="D3408" s="11" t="s">
        <v>170</v>
      </c>
      <c r="E3408" s="12">
        <v>2024.0</v>
      </c>
      <c r="F3408" s="11" t="s">
        <v>166</v>
      </c>
      <c r="G3408" s="11" t="s">
        <v>175</v>
      </c>
      <c r="H3408" s="11">
        <v>2.0</v>
      </c>
      <c r="I3408" s="13">
        <v>15.8</v>
      </c>
      <c r="J3408" s="11">
        <v>0.0</v>
      </c>
      <c r="K3408" s="13">
        <v>2.7</v>
      </c>
      <c r="L3408" s="13">
        <v>7.6</v>
      </c>
      <c r="M3408" s="11">
        <v>-10.0</v>
      </c>
      <c r="N3408" s="14">
        <v>0.87</v>
      </c>
      <c r="O3408" s="13">
        <v>70.9</v>
      </c>
      <c r="P3408" s="13">
        <v>6.3</v>
      </c>
      <c r="Q3408" s="13">
        <v>15.0</v>
      </c>
      <c r="R3408" s="13">
        <v>12.6</v>
      </c>
      <c r="S3408" s="13">
        <v>3.6</v>
      </c>
      <c r="T3408" s="13">
        <v>3.0</v>
      </c>
      <c r="U3408" s="13">
        <v>1.5</v>
      </c>
      <c r="V3408" s="13">
        <v>74.0</v>
      </c>
      <c r="W3408" s="11" t="str">
        <f t="shared" si="1"/>
        <v>Benchmark|Sabadell|Risk|2024</v>
      </c>
      <c r="X3408" s="15">
        <f>(MAX(0,MIN(1,1-(K3408-scaling_params!$B$2)/(scaling_params!$C$2-scaling_params!$B$2)))+MAX(0,MIN(1,(L3408-scaling_params!$B$3)/(scaling_params!$C$3-scaling_params!$B$3))))/2</f>
        <v>0.5549019608</v>
      </c>
      <c r="Y3408" s="15">
        <f>(MAX(0,MIN(1,(M3408-scaling_params!$B$4)/(scaling_params!$C$4-scaling_params!$B$4)))+MAX(0,MIN(1,(N3408-scaling_params!$B$5)/(scaling_params!$C$5-scaling_params!$B$5))))/2</f>
        <v>0.5511904762</v>
      </c>
      <c r="Z3408" s="15">
        <f>(MAX(0,MIN(1,(O3408-scaling_params!$B$6)/(scaling_params!$C$6-scaling_params!$B$6)))+MAX(0,MIN(1,1-(P3408-scaling_params!$B$7)/(scaling_params!$C$7-scaling_params!$B$7)))+MAX(0,MIN(1,(T3408-scaling_params!$B$11)/(scaling_params!$C$11-scaling_params!$B$11))))/3</f>
        <v>0.6400920015</v>
      </c>
      <c r="AA3408" s="15">
        <f>(MAX(0,MIN(1,1-(Q3408-scaling_params!$B$8)/(scaling_params!$C$8-scaling_params!$B$8)))+MAX(0,MIN(1,(R3408-scaling_params!$B$9)/(scaling_params!$C$9-scaling_params!$B$9)))+MAX(0,MIN(1,(S3408-scaling_params!$B$10)/(scaling_params!$C$10-scaling_params!$B$10))))/3</f>
        <v>0.4934508901</v>
      </c>
      <c r="AB3408" s="15">
        <f>(MAX(0,MIN(1,(U3408-scaling_params!$B$12)/(scaling_params!$C$12-scaling_params!$B$12)))+MAX(0,MIN(1,(V3408-scaling_params!$B$13)/(scaling_params!$C$13-scaling_params!$B$13))))/2</f>
        <v>0.4031818182</v>
      </c>
      <c r="AC3408" s="13">
        <f>(scaling_params!$G$2*X3408+scaling_params!$G$3*Y3408+scaling_params!$G$4*Z3408+scaling_params!$G$5*AA3408+scaling_params!$G$6*AB3408)*100</f>
        <v>54.47761542</v>
      </c>
      <c r="AD3408" s="11" t="s">
        <v>684</v>
      </c>
      <c r="AE3408" s="11">
        <f t="shared" si="2"/>
        <v>1</v>
      </c>
    </row>
    <row r="3409" ht="15.75" customHeight="1">
      <c r="A3409" s="11" t="s">
        <v>889</v>
      </c>
      <c r="B3409" s="11" t="s">
        <v>886</v>
      </c>
      <c r="C3409" s="11" t="s">
        <v>164</v>
      </c>
      <c r="D3409" s="11" t="s">
        <v>170</v>
      </c>
      <c r="E3409" s="12">
        <v>2025.0</v>
      </c>
      <c r="F3409" s="11" t="s">
        <v>166</v>
      </c>
      <c r="G3409" s="11" t="s">
        <v>175</v>
      </c>
      <c r="H3409" s="11">
        <v>2.0</v>
      </c>
      <c r="I3409" s="13">
        <v>15.2</v>
      </c>
      <c r="J3409" s="11">
        <v>1.0</v>
      </c>
      <c r="K3409" s="13">
        <v>2.7</v>
      </c>
      <c r="L3409" s="13">
        <v>6.6</v>
      </c>
      <c r="M3409" s="11">
        <v>17.0</v>
      </c>
      <c r="N3409" s="14">
        <v>0.88</v>
      </c>
      <c r="O3409" s="13">
        <v>67.4</v>
      </c>
      <c r="P3409" s="13">
        <v>7.7</v>
      </c>
      <c r="Q3409" s="13">
        <v>15.6</v>
      </c>
      <c r="R3409" s="13">
        <v>11.9</v>
      </c>
      <c r="S3409" s="13">
        <v>3.8</v>
      </c>
      <c r="T3409" s="13">
        <v>4.7</v>
      </c>
      <c r="U3409" s="13">
        <v>1.6</v>
      </c>
      <c r="V3409" s="13">
        <v>80.0</v>
      </c>
      <c r="W3409" s="11" t="str">
        <f t="shared" si="1"/>
        <v>Benchmark|Sabadell|Risk|2025</v>
      </c>
      <c r="X3409" s="15">
        <f>(MAX(0,MIN(1,1-(K3409-scaling_params!$B$2)/(scaling_params!$C$2-scaling_params!$B$2)))+MAX(0,MIN(1,(L3409-scaling_params!$B$3)/(scaling_params!$C$3-scaling_params!$B$3))))/2</f>
        <v>0.481372549</v>
      </c>
      <c r="Y3409" s="15">
        <f>(MAX(0,MIN(1,(M3409-scaling_params!$B$4)/(scaling_params!$C$4-scaling_params!$B$4)))+MAX(0,MIN(1,(N3409-scaling_params!$B$5)/(scaling_params!$C$5-scaling_params!$B$5))))/2</f>
        <v>0.6922619048</v>
      </c>
      <c r="Z3409" s="15">
        <f>(MAX(0,MIN(1,(O3409-scaling_params!$B$6)/(scaling_params!$C$6-scaling_params!$B$6)))+MAX(0,MIN(1,1-(P3409-scaling_params!$B$7)/(scaling_params!$C$7-scaling_params!$B$7)))+MAX(0,MIN(1,(T3409-scaling_params!$B$11)/(scaling_params!$C$11-scaling_params!$B$11))))/3</f>
        <v>0.6181148617</v>
      </c>
      <c r="AA3409" s="15">
        <f>(MAX(0,MIN(1,1-(Q3409-scaling_params!$B$8)/(scaling_params!$C$8-scaling_params!$B$8)))+MAX(0,MIN(1,(R3409-scaling_params!$B$9)/(scaling_params!$C$9-scaling_params!$B$9)))+MAX(0,MIN(1,(S3409-scaling_params!$B$10)/(scaling_params!$C$10-scaling_params!$B$10))))/3</f>
        <v>0.4607955956</v>
      </c>
      <c r="AB3409" s="15">
        <f>(MAX(0,MIN(1,(U3409-scaling_params!$B$12)/(scaling_params!$C$12-scaling_params!$B$12)))+MAX(0,MIN(1,(V3409-scaling_params!$B$13)/(scaling_params!$C$13-scaling_params!$B$13))))/2</f>
        <v>0.4827272727</v>
      </c>
      <c r="AC3409" s="13">
        <f>(scaling_params!$G$2*X3409+scaling_params!$G$3*Y3409+scaling_params!$G$4*Z3409+scaling_params!$G$5*AA3409+scaling_params!$G$6*AB3409)*100</f>
        <v>55.91229321</v>
      </c>
      <c r="AD3409" s="11" t="s">
        <v>684</v>
      </c>
      <c r="AE3409" s="11">
        <f t="shared" si="2"/>
        <v>1</v>
      </c>
    </row>
    <row r="3410" ht="15.75" customHeight="1">
      <c r="A3410" s="11" t="s">
        <v>890</v>
      </c>
      <c r="B3410" s="11" t="s">
        <v>886</v>
      </c>
      <c r="C3410" s="11" t="s">
        <v>164</v>
      </c>
      <c r="D3410" s="11" t="s">
        <v>177</v>
      </c>
      <c r="E3410" s="12">
        <v>2024.0</v>
      </c>
      <c r="F3410" s="11" t="s">
        <v>166</v>
      </c>
      <c r="G3410" s="11" t="s">
        <v>184</v>
      </c>
      <c r="H3410" s="11">
        <v>1.0</v>
      </c>
      <c r="I3410" s="13">
        <v>15.8</v>
      </c>
      <c r="J3410" s="11">
        <v>0.0</v>
      </c>
      <c r="K3410" s="13">
        <v>3.0</v>
      </c>
      <c r="L3410" s="13">
        <v>6.4</v>
      </c>
      <c r="M3410" s="11">
        <v>2.0</v>
      </c>
      <c r="N3410" s="14">
        <v>0.77</v>
      </c>
      <c r="O3410" s="13">
        <v>70.7</v>
      </c>
      <c r="P3410" s="13">
        <v>7.3</v>
      </c>
      <c r="Q3410" s="13">
        <v>15.6</v>
      </c>
      <c r="R3410" s="13">
        <v>10.9</v>
      </c>
      <c r="S3410" s="13">
        <v>3.6</v>
      </c>
      <c r="T3410" s="13">
        <v>3.1</v>
      </c>
      <c r="U3410" s="13">
        <v>1.7</v>
      </c>
      <c r="V3410" s="13">
        <v>61.9</v>
      </c>
      <c r="W3410" s="11" t="str">
        <f t="shared" si="1"/>
        <v>Benchmark|Sabadell|Retail|2024</v>
      </c>
      <c r="X3410" s="15">
        <f>(MAX(0,MIN(1,1-(K3410-scaling_params!$B$2)/(scaling_params!$C$2-scaling_params!$B$2)))+MAX(0,MIN(1,(L3410-scaling_params!$B$3)/(scaling_params!$C$3-scaling_params!$B$3))))/2</f>
        <v>0.4166666667</v>
      </c>
      <c r="Y3410" s="15">
        <f>(MAX(0,MIN(1,(M3410-scaling_params!$B$4)/(scaling_params!$C$4-scaling_params!$B$4)))+MAX(0,MIN(1,(N3410-scaling_params!$B$5)/(scaling_params!$C$5-scaling_params!$B$5))))/2</f>
        <v>0.4833333333</v>
      </c>
      <c r="Z3410" s="15">
        <f>(MAX(0,MIN(1,(O3410-scaling_params!$B$6)/(scaling_params!$C$6-scaling_params!$B$6)))+MAX(0,MIN(1,1-(P3410-scaling_params!$B$7)/(scaling_params!$C$7-scaling_params!$B$7)))+MAX(0,MIN(1,(T3410-scaling_params!$B$11)/(scaling_params!$C$11-scaling_params!$B$11))))/3</f>
        <v>0.5562253909</v>
      </c>
      <c r="AA3410" s="15">
        <f>(MAX(0,MIN(1,1-(Q3410-scaling_params!$B$8)/(scaling_params!$C$8-scaling_params!$B$8)))+MAX(0,MIN(1,(R3410-scaling_params!$B$9)/(scaling_params!$C$9-scaling_params!$B$9)))+MAX(0,MIN(1,(S3410-scaling_params!$B$10)/(scaling_params!$C$10-scaling_params!$B$10))))/3</f>
        <v>0.3989936596</v>
      </c>
      <c r="AB3410" s="15">
        <f>(MAX(0,MIN(1,(U3410-scaling_params!$B$12)/(scaling_params!$C$12-scaling_params!$B$12)))+MAX(0,MIN(1,(V3410-scaling_params!$B$13)/(scaling_params!$C$13-scaling_params!$B$13))))/2</f>
        <v>0.3431818182</v>
      </c>
      <c r="AC3410" s="13">
        <f>(scaling_params!$G$2*X3410+scaling_params!$G$3*Y3410+scaling_params!$G$4*Z3410+scaling_params!$G$5*AA3410+scaling_params!$G$6*AB3410)*100</f>
        <v>45.29313055</v>
      </c>
      <c r="AD3410" s="11" t="s">
        <v>684</v>
      </c>
      <c r="AE3410" s="11">
        <f t="shared" si="2"/>
        <v>1</v>
      </c>
    </row>
    <row r="3411" ht="15.75" customHeight="1">
      <c r="A3411" s="11" t="s">
        <v>890</v>
      </c>
      <c r="B3411" s="11" t="s">
        <v>886</v>
      </c>
      <c r="C3411" s="11" t="s">
        <v>164</v>
      </c>
      <c r="D3411" s="11" t="s">
        <v>177</v>
      </c>
      <c r="E3411" s="12">
        <v>2025.0</v>
      </c>
      <c r="F3411" s="11" t="s">
        <v>166</v>
      </c>
      <c r="G3411" s="11" t="s">
        <v>184</v>
      </c>
      <c r="H3411" s="11">
        <v>1.0</v>
      </c>
      <c r="I3411" s="13">
        <v>15.2</v>
      </c>
      <c r="J3411" s="11">
        <v>1.0</v>
      </c>
      <c r="K3411" s="13">
        <v>3.4</v>
      </c>
      <c r="L3411" s="13">
        <v>6.5</v>
      </c>
      <c r="M3411" s="11">
        <v>-17.0</v>
      </c>
      <c r="N3411" s="14">
        <v>0.75</v>
      </c>
      <c r="O3411" s="13">
        <v>67.0</v>
      </c>
      <c r="P3411" s="13">
        <v>7.1</v>
      </c>
      <c r="Q3411" s="13">
        <v>14.2</v>
      </c>
      <c r="R3411" s="13">
        <v>12.9</v>
      </c>
      <c r="S3411" s="13">
        <v>3.4</v>
      </c>
      <c r="T3411" s="13">
        <v>3.3</v>
      </c>
      <c r="U3411" s="13">
        <v>1.5</v>
      </c>
      <c r="V3411" s="13">
        <v>61.9</v>
      </c>
      <c r="W3411" s="11" t="str">
        <f t="shared" si="1"/>
        <v>Benchmark|Sabadell|Retail|2025</v>
      </c>
      <c r="X3411" s="15">
        <f>(MAX(0,MIN(1,1-(K3411-scaling_params!$B$2)/(scaling_params!$C$2-scaling_params!$B$2)))+MAX(0,MIN(1,(L3411-scaling_params!$B$3)/(scaling_params!$C$3-scaling_params!$B$3))))/2</f>
        <v>0.3573529412</v>
      </c>
      <c r="Y3411" s="15">
        <f>(MAX(0,MIN(1,(M3411-scaling_params!$B$4)/(scaling_params!$C$4-scaling_params!$B$4)))+MAX(0,MIN(1,(N3411-scaling_params!$B$5)/(scaling_params!$C$5-scaling_params!$B$5))))/2</f>
        <v>0.3678571429</v>
      </c>
      <c r="Z3411" s="15">
        <f>(MAX(0,MIN(1,(O3411-scaling_params!$B$6)/(scaling_params!$C$6-scaling_params!$B$6)))+MAX(0,MIN(1,1-(P3411-scaling_params!$B$7)/(scaling_params!$C$7-scaling_params!$B$7)))+MAX(0,MIN(1,(T3411-scaling_params!$B$11)/(scaling_params!$C$11-scaling_params!$B$11))))/3</f>
        <v>0.5322349223</v>
      </c>
      <c r="AA3411" s="15">
        <f>(MAX(0,MIN(1,1-(Q3411-scaling_params!$B$8)/(scaling_params!$C$8-scaling_params!$B$8)))+MAX(0,MIN(1,(R3411-scaling_params!$B$9)/(scaling_params!$C$9-scaling_params!$B$9)))+MAX(0,MIN(1,(S3411-scaling_params!$B$10)/(scaling_params!$C$10-scaling_params!$B$10))))/3</f>
        <v>0.5168043052</v>
      </c>
      <c r="AB3411" s="15">
        <f>(MAX(0,MIN(1,(U3411-scaling_params!$B$12)/(scaling_params!$C$12-scaling_params!$B$12)))+MAX(0,MIN(1,(V3411-scaling_params!$B$13)/(scaling_params!$C$13-scaling_params!$B$13))))/2</f>
        <v>0.2931818182</v>
      </c>
      <c r="AC3411" s="13">
        <f>(scaling_params!$G$2*X3411+scaling_params!$G$3*Y3411+scaling_params!$G$4*Z3411+scaling_params!$G$5*AA3411+scaling_params!$G$6*AB3411)*100</f>
        <v>42.10525887</v>
      </c>
      <c r="AD3411" s="11" t="s">
        <v>684</v>
      </c>
      <c r="AE3411" s="11">
        <f t="shared" si="2"/>
        <v>1</v>
      </c>
    </row>
    <row r="3412" ht="15.75" customHeight="1">
      <c r="A3412" s="11" t="s">
        <v>891</v>
      </c>
      <c r="B3412" s="11" t="s">
        <v>886</v>
      </c>
      <c r="C3412" s="11" t="s">
        <v>164</v>
      </c>
      <c r="D3412" s="11" t="s">
        <v>177</v>
      </c>
      <c r="E3412" s="12">
        <v>2024.0</v>
      </c>
      <c r="F3412" s="11" t="s">
        <v>166</v>
      </c>
      <c r="G3412" s="11" t="s">
        <v>172</v>
      </c>
      <c r="H3412" s="11">
        <v>4.0</v>
      </c>
      <c r="I3412" s="13">
        <v>15.8</v>
      </c>
      <c r="J3412" s="11">
        <v>0.0</v>
      </c>
      <c r="K3412" s="13">
        <v>3.0</v>
      </c>
      <c r="L3412" s="13">
        <v>6.4</v>
      </c>
      <c r="M3412" s="11">
        <v>-2.0</v>
      </c>
      <c r="N3412" s="14">
        <v>0.73</v>
      </c>
      <c r="O3412" s="13">
        <v>70.7</v>
      </c>
      <c r="P3412" s="13">
        <v>7.3</v>
      </c>
      <c r="Q3412" s="13">
        <v>15.6</v>
      </c>
      <c r="R3412" s="13">
        <v>10.9</v>
      </c>
      <c r="S3412" s="13">
        <v>3.0</v>
      </c>
      <c r="T3412" s="13">
        <v>2.8</v>
      </c>
      <c r="U3412" s="13">
        <v>1.7</v>
      </c>
      <c r="V3412" s="13">
        <v>71.4</v>
      </c>
      <c r="W3412" s="11" t="str">
        <f t="shared" si="1"/>
        <v>Benchmark|Sabadell|Retail|2024</v>
      </c>
      <c r="X3412" s="15">
        <f>(MAX(0,MIN(1,1-(K3412-scaling_params!$B$2)/(scaling_params!$C$2-scaling_params!$B$2)))+MAX(0,MIN(1,(L3412-scaling_params!$B$3)/(scaling_params!$C$3-scaling_params!$B$3))))/2</f>
        <v>0.4166666667</v>
      </c>
      <c r="Y3412" s="15">
        <f>(MAX(0,MIN(1,(M3412-scaling_params!$B$4)/(scaling_params!$C$4-scaling_params!$B$4)))+MAX(0,MIN(1,(N3412-scaling_params!$B$5)/(scaling_params!$C$5-scaling_params!$B$5))))/2</f>
        <v>0.4142857143</v>
      </c>
      <c r="Z3412" s="15">
        <f>(MAX(0,MIN(1,(O3412-scaling_params!$B$6)/(scaling_params!$C$6-scaling_params!$B$6)))+MAX(0,MIN(1,1-(P3412-scaling_params!$B$7)/(scaling_params!$C$7-scaling_params!$B$7)))+MAX(0,MIN(1,(T3412-scaling_params!$B$11)/(scaling_params!$C$11-scaling_params!$B$11))))/3</f>
        <v>0.5276539623</v>
      </c>
      <c r="AA3412" s="15">
        <f>(MAX(0,MIN(1,1-(Q3412-scaling_params!$B$8)/(scaling_params!$C$8-scaling_params!$B$8)))+MAX(0,MIN(1,(R3412-scaling_params!$B$9)/(scaling_params!$C$9-scaling_params!$B$9)))+MAX(0,MIN(1,(S3412-scaling_params!$B$10)/(scaling_params!$C$10-scaling_params!$B$10))))/3</f>
        <v>0.3401701302</v>
      </c>
      <c r="AB3412" s="15">
        <f>(MAX(0,MIN(1,(U3412-scaling_params!$B$12)/(scaling_params!$C$12-scaling_params!$B$12)))+MAX(0,MIN(1,(V3412-scaling_params!$B$13)/(scaling_params!$C$13-scaling_params!$B$13))))/2</f>
        <v>0.4295454545</v>
      </c>
      <c r="AC3412" s="13">
        <f>(scaling_params!$G$2*X3412+scaling_params!$G$3*Y3412+scaling_params!$G$4*Z3412+scaling_params!$G$5*AA3412+scaling_params!$G$6*AB3412)*100</f>
        <v>42.98287972</v>
      </c>
      <c r="AD3412" s="11" t="s">
        <v>684</v>
      </c>
      <c r="AE3412" s="11">
        <f t="shared" si="2"/>
        <v>1</v>
      </c>
    </row>
    <row r="3413" ht="15.75" customHeight="1">
      <c r="A3413" s="11" t="s">
        <v>891</v>
      </c>
      <c r="B3413" s="11" t="s">
        <v>886</v>
      </c>
      <c r="C3413" s="11" t="s">
        <v>164</v>
      </c>
      <c r="D3413" s="11" t="s">
        <v>177</v>
      </c>
      <c r="E3413" s="12">
        <v>2025.0</v>
      </c>
      <c r="F3413" s="11" t="s">
        <v>166</v>
      </c>
      <c r="G3413" s="11" t="s">
        <v>172</v>
      </c>
      <c r="H3413" s="11">
        <v>4.0</v>
      </c>
      <c r="I3413" s="13">
        <v>15.2</v>
      </c>
      <c r="J3413" s="11">
        <v>0.0</v>
      </c>
      <c r="K3413" s="13">
        <v>3.4</v>
      </c>
      <c r="L3413" s="13">
        <v>7.1</v>
      </c>
      <c r="M3413" s="11">
        <v>-19.0</v>
      </c>
      <c r="N3413" s="14">
        <v>0.79</v>
      </c>
      <c r="O3413" s="13">
        <v>67.0</v>
      </c>
      <c r="P3413" s="13">
        <v>7.1</v>
      </c>
      <c r="Q3413" s="13">
        <v>14.2</v>
      </c>
      <c r="R3413" s="13">
        <v>12.9</v>
      </c>
      <c r="S3413" s="13">
        <v>3.3</v>
      </c>
      <c r="T3413" s="13">
        <v>3.2</v>
      </c>
      <c r="U3413" s="13">
        <v>1.5</v>
      </c>
      <c r="V3413" s="13">
        <v>76.8</v>
      </c>
      <c r="W3413" s="11" t="str">
        <f t="shared" si="1"/>
        <v>Benchmark|Sabadell|Retail|2025</v>
      </c>
      <c r="X3413" s="15">
        <f>(MAX(0,MIN(1,1-(K3413-scaling_params!$B$2)/(scaling_params!$C$2-scaling_params!$B$2)))+MAX(0,MIN(1,(L3413-scaling_params!$B$3)/(scaling_params!$C$3-scaling_params!$B$3))))/2</f>
        <v>0.4014705882</v>
      </c>
      <c r="Y3413" s="15">
        <f>(MAX(0,MIN(1,(M3413-scaling_params!$B$4)/(scaling_params!$C$4-scaling_params!$B$4)))+MAX(0,MIN(1,(N3413-scaling_params!$B$5)/(scaling_params!$C$5-scaling_params!$B$5))))/2</f>
        <v>0.4083333333</v>
      </c>
      <c r="Z3413" s="15">
        <f>(MAX(0,MIN(1,(O3413-scaling_params!$B$6)/(scaling_params!$C$6-scaling_params!$B$6)))+MAX(0,MIN(1,1-(P3413-scaling_params!$B$7)/(scaling_params!$C$7-scaling_params!$B$7)))+MAX(0,MIN(1,(T3413-scaling_params!$B$11)/(scaling_params!$C$11-scaling_params!$B$11))))/3</f>
        <v>0.5227111128</v>
      </c>
      <c r="AA3413" s="15">
        <f>(MAX(0,MIN(1,1-(Q3413-scaling_params!$B$8)/(scaling_params!$C$8-scaling_params!$B$8)))+MAX(0,MIN(1,(R3413-scaling_params!$B$9)/(scaling_params!$C$9-scaling_params!$B$9)))+MAX(0,MIN(1,(S3413-scaling_params!$B$10)/(scaling_params!$C$10-scaling_params!$B$10))))/3</f>
        <v>0.5070003836</v>
      </c>
      <c r="AB3413" s="15">
        <f>(MAX(0,MIN(1,(U3413-scaling_params!$B$12)/(scaling_params!$C$12-scaling_params!$B$12)))+MAX(0,MIN(1,(V3413-scaling_params!$B$13)/(scaling_params!$C$13-scaling_params!$B$13))))/2</f>
        <v>0.4286363636</v>
      </c>
      <c r="AC3413" s="13">
        <f>(scaling_params!$G$2*X3413+scaling_params!$G$3*Y3413+scaling_params!$G$4*Z3413+scaling_params!$G$5*AA3413+scaling_params!$G$6*AB3413)*100</f>
        <v>45.29521915</v>
      </c>
      <c r="AD3413" s="11" t="s">
        <v>684</v>
      </c>
      <c r="AE3413" s="11">
        <f t="shared" si="2"/>
        <v>1</v>
      </c>
    </row>
    <row r="3414" ht="15.75" customHeight="1">
      <c r="A3414" s="11" t="s">
        <v>892</v>
      </c>
      <c r="B3414" s="11" t="s">
        <v>886</v>
      </c>
      <c r="C3414" s="11" t="s">
        <v>164</v>
      </c>
      <c r="D3414" s="11" t="s">
        <v>165</v>
      </c>
      <c r="E3414" s="12">
        <v>2024.0</v>
      </c>
      <c r="F3414" s="11" t="s">
        <v>171</v>
      </c>
      <c r="G3414" s="11" t="s">
        <v>167</v>
      </c>
      <c r="H3414" s="11">
        <v>1.0</v>
      </c>
      <c r="I3414" s="13">
        <v>15.8</v>
      </c>
      <c r="J3414" s="11">
        <v>0.0</v>
      </c>
      <c r="K3414" s="13">
        <v>3.5</v>
      </c>
      <c r="L3414" s="13">
        <v>6.8</v>
      </c>
      <c r="M3414" s="11">
        <v>6.0</v>
      </c>
      <c r="N3414" s="14">
        <v>0.76</v>
      </c>
      <c r="O3414" s="13">
        <v>65.4</v>
      </c>
      <c r="P3414" s="13">
        <v>7.5</v>
      </c>
      <c r="Q3414" s="13">
        <v>18.4</v>
      </c>
      <c r="R3414" s="13">
        <v>12.8</v>
      </c>
      <c r="S3414" s="13">
        <v>3.1</v>
      </c>
      <c r="T3414" s="13">
        <v>3.1</v>
      </c>
      <c r="U3414" s="13">
        <v>1.4</v>
      </c>
      <c r="V3414" s="13">
        <v>64.4</v>
      </c>
      <c r="W3414" s="11" t="str">
        <f t="shared" si="1"/>
        <v>Benchmark|Sabadell|Operations|2024</v>
      </c>
      <c r="X3414" s="15">
        <f>(MAX(0,MIN(1,1-(K3414-scaling_params!$B$2)/(scaling_params!$C$2-scaling_params!$B$2)))+MAX(0,MIN(1,(L3414-scaling_params!$B$3)/(scaling_params!$C$3-scaling_params!$B$3))))/2</f>
        <v>0.362745098</v>
      </c>
      <c r="Y3414" s="15">
        <f>(MAX(0,MIN(1,(M3414-scaling_params!$B$4)/(scaling_params!$C$4-scaling_params!$B$4)))+MAX(0,MIN(1,(N3414-scaling_params!$B$5)/(scaling_params!$C$5-scaling_params!$B$5))))/2</f>
        <v>0.4898809524</v>
      </c>
      <c r="Z3414" s="15">
        <f>(MAX(0,MIN(1,(O3414-scaling_params!$B$6)/(scaling_params!$C$6-scaling_params!$B$6)))+MAX(0,MIN(1,1-(P3414-scaling_params!$B$7)/(scaling_params!$C$7-scaling_params!$B$7)))+MAX(0,MIN(1,(T3414-scaling_params!$B$11)/(scaling_params!$C$11-scaling_params!$B$11))))/3</f>
        <v>0.450748627</v>
      </c>
      <c r="AA3414" s="15">
        <f>(MAX(0,MIN(1,1-(Q3414-scaling_params!$B$8)/(scaling_params!$C$8-scaling_params!$B$8)))+MAX(0,MIN(1,(R3414-scaling_params!$B$9)/(scaling_params!$C$9-scaling_params!$B$9)))+MAX(0,MIN(1,(S3414-scaling_params!$B$10)/(scaling_params!$C$10-scaling_params!$B$10))))/3</f>
        <v>0.3240822221</v>
      </c>
      <c r="AB3414" s="15">
        <f>(MAX(0,MIN(1,(U3414-scaling_params!$B$12)/(scaling_params!$C$12-scaling_params!$B$12)))+MAX(0,MIN(1,(V3414-scaling_params!$B$13)/(scaling_params!$C$13-scaling_params!$B$13))))/2</f>
        <v>0.2909090909</v>
      </c>
      <c r="AC3414" s="13">
        <f>(scaling_params!$G$2*X3414+scaling_params!$G$3*Y3414+scaling_params!$G$4*Z3414+scaling_params!$G$5*AA3414+scaling_params!$G$6*AB3414)*100</f>
        <v>39.7658793</v>
      </c>
      <c r="AD3414" s="11" t="s">
        <v>684</v>
      </c>
      <c r="AE3414" s="11">
        <f t="shared" si="2"/>
        <v>1</v>
      </c>
    </row>
    <row r="3415" ht="15.75" customHeight="1">
      <c r="A3415" s="11" t="s">
        <v>892</v>
      </c>
      <c r="B3415" s="11" t="s">
        <v>886</v>
      </c>
      <c r="C3415" s="11" t="s">
        <v>164</v>
      </c>
      <c r="D3415" s="11" t="s">
        <v>165</v>
      </c>
      <c r="E3415" s="12">
        <v>2025.0</v>
      </c>
      <c r="F3415" s="11" t="s">
        <v>171</v>
      </c>
      <c r="G3415" s="11" t="s">
        <v>167</v>
      </c>
      <c r="H3415" s="11">
        <v>1.0</v>
      </c>
      <c r="I3415" s="13">
        <v>15.2</v>
      </c>
      <c r="J3415" s="11">
        <v>0.0</v>
      </c>
      <c r="K3415" s="13">
        <v>3.1</v>
      </c>
      <c r="L3415" s="13">
        <v>7.1</v>
      </c>
      <c r="M3415" s="11">
        <v>27.0</v>
      </c>
      <c r="N3415" s="14">
        <v>0.72</v>
      </c>
      <c r="O3415" s="13">
        <v>64.5</v>
      </c>
      <c r="P3415" s="13">
        <v>7.3</v>
      </c>
      <c r="Q3415" s="13">
        <v>16.3</v>
      </c>
      <c r="R3415" s="13">
        <v>11.7</v>
      </c>
      <c r="S3415" s="13">
        <v>3.1</v>
      </c>
      <c r="T3415" s="13">
        <v>2.9</v>
      </c>
      <c r="U3415" s="13">
        <v>1.6</v>
      </c>
      <c r="V3415" s="13">
        <v>62.4</v>
      </c>
      <c r="W3415" s="11" t="str">
        <f t="shared" si="1"/>
        <v>Benchmark|Sabadell|Operations|2025</v>
      </c>
      <c r="X3415" s="15">
        <f>(MAX(0,MIN(1,1-(K3415-scaling_params!$B$2)/(scaling_params!$C$2-scaling_params!$B$2)))+MAX(0,MIN(1,(L3415-scaling_params!$B$3)/(scaling_params!$C$3-scaling_params!$B$3))))/2</f>
        <v>0.4514705882</v>
      </c>
      <c r="Y3415" s="15">
        <f>(MAX(0,MIN(1,(M3415-scaling_params!$B$4)/(scaling_params!$C$4-scaling_params!$B$4)))+MAX(0,MIN(1,(N3415-scaling_params!$B$5)/(scaling_params!$C$5-scaling_params!$B$5))))/2</f>
        <v>0.5398809524</v>
      </c>
      <c r="Z3415" s="15">
        <f>(MAX(0,MIN(1,(O3415-scaling_params!$B$6)/(scaling_params!$C$6-scaling_params!$B$6)))+MAX(0,MIN(1,1-(P3415-scaling_params!$B$7)/(scaling_params!$C$7-scaling_params!$B$7)))+MAX(0,MIN(1,(T3415-scaling_params!$B$11)/(scaling_params!$C$11-scaling_params!$B$11))))/3</f>
        <v>0.4348675408</v>
      </c>
      <c r="AA3415" s="15">
        <f>(MAX(0,MIN(1,1-(Q3415-scaling_params!$B$8)/(scaling_params!$C$8-scaling_params!$B$8)))+MAX(0,MIN(1,(R3415-scaling_params!$B$9)/(scaling_params!$C$9-scaling_params!$B$9)))+MAX(0,MIN(1,(S3415-scaling_params!$B$10)/(scaling_params!$C$10-scaling_params!$B$10))))/3</f>
        <v>0.3572141745</v>
      </c>
      <c r="AB3415" s="15">
        <f>(MAX(0,MIN(1,(U3415-scaling_params!$B$12)/(scaling_params!$C$12-scaling_params!$B$12)))+MAX(0,MIN(1,(V3415-scaling_params!$B$13)/(scaling_params!$C$13-scaling_params!$B$13))))/2</f>
        <v>0.3227272727</v>
      </c>
      <c r="AC3415" s="13">
        <f>(scaling_params!$G$2*X3415+scaling_params!$G$3*Y3415+scaling_params!$G$4*Z3415+scaling_params!$G$5*AA3415+scaling_params!$G$6*AB3415)*100</f>
        <v>43.6112997</v>
      </c>
      <c r="AD3415" s="11" t="s">
        <v>684</v>
      </c>
      <c r="AE3415" s="11">
        <f t="shared" si="2"/>
        <v>1</v>
      </c>
    </row>
    <row r="3416" ht="15.75" customHeight="1">
      <c r="A3416" s="11" t="s">
        <v>893</v>
      </c>
      <c r="B3416" s="11" t="s">
        <v>886</v>
      </c>
      <c r="C3416" s="11" t="s">
        <v>164</v>
      </c>
      <c r="D3416" s="11" t="s">
        <v>181</v>
      </c>
      <c r="E3416" s="12">
        <v>2024.0</v>
      </c>
      <c r="F3416" s="11" t="s">
        <v>171</v>
      </c>
      <c r="G3416" s="11" t="s">
        <v>167</v>
      </c>
      <c r="H3416" s="11">
        <v>2.0</v>
      </c>
      <c r="I3416" s="13">
        <v>15.8</v>
      </c>
      <c r="J3416" s="11">
        <v>0.0</v>
      </c>
      <c r="K3416" s="13">
        <v>2.5</v>
      </c>
      <c r="L3416" s="13">
        <v>6.3</v>
      </c>
      <c r="M3416" s="11">
        <v>-3.0</v>
      </c>
      <c r="N3416" s="14">
        <v>0.81</v>
      </c>
      <c r="O3416" s="13">
        <v>66.3</v>
      </c>
      <c r="P3416" s="13">
        <v>7.4</v>
      </c>
      <c r="Q3416" s="13">
        <v>18.9</v>
      </c>
      <c r="R3416" s="13">
        <v>13.4</v>
      </c>
      <c r="S3416" s="13">
        <v>3.6</v>
      </c>
      <c r="T3416" s="13">
        <v>3.5</v>
      </c>
      <c r="U3416" s="13">
        <v>1.8</v>
      </c>
      <c r="V3416" s="13">
        <v>65.4</v>
      </c>
      <c r="W3416" s="11" t="str">
        <f t="shared" si="1"/>
        <v>Benchmark|Sabadell|Corporate|2024</v>
      </c>
      <c r="X3416" s="15">
        <f>(MAX(0,MIN(1,1-(K3416-scaling_params!$B$2)/(scaling_params!$C$2-scaling_params!$B$2)))+MAX(0,MIN(1,(L3416-scaling_params!$B$3)/(scaling_params!$C$3-scaling_params!$B$3))))/2</f>
        <v>0.4926470588</v>
      </c>
      <c r="Y3416" s="15">
        <f>(MAX(0,MIN(1,(M3416-scaling_params!$B$4)/(scaling_params!$C$4-scaling_params!$B$4)))+MAX(0,MIN(1,(N3416-scaling_params!$B$5)/(scaling_params!$C$5-scaling_params!$B$5))))/2</f>
        <v>0.5095238095</v>
      </c>
      <c r="Z3416" s="15">
        <f>(MAX(0,MIN(1,(O3416-scaling_params!$B$6)/(scaling_params!$C$6-scaling_params!$B$6)))+MAX(0,MIN(1,1-(P3416-scaling_params!$B$7)/(scaling_params!$C$7-scaling_params!$B$7)))+MAX(0,MIN(1,(T3416-scaling_params!$B$11)/(scaling_params!$C$11-scaling_params!$B$11))))/3</f>
        <v>0.5127043592</v>
      </c>
      <c r="AA3416" s="15">
        <f>(MAX(0,MIN(1,1-(Q3416-scaling_params!$B$8)/(scaling_params!$C$8-scaling_params!$B$8)))+MAX(0,MIN(1,(R3416-scaling_params!$B$9)/(scaling_params!$C$9-scaling_params!$B$9)))+MAX(0,MIN(1,(S3416-scaling_params!$B$10)/(scaling_params!$C$10-scaling_params!$B$10))))/3</f>
        <v>0.3794788917</v>
      </c>
      <c r="AB3416" s="15">
        <f>(MAX(0,MIN(1,(U3416-scaling_params!$B$12)/(scaling_params!$C$12-scaling_params!$B$12)))+MAX(0,MIN(1,(V3416-scaling_params!$B$13)/(scaling_params!$C$13-scaling_params!$B$13))))/2</f>
        <v>0.4</v>
      </c>
      <c r="AC3416" s="13">
        <f>(scaling_params!$G$2*X3416+scaling_params!$G$3*Y3416+scaling_params!$G$4*Z3416+scaling_params!$G$5*AA3416+scaling_params!$G$6*AB3416)*100</f>
        <v>46.99839634</v>
      </c>
      <c r="AD3416" s="11" t="s">
        <v>684</v>
      </c>
      <c r="AE3416" s="11">
        <f t="shared" si="2"/>
        <v>1</v>
      </c>
    </row>
    <row r="3417" ht="15.75" customHeight="1">
      <c r="A3417" s="11" t="s">
        <v>893</v>
      </c>
      <c r="B3417" s="11" t="s">
        <v>886</v>
      </c>
      <c r="C3417" s="11" t="s">
        <v>164</v>
      </c>
      <c r="D3417" s="11" t="s">
        <v>181</v>
      </c>
      <c r="E3417" s="12">
        <v>2025.0</v>
      </c>
      <c r="F3417" s="11" t="s">
        <v>171</v>
      </c>
      <c r="G3417" s="11" t="s">
        <v>167</v>
      </c>
      <c r="H3417" s="11">
        <v>2.0</v>
      </c>
      <c r="I3417" s="13">
        <v>15.2</v>
      </c>
      <c r="J3417" s="11">
        <v>0.0</v>
      </c>
      <c r="K3417" s="13">
        <v>3.4</v>
      </c>
      <c r="L3417" s="13">
        <v>5.7</v>
      </c>
      <c r="M3417" s="11">
        <v>9.0</v>
      </c>
      <c r="N3417" s="14">
        <v>0.76</v>
      </c>
      <c r="O3417" s="13">
        <v>65.9</v>
      </c>
      <c r="P3417" s="13">
        <v>8.3</v>
      </c>
      <c r="Q3417" s="13">
        <v>16.5</v>
      </c>
      <c r="R3417" s="13">
        <v>12.8</v>
      </c>
      <c r="S3417" s="13">
        <v>2.9</v>
      </c>
      <c r="T3417" s="13">
        <v>3.2</v>
      </c>
      <c r="U3417" s="13">
        <v>1.4</v>
      </c>
      <c r="V3417" s="13">
        <v>60.1</v>
      </c>
      <c r="W3417" s="11" t="str">
        <f t="shared" si="1"/>
        <v>Benchmark|Sabadell|Corporate|2025</v>
      </c>
      <c r="X3417" s="15">
        <f>(MAX(0,MIN(1,1-(K3417-scaling_params!$B$2)/(scaling_params!$C$2-scaling_params!$B$2)))+MAX(0,MIN(1,(L3417-scaling_params!$B$3)/(scaling_params!$C$3-scaling_params!$B$3))))/2</f>
        <v>0.2985294118</v>
      </c>
      <c r="Y3417" s="15">
        <f>(MAX(0,MIN(1,(M3417-scaling_params!$B$4)/(scaling_params!$C$4-scaling_params!$B$4)))+MAX(0,MIN(1,(N3417-scaling_params!$B$5)/(scaling_params!$C$5-scaling_params!$B$5))))/2</f>
        <v>0.5041666667</v>
      </c>
      <c r="Z3417" s="15">
        <f>(MAX(0,MIN(1,(O3417-scaling_params!$B$6)/(scaling_params!$C$6-scaling_params!$B$6)))+MAX(0,MIN(1,1-(P3417-scaling_params!$B$7)/(scaling_params!$C$7-scaling_params!$B$7)))+MAX(0,MIN(1,(T3417-scaling_params!$B$11)/(scaling_params!$C$11-scaling_params!$B$11))))/3</f>
        <v>0.3964511895</v>
      </c>
      <c r="AA3417" s="15">
        <f>(MAX(0,MIN(1,1-(Q3417-scaling_params!$B$8)/(scaling_params!$C$8-scaling_params!$B$8)))+MAX(0,MIN(1,(R3417-scaling_params!$B$9)/(scaling_params!$C$9-scaling_params!$B$9)))+MAX(0,MIN(1,(S3417-scaling_params!$B$10)/(scaling_params!$C$10-scaling_params!$B$10))))/3</f>
        <v>0.3764440759</v>
      </c>
      <c r="AB3417" s="15">
        <f>(MAX(0,MIN(1,(U3417-scaling_params!$B$12)/(scaling_params!$C$12-scaling_params!$B$12)))+MAX(0,MIN(1,(V3417-scaling_params!$B$13)/(scaling_params!$C$13-scaling_params!$B$13))))/2</f>
        <v>0.2518181818</v>
      </c>
      <c r="AC3417" s="13">
        <f>(scaling_params!$G$2*X3417+scaling_params!$G$3*Y3417+scaling_params!$G$4*Z3417+scaling_params!$G$5*AA3417+scaling_params!$G$6*AB3417)*100</f>
        <v>37.77683108</v>
      </c>
      <c r="AD3417" s="11" t="s">
        <v>684</v>
      </c>
      <c r="AE3417" s="11">
        <f t="shared" si="2"/>
        <v>1</v>
      </c>
    </row>
    <row r="3418" ht="15.75" customHeight="1">
      <c r="A3418" s="11" t="s">
        <v>894</v>
      </c>
      <c r="B3418" s="11" t="s">
        <v>886</v>
      </c>
      <c r="C3418" s="11" t="s">
        <v>164</v>
      </c>
      <c r="D3418" s="11" t="s">
        <v>165</v>
      </c>
      <c r="E3418" s="12">
        <v>2024.0</v>
      </c>
      <c r="F3418" s="11" t="s">
        <v>171</v>
      </c>
      <c r="G3418" s="11" t="s">
        <v>184</v>
      </c>
      <c r="H3418" s="11">
        <v>4.0</v>
      </c>
      <c r="I3418" s="13">
        <v>15.8</v>
      </c>
      <c r="J3418" s="11">
        <v>0.0</v>
      </c>
      <c r="K3418" s="13">
        <v>3.5</v>
      </c>
      <c r="L3418" s="13">
        <v>5.6</v>
      </c>
      <c r="M3418" s="11">
        <v>11.0</v>
      </c>
      <c r="N3418" s="14">
        <v>0.74</v>
      </c>
      <c r="O3418" s="13">
        <v>65.4</v>
      </c>
      <c r="P3418" s="13">
        <v>7.5</v>
      </c>
      <c r="Q3418" s="13">
        <v>18.4</v>
      </c>
      <c r="R3418" s="13">
        <v>12.8</v>
      </c>
      <c r="S3418" s="13">
        <v>3.3</v>
      </c>
      <c r="T3418" s="13">
        <v>3.2</v>
      </c>
      <c r="U3418" s="13">
        <v>1.4</v>
      </c>
      <c r="V3418" s="13">
        <v>71.6</v>
      </c>
      <c r="W3418" s="11" t="str">
        <f t="shared" si="1"/>
        <v>Benchmark|Sabadell|Operations|2024</v>
      </c>
      <c r="X3418" s="15">
        <f>(MAX(0,MIN(1,1-(K3418-scaling_params!$B$2)/(scaling_params!$C$2-scaling_params!$B$2)))+MAX(0,MIN(1,(L3418-scaling_params!$B$3)/(scaling_params!$C$3-scaling_params!$B$3))))/2</f>
        <v>0.2745098039</v>
      </c>
      <c r="Y3418" s="15">
        <f>(MAX(0,MIN(1,(M3418-scaling_params!$B$4)/(scaling_params!$C$4-scaling_params!$B$4)))+MAX(0,MIN(1,(N3418-scaling_params!$B$5)/(scaling_params!$C$5-scaling_params!$B$5))))/2</f>
        <v>0.4886904762</v>
      </c>
      <c r="Z3418" s="15">
        <f>(MAX(0,MIN(1,(O3418-scaling_params!$B$6)/(scaling_params!$C$6-scaling_params!$B$6)))+MAX(0,MIN(1,1-(P3418-scaling_params!$B$7)/(scaling_params!$C$7-scaling_params!$B$7)))+MAX(0,MIN(1,(T3418-scaling_params!$B$11)/(scaling_params!$C$11-scaling_params!$B$11))))/3</f>
        <v>0.4602724365</v>
      </c>
      <c r="AA3418" s="15">
        <f>(MAX(0,MIN(1,1-(Q3418-scaling_params!$B$8)/(scaling_params!$C$8-scaling_params!$B$8)))+MAX(0,MIN(1,(R3418-scaling_params!$B$9)/(scaling_params!$C$9-scaling_params!$B$9)))+MAX(0,MIN(1,(S3418-scaling_params!$B$10)/(scaling_params!$C$10-scaling_params!$B$10))))/3</f>
        <v>0.3436900652</v>
      </c>
      <c r="AB3418" s="15">
        <f>(MAX(0,MIN(1,(U3418-scaling_params!$B$12)/(scaling_params!$C$12-scaling_params!$B$12)))+MAX(0,MIN(1,(V3418-scaling_params!$B$13)/(scaling_params!$C$13-scaling_params!$B$13))))/2</f>
        <v>0.3563636364</v>
      </c>
      <c r="AC3418" s="13">
        <f>(scaling_params!$G$2*X3418+scaling_params!$G$3*Y3418+scaling_params!$G$4*Z3418+scaling_params!$G$5*AA3418+scaling_params!$G$6*AB3418)*100</f>
        <v>39.0056449</v>
      </c>
      <c r="AD3418" s="11" t="s">
        <v>684</v>
      </c>
      <c r="AE3418" s="11">
        <f t="shared" si="2"/>
        <v>1</v>
      </c>
    </row>
    <row r="3419" ht="15.75" customHeight="1">
      <c r="A3419" s="11" t="s">
        <v>894</v>
      </c>
      <c r="B3419" s="11" t="s">
        <v>886</v>
      </c>
      <c r="C3419" s="11" t="s">
        <v>164</v>
      </c>
      <c r="D3419" s="11" t="s">
        <v>165</v>
      </c>
      <c r="E3419" s="12">
        <v>2025.0</v>
      </c>
      <c r="F3419" s="11" t="s">
        <v>171</v>
      </c>
      <c r="G3419" s="11" t="s">
        <v>184</v>
      </c>
      <c r="H3419" s="11">
        <v>4.0</v>
      </c>
      <c r="I3419" s="13">
        <v>15.2</v>
      </c>
      <c r="J3419" s="11">
        <v>0.0</v>
      </c>
      <c r="K3419" s="13">
        <v>3.1</v>
      </c>
      <c r="L3419" s="13">
        <v>5.7</v>
      </c>
      <c r="M3419" s="11">
        <v>6.0</v>
      </c>
      <c r="N3419" s="14">
        <v>0.7</v>
      </c>
      <c r="O3419" s="13">
        <v>64.5</v>
      </c>
      <c r="P3419" s="13">
        <v>7.3</v>
      </c>
      <c r="Q3419" s="13">
        <v>16.3</v>
      </c>
      <c r="R3419" s="13">
        <v>11.7</v>
      </c>
      <c r="S3419" s="13">
        <v>3.8</v>
      </c>
      <c r="T3419" s="13">
        <v>3.3</v>
      </c>
      <c r="U3419" s="13">
        <v>1.6</v>
      </c>
      <c r="V3419" s="13">
        <v>67.4</v>
      </c>
      <c r="W3419" s="11" t="str">
        <f t="shared" si="1"/>
        <v>Benchmark|Sabadell|Operations|2025</v>
      </c>
      <c r="X3419" s="15">
        <f>(MAX(0,MIN(1,1-(K3419-scaling_params!$B$2)/(scaling_params!$C$2-scaling_params!$B$2)))+MAX(0,MIN(1,(L3419-scaling_params!$B$3)/(scaling_params!$C$3-scaling_params!$B$3))))/2</f>
        <v>0.3485294118</v>
      </c>
      <c r="Y3419" s="15">
        <f>(MAX(0,MIN(1,(M3419-scaling_params!$B$4)/(scaling_params!$C$4-scaling_params!$B$4)))+MAX(0,MIN(1,(N3419-scaling_params!$B$5)/(scaling_params!$C$5-scaling_params!$B$5))))/2</f>
        <v>0.4148809524</v>
      </c>
      <c r="Z3419" s="15">
        <f>(MAX(0,MIN(1,(O3419-scaling_params!$B$6)/(scaling_params!$C$6-scaling_params!$B$6)))+MAX(0,MIN(1,1-(P3419-scaling_params!$B$7)/(scaling_params!$C$7-scaling_params!$B$7)))+MAX(0,MIN(1,(T3419-scaling_params!$B$11)/(scaling_params!$C$11-scaling_params!$B$11))))/3</f>
        <v>0.4729627789</v>
      </c>
      <c r="AA3419" s="15">
        <f>(MAX(0,MIN(1,1-(Q3419-scaling_params!$B$8)/(scaling_params!$C$8-scaling_params!$B$8)))+MAX(0,MIN(1,(R3419-scaling_params!$B$9)/(scaling_params!$C$9-scaling_params!$B$9)))+MAX(0,MIN(1,(S3419-scaling_params!$B$10)/(scaling_params!$C$10-scaling_params!$B$10))))/3</f>
        <v>0.4258416255</v>
      </c>
      <c r="AB3419" s="15">
        <f>(MAX(0,MIN(1,(U3419-scaling_params!$B$12)/(scaling_params!$C$12-scaling_params!$B$12)))+MAX(0,MIN(1,(V3419-scaling_params!$B$13)/(scaling_params!$C$13-scaling_params!$B$13))))/2</f>
        <v>0.3681818182</v>
      </c>
      <c r="AC3419" s="13">
        <f>(scaling_params!$G$2*X3419+scaling_params!$G$3*Y3419+scaling_params!$G$4*Z3419+scaling_params!$G$5*AA3419+scaling_params!$G$6*AB3419)*100</f>
        <v>40.89412692</v>
      </c>
      <c r="AD3419" s="11" t="s">
        <v>684</v>
      </c>
      <c r="AE3419" s="11">
        <f t="shared" si="2"/>
        <v>1</v>
      </c>
    </row>
    <row r="3420" ht="15.75" customHeight="1">
      <c r="A3420" s="11" t="s">
        <v>895</v>
      </c>
      <c r="B3420" s="11" t="s">
        <v>886</v>
      </c>
      <c r="C3420" s="11" t="s">
        <v>164</v>
      </c>
      <c r="D3420" s="11" t="s">
        <v>181</v>
      </c>
      <c r="E3420" s="12">
        <v>2024.0</v>
      </c>
      <c r="F3420" s="11" t="s">
        <v>171</v>
      </c>
      <c r="G3420" s="11" t="s">
        <v>172</v>
      </c>
      <c r="H3420" s="11">
        <v>5.0</v>
      </c>
      <c r="I3420" s="13">
        <v>15.8</v>
      </c>
      <c r="J3420" s="11">
        <v>0.0</v>
      </c>
      <c r="K3420" s="13">
        <v>2.5</v>
      </c>
      <c r="L3420" s="13">
        <v>6.9</v>
      </c>
      <c r="M3420" s="11">
        <v>-1.0</v>
      </c>
      <c r="N3420" s="14">
        <v>0.75</v>
      </c>
      <c r="O3420" s="13">
        <v>66.3</v>
      </c>
      <c r="P3420" s="13">
        <v>7.4</v>
      </c>
      <c r="Q3420" s="13">
        <v>18.9</v>
      </c>
      <c r="R3420" s="13">
        <v>13.4</v>
      </c>
      <c r="S3420" s="13">
        <v>4.2</v>
      </c>
      <c r="T3420" s="13">
        <v>4.1</v>
      </c>
      <c r="U3420" s="13">
        <v>1.8</v>
      </c>
      <c r="V3420" s="13">
        <v>84.6</v>
      </c>
      <c r="W3420" s="11" t="str">
        <f t="shared" si="1"/>
        <v>Benchmark|Sabadell|Corporate|2024</v>
      </c>
      <c r="X3420" s="15">
        <f>(MAX(0,MIN(1,1-(K3420-scaling_params!$B$2)/(scaling_params!$C$2-scaling_params!$B$2)))+MAX(0,MIN(1,(L3420-scaling_params!$B$3)/(scaling_params!$C$3-scaling_params!$B$3))))/2</f>
        <v>0.5367647059</v>
      </c>
      <c r="Y3420" s="15">
        <f>(MAX(0,MIN(1,(M3420-scaling_params!$B$4)/(scaling_params!$C$4-scaling_params!$B$4)))+MAX(0,MIN(1,(N3420-scaling_params!$B$5)/(scaling_params!$C$5-scaling_params!$B$5))))/2</f>
        <v>0.444047619</v>
      </c>
      <c r="Z3420" s="15">
        <f>(MAX(0,MIN(1,(O3420-scaling_params!$B$6)/(scaling_params!$C$6-scaling_params!$B$6)))+MAX(0,MIN(1,1-(P3420-scaling_params!$B$7)/(scaling_params!$C$7-scaling_params!$B$7)))+MAX(0,MIN(1,(T3420-scaling_params!$B$11)/(scaling_params!$C$11-scaling_params!$B$11))))/3</f>
        <v>0.5698472164</v>
      </c>
      <c r="AA3420" s="15">
        <f>(MAX(0,MIN(1,1-(Q3420-scaling_params!$B$8)/(scaling_params!$C$8-scaling_params!$B$8)))+MAX(0,MIN(1,(R3420-scaling_params!$B$9)/(scaling_params!$C$9-scaling_params!$B$9)))+MAX(0,MIN(1,(S3420-scaling_params!$B$10)/(scaling_params!$C$10-scaling_params!$B$10))))/3</f>
        <v>0.4383024211</v>
      </c>
      <c r="AB3420" s="15">
        <f>(MAX(0,MIN(1,(U3420-scaling_params!$B$12)/(scaling_params!$C$12-scaling_params!$B$12)))+MAX(0,MIN(1,(V3420-scaling_params!$B$13)/(scaling_params!$C$13-scaling_params!$B$13))))/2</f>
        <v>0.5745454545</v>
      </c>
      <c r="AC3420" s="13">
        <f>(scaling_params!$G$2*X3420+scaling_params!$G$3*Y3420+scaling_params!$G$4*Z3420+scaling_params!$G$5*AA3420+scaling_params!$G$6*AB3420)*100</f>
        <v>50.9342582</v>
      </c>
      <c r="AD3420" s="11" t="s">
        <v>684</v>
      </c>
      <c r="AE3420" s="11">
        <f t="shared" si="2"/>
        <v>1</v>
      </c>
    </row>
    <row r="3421" ht="15.75" customHeight="1">
      <c r="A3421" s="11" t="s">
        <v>895</v>
      </c>
      <c r="B3421" s="11" t="s">
        <v>886</v>
      </c>
      <c r="C3421" s="11" t="s">
        <v>164</v>
      </c>
      <c r="D3421" s="11" t="s">
        <v>181</v>
      </c>
      <c r="E3421" s="12">
        <v>2025.0</v>
      </c>
      <c r="F3421" s="11" t="s">
        <v>171</v>
      </c>
      <c r="G3421" s="11" t="s">
        <v>172</v>
      </c>
      <c r="H3421" s="11">
        <v>5.0</v>
      </c>
      <c r="I3421" s="13">
        <v>15.2</v>
      </c>
      <c r="J3421" s="11">
        <v>0.0</v>
      </c>
      <c r="K3421" s="13">
        <v>3.4</v>
      </c>
      <c r="L3421" s="13">
        <v>7.4</v>
      </c>
      <c r="M3421" s="11">
        <v>14.0</v>
      </c>
      <c r="N3421" s="14">
        <v>0.79</v>
      </c>
      <c r="O3421" s="13">
        <v>65.9</v>
      </c>
      <c r="P3421" s="13">
        <v>8.3</v>
      </c>
      <c r="Q3421" s="13">
        <v>16.5</v>
      </c>
      <c r="R3421" s="13">
        <v>12.8</v>
      </c>
      <c r="S3421" s="13">
        <v>4.1</v>
      </c>
      <c r="T3421" s="13">
        <v>4.2</v>
      </c>
      <c r="U3421" s="13">
        <v>1.4</v>
      </c>
      <c r="V3421" s="13">
        <v>79.1</v>
      </c>
      <c r="W3421" s="11" t="str">
        <f t="shared" si="1"/>
        <v>Benchmark|Sabadell|Corporate|2025</v>
      </c>
      <c r="X3421" s="15">
        <f>(MAX(0,MIN(1,1-(K3421-scaling_params!$B$2)/(scaling_params!$C$2-scaling_params!$B$2)))+MAX(0,MIN(1,(L3421-scaling_params!$B$3)/(scaling_params!$C$3-scaling_params!$B$3))))/2</f>
        <v>0.4235294118</v>
      </c>
      <c r="Y3421" s="15">
        <f>(MAX(0,MIN(1,(M3421-scaling_params!$B$4)/(scaling_params!$C$4-scaling_params!$B$4)))+MAX(0,MIN(1,(N3421-scaling_params!$B$5)/(scaling_params!$C$5-scaling_params!$B$5))))/2</f>
        <v>0.5654761905</v>
      </c>
      <c r="Z3421" s="15">
        <f>(MAX(0,MIN(1,(O3421-scaling_params!$B$6)/(scaling_params!$C$6-scaling_params!$B$6)))+MAX(0,MIN(1,1-(P3421-scaling_params!$B$7)/(scaling_params!$C$7-scaling_params!$B$7)))+MAX(0,MIN(1,(T3421-scaling_params!$B$11)/(scaling_params!$C$11-scaling_params!$B$11))))/3</f>
        <v>0.4916892848</v>
      </c>
      <c r="AA3421" s="15">
        <f>(MAX(0,MIN(1,1-(Q3421-scaling_params!$B$8)/(scaling_params!$C$8-scaling_params!$B$8)))+MAX(0,MIN(1,(R3421-scaling_params!$B$9)/(scaling_params!$C$9-scaling_params!$B$9)))+MAX(0,MIN(1,(S3421-scaling_params!$B$10)/(scaling_params!$C$10-scaling_params!$B$10))))/3</f>
        <v>0.4940911347</v>
      </c>
      <c r="AB3421" s="15">
        <f>(MAX(0,MIN(1,(U3421-scaling_params!$B$12)/(scaling_params!$C$12-scaling_params!$B$12)))+MAX(0,MIN(1,(V3421-scaling_params!$B$13)/(scaling_params!$C$13-scaling_params!$B$13))))/2</f>
        <v>0.4245454545</v>
      </c>
      <c r="AC3421" s="13">
        <f>(scaling_params!$G$2*X3421+scaling_params!$G$3*Y3421+scaling_params!$G$4*Z3421+scaling_params!$G$5*AA3421+scaling_params!$G$6*AB3421)*100</f>
        <v>48.50197018</v>
      </c>
      <c r="AD3421" s="11" t="s">
        <v>684</v>
      </c>
      <c r="AE3421" s="11">
        <f t="shared" si="2"/>
        <v>1</v>
      </c>
    </row>
    <row r="3422" ht="15.75" customHeight="1">
      <c r="A3422" s="11" t="s">
        <v>896</v>
      </c>
      <c r="B3422" s="11" t="s">
        <v>886</v>
      </c>
      <c r="C3422" s="11" t="s">
        <v>164</v>
      </c>
      <c r="D3422" s="11" t="s">
        <v>177</v>
      </c>
      <c r="E3422" s="12">
        <v>2024.0</v>
      </c>
      <c r="F3422" s="11" t="s">
        <v>166</v>
      </c>
      <c r="G3422" s="11" t="s">
        <v>167</v>
      </c>
      <c r="H3422" s="11">
        <v>2.0</v>
      </c>
      <c r="I3422" s="13">
        <v>15.8</v>
      </c>
      <c r="J3422" s="11">
        <v>0.0</v>
      </c>
      <c r="K3422" s="13">
        <v>3.0</v>
      </c>
      <c r="L3422" s="13">
        <v>4.6</v>
      </c>
      <c r="M3422" s="11">
        <v>-22.0</v>
      </c>
      <c r="N3422" s="14">
        <v>0.63</v>
      </c>
      <c r="O3422" s="13">
        <v>70.7</v>
      </c>
      <c r="P3422" s="13">
        <v>7.3</v>
      </c>
      <c r="Q3422" s="13">
        <v>15.6</v>
      </c>
      <c r="R3422" s="13">
        <v>10.9</v>
      </c>
      <c r="S3422" s="13">
        <v>2.2</v>
      </c>
      <c r="T3422" s="13">
        <v>2.1</v>
      </c>
      <c r="U3422" s="13">
        <v>1.7</v>
      </c>
      <c r="V3422" s="13">
        <v>62.9</v>
      </c>
      <c r="W3422" s="11" t="str">
        <f t="shared" si="1"/>
        <v>Benchmark|Sabadell|Retail|2024</v>
      </c>
      <c r="X3422" s="15">
        <f>(MAX(0,MIN(1,1-(K3422-scaling_params!$B$2)/(scaling_params!$C$2-scaling_params!$B$2)))+MAX(0,MIN(1,(L3422-scaling_params!$B$3)/(scaling_params!$C$3-scaling_params!$B$3))))/2</f>
        <v>0.2843137255</v>
      </c>
      <c r="Y3422" s="15">
        <f>(MAX(0,MIN(1,(M3422-scaling_params!$B$4)/(scaling_params!$C$4-scaling_params!$B$4)))+MAX(0,MIN(1,(N3422-scaling_params!$B$5)/(scaling_params!$C$5-scaling_params!$B$5))))/2</f>
        <v>0.194047619</v>
      </c>
      <c r="Z3422" s="15">
        <f>(MAX(0,MIN(1,(O3422-scaling_params!$B$6)/(scaling_params!$C$6-scaling_params!$B$6)))+MAX(0,MIN(1,1-(P3422-scaling_params!$B$7)/(scaling_params!$C$7-scaling_params!$B$7)))+MAX(0,MIN(1,(T3422-scaling_params!$B$11)/(scaling_params!$C$11-scaling_params!$B$11))))/3</f>
        <v>0.4609872956</v>
      </c>
      <c r="AA3422" s="15">
        <f>(MAX(0,MIN(1,1-(Q3422-scaling_params!$B$8)/(scaling_params!$C$8-scaling_params!$B$8)))+MAX(0,MIN(1,(R3422-scaling_params!$B$9)/(scaling_params!$C$9-scaling_params!$B$9)))+MAX(0,MIN(1,(S3422-scaling_params!$B$10)/(scaling_params!$C$10-scaling_params!$B$10))))/3</f>
        <v>0.2617387576</v>
      </c>
      <c r="AB3422" s="15">
        <f>(MAX(0,MIN(1,(U3422-scaling_params!$B$12)/(scaling_params!$C$12-scaling_params!$B$12)))+MAX(0,MIN(1,(V3422-scaling_params!$B$13)/(scaling_params!$C$13-scaling_params!$B$13))))/2</f>
        <v>0.3522727273</v>
      </c>
      <c r="AC3422" s="13">
        <f>(scaling_params!$G$2*X3422+scaling_params!$G$3*Y3422+scaling_params!$G$4*Z3422+scaling_params!$G$5*AA3422+scaling_params!$G$6*AB3422)*100</f>
        <v>30.83811336</v>
      </c>
      <c r="AD3422" s="11" t="s">
        <v>684</v>
      </c>
      <c r="AE3422" s="11">
        <f t="shared" si="2"/>
        <v>1</v>
      </c>
    </row>
    <row r="3423" ht="15.75" customHeight="1">
      <c r="A3423" s="11" t="s">
        <v>896</v>
      </c>
      <c r="B3423" s="11" t="s">
        <v>886</v>
      </c>
      <c r="C3423" s="11" t="s">
        <v>164</v>
      </c>
      <c r="D3423" s="11" t="s">
        <v>177</v>
      </c>
      <c r="E3423" s="12">
        <v>2025.0</v>
      </c>
      <c r="F3423" s="11" t="s">
        <v>166</v>
      </c>
      <c r="G3423" s="11" t="s">
        <v>167</v>
      </c>
      <c r="H3423" s="11">
        <v>2.0</v>
      </c>
      <c r="I3423" s="13">
        <v>15.2</v>
      </c>
      <c r="J3423" s="11">
        <v>1.0</v>
      </c>
      <c r="K3423" s="13">
        <v>3.4</v>
      </c>
      <c r="L3423" s="13">
        <v>5.5</v>
      </c>
      <c r="M3423" s="11">
        <v>4.0</v>
      </c>
      <c r="N3423" s="14">
        <v>0.67</v>
      </c>
      <c r="O3423" s="13">
        <v>67.0</v>
      </c>
      <c r="P3423" s="13">
        <v>7.1</v>
      </c>
      <c r="Q3423" s="13">
        <v>14.2</v>
      </c>
      <c r="R3423" s="13">
        <v>12.9</v>
      </c>
      <c r="S3423" s="13">
        <v>2.7</v>
      </c>
      <c r="T3423" s="13">
        <v>2.6</v>
      </c>
      <c r="U3423" s="13">
        <v>1.5</v>
      </c>
      <c r="V3423" s="13">
        <v>60.5</v>
      </c>
      <c r="W3423" s="11" t="str">
        <f t="shared" si="1"/>
        <v>Benchmark|Sabadell|Retail|2025</v>
      </c>
      <c r="X3423" s="15">
        <f>(MAX(0,MIN(1,1-(K3423-scaling_params!$B$2)/(scaling_params!$C$2-scaling_params!$B$2)))+MAX(0,MIN(1,(L3423-scaling_params!$B$3)/(scaling_params!$C$3-scaling_params!$B$3))))/2</f>
        <v>0.2838235294</v>
      </c>
      <c r="Y3423" s="15">
        <f>(MAX(0,MIN(1,(M3423-scaling_params!$B$4)/(scaling_params!$C$4-scaling_params!$B$4)))+MAX(0,MIN(1,(N3423-scaling_params!$B$5)/(scaling_params!$C$5-scaling_params!$B$5))))/2</f>
        <v>0.3678571429</v>
      </c>
      <c r="Z3423" s="15">
        <f>(MAX(0,MIN(1,(O3423-scaling_params!$B$6)/(scaling_params!$C$6-scaling_params!$B$6)))+MAX(0,MIN(1,1-(P3423-scaling_params!$B$7)/(scaling_params!$C$7-scaling_params!$B$7)))+MAX(0,MIN(1,(T3423-scaling_params!$B$11)/(scaling_params!$C$11-scaling_params!$B$11))))/3</f>
        <v>0.4655682557</v>
      </c>
      <c r="AA3423" s="15">
        <f>(MAX(0,MIN(1,1-(Q3423-scaling_params!$B$8)/(scaling_params!$C$8-scaling_params!$B$8)))+MAX(0,MIN(1,(R3423-scaling_params!$B$9)/(scaling_params!$C$9-scaling_params!$B$9)))+MAX(0,MIN(1,(S3423-scaling_params!$B$10)/(scaling_params!$C$10-scaling_params!$B$10))))/3</f>
        <v>0.4481768542</v>
      </c>
      <c r="AB3423" s="15">
        <f>(MAX(0,MIN(1,(U3423-scaling_params!$B$12)/(scaling_params!$C$12-scaling_params!$B$12)))+MAX(0,MIN(1,(V3423-scaling_params!$B$13)/(scaling_params!$C$13-scaling_params!$B$13))))/2</f>
        <v>0.2804545455</v>
      </c>
      <c r="AC3423" s="13">
        <f>(scaling_params!$G$2*X3423+scaling_params!$G$3*Y3423+scaling_params!$G$4*Z3423+scaling_params!$G$5*AA3423+scaling_params!$G$6*AB3423)*100</f>
        <v>37.45262608</v>
      </c>
      <c r="AD3423" s="11" t="s">
        <v>684</v>
      </c>
      <c r="AE3423" s="11">
        <f t="shared" si="2"/>
        <v>1</v>
      </c>
    </row>
    <row r="3424" ht="15.75" customHeight="1">
      <c r="A3424" s="11" t="s">
        <v>897</v>
      </c>
      <c r="B3424" s="11" t="s">
        <v>886</v>
      </c>
      <c r="C3424" s="11" t="s">
        <v>164</v>
      </c>
      <c r="D3424" s="11" t="s">
        <v>177</v>
      </c>
      <c r="E3424" s="12">
        <v>2024.0</v>
      </c>
      <c r="F3424" s="11" t="s">
        <v>166</v>
      </c>
      <c r="G3424" s="11" t="s">
        <v>167</v>
      </c>
      <c r="H3424" s="11">
        <v>1.0</v>
      </c>
      <c r="I3424" s="13">
        <v>15.8</v>
      </c>
      <c r="J3424" s="11">
        <v>1.0</v>
      </c>
      <c r="K3424" s="13">
        <v>3.0</v>
      </c>
      <c r="L3424" s="13">
        <v>6.0</v>
      </c>
      <c r="M3424" s="11">
        <v>14.0</v>
      </c>
      <c r="N3424" s="14">
        <v>0.8</v>
      </c>
      <c r="O3424" s="13">
        <v>70.7</v>
      </c>
      <c r="P3424" s="13">
        <v>7.3</v>
      </c>
      <c r="Q3424" s="13">
        <v>15.6</v>
      </c>
      <c r="R3424" s="13">
        <v>10.9</v>
      </c>
      <c r="S3424" s="13">
        <v>3.8</v>
      </c>
      <c r="T3424" s="13">
        <v>3.8</v>
      </c>
      <c r="U3424" s="13">
        <v>1.7</v>
      </c>
      <c r="V3424" s="13">
        <v>68.7</v>
      </c>
      <c r="W3424" s="11" t="str">
        <f t="shared" si="1"/>
        <v>Benchmark|Sabadell|Retail|2024</v>
      </c>
      <c r="X3424" s="15">
        <f>(MAX(0,MIN(1,1-(K3424-scaling_params!$B$2)/(scaling_params!$C$2-scaling_params!$B$2)))+MAX(0,MIN(1,(L3424-scaling_params!$B$3)/(scaling_params!$C$3-scaling_params!$B$3))))/2</f>
        <v>0.387254902</v>
      </c>
      <c r="Y3424" s="15">
        <f>(MAX(0,MIN(1,(M3424-scaling_params!$B$4)/(scaling_params!$C$4-scaling_params!$B$4)))+MAX(0,MIN(1,(N3424-scaling_params!$B$5)/(scaling_params!$C$5-scaling_params!$B$5))))/2</f>
        <v>0.5779761905</v>
      </c>
      <c r="Z3424" s="15">
        <f>(MAX(0,MIN(1,(O3424-scaling_params!$B$6)/(scaling_params!$C$6-scaling_params!$B$6)))+MAX(0,MIN(1,1-(P3424-scaling_params!$B$7)/(scaling_params!$C$7-scaling_params!$B$7)))+MAX(0,MIN(1,(T3424-scaling_params!$B$11)/(scaling_params!$C$11-scaling_params!$B$11))))/3</f>
        <v>0.6228920575</v>
      </c>
      <c r="AA3424" s="15">
        <f>(MAX(0,MIN(1,1-(Q3424-scaling_params!$B$8)/(scaling_params!$C$8-scaling_params!$B$8)))+MAX(0,MIN(1,(R3424-scaling_params!$B$9)/(scaling_params!$C$9-scaling_params!$B$9)))+MAX(0,MIN(1,(S3424-scaling_params!$B$10)/(scaling_params!$C$10-scaling_params!$B$10))))/3</f>
        <v>0.4186015027</v>
      </c>
      <c r="AB3424" s="15">
        <f>(MAX(0,MIN(1,(U3424-scaling_params!$B$12)/(scaling_params!$C$12-scaling_params!$B$12)))+MAX(0,MIN(1,(V3424-scaling_params!$B$13)/(scaling_params!$C$13-scaling_params!$B$13))))/2</f>
        <v>0.405</v>
      </c>
      <c r="AC3424" s="13">
        <f>(scaling_params!$G$2*X3424+scaling_params!$G$3*Y3424+scaling_params!$G$4*Z3424+scaling_params!$G$5*AA3424+scaling_params!$G$6*AB3424)*100</f>
        <v>49.46728047</v>
      </c>
      <c r="AD3424" s="11" t="s">
        <v>684</v>
      </c>
      <c r="AE3424" s="11">
        <f t="shared" si="2"/>
        <v>1</v>
      </c>
    </row>
    <row r="3425" ht="15.75" customHeight="1">
      <c r="A3425" s="11" t="s">
        <v>897</v>
      </c>
      <c r="B3425" s="11" t="s">
        <v>886</v>
      </c>
      <c r="C3425" s="11" t="s">
        <v>164</v>
      </c>
      <c r="D3425" s="11" t="s">
        <v>177</v>
      </c>
      <c r="E3425" s="12">
        <v>2025.0</v>
      </c>
      <c r="F3425" s="11" t="s">
        <v>166</v>
      </c>
      <c r="G3425" s="11" t="s">
        <v>167</v>
      </c>
      <c r="H3425" s="11">
        <v>1.0</v>
      </c>
      <c r="I3425" s="13">
        <v>15.2</v>
      </c>
      <c r="J3425" s="11">
        <v>0.0</v>
      </c>
      <c r="K3425" s="13">
        <v>3.4</v>
      </c>
      <c r="L3425" s="13">
        <v>6.0</v>
      </c>
      <c r="M3425" s="11">
        <v>15.0</v>
      </c>
      <c r="N3425" s="14">
        <v>0.74</v>
      </c>
      <c r="O3425" s="13">
        <v>67.0</v>
      </c>
      <c r="P3425" s="13">
        <v>7.1</v>
      </c>
      <c r="Q3425" s="13">
        <v>14.2</v>
      </c>
      <c r="R3425" s="13">
        <v>12.9</v>
      </c>
      <c r="S3425" s="13">
        <v>2.9</v>
      </c>
      <c r="T3425" s="13">
        <v>3.4</v>
      </c>
      <c r="U3425" s="13">
        <v>1.5</v>
      </c>
      <c r="V3425" s="13">
        <v>67.4</v>
      </c>
      <c r="W3425" s="11" t="str">
        <f t="shared" si="1"/>
        <v>Benchmark|Sabadell|Retail|2025</v>
      </c>
      <c r="X3425" s="15">
        <f>(MAX(0,MIN(1,1-(K3425-scaling_params!$B$2)/(scaling_params!$C$2-scaling_params!$B$2)))+MAX(0,MIN(1,(L3425-scaling_params!$B$3)/(scaling_params!$C$3-scaling_params!$B$3))))/2</f>
        <v>0.3205882353</v>
      </c>
      <c r="Y3425" s="15">
        <f>(MAX(0,MIN(1,(M3425-scaling_params!$B$4)/(scaling_params!$C$4-scaling_params!$B$4)))+MAX(0,MIN(1,(N3425-scaling_params!$B$5)/(scaling_params!$C$5-scaling_params!$B$5))))/2</f>
        <v>0.5077380952</v>
      </c>
      <c r="Z3425" s="15">
        <f>(MAX(0,MIN(1,(O3425-scaling_params!$B$6)/(scaling_params!$C$6-scaling_params!$B$6)))+MAX(0,MIN(1,1-(P3425-scaling_params!$B$7)/(scaling_params!$C$7-scaling_params!$B$7)))+MAX(0,MIN(1,(T3425-scaling_params!$B$11)/(scaling_params!$C$11-scaling_params!$B$11))))/3</f>
        <v>0.5417587319</v>
      </c>
      <c r="AA3425" s="15">
        <f>(MAX(0,MIN(1,1-(Q3425-scaling_params!$B$8)/(scaling_params!$C$8-scaling_params!$B$8)))+MAX(0,MIN(1,(R3425-scaling_params!$B$9)/(scaling_params!$C$9-scaling_params!$B$9)))+MAX(0,MIN(1,(S3425-scaling_params!$B$10)/(scaling_params!$C$10-scaling_params!$B$10))))/3</f>
        <v>0.4677846973</v>
      </c>
      <c r="AB3425" s="15">
        <f>(MAX(0,MIN(1,(U3425-scaling_params!$B$12)/(scaling_params!$C$12-scaling_params!$B$12)))+MAX(0,MIN(1,(V3425-scaling_params!$B$13)/(scaling_params!$C$13-scaling_params!$B$13))))/2</f>
        <v>0.3431818182</v>
      </c>
      <c r="AC3425" s="13">
        <f>(scaling_params!$G$2*X3425+scaling_params!$G$3*Y3425+scaling_params!$G$4*Z3425+scaling_params!$G$5*AA3425+scaling_params!$G$6*AB3425)*100</f>
        <v>44.47955509</v>
      </c>
      <c r="AD3425" s="11" t="s">
        <v>684</v>
      </c>
      <c r="AE3425" s="11">
        <f t="shared" si="2"/>
        <v>1</v>
      </c>
    </row>
    <row r="3426" ht="15.75" customHeight="1">
      <c r="A3426" s="11" t="s">
        <v>898</v>
      </c>
      <c r="B3426" s="11" t="s">
        <v>886</v>
      </c>
      <c r="C3426" s="11" t="s">
        <v>164</v>
      </c>
      <c r="D3426" s="11" t="s">
        <v>177</v>
      </c>
      <c r="E3426" s="12">
        <v>2024.0</v>
      </c>
      <c r="F3426" s="11" t="s">
        <v>166</v>
      </c>
      <c r="G3426" s="11" t="s">
        <v>167</v>
      </c>
      <c r="H3426" s="11">
        <v>1.0</v>
      </c>
      <c r="I3426" s="13">
        <v>15.8</v>
      </c>
      <c r="J3426" s="11">
        <v>0.0</v>
      </c>
      <c r="K3426" s="13">
        <v>3.0</v>
      </c>
      <c r="L3426" s="13">
        <v>5.6</v>
      </c>
      <c r="M3426" s="11">
        <v>-20.0</v>
      </c>
      <c r="N3426" s="14">
        <v>0.7</v>
      </c>
      <c r="O3426" s="13">
        <v>70.7</v>
      </c>
      <c r="P3426" s="13">
        <v>7.3</v>
      </c>
      <c r="Q3426" s="13">
        <v>15.6</v>
      </c>
      <c r="R3426" s="13">
        <v>10.9</v>
      </c>
      <c r="S3426" s="13">
        <v>2.1</v>
      </c>
      <c r="T3426" s="13">
        <v>2.5</v>
      </c>
      <c r="U3426" s="13">
        <v>1.7</v>
      </c>
      <c r="V3426" s="13">
        <v>58.5</v>
      </c>
      <c r="W3426" s="11" t="str">
        <f t="shared" si="1"/>
        <v>Benchmark|Sabadell|Retail|2024</v>
      </c>
      <c r="X3426" s="15">
        <f>(MAX(0,MIN(1,1-(K3426-scaling_params!$B$2)/(scaling_params!$C$2-scaling_params!$B$2)))+MAX(0,MIN(1,(L3426-scaling_params!$B$3)/(scaling_params!$C$3-scaling_params!$B$3))))/2</f>
        <v>0.3578431373</v>
      </c>
      <c r="Y3426" s="15">
        <f>(MAX(0,MIN(1,(M3426-scaling_params!$B$4)/(scaling_params!$C$4-scaling_params!$B$4)))+MAX(0,MIN(1,(N3426-scaling_params!$B$5)/(scaling_params!$C$5-scaling_params!$B$5))))/2</f>
        <v>0.2910714286</v>
      </c>
      <c r="Z3426" s="15">
        <f>(MAX(0,MIN(1,(O3426-scaling_params!$B$6)/(scaling_params!$C$6-scaling_params!$B$6)))+MAX(0,MIN(1,1-(P3426-scaling_params!$B$7)/(scaling_params!$C$7-scaling_params!$B$7)))+MAX(0,MIN(1,(T3426-scaling_params!$B$11)/(scaling_params!$C$11-scaling_params!$B$11))))/3</f>
        <v>0.4990825337</v>
      </c>
      <c r="AA3426" s="15">
        <f>(MAX(0,MIN(1,1-(Q3426-scaling_params!$B$8)/(scaling_params!$C$8-scaling_params!$B$8)))+MAX(0,MIN(1,(R3426-scaling_params!$B$9)/(scaling_params!$C$9-scaling_params!$B$9)))+MAX(0,MIN(1,(S3426-scaling_params!$B$10)/(scaling_params!$C$10-scaling_params!$B$10))))/3</f>
        <v>0.2519348361</v>
      </c>
      <c r="AB3426" s="15">
        <f>(MAX(0,MIN(1,(U3426-scaling_params!$B$12)/(scaling_params!$C$12-scaling_params!$B$12)))+MAX(0,MIN(1,(V3426-scaling_params!$B$13)/(scaling_params!$C$13-scaling_params!$B$13))))/2</f>
        <v>0.3122727273</v>
      </c>
      <c r="AC3426" s="13">
        <f>(scaling_params!$G$2*X3426+scaling_params!$G$3*Y3426+scaling_params!$G$4*Z3426+scaling_params!$G$5*AA3426+scaling_params!$G$6*AB3426)*100</f>
        <v>35.09680314</v>
      </c>
      <c r="AD3426" s="11" t="s">
        <v>684</v>
      </c>
      <c r="AE3426" s="11">
        <f t="shared" si="2"/>
        <v>1</v>
      </c>
    </row>
    <row r="3427" ht="15.75" customHeight="1">
      <c r="A3427" s="11" t="s">
        <v>898</v>
      </c>
      <c r="B3427" s="11" t="s">
        <v>886</v>
      </c>
      <c r="C3427" s="11" t="s">
        <v>164</v>
      </c>
      <c r="D3427" s="11" t="s">
        <v>177</v>
      </c>
      <c r="E3427" s="12">
        <v>2025.0</v>
      </c>
      <c r="F3427" s="11" t="s">
        <v>166</v>
      </c>
      <c r="G3427" s="11" t="s">
        <v>167</v>
      </c>
      <c r="H3427" s="11">
        <v>1.0</v>
      </c>
      <c r="I3427" s="13">
        <v>15.2</v>
      </c>
      <c r="J3427" s="11">
        <v>0.0</v>
      </c>
      <c r="K3427" s="13">
        <v>3.4</v>
      </c>
      <c r="L3427" s="13">
        <v>5.3</v>
      </c>
      <c r="M3427" s="11">
        <v>2.0</v>
      </c>
      <c r="N3427" s="14">
        <v>0.69</v>
      </c>
      <c r="O3427" s="13">
        <v>67.0</v>
      </c>
      <c r="P3427" s="13">
        <v>7.1</v>
      </c>
      <c r="Q3427" s="13">
        <v>14.2</v>
      </c>
      <c r="R3427" s="13">
        <v>12.9</v>
      </c>
      <c r="S3427" s="13">
        <v>3.5</v>
      </c>
      <c r="T3427" s="13">
        <v>3.0</v>
      </c>
      <c r="U3427" s="13">
        <v>1.5</v>
      </c>
      <c r="V3427" s="13">
        <v>59.2</v>
      </c>
      <c r="W3427" s="11" t="str">
        <f t="shared" si="1"/>
        <v>Benchmark|Sabadell|Retail|2025</v>
      </c>
      <c r="X3427" s="15">
        <f>(MAX(0,MIN(1,1-(K3427-scaling_params!$B$2)/(scaling_params!$C$2-scaling_params!$B$2)))+MAX(0,MIN(1,(L3427-scaling_params!$B$3)/(scaling_params!$C$3-scaling_params!$B$3))))/2</f>
        <v>0.2691176471</v>
      </c>
      <c r="Y3427" s="15">
        <f>(MAX(0,MIN(1,(M3427-scaling_params!$B$4)/(scaling_params!$C$4-scaling_params!$B$4)))+MAX(0,MIN(1,(N3427-scaling_params!$B$5)/(scaling_params!$C$5-scaling_params!$B$5))))/2</f>
        <v>0.3833333333</v>
      </c>
      <c r="Z3427" s="15">
        <f>(MAX(0,MIN(1,(O3427-scaling_params!$B$6)/(scaling_params!$C$6-scaling_params!$B$6)))+MAX(0,MIN(1,1-(P3427-scaling_params!$B$7)/(scaling_params!$C$7-scaling_params!$B$7)))+MAX(0,MIN(1,(T3427-scaling_params!$B$11)/(scaling_params!$C$11-scaling_params!$B$11))))/3</f>
        <v>0.5036634938</v>
      </c>
      <c r="AA3427" s="15">
        <f>(MAX(0,MIN(1,1-(Q3427-scaling_params!$B$8)/(scaling_params!$C$8-scaling_params!$B$8)))+MAX(0,MIN(1,(R3427-scaling_params!$B$9)/(scaling_params!$C$9-scaling_params!$B$9)))+MAX(0,MIN(1,(S3427-scaling_params!$B$10)/(scaling_params!$C$10-scaling_params!$B$10))))/3</f>
        <v>0.5266082267</v>
      </c>
      <c r="AB3427" s="15">
        <f>(MAX(0,MIN(1,(U3427-scaling_params!$B$12)/(scaling_params!$C$12-scaling_params!$B$12)))+MAX(0,MIN(1,(V3427-scaling_params!$B$13)/(scaling_params!$C$13-scaling_params!$B$13))))/2</f>
        <v>0.2686363636</v>
      </c>
      <c r="AC3427" s="13">
        <f>(scaling_params!$G$2*X3427+scaling_params!$G$3*Y3427+scaling_params!$G$4*Z3427+scaling_params!$G$5*AA3427+scaling_params!$G$6*AB3427)*100</f>
        <v>39.60690402</v>
      </c>
      <c r="AD3427" s="11" t="s">
        <v>684</v>
      </c>
      <c r="AE3427" s="11">
        <f t="shared" si="2"/>
        <v>1</v>
      </c>
    </row>
    <row r="3428" ht="15.75" customHeight="1">
      <c r="A3428" s="11" t="s">
        <v>899</v>
      </c>
      <c r="B3428" s="11" t="s">
        <v>886</v>
      </c>
      <c r="C3428" s="11" t="s">
        <v>164</v>
      </c>
      <c r="D3428" s="11" t="s">
        <v>174</v>
      </c>
      <c r="E3428" s="12">
        <v>2024.0</v>
      </c>
      <c r="F3428" s="11" t="s">
        <v>171</v>
      </c>
      <c r="G3428" s="11" t="s">
        <v>172</v>
      </c>
      <c r="H3428" s="11">
        <v>3.0</v>
      </c>
      <c r="I3428" s="13">
        <v>15.8</v>
      </c>
      <c r="J3428" s="11">
        <v>0.0</v>
      </c>
      <c r="K3428" s="13">
        <v>3.5</v>
      </c>
      <c r="L3428" s="13">
        <v>6.0</v>
      </c>
      <c r="M3428" s="11">
        <v>7.0</v>
      </c>
      <c r="N3428" s="14">
        <v>0.71</v>
      </c>
      <c r="O3428" s="13">
        <v>56.6</v>
      </c>
      <c r="P3428" s="13">
        <v>8.0</v>
      </c>
      <c r="Q3428" s="13">
        <v>18.2</v>
      </c>
      <c r="R3428" s="13">
        <v>10.4</v>
      </c>
      <c r="S3428" s="13">
        <v>2.0</v>
      </c>
      <c r="T3428" s="13">
        <v>2.8</v>
      </c>
      <c r="U3428" s="13">
        <v>1.0</v>
      </c>
      <c r="V3428" s="13">
        <v>69.4</v>
      </c>
      <c r="W3428" s="11" t="str">
        <f t="shared" si="1"/>
        <v>Benchmark|Sabadell|Digital|2024</v>
      </c>
      <c r="X3428" s="15">
        <f>(MAX(0,MIN(1,1-(K3428-scaling_params!$B$2)/(scaling_params!$C$2-scaling_params!$B$2)))+MAX(0,MIN(1,(L3428-scaling_params!$B$3)/(scaling_params!$C$3-scaling_params!$B$3))))/2</f>
        <v>0.3039215686</v>
      </c>
      <c r="Y3428" s="15">
        <f>(MAX(0,MIN(1,(M3428-scaling_params!$B$4)/(scaling_params!$C$4-scaling_params!$B$4)))+MAX(0,MIN(1,(N3428-scaling_params!$B$5)/(scaling_params!$C$5-scaling_params!$B$5))))/2</f>
        <v>0.4321428571</v>
      </c>
      <c r="Z3428" s="15">
        <f>(MAX(0,MIN(1,(O3428-scaling_params!$B$6)/(scaling_params!$C$6-scaling_params!$B$6)))+MAX(0,MIN(1,1-(P3428-scaling_params!$B$7)/(scaling_params!$C$7-scaling_params!$B$7)))+MAX(0,MIN(1,(T3428-scaling_params!$B$11)/(scaling_params!$C$11-scaling_params!$B$11))))/3</f>
        <v>0.2319176319</v>
      </c>
      <c r="AA3428" s="15">
        <f>(MAX(0,MIN(1,1-(Q3428-scaling_params!$B$8)/(scaling_params!$C$8-scaling_params!$B$8)))+MAX(0,MIN(1,(R3428-scaling_params!$B$9)/(scaling_params!$C$9-scaling_params!$B$9)))+MAX(0,MIN(1,(S3428-scaling_params!$B$10)/(scaling_params!$C$10-scaling_params!$B$10))))/3</f>
        <v>0.1225490196</v>
      </c>
      <c r="AB3428" s="15">
        <f>(MAX(0,MIN(1,(U3428-scaling_params!$B$12)/(scaling_params!$C$12-scaling_params!$B$12)))+MAX(0,MIN(1,(V3428-scaling_params!$B$13)/(scaling_params!$C$13-scaling_params!$B$13))))/2</f>
        <v>0.2363636364</v>
      </c>
      <c r="AC3428" s="13">
        <f>(scaling_params!$G$2*X3428+scaling_params!$G$3*Y3428+scaling_params!$G$4*Z3428+scaling_params!$G$5*AA3428+scaling_params!$G$6*AB3428)*100</f>
        <v>27.69353201</v>
      </c>
      <c r="AD3428" s="11" t="s">
        <v>684</v>
      </c>
      <c r="AE3428" s="11">
        <f t="shared" si="2"/>
        <v>1</v>
      </c>
    </row>
    <row r="3429" ht="15.75" customHeight="1">
      <c r="A3429" s="11" t="s">
        <v>899</v>
      </c>
      <c r="B3429" s="11" t="s">
        <v>886</v>
      </c>
      <c r="C3429" s="11" t="s">
        <v>164</v>
      </c>
      <c r="D3429" s="11" t="s">
        <v>174</v>
      </c>
      <c r="E3429" s="12">
        <v>2025.0</v>
      </c>
      <c r="F3429" s="11" t="s">
        <v>171</v>
      </c>
      <c r="G3429" s="11" t="s">
        <v>172</v>
      </c>
      <c r="H3429" s="11">
        <v>3.0</v>
      </c>
      <c r="I3429" s="13">
        <v>15.2</v>
      </c>
      <c r="J3429" s="11">
        <v>0.0</v>
      </c>
      <c r="K3429" s="13">
        <v>4.0</v>
      </c>
      <c r="L3429" s="13">
        <v>6.5</v>
      </c>
      <c r="M3429" s="11">
        <v>16.0</v>
      </c>
      <c r="N3429" s="14">
        <v>0.74</v>
      </c>
      <c r="O3429" s="13">
        <v>65.0</v>
      </c>
      <c r="P3429" s="13">
        <v>9.2</v>
      </c>
      <c r="Q3429" s="13">
        <v>20.3</v>
      </c>
      <c r="R3429" s="13">
        <v>11.5</v>
      </c>
      <c r="S3429" s="13">
        <v>3.2</v>
      </c>
      <c r="T3429" s="13">
        <v>2.4</v>
      </c>
      <c r="U3429" s="13">
        <v>1.6</v>
      </c>
      <c r="V3429" s="13">
        <v>59.7</v>
      </c>
      <c r="W3429" s="11" t="str">
        <f t="shared" si="1"/>
        <v>Benchmark|Sabadell|Digital|2025</v>
      </c>
      <c r="X3429" s="15">
        <f>(MAX(0,MIN(1,1-(K3429-scaling_params!$B$2)/(scaling_params!$C$2-scaling_params!$B$2)))+MAX(0,MIN(1,(L3429-scaling_params!$B$3)/(scaling_params!$C$3-scaling_params!$B$3))))/2</f>
        <v>0.2573529412</v>
      </c>
      <c r="Y3429" s="15">
        <f>(MAX(0,MIN(1,(M3429-scaling_params!$B$4)/(scaling_params!$C$4-scaling_params!$B$4)))+MAX(0,MIN(1,(N3429-scaling_params!$B$5)/(scaling_params!$C$5-scaling_params!$B$5))))/2</f>
        <v>0.5125</v>
      </c>
      <c r="Z3429" s="15">
        <f>(MAX(0,MIN(1,(O3429-scaling_params!$B$6)/(scaling_params!$C$6-scaling_params!$B$6)))+MAX(0,MIN(1,1-(P3429-scaling_params!$B$7)/(scaling_params!$C$7-scaling_params!$B$7)))+MAX(0,MIN(1,(T3429-scaling_params!$B$11)/(scaling_params!$C$11-scaling_params!$B$11))))/3</f>
        <v>0.2243281471</v>
      </c>
      <c r="AA3429" s="15">
        <f>(MAX(0,MIN(1,1-(Q3429-scaling_params!$B$8)/(scaling_params!$C$8-scaling_params!$B$8)))+MAX(0,MIN(1,(R3429-scaling_params!$B$9)/(scaling_params!$C$9-scaling_params!$B$9)))+MAX(0,MIN(1,(S3429-scaling_params!$B$10)/(scaling_params!$C$10-scaling_params!$B$10))))/3</f>
        <v>0.207064126</v>
      </c>
      <c r="AB3429" s="15">
        <f>(MAX(0,MIN(1,(U3429-scaling_params!$B$12)/(scaling_params!$C$12-scaling_params!$B$12)))+MAX(0,MIN(1,(V3429-scaling_params!$B$13)/(scaling_params!$C$13-scaling_params!$B$13))))/2</f>
        <v>0.2981818182</v>
      </c>
      <c r="AC3429" s="13">
        <f>(scaling_params!$G$2*X3429+scaling_params!$G$3*Y3429+scaling_params!$G$4*Z3429+scaling_params!$G$5*AA3429+scaling_params!$G$6*AB3429)*100</f>
        <v>30.52612965</v>
      </c>
      <c r="AD3429" s="11" t="s">
        <v>684</v>
      </c>
      <c r="AE3429" s="11">
        <f t="shared" si="2"/>
        <v>1</v>
      </c>
    </row>
    <row r="3430" ht="15.75" customHeight="1">
      <c r="A3430" s="11" t="s">
        <v>900</v>
      </c>
      <c r="B3430" s="11" t="s">
        <v>886</v>
      </c>
      <c r="C3430" s="11" t="s">
        <v>164</v>
      </c>
      <c r="D3430" s="11" t="s">
        <v>170</v>
      </c>
      <c r="E3430" s="12">
        <v>2024.0</v>
      </c>
      <c r="F3430" s="11" t="s">
        <v>171</v>
      </c>
      <c r="G3430" s="11" t="s">
        <v>175</v>
      </c>
      <c r="H3430" s="11">
        <v>5.0</v>
      </c>
      <c r="I3430" s="13">
        <v>15.8</v>
      </c>
      <c r="J3430" s="11">
        <v>0.0</v>
      </c>
      <c r="K3430" s="13">
        <v>2.7</v>
      </c>
      <c r="L3430" s="13">
        <v>4.1</v>
      </c>
      <c r="M3430" s="11">
        <v>-28.0</v>
      </c>
      <c r="N3430" s="14">
        <v>0.66</v>
      </c>
      <c r="O3430" s="13">
        <v>70.9</v>
      </c>
      <c r="P3430" s="13">
        <v>6.3</v>
      </c>
      <c r="Q3430" s="13">
        <v>15.0</v>
      </c>
      <c r="R3430" s="13">
        <v>12.6</v>
      </c>
      <c r="S3430" s="13">
        <v>2.0</v>
      </c>
      <c r="T3430" s="13">
        <v>2.1</v>
      </c>
      <c r="U3430" s="13">
        <v>1.5</v>
      </c>
      <c r="V3430" s="13">
        <v>55.4</v>
      </c>
      <c r="W3430" s="11" t="str">
        <f t="shared" si="1"/>
        <v>Benchmark|Sabadell|Risk|2024</v>
      </c>
      <c r="X3430" s="15">
        <f>(MAX(0,MIN(1,1-(K3430-scaling_params!$B$2)/(scaling_params!$C$2-scaling_params!$B$2)))+MAX(0,MIN(1,(L3430-scaling_params!$B$3)/(scaling_params!$C$3-scaling_params!$B$3))))/2</f>
        <v>0.2975490196</v>
      </c>
      <c r="Y3430" s="15">
        <f>(MAX(0,MIN(1,(M3430-scaling_params!$B$4)/(scaling_params!$C$4-scaling_params!$B$4)))+MAX(0,MIN(1,(N3430-scaling_params!$B$5)/(scaling_params!$C$5-scaling_params!$B$5))))/2</f>
        <v>0.2029761905</v>
      </c>
      <c r="Z3430" s="15">
        <f>(MAX(0,MIN(1,(O3430-scaling_params!$B$6)/(scaling_params!$C$6-scaling_params!$B$6)))+MAX(0,MIN(1,1-(P3430-scaling_params!$B$7)/(scaling_params!$C$7-scaling_params!$B$7)))+MAX(0,MIN(1,(T3430-scaling_params!$B$11)/(scaling_params!$C$11-scaling_params!$B$11))))/3</f>
        <v>0.5543777158</v>
      </c>
      <c r="AA3430" s="15">
        <f>(MAX(0,MIN(1,1-(Q3430-scaling_params!$B$8)/(scaling_params!$C$8-scaling_params!$B$8)))+MAX(0,MIN(1,(R3430-scaling_params!$B$9)/(scaling_params!$C$9-scaling_params!$B$9)))+MAX(0,MIN(1,(S3430-scaling_params!$B$10)/(scaling_params!$C$10-scaling_params!$B$10))))/3</f>
        <v>0.336588145</v>
      </c>
      <c r="AB3430" s="15">
        <f>(MAX(0,MIN(1,(U3430-scaling_params!$B$12)/(scaling_params!$C$12-scaling_params!$B$12)))+MAX(0,MIN(1,(V3430-scaling_params!$B$13)/(scaling_params!$C$13-scaling_params!$B$13))))/2</f>
        <v>0.2340909091</v>
      </c>
      <c r="AC3430" s="13">
        <f>(scaling_params!$G$2*X3430+scaling_params!$G$3*Y3430+scaling_params!$G$4*Z3430+scaling_params!$G$5*AA3430+scaling_params!$G$6*AB3430)*100</f>
        <v>33.47644284</v>
      </c>
      <c r="AD3430" s="11" t="s">
        <v>684</v>
      </c>
      <c r="AE3430" s="11">
        <f t="shared" si="2"/>
        <v>1</v>
      </c>
    </row>
    <row r="3431" ht="15.75" customHeight="1">
      <c r="A3431" s="11" t="s">
        <v>900</v>
      </c>
      <c r="B3431" s="11" t="s">
        <v>886</v>
      </c>
      <c r="C3431" s="11" t="s">
        <v>164</v>
      </c>
      <c r="D3431" s="11" t="s">
        <v>170</v>
      </c>
      <c r="E3431" s="12">
        <v>2025.0</v>
      </c>
      <c r="F3431" s="11" t="s">
        <v>171</v>
      </c>
      <c r="G3431" s="11" t="s">
        <v>175</v>
      </c>
      <c r="H3431" s="11">
        <v>5.0</v>
      </c>
      <c r="I3431" s="13">
        <v>15.2</v>
      </c>
      <c r="J3431" s="11">
        <v>0.0</v>
      </c>
      <c r="K3431" s="13">
        <v>2.7</v>
      </c>
      <c r="L3431" s="13">
        <v>4.1</v>
      </c>
      <c r="M3431" s="11">
        <v>0.0</v>
      </c>
      <c r="N3431" s="14">
        <v>0.69</v>
      </c>
      <c r="O3431" s="13">
        <v>67.4</v>
      </c>
      <c r="P3431" s="13">
        <v>7.7</v>
      </c>
      <c r="Q3431" s="13">
        <v>15.6</v>
      </c>
      <c r="R3431" s="13">
        <v>11.9</v>
      </c>
      <c r="S3431" s="13">
        <v>2.2</v>
      </c>
      <c r="T3431" s="13">
        <v>2.1</v>
      </c>
      <c r="U3431" s="13">
        <v>1.6</v>
      </c>
      <c r="V3431" s="13">
        <v>60.4</v>
      </c>
      <c r="W3431" s="11" t="str">
        <f t="shared" si="1"/>
        <v>Benchmark|Sabadell|Risk|2025</v>
      </c>
      <c r="X3431" s="15">
        <f>(MAX(0,MIN(1,1-(K3431-scaling_params!$B$2)/(scaling_params!$C$2-scaling_params!$B$2)))+MAX(0,MIN(1,(L3431-scaling_params!$B$3)/(scaling_params!$C$3-scaling_params!$B$3))))/2</f>
        <v>0.2975490196</v>
      </c>
      <c r="Y3431" s="15">
        <f>(MAX(0,MIN(1,(M3431-scaling_params!$B$4)/(scaling_params!$C$4-scaling_params!$B$4)))+MAX(0,MIN(1,(N3431-scaling_params!$B$5)/(scaling_params!$C$5-scaling_params!$B$5))))/2</f>
        <v>0.3738095238</v>
      </c>
      <c r="Z3431" s="15">
        <f>(MAX(0,MIN(1,(O3431-scaling_params!$B$6)/(scaling_params!$C$6-scaling_params!$B$6)))+MAX(0,MIN(1,1-(P3431-scaling_params!$B$7)/(scaling_params!$C$7-scaling_params!$B$7)))+MAX(0,MIN(1,(T3431-scaling_params!$B$11)/(scaling_params!$C$11-scaling_params!$B$11))))/3</f>
        <v>0.3704958141</v>
      </c>
      <c r="AA3431" s="15">
        <f>(MAX(0,MIN(1,1-(Q3431-scaling_params!$B$8)/(scaling_params!$C$8-scaling_params!$B$8)))+MAX(0,MIN(1,(R3431-scaling_params!$B$9)/(scaling_params!$C$9-scaling_params!$B$9)))+MAX(0,MIN(1,(S3431-scaling_params!$B$10)/(scaling_params!$C$10-scaling_params!$B$10))))/3</f>
        <v>0.3039328505</v>
      </c>
      <c r="AB3431" s="15">
        <f>(MAX(0,MIN(1,(U3431-scaling_params!$B$12)/(scaling_params!$C$12-scaling_params!$B$12)))+MAX(0,MIN(1,(V3431-scaling_params!$B$13)/(scaling_params!$C$13-scaling_params!$B$13))))/2</f>
        <v>0.3045454545</v>
      </c>
      <c r="AC3431" s="13">
        <f>(scaling_params!$G$2*X3431+scaling_params!$G$3*Y3431+scaling_params!$G$4*Z3431+scaling_params!$G$5*AA3431+scaling_params!$G$6*AB3431)*100</f>
        <v>33.42643193</v>
      </c>
      <c r="AD3431" s="11" t="s">
        <v>684</v>
      </c>
      <c r="AE3431" s="11">
        <f t="shared" si="2"/>
        <v>1</v>
      </c>
    </row>
    <row r="3432" ht="15.75" customHeight="1">
      <c r="A3432" s="11" t="s">
        <v>901</v>
      </c>
      <c r="B3432" s="11" t="s">
        <v>886</v>
      </c>
      <c r="C3432" s="11" t="s">
        <v>164</v>
      </c>
      <c r="D3432" s="11" t="s">
        <v>181</v>
      </c>
      <c r="E3432" s="12">
        <v>2024.0</v>
      </c>
      <c r="F3432" s="11" t="s">
        <v>171</v>
      </c>
      <c r="G3432" s="11" t="s">
        <v>184</v>
      </c>
      <c r="H3432" s="11">
        <v>3.0</v>
      </c>
      <c r="I3432" s="13">
        <v>15.8</v>
      </c>
      <c r="J3432" s="11">
        <v>0.0</v>
      </c>
      <c r="K3432" s="13">
        <v>2.5</v>
      </c>
      <c r="L3432" s="13">
        <v>6.2</v>
      </c>
      <c r="M3432" s="11">
        <v>3.0</v>
      </c>
      <c r="N3432" s="14">
        <v>0.78</v>
      </c>
      <c r="O3432" s="13">
        <v>66.3</v>
      </c>
      <c r="P3432" s="13">
        <v>7.4</v>
      </c>
      <c r="Q3432" s="13">
        <v>18.9</v>
      </c>
      <c r="R3432" s="13">
        <v>13.4</v>
      </c>
      <c r="S3432" s="13">
        <v>3.6</v>
      </c>
      <c r="T3432" s="13">
        <v>3.1</v>
      </c>
      <c r="U3432" s="13">
        <v>1.8</v>
      </c>
      <c r="V3432" s="13">
        <v>60.8</v>
      </c>
      <c r="W3432" s="11" t="str">
        <f t="shared" si="1"/>
        <v>Benchmark|Sabadell|Corporate|2024</v>
      </c>
      <c r="X3432" s="15">
        <f>(MAX(0,MIN(1,1-(K3432-scaling_params!$B$2)/(scaling_params!$C$2-scaling_params!$B$2)))+MAX(0,MIN(1,(L3432-scaling_params!$B$3)/(scaling_params!$C$3-scaling_params!$B$3))))/2</f>
        <v>0.4852941176</v>
      </c>
      <c r="Y3432" s="15">
        <f>(MAX(0,MIN(1,(M3432-scaling_params!$B$4)/(scaling_params!$C$4-scaling_params!$B$4)))+MAX(0,MIN(1,(N3432-scaling_params!$B$5)/(scaling_params!$C$5-scaling_params!$B$5))))/2</f>
        <v>0.5005952381</v>
      </c>
      <c r="Z3432" s="15">
        <f>(MAX(0,MIN(1,(O3432-scaling_params!$B$6)/(scaling_params!$C$6-scaling_params!$B$6)))+MAX(0,MIN(1,1-(P3432-scaling_params!$B$7)/(scaling_params!$C$7-scaling_params!$B$7)))+MAX(0,MIN(1,(T3432-scaling_params!$B$11)/(scaling_params!$C$11-scaling_params!$B$11))))/3</f>
        <v>0.4746091211</v>
      </c>
      <c r="AA3432" s="15">
        <f>(MAX(0,MIN(1,1-(Q3432-scaling_params!$B$8)/(scaling_params!$C$8-scaling_params!$B$8)))+MAX(0,MIN(1,(R3432-scaling_params!$B$9)/(scaling_params!$C$9-scaling_params!$B$9)))+MAX(0,MIN(1,(S3432-scaling_params!$B$10)/(scaling_params!$C$10-scaling_params!$B$10))))/3</f>
        <v>0.3794788917</v>
      </c>
      <c r="AB3432" s="15">
        <f>(MAX(0,MIN(1,(U3432-scaling_params!$B$12)/(scaling_params!$C$12-scaling_params!$B$12)))+MAX(0,MIN(1,(V3432-scaling_params!$B$13)/(scaling_params!$C$13-scaling_params!$B$13))))/2</f>
        <v>0.3581818182</v>
      </c>
      <c r="AC3432" s="13">
        <f>(scaling_params!$G$2*X3432+scaling_params!$G$3*Y3432+scaling_params!$G$4*Z3432+scaling_params!$G$5*AA3432+scaling_params!$G$6*AB3432)*100</f>
        <v>45.22708815</v>
      </c>
      <c r="AD3432" s="11" t="s">
        <v>684</v>
      </c>
      <c r="AE3432" s="11">
        <f t="shared" si="2"/>
        <v>1</v>
      </c>
    </row>
    <row r="3433" ht="15.75" customHeight="1">
      <c r="A3433" s="11" t="s">
        <v>901</v>
      </c>
      <c r="B3433" s="11" t="s">
        <v>886</v>
      </c>
      <c r="C3433" s="11" t="s">
        <v>164</v>
      </c>
      <c r="D3433" s="11" t="s">
        <v>181</v>
      </c>
      <c r="E3433" s="12">
        <v>2025.0</v>
      </c>
      <c r="F3433" s="11" t="s">
        <v>171</v>
      </c>
      <c r="G3433" s="11" t="s">
        <v>184</v>
      </c>
      <c r="H3433" s="11">
        <v>3.0</v>
      </c>
      <c r="I3433" s="13">
        <v>15.2</v>
      </c>
      <c r="J3433" s="11">
        <v>1.0</v>
      </c>
      <c r="K3433" s="13">
        <v>3.4</v>
      </c>
      <c r="L3433" s="13">
        <v>6.5</v>
      </c>
      <c r="M3433" s="11">
        <v>7.0</v>
      </c>
      <c r="N3433" s="14">
        <v>0.83</v>
      </c>
      <c r="O3433" s="13">
        <v>65.9</v>
      </c>
      <c r="P3433" s="13">
        <v>8.3</v>
      </c>
      <c r="Q3433" s="13">
        <v>16.5</v>
      </c>
      <c r="R3433" s="13">
        <v>12.8</v>
      </c>
      <c r="S3433" s="13">
        <v>3.7</v>
      </c>
      <c r="T3433" s="13">
        <v>3.5</v>
      </c>
      <c r="U3433" s="13">
        <v>1.4</v>
      </c>
      <c r="V3433" s="13">
        <v>72.4</v>
      </c>
      <c r="W3433" s="11" t="str">
        <f t="shared" si="1"/>
        <v>Benchmark|Sabadell|Corporate|2025</v>
      </c>
      <c r="X3433" s="15">
        <f>(MAX(0,MIN(1,1-(K3433-scaling_params!$B$2)/(scaling_params!$C$2-scaling_params!$B$2)))+MAX(0,MIN(1,(L3433-scaling_params!$B$3)/(scaling_params!$C$3-scaling_params!$B$3))))/2</f>
        <v>0.3573529412</v>
      </c>
      <c r="Y3433" s="15">
        <f>(MAX(0,MIN(1,(M3433-scaling_params!$B$4)/(scaling_params!$C$4-scaling_params!$B$4)))+MAX(0,MIN(1,(N3433-scaling_params!$B$5)/(scaling_params!$C$5-scaling_params!$B$5))))/2</f>
        <v>0.5821428571</v>
      </c>
      <c r="Z3433" s="15">
        <f>(MAX(0,MIN(1,(O3433-scaling_params!$B$6)/(scaling_params!$C$6-scaling_params!$B$6)))+MAX(0,MIN(1,1-(P3433-scaling_params!$B$7)/(scaling_params!$C$7-scaling_params!$B$7)))+MAX(0,MIN(1,(T3433-scaling_params!$B$11)/(scaling_params!$C$11-scaling_params!$B$11))))/3</f>
        <v>0.4250226181</v>
      </c>
      <c r="AA3433" s="15">
        <f>(MAX(0,MIN(1,1-(Q3433-scaling_params!$B$8)/(scaling_params!$C$8-scaling_params!$B$8)))+MAX(0,MIN(1,(R3433-scaling_params!$B$9)/(scaling_params!$C$9-scaling_params!$B$9)))+MAX(0,MIN(1,(S3433-scaling_params!$B$10)/(scaling_params!$C$10-scaling_params!$B$10))))/3</f>
        <v>0.4548754485</v>
      </c>
      <c r="AB3433" s="15">
        <f>(MAX(0,MIN(1,(U3433-scaling_params!$B$12)/(scaling_params!$C$12-scaling_params!$B$12)))+MAX(0,MIN(1,(V3433-scaling_params!$B$13)/(scaling_params!$C$13-scaling_params!$B$13))))/2</f>
        <v>0.3636363636</v>
      </c>
      <c r="AC3433" s="13">
        <f>(scaling_params!$G$2*X3433+scaling_params!$G$3*Y3433+scaling_params!$G$4*Z3433+scaling_params!$G$5*AA3433+scaling_params!$G$6*AB3433)*100</f>
        <v>44.36289977</v>
      </c>
      <c r="AD3433" s="11" t="s">
        <v>684</v>
      </c>
      <c r="AE3433" s="11">
        <f t="shared" si="2"/>
        <v>1</v>
      </c>
    </row>
    <row r="3434" ht="15.75" customHeight="1">
      <c r="A3434" s="11" t="s">
        <v>902</v>
      </c>
      <c r="B3434" s="11" t="s">
        <v>886</v>
      </c>
      <c r="C3434" s="11" t="s">
        <v>164</v>
      </c>
      <c r="D3434" s="11" t="s">
        <v>181</v>
      </c>
      <c r="E3434" s="12">
        <v>2024.0</v>
      </c>
      <c r="F3434" s="11" t="s">
        <v>166</v>
      </c>
      <c r="G3434" s="11" t="s">
        <v>175</v>
      </c>
      <c r="H3434" s="11">
        <v>4.0</v>
      </c>
      <c r="I3434" s="13">
        <v>15.8</v>
      </c>
      <c r="J3434" s="11">
        <v>0.0</v>
      </c>
      <c r="K3434" s="13">
        <v>2.5</v>
      </c>
      <c r="L3434" s="13">
        <v>4.5</v>
      </c>
      <c r="M3434" s="11">
        <v>-2.0</v>
      </c>
      <c r="N3434" s="14">
        <v>0.66</v>
      </c>
      <c r="O3434" s="13">
        <v>66.3</v>
      </c>
      <c r="P3434" s="13">
        <v>7.4</v>
      </c>
      <c r="Q3434" s="13">
        <v>18.9</v>
      </c>
      <c r="R3434" s="13">
        <v>13.4</v>
      </c>
      <c r="S3434" s="13">
        <v>2.9</v>
      </c>
      <c r="T3434" s="13">
        <v>2.9</v>
      </c>
      <c r="U3434" s="13">
        <v>1.8</v>
      </c>
      <c r="V3434" s="13">
        <v>59.3</v>
      </c>
      <c r="W3434" s="11" t="str">
        <f t="shared" si="1"/>
        <v>Benchmark|Sabadell|Corporate|2024</v>
      </c>
      <c r="X3434" s="15">
        <f>(MAX(0,MIN(1,1-(K3434-scaling_params!$B$2)/(scaling_params!$C$2-scaling_params!$B$2)))+MAX(0,MIN(1,(L3434-scaling_params!$B$3)/(scaling_params!$C$3-scaling_params!$B$3))))/2</f>
        <v>0.3602941176</v>
      </c>
      <c r="Y3434" s="15">
        <f>(MAX(0,MIN(1,(M3434-scaling_params!$B$4)/(scaling_params!$C$4-scaling_params!$B$4)))+MAX(0,MIN(1,(N3434-scaling_params!$B$5)/(scaling_params!$C$5-scaling_params!$B$5))))/2</f>
        <v>0.3267857143</v>
      </c>
      <c r="Z3434" s="15">
        <f>(MAX(0,MIN(1,(O3434-scaling_params!$B$6)/(scaling_params!$C$6-scaling_params!$B$6)))+MAX(0,MIN(1,1-(P3434-scaling_params!$B$7)/(scaling_params!$C$7-scaling_params!$B$7)))+MAX(0,MIN(1,(T3434-scaling_params!$B$11)/(scaling_params!$C$11-scaling_params!$B$11))))/3</f>
        <v>0.4555615021</v>
      </c>
      <c r="AA3434" s="15">
        <f>(MAX(0,MIN(1,1-(Q3434-scaling_params!$B$8)/(scaling_params!$C$8-scaling_params!$B$8)))+MAX(0,MIN(1,(R3434-scaling_params!$B$9)/(scaling_params!$C$9-scaling_params!$B$9)))+MAX(0,MIN(1,(S3434-scaling_params!$B$10)/(scaling_params!$C$10-scaling_params!$B$10))))/3</f>
        <v>0.3108514407</v>
      </c>
      <c r="AB3434" s="15">
        <f>(MAX(0,MIN(1,(U3434-scaling_params!$B$12)/(scaling_params!$C$12-scaling_params!$B$12)))+MAX(0,MIN(1,(V3434-scaling_params!$B$13)/(scaling_params!$C$13-scaling_params!$B$13))))/2</f>
        <v>0.3445454545</v>
      </c>
      <c r="AC3434" s="13">
        <f>(scaling_params!$G$2*X3434+scaling_params!$G$3*Y3434+scaling_params!$G$4*Z3434+scaling_params!$G$5*AA3434+scaling_params!$G$6*AB3434)*100</f>
        <v>36.38869307</v>
      </c>
      <c r="AD3434" s="11" t="s">
        <v>684</v>
      </c>
      <c r="AE3434" s="11">
        <f t="shared" si="2"/>
        <v>1</v>
      </c>
    </row>
    <row r="3435" ht="15.75" customHeight="1">
      <c r="A3435" s="11" t="s">
        <v>902</v>
      </c>
      <c r="B3435" s="11" t="s">
        <v>886</v>
      </c>
      <c r="C3435" s="11" t="s">
        <v>164</v>
      </c>
      <c r="D3435" s="11" t="s">
        <v>181</v>
      </c>
      <c r="E3435" s="12">
        <v>2025.0</v>
      </c>
      <c r="F3435" s="11" t="s">
        <v>166</v>
      </c>
      <c r="G3435" s="11" t="s">
        <v>175</v>
      </c>
      <c r="H3435" s="11">
        <v>4.0</v>
      </c>
      <c r="I3435" s="13">
        <v>15.2</v>
      </c>
      <c r="J3435" s="11">
        <v>1.0</v>
      </c>
      <c r="K3435" s="13">
        <v>3.4</v>
      </c>
      <c r="L3435" s="13">
        <v>4.0</v>
      </c>
      <c r="M3435" s="11">
        <v>-18.0</v>
      </c>
      <c r="N3435" s="14">
        <v>0.7</v>
      </c>
      <c r="O3435" s="13">
        <v>65.9</v>
      </c>
      <c r="P3435" s="13">
        <v>8.3</v>
      </c>
      <c r="Q3435" s="13">
        <v>16.5</v>
      </c>
      <c r="R3435" s="13">
        <v>12.8</v>
      </c>
      <c r="S3435" s="13">
        <v>2.7</v>
      </c>
      <c r="T3435" s="13">
        <v>2.9</v>
      </c>
      <c r="U3435" s="13">
        <v>1.4</v>
      </c>
      <c r="V3435" s="13">
        <v>53.6</v>
      </c>
      <c r="W3435" s="11" t="str">
        <f t="shared" si="1"/>
        <v>Benchmark|Sabadell|Corporate|2025</v>
      </c>
      <c r="X3435" s="15">
        <f>(MAX(0,MIN(1,1-(K3435-scaling_params!$B$2)/(scaling_params!$C$2-scaling_params!$B$2)))+MAX(0,MIN(1,(L3435-scaling_params!$B$3)/(scaling_params!$C$3-scaling_params!$B$3))))/2</f>
        <v>0.1735294118</v>
      </c>
      <c r="Y3435" s="15">
        <f>(MAX(0,MIN(1,(M3435-scaling_params!$B$4)/(scaling_params!$C$4-scaling_params!$B$4)))+MAX(0,MIN(1,(N3435-scaling_params!$B$5)/(scaling_params!$C$5-scaling_params!$B$5))))/2</f>
        <v>0.3005952381</v>
      </c>
      <c r="Z3435" s="15">
        <f>(MAX(0,MIN(1,(O3435-scaling_params!$B$6)/(scaling_params!$C$6-scaling_params!$B$6)))+MAX(0,MIN(1,1-(P3435-scaling_params!$B$7)/(scaling_params!$C$7-scaling_params!$B$7)))+MAX(0,MIN(1,(T3435-scaling_params!$B$11)/(scaling_params!$C$11-scaling_params!$B$11))))/3</f>
        <v>0.3678797609</v>
      </c>
      <c r="AA3435" s="15">
        <f>(MAX(0,MIN(1,1-(Q3435-scaling_params!$B$8)/(scaling_params!$C$8-scaling_params!$B$8)))+MAX(0,MIN(1,(R3435-scaling_params!$B$9)/(scaling_params!$C$9-scaling_params!$B$9)))+MAX(0,MIN(1,(S3435-scaling_params!$B$10)/(scaling_params!$C$10-scaling_params!$B$10))))/3</f>
        <v>0.3568362328</v>
      </c>
      <c r="AB3435" s="15">
        <f>(MAX(0,MIN(1,(U3435-scaling_params!$B$12)/(scaling_params!$C$12-scaling_params!$B$12)))+MAX(0,MIN(1,(V3435-scaling_params!$B$13)/(scaling_params!$C$13-scaling_params!$B$13))))/2</f>
        <v>0.1927272727</v>
      </c>
      <c r="AC3435" s="13">
        <f>(scaling_params!$G$2*X3435+scaling_params!$G$3*Y3435+scaling_params!$G$4*Z3435+scaling_params!$G$5*AA3435+scaling_params!$G$6*AB3435)*100</f>
        <v>28.34160317</v>
      </c>
      <c r="AD3435" s="11" t="s">
        <v>684</v>
      </c>
      <c r="AE3435" s="11">
        <f t="shared" si="2"/>
        <v>1</v>
      </c>
    </row>
    <row r="3436" ht="15.75" customHeight="1">
      <c r="A3436" s="11" t="s">
        <v>903</v>
      </c>
      <c r="B3436" s="11" t="s">
        <v>886</v>
      </c>
      <c r="C3436" s="11" t="s">
        <v>164</v>
      </c>
      <c r="D3436" s="11" t="s">
        <v>177</v>
      </c>
      <c r="E3436" s="12">
        <v>2024.0</v>
      </c>
      <c r="F3436" s="11" t="s">
        <v>171</v>
      </c>
      <c r="G3436" s="11" t="s">
        <v>167</v>
      </c>
      <c r="H3436" s="11">
        <v>3.0</v>
      </c>
      <c r="I3436" s="13">
        <v>15.8</v>
      </c>
      <c r="J3436" s="11">
        <v>1.0</v>
      </c>
      <c r="K3436" s="13">
        <v>3.0</v>
      </c>
      <c r="L3436" s="13">
        <v>6.0</v>
      </c>
      <c r="M3436" s="11">
        <v>-2.0</v>
      </c>
      <c r="N3436" s="14">
        <v>0.67</v>
      </c>
      <c r="O3436" s="13">
        <v>70.7</v>
      </c>
      <c r="P3436" s="13">
        <v>7.3</v>
      </c>
      <c r="Q3436" s="13">
        <v>15.6</v>
      </c>
      <c r="R3436" s="13">
        <v>10.9</v>
      </c>
      <c r="S3436" s="13">
        <v>3.5</v>
      </c>
      <c r="T3436" s="13">
        <v>2.9</v>
      </c>
      <c r="U3436" s="13">
        <v>1.7</v>
      </c>
      <c r="V3436" s="13">
        <v>55.4</v>
      </c>
      <c r="W3436" s="11" t="str">
        <f t="shared" si="1"/>
        <v>Benchmark|Sabadell|Retail|2024</v>
      </c>
      <c r="X3436" s="15">
        <f>(MAX(0,MIN(1,1-(K3436-scaling_params!$B$2)/(scaling_params!$C$2-scaling_params!$B$2)))+MAX(0,MIN(1,(L3436-scaling_params!$B$3)/(scaling_params!$C$3-scaling_params!$B$3))))/2</f>
        <v>0.387254902</v>
      </c>
      <c r="Y3436" s="15">
        <f>(MAX(0,MIN(1,(M3436-scaling_params!$B$4)/(scaling_params!$C$4-scaling_params!$B$4)))+MAX(0,MIN(1,(N3436-scaling_params!$B$5)/(scaling_params!$C$5-scaling_params!$B$5))))/2</f>
        <v>0.3392857143</v>
      </c>
      <c r="Z3436" s="15">
        <f>(MAX(0,MIN(1,(O3436-scaling_params!$B$6)/(scaling_params!$C$6-scaling_params!$B$6)))+MAX(0,MIN(1,1-(P3436-scaling_params!$B$7)/(scaling_params!$C$7-scaling_params!$B$7)))+MAX(0,MIN(1,(T3436-scaling_params!$B$11)/(scaling_params!$C$11-scaling_params!$B$11))))/3</f>
        <v>0.5371777718</v>
      </c>
      <c r="AA3436" s="15">
        <f>(MAX(0,MIN(1,1-(Q3436-scaling_params!$B$8)/(scaling_params!$C$8-scaling_params!$B$8)))+MAX(0,MIN(1,(R3436-scaling_params!$B$9)/(scaling_params!$C$9-scaling_params!$B$9)))+MAX(0,MIN(1,(S3436-scaling_params!$B$10)/(scaling_params!$C$10-scaling_params!$B$10))))/3</f>
        <v>0.389189738</v>
      </c>
      <c r="AB3436" s="15">
        <f>(MAX(0,MIN(1,(U3436-scaling_params!$B$12)/(scaling_params!$C$12-scaling_params!$B$12)))+MAX(0,MIN(1,(V3436-scaling_params!$B$13)/(scaling_params!$C$13-scaling_params!$B$13))))/2</f>
        <v>0.2840909091</v>
      </c>
      <c r="AC3436" s="13">
        <f>(scaling_params!$G$2*X3436+scaling_params!$G$3*Y3436+scaling_params!$G$4*Z3436+scaling_params!$G$5*AA3436+scaling_params!$G$6*AB3436)*100</f>
        <v>39.89939424</v>
      </c>
      <c r="AD3436" s="11" t="s">
        <v>684</v>
      </c>
      <c r="AE3436" s="11">
        <f t="shared" si="2"/>
        <v>1</v>
      </c>
    </row>
    <row r="3437" ht="15.75" customHeight="1">
      <c r="A3437" s="11" t="s">
        <v>903</v>
      </c>
      <c r="B3437" s="11" t="s">
        <v>886</v>
      </c>
      <c r="C3437" s="11" t="s">
        <v>164</v>
      </c>
      <c r="D3437" s="11" t="s">
        <v>177</v>
      </c>
      <c r="E3437" s="12">
        <v>2025.0</v>
      </c>
      <c r="F3437" s="11" t="s">
        <v>171</v>
      </c>
      <c r="G3437" s="11" t="s">
        <v>167</v>
      </c>
      <c r="H3437" s="11">
        <v>3.0</v>
      </c>
      <c r="I3437" s="13">
        <v>15.2</v>
      </c>
      <c r="J3437" s="11">
        <v>0.0</v>
      </c>
      <c r="K3437" s="13">
        <v>3.4</v>
      </c>
      <c r="L3437" s="13">
        <v>5.2</v>
      </c>
      <c r="M3437" s="11">
        <v>-7.0</v>
      </c>
      <c r="N3437" s="14">
        <v>0.66</v>
      </c>
      <c r="O3437" s="13">
        <v>67.0</v>
      </c>
      <c r="P3437" s="13">
        <v>7.1</v>
      </c>
      <c r="Q3437" s="13">
        <v>14.2</v>
      </c>
      <c r="R3437" s="13">
        <v>12.9</v>
      </c>
      <c r="S3437" s="13">
        <v>2.8</v>
      </c>
      <c r="T3437" s="13">
        <v>2.4</v>
      </c>
      <c r="U3437" s="13">
        <v>1.5</v>
      </c>
      <c r="V3437" s="13">
        <v>59.7</v>
      </c>
      <c r="W3437" s="11" t="str">
        <f t="shared" si="1"/>
        <v>Benchmark|Sabadell|Retail|2025</v>
      </c>
      <c r="X3437" s="15">
        <f>(MAX(0,MIN(1,1-(K3437-scaling_params!$B$2)/(scaling_params!$C$2-scaling_params!$B$2)))+MAX(0,MIN(1,(L3437-scaling_params!$B$3)/(scaling_params!$C$3-scaling_params!$B$3))))/2</f>
        <v>0.2617647059</v>
      </c>
      <c r="Y3437" s="15">
        <f>(MAX(0,MIN(1,(M3437-scaling_params!$B$4)/(scaling_params!$C$4-scaling_params!$B$4)))+MAX(0,MIN(1,(N3437-scaling_params!$B$5)/(scaling_params!$C$5-scaling_params!$B$5))))/2</f>
        <v>0.3029761905</v>
      </c>
      <c r="Z3437" s="15">
        <f>(MAX(0,MIN(1,(O3437-scaling_params!$B$6)/(scaling_params!$C$6-scaling_params!$B$6)))+MAX(0,MIN(1,1-(P3437-scaling_params!$B$7)/(scaling_params!$C$7-scaling_params!$B$7)))+MAX(0,MIN(1,(T3437-scaling_params!$B$11)/(scaling_params!$C$11-scaling_params!$B$11))))/3</f>
        <v>0.4465206366</v>
      </c>
      <c r="AA3437" s="15">
        <f>(MAX(0,MIN(1,1-(Q3437-scaling_params!$B$8)/(scaling_params!$C$8-scaling_params!$B$8)))+MAX(0,MIN(1,(R3437-scaling_params!$B$9)/(scaling_params!$C$9-scaling_params!$B$9)))+MAX(0,MIN(1,(S3437-scaling_params!$B$10)/(scaling_params!$C$10-scaling_params!$B$10))))/3</f>
        <v>0.4579807757</v>
      </c>
      <c r="AB3437" s="15">
        <f>(MAX(0,MIN(1,(U3437-scaling_params!$B$12)/(scaling_params!$C$12-scaling_params!$B$12)))+MAX(0,MIN(1,(V3437-scaling_params!$B$13)/(scaling_params!$C$13-scaling_params!$B$13))))/2</f>
        <v>0.2731818182</v>
      </c>
      <c r="AC3437" s="13">
        <f>(scaling_params!$G$2*X3437+scaling_params!$G$3*Y3437+scaling_params!$G$4*Z3437+scaling_params!$G$5*AA3437+scaling_params!$G$6*AB3437)*100</f>
        <v>35.04865313</v>
      </c>
      <c r="AD3437" s="11" t="s">
        <v>684</v>
      </c>
      <c r="AE3437" s="11">
        <f t="shared" si="2"/>
        <v>1</v>
      </c>
    </row>
    <row r="3438" ht="15.75" customHeight="1">
      <c r="A3438" s="11" t="s">
        <v>904</v>
      </c>
      <c r="B3438" s="11" t="s">
        <v>886</v>
      </c>
      <c r="C3438" s="11" t="s">
        <v>164</v>
      </c>
      <c r="D3438" s="11" t="s">
        <v>174</v>
      </c>
      <c r="E3438" s="12">
        <v>2024.0</v>
      </c>
      <c r="F3438" s="11" t="s">
        <v>171</v>
      </c>
      <c r="G3438" s="11" t="s">
        <v>184</v>
      </c>
      <c r="H3438" s="11">
        <v>1.0</v>
      </c>
      <c r="I3438" s="13">
        <v>15.8</v>
      </c>
      <c r="J3438" s="11">
        <v>0.0</v>
      </c>
      <c r="K3438" s="13">
        <v>3.5</v>
      </c>
      <c r="L3438" s="13">
        <v>5.6</v>
      </c>
      <c r="M3438" s="11">
        <v>-17.0</v>
      </c>
      <c r="N3438" s="14">
        <v>0.68</v>
      </c>
      <c r="O3438" s="13">
        <v>56.6</v>
      </c>
      <c r="P3438" s="13">
        <v>8.0</v>
      </c>
      <c r="Q3438" s="13">
        <v>18.2</v>
      </c>
      <c r="R3438" s="13">
        <v>10.4</v>
      </c>
      <c r="S3438" s="13">
        <v>2.7</v>
      </c>
      <c r="T3438" s="13">
        <v>3.5</v>
      </c>
      <c r="U3438" s="13">
        <v>1.0</v>
      </c>
      <c r="V3438" s="13">
        <v>66.8</v>
      </c>
      <c r="W3438" s="11" t="str">
        <f t="shared" si="1"/>
        <v>Benchmark|Sabadell|Digital|2024</v>
      </c>
      <c r="X3438" s="15">
        <f>(MAX(0,MIN(1,1-(K3438-scaling_params!$B$2)/(scaling_params!$C$2-scaling_params!$B$2)))+MAX(0,MIN(1,(L3438-scaling_params!$B$3)/(scaling_params!$C$3-scaling_params!$B$3))))/2</f>
        <v>0.2745098039</v>
      </c>
      <c r="Y3438" s="15">
        <f>(MAX(0,MIN(1,(M3438-scaling_params!$B$4)/(scaling_params!$C$4-scaling_params!$B$4)))+MAX(0,MIN(1,(N3438-scaling_params!$B$5)/(scaling_params!$C$5-scaling_params!$B$5))))/2</f>
        <v>0.2803571429</v>
      </c>
      <c r="Z3438" s="15">
        <f>(MAX(0,MIN(1,(O3438-scaling_params!$B$6)/(scaling_params!$C$6-scaling_params!$B$6)))+MAX(0,MIN(1,1-(P3438-scaling_params!$B$7)/(scaling_params!$C$7-scaling_params!$B$7)))+MAX(0,MIN(1,(T3438-scaling_params!$B$11)/(scaling_params!$C$11-scaling_params!$B$11))))/3</f>
        <v>0.2985842986</v>
      </c>
      <c r="AA3438" s="15">
        <f>(MAX(0,MIN(1,1-(Q3438-scaling_params!$B$8)/(scaling_params!$C$8-scaling_params!$B$8)))+MAX(0,MIN(1,(R3438-scaling_params!$B$9)/(scaling_params!$C$9-scaling_params!$B$9)))+MAX(0,MIN(1,(S3438-scaling_params!$B$10)/(scaling_params!$C$10-scaling_params!$B$10))))/3</f>
        <v>0.1911764706</v>
      </c>
      <c r="AB3438" s="15">
        <f>(MAX(0,MIN(1,(U3438-scaling_params!$B$12)/(scaling_params!$C$12-scaling_params!$B$12)))+MAX(0,MIN(1,(V3438-scaling_params!$B$13)/(scaling_params!$C$13-scaling_params!$B$13))))/2</f>
        <v>0.2127272727</v>
      </c>
      <c r="AC3438" s="13">
        <f>(scaling_params!$G$2*X3438+scaling_params!$G$3*Y3438+scaling_params!$G$4*Z3438+scaling_params!$G$5*AA3438+scaling_params!$G$6*AB3438)*100</f>
        <v>25.93099197</v>
      </c>
      <c r="AD3438" s="11" t="s">
        <v>684</v>
      </c>
      <c r="AE3438" s="11">
        <f t="shared" si="2"/>
        <v>1</v>
      </c>
    </row>
    <row r="3439" ht="15.75" customHeight="1">
      <c r="A3439" s="11" t="s">
        <v>904</v>
      </c>
      <c r="B3439" s="11" t="s">
        <v>886</v>
      </c>
      <c r="C3439" s="11" t="s">
        <v>164</v>
      </c>
      <c r="D3439" s="11" t="s">
        <v>174</v>
      </c>
      <c r="E3439" s="12">
        <v>2025.0</v>
      </c>
      <c r="F3439" s="11" t="s">
        <v>171</v>
      </c>
      <c r="G3439" s="11" t="s">
        <v>184</v>
      </c>
      <c r="H3439" s="11">
        <v>1.0</v>
      </c>
      <c r="I3439" s="13">
        <v>15.2</v>
      </c>
      <c r="J3439" s="11">
        <v>0.0</v>
      </c>
      <c r="K3439" s="13">
        <v>4.0</v>
      </c>
      <c r="L3439" s="13">
        <v>6.0</v>
      </c>
      <c r="M3439" s="11">
        <v>8.0</v>
      </c>
      <c r="N3439" s="14">
        <v>0.8</v>
      </c>
      <c r="O3439" s="13">
        <v>65.0</v>
      </c>
      <c r="P3439" s="13">
        <v>9.2</v>
      </c>
      <c r="Q3439" s="13">
        <v>20.3</v>
      </c>
      <c r="R3439" s="13">
        <v>11.5</v>
      </c>
      <c r="S3439" s="13">
        <v>3.4</v>
      </c>
      <c r="T3439" s="13">
        <v>3.7</v>
      </c>
      <c r="U3439" s="13">
        <v>1.6</v>
      </c>
      <c r="V3439" s="13">
        <v>66.5</v>
      </c>
      <c r="W3439" s="11" t="str">
        <f t="shared" si="1"/>
        <v>Benchmark|Sabadell|Digital|2025</v>
      </c>
      <c r="X3439" s="15">
        <f>(MAX(0,MIN(1,1-(K3439-scaling_params!$B$2)/(scaling_params!$C$2-scaling_params!$B$2)))+MAX(0,MIN(1,(L3439-scaling_params!$B$3)/(scaling_params!$C$3-scaling_params!$B$3))))/2</f>
        <v>0.2205882353</v>
      </c>
      <c r="Y3439" s="15">
        <f>(MAX(0,MIN(1,(M3439-scaling_params!$B$4)/(scaling_params!$C$4-scaling_params!$B$4)))+MAX(0,MIN(1,(N3439-scaling_params!$B$5)/(scaling_params!$C$5-scaling_params!$B$5))))/2</f>
        <v>0.5494047619</v>
      </c>
      <c r="Z3439" s="15">
        <f>(MAX(0,MIN(1,(O3439-scaling_params!$B$6)/(scaling_params!$C$6-scaling_params!$B$6)))+MAX(0,MIN(1,1-(P3439-scaling_params!$B$7)/(scaling_params!$C$7-scaling_params!$B$7)))+MAX(0,MIN(1,(T3439-scaling_params!$B$11)/(scaling_params!$C$11-scaling_params!$B$11))))/3</f>
        <v>0.3481376709</v>
      </c>
      <c r="AA3439" s="15">
        <f>(MAX(0,MIN(1,1-(Q3439-scaling_params!$B$8)/(scaling_params!$C$8-scaling_params!$B$8)))+MAX(0,MIN(1,(R3439-scaling_params!$B$9)/(scaling_params!$C$9-scaling_params!$B$9)))+MAX(0,MIN(1,(S3439-scaling_params!$B$10)/(scaling_params!$C$10-scaling_params!$B$10))))/3</f>
        <v>0.2266719691</v>
      </c>
      <c r="AB3439" s="15">
        <f>(MAX(0,MIN(1,(U3439-scaling_params!$B$12)/(scaling_params!$C$12-scaling_params!$B$12)))+MAX(0,MIN(1,(V3439-scaling_params!$B$13)/(scaling_params!$C$13-scaling_params!$B$13))))/2</f>
        <v>0.36</v>
      </c>
      <c r="AC3439" s="13">
        <f>(scaling_params!$G$2*X3439+scaling_params!$G$3*Y3439+scaling_params!$G$4*Z3439+scaling_params!$G$5*AA3439+scaling_params!$G$6*AB3439)*100</f>
        <v>34.51349736</v>
      </c>
      <c r="AD3439" s="11" t="s">
        <v>684</v>
      </c>
      <c r="AE3439" s="11">
        <f t="shared" si="2"/>
        <v>1</v>
      </c>
    </row>
    <row r="3440" ht="15.75" customHeight="1">
      <c r="A3440" s="11" t="s">
        <v>905</v>
      </c>
      <c r="B3440" s="11" t="s">
        <v>886</v>
      </c>
      <c r="C3440" s="11" t="s">
        <v>164</v>
      </c>
      <c r="D3440" s="11" t="s">
        <v>170</v>
      </c>
      <c r="E3440" s="12">
        <v>2024.0</v>
      </c>
      <c r="F3440" s="11" t="s">
        <v>171</v>
      </c>
      <c r="G3440" s="11" t="s">
        <v>167</v>
      </c>
      <c r="H3440" s="11">
        <v>2.0</v>
      </c>
      <c r="I3440" s="13">
        <v>15.8</v>
      </c>
      <c r="J3440" s="11">
        <v>1.0</v>
      </c>
      <c r="K3440" s="13">
        <v>2.7</v>
      </c>
      <c r="L3440" s="13">
        <v>6.3</v>
      </c>
      <c r="M3440" s="11">
        <v>-7.0</v>
      </c>
      <c r="N3440" s="14">
        <v>0.74</v>
      </c>
      <c r="O3440" s="13">
        <v>70.9</v>
      </c>
      <c r="P3440" s="13">
        <v>6.3</v>
      </c>
      <c r="Q3440" s="13">
        <v>15.0</v>
      </c>
      <c r="R3440" s="13">
        <v>12.6</v>
      </c>
      <c r="S3440" s="13">
        <v>3.7</v>
      </c>
      <c r="T3440" s="13">
        <v>2.7</v>
      </c>
      <c r="U3440" s="13">
        <v>1.5</v>
      </c>
      <c r="V3440" s="13">
        <v>77.9</v>
      </c>
      <c r="W3440" s="11" t="str">
        <f t="shared" si="1"/>
        <v>Benchmark|Sabadell|Risk|2024</v>
      </c>
      <c r="X3440" s="15">
        <f>(MAX(0,MIN(1,1-(K3440-scaling_params!$B$2)/(scaling_params!$C$2-scaling_params!$B$2)))+MAX(0,MIN(1,(L3440-scaling_params!$B$3)/(scaling_params!$C$3-scaling_params!$B$3))))/2</f>
        <v>0.4593137255</v>
      </c>
      <c r="Y3440" s="15">
        <f>(MAX(0,MIN(1,(M3440-scaling_params!$B$4)/(scaling_params!$C$4-scaling_params!$B$4)))+MAX(0,MIN(1,(N3440-scaling_params!$B$5)/(scaling_params!$C$5-scaling_params!$B$5))))/2</f>
        <v>0.4029761905</v>
      </c>
      <c r="Z3440" s="15">
        <f>(MAX(0,MIN(1,(O3440-scaling_params!$B$6)/(scaling_params!$C$6-scaling_params!$B$6)))+MAX(0,MIN(1,1-(P3440-scaling_params!$B$7)/(scaling_params!$C$7-scaling_params!$B$7)))+MAX(0,MIN(1,(T3440-scaling_params!$B$11)/(scaling_params!$C$11-scaling_params!$B$11))))/3</f>
        <v>0.6115205729</v>
      </c>
      <c r="AA3440" s="15">
        <f>(MAX(0,MIN(1,1-(Q3440-scaling_params!$B$8)/(scaling_params!$C$8-scaling_params!$B$8)))+MAX(0,MIN(1,(R3440-scaling_params!$B$9)/(scaling_params!$C$9-scaling_params!$B$9)))+MAX(0,MIN(1,(S3440-scaling_params!$B$10)/(scaling_params!$C$10-scaling_params!$B$10))))/3</f>
        <v>0.5032548117</v>
      </c>
      <c r="AB3440" s="15">
        <f>(MAX(0,MIN(1,(U3440-scaling_params!$B$12)/(scaling_params!$C$12-scaling_params!$B$12)))+MAX(0,MIN(1,(V3440-scaling_params!$B$13)/(scaling_params!$C$13-scaling_params!$B$13))))/2</f>
        <v>0.4386363636</v>
      </c>
      <c r="AC3440" s="13">
        <f>(scaling_params!$G$2*X3440+scaling_params!$G$3*Y3440+scaling_params!$G$4*Z3440+scaling_params!$G$5*AA3440+scaling_params!$G$6*AB3440)*100</f>
        <v>48.66774027</v>
      </c>
      <c r="AD3440" s="11" t="s">
        <v>684</v>
      </c>
      <c r="AE3440" s="11">
        <f t="shared" si="2"/>
        <v>1</v>
      </c>
    </row>
    <row r="3441" ht="15.75" customHeight="1">
      <c r="A3441" s="11" t="s">
        <v>905</v>
      </c>
      <c r="B3441" s="11" t="s">
        <v>886</v>
      </c>
      <c r="C3441" s="11" t="s">
        <v>164</v>
      </c>
      <c r="D3441" s="11" t="s">
        <v>170</v>
      </c>
      <c r="E3441" s="12">
        <v>2025.0</v>
      </c>
      <c r="F3441" s="11" t="s">
        <v>171</v>
      </c>
      <c r="G3441" s="11" t="s">
        <v>167</v>
      </c>
      <c r="H3441" s="11">
        <v>2.0</v>
      </c>
      <c r="I3441" s="13">
        <v>15.2</v>
      </c>
      <c r="J3441" s="11">
        <v>0.0</v>
      </c>
      <c r="K3441" s="13">
        <v>2.7</v>
      </c>
      <c r="L3441" s="13">
        <v>6.4</v>
      </c>
      <c r="M3441" s="11">
        <v>13.0</v>
      </c>
      <c r="N3441" s="14">
        <v>0.76</v>
      </c>
      <c r="O3441" s="13">
        <v>67.4</v>
      </c>
      <c r="P3441" s="13">
        <v>7.7</v>
      </c>
      <c r="Q3441" s="13">
        <v>15.6</v>
      </c>
      <c r="R3441" s="13">
        <v>11.9</v>
      </c>
      <c r="S3441" s="13">
        <v>3.5</v>
      </c>
      <c r="T3441" s="13">
        <v>3.6</v>
      </c>
      <c r="U3441" s="13">
        <v>1.6</v>
      </c>
      <c r="V3441" s="13">
        <v>71.1</v>
      </c>
      <c r="W3441" s="11" t="str">
        <f t="shared" si="1"/>
        <v>Benchmark|Sabadell|Risk|2025</v>
      </c>
      <c r="X3441" s="15">
        <f>(MAX(0,MIN(1,1-(K3441-scaling_params!$B$2)/(scaling_params!$C$2-scaling_params!$B$2)))+MAX(0,MIN(1,(L3441-scaling_params!$B$3)/(scaling_params!$C$3-scaling_params!$B$3))))/2</f>
        <v>0.4666666667</v>
      </c>
      <c r="Y3441" s="15">
        <f>(MAX(0,MIN(1,(M3441-scaling_params!$B$4)/(scaling_params!$C$4-scaling_params!$B$4)))+MAX(0,MIN(1,(N3441-scaling_params!$B$5)/(scaling_params!$C$5-scaling_params!$B$5))))/2</f>
        <v>0.5232142857</v>
      </c>
      <c r="Z3441" s="15">
        <f>(MAX(0,MIN(1,(O3441-scaling_params!$B$6)/(scaling_params!$C$6-scaling_params!$B$6)))+MAX(0,MIN(1,1-(P3441-scaling_params!$B$7)/(scaling_params!$C$7-scaling_params!$B$7)))+MAX(0,MIN(1,(T3441-scaling_params!$B$11)/(scaling_params!$C$11-scaling_params!$B$11))))/3</f>
        <v>0.5133529569</v>
      </c>
      <c r="AA3441" s="15">
        <f>(MAX(0,MIN(1,1-(Q3441-scaling_params!$B$8)/(scaling_params!$C$8-scaling_params!$B$8)))+MAX(0,MIN(1,(R3441-scaling_params!$B$9)/(scaling_params!$C$9-scaling_params!$B$9)))+MAX(0,MIN(1,(S3441-scaling_params!$B$10)/(scaling_params!$C$10-scaling_params!$B$10))))/3</f>
        <v>0.4313838309</v>
      </c>
      <c r="AB3441" s="15">
        <f>(MAX(0,MIN(1,(U3441-scaling_params!$B$12)/(scaling_params!$C$12-scaling_params!$B$12)))+MAX(0,MIN(1,(V3441-scaling_params!$B$13)/(scaling_params!$C$13-scaling_params!$B$13))))/2</f>
        <v>0.4018181818</v>
      </c>
      <c r="AC3441" s="13">
        <f>(scaling_params!$G$2*X3441+scaling_params!$G$3*Y3441+scaling_params!$G$4*Z3441+scaling_params!$G$5*AA3441+scaling_params!$G$6*AB3441)*100</f>
        <v>47.65980684</v>
      </c>
      <c r="AD3441" s="11" t="s">
        <v>684</v>
      </c>
      <c r="AE3441" s="11">
        <f t="shared" si="2"/>
        <v>1</v>
      </c>
    </row>
    <row r="3442" ht="15.75" customHeight="1">
      <c r="A3442" s="11" t="s">
        <v>906</v>
      </c>
      <c r="B3442" s="11" t="s">
        <v>886</v>
      </c>
      <c r="C3442" s="11" t="s">
        <v>267</v>
      </c>
      <c r="D3442" s="11" t="s">
        <v>181</v>
      </c>
      <c r="E3442" s="12">
        <v>2024.0</v>
      </c>
      <c r="F3442" s="11" t="s">
        <v>166</v>
      </c>
      <c r="G3442" s="11" t="s">
        <v>167</v>
      </c>
      <c r="H3442" s="11">
        <v>1.0</v>
      </c>
      <c r="I3442" s="13">
        <v>11.9</v>
      </c>
      <c r="J3442" s="11">
        <v>0.0</v>
      </c>
      <c r="K3442" s="13">
        <v>2.5</v>
      </c>
      <c r="L3442" s="13">
        <v>6.5</v>
      </c>
      <c r="M3442" s="11">
        <v>20.0</v>
      </c>
      <c r="N3442" s="14">
        <v>0.67</v>
      </c>
      <c r="O3442" s="13">
        <v>66.3</v>
      </c>
      <c r="P3442" s="13">
        <v>7.4</v>
      </c>
      <c r="Q3442" s="13">
        <v>18.9</v>
      </c>
      <c r="R3442" s="13">
        <v>13.4</v>
      </c>
      <c r="S3442" s="13">
        <v>3.0</v>
      </c>
      <c r="T3442" s="13">
        <v>3.4</v>
      </c>
      <c r="U3442" s="13">
        <v>1.8</v>
      </c>
      <c r="V3442" s="13">
        <v>63.2</v>
      </c>
      <c r="W3442" s="11" t="str">
        <f t="shared" si="1"/>
        <v>Benchmark|Sabadell|Corporate|2024</v>
      </c>
      <c r="X3442" s="15">
        <f>(MAX(0,MIN(1,1-(K3442-scaling_params!$B$2)/(scaling_params!$C$2-scaling_params!$B$2)))+MAX(0,MIN(1,(L3442-scaling_params!$B$3)/(scaling_params!$C$3-scaling_params!$B$3))))/2</f>
        <v>0.5073529412</v>
      </c>
      <c r="Y3442" s="15">
        <f>(MAX(0,MIN(1,(M3442-scaling_params!$B$4)/(scaling_params!$C$4-scaling_params!$B$4)))+MAX(0,MIN(1,(N3442-scaling_params!$B$5)/(scaling_params!$C$5-scaling_params!$B$5))))/2</f>
        <v>0.444047619</v>
      </c>
      <c r="Z3442" s="15">
        <f>(MAX(0,MIN(1,(O3442-scaling_params!$B$6)/(scaling_params!$C$6-scaling_params!$B$6)))+MAX(0,MIN(1,1-(P3442-scaling_params!$B$7)/(scaling_params!$C$7-scaling_params!$B$7)))+MAX(0,MIN(1,(T3442-scaling_params!$B$11)/(scaling_params!$C$11-scaling_params!$B$11))))/3</f>
        <v>0.5031805497</v>
      </c>
      <c r="AA3442" s="15">
        <f>(MAX(0,MIN(1,1-(Q3442-scaling_params!$B$8)/(scaling_params!$C$8-scaling_params!$B$8)))+MAX(0,MIN(1,(R3442-scaling_params!$B$9)/(scaling_params!$C$9-scaling_params!$B$9)))+MAX(0,MIN(1,(S3442-scaling_params!$B$10)/(scaling_params!$C$10-scaling_params!$B$10))))/3</f>
        <v>0.3206553623</v>
      </c>
      <c r="AB3442" s="15">
        <f>(MAX(0,MIN(1,(U3442-scaling_params!$B$12)/(scaling_params!$C$12-scaling_params!$B$12)))+MAX(0,MIN(1,(V3442-scaling_params!$B$13)/(scaling_params!$C$13-scaling_params!$B$13))))/2</f>
        <v>0.38</v>
      </c>
      <c r="AC3442" s="13">
        <f>(scaling_params!$G$2*X3442+scaling_params!$G$3*Y3442+scaling_params!$G$4*Z3442+scaling_params!$G$5*AA3442+scaling_params!$G$6*AB3442)*100</f>
        <v>44.31019046</v>
      </c>
      <c r="AD3442" s="11" t="s">
        <v>684</v>
      </c>
      <c r="AE3442" s="11">
        <f t="shared" si="2"/>
        <v>1</v>
      </c>
    </row>
    <row r="3443" ht="15.75" customHeight="1">
      <c r="A3443" s="11" t="s">
        <v>906</v>
      </c>
      <c r="B3443" s="11" t="s">
        <v>886</v>
      </c>
      <c r="C3443" s="11" t="s">
        <v>267</v>
      </c>
      <c r="D3443" s="11" t="s">
        <v>181</v>
      </c>
      <c r="E3443" s="12">
        <v>2025.0</v>
      </c>
      <c r="F3443" s="11" t="s">
        <v>166</v>
      </c>
      <c r="G3443" s="11" t="s">
        <v>167</v>
      </c>
      <c r="H3443" s="11">
        <v>1.0</v>
      </c>
      <c r="I3443" s="13">
        <v>11.4</v>
      </c>
      <c r="J3443" s="11">
        <v>0.0</v>
      </c>
      <c r="K3443" s="13">
        <v>3.4</v>
      </c>
      <c r="L3443" s="13">
        <v>5.9</v>
      </c>
      <c r="M3443" s="11">
        <v>-4.0</v>
      </c>
      <c r="N3443" s="14">
        <v>0.79</v>
      </c>
      <c r="O3443" s="13">
        <v>65.9</v>
      </c>
      <c r="P3443" s="13">
        <v>8.3</v>
      </c>
      <c r="Q3443" s="13">
        <v>16.5</v>
      </c>
      <c r="R3443" s="13">
        <v>12.8</v>
      </c>
      <c r="S3443" s="13">
        <v>3.7</v>
      </c>
      <c r="T3443" s="13">
        <v>3.3</v>
      </c>
      <c r="U3443" s="13">
        <v>1.4</v>
      </c>
      <c r="V3443" s="13">
        <v>74.3</v>
      </c>
      <c r="W3443" s="11" t="str">
        <f t="shared" si="1"/>
        <v>Benchmark|Sabadell|Corporate|2025</v>
      </c>
      <c r="X3443" s="15">
        <f>(MAX(0,MIN(1,1-(K3443-scaling_params!$B$2)/(scaling_params!$C$2-scaling_params!$B$2)))+MAX(0,MIN(1,(L3443-scaling_params!$B$3)/(scaling_params!$C$3-scaling_params!$B$3))))/2</f>
        <v>0.3132352941</v>
      </c>
      <c r="Y3443" s="15">
        <f>(MAX(0,MIN(1,(M3443-scaling_params!$B$4)/(scaling_params!$C$4-scaling_params!$B$4)))+MAX(0,MIN(1,(N3443-scaling_params!$B$5)/(scaling_params!$C$5-scaling_params!$B$5))))/2</f>
        <v>0.4797619048</v>
      </c>
      <c r="Z3443" s="15">
        <f>(MAX(0,MIN(1,(O3443-scaling_params!$B$6)/(scaling_params!$C$6-scaling_params!$B$6)))+MAX(0,MIN(1,1-(P3443-scaling_params!$B$7)/(scaling_params!$C$7-scaling_params!$B$7)))+MAX(0,MIN(1,(T3443-scaling_params!$B$11)/(scaling_params!$C$11-scaling_params!$B$11))))/3</f>
        <v>0.405974999</v>
      </c>
      <c r="AA3443" s="15">
        <f>(MAX(0,MIN(1,1-(Q3443-scaling_params!$B$8)/(scaling_params!$C$8-scaling_params!$B$8)))+MAX(0,MIN(1,(R3443-scaling_params!$B$9)/(scaling_params!$C$9-scaling_params!$B$9)))+MAX(0,MIN(1,(S3443-scaling_params!$B$10)/(scaling_params!$C$10-scaling_params!$B$10))))/3</f>
        <v>0.4548754485</v>
      </c>
      <c r="AB3443" s="15">
        <f>(MAX(0,MIN(1,(U3443-scaling_params!$B$12)/(scaling_params!$C$12-scaling_params!$B$12)))+MAX(0,MIN(1,(V3443-scaling_params!$B$13)/(scaling_params!$C$13-scaling_params!$B$13))))/2</f>
        <v>0.3809090909</v>
      </c>
      <c r="AC3443" s="13">
        <f>(scaling_params!$G$2*X3443+scaling_params!$G$3*Y3443+scaling_params!$G$4*Z3443+scaling_params!$G$5*AA3443+scaling_params!$G$6*AB3443)*100</f>
        <v>40.67638182</v>
      </c>
      <c r="AD3443" s="11" t="s">
        <v>684</v>
      </c>
      <c r="AE3443" s="11">
        <f t="shared" si="2"/>
        <v>1</v>
      </c>
    </row>
    <row r="3444" ht="15.75" customHeight="1">
      <c r="A3444" s="11" t="s">
        <v>907</v>
      </c>
      <c r="B3444" s="11" t="s">
        <v>886</v>
      </c>
      <c r="C3444" s="11" t="s">
        <v>267</v>
      </c>
      <c r="D3444" s="11" t="s">
        <v>170</v>
      </c>
      <c r="E3444" s="12">
        <v>2024.0</v>
      </c>
      <c r="F3444" s="11" t="s">
        <v>171</v>
      </c>
      <c r="G3444" s="11" t="s">
        <v>167</v>
      </c>
      <c r="H3444" s="11">
        <v>1.0</v>
      </c>
      <c r="I3444" s="13">
        <v>11.9</v>
      </c>
      <c r="J3444" s="11">
        <v>1.0</v>
      </c>
      <c r="K3444" s="13">
        <v>2.7</v>
      </c>
      <c r="L3444" s="13">
        <v>4.4</v>
      </c>
      <c r="M3444" s="11">
        <v>3.0</v>
      </c>
      <c r="N3444" s="14">
        <v>0.74</v>
      </c>
      <c r="O3444" s="13">
        <v>70.9</v>
      </c>
      <c r="P3444" s="13">
        <v>6.3</v>
      </c>
      <c r="Q3444" s="13">
        <v>15.0</v>
      </c>
      <c r="R3444" s="13">
        <v>12.6</v>
      </c>
      <c r="S3444" s="13">
        <v>3.4</v>
      </c>
      <c r="T3444" s="13">
        <v>3.1</v>
      </c>
      <c r="U3444" s="13">
        <v>1.5</v>
      </c>
      <c r="V3444" s="13">
        <v>69.2</v>
      </c>
      <c r="W3444" s="11" t="str">
        <f t="shared" si="1"/>
        <v>Benchmark|Sabadell|Risk|2024</v>
      </c>
      <c r="X3444" s="15">
        <f>(MAX(0,MIN(1,1-(K3444-scaling_params!$B$2)/(scaling_params!$C$2-scaling_params!$B$2)))+MAX(0,MIN(1,(L3444-scaling_params!$B$3)/(scaling_params!$C$3-scaling_params!$B$3))))/2</f>
        <v>0.3196078431</v>
      </c>
      <c r="Y3444" s="15">
        <f>(MAX(0,MIN(1,(M3444-scaling_params!$B$4)/(scaling_params!$C$4-scaling_params!$B$4)))+MAX(0,MIN(1,(N3444-scaling_params!$B$5)/(scaling_params!$C$5-scaling_params!$B$5))))/2</f>
        <v>0.4505952381</v>
      </c>
      <c r="Z3444" s="15">
        <f>(MAX(0,MIN(1,(O3444-scaling_params!$B$6)/(scaling_params!$C$6-scaling_params!$B$6)))+MAX(0,MIN(1,1-(P3444-scaling_params!$B$7)/(scaling_params!$C$7-scaling_params!$B$7)))+MAX(0,MIN(1,(T3444-scaling_params!$B$11)/(scaling_params!$C$11-scaling_params!$B$11))))/3</f>
        <v>0.649615811</v>
      </c>
      <c r="AA3444" s="15">
        <f>(MAX(0,MIN(1,1-(Q3444-scaling_params!$B$8)/(scaling_params!$C$8-scaling_params!$B$8)))+MAX(0,MIN(1,(R3444-scaling_params!$B$9)/(scaling_params!$C$9-scaling_params!$B$9)))+MAX(0,MIN(1,(S3444-scaling_params!$B$10)/(scaling_params!$C$10-scaling_params!$B$10))))/3</f>
        <v>0.473843047</v>
      </c>
      <c r="AB3444" s="15">
        <f>(MAX(0,MIN(1,(U3444-scaling_params!$B$12)/(scaling_params!$C$12-scaling_params!$B$12)))+MAX(0,MIN(1,(V3444-scaling_params!$B$13)/(scaling_params!$C$13-scaling_params!$B$13))))/2</f>
        <v>0.3595454545</v>
      </c>
      <c r="AC3444" s="13">
        <f>(scaling_params!$G$2*X3444+scaling_params!$G$3*Y3444+scaling_params!$G$4*Z3444+scaling_params!$G$5*AA3444+scaling_params!$G$6*AB3444)*100</f>
        <v>45.94801796</v>
      </c>
      <c r="AD3444" s="11" t="s">
        <v>684</v>
      </c>
      <c r="AE3444" s="11">
        <f t="shared" si="2"/>
        <v>1</v>
      </c>
    </row>
    <row r="3445" ht="15.75" customHeight="1">
      <c r="A3445" s="11" t="s">
        <v>907</v>
      </c>
      <c r="B3445" s="11" t="s">
        <v>886</v>
      </c>
      <c r="C3445" s="11" t="s">
        <v>267</v>
      </c>
      <c r="D3445" s="11" t="s">
        <v>170</v>
      </c>
      <c r="E3445" s="12">
        <v>2025.0</v>
      </c>
      <c r="F3445" s="11" t="s">
        <v>171</v>
      </c>
      <c r="G3445" s="11" t="s">
        <v>167</v>
      </c>
      <c r="H3445" s="11">
        <v>1.0</v>
      </c>
      <c r="I3445" s="13">
        <v>11.4</v>
      </c>
      <c r="J3445" s="11">
        <v>0.0</v>
      </c>
      <c r="K3445" s="13">
        <v>2.7</v>
      </c>
      <c r="L3445" s="13">
        <v>5.2</v>
      </c>
      <c r="M3445" s="11">
        <v>17.0</v>
      </c>
      <c r="N3445" s="14">
        <v>0.75</v>
      </c>
      <c r="O3445" s="13">
        <v>67.4</v>
      </c>
      <c r="P3445" s="13">
        <v>7.7</v>
      </c>
      <c r="Q3445" s="13">
        <v>15.6</v>
      </c>
      <c r="R3445" s="13">
        <v>11.9</v>
      </c>
      <c r="S3445" s="13">
        <v>3.6</v>
      </c>
      <c r="T3445" s="13">
        <v>3.6</v>
      </c>
      <c r="U3445" s="13">
        <v>1.6</v>
      </c>
      <c r="V3445" s="13">
        <v>74.4</v>
      </c>
      <c r="W3445" s="11" t="str">
        <f t="shared" si="1"/>
        <v>Benchmark|Sabadell|Risk|2025</v>
      </c>
      <c r="X3445" s="15">
        <f>(MAX(0,MIN(1,1-(K3445-scaling_params!$B$2)/(scaling_params!$C$2-scaling_params!$B$2)))+MAX(0,MIN(1,(L3445-scaling_params!$B$3)/(scaling_params!$C$3-scaling_params!$B$3))))/2</f>
        <v>0.3784313725</v>
      </c>
      <c r="Y3445" s="15">
        <f>(MAX(0,MIN(1,(M3445-scaling_params!$B$4)/(scaling_params!$C$4-scaling_params!$B$4)))+MAX(0,MIN(1,(N3445-scaling_params!$B$5)/(scaling_params!$C$5-scaling_params!$B$5))))/2</f>
        <v>0.5297619048</v>
      </c>
      <c r="Z3445" s="15">
        <f>(MAX(0,MIN(1,(O3445-scaling_params!$B$6)/(scaling_params!$C$6-scaling_params!$B$6)))+MAX(0,MIN(1,1-(P3445-scaling_params!$B$7)/(scaling_params!$C$7-scaling_params!$B$7)))+MAX(0,MIN(1,(T3445-scaling_params!$B$11)/(scaling_params!$C$11-scaling_params!$B$11))))/3</f>
        <v>0.5133529569</v>
      </c>
      <c r="AA3445" s="15">
        <f>(MAX(0,MIN(1,1-(Q3445-scaling_params!$B$8)/(scaling_params!$C$8-scaling_params!$B$8)))+MAX(0,MIN(1,(R3445-scaling_params!$B$9)/(scaling_params!$C$9-scaling_params!$B$9)))+MAX(0,MIN(1,(S3445-scaling_params!$B$10)/(scaling_params!$C$10-scaling_params!$B$10))))/3</f>
        <v>0.4411877524</v>
      </c>
      <c r="AB3445" s="15">
        <f>(MAX(0,MIN(1,(U3445-scaling_params!$B$12)/(scaling_params!$C$12-scaling_params!$B$12)))+MAX(0,MIN(1,(V3445-scaling_params!$B$13)/(scaling_params!$C$13-scaling_params!$B$13))))/2</f>
        <v>0.4318181818</v>
      </c>
      <c r="AC3445" s="13">
        <f>(scaling_params!$G$2*X3445+scaling_params!$G$3*Y3445+scaling_params!$G$4*Z3445+scaling_params!$G$5*AA3445+scaling_params!$G$6*AB3445)*100</f>
        <v>46.26669549</v>
      </c>
      <c r="AD3445" s="11" t="s">
        <v>684</v>
      </c>
      <c r="AE3445" s="11">
        <f t="shared" si="2"/>
        <v>1</v>
      </c>
    </row>
    <row r="3446" ht="15.75" customHeight="1">
      <c r="A3446" s="11" t="s">
        <v>908</v>
      </c>
      <c r="B3446" s="11" t="s">
        <v>886</v>
      </c>
      <c r="C3446" s="11" t="s">
        <v>267</v>
      </c>
      <c r="D3446" s="11" t="s">
        <v>165</v>
      </c>
      <c r="E3446" s="12">
        <v>2024.0</v>
      </c>
      <c r="F3446" s="11" t="s">
        <v>171</v>
      </c>
      <c r="G3446" s="11" t="s">
        <v>175</v>
      </c>
      <c r="H3446" s="11">
        <v>1.0</v>
      </c>
      <c r="I3446" s="13">
        <v>11.9</v>
      </c>
      <c r="J3446" s="11">
        <v>0.0</v>
      </c>
      <c r="K3446" s="13">
        <v>3.5</v>
      </c>
      <c r="L3446" s="13">
        <v>6.7</v>
      </c>
      <c r="M3446" s="11">
        <v>11.0</v>
      </c>
      <c r="N3446" s="14">
        <v>0.85</v>
      </c>
      <c r="O3446" s="13">
        <v>65.4</v>
      </c>
      <c r="P3446" s="13">
        <v>7.5</v>
      </c>
      <c r="Q3446" s="13">
        <v>18.4</v>
      </c>
      <c r="R3446" s="13">
        <v>12.8</v>
      </c>
      <c r="S3446" s="13">
        <v>3.3</v>
      </c>
      <c r="T3446" s="13">
        <v>3.2</v>
      </c>
      <c r="U3446" s="13">
        <v>1.4</v>
      </c>
      <c r="V3446" s="13">
        <v>78.7</v>
      </c>
      <c r="W3446" s="11" t="str">
        <f t="shared" si="1"/>
        <v>Benchmark|Sabadell|Operations|2024</v>
      </c>
      <c r="X3446" s="15">
        <f>(MAX(0,MIN(1,1-(K3446-scaling_params!$B$2)/(scaling_params!$C$2-scaling_params!$B$2)))+MAX(0,MIN(1,(L3446-scaling_params!$B$3)/(scaling_params!$C$3-scaling_params!$B$3))))/2</f>
        <v>0.3553921569</v>
      </c>
      <c r="Y3446" s="15">
        <f>(MAX(0,MIN(1,(M3446-scaling_params!$B$4)/(scaling_params!$C$4-scaling_params!$B$4)))+MAX(0,MIN(1,(N3446-scaling_params!$B$5)/(scaling_params!$C$5-scaling_params!$B$5))))/2</f>
        <v>0.6261904762</v>
      </c>
      <c r="Z3446" s="15">
        <f>(MAX(0,MIN(1,(O3446-scaling_params!$B$6)/(scaling_params!$C$6-scaling_params!$B$6)))+MAX(0,MIN(1,1-(P3446-scaling_params!$B$7)/(scaling_params!$C$7-scaling_params!$B$7)))+MAX(0,MIN(1,(T3446-scaling_params!$B$11)/(scaling_params!$C$11-scaling_params!$B$11))))/3</f>
        <v>0.4602724365</v>
      </c>
      <c r="AA3446" s="15">
        <f>(MAX(0,MIN(1,1-(Q3446-scaling_params!$B$8)/(scaling_params!$C$8-scaling_params!$B$8)))+MAX(0,MIN(1,(R3446-scaling_params!$B$9)/(scaling_params!$C$9-scaling_params!$B$9)))+MAX(0,MIN(1,(S3446-scaling_params!$B$10)/(scaling_params!$C$10-scaling_params!$B$10))))/3</f>
        <v>0.3436900652</v>
      </c>
      <c r="AB3446" s="15">
        <f>(MAX(0,MIN(1,(U3446-scaling_params!$B$12)/(scaling_params!$C$12-scaling_params!$B$12)))+MAX(0,MIN(1,(V3446-scaling_params!$B$13)/(scaling_params!$C$13-scaling_params!$B$13))))/2</f>
        <v>0.4209090909</v>
      </c>
      <c r="AC3446" s="13">
        <f>(scaling_params!$G$2*X3446+scaling_params!$G$3*Y3446+scaling_params!$G$4*Z3446+scaling_params!$G$5*AA3446+scaling_params!$G$6*AB3446)*100</f>
        <v>44.89926656</v>
      </c>
      <c r="AD3446" s="11" t="s">
        <v>684</v>
      </c>
      <c r="AE3446" s="11">
        <f t="shared" si="2"/>
        <v>1</v>
      </c>
    </row>
    <row r="3447" ht="15.75" customHeight="1">
      <c r="A3447" s="11" t="s">
        <v>908</v>
      </c>
      <c r="B3447" s="11" t="s">
        <v>886</v>
      </c>
      <c r="C3447" s="11" t="s">
        <v>267</v>
      </c>
      <c r="D3447" s="11" t="s">
        <v>165</v>
      </c>
      <c r="E3447" s="12">
        <v>2025.0</v>
      </c>
      <c r="F3447" s="11" t="s">
        <v>171</v>
      </c>
      <c r="G3447" s="11" t="s">
        <v>175</v>
      </c>
      <c r="H3447" s="11">
        <v>1.0</v>
      </c>
      <c r="I3447" s="13">
        <v>11.4</v>
      </c>
      <c r="J3447" s="11">
        <v>0.0</v>
      </c>
      <c r="K3447" s="13">
        <v>3.1</v>
      </c>
      <c r="L3447" s="13">
        <v>7.0</v>
      </c>
      <c r="M3447" s="11">
        <v>9.0</v>
      </c>
      <c r="N3447" s="14">
        <v>0.76</v>
      </c>
      <c r="O3447" s="13">
        <v>64.5</v>
      </c>
      <c r="P3447" s="13">
        <v>7.3</v>
      </c>
      <c r="Q3447" s="13">
        <v>16.3</v>
      </c>
      <c r="R3447" s="13">
        <v>11.7</v>
      </c>
      <c r="S3447" s="13">
        <v>3.8</v>
      </c>
      <c r="T3447" s="13">
        <v>3.5</v>
      </c>
      <c r="U3447" s="13">
        <v>1.6</v>
      </c>
      <c r="V3447" s="13">
        <v>62.0</v>
      </c>
      <c r="W3447" s="11" t="str">
        <f t="shared" si="1"/>
        <v>Benchmark|Sabadell|Operations|2025</v>
      </c>
      <c r="X3447" s="15">
        <f>(MAX(0,MIN(1,1-(K3447-scaling_params!$B$2)/(scaling_params!$C$2-scaling_params!$B$2)))+MAX(0,MIN(1,(L3447-scaling_params!$B$3)/(scaling_params!$C$3-scaling_params!$B$3))))/2</f>
        <v>0.4441176471</v>
      </c>
      <c r="Y3447" s="15">
        <f>(MAX(0,MIN(1,(M3447-scaling_params!$B$4)/(scaling_params!$C$4-scaling_params!$B$4)))+MAX(0,MIN(1,(N3447-scaling_params!$B$5)/(scaling_params!$C$5-scaling_params!$B$5))))/2</f>
        <v>0.5041666667</v>
      </c>
      <c r="Z3447" s="15">
        <f>(MAX(0,MIN(1,(O3447-scaling_params!$B$6)/(scaling_params!$C$6-scaling_params!$B$6)))+MAX(0,MIN(1,1-(P3447-scaling_params!$B$7)/(scaling_params!$C$7-scaling_params!$B$7)))+MAX(0,MIN(1,(T3447-scaling_params!$B$11)/(scaling_params!$C$11-scaling_params!$B$11))))/3</f>
        <v>0.492010398</v>
      </c>
      <c r="AA3447" s="15">
        <f>(MAX(0,MIN(1,1-(Q3447-scaling_params!$B$8)/(scaling_params!$C$8-scaling_params!$B$8)))+MAX(0,MIN(1,(R3447-scaling_params!$B$9)/(scaling_params!$C$9-scaling_params!$B$9)))+MAX(0,MIN(1,(S3447-scaling_params!$B$10)/(scaling_params!$C$10-scaling_params!$B$10))))/3</f>
        <v>0.4258416255</v>
      </c>
      <c r="AB3447" s="15">
        <f>(MAX(0,MIN(1,(U3447-scaling_params!$B$12)/(scaling_params!$C$12-scaling_params!$B$12)))+MAX(0,MIN(1,(V3447-scaling_params!$B$13)/(scaling_params!$C$13-scaling_params!$B$13))))/2</f>
        <v>0.3190909091</v>
      </c>
      <c r="AC3447" s="13">
        <f>(scaling_params!$G$2*X3447+scaling_params!$G$3*Y3447+scaling_params!$G$4*Z3447+scaling_params!$G$5*AA3447+scaling_params!$G$6*AB3447)*100</f>
        <v>45.10701106</v>
      </c>
      <c r="AD3447" s="11" t="s">
        <v>684</v>
      </c>
      <c r="AE3447" s="11">
        <f t="shared" si="2"/>
        <v>1</v>
      </c>
    </row>
    <row r="3448" ht="15.75" customHeight="1">
      <c r="A3448" s="11" t="s">
        <v>909</v>
      </c>
      <c r="B3448" s="11" t="s">
        <v>886</v>
      </c>
      <c r="C3448" s="11" t="s">
        <v>267</v>
      </c>
      <c r="D3448" s="11" t="s">
        <v>181</v>
      </c>
      <c r="E3448" s="12">
        <v>2024.0</v>
      </c>
      <c r="F3448" s="11" t="s">
        <v>166</v>
      </c>
      <c r="G3448" s="11" t="s">
        <v>172</v>
      </c>
      <c r="H3448" s="11">
        <v>3.0</v>
      </c>
      <c r="I3448" s="13">
        <v>11.9</v>
      </c>
      <c r="J3448" s="11">
        <v>0.0</v>
      </c>
      <c r="K3448" s="13">
        <v>2.5</v>
      </c>
      <c r="L3448" s="13">
        <v>6.8</v>
      </c>
      <c r="M3448" s="11">
        <v>-9.0</v>
      </c>
      <c r="N3448" s="14">
        <v>0.78</v>
      </c>
      <c r="O3448" s="13">
        <v>66.3</v>
      </c>
      <c r="P3448" s="13">
        <v>7.4</v>
      </c>
      <c r="Q3448" s="13">
        <v>18.9</v>
      </c>
      <c r="R3448" s="13">
        <v>13.4</v>
      </c>
      <c r="S3448" s="13">
        <v>3.4</v>
      </c>
      <c r="T3448" s="13">
        <v>3.3</v>
      </c>
      <c r="U3448" s="13">
        <v>1.8</v>
      </c>
      <c r="V3448" s="13">
        <v>63.6</v>
      </c>
      <c r="W3448" s="11" t="str">
        <f t="shared" si="1"/>
        <v>Benchmark|Sabadell|Corporate|2024</v>
      </c>
      <c r="X3448" s="15">
        <f>(MAX(0,MIN(1,1-(K3448-scaling_params!$B$2)/(scaling_params!$C$2-scaling_params!$B$2)))+MAX(0,MIN(1,(L3448-scaling_params!$B$3)/(scaling_params!$C$3-scaling_params!$B$3))))/2</f>
        <v>0.5294117647</v>
      </c>
      <c r="Y3448" s="15">
        <f>(MAX(0,MIN(1,(M3448-scaling_params!$B$4)/(scaling_params!$C$4-scaling_params!$B$4)))+MAX(0,MIN(1,(N3448-scaling_params!$B$5)/(scaling_params!$C$5-scaling_params!$B$5))))/2</f>
        <v>0.443452381</v>
      </c>
      <c r="Z3448" s="15">
        <f>(MAX(0,MIN(1,(O3448-scaling_params!$B$6)/(scaling_params!$C$6-scaling_params!$B$6)))+MAX(0,MIN(1,1-(P3448-scaling_params!$B$7)/(scaling_params!$C$7-scaling_params!$B$7)))+MAX(0,MIN(1,(T3448-scaling_params!$B$11)/(scaling_params!$C$11-scaling_params!$B$11))))/3</f>
        <v>0.4936567402</v>
      </c>
      <c r="AA3448" s="15">
        <f>(MAX(0,MIN(1,1-(Q3448-scaling_params!$B$8)/(scaling_params!$C$8-scaling_params!$B$8)))+MAX(0,MIN(1,(R3448-scaling_params!$B$9)/(scaling_params!$C$9-scaling_params!$B$9)))+MAX(0,MIN(1,(S3448-scaling_params!$B$10)/(scaling_params!$C$10-scaling_params!$B$10))))/3</f>
        <v>0.3598710485</v>
      </c>
      <c r="AB3448" s="15">
        <f>(MAX(0,MIN(1,(U3448-scaling_params!$B$12)/(scaling_params!$C$12-scaling_params!$B$12)))+MAX(0,MIN(1,(V3448-scaling_params!$B$13)/(scaling_params!$C$13-scaling_params!$B$13))))/2</f>
        <v>0.3836363636</v>
      </c>
      <c r="AC3448" s="13">
        <f>(scaling_params!$G$2*X3448+scaling_params!$G$3*Y3448+scaling_params!$G$4*Z3448+scaling_params!$G$5*AA3448+scaling_params!$G$6*AB3448)*100</f>
        <v>45.32388036</v>
      </c>
      <c r="AD3448" s="11" t="s">
        <v>684</v>
      </c>
      <c r="AE3448" s="11">
        <f t="shared" si="2"/>
        <v>1</v>
      </c>
    </row>
    <row r="3449" ht="15.75" customHeight="1">
      <c r="A3449" s="11" t="s">
        <v>909</v>
      </c>
      <c r="B3449" s="11" t="s">
        <v>886</v>
      </c>
      <c r="C3449" s="11" t="s">
        <v>267</v>
      </c>
      <c r="D3449" s="11" t="s">
        <v>181</v>
      </c>
      <c r="E3449" s="12">
        <v>2025.0</v>
      </c>
      <c r="F3449" s="11" t="s">
        <v>166</v>
      </c>
      <c r="G3449" s="11" t="s">
        <v>172</v>
      </c>
      <c r="H3449" s="11">
        <v>3.0</v>
      </c>
      <c r="I3449" s="13">
        <v>11.4</v>
      </c>
      <c r="J3449" s="11">
        <v>0.0</v>
      </c>
      <c r="K3449" s="13">
        <v>3.4</v>
      </c>
      <c r="L3449" s="13">
        <v>5.4</v>
      </c>
      <c r="M3449" s="11">
        <v>15.0</v>
      </c>
      <c r="N3449" s="14">
        <v>0.71</v>
      </c>
      <c r="O3449" s="13">
        <v>65.9</v>
      </c>
      <c r="P3449" s="13">
        <v>8.3</v>
      </c>
      <c r="Q3449" s="13">
        <v>16.5</v>
      </c>
      <c r="R3449" s="13">
        <v>12.8</v>
      </c>
      <c r="S3449" s="13">
        <v>3.4</v>
      </c>
      <c r="T3449" s="13">
        <v>3.9</v>
      </c>
      <c r="U3449" s="13">
        <v>1.4</v>
      </c>
      <c r="V3449" s="13">
        <v>81.2</v>
      </c>
      <c r="W3449" s="11" t="str">
        <f t="shared" si="1"/>
        <v>Benchmark|Sabadell|Corporate|2025</v>
      </c>
      <c r="X3449" s="15">
        <f>(MAX(0,MIN(1,1-(K3449-scaling_params!$B$2)/(scaling_params!$C$2-scaling_params!$B$2)))+MAX(0,MIN(1,(L3449-scaling_params!$B$3)/(scaling_params!$C$3-scaling_params!$B$3))))/2</f>
        <v>0.2764705882</v>
      </c>
      <c r="Y3449" s="15">
        <f>(MAX(0,MIN(1,(M3449-scaling_params!$B$4)/(scaling_params!$C$4-scaling_params!$B$4)))+MAX(0,MIN(1,(N3449-scaling_params!$B$5)/(scaling_params!$C$5-scaling_params!$B$5))))/2</f>
        <v>0.4702380952</v>
      </c>
      <c r="Z3449" s="15">
        <f>(MAX(0,MIN(1,(O3449-scaling_params!$B$6)/(scaling_params!$C$6-scaling_params!$B$6)))+MAX(0,MIN(1,1-(P3449-scaling_params!$B$7)/(scaling_params!$C$7-scaling_params!$B$7)))+MAX(0,MIN(1,(T3449-scaling_params!$B$11)/(scaling_params!$C$11-scaling_params!$B$11))))/3</f>
        <v>0.4631178562</v>
      </c>
      <c r="AA3449" s="15">
        <f>(MAX(0,MIN(1,1-(Q3449-scaling_params!$B$8)/(scaling_params!$C$8-scaling_params!$B$8)))+MAX(0,MIN(1,(R3449-scaling_params!$B$9)/(scaling_params!$C$9-scaling_params!$B$9)))+MAX(0,MIN(1,(S3449-scaling_params!$B$10)/(scaling_params!$C$10-scaling_params!$B$10))))/3</f>
        <v>0.4254636837</v>
      </c>
      <c r="AB3449" s="15">
        <f>(MAX(0,MIN(1,(U3449-scaling_params!$B$12)/(scaling_params!$C$12-scaling_params!$B$12)))+MAX(0,MIN(1,(V3449-scaling_params!$B$13)/(scaling_params!$C$13-scaling_params!$B$13))))/2</f>
        <v>0.4436363636</v>
      </c>
      <c r="AC3449" s="13">
        <f>(scaling_params!$G$2*X3449+scaling_params!$G$3*Y3449+scaling_params!$G$4*Z3449+scaling_params!$G$5*AA3449+scaling_params!$G$6*AB3449)*100</f>
        <v>41.15399361</v>
      </c>
      <c r="AD3449" s="11" t="s">
        <v>684</v>
      </c>
      <c r="AE3449" s="11">
        <f t="shared" si="2"/>
        <v>1</v>
      </c>
    </row>
    <row r="3450" ht="15.75" customHeight="1">
      <c r="A3450" s="11" t="s">
        <v>910</v>
      </c>
      <c r="B3450" s="11" t="s">
        <v>886</v>
      </c>
      <c r="C3450" s="11" t="s">
        <v>267</v>
      </c>
      <c r="D3450" s="11" t="s">
        <v>165</v>
      </c>
      <c r="E3450" s="12">
        <v>2024.0</v>
      </c>
      <c r="F3450" s="11" t="s">
        <v>171</v>
      </c>
      <c r="G3450" s="11" t="s">
        <v>184</v>
      </c>
      <c r="H3450" s="11">
        <v>2.0</v>
      </c>
      <c r="I3450" s="13">
        <v>11.9</v>
      </c>
      <c r="J3450" s="11">
        <v>0.0</v>
      </c>
      <c r="K3450" s="13">
        <v>3.5</v>
      </c>
      <c r="L3450" s="13">
        <v>5.3</v>
      </c>
      <c r="M3450" s="11">
        <v>17.0</v>
      </c>
      <c r="N3450" s="14">
        <v>0.82</v>
      </c>
      <c r="O3450" s="13">
        <v>65.4</v>
      </c>
      <c r="P3450" s="13">
        <v>7.5</v>
      </c>
      <c r="Q3450" s="13">
        <v>18.4</v>
      </c>
      <c r="R3450" s="13">
        <v>12.8</v>
      </c>
      <c r="S3450" s="13">
        <v>3.8</v>
      </c>
      <c r="T3450" s="13">
        <v>3.2</v>
      </c>
      <c r="U3450" s="13">
        <v>1.4</v>
      </c>
      <c r="V3450" s="13">
        <v>64.3</v>
      </c>
      <c r="W3450" s="11" t="str">
        <f t="shared" si="1"/>
        <v>Benchmark|Sabadell|Operations|2024</v>
      </c>
      <c r="X3450" s="15">
        <f>(MAX(0,MIN(1,1-(K3450-scaling_params!$B$2)/(scaling_params!$C$2-scaling_params!$B$2)))+MAX(0,MIN(1,(L3450-scaling_params!$B$3)/(scaling_params!$C$3-scaling_params!$B$3))))/2</f>
        <v>0.2524509804</v>
      </c>
      <c r="Y3450" s="15">
        <f>(MAX(0,MIN(1,(M3450-scaling_params!$B$4)/(scaling_params!$C$4-scaling_params!$B$4)))+MAX(0,MIN(1,(N3450-scaling_params!$B$5)/(scaling_params!$C$5-scaling_params!$B$5))))/2</f>
        <v>0.6172619048</v>
      </c>
      <c r="Z3450" s="15">
        <f>(MAX(0,MIN(1,(O3450-scaling_params!$B$6)/(scaling_params!$C$6-scaling_params!$B$6)))+MAX(0,MIN(1,1-(P3450-scaling_params!$B$7)/(scaling_params!$C$7-scaling_params!$B$7)))+MAX(0,MIN(1,(T3450-scaling_params!$B$11)/(scaling_params!$C$11-scaling_params!$B$11))))/3</f>
        <v>0.4602724365</v>
      </c>
      <c r="AA3450" s="15">
        <f>(MAX(0,MIN(1,1-(Q3450-scaling_params!$B$8)/(scaling_params!$C$8-scaling_params!$B$8)))+MAX(0,MIN(1,(R3450-scaling_params!$B$9)/(scaling_params!$C$9-scaling_params!$B$9)))+MAX(0,MIN(1,(S3450-scaling_params!$B$10)/(scaling_params!$C$10-scaling_params!$B$10))))/3</f>
        <v>0.3927096731</v>
      </c>
      <c r="AB3450" s="15">
        <f>(MAX(0,MIN(1,(U3450-scaling_params!$B$12)/(scaling_params!$C$12-scaling_params!$B$12)))+MAX(0,MIN(1,(V3450-scaling_params!$B$13)/(scaling_params!$C$13-scaling_params!$B$13))))/2</f>
        <v>0.29</v>
      </c>
      <c r="AC3450" s="13">
        <f>(scaling_params!$G$2*X3450+scaling_params!$G$3*Y3450+scaling_params!$G$4*Z3450+scaling_params!$G$5*AA3450+scaling_params!$G$6*AB3450)*100</f>
        <v>41.5883453</v>
      </c>
      <c r="AD3450" s="11" t="s">
        <v>684</v>
      </c>
      <c r="AE3450" s="11">
        <f t="shared" si="2"/>
        <v>1</v>
      </c>
    </row>
    <row r="3451" ht="15.75" customHeight="1">
      <c r="A3451" s="11" t="s">
        <v>910</v>
      </c>
      <c r="B3451" s="11" t="s">
        <v>886</v>
      </c>
      <c r="C3451" s="11" t="s">
        <v>267</v>
      </c>
      <c r="D3451" s="11" t="s">
        <v>165</v>
      </c>
      <c r="E3451" s="12">
        <v>2025.0</v>
      </c>
      <c r="F3451" s="11" t="s">
        <v>171</v>
      </c>
      <c r="G3451" s="11" t="s">
        <v>184</v>
      </c>
      <c r="H3451" s="11">
        <v>2.0</v>
      </c>
      <c r="I3451" s="13">
        <v>11.4</v>
      </c>
      <c r="J3451" s="11">
        <v>0.0</v>
      </c>
      <c r="K3451" s="13">
        <v>3.1</v>
      </c>
      <c r="L3451" s="13">
        <v>5.4</v>
      </c>
      <c r="M3451" s="11">
        <v>31.0</v>
      </c>
      <c r="N3451" s="14">
        <v>0.8</v>
      </c>
      <c r="O3451" s="13">
        <v>64.5</v>
      </c>
      <c r="P3451" s="13">
        <v>7.3</v>
      </c>
      <c r="Q3451" s="13">
        <v>16.3</v>
      </c>
      <c r="R3451" s="13">
        <v>11.7</v>
      </c>
      <c r="S3451" s="13">
        <v>3.4</v>
      </c>
      <c r="T3451" s="13">
        <v>3.5</v>
      </c>
      <c r="U3451" s="13">
        <v>1.6</v>
      </c>
      <c r="V3451" s="13">
        <v>65.0</v>
      </c>
      <c r="W3451" s="11" t="str">
        <f t="shared" si="1"/>
        <v>Benchmark|Sabadell|Operations|2025</v>
      </c>
      <c r="X3451" s="15">
        <f>(MAX(0,MIN(1,1-(K3451-scaling_params!$B$2)/(scaling_params!$C$2-scaling_params!$B$2)))+MAX(0,MIN(1,(L3451-scaling_params!$B$3)/(scaling_params!$C$3-scaling_params!$B$3))))/2</f>
        <v>0.3264705882</v>
      </c>
      <c r="Y3451" s="15">
        <f>(MAX(0,MIN(1,(M3451-scaling_params!$B$4)/(scaling_params!$C$4-scaling_params!$B$4)))+MAX(0,MIN(1,(N3451-scaling_params!$B$5)/(scaling_params!$C$5-scaling_params!$B$5))))/2</f>
        <v>0.6589285714</v>
      </c>
      <c r="Z3451" s="15">
        <f>(MAX(0,MIN(1,(O3451-scaling_params!$B$6)/(scaling_params!$C$6-scaling_params!$B$6)))+MAX(0,MIN(1,1-(P3451-scaling_params!$B$7)/(scaling_params!$C$7-scaling_params!$B$7)))+MAX(0,MIN(1,(T3451-scaling_params!$B$11)/(scaling_params!$C$11-scaling_params!$B$11))))/3</f>
        <v>0.492010398</v>
      </c>
      <c r="AA3451" s="15">
        <f>(MAX(0,MIN(1,1-(Q3451-scaling_params!$B$8)/(scaling_params!$C$8-scaling_params!$B$8)))+MAX(0,MIN(1,(R3451-scaling_params!$B$9)/(scaling_params!$C$9-scaling_params!$B$9)))+MAX(0,MIN(1,(S3451-scaling_params!$B$10)/(scaling_params!$C$10-scaling_params!$B$10))))/3</f>
        <v>0.3866259392</v>
      </c>
      <c r="AB3451" s="15">
        <f>(MAX(0,MIN(1,(U3451-scaling_params!$B$12)/(scaling_params!$C$12-scaling_params!$B$12)))+MAX(0,MIN(1,(V3451-scaling_params!$B$13)/(scaling_params!$C$13-scaling_params!$B$13))))/2</f>
        <v>0.3463636364</v>
      </c>
      <c r="AC3451" s="13">
        <f>(scaling_params!$G$2*X3451+scaling_params!$G$3*Y3451+scaling_params!$G$4*Z3451+scaling_params!$G$5*AA3451+scaling_params!$G$6*AB3451)*100</f>
        <v>45.61083204</v>
      </c>
      <c r="AD3451" s="11" t="s">
        <v>684</v>
      </c>
      <c r="AE3451" s="11">
        <f t="shared" si="2"/>
        <v>1</v>
      </c>
    </row>
    <row r="3452" ht="15.75" customHeight="1">
      <c r="A3452" s="11" t="s">
        <v>911</v>
      </c>
      <c r="B3452" s="11" t="s">
        <v>886</v>
      </c>
      <c r="C3452" s="11" t="s">
        <v>267</v>
      </c>
      <c r="D3452" s="11" t="s">
        <v>170</v>
      </c>
      <c r="E3452" s="12">
        <v>2024.0</v>
      </c>
      <c r="F3452" s="11" t="s">
        <v>166</v>
      </c>
      <c r="G3452" s="11" t="s">
        <v>172</v>
      </c>
      <c r="H3452" s="11">
        <v>5.0</v>
      </c>
      <c r="I3452" s="13">
        <v>11.9</v>
      </c>
      <c r="J3452" s="11">
        <v>0.0</v>
      </c>
      <c r="K3452" s="13">
        <v>2.7</v>
      </c>
      <c r="L3452" s="13">
        <v>5.3</v>
      </c>
      <c r="M3452" s="11">
        <v>-11.0</v>
      </c>
      <c r="N3452" s="14">
        <v>0.73</v>
      </c>
      <c r="O3452" s="13">
        <v>70.9</v>
      </c>
      <c r="P3452" s="13">
        <v>6.3</v>
      </c>
      <c r="Q3452" s="13">
        <v>15.0</v>
      </c>
      <c r="R3452" s="13">
        <v>12.6</v>
      </c>
      <c r="S3452" s="13">
        <v>2.8</v>
      </c>
      <c r="T3452" s="13">
        <v>2.5</v>
      </c>
      <c r="U3452" s="13">
        <v>1.5</v>
      </c>
      <c r="V3452" s="13">
        <v>61.4</v>
      </c>
      <c r="W3452" s="11" t="str">
        <f t="shared" si="1"/>
        <v>Benchmark|Sabadell|Risk|2024</v>
      </c>
      <c r="X3452" s="15">
        <f>(MAX(0,MIN(1,1-(K3452-scaling_params!$B$2)/(scaling_params!$C$2-scaling_params!$B$2)))+MAX(0,MIN(1,(L3452-scaling_params!$B$3)/(scaling_params!$C$3-scaling_params!$B$3))))/2</f>
        <v>0.3857843137</v>
      </c>
      <c r="Y3452" s="15">
        <f>(MAX(0,MIN(1,(M3452-scaling_params!$B$4)/(scaling_params!$C$4-scaling_params!$B$4)))+MAX(0,MIN(1,(N3452-scaling_params!$B$5)/(scaling_params!$C$5-scaling_params!$B$5))))/2</f>
        <v>0.3714285714</v>
      </c>
      <c r="Z3452" s="15">
        <f>(MAX(0,MIN(1,(O3452-scaling_params!$B$6)/(scaling_params!$C$6-scaling_params!$B$6)))+MAX(0,MIN(1,1-(P3452-scaling_params!$B$7)/(scaling_params!$C$7-scaling_params!$B$7)))+MAX(0,MIN(1,(T3452-scaling_params!$B$11)/(scaling_params!$C$11-scaling_params!$B$11))))/3</f>
        <v>0.5924729539</v>
      </c>
      <c r="AA3452" s="15">
        <f>(MAX(0,MIN(1,1-(Q3452-scaling_params!$B$8)/(scaling_params!$C$8-scaling_params!$B$8)))+MAX(0,MIN(1,(R3452-scaling_params!$B$9)/(scaling_params!$C$9-scaling_params!$B$9)))+MAX(0,MIN(1,(S3452-scaling_params!$B$10)/(scaling_params!$C$10-scaling_params!$B$10))))/3</f>
        <v>0.4150195176</v>
      </c>
      <c r="AB3452" s="15">
        <f>(MAX(0,MIN(1,(U3452-scaling_params!$B$12)/(scaling_params!$C$12-scaling_params!$B$12)))+MAX(0,MIN(1,(V3452-scaling_params!$B$13)/(scaling_params!$C$13-scaling_params!$B$13))))/2</f>
        <v>0.2886363636</v>
      </c>
      <c r="AC3452" s="13">
        <f>(scaling_params!$G$2*X3452+scaling_params!$G$3*Y3452+scaling_params!$G$4*Z3452+scaling_params!$G$5*AA3452+scaling_params!$G$6*AB3452)*100</f>
        <v>42.42786982</v>
      </c>
      <c r="AD3452" s="11" t="s">
        <v>684</v>
      </c>
      <c r="AE3452" s="11">
        <f t="shared" si="2"/>
        <v>1</v>
      </c>
    </row>
    <row r="3453" ht="15.75" customHeight="1">
      <c r="A3453" s="11" t="s">
        <v>911</v>
      </c>
      <c r="B3453" s="11" t="s">
        <v>886</v>
      </c>
      <c r="C3453" s="11" t="s">
        <v>267</v>
      </c>
      <c r="D3453" s="11" t="s">
        <v>170</v>
      </c>
      <c r="E3453" s="12">
        <v>2025.0</v>
      </c>
      <c r="F3453" s="11" t="s">
        <v>166</v>
      </c>
      <c r="G3453" s="11" t="s">
        <v>172</v>
      </c>
      <c r="H3453" s="11">
        <v>5.0</v>
      </c>
      <c r="I3453" s="13">
        <v>11.4</v>
      </c>
      <c r="J3453" s="11">
        <v>0.0</v>
      </c>
      <c r="K3453" s="13">
        <v>2.7</v>
      </c>
      <c r="L3453" s="13">
        <v>6.7</v>
      </c>
      <c r="M3453" s="11">
        <v>-12.0</v>
      </c>
      <c r="N3453" s="14">
        <v>0.74</v>
      </c>
      <c r="O3453" s="13">
        <v>67.4</v>
      </c>
      <c r="P3453" s="13">
        <v>7.7</v>
      </c>
      <c r="Q3453" s="13">
        <v>15.6</v>
      </c>
      <c r="R3453" s="13">
        <v>11.9</v>
      </c>
      <c r="S3453" s="13">
        <v>3.2</v>
      </c>
      <c r="T3453" s="13">
        <v>3.0</v>
      </c>
      <c r="U3453" s="13">
        <v>1.6</v>
      </c>
      <c r="V3453" s="13">
        <v>62.3</v>
      </c>
      <c r="W3453" s="11" t="str">
        <f t="shared" si="1"/>
        <v>Benchmark|Sabadell|Risk|2025</v>
      </c>
      <c r="X3453" s="15">
        <f>(MAX(0,MIN(1,1-(K3453-scaling_params!$B$2)/(scaling_params!$C$2-scaling_params!$B$2)))+MAX(0,MIN(1,(L3453-scaling_params!$B$3)/(scaling_params!$C$3-scaling_params!$B$3))))/2</f>
        <v>0.4887254902</v>
      </c>
      <c r="Y3453" s="15">
        <f>(MAX(0,MIN(1,(M3453-scaling_params!$B$4)/(scaling_params!$C$4-scaling_params!$B$4)))+MAX(0,MIN(1,(N3453-scaling_params!$B$5)/(scaling_params!$C$5-scaling_params!$B$5))))/2</f>
        <v>0.3791666667</v>
      </c>
      <c r="Z3453" s="15">
        <f>(MAX(0,MIN(1,(O3453-scaling_params!$B$6)/(scaling_params!$C$6-scaling_params!$B$6)))+MAX(0,MIN(1,1-(P3453-scaling_params!$B$7)/(scaling_params!$C$7-scaling_params!$B$7)))+MAX(0,MIN(1,(T3453-scaling_params!$B$11)/(scaling_params!$C$11-scaling_params!$B$11))))/3</f>
        <v>0.4562100998</v>
      </c>
      <c r="AA3453" s="15">
        <f>(MAX(0,MIN(1,1-(Q3453-scaling_params!$B$8)/(scaling_params!$C$8-scaling_params!$B$8)))+MAX(0,MIN(1,(R3453-scaling_params!$B$9)/(scaling_params!$C$9-scaling_params!$B$9)))+MAX(0,MIN(1,(S3453-scaling_params!$B$10)/(scaling_params!$C$10-scaling_params!$B$10))))/3</f>
        <v>0.4019720662</v>
      </c>
      <c r="AB3453" s="15">
        <f>(MAX(0,MIN(1,(U3453-scaling_params!$B$12)/(scaling_params!$C$12-scaling_params!$B$12)))+MAX(0,MIN(1,(V3453-scaling_params!$B$13)/(scaling_params!$C$13-scaling_params!$B$13))))/2</f>
        <v>0.3218181818</v>
      </c>
      <c r="AC3453" s="13">
        <f>(scaling_params!$G$2*X3453+scaling_params!$G$3*Y3453+scaling_params!$G$4*Z3453+scaling_params!$G$5*AA3453+scaling_params!$G$6*AB3453)*100</f>
        <v>41.98856594</v>
      </c>
      <c r="AD3453" s="11" t="s">
        <v>684</v>
      </c>
      <c r="AE3453" s="11">
        <f t="shared" si="2"/>
        <v>1</v>
      </c>
    </row>
    <row r="3454" ht="15.75" customHeight="1">
      <c r="A3454" s="11" t="s">
        <v>912</v>
      </c>
      <c r="B3454" s="11" t="s">
        <v>886</v>
      </c>
      <c r="C3454" s="11" t="s">
        <v>267</v>
      </c>
      <c r="D3454" s="11" t="s">
        <v>177</v>
      </c>
      <c r="E3454" s="12">
        <v>2024.0</v>
      </c>
      <c r="F3454" s="11" t="s">
        <v>166</v>
      </c>
      <c r="G3454" s="11" t="s">
        <v>167</v>
      </c>
      <c r="H3454" s="11">
        <v>2.0</v>
      </c>
      <c r="I3454" s="13">
        <v>11.9</v>
      </c>
      <c r="J3454" s="11">
        <v>0.0</v>
      </c>
      <c r="K3454" s="13">
        <v>3.0</v>
      </c>
      <c r="L3454" s="13">
        <v>6.2</v>
      </c>
      <c r="M3454" s="11">
        <v>5.0</v>
      </c>
      <c r="N3454" s="14">
        <v>0.86</v>
      </c>
      <c r="O3454" s="13">
        <v>70.7</v>
      </c>
      <c r="P3454" s="13">
        <v>7.3</v>
      </c>
      <c r="Q3454" s="13">
        <v>15.6</v>
      </c>
      <c r="R3454" s="13">
        <v>10.9</v>
      </c>
      <c r="S3454" s="13">
        <v>2.9</v>
      </c>
      <c r="T3454" s="13">
        <v>2.9</v>
      </c>
      <c r="U3454" s="13">
        <v>1.7</v>
      </c>
      <c r="V3454" s="13">
        <v>63.3</v>
      </c>
      <c r="W3454" s="11" t="str">
        <f t="shared" si="1"/>
        <v>Benchmark|Sabadell|Retail|2024</v>
      </c>
      <c r="X3454" s="15">
        <f>(MAX(0,MIN(1,1-(K3454-scaling_params!$B$2)/(scaling_params!$C$2-scaling_params!$B$2)))+MAX(0,MIN(1,(L3454-scaling_params!$B$3)/(scaling_params!$C$3-scaling_params!$B$3))))/2</f>
        <v>0.4019607843</v>
      </c>
      <c r="Y3454" s="15">
        <f>(MAX(0,MIN(1,(M3454-scaling_params!$B$4)/(scaling_params!$C$4-scaling_params!$B$4)))+MAX(0,MIN(1,(N3454-scaling_params!$B$5)/(scaling_params!$C$5-scaling_params!$B$5))))/2</f>
        <v>0.6101190476</v>
      </c>
      <c r="Z3454" s="15">
        <f>(MAX(0,MIN(1,(O3454-scaling_params!$B$6)/(scaling_params!$C$6-scaling_params!$B$6)))+MAX(0,MIN(1,1-(P3454-scaling_params!$B$7)/(scaling_params!$C$7-scaling_params!$B$7)))+MAX(0,MIN(1,(T3454-scaling_params!$B$11)/(scaling_params!$C$11-scaling_params!$B$11))))/3</f>
        <v>0.5371777718</v>
      </c>
      <c r="AA3454" s="15">
        <f>(MAX(0,MIN(1,1-(Q3454-scaling_params!$B$8)/(scaling_params!$C$8-scaling_params!$B$8)))+MAX(0,MIN(1,(R3454-scaling_params!$B$9)/(scaling_params!$C$9-scaling_params!$B$9)))+MAX(0,MIN(1,(S3454-scaling_params!$B$10)/(scaling_params!$C$10-scaling_params!$B$10))))/3</f>
        <v>0.3303662086</v>
      </c>
      <c r="AB3454" s="15">
        <f>(MAX(0,MIN(1,(U3454-scaling_params!$B$12)/(scaling_params!$C$12-scaling_params!$B$12)))+MAX(0,MIN(1,(V3454-scaling_params!$B$13)/(scaling_params!$C$13-scaling_params!$B$13))))/2</f>
        <v>0.3559090909</v>
      </c>
      <c r="AC3454" s="13">
        <f>(scaling_params!$G$2*X3454+scaling_params!$G$3*Y3454+scaling_params!$G$4*Z3454+scaling_params!$G$5*AA3454+scaling_params!$G$6*AB3454)*100</f>
        <v>46.42172623</v>
      </c>
      <c r="AD3454" s="11" t="s">
        <v>684</v>
      </c>
      <c r="AE3454" s="11">
        <f t="shared" si="2"/>
        <v>1</v>
      </c>
    </row>
    <row r="3455" ht="15.75" customHeight="1">
      <c r="A3455" s="11" t="s">
        <v>912</v>
      </c>
      <c r="B3455" s="11" t="s">
        <v>886</v>
      </c>
      <c r="C3455" s="11" t="s">
        <v>267</v>
      </c>
      <c r="D3455" s="11" t="s">
        <v>177</v>
      </c>
      <c r="E3455" s="12">
        <v>2025.0</v>
      </c>
      <c r="F3455" s="11" t="s">
        <v>166</v>
      </c>
      <c r="G3455" s="11" t="s">
        <v>167</v>
      </c>
      <c r="H3455" s="11">
        <v>2.0</v>
      </c>
      <c r="I3455" s="13">
        <v>11.4</v>
      </c>
      <c r="J3455" s="11">
        <v>0.0</v>
      </c>
      <c r="K3455" s="13">
        <v>3.4</v>
      </c>
      <c r="L3455" s="13">
        <v>6.4</v>
      </c>
      <c r="M3455" s="11">
        <v>-1.0</v>
      </c>
      <c r="N3455" s="14">
        <v>0.8</v>
      </c>
      <c r="O3455" s="13">
        <v>67.0</v>
      </c>
      <c r="P3455" s="13">
        <v>7.1</v>
      </c>
      <c r="Q3455" s="13">
        <v>14.2</v>
      </c>
      <c r="R3455" s="13">
        <v>12.9</v>
      </c>
      <c r="S3455" s="13">
        <v>3.5</v>
      </c>
      <c r="T3455" s="13">
        <v>3.6</v>
      </c>
      <c r="U3455" s="13">
        <v>1.5</v>
      </c>
      <c r="V3455" s="13">
        <v>75.2</v>
      </c>
      <c r="W3455" s="11" t="str">
        <f t="shared" si="1"/>
        <v>Benchmark|Sabadell|Retail|2025</v>
      </c>
      <c r="X3455" s="15">
        <f>(MAX(0,MIN(1,1-(K3455-scaling_params!$B$2)/(scaling_params!$C$2-scaling_params!$B$2)))+MAX(0,MIN(1,(L3455-scaling_params!$B$3)/(scaling_params!$C$3-scaling_params!$B$3))))/2</f>
        <v>0.35</v>
      </c>
      <c r="Y3455" s="15">
        <f>(MAX(0,MIN(1,(M3455-scaling_params!$B$4)/(scaling_params!$C$4-scaling_params!$B$4)))+MAX(0,MIN(1,(N3455-scaling_params!$B$5)/(scaling_params!$C$5-scaling_params!$B$5))))/2</f>
        <v>0.506547619</v>
      </c>
      <c r="Z3455" s="15">
        <f>(MAX(0,MIN(1,(O3455-scaling_params!$B$6)/(scaling_params!$C$6-scaling_params!$B$6)))+MAX(0,MIN(1,1-(P3455-scaling_params!$B$7)/(scaling_params!$C$7-scaling_params!$B$7)))+MAX(0,MIN(1,(T3455-scaling_params!$B$11)/(scaling_params!$C$11-scaling_params!$B$11))))/3</f>
        <v>0.5608063509</v>
      </c>
      <c r="AA3455" s="15">
        <f>(MAX(0,MIN(1,1-(Q3455-scaling_params!$B$8)/(scaling_params!$C$8-scaling_params!$B$8)))+MAX(0,MIN(1,(R3455-scaling_params!$B$9)/(scaling_params!$C$9-scaling_params!$B$9)))+MAX(0,MIN(1,(S3455-scaling_params!$B$10)/(scaling_params!$C$10-scaling_params!$B$10))))/3</f>
        <v>0.5266082267</v>
      </c>
      <c r="AB3455" s="15">
        <f>(MAX(0,MIN(1,(U3455-scaling_params!$B$12)/(scaling_params!$C$12-scaling_params!$B$12)))+MAX(0,MIN(1,(V3455-scaling_params!$B$13)/(scaling_params!$C$13-scaling_params!$B$13))))/2</f>
        <v>0.4140909091</v>
      </c>
      <c r="AC3455" s="13">
        <f>(scaling_params!$G$2*X3455+scaling_params!$G$3*Y3455+scaling_params!$G$4*Z3455+scaling_params!$G$5*AA3455+scaling_params!$G$6*AB3455)*100</f>
        <v>47.46239581</v>
      </c>
      <c r="AD3455" s="11" t="s">
        <v>684</v>
      </c>
      <c r="AE3455" s="11">
        <f t="shared" si="2"/>
        <v>1</v>
      </c>
    </row>
    <row r="3456" ht="15.75" customHeight="1">
      <c r="A3456" s="11" t="s">
        <v>913</v>
      </c>
      <c r="B3456" s="11" t="s">
        <v>886</v>
      </c>
      <c r="C3456" s="11" t="s">
        <v>267</v>
      </c>
      <c r="D3456" s="11" t="s">
        <v>165</v>
      </c>
      <c r="E3456" s="12">
        <v>2024.0</v>
      </c>
      <c r="F3456" s="11" t="s">
        <v>166</v>
      </c>
      <c r="G3456" s="11" t="s">
        <v>167</v>
      </c>
      <c r="H3456" s="11">
        <v>1.0</v>
      </c>
      <c r="I3456" s="13">
        <v>11.9</v>
      </c>
      <c r="J3456" s="11">
        <v>1.0</v>
      </c>
      <c r="K3456" s="13">
        <v>3.5</v>
      </c>
      <c r="L3456" s="13">
        <v>4.1</v>
      </c>
      <c r="M3456" s="11">
        <v>-15.0</v>
      </c>
      <c r="N3456" s="14">
        <v>0.57</v>
      </c>
      <c r="O3456" s="13">
        <v>65.4</v>
      </c>
      <c r="P3456" s="13">
        <v>7.5</v>
      </c>
      <c r="Q3456" s="13">
        <v>18.4</v>
      </c>
      <c r="R3456" s="13">
        <v>12.8</v>
      </c>
      <c r="S3456" s="13">
        <v>1.6</v>
      </c>
      <c r="T3456" s="13">
        <v>1.7</v>
      </c>
      <c r="U3456" s="13">
        <v>1.4</v>
      </c>
      <c r="V3456" s="13">
        <v>43.4</v>
      </c>
      <c r="W3456" s="11" t="str">
        <f t="shared" si="1"/>
        <v>Benchmark|Sabadell|Operations|2024</v>
      </c>
      <c r="X3456" s="15">
        <f>(MAX(0,MIN(1,1-(K3456-scaling_params!$B$2)/(scaling_params!$C$2-scaling_params!$B$2)))+MAX(0,MIN(1,(L3456-scaling_params!$B$3)/(scaling_params!$C$3-scaling_params!$B$3))))/2</f>
        <v>0.1642156863</v>
      </c>
      <c r="Y3456" s="15">
        <f>(MAX(0,MIN(1,(M3456-scaling_params!$B$4)/(scaling_params!$C$4-scaling_params!$B$4)))+MAX(0,MIN(1,(N3456-scaling_params!$B$5)/(scaling_params!$C$5-scaling_params!$B$5))))/2</f>
        <v>0.1523809524</v>
      </c>
      <c r="Z3456" s="15">
        <f>(MAX(0,MIN(1,(O3456-scaling_params!$B$6)/(scaling_params!$C$6-scaling_params!$B$6)))+MAX(0,MIN(1,1-(P3456-scaling_params!$B$7)/(scaling_params!$C$7-scaling_params!$B$7)))+MAX(0,MIN(1,(T3456-scaling_params!$B$11)/(scaling_params!$C$11-scaling_params!$B$11))))/3</f>
        <v>0.3174152937</v>
      </c>
      <c r="AA3456" s="15">
        <f>(MAX(0,MIN(1,1-(Q3456-scaling_params!$B$8)/(scaling_params!$C$8-scaling_params!$B$8)))+MAX(0,MIN(1,(R3456-scaling_params!$B$9)/(scaling_params!$C$9-scaling_params!$B$9)))+MAX(0,MIN(1,(S3456-scaling_params!$B$10)/(scaling_params!$C$10-scaling_params!$B$10))))/3</f>
        <v>0.1770233985</v>
      </c>
      <c r="AB3456" s="15">
        <f>(MAX(0,MIN(1,(U3456-scaling_params!$B$12)/(scaling_params!$C$12-scaling_params!$B$12)))+MAX(0,MIN(1,(V3456-scaling_params!$B$13)/(scaling_params!$C$13-scaling_params!$B$13))))/2</f>
        <v>0.1</v>
      </c>
      <c r="AC3456" s="13">
        <f>(scaling_params!$G$2*X3456+scaling_params!$G$3*Y3456+scaling_params!$G$4*Z3456+scaling_params!$G$5*AA3456+scaling_params!$G$6*AB3456)*100</f>
        <v>19.19489222</v>
      </c>
      <c r="AD3456" s="11" t="s">
        <v>684</v>
      </c>
      <c r="AE3456" s="11">
        <f t="shared" si="2"/>
        <v>1</v>
      </c>
    </row>
    <row r="3457" ht="15.75" customHeight="1">
      <c r="A3457" s="11" t="s">
        <v>913</v>
      </c>
      <c r="B3457" s="11" t="s">
        <v>886</v>
      </c>
      <c r="C3457" s="11" t="s">
        <v>267</v>
      </c>
      <c r="D3457" s="11" t="s">
        <v>165</v>
      </c>
      <c r="E3457" s="12">
        <v>2025.0</v>
      </c>
      <c r="F3457" s="11" t="s">
        <v>166</v>
      </c>
      <c r="G3457" s="11" t="s">
        <v>167</v>
      </c>
      <c r="H3457" s="11">
        <v>1.0</v>
      </c>
      <c r="I3457" s="13">
        <v>11.4</v>
      </c>
      <c r="J3457" s="11">
        <v>0.0</v>
      </c>
      <c r="K3457" s="13">
        <v>3.1</v>
      </c>
      <c r="L3457" s="13">
        <v>4.3</v>
      </c>
      <c r="M3457" s="11">
        <v>-17.0</v>
      </c>
      <c r="N3457" s="14">
        <v>0.66</v>
      </c>
      <c r="O3457" s="13">
        <v>64.5</v>
      </c>
      <c r="P3457" s="13">
        <v>7.3</v>
      </c>
      <c r="Q3457" s="13">
        <v>16.3</v>
      </c>
      <c r="R3457" s="13">
        <v>11.7</v>
      </c>
      <c r="S3457" s="13">
        <v>2.6</v>
      </c>
      <c r="T3457" s="13">
        <v>2.3</v>
      </c>
      <c r="U3457" s="13">
        <v>1.6</v>
      </c>
      <c r="V3457" s="13">
        <v>54.1</v>
      </c>
      <c r="W3457" s="11" t="str">
        <f t="shared" si="1"/>
        <v>Benchmark|Sabadell|Operations|2025</v>
      </c>
      <c r="X3457" s="15">
        <f>(MAX(0,MIN(1,1-(K3457-scaling_params!$B$2)/(scaling_params!$C$2-scaling_params!$B$2)))+MAX(0,MIN(1,(L3457-scaling_params!$B$3)/(scaling_params!$C$3-scaling_params!$B$3))))/2</f>
        <v>0.2455882353</v>
      </c>
      <c r="Y3457" s="15">
        <f>(MAX(0,MIN(1,(M3457-scaling_params!$B$4)/(scaling_params!$C$4-scaling_params!$B$4)))+MAX(0,MIN(1,(N3457-scaling_params!$B$5)/(scaling_params!$C$5-scaling_params!$B$5))))/2</f>
        <v>0.2553571429</v>
      </c>
      <c r="Z3457" s="15">
        <f>(MAX(0,MIN(1,(O3457-scaling_params!$B$6)/(scaling_params!$C$6-scaling_params!$B$6)))+MAX(0,MIN(1,1-(P3457-scaling_params!$B$7)/(scaling_params!$C$7-scaling_params!$B$7)))+MAX(0,MIN(1,(T3457-scaling_params!$B$11)/(scaling_params!$C$11-scaling_params!$B$11))))/3</f>
        <v>0.3777246837</v>
      </c>
      <c r="AA3457" s="15">
        <f>(MAX(0,MIN(1,1-(Q3457-scaling_params!$B$8)/(scaling_params!$C$8-scaling_params!$B$8)))+MAX(0,MIN(1,(R3457-scaling_params!$B$9)/(scaling_params!$C$9-scaling_params!$B$9)))+MAX(0,MIN(1,(S3457-scaling_params!$B$10)/(scaling_params!$C$10-scaling_params!$B$10))))/3</f>
        <v>0.3081945667</v>
      </c>
      <c r="AB3457" s="15">
        <f>(MAX(0,MIN(1,(U3457-scaling_params!$B$12)/(scaling_params!$C$12-scaling_params!$B$12)))+MAX(0,MIN(1,(V3457-scaling_params!$B$13)/(scaling_params!$C$13-scaling_params!$B$13))))/2</f>
        <v>0.2472727273</v>
      </c>
      <c r="AC3457" s="13">
        <f>(scaling_params!$G$2*X3457+scaling_params!$G$3*Y3457+scaling_params!$G$4*Z3457+scaling_params!$G$5*AA3457+scaling_params!$G$6*AB3457)*100</f>
        <v>28.99078901</v>
      </c>
      <c r="AD3457" s="11" t="s">
        <v>684</v>
      </c>
      <c r="AE3457" s="11">
        <f t="shared" si="2"/>
        <v>1</v>
      </c>
    </row>
    <row r="3458" ht="15.75" customHeight="1">
      <c r="A3458" s="11" t="s">
        <v>914</v>
      </c>
      <c r="B3458" s="11" t="s">
        <v>886</v>
      </c>
      <c r="C3458" s="11" t="s">
        <v>267</v>
      </c>
      <c r="D3458" s="11" t="s">
        <v>165</v>
      </c>
      <c r="E3458" s="12">
        <v>2024.0</v>
      </c>
      <c r="F3458" s="11" t="s">
        <v>171</v>
      </c>
      <c r="G3458" s="11" t="s">
        <v>172</v>
      </c>
      <c r="H3458" s="11">
        <v>3.0</v>
      </c>
      <c r="I3458" s="13">
        <v>11.9</v>
      </c>
      <c r="J3458" s="11">
        <v>0.0</v>
      </c>
      <c r="K3458" s="13">
        <v>3.5</v>
      </c>
      <c r="L3458" s="13">
        <v>6.1</v>
      </c>
      <c r="M3458" s="11">
        <v>-19.0</v>
      </c>
      <c r="N3458" s="14">
        <v>0.77</v>
      </c>
      <c r="O3458" s="13">
        <v>65.4</v>
      </c>
      <c r="P3458" s="13">
        <v>7.5</v>
      </c>
      <c r="Q3458" s="13">
        <v>18.4</v>
      </c>
      <c r="R3458" s="13">
        <v>12.8</v>
      </c>
      <c r="S3458" s="13">
        <v>3.2</v>
      </c>
      <c r="T3458" s="13">
        <v>3.3</v>
      </c>
      <c r="U3458" s="13">
        <v>1.4</v>
      </c>
      <c r="V3458" s="13">
        <v>69.1</v>
      </c>
      <c r="W3458" s="11" t="str">
        <f t="shared" si="1"/>
        <v>Benchmark|Sabadell|Operations|2024</v>
      </c>
      <c r="X3458" s="15">
        <f>(MAX(0,MIN(1,1-(K3458-scaling_params!$B$2)/(scaling_params!$C$2-scaling_params!$B$2)))+MAX(0,MIN(1,(L3458-scaling_params!$B$3)/(scaling_params!$C$3-scaling_params!$B$3))))/2</f>
        <v>0.3112745098</v>
      </c>
      <c r="Y3458" s="15">
        <f>(MAX(0,MIN(1,(M3458-scaling_params!$B$4)/(scaling_params!$C$4-scaling_params!$B$4)))+MAX(0,MIN(1,(N3458-scaling_params!$B$5)/(scaling_params!$C$5-scaling_params!$B$5))))/2</f>
        <v>0.3833333333</v>
      </c>
      <c r="Z3458" s="15">
        <f>(MAX(0,MIN(1,(O3458-scaling_params!$B$6)/(scaling_params!$C$6-scaling_params!$B$6)))+MAX(0,MIN(1,1-(P3458-scaling_params!$B$7)/(scaling_params!$C$7-scaling_params!$B$7)))+MAX(0,MIN(1,(T3458-scaling_params!$B$11)/(scaling_params!$C$11-scaling_params!$B$11))))/3</f>
        <v>0.469796246</v>
      </c>
      <c r="AA3458" s="15">
        <f>(MAX(0,MIN(1,1-(Q3458-scaling_params!$B$8)/(scaling_params!$C$8-scaling_params!$B$8)))+MAX(0,MIN(1,(R3458-scaling_params!$B$9)/(scaling_params!$C$9-scaling_params!$B$9)))+MAX(0,MIN(1,(S3458-scaling_params!$B$10)/(scaling_params!$C$10-scaling_params!$B$10))))/3</f>
        <v>0.3338861436</v>
      </c>
      <c r="AB3458" s="15">
        <f>(MAX(0,MIN(1,(U3458-scaling_params!$B$12)/(scaling_params!$C$12-scaling_params!$B$12)))+MAX(0,MIN(1,(V3458-scaling_params!$B$13)/(scaling_params!$C$13-scaling_params!$B$13))))/2</f>
        <v>0.3336363636</v>
      </c>
      <c r="AC3458" s="13">
        <f>(scaling_params!$G$2*X3458+scaling_params!$G$3*Y3458+scaling_params!$G$4*Z3458+scaling_params!$G$5*AA3458+scaling_params!$G$6*AB3458)*100</f>
        <v>37.17680131</v>
      </c>
      <c r="AD3458" s="11" t="s">
        <v>684</v>
      </c>
      <c r="AE3458" s="11">
        <f t="shared" si="2"/>
        <v>1</v>
      </c>
    </row>
    <row r="3459" ht="15.75" customHeight="1">
      <c r="A3459" s="11" t="s">
        <v>914</v>
      </c>
      <c r="B3459" s="11" t="s">
        <v>886</v>
      </c>
      <c r="C3459" s="11" t="s">
        <v>267</v>
      </c>
      <c r="D3459" s="11" t="s">
        <v>165</v>
      </c>
      <c r="E3459" s="12">
        <v>2025.0</v>
      </c>
      <c r="F3459" s="11" t="s">
        <v>171</v>
      </c>
      <c r="G3459" s="11" t="s">
        <v>172</v>
      </c>
      <c r="H3459" s="11">
        <v>3.0</v>
      </c>
      <c r="I3459" s="13">
        <v>11.4</v>
      </c>
      <c r="J3459" s="11">
        <v>0.0</v>
      </c>
      <c r="K3459" s="13">
        <v>3.1</v>
      </c>
      <c r="L3459" s="13">
        <v>6.4</v>
      </c>
      <c r="M3459" s="11">
        <v>5.0</v>
      </c>
      <c r="N3459" s="14">
        <v>0.77</v>
      </c>
      <c r="O3459" s="13">
        <v>64.5</v>
      </c>
      <c r="P3459" s="13">
        <v>7.3</v>
      </c>
      <c r="Q3459" s="13">
        <v>16.3</v>
      </c>
      <c r="R3459" s="13">
        <v>11.7</v>
      </c>
      <c r="S3459" s="13">
        <v>3.2</v>
      </c>
      <c r="T3459" s="13">
        <v>3.1</v>
      </c>
      <c r="U3459" s="13">
        <v>1.6</v>
      </c>
      <c r="V3459" s="13">
        <v>68.2</v>
      </c>
      <c r="W3459" s="11" t="str">
        <f t="shared" si="1"/>
        <v>Benchmark|Sabadell|Operations|2025</v>
      </c>
      <c r="X3459" s="15">
        <f>(MAX(0,MIN(1,1-(K3459-scaling_params!$B$2)/(scaling_params!$C$2-scaling_params!$B$2)))+MAX(0,MIN(1,(L3459-scaling_params!$B$3)/(scaling_params!$C$3-scaling_params!$B$3))))/2</f>
        <v>0.4</v>
      </c>
      <c r="Y3459" s="15">
        <f>(MAX(0,MIN(1,(M3459-scaling_params!$B$4)/(scaling_params!$C$4-scaling_params!$B$4)))+MAX(0,MIN(1,(N3459-scaling_params!$B$5)/(scaling_params!$C$5-scaling_params!$B$5))))/2</f>
        <v>0.4976190476</v>
      </c>
      <c r="Z3459" s="15">
        <f>(MAX(0,MIN(1,(O3459-scaling_params!$B$6)/(scaling_params!$C$6-scaling_params!$B$6)))+MAX(0,MIN(1,1-(P3459-scaling_params!$B$7)/(scaling_params!$C$7-scaling_params!$B$7)))+MAX(0,MIN(1,(T3459-scaling_params!$B$11)/(scaling_params!$C$11-scaling_params!$B$11))))/3</f>
        <v>0.4539151599</v>
      </c>
      <c r="AA3459" s="15">
        <f>(MAX(0,MIN(1,1-(Q3459-scaling_params!$B$8)/(scaling_params!$C$8-scaling_params!$B$8)))+MAX(0,MIN(1,(R3459-scaling_params!$B$9)/(scaling_params!$C$9-scaling_params!$B$9)))+MAX(0,MIN(1,(S3459-scaling_params!$B$10)/(scaling_params!$C$10-scaling_params!$B$10))))/3</f>
        <v>0.3670180961</v>
      </c>
      <c r="AB3459" s="15">
        <f>(MAX(0,MIN(1,(U3459-scaling_params!$B$12)/(scaling_params!$C$12-scaling_params!$B$12)))+MAX(0,MIN(1,(V3459-scaling_params!$B$13)/(scaling_params!$C$13-scaling_params!$B$13))))/2</f>
        <v>0.3754545455</v>
      </c>
      <c r="AC3459" s="13">
        <f>(scaling_params!$G$2*X3459+scaling_params!$G$3*Y3459+scaling_params!$G$4*Z3459+scaling_params!$G$5*AA3459+scaling_params!$G$6*AB3459)*100</f>
        <v>42.650936</v>
      </c>
      <c r="AD3459" s="11" t="s">
        <v>684</v>
      </c>
      <c r="AE3459" s="11">
        <f t="shared" si="2"/>
        <v>1</v>
      </c>
    </row>
    <row r="3460" ht="15.75" customHeight="1">
      <c r="A3460" s="11" t="s">
        <v>915</v>
      </c>
      <c r="B3460" s="11" t="s">
        <v>886</v>
      </c>
      <c r="C3460" s="11" t="s">
        <v>267</v>
      </c>
      <c r="D3460" s="11" t="s">
        <v>177</v>
      </c>
      <c r="E3460" s="12">
        <v>2024.0</v>
      </c>
      <c r="F3460" s="11" t="s">
        <v>166</v>
      </c>
      <c r="G3460" s="11" t="s">
        <v>172</v>
      </c>
      <c r="H3460" s="11">
        <v>5.0</v>
      </c>
      <c r="I3460" s="13">
        <v>11.9</v>
      </c>
      <c r="J3460" s="11">
        <v>0.0</v>
      </c>
      <c r="K3460" s="13">
        <v>3.0</v>
      </c>
      <c r="L3460" s="13">
        <v>7.0</v>
      </c>
      <c r="M3460" s="11">
        <v>-4.0</v>
      </c>
      <c r="N3460" s="14">
        <v>0.77</v>
      </c>
      <c r="O3460" s="13">
        <v>70.7</v>
      </c>
      <c r="P3460" s="13">
        <v>7.3</v>
      </c>
      <c r="Q3460" s="13">
        <v>15.6</v>
      </c>
      <c r="R3460" s="13">
        <v>10.9</v>
      </c>
      <c r="S3460" s="13">
        <v>3.3</v>
      </c>
      <c r="T3460" s="13">
        <v>3.7</v>
      </c>
      <c r="U3460" s="13">
        <v>1.7</v>
      </c>
      <c r="V3460" s="13">
        <v>72.9</v>
      </c>
      <c r="W3460" s="11" t="str">
        <f t="shared" si="1"/>
        <v>Benchmark|Sabadell|Retail|2024</v>
      </c>
      <c r="X3460" s="15">
        <f>(MAX(0,MIN(1,1-(K3460-scaling_params!$B$2)/(scaling_params!$C$2-scaling_params!$B$2)))+MAX(0,MIN(1,(L3460-scaling_params!$B$3)/(scaling_params!$C$3-scaling_params!$B$3))))/2</f>
        <v>0.4607843137</v>
      </c>
      <c r="Y3460" s="15">
        <f>(MAX(0,MIN(1,(M3460-scaling_params!$B$4)/(scaling_params!$C$4-scaling_params!$B$4)))+MAX(0,MIN(1,(N3460-scaling_params!$B$5)/(scaling_params!$C$5-scaling_params!$B$5))))/2</f>
        <v>0.4547619048</v>
      </c>
      <c r="Z3460" s="15">
        <f>(MAX(0,MIN(1,(O3460-scaling_params!$B$6)/(scaling_params!$C$6-scaling_params!$B$6)))+MAX(0,MIN(1,1-(P3460-scaling_params!$B$7)/(scaling_params!$C$7-scaling_params!$B$7)))+MAX(0,MIN(1,(T3460-scaling_params!$B$11)/(scaling_params!$C$11-scaling_params!$B$11))))/3</f>
        <v>0.613368248</v>
      </c>
      <c r="AA3460" s="15">
        <f>(MAX(0,MIN(1,1-(Q3460-scaling_params!$B$8)/(scaling_params!$C$8-scaling_params!$B$8)))+MAX(0,MIN(1,(R3460-scaling_params!$B$9)/(scaling_params!$C$9-scaling_params!$B$9)))+MAX(0,MIN(1,(S3460-scaling_params!$B$10)/(scaling_params!$C$10-scaling_params!$B$10))))/3</f>
        <v>0.3695818949</v>
      </c>
      <c r="AB3460" s="15">
        <f>(MAX(0,MIN(1,(U3460-scaling_params!$B$12)/(scaling_params!$C$12-scaling_params!$B$12)))+MAX(0,MIN(1,(V3460-scaling_params!$B$13)/(scaling_params!$C$13-scaling_params!$B$13))))/2</f>
        <v>0.4431818182</v>
      </c>
      <c r="AC3460" s="13">
        <f>(scaling_params!$G$2*X3460+scaling_params!$G$3*Y3460+scaling_params!$G$4*Z3460+scaling_params!$G$5*AA3460+scaling_params!$G$6*AB3460)*100</f>
        <v>47.66367677</v>
      </c>
      <c r="AD3460" s="11" t="s">
        <v>684</v>
      </c>
      <c r="AE3460" s="11">
        <f t="shared" si="2"/>
        <v>1</v>
      </c>
    </row>
    <row r="3461" ht="15.75" customHeight="1">
      <c r="A3461" s="11" t="s">
        <v>915</v>
      </c>
      <c r="B3461" s="11" t="s">
        <v>886</v>
      </c>
      <c r="C3461" s="11" t="s">
        <v>267</v>
      </c>
      <c r="D3461" s="11" t="s">
        <v>177</v>
      </c>
      <c r="E3461" s="12">
        <v>2025.0</v>
      </c>
      <c r="F3461" s="11" t="s">
        <v>166</v>
      </c>
      <c r="G3461" s="11" t="s">
        <v>172</v>
      </c>
      <c r="H3461" s="11">
        <v>5.0</v>
      </c>
      <c r="I3461" s="13">
        <v>11.4</v>
      </c>
      <c r="J3461" s="11">
        <v>0.0</v>
      </c>
      <c r="K3461" s="13">
        <v>3.4</v>
      </c>
      <c r="L3461" s="13">
        <v>6.9</v>
      </c>
      <c r="M3461" s="11">
        <v>4.0</v>
      </c>
      <c r="N3461" s="14">
        <v>0.81</v>
      </c>
      <c r="O3461" s="13">
        <v>67.0</v>
      </c>
      <c r="P3461" s="13">
        <v>7.1</v>
      </c>
      <c r="Q3461" s="13">
        <v>14.2</v>
      </c>
      <c r="R3461" s="13">
        <v>12.9</v>
      </c>
      <c r="S3461" s="13">
        <v>3.3</v>
      </c>
      <c r="T3461" s="13">
        <v>3.5</v>
      </c>
      <c r="U3461" s="13">
        <v>1.5</v>
      </c>
      <c r="V3461" s="13">
        <v>59.9</v>
      </c>
      <c r="W3461" s="11" t="str">
        <f t="shared" si="1"/>
        <v>Benchmark|Sabadell|Retail|2025</v>
      </c>
      <c r="X3461" s="15">
        <f>(MAX(0,MIN(1,1-(K3461-scaling_params!$B$2)/(scaling_params!$C$2-scaling_params!$B$2)))+MAX(0,MIN(1,(L3461-scaling_params!$B$3)/(scaling_params!$C$3-scaling_params!$B$3))))/2</f>
        <v>0.3867647059</v>
      </c>
      <c r="Y3461" s="15">
        <f>(MAX(0,MIN(1,(M3461-scaling_params!$B$4)/(scaling_params!$C$4-scaling_params!$B$4)))+MAX(0,MIN(1,(N3461-scaling_params!$B$5)/(scaling_params!$C$5-scaling_params!$B$5))))/2</f>
        <v>0.5428571429</v>
      </c>
      <c r="Z3461" s="15">
        <f>(MAX(0,MIN(1,(O3461-scaling_params!$B$6)/(scaling_params!$C$6-scaling_params!$B$6)))+MAX(0,MIN(1,1-(P3461-scaling_params!$B$7)/(scaling_params!$C$7-scaling_params!$B$7)))+MAX(0,MIN(1,(T3461-scaling_params!$B$11)/(scaling_params!$C$11-scaling_params!$B$11))))/3</f>
        <v>0.5512825414</v>
      </c>
      <c r="AA3461" s="15">
        <f>(MAX(0,MIN(1,1-(Q3461-scaling_params!$B$8)/(scaling_params!$C$8-scaling_params!$B$8)))+MAX(0,MIN(1,(R3461-scaling_params!$B$9)/(scaling_params!$C$9-scaling_params!$B$9)))+MAX(0,MIN(1,(S3461-scaling_params!$B$10)/(scaling_params!$C$10-scaling_params!$B$10))))/3</f>
        <v>0.5070003836</v>
      </c>
      <c r="AB3461" s="15">
        <f>(MAX(0,MIN(1,(U3461-scaling_params!$B$12)/(scaling_params!$C$12-scaling_params!$B$12)))+MAX(0,MIN(1,(V3461-scaling_params!$B$13)/(scaling_params!$C$13-scaling_params!$B$13))))/2</f>
        <v>0.275</v>
      </c>
      <c r="AC3461" s="13">
        <f>(scaling_params!$G$2*X3461+scaling_params!$G$3*Y3461+scaling_params!$G$4*Z3461+scaling_params!$G$5*AA3461+scaling_params!$G$6*AB3461)*100</f>
        <v>46.96945992</v>
      </c>
      <c r="AD3461" s="11" t="s">
        <v>684</v>
      </c>
      <c r="AE3461" s="11">
        <f t="shared" si="2"/>
        <v>1</v>
      </c>
    </row>
    <row r="3462" ht="15.75" customHeight="1">
      <c r="A3462" s="11" t="s">
        <v>916</v>
      </c>
      <c r="B3462" s="11" t="s">
        <v>886</v>
      </c>
      <c r="C3462" s="11" t="s">
        <v>267</v>
      </c>
      <c r="D3462" s="11" t="s">
        <v>165</v>
      </c>
      <c r="E3462" s="12">
        <v>2024.0</v>
      </c>
      <c r="F3462" s="11" t="s">
        <v>166</v>
      </c>
      <c r="G3462" s="11" t="s">
        <v>175</v>
      </c>
      <c r="H3462" s="11">
        <v>5.0</v>
      </c>
      <c r="I3462" s="13">
        <v>11.9</v>
      </c>
      <c r="J3462" s="11">
        <v>0.0</v>
      </c>
      <c r="K3462" s="13">
        <v>3.5</v>
      </c>
      <c r="L3462" s="13">
        <v>6.8</v>
      </c>
      <c r="M3462" s="11">
        <v>29.0</v>
      </c>
      <c r="N3462" s="14">
        <v>0.83</v>
      </c>
      <c r="O3462" s="13">
        <v>65.4</v>
      </c>
      <c r="P3462" s="13">
        <v>7.5</v>
      </c>
      <c r="Q3462" s="13">
        <v>18.4</v>
      </c>
      <c r="R3462" s="13">
        <v>12.8</v>
      </c>
      <c r="S3462" s="13">
        <v>4.2</v>
      </c>
      <c r="T3462" s="13">
        <v>3.4</v>
      </c>
      <c r="U3462" s="13">
        <v>1.4</v>
      </c>
      <c r="V3462" s="13">
        <v>77.9</v>
      </c>
      <c r="W3462" s="11" t="str">
        <f t="shared" si="1"/>
        <v>Benchmark|Sabadell|Operations|2024</v>
      </c>
      <c r="X3462" s="15">
        <f>(MAX(0,MIN(1,1-(K3462-scaling_params!$B$2)/(scaling_params!$C$2-scaling_params!$B$2)))+MAX(0,MIN(1,(L3462-scaling_params!$B$3)/(scaling_params!$C$3-scaling_params!$B$3))))/2</f>
        <v>0.362745098</v>
      </c>
      <c r="Y3462" s="15">
        <f>(MAX(0,MIN(1,(M3462-scaling_params!$B$4)/(scaling_params!$C$4-scaling_params!$B$4)))+MAX(0,MIN(1,(N3462-scaling_params!$B$5)/(scaling_params!$C$5-scaling_params!$B$5))))/2</f>
        <v>0.6869047619</v>
      </c>
      <c r="Z3462" s="15">
        <f>(MAX(0,MIN(1,(O3462-scaling_params!$B$6)/(scaling_params!$C$6-scaling_params!$B$6)))+MAX(0,MIN(1,1-(P3462-scaling_params!$B$7)/(scaling_params!$C$7-scaling_params!$B$7)))+MAX(0,MIN(1,(T3462-scaling_params!$B$11)/(scaling_params!$C$11-scaling_params!$B$11))))/3</f>
        <v>0.4793200556</v>
      </c>
      <c r="AA3462" s="15">
        <f>(MAX(0,MIN(1,1-(Q3462-scaling_params!$B$8)/(scaling_params!$C$8-scaling_params!$B$8)))+MAX(0,MIN(1,(R3462-scaling_params!$B$9)/(scaling_params!$C$9-scaling_params!$B$9)))+MAX(0,MIN(1,(S3462-scaling_params!$B$10)/(scaling_params!$C$10-scaling_params!$B$10))))/3</f>
        <v>0.4319253593</v>
      </c>
      <c r="AB3462" s="15">
        <f>(MAX(0,MIN(1,(U3462-scaling_params!$B$12)/(scaling_params!$C$12-scaling_params!$B$12)))+MAX(0,MIN(1,(V3462-scaling_params!$B$13)/(scaling_params!$C$13-scaling_params!$B$13))))/2</f>
        <v>0.4136363636</v>
      </c>
      <c r="AC3462" s="13">
        <f>(scaling_params!$G$2*X3462+scaling_params!$G$3*Y3462+scaling_params!$G$4*Z3462+scaling_params!$G$5*AA3462+scaling_params!$G$6*AB3462)*100</f>
        <v>48.41358843</v>
      </c>
      <c r="AD3462" s="11" t="s">
        <v>684</v>
      </c>
      <c r="AE3462" s="11">
        <f t="shared" si="2"/>
        <v>1</v>
      </c>
    </row>
    <row r="3463" ht="15.75" customHeight="1">
      <c r="A3463" s="11" t="s">
        <v>916</v>
      </c>
      <c r="B3463" s="11" t="s">
        <v>886</v>
      </c>
      <c r="C3463" s="11" t="s">
        <v>267</v>
      </c>
      <c r="D3463" s="11" t="s">
        <v>165</v>
      </c>
      <c r="E3463" s="12">
        <v>2025.0</v>
      </c>
      <c r="F3463" s="11" t="s">
        <v>166</v>
      </c>
      <c r="G3463" s="11" t="s">
        <v>175</v>
      </c>
      <c r="H3463" s="11">
        <v>5.0</v>
      </c>
      <c r="I3463" s="13">
        <v>11.4</v>
      </c>
      <c r="J3463" s="11">
        <v>0.0</v>
      </c>
      <c r="K3463" s="13">
        <v>3.1</v>
      </c>
      <c r="L3463" s="13">
        <v>7.5</v>
      </c>
      <c r="M3463" s="11">
        <v>33.0</v>
      </c>
      <c r="N3463" s="14">
        <v>0.78</v>
      </c>
      <c r="O3463" s="13">
        <v>64.5</v>
      </c>
      <c r="P3463" s="13">
        <v>7.3</v>
      </c>
      <c r="Q3463" s="13">
        <v>16.3</v>
      </c>
      <c r="R3463" s="13">
        <v>11.7</v>
      </c>
      <c r="S3463" s="13">
        <v>3.4</v>
      </c>
      <c r="T3463" s="13">
        <v>4.4</v>
      </c>
      <c r="U3463" s="13">
        <v>1.6</v>
      </c>
      <c r="V3463" s="13">
        <v>78.2</v>
      </c>
      <c r="W3463" s="11" t="str">
        <f t="shared" si="1"/>
        <v>Benchmark|Sabadell|Operations|2025</v>
      </c>
      <c r="X3463" s="15">
        <f>(MAX(0,MIN(1,1-(K3463-scaling_params!$B$2)/(scaling_params!$C$2-scaling_params!$B$2)))+MAX(0,MIN(1,(L3463-scaling_params!$B$3)/(scaling_params!$C$3-scaling_params!$B$3))))/2</f>
        <v>0.4808823529</v>
      </c>
      <c r="Y3463" s="15">
        <f>(MAX(0,MIN(1,(M3463-scaling_params!$B$4)/(scaling_params!$C$4-scaling_params!$B$4)))+MAX(0,MIN(1,(N3463-scaling_params!$B$5)/(scaling_params!$C$5-scaling_params!$B$5))))/2</f>
        <v>0.643452381</v>
      </c>
      <c r="Z3463" s="15">
        <f>(MAX(0,MIN(1,(O3463-scaling_params!$B$6)/(scaling_params!$C$6-scaling_params!$B$6)))+MAX(0,MIN(1,1-(P3463-scaling_params!$B$7)/(scaling_params!$C$7-scaling_params!$B$7)))+MAX(0,MIN(1,(T3463-scaling_params!$B$11)/(scaling_params!$C$11-scaling_params!$B$11))))/3</f>
        <v>0.5777246837</v>
      </c>
      <c r="AA3463" s="15">
        <f>(MAX(0,MIN(1,1-(Q3463-scaling_params!$B$8)/(scaling_params!$C$8-scaling_params!$B$8)))+MAX(0,MIN(1,(R3463-scaling_params!$B$9)/(scaling_params!$C$9-scaling_params!$B$9)))+MAX(0,MIN(1,(S3463-scaling_params!$B$10)/(scaling_params!$C$10-scaling_params!$B$10))))/3</f>
        <v>0.3866259392</v>
      </c>
      <c r="AB3463" s="15">
        <f>(MAX(0,MIN(1,(U3463-scaling_params!$B$12)/(scaling_params!$C$12-scaling_params!$B$12)))+MAX(0,MIN(1,(V3463-scaling_params!$B$13)/(scaling_params!$C$13-scaling_params!$B$13))))/2</f>
        <v>0.4663636364</v>
      </c>
      <c r="AC3463" s="13">
        <f>(scaling_params!$G$2*X3463+scaling_params!$G$3*Y3463+scaling_params!$G$4*Z3463+scaling_params!$G$5*AA3463+scaling_params!$G$6*AB3463)*100</f>
        <v>52.30610375</v>
      </c>
      <c r="AD3463" s="11" t="s">
        <v>684</v>
      </c>
      <c r="AE3463" s="11">
        <f t="shared" si="2"/>
        <v>1</v>
      </c>
    </row>
    <row r="3464" ht="15.75" customHeight="1">
      <c r="A3464" s="11" t="s">
        <v>917</v>
      </c>
      <c r="B3464" s="11" t="s">
        <v>886</v>
      </c>
      <c r="C3464" s="11" t="s">
        <v>267</v>
      </c>
      <c r="D3464" s="11" t="s">
        <v>174</v>
      </c>
      <c r="E3464" s="12">
        <v>2024.0</v>
      </c>
      <c r="F3464" s="11" t="s">
        <v>166</v>
      </c>
      <c r="G3464" s="11" t="s">
        <v>175</v>
      </c>
      <c r="H3464" s="11">
        <v>1.0</v>
      </c>
      <c r="I3464" s="13">
        <v>11.9</v>
      </c>
      <c r="J3464" s="11">
        <v>0.0</v>
      </c>
      <c r="K3464" s="13">
        <v>3.5</v>
      </c>
      <c r="L3464" s="13">
        <v>6.3</v>
      </c>
      <c r="M3464" s="11">
        <v>-7.0</v>
      </c>
      <c r="N3464" s="14">
        <v>0.7</v>
      </c>
      <c r="O3464" s="13">
        <v>56.6</v>
      </c>
      <c r="P3464" s="13">
        <v>8.0</v>
      </c>
      <c r="Q3464" s="13">
        <v>18.2</v>
      </c>
      <c r="R3464" s="13">
        <v>10.4</v>
      </c>
      <c r="S3464" s="13">
        <v>2.2</v>
      </c>
      <c r="T3464" s="13">
        <v>1.9</v>
      </c>
      <c r="U3464" s="13">
        <v>1.0</v>
      </c>
      <c r="V3464" s="13">
        <v>55.1</v>
      </c>
      <c r="W3464" s="11" t="str">
        <f t="shared" si="1"/>
        <v>Benchmark|Sabadell|Digital|2024</v>
      </c>
      <c r="X3464" s="15">
        <f>(MAX(0,MIN(1,1-(K3464-scaling_params!$B$2)/(scaling_params!$C$2-scaling_params!$B$2)))+MAX(0,MIN(1,(L3464-scaling_params!$B$3)/(scaling_params!$C$3-scaling_params!$B$3))))/2</f>
        <v>0.3259803922</v>
      </c>
      <c r="Y3464" s="15">
        <f>(MAX(0,MIN(1,(M3464-scaling_params!$B$4)/(scaling_params!$C$4-scaling_params!$B$4)))+MAX(0,MIN(1,(N3464-scaling_params!$B$5)/(scaling_params!$C$5-scaling_params!$B$5))))/2</f>
        <v>0.3529761905</v>
      </c>
      <c r="Z3464" s="15">
        <f>(MAX(0,MIN(1,(O3464-scaling_params!$B$6)/(scaling_params!$C$6-scaling_params!$B$6)))+MAX(0,MIN(1,1-(P3464-scaling_params!$B$7)/(scaling_params!$C$7-scaling_params!$B$7)))+MAX(0,MIN(1,(T3464-scaling_params!$B$11)/(scaling_params!$C$11-scaling_params!$B$11))))/3</f>
        <v>0.1462033462</v>
      </c>
      <c r="AA3464" s="15">
        <f>(MAX(0,MIN(1,1-(Q3464-scaling_params!$B$8)/(scaling_params!$C$8-scaling_params!$B$8)))+MAX(0,MIN(1,(R3464-scaling_params!$B$9)/(scaling_params!$C$9-scaling_params!$B$9)))+MAX(0,MIN(1,(S3464-scaling_params!$B$10)/(scaling_params!$C$10-scaling_params!$B$10))))/3</f>
        <v>0.1421568627</v>
      </c>
      <c r="AB3464" s="15">
        <f>(MAX(0,MIN(1,(U3464-scaling_params!$B$12)/(scaling_params!$C$12-scaling_params!$B$12)))+MAX(0,MIN(1,(V3464-scaling_params!$B$13)/(scaling_params!$C$13-scaling_params!$B$13))))/2</f>
        <v>0.1063636364</v>
      </c>
      <c r="AC3464" s="13">
        <f>(scaling_params!$G$2*X3464+scaling_params!$G$3*Y3464+scaling_params!$G$4*Z3464+scaling_params!$G$5*AA3464+scaling_params!$G$6*AB3464)*100</f>
        <v>23.14831002</v>
      </c>
      <c r="AD3464" s="11" t="s">
        <v>684</v>
      </c>
      <c r="AE3464" s="11">
        <f t="shared" si="2"/>
        <v>1</v>
      </c>
    </row>
    <row r="3465" ht="15.75" customHeight="1">
      <c r="A3465" s="11" t="s">
        <v>917</v>
      </c>
      <c r="B3465" s="11" t="s">
        <v>886</v>
      </c>
      <c r="C3465" s="11" t="s">
        <v>267</v>
      </c>
      <c r="D3465" s="11" t="s">
        <v>174</v>
      </c>
      <c r="E3465" s="12">
        <v>2025.0</v>
      </c>
      <c r="F3465" s="11" t="s">
        <v>166</v>
      </c>
      <c r="G3465" s="11" t="s">
        <v>175</v>
      </c>
      <c r="H3465" s="11">
        <v>1.0</v>
      </c>
      <c r="I3465" s="13">
        <v>11.4</v>
      </c>
      <c r="J3465" s="11">
        <v>1.0</v>
      </c>
      <c r="K3465" s="13">
        <v>4.0</v>
      </c>
      <c r="L3465" s="13">
        <v>5.5</v>
      </c>
      <c r="M3465" s="11">
        <v>-11.0</v>
      </c>
      <c r="N3465" s="14">
        <v>0.65</v>
      </c>
      <c r="O3465" s="13">
        <v>65.0</v>
      </c>
      <c r="P3465" s="13">
        <v>9.2</v>
      </c>
      <c r="Q3465" s="13">
        <v>20.3</v>
      </c>
      <c r="R3465" s="13">
        <v>11.5</v>
      </c>
      <c r="S3465" s="13">
        <v>2.1</v>
      </c>
      <c r="T3465" s="13">
        <v>2.1</v>
      </c>
      <c r="U3465" s="13">
        <v>1.6</v>
      </c>
      <c r="V3465" s="13">
        <v>44.8</v>
      </c>
      <c r="W3465" s="11" t="str">
        <f t="shared" si="1"/>
        <v>Benchmark|Sabadell|Digital|2025</v>
      </c>
      <c r="X3465" s="15">
        <f>(MAX(0,MIN(1,1-(K3465-scaling_params!$B$2)/(scaling_params!$C$2-scaling_params!$B$2)))+MAX(0,MIN(1,(L3465-scaling_params!$B$3)/(scaling_params!$C$3-scaling_params!$B$3))))/2</f>
        <v>0.1838235294</v>
      </c>
      <c r="Y3465" s="15">
        <f>(MAX(0,MIN(1,(M3465-scaling_params!$B$4)/(scaling_params!$C$4-scaling_params!$B$4)))+MAX(0,MIN(1,(N3465-scaling_params!$B$5)/(scaling_params!$C$5-scaling_params!$B$5))))/2</f>
        <v>0.2714285714</v>
      </c>
      <c r="Z3465" s="15">
        <f>(MAX(0,MIN(1,(O3465-scaling_params!$B$6)/(scaling_params!$C$6-scaling_params!$B$6)))+MAX(0,MIN(1,1-(P3465-scaling_params!$B$7)/(scaling_params!$C$7-scaling_params!$B$7)))+MAX(0,MIN(1,(T3465-scaling_params!$B$11)/(scaling_params!$C$11-scaling_params!$B$11))))/3</f>
        <v>0.1957567185</v>
      </c>
      <c r="AA3465" s="15">
        <f>(MAX(0,MIN(1,1-(Q3465-scaling_params!$B$8)/(scaling_params!$C$8-scaling_params!$B$8)))+MAX(0,MIN(1,(R3465-scaling_params!$B$9)/(scaling_params!$C$9-scaling_params!$B$9)))+MAX(0,MIN(1,(S3465-scaling_params!$B$10)/(scaling_params!$C$10-scaling_params!$B$10))))/3</f>
        <v>0.09922098874</v>
      </c>
      <c r="AB3465" s="15">
        <f>(MAX(0,MIN(1,(U3465-scaling_params!$B$12)/(scaling_params!$C$12-scaling_params!$B$12)))+MAX(0,MIN(1,(V3465-scaling_params!$B$13)/(scaling_params!$C$13-scaling_params!$B$13))))/2</f>
        <v>0.1627272727</v>
      </c>
      <c r="AC3465" s="13">
        <f>(scaling_params!$G$2*X3465+scaling_params!$G$3*Y3465+scaling_params!$G$4*Z3465+scaling_params!$G$5*AA3465+scaling_params!$G$6*AB3465)*100</f>
        <v>18.96517848</v>
      </c>
      <c r="AD3465" s="11" t="s">
        <v>684</v>
      </c>
      <c r="AE3465" s="11">
        <f t="shared" si="2"/>
        <v>1</v>
      </c>
    </row>
    <row r="3466" ht="15.75" customHeight="1">
      <c r="A3466" s="11" t="s">
        <v>918</v>
      </c>
      <c r="B3466" s="11" t="s">
        <v>886</v>
      </c>
      <c r="C3466" s="11" t="s">
        <v>267</v>
      </c>
      <c r="D3466" s="11" t="s">
        <v>165</v>
      </c>
      <c r="E3466" s="12">
        <v>2024.0</v>
      </c>
      <c r="F3466" s="11" t="s">
        <v>171</v>
      </c>
      <c r="G3466" s="11" t="s">
        <v>184</v>
      </c>
      <c r="H3466" s="11">
        <v>2.0</v>
      </c>
      <c r="I3466" s="13">
        <v>11.9</v>
      </c>
      <c r="J3466" s="11">
        <v>0.0</v>
      </c>
      <c r="K3466" s="13">
        <v>3.5</v>
      </c>
      <c r="L3466" s="13">
        <v>5.7</v>
      </c>
      <c r="M3466" s="11">
        <v>-1.0</v>
      </c>
      <c r="N3466" s="14">
        <v>0.85</v>
      </c>
      <c r="O3466" s="13">
        <v>65.4</v>
      </c>
      <c r="P3466" s="13">
        <v>7.5</v>
      </c>
      <c r="Q3466" s="13">
        <v>18.4</v>
      </c>
      <c r="R3466" s="13">
        <v>12.8</v>
      </c>
      <c r="S3466" s="13">
        <v>3.4</v>
      </c>
      <c r="T3466" s="13">
        <v>3.6</v>
      </c>
      <c r="U3466" s="13">
        <v>1.4</v>
      </c>
      <c r="V3466" s="13">
        <v>70.2</v>
      </c>
      <c r="W3466" s="11" t="str">
        <f t="shared" si="1"/>
        <v>Benchmark|Sabadell|Operations|2024</v>
      </c>
      <c r="X3466" s="15">
        <f>(MAX(0,MIN(1,1-(K3466-scaling_params!$B$2)/(scaling_params!$C$2-scaling_params!$B$2)))+MAX(0,MIN(1,(L3466-scaling_params!$B$3)/(scaling_params!$C$3-scaling_params!$B$3))))/2</f>
        <v>0.2818627451</v>
      </c>
      <c r="Y3466" s="15">
        <f>(MAX(0,MIN(1,(M3466-scaling_params!$B$4)/(scaling_params!$C$4-scaling_params!$B$4)))+MAX(0,MIN(1,(N3466-scaling_params!$B$5)/(scaling_params!$C$5-scaling_params!$B$5))))/2</f>
        <v>0.569047619</v>
      </c>
      <c r="Z3466" s="15">
        <f>(MAX(0,MIN(1,(O3466-scaling_params!$B$6)/(scaling_params!$C$6-scaling_params!$B$6)))+MAX(0,MIN(1,1-(P3466-scaling_params!$B$7)/(scaling_params!$C$7-scaling_params!$B$7)))+MAX(0,MIN(1,(T3466-scaling_params!$B$11)/(scaling_params!$C$11-scaling_params!$B$11))))/3</f>
        <v>0.4983676746</v>
      </c>
      <c r="AA3466" s="15">
        <f>(MAX(0,MIN(1,1-(Q3466-scaling_params!$B$8)/(scaling_params!$C$8-scaling_params!$B$8)))+MAX(0,MIN(1,(R3466-scaling_params!$B$9)/(scaling_params!$C$9-scaling_params!$B$9)))+MAX(0,MIN(1,(S3466-scaling_params!$B$10)/(scaling_params!$C$10-scaling_params!$B$10))))/3</f>
        <v>0.3534939868</v>
      </c>
      <c r="AB3466" s="15">
        <f>(MAX(0,MIN(1,(U3466-scaling_params!$B$12)/(scaling_params!$C$12-scaling_params!$B$12)))+MAX(0,MIN(1,(V3466-scaling_params!$B$13)/(scaling_params!$C$13-scaling_params!$B$13))))/2</f>
        <v>0.3436363636</v>
      </c>
      <c r="AC3466" s="13">
        <f>(scaling_params!$G$2*X3466+scaling_params!$G$3*Y3466+scaling_params!$G$4*Z3466+scaling_params!$G$5*AA3466+scaling_params!$G$6*AB3466)*100</f>
        <v>41.98443717</v>
      </c>
      <c r="AD3466" s="11" t="s">
        <v>684</v>
      </c>
      <c r="AE3466" s="11">
        <f t="shared" si="2"/>
        <v>1</v>
      </c>
    </row>
    <row r="3467" ht="15.75" customHeight="1">
      <c r="A3467" s="11" t="s">
        <v>918</v>
      </c>
      <c r="B3467" s="11" t="s">
        <v>886</v>
      </c>
      <c r="C3467" s="11" t="s">
        <v>267</v>
      </c>
      <c r="D3467" s="11" t="s">
        <v>165</v>
      </c>
      <c r="E3467" s="12">
        <v>2025.0</v>
      </c>
      <c r="F3467" s="11" t="s">
        <v>171</v>
      </c>
      <c r="G3467" s="11" t="s">
        <v>184</v>
      </c>
      <c r="H3467" s="11">
        <v>2.0</v>
      </c>
      <c r="I3467" s="13">
        <v>11.4</v>
      </c>
      <c r="J3467" s="11">
        <v>0.0</v>
      </c>
      <c r="K3467" s="13">
        <v>3.1</v>
      </c>
      <c r="L3467" s="13">
        <v>4.5</v>
      </c>
      <c r="M3467" s="11">
        <v>-8.0</v>
      </c>
      <c r="N3467" s="14">
        <v>0.83</v>
      </c>
      <c r="O3467" s="13">
        <v>64.5</v>
      </c>
      <c r="P3467" s="13">
        <v>7.3</v>
      </c>
      <c r="Q3467" s="13">
        <v>16.3</v>
      </c>
      <c r="R3467" s="13">
        <v>11.7</v>
      </c>
      <c r="S3467" s="13">
        <v>3.2</v>
      </c>
      <c r="T3467" s="13">
        <v>3.3</v>
      </c>
      <c r="U3467" s="13">
        <v>1.6</v>
      </c>
      <c r="V3467" s="13">
        <v>57.9</v>
      </c>
      <c r="W3467" s="11" t="str">
        <f t="shared" si="1"/>
        <v>Benchmark|Sabadell|Operations|2025</v>
      </c>
      <c r="X3467" s="15">
        <f>(MAX(0,MIN(1,1-(K3467-scaling_params!$B$2)/(scaling_params!$C$2-scaling_params!$B$2)))+MAX(0,MIN(1,(L3467-scaling_params!$B$3)/(scaling_params!$C$3-scaling_params!$B$3))))/2</f>
        <v>0.2602941176</v>
      </c>
      <c r="Y3467" s="15">
        <f>(MAX(0,MIN(1,(M3467-scaling_params!$B$4)/(scaling_params!$C$4-scaling_params!$B$4)))+MAX(0,MIN(1,(N3467-scaling_params!$B$5)/(scaling_params!$C$5-scaling_params!$B$5))))/2</f>
        <v>0.5107142857</v>
      </c>
      <c r="Z3467" s="15">
        <f>(MAX(0,MIN(1,(O3467-scaling_params!$B$6)/(scaling_params!$C$6-scaling_params!$B$6)))+MAX(0,MIN(1,1-(P3467-scaling_params!$B$7)/(scaling_params!$C$7-scaling_params!$B$7)))+MAX(0,MIN(1,(T3467-scaling_params!$B$11)/(scaling_params!$C$11-scaling_params!$B$11))))/3</f>
        <v>0.4729627789</v>
      </c>
      <c r="AA3467" s="15">
        <f>(MAX(0,MIN(1,1-(Q3467-scaling_params!$B$8)/(scaling_params!$C$8-scaling_params!$B$8)))+MAX(0,MIN(1,(R3467-scaling_params!$B$9)/(scaling_params!$C$9-scaling_params!$B$9)))+MAX(0,MIN(1,(S3467-scaling_params!$B$10)/(scaling_params!$C$10-scaling_params!$B$10))))/3</f>
        <v>0.3670180961</v>
      </c>
      <c r="AB3467" s="15">
        <f>(MAX(0,MIN(1,(U3467-scaling_params!$B$12)/(scaling_params!$C$12-scaling_params!$B$12)))+MAX(0,MIN(1,(V3467-scaling_params!$B$13)/(scaling_params!$C$13-scaling_params!$B$13))))/2</f>
        <v>0.2818181818</v>
      </c>
      <c r="AC3467" s="13">
        <f>(scaling_params!$G$2*X3467+scaling_params!$G$3*Y3467+scaling_params!$G$4*Z3467+scaling_params!$G$5*AA3467+scaling_params!$G$6*AB3467)*100</f>
        <v>39.01829582</v>
      </c>
      <c r="AD3467" s="11" t="s">
        <v>684</v>
      </c>
      <c r="AE3467" s="11">
        <f t="shared" si="2"/>
        <v>1</v>
      </c>
    </row>
    <row r="3468" ht="15.75" customHeight="1">
      <c r="A3468" s="11" t="s">
        <v>919</v>
      </c>
      <c r="B3468" s="11" t="s">
        <v>886</v>
      </c>
      <c r="C3468" s="11" t="s">
        <v>328</v>
      </c>
      <c r="D3468" s="11" t="s">
        <v>170</v>
      </c>
      <c r="E3468" s="12">
        <v>2024.0</v>
      </c>
      <c r="F3468" s="11" t="s">
        <v>171</v>
      </c>
      <c r="G3468" s="11" t="s">
        <v>167</v>
      </c>
      <c r="H3468" s="11">
        <v>1.0</v>
      </c>
      <c r="I3468" s="13">
        <v>8.9</v>
      </c>
      <c r="J3468" s="11">
        <v>0.0</v>
      </c>
      <c r="K3468" s="13">
        <v>2.7</v>
      </c>
      <c r="L3468" s="13">
        <v>6.9</v>
      </c>
      <c r="M3468" s="11">
        <v>-2.0</v>
      </c>
      <c r="N3468" s="14">
        <v>0.82</v>
      </c>
      <c r="O3468" s="13">
        <v>70.9</v>
      </c>
      <c r="P3468" s="13">
        <v>6.3</v>
      </c>
      <c r="Q3468" s="13">
        <v>15.0</v>
      </c>
      <c r="R3468" s="13">
        <v>12.6</v>
      </c>
      <c r="S3468" s="13">
        <v>3.8</v>
      </c>
      <c r="T3468" s="13">
        <v>3.6</v>
      </c>
      <c r="U3468" s="13">
        <v>1.5</v>
      </c>
      <c r="V3468" s="13">
        <v>75.6</v>
      </c>
      <c r="W3468" s="11" t="str">
        <f t="shared" si="1"/>
        <v>Benchmark|Sabadell|Risk|2024</v>
      </c>
      <c r="X3468" s="15">
        <f>(MAX(0,MIN(1,1-(K3468-scaling_params!$B$2)/(scaling_params!$C$2-scaling_params!$B$2)))+MAX(0,MIN(1,(L3468-scaling_params!$B$3)/(scaling_params!$C$3-scaling_params!$B$3))))/2</f>
        <v>0.5034313725</v>
      </c>
      <c r="Y3468" s="15">
        <f>(MAX(0,MIN(1,(M3468-scaling_params!$B$4)/(scaling_params!$C$4-scaling_params!$B$4)))+MAX(0,MIN(1,(N3468-scaling_params!$B$5)/(scaling_params!$C$5-scaling_params!$B$5))))/2</f>
        <v>0.5267857143</v>
      </c>
      <c r="Z3468" s="15">
        <f>(MAX(0,MIN(1,(O3468-scaling_params!$B$6)/(scaling_params!$C$6-scaling_params!$B$6)))+MAX(0,MIN(1,1-(P3468-scaling_params!$B$7)/(scaling_params!$C$7-scaling_params!$B$7)))+MAX(0,MIN(1,(T3468-scaling_params!$B$11)/(scaling_params!$C$11-scaling_params!$B$11))))/3</f>
        <v>0.6972348586</v>
      </c>
      <c r="AA3468" s="15">
        <f>(MAX(0,MIN(1,1-(Q3468-scaling_params!$B$8)/(scaling_params!$C$8-scaling_params!$B$8)))+MAX(0,MIN(1,(R3468-scaling_params!$B$9)/(scaling_params!$C$9-scaling_params!$B$9)))+MAX(0,MIN(1,(S3468-scaling_params!$B$10)/(scaling_params!$C$10-scaling_params!$B$10))))/3</f>
        <v>0.5130587333</v>
      </c>
      <c r="AB3468" s="15">
        <f>(MAX(0,MIN(1,(U3468-scaling_params!$B$12)/(scaling_params!$C$12-scaling_params!$B$12)))+MAX(0,MIN(1,(V3468-scaling_params!$B$13)/(scaling_params!$C$13-scaling_params!$B$13))))/2</f>
        <v>0.4177272727</v>
      </c>
      <c r="AC3468" s="13">
        <f>(scaling_params!$G$2*X3468+scaling_params!$G$3*Y3468+scaling_params!$G$4*Z3468+scaling_params!$G$5*AA3468+scaling_params!$G$6*AB3468)*100</f>
        <v>54.55413624</v>
      </c>
      <c r="AD3468" s="11" t="s">
        <v>684</v>
      </c>
      <c r="AE3468" s="11">
        <f t="shared" si="2"/>
        <v>1</v>
      </c>
    </row>
    <row r="3469" ht="15.75" customHeight="1">
      <c r="A3469" s="11" t="s">
        <v>919</v>
      </c>
      <c r="B3469" s="11" t="s">
        <v>886</v>
      </c>
      <c r="C3469" s="11" t="s">
        <v>328</v>
      </c>
      <c r="D3469" s="11" t="s">
        <v>170</v>
      </c>
      <c r="E3469" s="12">
        <v>2025.0</v>
      </c>
      <c r="F3469" s="11" t="s">
        <v>171</v>
      </c>
      <c r="G3469" s="11" t="s">
        <v>167</v>
      </c>
      <c r="H3469" s="11">
        <v>1.0</v>
      </c>
      <c r="I3469" s="13">
        <v>8.6</v>
      </c>
      <c r="J3469" s="11">
        <v>0.0</v>
      </c>
      <c r="K3469" s="13">
        <v>2.7</v>
      </c>
      <c r="L3469" s="13">
        <v>6.9</v>
      </c>
      <c r="M3469" s="11">
        <v>14.0</v>
      </c>
      <c r="N3469" s="14">
        <v>0.81</v>
      </c>
      <c r="O3469" s="13">
        <v>67.4</v>
      </c>
      <c r="P3469" s="13">
        <v>7.7</v>
      </c>
      <c r="Q3469" s="13">
        <v>15.6</v>
      </c>
      <c r="R3469" s="13">
        <v>11.9</v>
      </c>
      <c r="S3469" s="13">
        <v>4.0</v>
      </c>
      <c r="T3469" s="13">
        <v>3.9</v>
      </c>
      <c r="U3469" s="13">
        <v>1.6</v>
      </c>
      <c r="V3469" s="13">
        <v>81.2</v>
      </c>
      <c r="W3469" s="11" t="str">
        <f t="shared" si="1"/>
        <v>Benchmark|Sabadell|Risk|2025</v>
      </c>
      <c r="X3469" s="15">
        <f>(MAX(0,MIN(1,1-(K3469-scaling_params!$B$2)/(scaling_params!$C$2-scaling_params!$B$2)))+MAX(0,MIN(1,(L3469-scaling_params!$B$3)/(scaling_params!$C$3-scaling_params!$B$3))))/2</f>
        <v>0.5034313725</v>
      </c>
      <c r="Y3469" s="15">
        <f>(MAX(0,MIN(1,(M3469-scaling_params!$B$4)/(scaling_params!$C$4-scaling_params!$B$4)))+MAX(0,MIN(1,(N3469-scaling_params!$B$5)/(scaling_params!$C$5-scaling_params!$B$5))))/2</f>
        <v>0.5904761905</v>
      </c>
      <c r="Z3469" s="15">
        <f>(MAX(0,MIN(1,(O3469-scaling_params!$B$6)/(scaling_params!$C$6-scaling_params!$B$6)))+MAX(0,MIN(1,1-(P3469-scaling_params!$B$7)/(scaling_params!$C$7-scaling_params!$B$7)))+MAX(0,MIN(1,(T3469-scaling_params!$B$11)/(scaling_params!$C$11-scaling_params!$B$11))))/3</f>
        <v>0.5419243855</v>
      </c>
      <c r="AA3469" s="15">
        <f>(MAX(0,MIN(1,1-(Q3469-scaling_params!$B$8)/(scaling_params!$C$8-scaling_params!$B$8)))+MAX(0,MIN(1,(R3469-scaling_params!$B$9)/(scaling_params!$C$9-scaling_params!$B$9)))+MAX(0,MIN(1,(S3469-scaling_params!$B$10)/(scaling_params!$C$10-scaling_params!$B$10))))/3</f>
        <v>0.4804034387</v>
      </c>
      <c r="AB3469" s="15">
        <f>(MAX(0,MIN(1,(U3469-scaling_params!$B$12)/(scaling_params!$C$12-scaling_params!$B$12)))+MAX(0,MIN(1,(V3469-scaling_params!$B$13)/(scaling_params!$C$13-scaling_params!$B$13))))/2</f>
        <v>0.4936363636</v>
      </c>
      <c r="AC3469" s="13">
        <f>(scaling_params!$G$2*X3469+scaling_params!$G$3*Y3469+scaling_params!$G$4*Z3469+scaling_params!$G$5*AA3469+scaling_params!$G$6*AB3469)*100</f>
        <v>52.7220604</v>
      </c>
      <c r="AD3469" s="11" t="s">
        <v>684</v>
      </c>
      <c r="AE3469" s="11">
        <f t="shared" si="2"/>
        <v>1</v>
      </c>
    </row>
    <row r="3470" ht="15.75" customHeight="1">
      <c r="A3470" s="11" t="s">
        <v>920</v>
      </c>
      <c r="B3470" s="11" t="s">
        <v>886</v>
      </c>
      <c r="C3470" s="11" t="s">
        <v>328</v>
      </c>
      <c r="D3470" s="11" t="s">
        <v>174</v>
      </c>
      <c r="E3470" s="12">
        <v>2024.0</v>
      </c>
      <c r="F3470" s="11" t="s">
        <v>166</v>
      </c>
      <c r="G3470" s="11" t="s">
        <v>172</v>
      </c>
      <c r="H3470" s="11">
        <v>3.0</v>
      </c>
      <c r="I3470" s="13">
        <v>8.9</v>
      </c>
      <c r="J3470" s="11">
        <v>1.0</v>
      </c>
      <c r="K3470" s="13">
        <v>3.5</v>
      </c>
      <c r="L3470" s="13">
        <v>6.2</v>
      </c>
      <c r="M3470" s="11">
        <v>-3.0</v>
      </c>
      <c r="N3470" s="14">
        <v>0.76</v>
      </c>
      <c r="O3470" s="13">
        <v>56.6</v>
      </c>
      <c r="P3470" s="13">
        <v>8.0</v>
      </c>
      <c r="Q3470" s="13">
        <v>18.2</v>
      </c>
      <c r="R3470" s="13">
        <v>10.4</v>
      </c>
      <c r="S3470" s="13">
        <v>3.1</v>
      </c>
      <c r="T3470" s="13">
        <v>2.7</v>
      </c>
      <c r="U3470" s="13">
        <v>1.0</v>
      </c>
      <c r="V3470" s="13">
        <v>72.6</v>
      </c>
      <c r="W3470" s="11" t="str">
        <f t="shared" si="1"/>
        <v>Benchmark|Sabadell|Digital|2024</v>
      </c>
      <c r="X3470" s="15">
        <f>(MAX(0,MIN(1,1-(K3470-scaling_params!$B$2)/(scaling_params!$C$2-scaling_params!$B$2)))+MAX(0,MIN(1,(L3470-scaling_params!$B$3)/(scaling_params!$C$3-scaling_params!$B$3))))/2</f>
        <v>0.318627451</v>
      </c>
      <c r="Y3470" s="15">
        <f>(MAX(0,MIN(1,(M3470-scaling_params!$B$4)/(scaling_params!$C$4-scaling_params!$B$4)))+MAX(0,MIN(1,(N3470-scaling_params!$B$5)/(scaling_params!$C$5-scaling_params!$B$5))))/2</f>
        <v>0.4470238095</v>
      </c>
      <c r="Z3470" s="15">
        <f>(MAX(0,MIN(1,(O3470-scaling_params!$B$6)/(scaling_params!$C$6-scaling_params!$B$6)))+MAX(0,MIN(1,1-(P3470-scaling_params!$B$7)/(scaling_params!$C$7-scaling_params!$B$7)))+MAX(0,MIN(1,(T3470-scaling_params!$B$11)/(scaling_params!$C$11-scaling_params!$B$11))))/3</f>
        <v>0.2223938224</v>
      </c>
      <c r="AA3470" s="15">
        <f>(MAX(0,MIN(1,1-(Q3470-scaling_params!$B$8)/(scaling_params!$C$8-scaling_params!$B$8)))+MAX(0,MIN(1,(R3470-scaling_params!$B$9)/(scaling_params!$C$9-scaling_params!$B$9)))+MAX(0,MIN(1,(S3470-scaling_params!$B$10)/(scaling_params!$C$10-scaling_params!$B$10))))/3</f>
        <v>0.2303921569</v>
      </c>
      <c r="AB3470" s="15">
        <f>(MAX(0,MIN(1,(U3470-scaling_params!$B$12)/(scaling_params!$C$12-scaling_params!$B$12)))+MAX(0,MIN(1,(V3470-scaling_params!$B$13)/(scaling_params!$C$13-scaling_params!$B$13))))/2</f>
        <v>0.2654545455</v>
      </c>
      <c r="AC3470" s="13">
        <f>(scaling_params!$G$2*X3470+scaling_params!$G$3*Y3470+scaling_params!$G$4*Z3470+scaling_params!$G$5*AA3470+scaling_params!$G$6*AB3470)*100</f>
        <v>30.40632505</v>
      </c>
      <c r="AD3470" s="11" t="s">
        <v>684</v>
      </c>
      <c r="AE3470" s="11">
        <f t="shared" si="2"/>
        <v>1</v>
      </c>
    </row>
    <row r="3471" ht="15.75" customHeight="1">
      <c r="A3471" s="11" t="s">
        <v>920</v>
      </c>
      <c r="B3471" s="11" t="s">
        <v>886</v>
      </c>
      <c r="C3471" s="11" t="s">
        <v>328</v>
      </c>
      <c r="D3471" s="11" t="s">
        <v>174</v>
      </c>
      <c r="E3471" s="12">
        <v>2025.0</v>
      </c>
      <c r="F3471" s="11" t="s">
        <v>166</v>
      </c>
      <c r="G3471" s="11" t="s">
        <v>172</v>
      </c>
      <c r="H3471" s="11">
        <v>3.0</v>
      </c>
      <c r="I3471" s="13">
        <v>8.6</v>
      </c>
      <c r="J3471" s="11">
        <v>0.0</v>
      </c>
      <c r="K3471" s="13">
        <v>4.0</v>
      </c>
      <c r="L3471" s="13">
        <v>4.4</v>
      </c>
      <c r="M3471" s="11">
        <v>-9.0</v>
      </c>
      <c r="N3471" s="14">
        <v>0.76</v>
      </c>
      <c r="O3471" s="13">
        <v>65.0</v>
      </c>
      <c r="P3471" s="13">
        <v>9.2</v>
      </c>
      <c r="Q3471" s="13">
        <v>20.3</v>
      </c>
      <c r="R3471" s="13">
        <v>11.5</v>
      </c>
      <c r="S3471" s="13">
        <v>2.6</v>
      </c>
      <c r="T3471" s="13">
        <v>2.7</v>
      </c>
      <c r="U3471" s="13">
        <v>1.6</v>
      </c>
      <c r="V3471" s="13">
        <v>78.0</v>
      </c>
      <c r="W3471" s="11" t="str">
        <f t="shared" si="1"/>
        <v>Benchmark|Sabadell|Digital|2025</v>
      </c>
      <c r="X3471" s="15">
        <f>(MAX(0,MIN(1,1-(K3471-scaling_params!$B$2)/(scaling_params!$C$2-scaling_params!$B$2)))+MAX(0,MIN(1,(L3471-scaling_params!$B$3)/(scaling_params!$C$3-scaling_params!$B$3))))/2</f>
        <v>0.1029411765</v>
      </c>
      <c r="Y3471" s="15">
        <f>(MAX(0,MIN(1,(M3471-scaling_params!$B$4)/(scaling_params!$C$4-scaling_params!$B$4)))+MAX(0,MIN(1,(N3471-scaling_params!$B$5)/(scaling_params!$C$5-scaling_params!$B$5))))/2</f>
        <v>0.418452381</v>
      </c>
      <c r="Z3471" s="15">
        <f>(MAX(0,MIN(1,(O3471-scaling_params!$B$6)/(scaling_params!$C$6-scaling_params!$B$6)))+MAX(0,MIN(1,1-(P3471-scaling_params!$B$7)/(scaling_params!$C$7-scaling_params!$B$7)))+MAX(0,MIN(1,(T3471-scaling_params!$B$11)/(scaling_params!$C$11-scaling_params!$B$11))))/3</f>
        <v>0.2528995757</v>
      </c>
      <c r="AA3471" s="15">
        <f>(MAX(0,MIN(1,1-(Q3471-scaling_params!$B$8)/(scaling_params!$C$8-scaling_params!$B$8)))+MAX(0,MIN(1,(R3471-scaling_params!$B$9)/(scaling_params!$C$9-scaling_params!$B$9)))+MAX(0,MIN(1,(S3471-scaling_params!$B$10)/(scaling_params!$C$10-scaling_params!$B$10))))/3</f>
        <v>0.1482405966</v>
      </c>
      <c r="AB3471" s="15">
        <f>(MAX(0,MIN(1,(U3471-scaling_params!$B$12)/(scaling_params!$C$12-scaling_params!$B$12)))+MAX(0,MIN(1,(V3471-scaling_params!$B$13)/(scaling_params!$C$13-scaling_params!$B$13))))/2</f>
        <v>0.4645454545</v>
      </c>
      <c r="AC3471" s="13">
        <f>(scaling_params!$G$2*X3471+scaling_params!$G$3*Y3471+scaling_params!$G$4*Z3471+scaling_params!$G$5*AA3471+scaling_params!$G$6*AB3471)*100</f>
        <v>26.28655949</v>
      </c>
      <c r="AD3471" s="11" t="s">
        <v>684</v>
      </c>
      <c r="AE3471" s="11">
        <f t="shared" si="2"/>
        <v>1</v>
      </c>
    </row>
    <row r="3472" ht="15.75" customHeight="1">
      <c r="A3472" s="11" t="s">
        <v>921</v>
      </c>
      <c r="B3472" s="11" t="s">
        <v>886</v>
      </c>
      <c r="C3472" s="11" t="s">
        <v>328</v>
      </c>
      <c r="D3472" s="11" t="s">
        <v>181</v>
      </c>
      <c r="E3472" s="12">
        <v>2024.0</v>
      </c>
      <c r="F3472" s="11" t="s">
        <v>171</v>
      </c>
      <c r="G3472" s="11" t="s">
        <v>175</v>
      </c>
      <c r="H3472" s="11">
        <v>1.0</v>
      </c>
      <c r="I3472" s="13">
        <v>8.9</v>
      </c>
      <c r="J3472" s="11">
        <v>0.0</v>
      </c>
      <c r="K3472" s="13">
        <v>2.5</v>
      </c>
      <c r="L3472" s="13">
        <v>7.5</v>
      </c>
      <c r="M3472" s="11">
        <v>19.0</v>
      </c>
      <c r="N3472" s="14">
        <v>0.8</v>
      </c>
      <c r="O3472" s="13">
        <v>66.3</v>
      </c>
      <c r="P3472" s="13">
        <v>7.4</v>
      </c>
      <c r="Q3472" s="13">
        <v>18.9</v>
      </c>
      <c r="R3472" s="13">
        <v>13.4</v>
      </c>
      <c r="S3472" s="13">
        <v>4.0</v>
      </c>
      <c r="T3472" s="13">
        <v>2.9</v>
      </c>
      <c r="U3472" s="13">
        <v>1.8</v>
      </c>
      <c r="V3472" s="13">
        <v>64.0</v>
      </c>
      <c r="W3472" s="11" t="str">
        <f t="shared" si="1"/>
        <v>Benchmark|Sabadell|Corporate|2024</v>
      </c>
      <c r="X3472" s="15">
        <f>(MAX(0,MIN(1,1-(K3472-scaling_params!$B$2)/(scaling_params!$C$2-scaling_params!$B$2)))+MAX(0,MIN(1,(L3472-scaling_params!$B$3)/(scaling_params!$C$3-scaling_params!$B$3))))/2</f>
        <v>0.5808823529</v>
      </c>
      <c r="Y3472" s="15">
        <f>(MAX(0,MIN(1,(M3472-scaling_params!$B$4)/(scaling_params!$C$4-scaling_params!$B$4)))+MAX(0,MIN(1,(N3472-scaling_params!$B$5)/(scaling_params!$C$5-scaling_params!$B$5))))/2</f>
        <v>0.6017857143</v>
      </c>
      <c r="Z3472" s="15">
        <f>(MAX(0,MIN(1,(O3472-scaling_params!$B$6)/(scaling_params!$C$6-scaling_params!$B$6)))+MAX(0,MIN(1,1-(P3472-scaling_params!$B$7)/(scaling_params!$C$7-scaling_params!$B$7)))+MAX(0,MIN(1,(T3472-scaling_params!$B$11)/(scaling_params!$C$11-scaling_params!$B$11))))/3</f>
        <v>0.4555615021</v>
      </c>
      <c r="AA3472" s="15">
        <f>(MAX(0,MIN(1,1-(Q3472-scaling_params!$B$8)/(scaling_params!$C$8-scaling_params!$B$8)))+MAX(0,MIN(1,(R3472-scaling_params!$B$9)/(scaling_params!$C$9-scaling_params!$B$9)))+MAX(0,MIN(1,(S3472-scaling_params!$B$10)/(scaling_params!$C$10-scaling_params!$B$10))))/3</f>
        <v>0.4186945779</v>
      </c>
      <c r="AB3472" s="15">
        <f>(MAX(0,MIN(1,(U3472-scaling_params!$B$12)/(scaling_params!$C$12-scaling_params!$B$12)))+MAX(0,MIN(1,(V3472-scaling_params!$B$13)/(scaling_params!$C$13-scaling_params!$B$13))))/2</f>
        <v>0.3872727273</v>
      </c>
      <c r="AC3472" s="13">
        <f>(scaling_params!$G$2*X3472+scaling_params!$G$3*Y3472+scaling_params!$G$4*Z3472+scaling_params!$G$5*AA3472+scaling_params!$G$6*AB3472)*100</f>
        <v>50.43723763</v>
      </c>
      <c r="AD3472" s="11" t="s">
        <v>684</v>
      </c>
      <c r="AE3472" s="11">
        <f t="shared" si="2"/>
        <v>1</v>
      </c>
    </row>
    <row r="3473" ht="15.75" customHeight="1">
      <c r="A3473" s="11" t="s">
        <v>921</v>
      </c>
      <c r="B3473" s="11" t="s">
        <v>886</v>
      </c>
      <c r="C3473" s="11" t="s">
        <v>328</v>
      </c>
      <c r="D3473" s="11" t="s">
        <v>181</v>
      </c>
      <c r="E3473" s="12">
        <v>2025.0</v>
      </c>
      <c r="F3473" s="11" t="s">
        <v>171</v>
      </c>
      <c r="G3473" s="11" t="s">
        <v>175</v>
      </c>
      <c r="H3473" s="11">
        <v>1.0</v>
      </c>
      <c r="I3473" s="13">
        <v>8.6</v>
      </c>
      <c r="J3473" s="11">
        <v>0.0</v>
      </c>
      <c r="K3473" s="13">
        <v>3.4</v>
      </c>
      <c r="L3473" s="13">
        <v>6.8</v>
      </c>
      <c r="M3473" s="11">
        <v>6.0</v>
      </c>
      <c r="N3473" s="14">
        <v>0.74</v>
      </c>
      <c r="O3473" s="13">
        <v>65.9</v>
      </c>
      <c r="P3473" s="13">
        <v>8.3</v>
      </c>
      <c r="Q3473" s="13">
        <v>16.5</v>
      </c>
      <c r="R3473" s="13">
        <v>12.8</v>
      </c>
      <c r="S3473" s="13">
        <v>3.6</v>
      </c>
      <c r="T3473" s="13">
        <v>3.4</v>
      </c>
      <c r="U3473" s="13">
        <v>1.4</v>
      </c>
      <c r="V3473" s="13">
        <v>75.8</v>
      </c>
      <c r="W3473" s="11" t="str">
        <f t="shared" si="1"/>
        <v>Benchmark|Sabadell|Corporate|2025</v>
      </c>
      <c r="X3473" s="15">
        <f>(MAX(0,MIN(1,1-(K3473-scaling_params!$B$2)/(scaling_params!$C$2-scaling_params!$B$2)))+MAX(0,MIN(1,(L3473-scaling_params!$B$3)/(scaling_params!$C$3-scaling_params!$B$3))))/2</f>
        <v>0.3794117647</v>
      </c>
      <c r="Y3473" s="15">
        <f>(MAX(0,MIN(1,(M3473-scaling_params!$B$4)/(scaling_params!$C$4-scaling_params!$B$4)))+MAX(0,MIN(1,(N3473-scaling_params!$B$5)/(scaling_params!$C$5-scaling_params!$B$5))))/2</f>
        <v>0.4648809524</v>
      </c>
      <c r="Z3473" s="15">
        <f>(MAX(0,MIN(1,(O3473-scaling_params!$B$6)/(scaling_params!$C$6-scaling_params!$B$6)))+MAX(0,MIN(1,1-(P3473-scaling_params!$B$7)/(scaling_params!$C$7-scaling_params!$B$7)))+MAX(0,MIN(1,(T3473-scaling_params!$B$11)/(scaling_params!$C$11-scaling_params!$B$11))))/3</f>
        <v>0.4154988086</v>
      </c>
      <c r="AA3473" s="15">
        <f>(MAX(0,MIN(1,1-(Q3473-scaling_params!$B$8)/(scaling_params!$C$8-scaling_params!$B$8)))+MAX(0,MIN(1,(R3473-scaling_params!$B$9)/(scaling_params!$C$9-scaling_params!$B$9)))+MAX(0,MIN(1,(S3473-scaling_params!$B$10)/(scaling_params!$C$10-scaling_params!$B$10))))/3</f>
        <v>0.4450715269</v>
      </c>
      <c r="AB3473" s="15">
        <f>(MAX(0,MIN(1,(U3473-scaling_params!$B$12)/(scaling_params!$C$12-scaling_params!$B$12)))+MAX(0,MIN(1,(V3473-scaling_params!$B$13)/(scaling_params!$C$13-scaling_params!$B$13))))/2</f>
        <v>0.3945454545</v>
      </c>
      <c r="AC3473" s="13">
        <f>(scaling_params!$G$2*X3473+scaling_params!$G$3*Y3473+scaling_params!$G$4*Z3473+scaling_params!$G$5*AA3473+scaling_params!$G$6*AB3473)*100</f>
        <v>42.09399609</v>
      </c>
      <c r="AD3473" s="11" t="s">
        <v>684</v>
      </c>
      <c r="AE3473" s="11">
        <f t="shared" si="2"/>
        <v>1</v>
      </c>
    </row>
    <row r="3474" ht="15.75" customHeight="1">
      <c r="A3474" s="11" t="s">
        <v>922</v>
      </c>
      <c r="B3474" s="11" t="s">
        <v>886</v>
      </c>
      <c r="C3474" s="11" t="s">
        <v>328</v>
      </c>
      <c r="D3474" s="11" t="s">
        <v>170</v>
      </c>
      <c r="E3474" s="12">
        <v>2024.0</v>
      </c>
      <c r="F3474" s="11" t="s">
        <v>166</v>
      </c>
      <c r="G3474" s="11" t="s">
        <v>167</v>
      </c>
      <c r="H3474" s="11">
        <v>3.0</v>
      </c>
      <c r="I3474" s="13">
        <v>8.9</v>
      </c>
      <c r="J3474" s="11">
        <v>0.0</v>
      </c>
      <c r="K3474" s="13">
        <v>2.7</v>
      </c>
      <c r="L3474" s="13">
        <v>6.1</v>
      </c>
      <c r="M3474" s="11">
        <v>14.0</v>
      </c>
      <c r="N3474" s="14">
        <v>0.73</v>
      </c>
      <c r="O3474" s="13">
        <v>70.9</v>
      </c>
      <c r="P3474" s="13">
        <v>6.3</v>
      </c>
      <c r="Q3474" s="13">
        <v>15.0</v>
      </c>
      <c r="R3474" s="13">
        <v>12.6</v>
      </c>
      <c r="S3474" s="13">
        <v>3.7</v>
      </c>
      <c r="T3474" s="13">
        <v>3.7</v>
      </c>
      <c r="U3474" s="13">
        <v>1.5</v>
      </c>
      <c r="V3474" s="13">
        <v>65.1</v>
      </c>
      <c r="W3474" s="11" t="str">
        <f t="shared" si="1"/>
        <v>Benchmark|Sabadell|Risk|2024</v>
      </c>
      <c r="X3474" s="15">
        <f>(MAX(0,MIN(1,1-(K3474-scaling_params!$B$2)/(scaling_params!$C$2-scaling_params!$B$2)))+MAX(0,MIN(1,(L3474-scaling_params!$B$3)/(scaling_params!$C$3-scaling_params!$B$3))))/2</f>
        <v>0.4446078431</v>
      </c>
      <c r="Y3474" s="15">
        <f>(MAX(0,MIN(1,(M3474-scaling_params!$B$4)/(scaling_params!$C$4-scaling_params!$B$4)))+MAX(0,MIN(1,(N3474-scaling_params!$B$5)/(scaling_params!$C$5-scaling_params!$B$5))))/2</f>
        <v>0.4904761905</v>
      </c>
      <c r="Z3474" s="15">
        <f>(MAX(0,MIN(1,(O3474-scaling_params!$B$6)/(scaling_params!$C$6-scaling_params!$B$6)))+MAX(0,MIN(1,1-(P3474-scaling_params!$B$7)/(scaling_params!$C$7-scaling_params!$B$7)))+MAX(0,MIN(1,(T3474-scaling_params!$B$11)/(scaling_params!$C$11-scaling_params!$B$11))))/3</f>
        <v>0.7067586681</v>
      </c>
      <c r="AA3474" s="15">
        <f>(MAX(0,MIN(1,1-(Q3474-scaling_params!$B$8)/(scaling_params!$C$8-scaling_params!$B$8)))+MAX(0,MIN(1,(R3474-scaling_params!$B$9)/(scaling_params!$C$9-scaling_params!$B$9)))+MAX(0,MIN(1,(S3474-scaling_params!$B$10)/(scaling_params!$C$10-scaling_params!$B$10))))/3</f>
        <v>0.5032548117</v>
      </c>
      <c r="AB3474" s="15">
        <f>(MAX(0,MIN(1,(U3474-scaling_params!$B$12)/(scaling_params!$C$12-scaling_params!$B$12)))+MAX(0,MIN(1,(V3474-scaling_params!$B$13)/(scaling_params!$C$13-scaling_params!$B$13))))/2</f>
        <v>0.3222727273</v>
      </c>
      <c r="AC3474" s="13">
        <f>(scaling_params!$G$2*X3474+scaling_params!$G$3*Y3474+scaling_params!$G$4*Z3474+scaling_params!$G$5*AA3474+scaling_params!$G$6*AB3474)*100</f>
        <v>51.24340636</v>
      </c>
      <c r="AD3474" s="11" t="s">
        <v>684</v>
      </c>
      <c r="AE3474" s="11">
        <f t="shared" si="2"/>
        <v>1</v>
      </c>
    </row>
    <row r="3475" ht="15.75" customHeight="1">
      <c r="A3475" s="11" t="s">
        <v>922</v>
      </c>
      <c r="B3475" s="11" t="s">
        <v>886</v>
      </c>
      <c r="C3475" s="11" t="s">
        <v>328</v>
      </c>
      <c r="D3475" s="11" t="s">
        <v>170</v>
      </c>
      <c r="E3475" s="12">
        <v>2025.0</v>
      </c>
      <c r="F3475" s="11" t="s">
        <v>166</v>
      </c>
      <c r="G3475" s="11" t="s">
        <v>167</v>
      </c>
      <c r="H3475" s="11">
        <v>3.0</v>
      </c>
      <c r="I3475" s="13">
        <v>8.6</v>
      </c>
      <c r="J3475" s="11">
        <v>0.0</v>
      </c>
      <c r="K3475" s="13">
        <v>2.7</v>
      </c>
      <c r="L3475" s="13">
        <v>7.2</v>
      </c>
      <c r="M3475" s="11">
        <v>-5.0</v>
      </c>
      <c r="N3475" s="14">
        <v>0.74</v>
      </c>
      <c r="O3475" s="13">
        <v>67.4</v>
      </c>
      <c r="P3475" s="13">
        <v>7.7</v>
      </c>
      <c r="Q3475" s="13">
        <v>15.6</v>
      </c>
      <c r="R3475" s="13">
        <v>11.9</v>
      </c>
      <c r="S3475" s="13">
        <v>3.7</v>
      </c>
      <c r="T3475" s="13">
        <v>3.3</v>
      </c>
      <c r="U3475" s="13">
        <v>1.6</v>
      </c>
      <c r="V3475" s="13">
        <v>61.7</v>
      </c>
      <c r="W3475" s="11" t="str">
        <f t="shared" si="1"/>
        <v>Benchmark|Sabadell|Risk|2025</v>
      </c>
      <c r="X3475" s="15">
        <f>(MAX(0,MIN(1,1-(K3475-scaling_params!$B$2)/(scaling_params!$C$2-scaling_params!$B$2)))+MAX(0,MIN(1,(L3475-scaling_params!$B$3)/(scaling_params!$C$3-scaling_params!$B$3))))/2</f>
        <v>0.5254901961</v>
      </c>
      <c r="Y3475" s="15">
        <f>(MAX(0,MIN(1,(M3475-scaling_params!$B$4)/(scaling_params!$C$4-scaling_params!$B$4)))+MAX(0,MIN(1,(N3475-scaling_params!$B$5)/(scaling_params!$C$5-scaling_params!$B$5))))/2</f>
        <v>0.4125</v>
      </c>
      <c r="Z3475" s="15">
        <f>(MAX(0,MIN(1,(O3475-scaling_params!$B$6)/(scaling_params!$C$6-scaling_params!$B$6)))+MAX(0,MIN(1,1-(P3475-scaling_params!$B$7)/(scaling_params!$C$7-scaling_params!$B$7)))+MAX(0,MIN(1,(T3475-scaling_params!$B$11)/(scaling_params!$C$11-scaling_params!$B$11))))/3</f>
        <v>0.4847815283</v>
      </c>
      <c r="AA3475" s="15">
        <f>(MAX(0,MIN(1,1-(Q3475-scaling_params!$B$8)/(scaling_params!$C$8-scaling_params!$B$8)))+MAX(0,MIN(1,(R3475-scaling_params!$B$9)/(scaling_params!$C$9-scaling_params!$B$9)))+MAX(0,MIN(1,(S3475-scaling_params!$B$10)/(scaling_params!$C$10-scaling_params!$B$10))))/3</f>
        <v>0.450991674</v>
      </c>
      <c r="AB3475" s="15">
        <f>(MAX(0,MIN(1,(U3475-scaling_params!$B$12)/(scaling_params!$C$12-scaling_params!$B$12)))+MAX(0,MIN(1,(V3475-scaling_params!$B$13)/(scaling_params!$C$13-scaling_params!$B$13))))/2</f>
        <v>0.3163636364</v>
      </c>
      <c r="AC3475" s="13">
        <f>(scaling_params!$G$2*X3475+scaling_params!$G$3*Y3475+scaling_params!$G$4*Z3475+scaling_params!$G$5*AA3475+scaling_params!$G$6*AB3475)*100</f>
        <v>45.1056799</v>
      </c>
      <c r="AD3475" s="11" t="s">
        <v>684</v>
      </c>
      <c r="AE3475" s="11">
        <f t="shared" si="2"/>
        <v>1</v>
      </c>
    </row>
    <row r="3476" ht="15.75" customHeight="1">
      <c r="A3476" s="11" t="s">
        <v>923</v>
      </c>
      <c r="B3476" s="11" t="s">
        <v>886</v>
      </c>
      <c r="C3476" s="11" t="s">
        <v>328</v>
      </c>
      <c r="D3476" s="11" t="s">
        <v>170</v>
      </c>
      <c r="E3476" s="12">
        <v>2024.0</v>
      </c>
      <c r="F3476" s="11" t="s">
        <v>171</v>
      </c>
      <c r="G3476" s="11" t="s">
        <v>184</v>
      </c>
      <c r="H3476" s="11">
        <v>2.0</v>
      </c>
      <c r="I3476" s="13">
        <v>8.9</v>
      </c>
      <c r="J3476" s="11">
        <v>0.0</v>
      </c>
      <c r="K3476" s="13">
        <v>2.7</v>
      </c>
      <c r="L3476" s="13">
        <v>6.3</v>
      </c>
      <c r="M3476" s="11">
        <v>-20.0</v>
      </c>
      <c r="N3476" s="14">
        <v>0.72</v>
      </c>
      <c r="O3476" s="13">
        <v>70.9</v>
      </c>
      <c r="P3476" s="13">
        <v>6.3</v>
      </c>
      <c r="Q3476" s="13">
        <v>15.0</v>
      </c>
      <c r="R3476" s="13">
        <v>12.6</v>
      </c>
      <c r="S3476" s="13">
        <v>3.5</v>
      </c>
      <c r="T3476" s="13">
        <v>3.4</v>
      </c>
      <c r="U3476" s="13">
        <v>1.5</v>
      </c>
      <c r="V3476" s="13">
        <v>68.6</v>
      </c>
      <c r="W3476" s="11" t="str">
        <f t="shared" si="1"/>
        <v>Benchmark|Sabadell|Risk|2024</v>
      </c>
      <c r="X3476" s="15">
        <f>(MAX(0,MIN(1,1-(K3476-scaling_params!$B$2)/(scaling_params!$C$2-scaling_params!$B$2)))+MAX(0,MIN(1,(L3476-scaling_params!$B$3)/(scaling_params!$C$3-scaling_params!$B$3))))/2</f>
        <v>0.4593137255</v>
      </c>
      <c r="Y3476" s="15">
        <f>(MAX(0,MIN(1,(M3476-scaling_params!$B$4)/(scaling_params!$C$4-scaling_params!$B$4)))+MAX(0,MIN(1,(N3476-scaling_params!$B$5)/(scaling_params!$C$5-scaling_params!$B$5))))/2</f>
        <v>0.3160714286</v>
      </c>
      <c r="Z3476" s="15">
        <f>(MAX(0,MIN(1,(O3476-scaling_params!$B$6)/(scaling_params!$C$6-scaling_params!$B$6)))+MAX(0,MIN(1,1-(P3476-scaling_params!$B$7)/(scaling_params!$C$7-scaling_params!$B$7)))+MAX(0,MIN(1,(T3476-scaling_params!$B$11)/(scaling_params!$C$11-scaling_params!$B$11))))/3</f>
        <v>0.6781872396</v>
      </c>
      <c r="AA3476" s="15">
        <f>(MAX(0,MIN(1,1-(Q3476-scaling_params!$B$8)/(scaling_params!$C$8-scaling_params!$B$8)))+MAX(0,MIN(1,(R3476-scaling_params!$B$9)/(scaling_params!$C$9-scaling_params!$B$9)))+MAX(0,MIN(1,(S3476-scaling_params!$B$10)/(scaling_params!$C$10-scaling_params!$B$10))))/3</f>
        <v>0.4836469686</v>
      </c>
      <c r="AB3476" s="15">
        <f>(MAX(0,MIN(1,(U3476-scaling_params!$B$12)/(scaling_params!$C$12-scaling_params!$B$12)))+MAX(0,MIN(1,(V3476-scaling_params!$B$13)/(scaling_params!$C$13-scaling_params!$B$13))))/2</f>
        <v>0.3540909091</v>
      </c>
      <c r="AC3476" s="13">
        <f>(scaling_params!$G$2*X3476+scaling_params!$G$3*Y3476+scaling_params!$G$4*Z3476+scaling_params!$G$5*AA3476+scaling_params!$G$6*AB3476)*100</f>
        <v>46.84941062</v>
      </c>
      <c r="AD3476" s="11" t="s">
        <v>684</v>
      </c>
      <c r="AE3476" s="11">
        <f t="shared" si="2"/>
        <v>1</v>
      </c>
    </row>
    <row r="3477" ht="15.75" customHeight="1">
      <c r="A3477" s="11" t="s">
        <v>923</v>
      </c>
      <c r="B3477" s="11" t="s">
        <v>886</v>
      </c>
      <c r="C3477" s="11" t="s">
        <v>328</v>
      </c>
      <c r="D3477" s="11" t="s">
        <v>170</v>
      </c>
      <c r="E3477" s="12">
        <v>2025.0</v>
      </c>
      <c r="F3477" s="11" t="s">
        <v>171</v>
      </c>
      <c r="G3477" s="11" t="s">
        <v>184</v>
      </c>
      <c r="H3477" s="11">
        <v>2.0</v>
      </c>
      <c r="I3477" s="13">
        <v>8.6</v>
      </c>
      <c r="J3477" s="11">
        <v>0.0</v>
      </c>
      <c r="K3477" s="13">
        <v>2.7</v>
      </c>
      <c r="L3477" s="13">
        <v>6.2</v>
      </c>
      <c r="M3477" s="11">
        <v>13.0</v>
      </c>
      <c r="N3477" s="14">
        <v>0.69</v>
      </c>
      <c r="O3477" s="13">
        <v>67.4</v>
      </c>
      <c r="P3477" s="13">
        <v>7.7</v>
      </c>
      <c r="Q3477" s="13">
        <v>15.6</v>
      </c>
      <c r="R3477" s="13">
        <v>11.9</v>
      </c>
      <c r="S3477" s="13">
        <v>3.0</v>
      </c>
      <c r="T3477" s="13">
        <v>3.0</v>
      </c>
      <c r="U3477" s="13">
        <v>1.6</v>
      </c>
      <c r="V3477" s="13">
        <v>67.1</v>
      </c>
      <c r="W3477" s="11" t="str">
        <f t="shared" si="1"/>
        <v>Benchmark|Sabadell|Risk|2025</v>
      </c>
      <c r="X3477" s="15">
        <f>(MAX(0,MIN(1,1-(K3477-scaling_params!$B$2)/(scaling_params!$C$2-scaling_params!$B$2)))+MAX(0,MIN(1,(L3477-scaling_params!$B$3)/(scaling_params!$C$3-scaling_params!$B$3))))/2</f>
        <v>0.4519607843</v>
      </c>
      <c r="Y3477" s="15">
        <f>(MAX(0,MIN(1,(M3477-scaling_params!$B$4)/(scaling_params!$C$4-scaling_params!$B$4)))+MAX(0,MIN(1,(N3477-scaling_params!$B$5)/(scaling_params!$C$5-scaling_params!$B$5))))/2</f>
        <v>0.4357142857</v>
      </c>
      <c r="Z3477" s="15">
        <f>(MAX(0,MIN(1,(O3477-scaling_params!$B$6)/(scaling_params!$C$6-scaling_params!$B$6)))+MAX(0,MIN(1,1-(P3477-scaling_params!$B$7)/(scaling_params!$C$7-scaling_params!$B$7)))+MAX(0,MIN(1,(T3477-scaling_params!$B$11)/(scaling_params!$C$11-scaling_params!$B$11))))/3</f>
        <v>0.4562100998</v>
      </c>
      <c r="AA3477" s="15">
        <f>(MAX(0,MIN(1,1-(Q3477-scaling_params!$B$8)/(scaling_params!$C$8-scaling_params!$B$8)))+MAX(0,MIN(1,(R3477-scaling_params!$B$9)/(scaling_params!$C$9-scaling_params!$B$9)))+MAX(0,MIN(1,(S3477-scaling_params!$B$10)/(scaling_params!$C$10-scaling_params!$B$10))))/3</f>
        <v>0.382364223</v>
      </c>
      <c r="AB3477" s="15">
        <f>(MAX(0,MIN(1,(U3477-scaling_params!$B$12)/(scaling_params!$C$12-scaling_params!$B$12)))+MAX(0,MIN(1,(V3477-scaling_params!$B$13)/(scaling_params!$C$13-scaling_params!$B$13))))/2</f>
        <v>0.3654545455</v>
      </c>
      <c r="AC3477" s="13">
        <f>(scaling_params!$G$2*X3477+scaling_params!$G$3*Y3477+scaling_params!$G$4*Z3477+scaling_params!$G$5*AA3477+scaling_params!$G$6*AB3477)*100</f>
        <v>42.62327545</v>
      </c>
      <c r="AD3477" s="11" t="s">
        <v>684</v>
      </c>
      <c r="AE3477" s="11">
        <f t="shared" si="2"/>
        <v>1</v>
      </c>
    </row>
    <row r="3478" ht="15.75" customHeight="1">
      <c r="A3478" s="11" t="s">
        <v>924</v>
      </c>
      <c r="B3478" s="11" t="s">
        <v>886</v>
      </c>
      <c r="C3478" s="11" t="s">
        <v>328</v>
      </c>
      <c r="D3478" s="11" t="s">
        <v>165</v>
      </c>
      <c r="E3478" s="12">
        <v>2024.0</v>
      </c>
      <c r="F3478" s="11" t="s">
        <v>171</v>
      </c>
      <c r="G3478" s="11" t="s">
        <v>175</v>
      </c>
      <c r="H3478" s="11">
        <v>4.0</v>
      </c>
      <c r="I3478" s="13">
        <v>8.9</v>
      </c>
      <c r="J3478" s="11">
        <v>0.0</v>
      </c>
      <c r="K3478" s="13">
        <v>3.5</v>
      </c>
      <c r="L3478" s="13">
        <v>6.8</v>
      </c>
      <c r="M3478" s="11">
        <v>11.0</v>
      </c>
      <c r="N3478" s="14">
        <v>0.77</v>
      </c>
      <c r="O3478" s="13">
        <v>65.4</v>
      </c>
      <c r="P3478" s="13">
        <v>7.5</v>
      </c>
      <c r="Q3478" s="13">
        <v>18.4</v>
      </c>
      <c r="R3478" s="13">
        <v>12.8</v>
      </c>
      <c r="S3478" s="13">
        <v>3.2</v>
      </c>
      <c r="T3478" s="13">
        <v>2.9</v>
      </c>
      <c r="U3478" s="13">
        <v>1.4</v>
      </c>
      <c r="V3478" s="13">
        <v>70.0</v>
      </c>
      <c r="W3478" s="11" t="str">
        <f t="shared" si="1"/>
        <v>Benchmark|Sabadell|Operations|2024</v>
      </c>
      <c r="X3478" s="15">
        <f>(MAX(0,MIN(1,1-(K3478-scaling_params!$B$2)/(scaling_params!$C$2-scaling_params!$B$2)))+MAX(0,MIN(1,(L3478-scaling_params!$B$3)/(scaling_params!$C$3-scaling_params!$B$3))))/2</f>
        <v>0.362745098</v>
      </c>
      <c r="Y3478" s="15">
        <f>(MAX(0,MIN(1,(M3478-scaling_params!$B$4)/(scaling_params!$C$4-scaling_params!$B$4)))+MAX(0,MIN(1,(N3478-scaling_params!$B$5)/(scaling_params!$C$5-scaling_params!$B$5))))/2</f>
        <v>0.5261904762</v>
      </c>
      <c r="Z3478" s="15">
        <f>(MAX(0,MIN(1,(O3478-scaling_params!$B$6)/(scaling_params!$C$6-scaling_params!$B$6)))+MAX(0,MIN(1,1-(P3478-scaling_params!$B$7)/(scaling_params!$C$7-scaling_params!$B$7)))+MAX(0,MIN(1,(T3478-scaling_params!$B$11)/(scaling_params!$C$11-scaling_params!$B$11))))/3</f>
        <v>0.4317010079</v>
      </c>
      <c r="AA3478" s="15">
        <f>(MAX(0,MIN(1,1-(Q3478-scaling_params!$B$8)/(scaling_params!$C$8-scaling_params!$B$8)))+MAX(0,MIN(1,(R3478-scaling_params!$B$9)/(scaling_params!$C$9-scaling_params!$B$9)))+MAX(0,MIN(1,(S3478-scaling_params!$B$10)/(scaling_params!$C$10-scaling_params!$B$10))))/3</f>
        <v>0.3338861436</v>
      </c>
      <c r="AB3478" s="15">
        <f>(MAX(0,MIN(1,(U3478-scaling_params!$B$12)/(scaling_params!$C$12-scaling_params!$B$12)))+MAX(0,MIN(1,(V3478-scaling_params!$B$13)/(scaling_params!$C$13-scaling_params!$B$13))))/2</f>
        <v>0.3418181818</v>
      </c>
      <c r="AC3478" s="13">
        <f>(scaling_params!$G$2*X3478+scaling_params!$G$3*Y3478+scaling_params!$G$4*Z3478+scaling_params!$G$5*AA3478+scaling_params!$G$6*AB3478)*100</f>
        <v>40.94481035</v>
      </c>
      <c r="AD3478" s="11" t="s">
        <v>684</v>
      </c>
      <c r="AE3478" s="11">
        <f t="shared" si="2"/>
        <v>1</v>
      </c>
    </row>
    <row r="3479" ht="15.75" customHeight="1">
      <c r="A3479" s="11" t="s">
        <v>924</v>
      </c>
      <c r="B3479" s="11" t="s">
        <v>886</v>
      </c>
      <c r="C3479" s="11" t="s">
        <v>328</v>
      </c>
      <c r="D3479" s="11" t="s">
        <v>165</v>
      </c>
      <c r="E3479" s="12">
        <v>2025.0</v>
      </c>
      <c r="F3479" s="11" t="s">
        <v>171</v>
      </c>
      <c r="G3479" s="11" t="s">
        <v>175</v>
      </c>
      <c r="H3479" s="11">
        <v>4.0</v>
      </c>
      <c r="I3479" s="13">
        <v>8.6</v>
      </c>
      <c r="J3479" s="11">
        <v>0.0</v>
      </c>
      <c r="K3479" s="13">
        <v>3.1</v>
      </c>
      <c r="L3479" s="13">
        <v>6.3</v>
      </c>
      <c r="M3479" s="11">
        <v>-8.0</v>
      </c>
      <c r="N3479" s="14">
        <v>0.76</v>
      </c>
      <c r="O3479" s="13">
        <v>64.5</v>
      </c>
      <c r="P3479" s="13">
        <v>7.3</v>
      </c>
      <c r="Q3479" s="13">
        <v>16.3</v>
      </c>
      <c r="R3479" s="13">
        <v>11.7</v>
      </c>
      <c r="S3479" s="13">
        <v>3.1</v>
      </c>
      <c r="T3479" s="13">
        <v>3.1</v>
      </c>
      <c r="U3479" s="13">
        <v>1.6</v>
      </c>
      <c r="V3479" s="13">
        <v>65.3</v>
      </c>
      <c r="W3479" s="11" t="str">
        <f t="shared" si="1"/>
        <v>Benchmark|Sabadell|Operations|2025</v>
      </c>
      <c r="X3479" s="15">
        <f>(MAX(0,MIN(1,1-(K3479-scaling_params!$B$2)/(scaling_params!$C$2-scaling_params!$B$2)))+MAX(0,MIN(1,(L3479-scaling_params!$B$3)/(scaling_params!$C$3-scaling_params!$B$3))))/2</f>
        <v>0.3926470588</v>
      </c>
      <c r="Y3479" s="15">
        <f>(MAX(0,MIN(1,(M3479-scaling_params!$B$4)/(scaling_params!$C$4-scaling_params!$B$4)))+MAX(0,MIN(1,(N3479-scaling_params!$B$5)/(scaling_params!$C$5-scaling_params!$B$5))))/2</f>
        <v>0.4232142857</v>
      </c>
      <c r="Z3479" s="15">
        <f>(MAX(0,MIN(1,(O3479-scaling_params!$B$6)/(scaling_params!$C$6-scaling_params!$B$6)))+MAX(0,MIN(1,1-(P3479-scaling_params!$B$7)/(scaling_params!$C$7-scaling_params!$B$7)))+MAX(0,MIN(1,(T3479-scaling_params!$B$11)/(scaling_params!$C$11-scaling_params!$B$11))))/3</f>
        <v>0.4539151599</v>
      </c>
      <c r="AA3479" s="15">
        <f>(MAX(0,MIN(1,1-(Q3479-scaling_params!$B$8)/(scaling_params!$C$8-scaling_params!$B$8)))+MAX(0,MIN(1,(R3479-scaling_params!$B$9)/(scaling_params!$C$9-scaling_params!$B$9)))+MAX(0,MIN(1,(S3479-scaling_params!$B$10)/(scaling_params!$C$10-scaling_params!$B$10))))/3</f>
        <v>0.3572141745</v>
      </c>
      <c r="AB3479" s="15">
        <f>(MAX(0,MIN(1,(U3479-scaling_params!$B$12)/(scaling_params!$C$12-scaling_params!$B$12)))+MAX(0,MIN(1,(V3479-scaling_params!$B$13)/(scaling_params!$C$13-scaling_params!$B$13))))/2</f>
        <v>0.3490909091</v>
      </c>
      <c r="AC3479" s="13">
        <f>(scaling_params!$G$2*X3479+scaling_params!$G$3*Y3479+scaling_params!$G$4*Z3479+scaling_params!$G$5*AA3479+scaling_params!$G$6*AB3479)*100</f>
        <v>40.24599005</v>
      </c>
      <c r="AD3479" s="11" t="s">
        <v>684</v>
      </c>
      <c r="AE3479" s="11">
        <f t="shared" si="2"/>
        <v>1</v>
      </c>
    </row>
    <row r="3480" ht="15.75" customHeight="1">
      <c r="A3480" s="11" t="s">
        <v>925</v>
      </c>
      <c r="B3480" s="11" t="s">
        <v>886</v>
      </c>
      <c r="C3480" s="11" t="s">
        <v>328</v>
      </c>
      <c r="D3480" s="11" t="s">
        <v>174</v>
      </c>
      <c r="E3480" s="12">
        <v>2024.0</v>
      </c>
      <c r="F3480" s="11" t="s">
        <v>166</v>
      </c>
      <c r="G3480" s="11" t="s">
        <v>184</v>
      </c>
      <c r="H3480" s="11">
        <v>1.0</v>
      </c>
      <c r="I3480" s="13">
        <v>8.9</v>
      </c>
      <c r="J3480" s="11">
        <v>0.0</v>
      </c>
      <c r="K3480" s="13">
        <v>3.5</v>
      </c>
      <c r="L3480" s="13">
        <v>5.8</v>
      </c>
      <c r="M3480" s="11">
        <v>-19.0</v>
      </c>
      <c r="N3480" s="14">
        <v>0.75</v>
      </c>
      <c r="O3480" s="13">
        <v>56.6</v>
      </c>
      <c r="P3480" s="13">
        <v>8.0</v>
      </c>
      <c r="Q3480" s="13">
        <v>18.2</v>
      </c>
      <c r="R3480" s="13">
        <v>10.4</v>
      </c>
      <c r="S3480" s="13">
        <v>2.7</v>
      </c>
      <c r="T3480" s="13">
        <v>3.0</v>
      </c>
      <c r="U3480" s="13">
        <v>1.0</v>
      </c>
      <c r="V3480" s="13">
        <v>60.8</v>
      </c>
      <c r="W3480" s="11" t="str">
        <f t="shared" si="1"/>
        <v>Benchmark|Sabadell|Digital|2024</v>
      </c>
      <c r="X3480" s="15">
        <f>(MAX(0,MIN(1,1-(K3480-scaling_params!$B$2)/(scaling_params!$C$2-scaling_params!$B$2)))+MAX(0,MIN(1,(L3480-scaling_params!$B$3)/(scaling_params!$C$3-scaling_params!$B$3))))/2</f>
        <v>0.2892156863</v>
      </c>
      <c r="Y3480" s="15">
        <f>(MAX(0,MIN(1,(M3480-scaling_params!$B$4)/(scaling_params!$C$4-scaling_params!$B$4)))+MAX(0,MIN(1,(N3480-scaling_params!$B$5)/(scaling_params!$C$5-scaling_params!$B$5))))/2</f>
        <v>0.3583333333</v>
      </c>
      <c r="Z3480" s="15">
        <f>(MAX(0,MIN(1,(O3480-scaling_params!$B$6)/(scaling_params!$C$6-scaling_params!$B$6)))+MAX(0,MIN(1,1-(P3480-scaling_params!$B$7)/(scaling_params!$C$7-scaling_params!$B$7)))+MAX(0,MIN(1,(T3480-scaling_params!$B$11)/(scaling_params!$C$11-scaling_params!$B$11))))/3</f>
        <v>0.250965251</v>
      </c>
      <c r="AA3480" s="15">
        <f>(MAX(0,MIN(1,1-(Q3480-scaling_params!$B$8)/(scaling_params!$C$8-scaling_params!$B$8)))+MAX(0,MIN(1,(R3480-scaling_params!$B$9)/(scaling_params!$C$9-scaling_params!$B$9)))+MAX(0,MIN(1,(S3480-scaling_params!$B$10)/(scaling_params!$C$10-scaling_params!$B$10))))/3</f>
        <v>0.1911764706</v>
      </c>
      <c r="AB3480" s="15">
        <f>(MAX(0,MIN(1,(U3480-scaling_params!$B$12)/(scaling_params!$C$12-scaling_params!$B$12)))+MAX(0,MIN(1,(V3480-scaling_params!$B$13)/(scaling_params!$C$13-scaling_params!$B$13))))/2</f>
        <v>0.1581818182</v>
      </c>
      <c r="AC3480" s="13">
        <f>(scaling_params!$G$2*X3480+scaling_params!$G$3*Y3480+scaling_params!$G$4*Z3480+scaling_params!$G$5*AA3480+scaling_params!$G$6*AB3480)*100</f>
        <v>26.3463367</v>
      </c>
      <c r="AD3480" s="11" t="s">
        <v>684</v>
      </c>
      <c r="AE3480" s="11">
        <f t="shared" si="2"/>
        <v>1</v>
      </c>
    </row>
    <row r="3481" ht="15.75" customHeight="1">
      <c r="A3481" s="11" t="s">
        <v>925</v>
      </c>
      <c r="B3481" s="11" t="s">
        <v>886</v>
      </c>
      <c r="C3481" s="11" t="s">
        <v>328</v>
      </c>
      <c r="D3481" s="11" t="s">
        <v>174</v>
      </c>
      <c r="E3481" s="12">
        <v>2025.0</v>
      </c>
      <c r="F3481" s="11" t="s">
        <v>166</v>
      </c>
      <c r="G3481" s="11" t="s">
        <v>184</v>
      </c>
      <c r="H3481" s="11">
        <v>1.0</v>
      </c>
      <c r="I3481" s="13">
        <v>8.6</v>
      </c>
      <c r="J3481" s="11">
        <v>0.0</v>
      </c>
      <c r="K3481" s="13">
        <v>4.0</v>
      </c>
      <c r="L3481" s="13">
        <v>6.5</v>
      </c>
      <c r="M3481" s="11">
        <v>12.0</v>
      </c>
      <c r="N3481" s="14">
        <v>0.72</v>
      </c>
      <c r="O3481" s="13">
        <v>65.0</v>
      </c>
      <c r="P3481" s="13">
        <v>9.2</v>
      </c>
      <c r="Q3481" s="13">
        <v>20.3</v>
      </c>
      <c r="R3481" s="13">
        <v>11.5</v>
      </c>
      <c r="S3481" s="13">
        <v>3.2</v>
      </c>
      <c r="T3481" s="13">
        <v>3.1</v>
      </c>
      <c r="U3481" s="13">
        <v>1.6</v>
      </c>
      <c r="V3481" s="13">
        <v>67.4</v>
      </c>
      <c r="W3481" s="11" t="str">
        <f t="shared" si="1"/>
        <v>Benchmark|Sabadell|Digital|2025</v>
      </c>
      <c r="X3481" s="15">
        <f>(MAX(0,MIN(1,1-(K3481-scaling_params!$B$2)/(scaling_params!$C$2-scaling_params!$B$2)))+MAX(0,MIN(1,(L3481-scaling_params!$B$3)/(scaling_params!$C$3-scaling_params!$B$3))))/2</f>
        <v>0.2573529412</v>
      </c>
      <c r="Y3481" s="15">
        <f>(MAX(0,MIN(1,(M3481-scaling_params!$B$4)/(scaling_params!$C$4-scaling_params!$B$4)))+MAX(0,MIN(1,(N3481-scaling_params!$B$5)/(scaling_params!$C$5-scaling_params!$B$5))))/2</f>
        <v>0.468452381</v>
      </c>
      <c r="Z3481" s="15">
        <f>(MAX(0,MIN(1,(O3481-scaling_params!$B$6)/(scaling_params!$C$6-scaling_params!$B$6)))+MAX(0,MIN(1,1-(P3481-scaling_params!$B$7)/(scaling_params!$C$7-scaling_params!$B$7)))+MAX(0,MIN(1,(T3481-scaling_params!$B$11)/(scaling_params!$C$11-scaling_params!$B$11))))/3</f>
        <v>0.2909948138</v>
      </c>
      <c r="AA3481" s="15">
        <f>(MAX(0,MIN(1,1-(Q3481-scaling_params!$B$8)/(scaling_params!$C$8-scaling_params!$B$8)))+MAX(0,MIN(1,(R3481-scaling_params!$B$9)/(scaling_params!$C$9-scaling_params!$B$9)))+MAX(0,MIN(1,(S3481-scaling_params!$B$10)/(scaling_params!$C$10-scaling_params!$B$10))))/3</f>
        <v>0.207064126</v>
      </c>
      <c r="AB3481" s="15">
        <f>(MAX(0,MIN(1,(U3481-scaling_params!$B$12)/(scaling_params!$C$12-scaling_params!$B$12)))+MAX(0,MIN(1,(V3481-scaling_params!$B$13)/(scaling_params!$C$13-scaling_params!$B$13))))/2</f>
        <v>0.3681818182</v>
      </c>
      <c r="AC3481" s="13">
        <f>(scaling_params!$G$2*X3481+scaling_params!$G$3*Y3481+scaling_params!$G$4*Z3481+scaling_params!$G$5*AA3481+scaling_params!$G$6*AB3481)*100</f>
        <v>31.88367727</v>
      </c>
      <c r="AD3481" s="11" t="s">
        <v>684</v>
      </c>
      <c r="AE3481" s="11">
        <f t="shared" si="2"/>
        <v>1</v>
      </c>
    </row>
    <row r="3482" ht="15.75" customHeight="1">
      <c r="A3482" s="11" t="s">
        <v>926</v>
      </c>
      <c r="B3482" s="11" t="s">
        <v>886</v>
      </c>
      <c r="C3482" s="11" t="s">
        <v>328</v>
      </c>
      <c r="D3482" s="11" t="s">
        <v>181</v>
      </c>
      <c r="E3482" s="12">
        <v>2024.0</v>
      </c>
      <c r="F3482" s="11" t="s">
        <v>166</v>
      </c>
      <c r="G3482" s="11" t="s">
        <v>184</v>
      </c>
      <c r="H3482" s="11">
        <v>4.0</v>
      </c>
      <c r="I3482" s="13">
        <v>8.9</v>
      </c>
      <c r="J3482" s="11">
        <v>0.0</v>
      </c>
      <c r="K3482" s="13">
        <v>2.5</v>
      </c>
      <c r="L3482" s="13">
        <v>6.2</v>
      </c>
      <c r="M3482" s="11">
        <v>22.0</v>
      </c>
      <c r="N3482" s="14">
        <v>0.75</v>
      </c>
      <c r="O3482" s="13">
        <v>66.3</v>
      </c>
      <c r="P3482" s="13">
        <v>7.4</v>
      </c>
      <c r="Q3482" s="13">
        <v>18.9</v>
      </c>
      <c r="R3482" s="13">
        <v>13.4</v>
      </c>
      <c r="S3482" s="13">
        <v>3.1</v>
      </c>
      <c r="T3482" s="13">
        <v>3.2</v>
      </c>
      <c r="U3482" s="13">
        <v>1.8</v>
      </c>
      <c r="V3482" s="13">
        <v>76.9</v>
      </c>
      <c r="W3482" s="11" t="str">
        <f t="shared" si="1"/>
        <v>Benchmark|Sabadell|Corporate|2024</v>
      </c>
      <c r="X3482" s="15">
        <f>(MAX(0,MIN(1,1-(K3482-scaling_params!$B$2)/(scaling_params!$C$2-scaling_params!$B$2)))+MAX(0,MIN(1,(L3482-scaling_params!$B$3)/(scaling_params!$C$3-scaling_params!$B$3))))/2</f>
        <v>0.4852941176</v>
      </c>
      <c r="Y3482" s="15">
        <f>(MAX(0,MIN(1,(M3482-scaling_params!$B$4)/(scaling_params!$C$4-scaling_params!$B$4)))+MAX(0,MIN(1,(N3482-scaling_params!$B$5)/(scaling_params!$C$5-scaling_params!$B$5))))/2</f>
        <v>0.5535714286</v>
      </c>
      <c r="Z3482" s="15">
        <f>(MAX(0,MIN(1,(O3482-scaling_params!$B$6)/(scaling_params!$C$6-scaling_params!$B$6)))+MAX(0,MIN(1,1-(P3482-scaling_params!$B$7)/(scaling_params!$C$7-scaling_params!$B$7)))+MAX(0,MIN(1,(T3482-scaling_params!$B$11)/(scaling_params!$C$11-scaling_params!$B$11))))/3</f>
        <v>0.4841329307</v>
      </c>
      <c r="AA3482" s="15">
        <f>(MAX(0,MIN(1,1-(Q3482-scaling_params!$B$8)/(scaling_params!$C$8-scaling_params!$B$8)))+MAX(0,MIN(1,(R3482-scaling_params!$B$9)/(scaling_params!$C$9-scaling_params!$B$9)))+MAX(0,MIN(1,(S3482-scaling_params!$B$10)/(scaling_params!$C$10-scaling_params!$B$10))))/3</f>
        <v>0.3304592838</v>
      </c>
      <c r="AB3482" s="15">
        <f>(MAX(0,MIN(1,(U3482-scaling_params!$B$12)/(scaling_params!$C$12-scaling_params!$B$12)))+MAX(0,MIN(1,(V3482-scaling_params!$B$13)/(scaling_params!$C$13-scaling_params!$B$13))))/2</f>
        <v>0.5045454545</v>
      </c>
      <c r="AC3482" s="13">
        <f>(scaling_params!$G$2*X3482+scaling_params!$G$3*Y3482+scaling_params!$G$4*Z3482+scaling_params!$G$5*AA3482+scaling_params!$G$6*AB3482)*100</f>
        <v>47.56018397</v>
      </c>
      <c r="AD3482" s="11" t="s">
        <v>684</v>
      </c>
      <c r="AE3482" s="11">
        <f t="shared" si="2"/>
        <v>1</v>
      </c>
    </row>
    <row r="3483" ht="15.75" customHeight="1">
      <c r="A3483" s="11" t="s">
        <v>926</v>
      </c>
      <c r="B3483" s="11" t="s">
        <v>886</v>
      </c>
      <c r="C3483" s="11" t="s">
        <v>328</v>
      </c>
      <c r="D3483" s="11" t="s">
        <v>181</v>
      </c>
      <c r="E3483" s="12">
        <v>2025.0</v>
      </c>
      <c r="F3483" s="11" t="s">
        <v>166</v>
      </c>
      <c r="G3483" s="11" t="s">
        <v>184</v>
      </c>
      <c r="H3483" s="11">
        <v>4.0</v>
      </c>
      <c r="I3483" s="13">
        <v>8.6</v>
      </c>
      <c r="J3483" s="11">
        <v>0.0</v>
      </c>
      <c r="K3483" s="13">
        <v>3.4</v>
      </c>
      <c r="L3483" s="13">
        <v>6.6</v>
      </c>
      <c r="M3483" s="11">
        <v>2.0</v>
      </c>
      <c r="N3483" s="14">
        <v>0.77</v>
      </c>
      <c r="O3483" s="13">
        <v>65.9</v>
      </c>
      <c r="P3483" s="13">
        <v>8.3</v>
      </c>
      <c r="Q3483" s="13">
        <v>16.5</v>
      </c>
      <c r="R3483" s="13">
        <v>12.8</v>
      </c>
      <c r="S3483" s="13">
        <v>3.5</v>
      </c>
      <c r="T3483" s="13">
        <v>3.8</v>
      </c>
      <c r="U3483" s="13">
        <v>1.4</v>
      </c>
      <c r="V3483" s="13">
        <v>71.5</v>
      </c>
      <c r="W3483" s="11" t="str">
        <f t="shared" si="1"/>
        <v>Benchmark|Sabadell|Corporate|2025</v>
      </c>
      <c r="X3483" s="15">
        <f>(MAX(0,MIN(1,1-(K3483-scaling_params!$B$2)/(scaling_params!$C$2-scaling_params!$B$2)))+MAX(0,MIN(1,(L3483-scaling_params!$B$3)/(scaling_params!$C$3-scaling_params!$B$3))))/2</f>
        <v>0.3647058824</v>
      </c>
      <c r="Y3483" s="15">
        <f>(MAX(0,MIN(1,(M3483-scaling_params!$B$4)/(scaling_params!$C$4-scaling_params!$B$4)))+MAX(0,MIN(1,(N3483-scaling_params!$B$5)/(scaling_params!$C$5-scaling_params!$B$5))))/2</f>
        <v>0.4833333333</v>
      </c>
      <c r="Z3483" s="15">
        <f>(MAX(0,MIN(1,(O3483-scaling_params!$B$6)/(scaling_params!$C$6-scaling_params!$B$6)))+MAX(0,MIN(1,1-(P3483-scaling_params!$B$7)/(scaling_params!$C$7-scaling_params!$B$7)))+MAX(0,MIN(1,(T3483-scaling_params!$B$11)/(scaling_params!$C$11-scaling_params!$B$11))))/3</f>
        <v>0.4535940467</v>
      </c>
      <c r="AA3483" s="15">
        <f>(MAX(0,MIN(1,1-(Q3483-scaling_params!$B$8)/(scaling_params!$C$8-scaling_params!$B$8)))+MAX(0,MIN(1,(R3483-scaling_params!$B$9)/(scaling_params!$C$9-scaling_params!$B$9)))+MAX(0,MIN(1,(S3483-scaling_params!$B$10)/(scaling_params!$C$10-scaling_params!$B$10))))/3</f>
        <v>0.4352676053</v>
      </c>
      <c r="AB3483" s="15">
        <f>(MAX(0,MIN(1,(U3483-scaling_params!$B$12)/(scaling_params!$C$12-scaling_params!$B$12)))+MAX(0,MIN(1,(V3483-scaling_params!$B$13)/(scaling_params!$C$13-scaling_params!$B$13))))/2</f>
        <v>0.3554545455</v>
      </c>
      <c r="AC3483" s="13">
        <f>(scaling_params!$G$2*X3483+scaling_params!$G$3*Y3483+scaling_params!$G$4*Z3483+scaling_params!$G$5*AA3483+scaling_params!$G$6*AB3483)*100</f>
        <v>42.44345516</v>
      </c>
      <c r="AD3483" s="11" t="s">
        <v>684</v>
      </c>
      <c r="AE3483" s="11">
        <f t="shared" si="2"/>
        <v>1</v>
      </c>
    </row>
    <row r="3484" ht="15.75" customHeight="1">
      <c r="A3484" s="11" t="s">
        <v>927</v>
      </c>
      <c r="B3484" s="11" t="s">
        <v>886</v>
      </c>
      <c r="C3484" s="11" t="s">
        <v>328</v>
      </c>
      <c r="D3484" s="11" t="s">
        <v>165</v>
      </c>
      <c r="E3484" s="12">
        <v>2024.0</v>
      </c>
      <c r="F3484" s="11" t="s">
        <v>166</v>
      </c>
      <c r="G3484" s="11" t="s">
        <v>172</v>
      </c>
      <c r="H3484" s="11">
        <v>4.0</v>
      </c>
      <c r="I3484" s="13">
        <v>8.9</v>
      </c>
      <c r="J3484" s="11">
        <v>1.0</v>
      </c>
      <c r="K3484" s="13">
        <v>3.5</v>
      </c>
      <c r="L3484" s="13">
        <v>6.3</v>
      </c>
      <c r="M3484" s="11">
        <v>34.0</v>
      </c>
      <c r="N3484" s="14">
        <v>0.76</v>
      </c>
      <c r="O3484" s="13">
        <v>65.4</v>
      </c>
      <c r="P3484" s="13">
        <v>7.5</v>
      </c>
      <c r="Q3484" s="13">
        <v>18.4</v>
      </c>
      <c r="R3484" s="13">
        <v>12.8</v>
      </c>
      <c r="S3484" s="13">
        <v>3.4</v>
      </c>
      <c r="T3484" s="13">
        <v>2.8</v>
      </c>
      <c r="U3484" s="13">
        <v>1.4</v>
      </c>
      <c r="V3484" s="13">
        <v>64.8</v>
      </c>
      <c r="W3484" s="11" t="str">
        <f t="shared" si="1"/>
        <v>Benchmark|Sabadell|Operations|2024</v>
      </c>
      <c r="X3484" s="15">
        <f>(MAX(0,MIN(1,1-(K3484-scaling_params!$B$2)/(scaling_params!$C$2-scaling_params!$B$2)))+MAX(0,MIN(1,(L3484-scaling_params!$B$3)/(scaling_params!$C$3-scaling_params!$B$3))))/2</f>
        <v>0.3259803922</v>
      </c>
      <c r="Y3484" s="15">
        <f>(MAX(0,MIN(1,(M3484-scaling_params!$B$4)/(scaling_params!$C$4-scaling_params!$B$4)))+MAX(0,MIN(1,(N3484-scaling_params!$B$5)/(scaling_params!$C$5-scaling_params!$B$5))))/2</f>
        <v>0.6232142857</v>
      </c>
      <c r="Z3484" s="15">
        <f>(MAX(0,MIN(1,(O3484-scaling_params!$B$6)/(scaling_params!$C$6-scaling_params!$B$6)))+MAX(0,MIN(1,1-(P3484-scaling_params!$B$7)/(scaling_params!$C$7-scaling_params!$B$7)))+MAX(0,MIN(1,(T3484-scaling_params!$B$11)/(scaling_params!$C$11-scaling_params!$B$11))))/3</f>
        <v>0.4221771984</v>
      </c>
      <c r="AA3484" s="15">
        <f>(MAX(0,MIN(1,1-(Q3484-scaling_params!$B$8)/(scaling_params!$C$8-scaling_params!$B$8)))+MAX(0,MIN(1,(R3484-scaling_params!$B$9)/(scaling_params!$C$9-scaling_params!$B$9)))+MAX(0,MIN(1,(S3484-scaling_params!$B$10)/(scaling_params!$C$10-scaling_params!$B$10))))/3</f>
        <v>0.3534939868</v>
      </c>
      <c r="AB3484" s="15">
        <f>(MAX(0,MIN(1,(U3484-scaling_params!$B$12)/(scaling_params!$C$12-scaling_params!$B$12)))+MAX(0,MIN(1,(V3484-scaling_params!$B$13)/(scaling_params!$C$13-scaling_params!$B$13))))/2</f>
        <v>0.2945454545</v>
      </c>
      <c r="AC3484" s="13">
        <f>(scaling_params!$G$2*X3484+scaling_params!$G$3*Y3484+scaling_params!$G$4*Z3484+scaling_params!$G$5*AA3484+scaling_params!$G$6*AB3484)*100</f>
        <v>41.92436962</v>
      </c>
      <c r="AD3484" s="11" t="s">
        <v>684</v>
      </c>
      <c r="AE3484" s="11">
        <f t="shared" si="2"/>
        <v>1</v>
      </c>
    </row>
    <row r="3485" ht="15.75" customHeight="1">
      <c r="A3485" s="11" t="s">
        <v>927</v>
      </c>
      <c r="B3485" s="11" t="s">
        <v>886</v>
      </c>
      <c r="C3485" s="11" t="s">
        <v>328</v>
      </c>
      <c r="D3485" s="11" t="s">
        <v>165</v>
      </c>
      <c r="E3485" s="12">
        <v>2025.0</v>
      </c>
      <c r="F3485" s="11" t="s">
        <v>166</v>
      </c>
      <c r="G3485" s="11" t="s">
        <v>172</v>
      </c>
      <c r="H3485" s="11">
        <v>4.0</v>
      </c>
      <c r="I3485" s="13">
        <v>8.6</v>
      </c>
      <c r="J3485" s="11">
        <v>0.0</v>
      </c>
      <c r="K3485" s="13">
        <v>3.1</v>
      </c>
      <c r="L3485" s="13">
        <v>6.8</v>
      </c>
      <c r="M3485" s="11">
        <v>16.0</v>
      </c>
      <c r="N3485" s="14">
        <v>0.79</v>
      </c>
      <c r="O3485" s="13">
        <v>64.5</v>
      </c>
      <c r="P3485" s="13">
        <v>7.3</v>
      </c>
      <c r="Q3485" s="13">
        <v>16.3</v>
      </c>
      <c r="R3485" s="13">
        <v>11.7</v>
      </c>
      <c r="S3485" s="13">
        <v>3.8</v>
      </c>
      <c r="T3485" s="13">
        <v>3.0</v>
      </c>
      <c r="U3485" s="13">
        <v>1.6</v>
      </c>
      <c r="V3485" s="13">
        <v>72.9</v>
      </c>
      <c r="W3485" s="11" t="str">
        <f t="shared" si="1"/>
        <v>Benchmark|Sabadell|Operations|2025</v>
      </c>
      <c r="X3485" s="15">
        <f>(MAX(0,MIN(1,1-(K3485-scaling_params!$B$2)/(scaling_params!$C$2-scaling_params!$B$2)))+MAX(0,MIN(1,(L3485-scaling_params!$B$3)/(scaling_params!$C$3-scaling_params!$B$3))))/2</f>
        <v>0.4294117647</v>
      </c>
      <c r="Y3485" s="15">
        <f>(MAX(0,MIN(1,(M3485-scaling_params!$B$4)/(scaling_params!$C$4-scaling_params!$B$4)))+MAX(0,MIN(1,(N3485-scaling_params!$B$5)/(scaling_params!$C$5-scaling_params!$B$5))))/2</f>
        <v>0.575</v>
      </c>
      <c r="Z3485" s="15">
        <f>(MAX(0,MIN(1,(O3485-scaling_params!$B$6)/(scaling_params!$C$6-scaling_params!$B$6)))+MAX(0,MIN(1,1-(P3485-scaling_params!$B$7)/(scaling_params!$C$7-scaling_params!$B$7)))+MAX(0,MIN(1,(T3485-scaling_params!$B$11)/(scaling_params!$C$11-scaling_params!$B$11))))/3</f>
        <v>0.4443913503</v>
      </c>
      <c r="AA3485" s="15">
        <f>(MAX(0,MIN(1,1-(Q3485-scaling_params!$B$8)/(scaling_params!$C$8-scaling_params!$B$8)))+MAX(0,MIN(1,(R3485-scaling_params!$B$9)/(scaling_params!$C$9-scaling_params!$B$9)))+MAX(0,MIN(1,(S3485-scaling_params!$B$10)/(scaling_params!$C$10-scaling_params!$B$10))))/3</f>
        <v>0.4258416255</v>
      </c>
      <c r="AB3485" s="15">
        <f>(MAX(0,MIN(1,(U3485-scaling_params!$B$12)/(scaling_params!$C$12-scaling_params!$B$12)))+MAX(0,MIN(1,(V3485-scaling_params!$B$13)/(scaling_params!$C$13-scaling_params!$B$13))))/2</f>
        <v>0.4181818182</v>
      </c>
      <c r="AC3485" s="13">
        <f>(scaling_params!$G$2*X3485+scaling_params!$G$3*Y3485+scaling_params!$G$4*Z3485+scaling_params!$G$5*AA3485+scaling_params!$G$6*AB3485)*100</f>
        <v>46.47623127</v>
      </c>
      <c r="AD3485" s="11" t="s">
        <v>684</v>
      </c>
      <c r="AE3485" s="11">
        <f t="shared" si="2"/>
        <v>1</v>
      </c>
    </row>
    <row r="3486" ht="15.75" customHeight="1">
      <c r="A3486" s="11" t="s">
        <v>928</v>
      </c>
      <c r="B3486" s="11" t="s">
        <v>886</v>
      </c>
      <c r="C3486" s="11" t="s">
        <v>328</v>
      </c>
      <c r="D3486" s="11" t="s">
        <v>181</v>
      </c>
      <c r="E3486" s="12">
        <v>2024.0</v>
      </c>
      <c r="F3486" s="11" t="s">
        <v>166</v>
      </c>
      <c r="G3486" s="11" t="s">
        <v>175</v>
      </c>
      <c r="H3486" s="11">
        <v>5.0</v>
      </c>
      <c r="I3486" s="13">
        <v>8.9</v>
      </c>
      <c r="J3486" s="11">
        <v>1.0</v>
      </c>
      <c r="K3486" s="13">
        <v>2.5</v>
      </c>
      <c r="L3486" s="13">
        <v>7.8</v>
      </c>
      <c r="M3486" s="11">
        <v>-5.0</v>
      </c>
      <c r="N3486" s="14">
        <v>0.67</v>
      </c>
      <c r="O3486" s="13">
        <v>66.3</v>
      </c>
      <c r="P3486" s="13">
        <v>7.4</v>
      </c>
      <c r="Q3486" s="13">
        <v>18.9</v>
      </c>
      <c r="R3486" s="13">
        <v>13.4</v>
      </c>
      <c r="S3486" s="13">
        <v>3.1</v>
      </c>
      <c r="T3486" s="13">
        <v>3.3</v>
      </c>
      <c r="U3486" s="13">
        <v>1.8</v>
      </c>
      <c r="V3486" s="13">
        <v>66.6</v>
      </c>
      <c r="W3486" s="11" t="str">
        <f t="shared" si="1"/>
        <v>Benchmark|Sabadell|Corporate|2024</v>
      </c>
      <c r="X3486" s="15">
        <f>(MAX(0,MIN(1,1-(K3486-scaling_params!$B$2)/(scaling_params!$C$2-scaling_params!$B$2)))+MAX(0,MIN(1,(L3486-scaling_params!$B$3)/(scaling_params!$C$3-scaling_params!$B$3))))/2</f>
        <v>0.6029411765</v>
      </c>
      <c r="Y3486" s="15">
        <f>(MAX(0,MIN(1,(M3486-scaling_params!$B$4)/(scaling_params!$C$4-scaling_params!$B$4)))+MAX(0,MIN(1,(N3486-scaling_params!$B$5)/(scaling_params!$C$5-scaling_params!$B$5))))/2</f>
        <v>0.325</v>
      </c>
      <c r="Z3486" s="15">
        <f>(MAX(0,MIN(1,(O3486-scaling_params!$B$6)/(scaling_params!$C$6-scaling_params!$B$6)))+MAX(0,MIN(1,1-(P3486-scaling_params!$B$7)/(scaling_params!$C$7-scaling_params!$B$7)))+MAX(0,MIN(1,(T3486-scaling_params!$B$11)/(scaling_params!$C$11-scaling_params!$B$11))))/3</f>
        <v>0.4936567402</v>
      </c>
      <c r="AA3486" s="15">
        <f>(MAX(0,MIN(1,1-(Q3486-scaling_params!$B$8)/(scaling_params!$C$8-scaling_params!$B$8)))+MAX(0,MIN(1,(R3486-scaling_params!$B$9)/(scaling_params!$C$9-scaling_params!$B$9)))+MAX(0,MIN(1,(S3486-scaling_params!$B$10)/(scaling_params!$C$10-scaling_params!$B$10))))/3</f>
        <v>0.3304592838</v>
      </c>
      <c r="AB3486" s="15">
        <f>(MAX(0,MIN(1,(U3486-scaling_params!$B$12)/(scaling_params!$C$12-scaling_params!$B$12)))+MAX(0,MIN(1,(V3486-scaling_params!$B$13)/(scaling_params!$C$13-scaling_params!$B$13))))/2</f>
        <v>0.4109090909</v>
      </c>
      <c r="AC3486" s="13">
        <f>(scaling_params!$G$2*X3486+scaling_params!$G$3*Y3486+scaling_params!$G$4*Z3486+scaling_params!$G$5*AA3486+scaling_params!$G$6*AB3486)*100</f>
        <v>44.07236171</v>
      </c>
      <c r="AD3486" s="11" t="s">
        <v>684</v>
      </c>
      <c r="AE3486" s="11">
        <f t="shared" si="2"/>
        <v>1</v>
      </c>
    </row>
    <row r="3487" ht="15.75" customHeight="1">
      <c r="A3487" s="11" t="s">
        <v>928</v>
      </c>
      <c r="B3487" s="11" t="s">
        <v>886</v>
      </c>
      <c r="C3487" s="11" t="s">
        <v>328</v>
      </c>
      <c r="D3487" s="11" t="s">
        <v>181</v>
      </c>
      <c r="E3487" s="12">
        <v>2025.0</v>
      </c>
      <c r="F3487" s="11" t="s">
        <v>166</v>
      </c>
      <c r="G3487" s="11" t="s">
        <v>175</v>
      </c>
      <c r="H3487" s="11">
        <v>5.0</v>
      </c>
      <c r="I3487" s="13">
        <v>8.6</v>
      </c>
      <c r="J3487" s="11">
        <v>0.0</v>
      </c>
      <c r="K3487" s="13">
        <v>3.4</v>
      </c>
      <c r="L3487" s="13">
        <v>6.9</v>
      </c>
      <c r="M3487" s="11">
        <v>2.0</v>
      </c>
      <c r="N3487" s="14">
        <v>0.7</v>
      </c>
      <c r="O3487" s="13">
        <v>65.9</v>
      </c>
      <c r="P3487" s="13">
        <v>8.3</v>
      </c>
      <c r="Q3487" s="13">
        <v>16.5</v>
      </c>
      <c r="R3487" s="13">
        <v>12.8</v>
      </c>
      <c r="S3487" s="13">
        <v>3.0</v>
      </c>
      <c r="T3487" s="13">
        <v>3.2</v>
      </c>
      <c r="U3487" s="13">
        <v>1.4</v>
      </c>
      <c r="V3487" s="13">
        <v>61.1</v>
      </c>
      <c r="W3487" s="11" t="str">
        <f t="shared" si="1"/>
        <v>Benchmark|Sabadell|Corporate|2025</v>
      </c>
      <c r="X3487" s="15">
        <f>(MAX(0,MIN(1,1-(K3487-scaling_params!$B$2)/(scaling_params!$C$2-scaling_params!$B$2)))+MAX(0,MIN(1,(L3487-scaling_params!$B$3)/(scaling_params!$C$3-scaling_params!$B$3))))/2</f>
        <v>0.3867647059</v>
      </c>
      <c r="Y3487" s="15">
        <f>(MAX(0,MIN(1,(M3487-scaling_params!$B$4)/(scaling_params!$C$4-scaling_params!$B$4)))+MAX(0,MIN(1,(N3487-scaling_params!$B$5)/(scaling_params!$C$5-scaling_params!$B$5))))/2</f>
        <v>0.3958333333</v>
      </c>
      <c r="Z3487" s="15">
        <f>(MAX(0,MIN(1,(O3487-scaling_params!$B$6)/(scaling_params!$C$6-scaling_params!$B$6)))+MAX(0,MIN(1,1-(P3487-scaling_params!$B$7)/(scaling_params!$C$7-scaling_params!$B$7)))+MAX(0,MIN(1,(T3487-scaling_params!$B$11)/(scaling_params!$C$11-scaling_params!$B$11))))/3</f>
        <v>0.3964511895</v>
      </c>
      <c r="AA3487" s="15">
        <f>(MAX(0,MIN(1,1-(Q3487-scaling_params!$B$8)/(scaling_params!$C$8-scaling_params!$B$8)))+MAX(0,MIN(1,(R3487-scaling_params!$B$9)/(scaling_params!$C$9-scaling_params!$B$9)))+MAX(0,MIN(1,(S3487-scaling_params!$B$10)/(scaling_params!$C$10-scaling_params!$B$10))))/3</f>
        <v>0.3862479975</v>
      </c>
      <c r="AB3487" s="15">
        <f>(MAX(0,MIN(1,(U3487-scaling_params!$B$12)/(scaling_params!$C$12-scaling_params!$B$12)))+MAX(0,MIN(1,(V3487-scaling_params!$B$13)/(scaling_params!$C$13-scaling_params!$B$13))))/2</f>
        <v>0.2609090909</v>
      </c>
      <c r="AC3487" s="13">
        <f>(scaling_params!$G$2*X3487+scaling_params!$G$3*Y3487+scaling_params!$G$4*Z3487+scaling_params!$G$5*AA3487+scaling_params!$G$6*AB3487)*100</f>
        <v>37.5843489</v>
      </c>
      <c r="AD3487" s="11" t="s">
        <v>684</v>
      </c>
      <c r="AE3487" s="11">
        <f t="shared" si="2"/>
        <v>1</v>
      </c>
    </row>
    <row r="3488" ht="15.75" customHeight="1">
      <c r="A3488" s="11" t="s">
        <v>929</v>
      </c>
      <c r="B3488" s="11" t="s">
        <v>886</v>
      </c>
      <c r="C3488" s="11" t="s">
        <v>328</v>
      </c>
      <c r="D3488" s="11" t="s">
        <v>177</v>
      </c>
      <c r="E3488" s="12">
        <v>2024.0</v>
      </c>
      <c r="F3488" s="11" t="s">
        <v>171</v>
      </c>
      <c r="G3488" s="11" t="s">
        <v>175</v>
      </c>
      <c r="H3488" s="11">
        <v>4.0</v>
      </c>
      <c r="I3488" s="13">
        <v>8.9</v>
      </c>
      <c r="J3488" s="11">
        <v>0.0</v>
      </c>
      <c r="K3488" s="13">
        <v>3.0</v>
      </c>
      <c r="L3488" s="13">
        <v>4.4</v>
      </c>
      <c r="M3488" s="11">
        <v>3.0</v>
      </c>
      <c r="N3488" s="14">
        <v>0.8</v>
      </c>
      <c r="O3488" s="13">
        <v>70.7</v>
      </c>
      <c r="P3488" s="13">
        <v>7.3</v>
      </c>
      <c r="Q3488" s="13">
        <v>15.6</v>
      </c>
      <c r="R3488" s="13">
        <v>10.9</v>
      </c>
      <c r="S3488" s="13">
        <v>3.1</v>
      </c>
      <c r="T3488" s="13">
        <v>3.3</v>
      </c>
      <c r="U3488" s="13">
        <v>1.7</v>
      </c>
      <c r="V3488" s="13">
        <v>62.1</v>
      </c>
      <c r="W3488" s="11" t="str">
        <f t="shared" si="1"/>
        <v>Benchmark|Sabadell|Retail|2024</v>
      </c>
      <c r="X3488" s="15">
        <f>(MAX(0,MIN(1,1-(K3488-scaling_params!$B$2)/(scaling_params!$C$2-scaling_params!$B$2)))+MAX(0,MIN(1,(L3488-scaling_params!$B$3)/(scaling_params!$C$3-scaling_params!$B$3))))/2</f>
        <v>0.2696078431</v>
      </c>
      <c r="Y3488" s="15">
        <f>(MAX(0,MIN(1,(M3488-scaling_params!$B$4)/(scaling_params!$C$4-scaling_params!$B$4)))+MAX(0,MIN(1,(N3488-scaling_params!$B$5)/(scaling_params!$C$5-scaling_params!$B$5))))/2</f>
        <v>0.5255952381</v>
      </c>
      <c r="Z3488" s="15">
        <f>(MAX(0,MIN(1,(O3488-scaling_params!$B$6)/(scaling_params!$C$6-scaling_params!$B$6)))+MAX(0,MIN(1,1-(P3488-scaling_params!$B$7)/(scaling_params!$C$7-scaling_params!$B$7)))+MAX(0,MIN(1,(T3488-scaling_params!$B$11)/(scaling_params!$C$11-scaling_params!$B$11))))/3</f>
        <v>0.5752730099</v>
      </c>
      <c r="AA3488" s="15">
        <f>(MAX(0,MIN(1,1-(Q3488-scaling_params!$B$8)/(scaling_params!$C$8-scaling_params!$B$8)))+MAX(0,MIN(1,(R3488-scaling_params!$B$9)/(scaling_params!$C$9-scaling_params!$B$9)))+MAX(0,MIN(1,(S3488-scaling_params!$B$10)/(scaling_params!$C$10-scaling_params!$B$10))))/3</f>
        <v>0.3499740518</v>
      </c>
      <c r="AB3488" s="15">
        <f>(MAX(0,MIN(1,(U3488-scaling_params!$B$12)/(scaling_params!$C$12-scaling_params!$B$12)))+MAX(0,MIN(1,(V3488-scaling_params!$B$13)/(scaling_params!$C$13-scaling_params!$B$13))))/2</f>
        <v>0.345</v>
      </c>
      <c r="AC3488" s="13">
        <f>(scaling_params!$G$2*X3488+scaling_params!$G$3*Y3488+scaling_params!$G$4*Z3488+scaling_params!$G$5*AA3488+scaling_params!$G$6*AB3488)*100</f>
        <v>42.43673145</v>
      </c>
      <c r="AD3488" s="11" t="s">
        <v>684</v>
      </c>
      <c r="AE3488" s="11">
        <f t="shared" si="2"/>
        <v>1</v>
      </c>
    </row>
    <row r="3489" ht="15.75" customHeight="1">
      <c r="A3489" s="11" t="s">
        <v>929</v>
      </c>
      <c r="B3489" s="11" t="s">
        <v>886</v>
      </c>
      <c r="C3489" s="11" t="s">
        <v>328</v>
      </c>
      <c r="D3489" s="11" t="s">
        <v>177</v>
      </c>
      <c r="E3489" s="12">
        <v>2025.0</v>
      </c>
      <c r="F3489" s="11" t="s">
        <v>171</v>
      </c>
      <c r="G3489" s="11" t="s">
        <v>175</v>
      </c>
      <c r="H3489" s="11">
        <v>4.0</v>
      </c>
      <c r="I3489" s="13">
        <v>8.6</v>
      </c>
      <c r="J3489" s="11">
        <v>0.0</v>
      </c>
      <c r="K3489" s="13">
        <v>3.4</v>
      </c>
      <c r="L3489" s="13">
        <v>5.5</v>
      </c>
      <c r="M3489" s="11">
        <v>0.0</v>
      </c>
      <c r="N3489" s="14">
        <v>0.74</v>
      </c>
      <c r="O3489" s="13">
        <v>67.0</v>
      </c>
      <c r="P3489" s="13">
        <v>7.1</v>
      </c>
      <c r="Q3489" s="13">
        <v>14.2</v>
      </c>
      <c r="R3489" s="13">
        <v>12.9</v>
      </c>
      <c r="S3489" s="13">
        <v>3.4</v>
      </c>
      <c r="T3489" s="13">
        <v>2.8</v>
      </c>
      <c r="U3489" s="13">
        <v>1.5</v>
      </c>
      <c r="V3489" s="13">
        <v>60.0</v>
      </c>
      <c r="W3489" s="11" t="str">
        <f t="shared" si="1"/>
        <v>Benchmark|Sabadell|Retail|2025</v>
      </c>
      <c r="X3489" s="15">
        <f>(MAX(0,MIN(1,1-(K3489-scaling_params!$B$2)/(scaling_params!$C$2-scaling_params!$B$2)))+MAX(0,MIN(1,(L3489-scaling_params!$B$3)/(scaling_params!$C$3-scaling_params!$B$3))))/2</f>
        <v>0.2838235294</v>
      </c>
      <c r="Y3489" s="15">
        <f>(MAX(0,MIN(1,(M3489-scaling_params!$B$4)/(scaling_params!$C$4-scaling_params!$B$4)))+MAX(0,MIN(1,(N3489-scaling_params!$B$5)/(scaling_params!$C$5-scaling_params!$B$5))))/2</f>
        <v>0.4363095238</v>
      </c>
      <c r="Z3489" s="15">
        <f>(MAX(0,MIN(1,(O3489-scaling_params!$B$6)/(scaling_params!$C$6-scaling_params!$B$6)))+MAX(0,MIN(1,1-(P3489-scaling_params!$B$7)/(scaling_params!$C$7-scaling_params!$B$7)))+MAX(0,MIN(1,(T3489-scaling_params!$B$11)/(scaling_params!$C$11-scaling_params!$B$11))))/3</f>
        <v>0.4846158747</v>
      </c>
      <c r="AA3489" s="15">
        <f>(MAX(0,MIN(1,1-(Q3489-scaling_params!$B$8)/(scaling_params!$C$8-scaling_params!$B$8)))+MAX(0,MIN(1,(R3489-scaling_params!$B$9)/(scaling_params!$C$9-scaling_params!$B$9)))+MAX(0,MIN(1,(S3489-scaling_params!$B$10)/(scaling_params!$C$10-scaling_params!$B$10))))/3</f>
        <v>0.5168043052</v>
      </c>
      <c r="AB3489" s="15">
        <f>(MAX(0,MIN(1,(U3489-scaling_params!$B$12)/(scaling_params!$C$12-scaling_params!$B$12)))+MAX(0,MIN(1,(V3489-scaling_params!$B$13)/(scaling_params!$C$13-scaling_params!$B$13))))/2</f>
        <v>0.2759090909</v>
      </c>
      <c r="AC3489" s="13">
        <f>(scaling_params!$G$2*X3489+scaling_params!$G$3*Y3489+scaling_params!$G$4*Z3489+scaling_params!$G$5*AA3489+scaling_params!$G$6*AB3489)*100</f>
        <v>40.66308285</v>
      </c>
      <c r="AD3489" s="11" t="s">
        <v>684</v>
      </c>
      <c r="AE3489" s="11">
        <f t="shared" si="2"/>
        <v>1</v>
      </c>
    </row>
    <row r="3490" ht="15.75" customHeight="1">
      <c r="A3490" s="11" t="s">
        <v>930</v>
      </c>
      <c r="B3490" s="11" t="s">
        <v>886</v>
      </c>
      <c r="C3490" s="11" t="s">
        <v>328</v>
      </c>
      <c r="D3490" s="11" t="s">
        <v>177</v>
      </c>
      <c r="E3490" s="12">
        <v>2024.0</v>
      </c>
      <c r="F3490" s="11" t="s">
        <v>166</v>
      </c>
      <c r="G3490" s="11" t="s">
        <v>184</v>
      </c>
      <c r="H3490" s="11">
        <v>4.0</v>
      </c>
      <c r="I3490" s="13">
        <v>8.9</v>
      </c>
      <c r="J3490" s="11">
        <v>0.0</v>
      </c>
      <c r="K3490" s="13">
        <v>3.0</v>
      </c>
      <c r="L3490" s="13">
        <v>6.7</v>
      </c>
      <c r="M3490" s="11">
        <v>-17.0</v>
      </c>
      <c r="N3490" s="14">
        <v>0.77</v>
      </c>
      <c r="O3490" s="13">
        <v>70.7</v>
      </c>
      <c r="P3490" s="13">
        <v>7.3</v>
      </c>
      <c r="Q3490" s="13">
        <v>15.6</v>
      </c>
      <c r="R3490" s="13">
        <v>10.9</v>
      </c>
      <c r="S3490" s="13">
        <v>2.8</v>
      </c>
      <c r="T3490" s="13">
        <v>2.2</v>
      </c>
      <c r="U3490" s="13">
        <v>1.7</v>
      </c>
      <c r="V3490" s="13">
        <v>53.9</v>
      </c>
      <c r="W3490" s="11" t="str">
        <f t="shared" si="1"/>
        <v>Benchmark|Sabadell|Retail|2024</v>
      </c>
      <c r="X3490" s="15">
        <f>(MAX(0,MIN(1,1-(K3490-scaling_params!$B$2)/(scaling_params!$C$2-scaling_params!$B$2)))+MAX(0,MIN(1,(L3490-scaling_params!$B$3)/(scaling_params!$C$3-scaling_params!$B$3))))/2</f>
        <v>0.4387254902</v>
      </c>
      <c r="Y3490" s="15">
        <f>(MAX(0,MIN(1,(M3490-scaling_params!$B$4)/(scaling_params!$C$4-scaling_params!$B$4)))+MAX(0,MIN(1,(N3490-scaling_params!$B$5)/(scaling_params!$C$5-scaling_params!$B$5))))/2</f>
        <v>0.3928571429</v>
      </c>
      <c r="Z3490" s="15">
        <f>(MAX(0,MIN(1,(O3490-scaling_params!$B$6)/(scaling_params!$C$6-scaling_params!$B$6)))+MAX(0,MIN(1,1-(P3490-scaling_params!$B$7)/(scaling_params!$C$7-scaling_params!$B$7)))+MAX(0,MIN(1,(T3490-scaling_params!$B$11)/(scaling_params!$C$11-scaling_params!$B$11))))/3</f>
        <v>0.4705111052</v>
      </c>
      <c r="AA3490" s="15">
        <f>(MAX(0,MIN(1,1-(Q3490-scaling_params!$B$8)/(scaling_params!$C$8-scaling_params!$B$8)))+MAX(0,MIN(1,(R3490-scaling_params!$B$9)/(scaling_params!$C$9-scaling_params!$B$9)))+MAX(0,MIN(1,(S3490-scaling_params!$B$10)/(scaling_params!$C$10-scaling_params!$B$10))))/3</f>
        <v>0.3205622871</v>
      </c>
      <c r="AB3490" s="15">
        <f>(MAX(0,MIN(1,(U3490-scaling_params!$B$12)/(scaling_params!$C$12-scaling_params!$B$12)))+MAX(0,MIN(1,(V3490-scaling_params!$B$13)/(scaling_params!$C$13-scaling_params!$B$13))))/2</f>
        <v>0.2704545455</v>
      </c>
      <c r="AC3490" s="13">
        <f>(scaling_params!$G$2*X3490+scaling_params!$G$3*Y3490+scaling_params!$G$4*Z3490+scaling_params!$G$5*AA3490+scaling_params!$G$6*AB3490)*100</f>
        <v>39.43246274</v>
      </c>
      <c r="AD3490" s="11" t="s">
        <v>684</v>
      </c>
      <c r="AE3490" s="11">
        <f t="shared" si="2"/>
        <v>1</v>
      </c>
    </row>
    <row r="3491" ht="15.75" customHeight="1">
      <c r="A3491" s="11" t="s">
        <v>930</v>
      </c>
      <c r="B3491" s="11" t="s">
        <v>886</v>
      </c>
      <c r="C3491" s="11" t="s">
        <v>328</v>
      </c>
      <c r="D3491" s="11" t="s">
        <v>177</v>
      </c>
      <c r="E3491" s="12">
        <v>2025.0</v>
      </c>
      <c r="F3491" s="11" t="s">
        <v>166</v>
      </c>
      <c r="G3491" s="11" t="s">
        <v>184</v>
      </c>
      <c r="H3491" s="11">
        <v>4.0</v>
      </c>
      <c r="I3491" s="13">
        <v>8.6</v>
      </c>
      <c r="J3491" s="11">
        <v>0.0</v>
      </c>
      <c r="K3491" s="13">
        <v>3.4</v>
      </c>
      <c r="L3491" s="13">
        <v>6.4</v>
      </c>
      <c r="M3491" s="11">
        <v>-12.0</v>
      </c>
      <c r="N3491" s="14">
        <v>0.71</v>
      </c>
      <c r="O3491" s="13">
        <v>67.0</v>
      </c>
      <c r="P3491" s="13">
        <v>7.1</v>
      </c>
      <c r="Q3491" s="13">
        <v>14.2</v>
      </c>
      <c r="R3491" s="13">
        <v>12.9</v>
      </c>
      <c r="S3491" s="13">
        <v>2.3</v>
      </c>
      <c r="T3491" s="13">
        <v>3.0</v>
      </c>
      <c r="U3491" s="13">
        <v>1.5</v>
      </c>
      <c r="V3491" s="13">
        <v>62.1</v>
      </c>
      <c r="W3491" s="11" t="str">
        <f t="shared" si="1"/>
        <v>Benchmark|Sabadell|Retail|2025</v>
      </c>
      <c r="X3491" s="15">
        <f>(MAX(0,MIN(1,1-(K3491-scaling_params!$B$2)/(scaling_params!$C$2-scaling_params!$B$2)))+MAX(0,MIN(1,(L3491-scaling_params!$B$3)/(scaling_params!$C$3-scaling_params!$B$3))))/2</f>
        <v>0.35</v>
      </c>
      <c r="Y3491" s="15">
        <f>(MAX(0,MIN(1,(M3491-scaling_params!$B$4)/(scaling_params!$C$4-scaling_params!$B$4)))+MAX(0,MIN(1,(N3491-scaling_params!$B$5)/(scaling_params!$C$5-scaling_params!$B$5))))/2</f>
        <v>0.3416666667</v>
      </c>
      <c r="Z3491" s="15">
        <f>(MAX(0,MIN(1,(O3491-scaling_params!$B$6)/(scaling_params!$C$6-scaling_params!$B$6)))+MAX(0,MIN(1,1-(P3491-scaling_params!$B$7)/(scaling_params!$C$7-scaling_params!$B$7)))+MAX(0,MIN(1,(T3491-scaling_params!$B$11)/(scaling_params!$C$11-scaling_params!$B$11))))/3</f>
        <v>0.5036634938</v>
      </c>
      <c r="AA3491" s="15">
        <f>(MAX(0,MIN(1,1-(Q3491-scaling_params!$B$8)/(scaling_params!$C$8-scaling_params!$B$8)))+MAX(0,MIN(1,(R3491-scaling_params!$B$9)/(scaling_params!$C$9-scaling_params!$B$9)))+MAX(0,MIN(1,(S3491-scaling_params!$B$10)/(scaling_params!$C$10-scaling_params!$B$10))))/3</f>
        <v>0.4089611679</v>
      </c>
      <c r="AB3491" s="15">
        <f>(MAX(0,MIN(1,(U3491-scaling_params!$B$12)/(scaling_params!$C$12-scaling_params!$B$12)))+MAX(0,MIN(1,(V3491-scaling_params!$B$13)/(scaling_params!$C$13-scaling_params!$B$13))))/2</f>
        <v>0.295</v>
      </c>
      <c r="AC3491" s="13">
        <f>(scaling_params!$G$2*X3491+scaling_params!$G$3*Y3491+scaling_params!$G$4*Z3491+scaling_params!$G$5*AA3491+scaling_params!$G$6*AB3491)*100</f>
        <v>38.76897533</v>
      </c>
      <c r="AD3491" s="11" t="s">
        <v>684</v>
      </c>
      <c r="AE3491" s="11">
        <f t="shared" si="2"/>
        <v>1</v>
      </c>
    </row>
    <row r="3492" ht="15.75" customHeight="1">
      <c r="A3492" s="11" t="s">
        <v>931</v>
      </c>
      <c r="B3492" s="11" t="s">
        <v>886</v>
      </c>
      <c r="C3492" s="11" t="s">
        <v>328</v>
      </c>
      <c r="D3492" s="11" t="s">
        <v>174</v>
      </c>
      <c r="E3492" s="12">
        <v>2024.0</v>
      </c>
      <c r="F3492" s="11" t="s">
        <v>171</v>
      </c>
      <c r="G3492" s="11" t="s">
        <v>175</v>
      </c>
      <c r="H3492" s="11">
        <v>5.0</v>
      </c>
      <c r="I3492" s="13">
        <v>8.9</v>
      </c>
      <c r="J3492" s="11">
        <v>0.0</v>
      </c>
      <c r="K3492" s="13">
        <v>3.5</v>
      </c>
      <c r="L3492" s="13">
        <v>3.0</v>
      </c>
      <c r="M3492" s="11">
        <v>-27.0</v>
      </c>
      <c r="N3492" s="14">
        <v>0.67</v>
      </c>
      <c r="O3492" s="13">
        <v>56.6</v>
      </c>
      <c r="P3492" s="13">
        <v>8.0</v>
      </c>
      <c r="Q3492" s="13">
        <v>18.2</v>
      </c>
      <c r="R3492" s="13">
        <v>10.4</v>
      </c>
      <c r="S3492" s="13">
        <v>2.2</v>
      </c>
      <c r="T3492" s="13">
        <v>2.8</v>
      </c>
      <c r="U3492" s="13">
        <v>1.0</v>
      </c>
      <c r="V3492" s="13">
        <v>50.5</v>
      </c>
      <c r="W3492" s="11" t="str">
        <f t="shared" si="1"/>
        <v>Benchmark|Sabadell|Digital|2024</v>
      </c>
      <c r="X3492" s="15">
        <f>(MAX(0,MIN(1,1-(K3492-scaling_params!$B$2)/(scaling_params!$C$2-scaling_params!$B$2)))+MAX(0,MIN(1,(L3492-scaling_params!$B$3)/(scaling_params!$C$3-scaling_params!$B$3))))/2</f>
        <v>0.08333333333</v>
      </c>
      <c r="Y3492" s="15">
        <f>(MAX(0,MIN(1,(M3492-scaling_params!$B$4)/(scaling_params!$C$4-scaling_params!$B$4)))+MAX(0,MIN(1,(N3492-scaling_params!$B$5)/(scaling_params!$C$5-scaling_params!$B$5))))/2</f>
        <v>0.2202380952</v>
      </c>
      <c r="Z3492" s="15">
        <f>(MAX(0,MIN(1,(O3492-scaling_params!$B$6)/(scaling_params!$C$6-scaling_params!$B$6)))+MAX(0,MIN(1,1-(P3492-scaling_params!$B$7)/(scaling_params!$C$7-scaling_params!$B$7)))+MAX(0,MIN(1,(T3492-scaling_params!$B$11)/(scaling_params!$C$11-scaling_params!$B$11))))/3</f>
        <v>0.2319176319</v>
      </c>
      <c r="AA3492" s="15">
        <f>(MAX(0,MIN(1,1-(Q3492-scaling_params!$B$8)/(scaling_params!$C$8-scaling_params!$B$8)))+MAX(0,MIN(1,(R3492-scaling_params!$B$9)/(scaling_params!$C$9-scaling_params!$B$9)))+MAX(0,MIN(1,(S3492-scaling_params!$B$10)/(scaling_params!$C$10-scaling_params!$B$10))))/3</f>
        <v>0.1421568627</v>
      </c>
      <c r="AB3492" s="15">
        <f>(MAX(0,MIN(1,(U3492-scaling_params!$B$12)/(scaling_params!$C$12-scaling_params!$B$12)))+MAX(0,MIN(1,(V3492-scaling_params!$B$13)/(scaling_params!$C$13-scaling_params!$B$13))))/2</f>
        <v>0.06454545455</v>
      </c>
      <c r="AC3492" s="13">
        <f>(scaling_params!$G$2*X3492+scaling_params!$G$3*Y3492+scaling_params!$G$4*Z3492+scaling_params!$G$5*AA3492+scaling_params!$G$6*AB3492)*100</f>
        <v>15.84759007</v>
      </c>
      <c r="AD3492" s="11" t="s">
        <v>684</v>
      </c>
      <c r="AE3492" s="11">
        <f t="shared" si="2"/>
        <v>1</v>
      </c>
    </row>
    <row r="3493" ht="15.75" customHeight="1">
      <c r="A3493" s="11" t="s">
        <v>931</v>
      </c>
      <c r="B3493" s="11" t="s">
        <v>886</v>
      </c>
      <c r="C3493" s="11" t="s">
        <v>328</v>
      </c>
      <c r="D3493" s="11" t="s">
        <v>174</v>
      </c>
      <c r="E3493" s="12">
        <v>2025.0</v>
      </c>
      <c r="F3493" s="11" t="s">
        <v>171</v>
      </c>
      <c r="G3493" s="11" t="s">
        <v>175</v>
      </c>
      <c r="H3493" s="11">
        <v>5.0</v>
      </c>
      <c r="I3493" s="13">
        <v>8.6</v>
      </c>
      <c r="J3493" s="11">
        <v>1.0</v>
      </c>
      <c r="K3493" s="13">
        <v>4.0</v>
      </c>
      <c r="L3493" s="13">
        <v>5.5</v>
      </c>
      <c r="M3493" s="11">
        <v>-10.0</v>
      </c>
      <c r="N3493" s="14">
        <v>0.7</v>
      </c>
      <c r="O3493" s="13">
        <v>65.0</v>
      </c>
      <c r="P3493" s="13">
        <v>9.2</v>
      </c>
      <c r="Q3493" s="13">
        <v>20.3</v>
      </c>
      <c r="R3493" s="13">
        <v>11.5</v>
      </c>
      <c r="S3493" s="13">
        <v>2.5</v>
      </c>
      <c r="T3493" s="13">
        <v>1.7</v>
      </c>
      <c r="U3493" s="13">
        <v>1.6</v>
      </c>
      <c r="V3493" s="13">
        <v>60.0</v>
      </c>
      <c r="W3493" s="11" t="str">
        <f t="shared" si="1"/>
        <v>Benchmark|Sabadell|Digital|2025</v>
      </c>
      <c r="X3493" s="15">
        <f>(MAX(0,MIN(1,1-(K3493-scaling_params!$B$2)/(scaling_params!$C$2-scaling_params!$B$2)))+MAX(0,MIN(1,(L3493-scaling_params!$B$3)/(scaling_params!$C$3-scaling_params!$B$3))))/2</f>
        <v>0.1838235294</v>
      </c>
      <c r="Y3493" s="15">
        <f>(MAX(0,MIN(1,(M3493-scaling_params!$B$4)/(scaling_params!$C$4-scaling_params!$B$4)))+MAX(0,MIN(1,(N3493-scaling_params!$B$5)/(scaling_params!$C$5-scaling_params!$B$5))))/2</f>
        <v>0.3386904762</v>
      </c>
      <c r="Z3493" s="15">
        <f>(MAX(0,MIN(1,(O3493-scaling_params!$B$6)/(scaling_params!$C$6-scaling_params!$B$6)))+MAX(0,MIN(1,1-(P3493-scaling_params!$B$7)/(scaling_params!$C$7-scaling_params!$B$7)))+MAX(0,MIN(1,(T3493-scaling_params!$B$11)/(scaling_params!$C$11-scaling_params!$B$11))))/3</f>
        <v>0.1576614804</v>
      </c>
      <c r="AA3493" s="15">
        <f>(MAX(0,MIN(1,1-(Q3493-scaling_params!$B$8)/(scaling_params!$C$8-scaling_params!$B$8)))+MAX(0,MIN(1,(R3493-scaling_params!$B$9)/(scaling_params!$C$9-scaling_params!$B$9)))+MAX(0,MIN(1,(S3493-scaling_params!$B$10)/(scaling_params!$C$10-scaling_params!$B$10))))/3</f>
        <v>0.138436675</v>
      </c>
      <c r="AB3493" s="15">
        <f>(MAX(0,MIN(1,(U3493-scaling_params!$B$12)/(scaling_params!$C$12-scaling_params!$B$12)))+MAX(0,MIN(1,(V3493-scaling_params!$B$13)/(scaling_params!$C$13-scaling_params!$B$13))))/2</f>
        <v>0.3009090909</v>
      </c>
      <c r="AC3493" s="13">
        <f>(scaling_params!$G$2*X3493+scaling_params!$G$3*Y3493+scaling_params!$G$4*Z3493+scaling_params!$G$5*AA3493+scaling_params!$G$6*AB3493)*100</f>
        <v>21.97133667</v>
      </c>
      <c r="AD3493" s="11" t="s">
        <v>684</v>
      </c>
      <c r="AE3493" s="11">
        <f t="shared" si="2"/>
        <v>1</v>
      </c>
    </row>
    <row r="3494" ht="15.75" customHeight="1">
      <c r="A3494" s="11" t="s">
        <v>932</v>
      </c>
      <c r="B3494" s="11" t="s">
        <v>886</v>
      </c>
      <c r="C3494" s="11" t="s">
        <v>328</v>
      </c>
      <c r="D3494" s="11" t="s">
        <v>170</v>
      </c>
      <c r="E3494" s="12">
        <v>2024.0</v>
      </c>
      <c r="F3494" s="11" t="s">
        <v>171</v>
      </c>
      <c r="G3494" s="11" t="s">
        <v>184</v>
      </c>
      <c r="H3494" s="11">
        <v>5.0</v>
      </c>
      <c r="I3494" s="13">
        <v>8.9</v>
      </c>
      <c r="J3494" s="11">
        <v>0.0</v>
      </c>
      <c r="K3494" s="13">
        <v>2.7</v>
      </c>
      <c r="L3494" s="13">
        <v>5.9</v>
      </c>
      <c r="M3494" s="11">
        <v>17.0</v>
      </c>
      <c r="N3494" s="14">
        <v>0.77</v>
      </c>
      <c r="O3494" s="13">
        <v>70.9</v>
      </c>
      <c r="P3494" s="13">
        <v>6.3</v>
      </c>
      <c r="Q3494" s="13">
        <v>15.0</v>
      </c>
      <c r="R3494" s="13">
        <v>12.6</v>
      </c>
      <c r="S3494" s="13">
        <v>3.9</v>
      </c>
      <c r="T3494" s="13">
        <v>2.7</v>
      </c>
      <c r="U3494" s="13">
        <v>1.5</v>
      </c>
      <c r="V3494" s="13">
        <v>76.3</v>
      </c>
      <c r="W3494" s="11" t="str">
        <f t="shared" si="1"/>
        <v>Benchmark|Sabadell|Risk|2024</v>
      </c>
      <c r="X3494" s="15">
        <f>(MAX(0,MIN(1,1-(K3494-scaling_params!$B$2)/(scaling_params!$C$2-scaling_params!$B$2)))+MAX(0,MIN(1,(L3494-scaling_params!$B$3)/(scaling_params!$C$3-scaling_params!$B$3))))/2</f>
        <v>0.4299019608</v>
      </c>
      <c r="Y3494" s="15">
        <f>(MAX(0,MIN(1,(M3494-scaling_params!$B$4)/(scaling_params!$C$4-scaling_params!$B$4)))+MAX(0,MIN(1,(N3494-scaling_params!$B$5)/(scaling_params!$C$5-scaling_params!$B$5))))/2</f>
        <v>0.5547619048</v>
      </c>
      <c r="Z3494" s="15">
        <f>(MAX(0,MIN(1,(O3494-scaling_params!$B$6)/(scaling_params!$C$6-scaling_params!$B$6)))+MAX(0,MIN(1,1-(P3494-scaling_params!$B$7)/(scaling_params!$C$7-scaling_params!$B$7)))+MAX(0,MIN(1,(T3494-scaling_params!$B$11)/(scaling_params!$C$11-scaling_params!$B$11))))/3</f>
        <v>0.6115205729</v>
      </c>
      <c r="AA3494" s="15">
        <f>(MAX(0,MIN(1,1-(Q3494-scaling_params!$B$8)/(scaling_params!$C$8-scaling_params!$B$8)))+MAX(0,MIN(1,(R3494-scaling_params!$B$9)/(scaling_params!$C$9-scaling_params!$B$9)))+MAX(0,MIN(1,(S3494-scaling_params!$B$10)/(scaling_params!$C$10-scaling_params!$B$10))))/3</f>
        <v>0.5228626548</v>
      </c>
      <c r="AB3494" s="15">
        <f>(MAX(0,MIN(1,(U3494-scaling_params!$B$12)/(scaling_params!$C$12-scaling_params!$B$12)))+MAX(0,MIN(1,(V3494-scaling_params!$B$13)/(scaling_params!$C$13-scaling_params!$B$13))))/2</f>
        <v>0.4240909091</v>
      </c>
      <c r="AC3494" s="13">
        <f>(scaling_params!$G$2*X3494+scaling_params!$G$3*Y3494+scaling_params!$G$4*Z3494+scaling_params!$G$5*AA3494+scaling_params!$G$6*AB3494)*100</f>
        <v>51.71698976</v>
      </c>
      <c r="AD3494" s="11" t="s">
        <v>684</v>
      </c>
      <c r="AE3494" s="11">
        <f t="shared" si="2"/>
        <v>1</v>
      </c>
    </row>
    <row r="3495" ht="15.75" customHeight="1">
      <c r="A3495" s="11" t="s">
        <v>932</v>
      </c>
      <c r="B3495" s="11" t="s">
        <v>886</v>
      </c>
      <c r="C3495" s="11" t="s">
        <v>328</v>
      </c>
      <c r="D3495" s="11" t="s">
        <v>170</v>
      </c>
      <c r="E3495" s="12">
        <v>2025.0</v>
      </c>
      <c r="F3495" s="11" t="s">
        <v>171</v>
      </c>
      <c r="G3495" s="11" t="s">
        <v>184</v>
      </c>
      <c r="H3495" s="11">
        <v>5.0</v>
      </c>
      <c r="I3495" s="13">
        <v>8.6</v>
      </c>
      <c r="J3495" s="11">
        <v>0.0</v>
      </c>
      <c r="K3495" s="13">
        <v>2.7</v>
      </c>
      <c r="L3495" s="13">
        <v>6.9</v>
      </c>
      <c r="M3495" s="11">
        <v>2.0</v>
      </c>
      <c r="N3495" s="14">
        <v>0.88</v>
      </c>
      <c r="O3495" s="13">
        <v>67.4</v>
      </c>
      <c r="P3495" s="13">
        <v>7.7</v>
      </c>
      <c r="Q3495" s="13">
        <v>15.6</v>
      </c>
      <c r="R3495" s="13">
        <v>11.9</v>
      </c>
      <c r="S3495" s="13">
        <v>4.2</v>
      </c>
      <c r="T3495" s="13">
        <v>3.6</v>
      </c>
      <c r="U3495" s="13">
        <v>1.6</v>
      </c>
      <c r="V3495" s="13">
        <v>73.8</v>
      </c>
      <c r="W3495" s="11" t="str">
        <f t="shared" si="1"/>
        <v>Benchmark|Sabadell|Risk|2025</v>
      </c>
      <c r="X3495" s="15">
        <f>(MAX(0,MIN(1,1-(K3495-scaling_params!$B$2)/(scaling_params!$C$2-scaling_params!$B$2)))+MAX(0,MIN(1,(L3495-scaling_params!$B$3)/(scaling_params!$C$3-scaling_params!$B$3))))/2</f>
        <v>0.5034313725</v>
      </c>
      <c r="Y3495" s="15">
        <f>(MAX(0,MIN(1,(M3495-scaling_params!$B$4)/(scaling_params!$C$4-scaling_params!$B$4)))+MAX(0,MIN(1,(N3495-scaling_params!$B$5)/(scaling_params!$C$5-scaling_params!$B$5))))/2</f>
        <v>0.6208333333</v>
      </c>
      <c r="Z3495" s="15">
        <f>(MAX(0,MIN(1,(O3495-scaling_params!$B$6)/(scaling_params!$C$6-scaling_params!$B$6)))+MAX(0,MIN(1,1-(P3495-scaling_params!$B$7)/(scaling_params!$C$7-scaling_params!$B$7)))+MAX(0,MIN(1,(T3495-scaling_params!$B$11)/(scaling_params!$C$11-scaling_params!$B$11))))/3</f>
        <v>0.5133529569</v>
      </c>
      <c r="AA3495" s="15">
        <f>(MAX(0,MIN(1,1-(Q3495-scaling_params!$B$8)/(scaling_params!$C$8-scaling_params!$B$8)))+MAX(0,MIN(1,(R3495-scaling_params!$B$9)/(scaling_params!$C$9-scaling_params!$B$9)))+MAX(0,MIN(1,(S3495-scaling_params!$B$10)/(scaling_params!$C$10-scaling_params!$B$10))))/3</f>
        <v>0.5000112818</v>
      </c>
      <c r="AB3495" s="15">
        <f>(MAX(0,MIN(1,(U3495-scaling_params!$B$12)/(scaling_params!$C$12-scaling_params!$B$12)))+MAX(0,MIN(1,(V3495-scaling_params!$B$13)/(scaling_params!$C$13-scaling_params!$B$13))))/2</f>
        <v>0.4263636364</v>
      </c>
      <c r="AC3495" s="13">
        <f>(scaling_params!$G$2*X3495+scaling_params!$G$3*Y3495+scaling_params!$G$4*Z3495+scaling_params!$G$5*AA3495+scaling_params!$G$6*AB3495)*100</f>
        <v>52.31530455</v>
      </c>
      <c r="AD3495" s="11" t="s">
        <v>684</v>
      </c>
      <c r="AE3495" s="11">
        <f t="shared" si="2"/>
        <v>1</v>
      </c>
    </row>
    <row r="3496" ht="15.75" customHeight="1">
      <c r="A3496" s="11" t="s">
        <v>933</v>
      </c>
      <c r="B3496" s="11" t="s">
        <v>886</v>
      </c>
      <c r="C3496" s="11" t="s">
        <v>328</v>
      </c>
      <c r="D3496" s="11" t="s">
        <v>174</v>
      </c>
      <c r="E3496" s="12">
        <v>2024.0</v>
      </c>
      <c r="F3496" s="11" t="s">
        <v>171</v>
      </c>
      <c r="G3496" s="11" t="s">
        <v>184</v>
      </c>
      <c r="H3496" s="11">
        <v>1.0</v>
      </c>
      <c r="I3496" s="13">
        <v>8.9</v>
      </c>
      <c r="J3496" s="11">
        <v>0.0</v>
      </c>
      <c r="K3496" s="13">
        <v>3.5</v>
      </c>
      <c r="L3496" s="13">
        <v>7.1</v>
      </c>
      <c r="M3496" s="11">
        <v>-12.0</v>
      </c>
      <c r="N3496" s="14">
        <v>0.66</v>
      </c>
      <c r="O3496" s="13">
        <v>56.6</v>
      </c>
      <c r="P3496" s="13">
        <v>8.0</v>
      </c>
      <c r="Q3496" s="13">
        <v>18.2</v>
      </c>
      <c r="R3496" s="13">
        <v>10.4</v>
      </c>
      <c r="S3496" s="13">
        <v>2.6</v>
      </c>
      <c r="T3496" s="13">
        <v>2.9</v>
      </c>
      <c r="U3496" s="13">
        <v>1.0</v>
      </c>
      <c r="V3496" s="13">
        <v>63.7</v>
      </c>
      <c r="W3496" s="11" t="str">
        <f t="shared" si="1"/>
        <v>Benchmark|Sabadell|Digital|2024</v>
      </c>
      <c r="X3496" s="15">
        <f>(MAX(0,MIN(1,1-(K3496-scaling_params!$B$2)/(scaling_params!$C$2-scaling_params!$B$2)))+MAX(0,MIN(1,(L3496-scaling_params!$B$3)/(scaling_params!$C$3-scaling_params!$B$3))))/2</f>
        <v>0.3848039216</v>
      </c>
      <c r="Y3496" s="15">
        <f>(MAX(0,MIN(1,(M3496-scaling_params!$B$4)/(scaling_params!$C$4-scaling_params!$B$4)))+MAX(0,MIN(1,(N3496-scaling_params!$B$5)/(scaling_params!$C$5-scaling_params!$B$5))))/2</f>
        <v>0.2791666667</v>
      </c>
      <c r="Z3496" s="15">
        <f>(MAX(0,MIN(1,(O3496-scaling_params!$B$6)/(scaling_params!$C$6-scaling_params!$B$6)))+MAX(0,MIN(1,1-(P3496-scaling_params!$B$7)/(scaling_params!$C$7-scaling_params!$B$7)))+MAX(0,MIN(1,(T3496-scaling_params!$B$11)/(scaling_params!$C$11-scaling_params!$B$11))))/3</f>
        <v>0.2414414414</v>
      </c>
      <c r="AA3496" s="15">
        <f>(MAX(0,MIN(1,1-(Q3496-scaling_params!$B$8)/(scaling_params!$C$8-scaling_params!$B$8)))+MAX(0,MIN(1,(R3496-scaling_params!$B$9)/(scaling_params!$C$9-scaling_params!$B$9)))+MAX(0,MIN(1,(S3496-scaling_params!$B$10)/(scaling_params!$C$10-scaling_params!$B$10))))/3</f>
        <v>0.181372549</v>
      </c>
      <c r="AB3496" s="15">
        <f>(MAX(0,MIN(1,(U3496-scaling_params!$B$12)/(scaling_params!$C$12-scaling_params!$B$12)))+MAX(0,MIN(1,(V3496-scaling_params!$B$13)/(scaling_params!$C$13-scaling_params!$B$13))))/2</f>
        <v>0.1845454545</v>
      </c>
      <c r="AC3496" s="13">
        <f>(scaling_params!$G$2*X3496+scaling_params!$G$3*Y3496+scaling_params!$G$4*Z3496+scaling_params!$G$5*AA3496+scaling_params!$G$6*AB3496)*100</f>
        <v>26.64697592</v>
      </c>
      <c r="AD3496" s="11" t="s">
        <v>684</v>
      </c>
      <c r="AE3496" s="11">
        <f t="shared" si="2"/>
        <v>1</v>
      </c>
    </row>
    <row r="3497" ht="15.75" customHeight="1">
      <c r="A3497" s="11" t="s">
        <v>933</v>
      </c>
      <c r="B3497" s="11" t="s">
        <v>886</v>
      </c>
      <c r="C3497" s="11" t="s">
        <v>328</v>
      </c>
      <c r="D3497" s="11" t="s">
        <v>174</v>
      </c>
      <c r="E3497" s="12">
        <v>2025.0</v>
      </c>
      <c r="F3497" s="11" t="s">
        <v>171</v>
      </c>
      <c r="G3497" s="11" t="s">
        <v>184</v>
      </c>
      <c r="H3497" s="11">
        <v>1.0</v>
      </c>
      <c r="I3497" s="13">
        <v>8.6</v>
      </c>
      <c r="J3497" s="11">
        <v>0.0</v>
      </c>
      <c r="K3497" s="13">
        <v>4.0</v>
      </c>
      <c r="L3497" s="13">
        <v>5.4</v>
      </c>
      <c r="M3497" s="11">
        <v>0.0</v>
      </c>
      <c r="N3497" s="14">
        <v>0.79</v>
      </c>
      <c r="O3497" s="13">
        <v>65.0</v>
      </c>
      <c r="P3497" s="13">
        <v>9.2</v>
      </c>
      <c r="Q3497" s="13">
        <v>20.3</v>
      </c>
      <c r="R3497" s="13">
        <v>11.5</v>
      </c>
      <c r="S3497" s="13">
        <v>3.2</v>
      </c>
      <c r="T3497" s="13">
        <v>2.7</v>
      </c>
      <c r="U3497" s="13">
        <v>1.6</v>
      </c>
      <c r="V3497" s="13">
        <v>63.7</v>
      </c>
      <c r="W3497" s="11" t="str">
        <f t="shared" si="1"/>
        <v>Benchmark|Sabadell|Digital|2025</v>
      </c>
      <c r="X3497" s="15">
        <f>(MAX(0,MIN(1,1-(K3497-scaling_params!$B$2)/(scaling_params!$C$2-scaling_params!$B$2)))+MAX(0,MIN(1,(L3497-scaling_params!$B$3)/(scaling_params!$C$3-scaling_params!$B$3))))/2</f>
        <v>0.1764705882</v>
      </c>
      <c r="Y3497" s="15">
        <f>(MAX(0,MIN(1,(M3497-scaling_params!$B$4)/(scaling_params!$C$4-scaling_params!$B$4)))+MAX(0,MIN(1,(N3497-scaling_params!$B$5)/(scaling_params!$C$5-scaling_params!$B$5))))/2</f>
        <v>0.4988095238</v>
      </c>
      <c r="Z3497" s="15">
        <f>(MAX(0,MIN(1,(O3497-scaling_params!$B$6)/(scaling_params!$C$6-scaling_params!$B$6)))+MAX(0,MIN(1,1-(P3497-scaling_params!$B$7)/(scaling_params!$C$7-scaling_params!$B$7)))+MAX(0,MIN(1,(T3497-scaling_params!$B$11)/(scaling_params!$C$11-scaling_params!$B$11))))/3</f>
        <v>0.2528995757</v>
      </c>
      <c r="AA3497" s="15">
        <f>(MAX(0,MIN(1,1-(Q3497-scaling_params!$B$8)/(scaling_params!$C$8-scaling_params!$B$8)))+MAX(0,MIN(1,(R3497-scaling_params!$B$9)/(scaling_params!$C$9-scaling_params!$B$9)))+MAX(0,MIN(1,(S3497-scaling_params!$B$10)/(scaling_params!$C$10-scaling_params!$B$10))))/3</f>
        <v>0.207064126</v>
      </c>
      <c r="AB3497" s="15">
        <f>(MAX(0,MIN(1,(U3497-scaling_params!$B$12)/(scaling_params!$C$12-scaling_params!$B$12)))+MAX(0,MIN(1,(V3497-scaling_params!$B$13)/(scaling_params!$C$13-scaling_params!$B$13))))/2</f>
        <v>0.3345454545</v>
      </c>
      <c r="AC3497" s="13">
        <f>(scaling_params!$G$2*X3497+scaling_params!$G$3*Y3497+scaling_params!$G$4*Z3497+scaling_params!$G$5*AA3497+scaling_params!$G$6*AB3497)*100</f>
        <v>29.40418764</v>
      </c>
      <c r="AD3497" s="11" t="s">
        <v>684</v>
      </c>
      <c r="AE3497" s="11">
        <f t="shared" si="2"/>
        <v>1</v>
      </c>
    </row>
    <row r="3498" ht="15.75" customHeight="1">
      <c r="A3498" s="11" t="s">
        <v>934</v>
      </c>
      <c r="B3498" s="11" t="s">
        <v>886</v>
      </c>
      <c r="C3498" s="11" t="s">
        <v>328</v>
      </c>
      <c r="D3498" s="11" t="s">
        <v>177</v>
      </c>
      <c r="E3498" s="12">
        <v>2024.0</v>
      </c>
      <c r="F3498" s="11" t="s">
        <v>171</v>
      </c>
      <c r="G3498" s="11" t="s">
        <v>184</v>
      </c>
      <c r="H3498" s="11">
        <v>3.0</v>
      </c>
      <c r="I3498" s="13">
        <v>8.9</v>
      </c>
      <c r="J3498" s="11">
        <v>0.0</v>
      </c>
      <c r="K3498" s="13">
        <v>3.0</v>
      </c>
      <c r="L3498" s="13">
        <v>8.0</v>
      </c>
      <c r="M3498" s="11">
        <v>37.0</v>
      </c>
      <c r="N3498" s="14">
        <v>0.78</v>
      </c>
      <c r="O3498" s="13">
        <v>70.7</v>
      </c>
      <c r="P3498" s="13">
        <v>7.3</v>
      </c>
      <c r="Q3498" s="13">
        <v>15.6</v>
      </c>
      <c r="R3498" s="13">
        <v>10.9</v>
      </c>
      <c r="S3498" s="13">
        <v>4.1</v>
      </c>
      <c r="T3498" s="13">
        <v>4.6</v>
      </c>
      <c r="U3498" s="13">
        <v>1.7</v>
      </c>
      <c r="V3498" s="13">
        <v>79.2</v>
      </c>
      <c r="W3498" s="11" t="str">
        <f t="shared" si="1"/>
        <v>Benchmark|Sabadell|Retail|2024</v>
      </c>
      <c r="X3498" s="15">
        <f>(MAX(0,MIN(1,1-(K3498-scaling_params!$B$2)/(scaling_params!$C$2-scaling_params!$B$2)))+MAX(0,MIN(1,(L3498-scaling_params!$B$3)/(scaling_params!$C$3-scaling_params!$B$3))))/2</f>
        <v>0.5343137255</v>
      </c>
      <c r="Y3498" s="15">
        <f>(MAX(0,MIN(1,(M3498-scaling_params!$B$4)/(scaling_params!$C$4-scaling_params!$B$4)))+MAX(0,MIN(1,(N3498-scaling_params!$B$5)/(scaling_params!$C$5-scaling_params!$B$5))))/2</f>
        <v>0.6625</v>
      </c>
      <c r="Z3498" s="15">
        <f>(MAX(0,MIN(1,(O3498-scaling_params!$B$6)/(scaling_params!$C$6-scaling_params!$B$6)))+MAX(0,MIN(1,1-(P3498-scaling_params!$B$7)/(scaling_params!$C$7-scaling_params!$B$7)))+MAX(0,MIN(1,(T3498-scaling_params!$B$11)/(scaling_params!$C$11-scaling_params!$B$11))))/3</f>
        <v>0.6990825337</v>
      </c>
      <c r="AA3498" s="15">
        <f>(MAX(0,MIN(1,1-(Q3498-scaling_params!$B$8)/(scaling_params!$C$8-scaling_params!$B$8)))+MAX(0,MIN(1,(R3498-scaling_params!$B$9)/(scaling_params!$C$9-scaling_params!$B$9)))+MAX(0,MIN(1,(S3498-scaling_params!$B$10)/(scaling_params!$C$10-scaling_params!$B$10))))/3</f>
        <v>0.4480132674</v>
      </c>
      <c r="AB3498" s="15">
        <f>(MAX(0,MIN(1,(U3498-scaling_params!$B$12)/(scaling_params!$C$12-scaling_params!$B$12)))+MAX(0,MIN(1,(V3498-scaling_params!$B$13)/(scaling_params!$C$13-scaling_params!$B$13))))/2</f>
        <v>0.5004545455</v>
      </c>
      <c r="AC3498" s="13">
        <f>(scaling_params!$G$2*X3498+scaling_params!$G$3*Y3498+scaling_params!$G$4*Z3498+scaling_params!$G$5*AA3498+scaling_params!$G$6*AB3498)*100</f>
        <v>58.34395924</v>
      </c>
      <c r="AD3498" s="11" t="s">
        <v>684</v>
      </c>
      <c r="AE3498" s="11">
        <f t="shared" si="2"/>
        <v>1</v>
      </c>
    </row>
    <row r="3499" ht="15.75" customHeight="1">
      <c r="A3499" s="11" t="s">
        <v>934</v>
      </c>
      <c r="B3499" s="11" t="s">
        <v>886</v>
      </c>
      <c r="C3499" s="11" t="s">
        <v>328</v>
      </c>
      <c r="D3499" s="11" t="s">
        <v>177</v>
      </c>
      <c r="E3499" s="12">
        <v>2025.0</v>
      </c>
      <c r="F3499" s="11" t="s">
        <v>171</v>
      </c>
      <c r="G3499" s="11" t="s">
        <v>184</v>
      </c>
      <c r="H3499" s="11">
        <v>3.0</v>
      </c>
      <c r="I3499" s="13">
        <v>8.6</v>
      </c>
      <c r="J3499" s="11">
        <v>0.0</v>
      </c>
      <c r="K3499" s="13">
        <v>3.4</v>
      </c>
      <c r="L3499" s="13">
        <v>6.7</v>
      </c>
      <c r="M3499" s="11">
        <v>39.0</v>
      </c>
      <c r="N3499" s="14">
        <v>0.82</v>
      </c>
      <c r="O3499" s="13">
        <v>67.0</v>
      </c>
      <c r="P3499" s="13">
        <v>7.1</v>
      </c>
      <c r="Q3499" s="13">
        <v>14.2</v>
      </c>
      <c r="R3499" s="13">
        <v>12.9</v>
      </c>
      <c r="S3499" s="13">
        <v>3.9</v>
      </c>
      <c r="T3499" s="13">
        <v>4.1</v>
      </c>
      <c r="U3499" s="13">
        <v>1.5</v>
      </c>
      <c r="V3499" s="13">
        <v>75.8</v>
      </c>
      <c r="W3499" s="11" t="str">
        <f t="shared" si="1"/>
        <v>Benchmark|Sabadell|Retail|2025</v>
      </c>
      <c r="X3499" s="15">
        <f>(MAX(0,MIN(1,1-(K3499-scaling_params!$B$2)/(scaling_params!$C$2-scaling_params!$B$2)))+MAX(0,MIN(1,(L3499-scaling_params!$B$3)/(scaling_params!$C$3-scaling_params!$B$3))))/2</f>
        <v>0.3720588235</v>
      </c>
      <c r="Y3499" s="15">
        <f>(MAX(0,MIN(1,(M3499-scaling_params!$B$4)/(scaling_params!$C$4-scaling_params!$B$4)))+MAX(0,MIN(1,(N3499-scaling_params!$B$5)/(scaling_params!$C$5-scaling_params!$B$5))))/2</f>
        <v>0.7220238095</v>
      </c>
      <c r="Z3499" s="15">
        <f>(MAX(0,MIN(1,(O3499-scaling_params!$B$6)/(scaling_params!$C$6-scaling_params!$B$6)))+MAX(0,MIN(1,1-(P3499-scaling_params!$B$7)/(scaling_params!$C$7-scaling_params!$B$7)))+MAX(0,MIN(1,(T3499-scaling_params!$B$11)/(scaling_params!$C$11-scaling_params!$B$11))))/3</f>
        <v>0.6084253985</v>
      </c>
      <c r="AA3499" s="15">
        <f>(MAX(0,MIN(1,1-(Q3499-scaling_params!$B$8)/(scaling_params!$C$8-scaling_params!$B$8)))+MAX(0,MIN(1,(R3499-scaling_params!$B$9)/(scaling_params!$C$9-scaling_params!$B$9)))+MAX(0,MIN(1,(S3499-scaling_params!$B$10)/(scaling_params!$C$10-scaling_params!$B$10))))/3</f>
        <v>0.565823913</v>
      </c>
      <c r="AB3499" s="15">
        <f>(MAX(0,MIN(1,(U3499-scaling_params!$B$12)/(scaling_params!$C$12-scaling_params!$B$12)))+MAX(0,MIN(1,(V3499-scaling_params!$B$13)/(scaling_params!$C$13-scaling_params!$B$13))))/2</f>
        <v>0.4195454545</v>
      </c>
      <c r="AC3499" s="13">
        <f>(scaling_params!$G$2*X3499+scaling_params!$G$3*Y3499+scaling_params!$G$4*Z3499+scaling_params!$G$5*AA3499+scaling_params!$G$6*AB3499)*100</f>
        <v>54.91807597</v>
      </c>
      <c r="AD3499" s="11" t="s">
        <v>684</v>
      </c>
      <c r="AE3499" s="11">
        <f t="shared" si="2"/>
        <v>1</v>
      </c>
    </row>
    <row r="3500" ht="15.75" customHeight="1">
      <c r="A3500" s="11" t="s">
        <v>935</v>
      </c>
      <c r="B3500" s="11" t="s">
        <v>886</v>
      </c>
      <c r="C3500" s="11" t="s">
        <v>328</v>
      </c>
      <c r="D3500" s="11" t="s">
        <v>181</v>
      </c>
      <c r="E3500" s="12">
        <v>2024.0</v>
      </c>
      <c r="F3500" s="11" t="s">
        <v>171</v>
      </c>
      <c r="G3500" s="11" t="s">
        <v>167</v>
      </c>
      <c r="H3500" s="11">
        <v>2.0</v>
      </c>
      <c r="I3500" s="13">
        <v>8.9</v>
      </c>
      <c r="J3500" s="11">
        <v>0.0</v>
      </c>
      <c r="K3500" s="13">
        <v>2.5</v>
      </c>
      <c r="L3500" s="13">
        <v>7.6</v>
      </c>
      <c r="M3500" s="11">
        <v>13.0</v>
      </c>
      <c r="N3500" s="14">
        <v>0.78</v>
      </c>
      <c r="O3500" s="13">
        <v>66.3</v>
      </c>
      <c r="P3500" s="13">
        <v>7.4</v>
      </c>
      <c r="Q3500" s="13">
        <v>18.9</v>
      </c>
      <c r="R3500" s="13">
        <v>13.4</v>
      </c>
      <c r="S3500" s="13">
        <v>3.8</v>
      </c>
      <c r="T3500" s="13">
        <v>3.8</v>
      </c>
      <c r="U3500" s="13">
        <v>1.8</v>
      </c>
      <c r="V3500" s="13">
        <v>67.1</v>
      </c>
      <c r="W3500" s="11" t="str">
        <f t="shared" si="1"/>
        <v>Benchmark|Sabadell|Corporate|2024</v>
      </c>
      <c r="X3500" s="15">
        <f>(MAX(0,MIN(1,1-(K3500-scaling_params!$B$2)/(scaling_params!$C$2-scaling_params!$B$2)))+MAX(0,MIN(1,(L3500-scaling_params!$B$3)/(scaling_params!$C$3-scaling_params!$B$3))))/2</f>
        <v>0.5882352941</v>
      </c>
      <c r="Y3500" s="15">
        <f>(MAX(0,MIN(1,(M3500-scaling_params!$B$4)/(scaling_params!$C$4-scaling_params!$B$4)))+MAX(0,MIN(1,(N3500-scaling_params!$B$5)/(scaling_params!$C$5-scaling_params!$B$5))))/2</f>
        <v>0.5482142857</v>
      </c>
      <c r="Z3500" s="15">
        <f>(MAX(0,MIN(1,(O3500-scaling_params!$B$6)/(scaling_params!$C$6-scaling_params!$B$6)))+MAX(0,MIN(1,1-(P3500-scaling_params!$B$7)/(scaling_params!$C$7-scaling_params!$B$7)))+MAX(0,MIN(1,(T3500-scaling_params!$B$11)/(scaling_params!$C$11-scaling_params!$B$11))))/3</f>
        <v>0.5412757878</v>
      </c>
      <c r="AA3500" s="15">
        <f>(MAX(0,MIN(1,1-(Q3500-scaling_params!$B$8)/(scaling_params!$C$8-scaling_params!$B$8)))+MAX(0,MIN(1,(R3500-scaling_params!$B$9)/(scaling_params!$C$9-scaling_params!$B$9)))+MAX(0,MIN(1,(S3500-scaling_params!$B$10)/(scaling_params!$C$10-scaling_params!$B$10))))/3</f>
        <v>0.3990867348</v>
      </c>
      <c r="AB3500" s="15">
        <f>(MAX(0,MIN(1,(U3500-scaling_params!$B$12)/(scaling_params!$C$12-scaling_params!$B$12)))+MAX(0,MIN(1,(V3500-scaling_params!$B$13)/(scaling_params!$C$13-scaling_params!$B$13))))/2</f>
        <v>0.4154545455</v>
      </c>
      <c r="AC3500" s="13">
        <f>(scaling_params!$G$2*X3500+scaling_params!$G$3*Y3500+scaling_params!$G$4*Z3500+scaling_params!$G$5*AA3500+scaling_params!$G$6*AB3500)*100</f>
        <v>51.35283631</v>
      </c>
      <c r="AD3500" s="11" t="s">
        <v>684</v>
      </c>
      <c r="AE3500" s="11">
        <f t="shared" si="2"/>
        <v>1</v>
      </c>
    </row>
    <row r="3501" ht="15.75" customHeight="1">
      <c r="A3501" s="11" t="s">
        <v>935</v>
      </c>
      <c r="B3501" s="11" t="s">
        <v>886</v>
      </c>
      <c r="C3501" s="11" t="s">
        <v>328</v>
      </c>
      <c r="D3501" s="11" t="s">
        <v>181</v>
      </c>
      <c r="E3501" s="12">
        <v>2025.0</v>
      </c>
      <c r="F3501" s="11" t="s">
        <v>171</v>
      </c>
      <c r="G3501" s="11" t="s">
        <v>167</v>
      </c>
      <c r="H3501" s="11">
        <v>2.0</v>
      </c>
      <c r="I3501" s="13">
        <v>8.6</v>
      </c>
      <c r="J3501" s="11">
        <v>0.0</v>
      </c>
      <c r="K3501" s="13">
        <v>3.4</v>
      </c>
      <c r="L3501" s="13">
        <v>6.4</v>
      </c>
      <c r="M3501" s="11">
        <v>5.0</v>
      </c>
      <c r="N3501" s="14">
        <v>0.76</v>
      </c>
      <c r="O3501" s="13">
        <v>65.9</v>
      </c>
      <c r="P3501" s="13">
        <v>8.3</v>
      </c>
      <c r="Q3501" s="13">
        <v>16.5</v>
      </c>
      <c r="R3501" s="13">
        <v>12.8</v>
      </c>
      <c r="S3501" s="13">
        <v>3.4</v>
      </c>
      <c r="T3501" s="13">
        <v>3.9</v>
      </c>
      <c r="U3501" s="13">
        <v>1.4</v>
      </c>
      <c r="V3501" s="13">
        <v>70.1</v>
      </c>
      <c r="W3501" s="11" t="str">
        <f t="shared" si="1"/>
        <v>Benchmark|Sabadell|Corporate|2025</v>
      </c>
      <c r="X3501" s="15">
        <f>(MAX(0,MIN(1,1-(K3501-scaling_params!$B$2)/(scaling_params!$C$2-scaling_params!$B$2)))+MAX(0,MIN(1,(L3501-scaling_params!$B$3)/(scaling_params!$C$3-scaling_params!$B$3))))/2</f>
        <v>0.35</v>
      </c>
      <c r="Y3501" s="15">
        <f>(MAX(0,MIN(1,(M3501-scaling_params!$B$4)/(scaling_params!$C$4-scaling_params!$B$4)))+MAX(0,MIN(1,(N3501-scaling_params!$B$5)/(scaling_params!$C$5-scaling_params!$B$5))))/2</f>
        <v>0.4851190476</v>
      </c>
      <c r="Z3501" s="15">
        <f>(MAX(0,MIN(1,(O3501-scaling_params!$B$6)/(scaling_params!$C$6-scaling_params!$B$6)))+MAX(0,MIN(1,1-(P3501-scaling_params!$B$7)/(scaling_params!$C$7-scaling_params!$B$7)))+MAX(0,MIN(1,(T3501-scaling_params!$B$11)/(scaling_params!$C$11-scaling_params!$B$11))))/3</f>
        <v>0.4631178562</v>
      </c>
      <c r="AA3501" s="15">
        <f>(MAX(0,MIN(1,1-(Q3501-scaling_params!$B$8)/(scaling_params!$C$8-scaling_params!$B$8)))+MAX(0,MIN(1,(R3501-scaling_params!$B$9)/(scaling_params!$C$9-scaling_params!$B$9)))+MAX(0,MIN(1,(S3501-scaling_params!$B$10)/(scaling_params!$C$10-scaling_params!$B$10))))/3</f>
        <v>0.4254636837</v>
      </c>
      <c r="AB3501" s="15">
        <f>(MAX(0,MIN(1,(U3501-scaling_params!$B$12)/(scaling_params!$C$12-scaling_params!$B$12)))+MAX(0,MIN(1,(V3501-scaling_params!$B$13)/(scaling_params!$C$13-scaling_params!$B$13))))/2</f>
        <v>0.3427272727</v>
      </c>
      <c r="AC3501" s="13">
        <f>(scaling_params!$G$2*X3501+scaling_params!$G$3*Y3501+scaling_params!$G$4*Z3501+scaling_params!$G$5*AA3501+scaling_params!$G$6*AB3501)*100</f>
        <v>42.04090989</v>
      </c>
      <c r="AD3501" s="11" t="s">
        <v>684</v>
      </c>
      <c r="AE3501" s="11">
        <f t="shared" si="2"/>
        <v>1</v>
      </c>
    </row>
    <row r="3502" ht="15.75" customHeight="1">
      <c r="A3502" s="11" t="s">
        <v>936</v>
      </c>
      <c r="B3502" s="11" t="s">
        <v>886</v>
      </c>
      <c r="C3502" s="11" t="s">
        <v>328</v>
      </c>
      <c r="D3502" s="11" t="s">
        <v>181</v>
      </c>
      <c r="E3502" s="12">
        <v>2024.0</v>
      </c>
      <c r="F3502" s="11" t="s">
        <v>171</v>
      </c>
      <c r="G3502" s="11" t="s">
        <v>175</v>
      </c>
      <c r="H3502" s="11">
        <v>2.0</v>
      </c>
      <c r="I3502" s="13">
        <v>8.9</v>
      </c>
      <c r="J3502" s="11">
        <v>0.0</v>
      </c>
      <c r="K3502" s="13">
        <v>2.5</v>
      </c>
      <c r="L3502" s="13">
        <v>5.7</v>
      </c>
      <c r="M3502" s="11">
        <v>-7.0</v>
      </c>
      <c r="N3502" s="14">
        <v>0.69</v>
      </c>
      <c r="O3502" s="13">
        <v>66.3</v>
      </c>
      <c r="P3502" s="13">
        <v>7.4</v>
      </c>
      <c r="Q3502" s="13">
        <v>18.9</v>
      </c>
      <c r="R3502" s="13">
        <v>13.4</v>
      </c>
      <c r="S3502" s="13">
        <v>2.7</v>
      </c>
      <c r="T3502" s="13">
        <v>3.0</v>
      </c>
      <c r="U3502" s="13">
        <v>1.8</v>
      </c>
      <c r="V3502" s="13">
        <v>66.5</v>
      </c>
      <c r="W3502" s="11" t="str">
        <f t="shared" si="1"/>
        <v>Benchmark|Sabadell|Corporate|2024</v>
      </c>
      <c r="X3502" s="15">
        <f>(MAX(0,MIN(1,1-(K3502-scaling_params!$B$2)/(scaling_params!$C$2-scaling_params!$B$2)))+MAX(0,MIN(1,(L3502-scaling_params!$B$3)/(scaling_params!$C$3-scaling_params!$B$3))))/2</f>
        <v>0.4485294118</v>
      </c>
      <c r="Y3502" s="15">
        <f>(MAX(0,MIN(1,(M3502-scaling_params!$B$4)/(scaling_params!$C$4-scaling_params!$B$4)))+MAX(0,MIN(1,(N3502-scaling_params!$B$5)/(scaling_params!$C$5-scaling_params!$B$5))))/2</f>
        <v>0.3404761905</v>
      </c>
      <c r="Z3502" s="15">
        <f>(MAX(0,MIN(1,(O3502-scaling_params!$B$6)/(scaling_params!$C$6-scaling_params!$B$6)))+MAX(0,MIN(1,1-(P3502-scaling_params!$B$7)/(scaling_params!$C$7-scaling_params!$B$7)))+MAX(0,MIN(1,(T3502-scaling_params!$B$11)/(scaling_params!$C$11-scaling_params!$B$11))))/3</f>
        <v>0.4650853116</v>
      </c>
      <c r="AA3502" s="15">
        <f>(MAX(0,MIN(1,1-(Q3502-scaling_params!$B$8)/(scaling_params!$C$8-scaling_params!$B$8)))+MAX(0,MIN(1,(R3502-scaling_params!$B$9)/(scaling_params!$C$9-scaling_params!$B$9)))+MAX(0,MIN(1,(S3502-scaling_params!$B$10)/(scaling_params!$C$10-scaling_params!$B$10))))/3</f>
        <v>0.2912435976</v>
      </c>
      <c r="AB3502" s="15">
        <f>(MAX(0,MIN(1,(U3502-scaling_params!$B$12)/(scaling_params!$C$12-scaling_params!$B$12)))+MAX(0,MIN(1,(V3502-scaling_params!$B$13)/(scaling_params!$C$13-scaling_params!$B$13))))/2</f>
        <v>0.41</v>
      </c>
      <c r="AC3502" s="13">
        <f>(scaling_params!$G$2*X3502+scaling_params!$G$3*Y3502+scaling_params!$G$4*Z3502+scaling_params!$G$5*AA3502+scaling_params!$G$6*AB3502)*100</f>
        <v>39.43502379</v>
      </c>
      <c r="AD3502" s="11" t="s">
        <v>684</v>
      </c>
      <c r="AE3502" s="11">
        <f t="shared" si="2"/>
        <v>1</v>
      </c>
    </row>
    <row r="3503" ht="15.75" customHeight="1">
      <c r="A3503" s="11" t="s">
        <v>936</v>
      </c>
      <c r="B3503" s="11" t="s">
        <v>886</v>
      </c>
      <c r="C3503" s="11" t="s">
        <v>328</v>
      </c>
      <c r="D3503" s="11" t="s">
        <v>181</v>
      </c>
      <c r="E3503" s="12">
        <v>2025.0</v>
      </c>
      <c r="F3503" s="11" t="s">
        <v>171</v>
      </c>
      <c r="G3503" s="11" t="s">
        <v>175</v>
      </c>
      <c r="H3503" s="11">
        <v>2.0</v>
      </c>
      <c r="I3503" s="13">
        <v>8.6</v>
      </c>
      <c r="J3503" s="11">
        <v>0.0</v>
      </c>
      <c r="K3503" s="13">
        <v>3.4</v>
      </c>
      <c r="L3503" s="13">
        <v>5.8</v>
      </c>
      <c r="M3503" s="11">
        <v>-9.0</v>
      </c>
      <c r="N3503" s="14">
        <v>0.76</v>
      </c>
      <c r="O3503" s="13">
        <v>65.9</v>
      </c>
      <c r="P3503" s="13">
        <v>8.3</v>
      </c>
      <c r="Q3503" s="13">
        <v>16.5</v>
      </c>
      <c r="R3503" s="13">
        <v>12.8</v>
      </c>
      <c r="S3503" s="13">
        <v>3.1</v>
      </c>
      <c r="T3503" s="13">
        <v>2.8</v>
      </c>
      <c r="U3503" s="13">
        <v>1.4</v>
      </c>
      <c r="V3503" s="13">
        <v>69.4</v>
      </c>
      <c r="W3503" s="11" t="str">
        <f t="shared" si="1"/>
        <v>Benchmark|Sabadell|Corporate|2025</v>
      </c>
      <c r="X3503" s="15">
        <f>(MAX(0,MIN(1,1-(K3503-scaling_params!$B$2)/(scaling_params!$C$2-scaling_params!$B$2)))+MAX(0,MIN(1,(L3503-scaling_params!$B$3)/(scaling_params!$C$3-scaling_params!$B$3))))/2</f>
        <v>0.3058823529</v>
      </c>
      <c r="Y3503" s="15">
        <f>(MAX(0,MIN(1,(M3503-scaling_params!$B$4)/(scaling_params!$C$4-scaling_params!$B$4)))+MAX(0,MIN(1,(N3503-scaling_params!$B$5)/(scaling_params!$C$5-scaling_params!$B$5))))/2</f>
        <v>0.418452381</v>
      </c>
      <c r="Z3503" s="15">
        <f>(MAX(0,MIN(1,(O3503-scaling_params!$B$6)/(scaling_params!$C$6-scaling_params!$B$6)))+MAX(0,MIN(1,1-(P3503-scaling_params!$B$7)/(scaling_params!$C$7-scaling_params!$B$7)))+MAX(0,MIN(1,(T3503-scaling_params!$B$11)/(scaling_params!$C$11-scaling_params!$B$11))))/3</f>
        <v>0.3583559514</v>
      </c>
      <c r="AA3503" s="15">
        <f>(MAX(0,MIN(1,1-(Q3503-scaling_params!$B$8)/(scaling_params!$C$8-scaling_params!$B$8)))+MAX(0,MIN(1,(R3503-scaling_params!$B$9)/(scaling_params!$C$9-scaling_params!$B$9)))+MAX(0,MIN(1,(S3503-scaling_params!$B$10)/(scaling_params!$C$10-scaling_params!$B$10))))/3</f>
        <v>0.396051919</v>
      </c>
      <c r="AB3503" s="15">
        <f>(MAX(0,MIN(1,(U3503-scaling_params!$B$12)/(scaling_params!$C$12-scaling_params!$B$12)))+MAX(0,MIN(1,(V3503-scaling_params!$B$13)/(scaling_params!$C$13-scaling_params!$B$13))))/2</f>
        <v>0.3363636364</v>
      </c>
      <c r="AC3503" s="13">
        <f>(scaling_params!$G$2*X3503+scaling_params!$G$3*Y3503+scaling_params!$G$4*Z3503+scaling_params!$G$5*AA3503+scaling_params!$G$6*AB3503)*100</f>
        <v>36.38283579</v>
      </c>
      <c r="AD3503" s="11" t="s">
        <v>684</v>
      </c>
      <c r="AE3503" s="11">
        <f t="shared" si="2"/>
        <v>1</v>
      </c>
    </row>
    <row r="3504" ht="15.75" customHeight="1">
      <c r="A3504" s="11" t="s">
        <v>937</v>
      </c>
      <c r="B3504" s="11" t="s">
        <v>886</v>
      </c>
      <c r="C3504" s="11" t="s">
        <v>328</v>
      </c>
      <c r="D3504" s="11" t="s">
        <v>165</v>
      </c>
      <c r="E3504" s="12">
        <v>2024.0</v>
      </c>
      <c r="F3504" s="11" t="s">
        <v>166</v>
      </c>
      <c r="G3504" s="11" t="s">
        <v>175</v>
      </c>
      <c r="H3504" s="11">
        <v>1.0</v>
      </c>
      <c r="I3504" s="13">
        <v>8.9</v>
      </c>
      <c r="J3504" s="11">
        <v>1.0</v>
      </c>
      <c r="K3504" s="13">
        <v>3.5</v>
      </c>
      <c r="L3504" s="13">
        <v>4.3</v>
      </c>
      <c r="M3504" s="11">
        <v>-9.0</v>
      </c>
      <c r="N3504" s="14">
        <v>0.74</v>
      </c>
      <c r="O3504" s="13">
        <v>65.4</v>
      </c>
      <c r="P3504" s="13">
        <v>7.5</v>
      </c>
      <c r="Q3504" s="13">
        <v>18.4</v>
      </c>
      <c r="R3504" s="13">
        <v>12.8</v>
      </c>
      <c r="S3504" s="13">
        <v>2.6</v>
      </c>
      <c r="T3504" s="13">
        <v>2.3</v>
      </c>
      <c r="U3504" s="13">
        <v>1.4</v>
      </c>
      <c r="V3504" s="13">
        <v>63.0</v>
      </c>
      <c r="W3504" s="11" t="str">
        <f t="shared" si="1"/>
        <v>Benchmark|Sabadell|Operations|2024</v>
      </c>
      <c r="X3504" s="15">
        <f>(MAX(0,MIN(1,1-(K3504-scaling_params!$B$2)/(scaling_params!$C$2-scaling_params!$B$2)))+MAX(0,MIN(1,(L3504-scaling_params!$B$3)/(scaling_params!$C$3-scaling_params!$B$3))))/2</f>
        <v>0.1789215686</v>
      </c>
      <c r="Y3504" s="15">
        <f>(MAX(0,MIN(1,(M3504-scaling_params!$B$4)/(scaling_params!$C$4-scaling_params!$B$4)))+MAX(0,MIN(1,(N3504-scaling_params!$B$5)/(scaling_params!$C$5-scaling_params!$B$5))))/2</f>
        <v>0.393452381</v>
      </c>
      <c r="Z3504" s="15">
        <f>(MAX(0,MIN(1,(O3504-scaling_params!$B$6)/(scaling_params!$C$6-scaling_params!$B$6)))+MAX(0,MIN(1,1-(P3504-scaling_params!$B$7)/(scaling_params!$C$7-scaling_params!$B$7)))+MAX(0,MIN(1,(T3504-scaling_params!$B$11)/(scaling_params!$C$11-scaling_params!$B$11))))/3</f>
        <v>0.3745581508</v>
      </c>
      <c r="AA3504" s="15">
        <f>(MAX(0,MIN(1,1-(Q3504-scaling_params!$B$8)/(scaling_params!$C$8-scaling_params!$B$8)))+MAX(0,MIN(1,(R3504-scaling_params!$B$9)/(scaling_params!$C$9-scaling_params!$B$9)))+MAX(0,MIN(1,(S3504-scaling_params!$B$10)/(scaling_params!$C$10-scaling_params!$B$10))))/3</f>
        <v>0.2750626142</v>
      </c>
      <c r="AB3504" s="15">
        <f>(MAX(0,MIN(1,(U3504-scaling_params!$B$12)/(scaling_params!$C$12-scaling_params!$B$12)))+MAX(0,MIN(1,(V3504-scaling_params!$B$13)/(scaling_params!$C$13-scaling_params!$B$13))))/2</f>
        <v>0.2781818182</v>
      </c>
      <c r="AC3504" s="13">
        <f>(scaling_params!$G$2*X3504+scaling_params!$G$3*Y3504+scaling_params!$G$4*Z3504+scaling_params!$G$5*AA3504+scaling_params!$G$6*AB3504)*100</f>
        <v>30.37655182</v>
      </c>
      <c r="AD3504" s="11" t="s">
        <v>684</v>
      </c>
      <c r="AE3504" s="11">
        <f t="shared" si="2"/>
        <v>1</v>
      </c>
    </row>
    <row r="3505" ht="15.75" customHeight="1">
      <c r="A3505" s="11" t="s">
        <v>937</v>
      </c>
      <c r="B3505" s="11" t="s">
        <v>886</v>
      </c>
      <c r="C3505" s="11" t="s">
        <v>328</v>
      </c>
      <c r="D3505" s="11" t="s">
        <v>165</v>
      </c>
      <c r="E3505" s="12">
        <v>2025.0</v>
      </c>
      <c r="F3505" s="11" t="s">
        <v>166</v>
      </c>
      <c r="G3505" s="11" t="s">
        <v>175</v>
      </c>
      <c r="H3505" s="11">
        <v>1.0</v>
      </c>
      <c r="I3505" s="13">
        <v>8.6</v>
      </c>
      <c r="J3505" s="11">
        <v>0.0</v>
      </c>
      <c r="K3505" s="13">
        <v>3.1</v>
      </c>
      <c r="L3505" s="13">
        <v>6.1</v>
      </c>
      <c r="M3505" s="11">
        <v>-8.0</v>
      </c>
      <c r="N3505" s="14">
        <v>0.67</v>
      </c>
      <c r="O3505" s="13">
        <v>64.5</v>
      </c>
      <c r="P3505" s="13">
        <v>7.3</v>
      </c>
      <c r="Q3505" s="13">
        <v>16.3</v>
      </c>
      <c r="R3505" s="13">
        <v>11.7</v>
      </c>
      <c r="S3505" s="13">
        <v>3.3</v>
      </c>
      <c r="T3505" s="13">
        <v>3.2</v>
      </c>
      <c r="U3505" s="13">
        <v>1.6</v>
      </c>
      <c r="V3505" s="13">
        <v>57.7</v>
      </c>
      <c r="W3505" s="11" t="str">
        <f t="shared" si="1"/>
        <v>Benchmark|Sabadell|Operations|2025</v>
      </c>
      <c r="X3505" s="15">
        <f>(MAX(0,MIN(1,1-(K3505-scaling_params!$B$2)/(scaling_params!$C$2-scaling_params!$B$2)))+MAX(0,MIN(1,(L3505-scaling_params!$B$3)/(scaling_params!$C$3-scaling_params!$B$3))))/2</f>
        <v>0.3779411765</v>
      </c>
      <c r="Y3505" s="15">
        <f>(MAX(0,MIN(1,(M3505-scaling_params!$B$4)/(scaling_params!$C$4-scaling_params!$B$4)))+MAX(0,MIN(1,(N3505-scaling_params!$B$5)/(scaling_params!$C$5-scaling_params!$B$5))))/2</f>
        <v>0.3107142857</v>
      </c>
      <c r="Z3505" s="15">
        <f>(MAX(0,MIN(1,(O3505-scaling_params!$B$6)/(scaling_params!$C$6-scaling_params!$B$6)))+MAX(0,MIN(1,1-(P3505-scaling_params!$B$7)/(scaling_params!$C$7-scaling_params!$B$7)))+MAX(0,MIN(1,(T3505-scaling_params!$B$11)/(scaling_params!$C$11-scaling_params!$B$11))))/3</f>
        <v>0.4634389694</v>
      </c>
      <c r="AA3505" s="15">
        <f>(MAX(0,MIN(1,1-(Q3505-scaling_params!$B$8)/(scaling_params!$C$8-scaling_params!$B$8)))+MAX(0,MIN(1,(R3505-scaling_params!$B$9)/(scaling_params!$C$9-scaling_params!$B$9)))+MAX(0,MIN(1,(S3505-scaling_params!$B$10)/(scaling_params!$C$10-scaling_params!$B$10))))/3</f>
        <v>0.3768220176</v>
      </c>
      <c r="AB3505" s="15">
        <f>(MAX(0,MIN(1,(U3505-scaling_params!$B$12)/(scaling_params!$C$12-scaling_params!$B$12)))+MAX(0,MIN(1,(V3505-scaling_params!$B$13)/(scaling_params!$C$13-scaling_params!$B$13))))/2</f>
        <v>0.28</v>
      </c>
      <c r="AC3505" s="13">
        <f>(scaling_params!$G$2*X3505+scaling_params!$G$3*Y3505+scaling_params!$G$4*Z3505+scaling_params!$G$5*AA3505+scaling_params!$G$6*AB3505)*100</f>
        <v>37.01028665</v>
      </c>
      <c r="AD3505" s="11" t="s">
        <v>684</v>
      </c>
      <c r="AE3505" s="11">
        <f t="shared" si="2"/>
        <v>1</v>
      </c>
    </row>
    <row r="3506" ht="15.75" customHeight="1">
      <c r="A3506" s="11" t="s">
        <v>938</v>
      </c>
      <c r="B3506" s="11" t="s">
        <v>886</v>
      </c>
      <c r="C3506" s="11" t="s">
        <v>328</v>
      </c>
      <c r="D3506" s="11" t="s">
        <v>177</v>
      </c>
      <c r="E3506" s="12">
        <v>2024.0</v>
      </c>
      <c r="F3506" s="11" t="s">
        <v>171</v>
      </c>
      <c r="G3506" s="11" t="s">
        <v>167</v>
      </c>
      <c r="H3506" s="11">
        <v>3.0</v>
      </c>
      <c r="I3506" s="13">
        <v>8.9</v>
      </c>
      <c r="J3506" s="11">
        <v>0.0</v>
      </c>
      <c r="K3506" s="13">
        <v>3.0</v>
      </c>
      <c r="L3506" s="13">
        <v>7.8</v>
      </c>
      <c r="M3506" s="11">
        <v>35.0</v>
      </c>
      <c r="N3506" s="14">
        <v>0.76</v>
      </c>
      <c r="O3506" s="13">
        <v>70.7</v>
      </c>
      <c r="P3506" s="13">
        <v>7.3</v>
      </c>
      <c r="Q3506" s="13">
        <v>15.6</v>
      </c>
      <c r="R3506" s="13">
        <v>10.9</v>
      </c>
      <c r="S3506" s="13">
        <v>3.3</v>
      </c>
      <c r="T3506" s="13">
        <v>3.3</v>
      </c>
      <c r="U3506" s="13">
        <v>1.7</v>
      </c>
      <c r="V3506" s="13">
        <v>80.8</v>
      </c>
      <c r="W3506" s="11" t="str">
        <f t="shared" si="1"/>
        <v>Benchmark|Sabadell|Retail|2024</v>
      </c>
      <c r="X3506" s="15">
        <f>(MAX(0,MIN(1,1-(K3506-scaling_params!$B$2)/(scaling_params!$C$2-scaling_params!$B$2)))+MAX(0,MIN(1,(L3506-scaling_params!$B$3)/(scaling_params!$C$3-scaling_params!$B$3))))/2</f>
        <v>0.5196078431</v>
      </c>
      <c r="Y3506" s="15">
        <f>(MAX(0,MIN(1,(M3506-scaling_params!$B$4)/(scaling_params!$C$4-scaling_params!$B$4)))+MAX(0,MIN(1,(N3506-scaling_params!$B$5)/(scaling_params!$C$5-scaling_params!$B$5))))/2</f>
        <v>0.6279761905</v>
      </c>
      <c r="Z3506" s="15">
        <f>(MAX(0,MIN(1,(O3506-scaling_params!$B$6)/(scaling_params!$C$6-scaling_params!$B$6)))+MAX(0,MIN(1,1-(P3506-scaling_params!$B$7)/(scaling_params!$C$7-scaling_params!$B$7)))+MAX(0,MIN(1,(T3506-scaling_params!$B$11)/(scaling_params!$C$11-scaling_params!$B$11))))/3</f>
        <v>0.5752730099</v>
      </c>
      <c r="AA3506" s="15">
        <f>(MAX(0,MIN(1,1-(Q3506-scaling_params!$B$8)/(scaling_params!$C$8-scaling_params!$B$8)))+MAX(0,MIN(1,(R3506-scaling_params!$B$9)/(scaling_params!$C$9-scaling_params!$B$9)))+MAX(0,MIN(1,(S3506-scaling_params!$B$10)/(scaling_params!$C$10-scaling_params!$B$10))))/3</f>
        <v>0.3695818949</v>
      </c>
      <c r="AB3506" s="15">
        <f>(MAX(0,MIN(1,(U3506-scaling_params!$B$12)/(scaling_params!$C$12-scaling_params!$B$12)))+MAX(0,MIN(1,(V3506-scaling_params!$B$13)/(scaling_params!$C$13-scaling_params!$B$13))))/2</f>
        <v>0.515</v>
      </c>
      <c r="AC3506" s="13">
        <f>(scaling_params!$G$2*X3506+scaling_params!$G$3*Y3506+scaling_params!$G$4*Z3506+scaling_params!$G$5*AA3506+scaling_params!$G$6*AB3506)*100</f>
        <v>53.06878187</v>
      </c>
      <c r="AD3506" s="11" t="s">
        <v>684</v>
      </c>
      <c r="AE3506" s="11">
        <f t="shared" si="2"/>
        <v>1</v>
      </c>
    </row>
    <row r="3507" ht="15.75" customHeight="1">
      <c r="A3507" s="11" t="s">
        <v>938</v>
      </c>
      <c r="B3507" s="11" t="s">
        <v>886</v>
      </c>
      <c r="C3507" s="11" t="s">
        <v>328</v>
      </c>
      <c r="D3507" s="11" t="s">
        <v>177</v>
      </c>
      <c r="E3507" s="12">
        <v>2025.0</v>
      </c>
      <c r="F3507" s="11" t="s">
        <v>171</v>
      </c>
      <c r="G3507" s="11" t="s">
        <v>167</v>
      </c>
      <c r="H3507" s="11">
        <v>3.0</v>
      </c>
      <c r="I3507" s="13">
        <v>8.6</v>
      </c>
      <c r="J3507" s="11">
        <v>0.0</v>
      </c>
      <c r="K3507" s="13">
        <v>3.4</v>
      </c>
      <c r="L3507" s="13">
        <v>7.7</v>
      </c>
      <c r="M3507" s="11">
        <v>24.0</v>
      </c>
      <c r="N3507" s="14">
        <v>0.74</v>
      </c>
      <c r="O3507" s="13">
        <v>67.0</v>
      </c>
      <c r="P3507" s="13">
        <v>7.1</v>
      </c>
      <c r="Q3507" s="13">
        <v>14.2</v>
      </c>
      <c r="R3507" s="13">
        <v>12.9</v>
      </c>
      <c r="S3507" s="13">
        <v>3.4</v>
      </c>
      <c r="T3507" s="13">
        <v>3.3</v>
      </c>
      <c r="U3507" s="13">
        <v>1.5</v>
      </c>
      <c r="V3507" s="13">
        <v>70.1</v>
      </c>
      <c r="W3507" s="11" t="str">
        <f t="shared" si="1"/>
        <v>Benchmark|Sabadell|Retail|2025</v>
      </c>
      <c r="X3507" s="15">
        <f>(MAX(0,MIN(1,1-(K3507-scaling_params!$B$2)/(scaling_params!$C$2-scaling_params!$B$2)))+MAX(0,MIN(1,(L3507-scaling_params!$B$3)/(scaling_params!$C$3-scaling_params!$B$3))))/2</f>
        <v>0.4455882353</v>
      </c>
      <c r="Y3507" s="15">
        <f>(MAX(0,MIN(1,(M3507-scaling_params!$B$4)/(scaling_params!$C$4-scaling_params!$B$4)))+MAX(0,MIN(1,(N3507-scaling_params!$B$5)/(scaling_params!$C$5-scaling_params!$B$5))))/2</f>
        <v>0.5505952381</v>
      </c>
      <c r="Z3507" s="15">
        <f>(MAX(0,MIN(1,(O3507-scaling_params!$B$6)/(scaling_params!$C$6-scaling_params!$B$6)))+MAX(0,MIN(1,1-(P3507-scaling_params!$B$7)/(scaling_params!$C$7-scaling_params!$B$7)))+MAX(0,MIN(1,(T3507-scaling_params!$B$11)/(scaling_params!$C$11-scaling_params!$B$11))))/3</f>
        <v>0.5322349223</v>
      </c>
      <c r="AA3507" s="15">
        <f>(MAX(0,MIN(1,1-(Q3507-scaling_params!$B$8)/(scaling_params!$C$8-scaling_params!$B$8)))+MAX(0,MIN(1,(R3507-scaling_params!$B$9)/(scaling_params!$C$9-scaling_params!$B$9)))+MAX(0,MIN(1,(S3507-scaling_params!$B$10)/(scaling_params!$C$10-scaling_params!$B$10))))/3</f>
        <v>0.5168043052</v>
      </c>
      <c r="AB3507" s="15">
        <f>(MAX(0,MIN(1,(U3507-scaling_params!$B$12)/(scaling_params!$C$12-scaling_params!$B$12)))+MAX(0,MIN(1,(V3507-scaling_params!$B$13)/(scaling_params!$C$13-scaling_params!$B$13))))/2</f>
        <v>0.3677272727</v>
      </c>
      <c r="AC3507" s="13">
        <f>(scaling_params!$G$2*X3507+scaling_params!$G$3*Y3507+scaling_params!$G$4*Z3507+scaling_params!$G$5*AA3507+scaling_params!$G$6*AB3507)*100</f>
        <v>49.35276989</v>
      </c>
      <c r="AD3507" s="11" t="s">
        <v>684</v>
      </c>
      <c r="AE3507" s="11">
        <f t="shared" si="2"/>
        <v>1</v>
      </c>
    </row>
    <row r="3508" ht="15.75" customHeight="1">
      <c r="A3508" s="11" t="s">
        <v>939</v>
      </c>
      <c r="B3508" s="11" t="s">
        <v>886</v>
      </c>
      <c r="C3508" s="11" t="s">
        <v>328</v>
      </c>
      <c r="D3508" s="11" t="s">
        <v>170</v>
      </c>
      <c r="E3508" s="12">
        <v>2024.0</v>
      </c>
      <c r="F3508" s="11" t="s">
        <v>166</v>
      </c>
      <c r="G3508" s="11" t="s">
        <v>175</v>
      </c>
      <c r="H3508" s="11">
        <v>2.0</v>
      </c>
      <c r="I3508" s="13">
        <v>8.9</v>
      </c>
      <c r="J3508" s="11">
        <v>0.0</v>
      </c>
      <c r="K3508" s="13">
        <v>2.7</v>
      </c>
      <c r="L3508" s="13">
        <v>6.8</v>
      </c>
      <c r="M3508" s="11">
        <v>8.0</v>
      </c>
      <c r="N3508" s="14">
        <v>0.81</v>
      </c>
      <c r="O3508" s="13">
        <v>70.9</v>
      </c>
      <c r="P3508" s="13">
        <v>6.3</v>
      </c>
      <c r="Q3508" s="13">
        <v>15.0</v>
      </c>
      <c r="R3508" s="13">
        <v>12.6</v>
      </c>
      <c r="S3508" s="13">
        <v>3.2</v>
      </c>
      <c r="T3508" s="13">
        <v>3.8</v>
      </c>
      <c r="U3508" s="13">
        <v>1.5</v>
      </c>
      <c r="V3508" s="13">
        <v>64.9</v>
      </c>
      <c r="W3508" s="11" t="str">
        <f t="shared" si="1"/>
        <v>Benchmark|Sabadell|Risk|2024</v>
      </c>
      <c r="X3508" s="15">
        <f>(MAX(0,MIN(1,1-(K3508-scaling_params!$B$2)/(scaling_params!$C$2-scaling_params!$B$2)))+MAX(0,MIN(1,(L3508-scaling_params!$B$3)/(scaling_params!$C$3-scaling_params!$B$3))))/2</f>
        <v>0.4960784314</v>
      </c>
      <c r="Y3508" s="15">
        <f>(MAX(0,MIN(1,(M3508-scaling_params!$B$4)/(scaling_params!$C$4-scaling_params!$B$4)))+MAX(0,MIN(1,(N3508-scaling_params!$B$5)/(scaling_params!$C$5-scaling_params!$B$5))))/2</f>
        <v>0.5619047619</v>
      </c>
      <c r="Z3508" s="15">
        <f>(MAX(0,MIN(1,(O3508-scaling_params!$B$6)/(scaling_params!$C$6-scaling_params!$B$6)))+MAX(0,MIN(1,1-(P3508-scaling_params!$B$7)/(scaling_params!$C$7-scaling_params!$B$7)))+MAX(0,MIN(1,(T3508-scaling_params!$B$11)/(scaling_params!$C$11-scaling_params!$B$11))))/3</f>
        <v>0.7162824777</v>
      </c>
      <c r="AA3508" s="15">
        <f>(MAX(0,MIN(1,1-(Q3508-scaling_params!$B$8)/(scaling_params!$C$8-scaling_params!$B$8)))+MAX(0,MIN(1,(R3508-scaling_params!$B$9)/(scaling_params!$C$9-scaling_params!$B$9)))+MAX(0,MIN(1,(S3508-scaling_params!$B$10)/(scaling_params!$C$10-scaling_params!$B$10))))/3</f>
        <v>0.4542352039</v>
      </c>
      <c r="AB3508" s="15">
        <f>(MAX(0,MIN(1,(U3508-scaling_params!$B$12)/(scaling_params!$C$12-scaling_params!$B$12)))+MAX(0,MIN(1,(V3508-scaling_params!$B$13)/(scaling_params!$C$13-scaling_params!$B$13))))/2</f>
        <v>0.3204545455</v>
      </c>
      <c r="AC3508" s="13">
        <f>(scaling_params!$G$2*X3508+scaling_params!$G$3*Y3508+scaling_params!$G$4*Z3508+scaling_params!$G$5*AA3508+scaling_params!$G$6*AB3508)*100</f>
        <v>53.47114649</v>
      </c>
      <c r="AD3508" s="11" t="s">
        <v>684</v>
      </c>
      <c r="AE3508" s="11">
        <f t="shared" si="2"/>
        <v>1</v>
      </c>
    </row>
    <row r="3509" ht="15.75" customHeight="1">
      <c r="A3509" s="11" t="s">
        <v>939</v>
      </c>
      <c r="B3509" s="11" t="s">
        <v>886</v>
      </c>
      <c r="C3509" s="11" t="s">
        <v>328</v>
      </c>
      <c r="D3509" s="11" t="s">
        <v>170</v>
      </c>
      <c r="E3509" s="12">
        <v>2025.0</v>
      </c>
      <c r="F3509" s="11" t="s">
        <v>166</v>
      </c>
      <c r="G3509" s="11" t="s">
        <v>175</v>
      </c>
      <c r="H3509" s="11">
        <v>2.0</v>
      </c>
      <c r="I3509" s="13">
        <v>8.6</v>
      </c>
      <c r="J3509" s="11">
        <v>0.0</v>
      </c>
      <c r="K3509" s="13">
        <v>2.7</v>
      </c>
      <c r="L3509" s="13">
        <v>6.7</v>
      </c>
      <c r="M3509" s="11">
        <v>0.0</v>
      </c>
      <c r="N3509" s="14">
        <v>0.79</v>
      </c>
      <c r="O3509" s="13">
        <v>67.4</v>
      </c>
      <c r="P3509" s="13">
        <v>7.7</v>
      </c>
      <c r="Q3509" s="13">
        <v>15.6</v>
      </c>
      <c r="R3509" s="13">
        <v>11.9</v>
      </c>
      <c r="S3509" s="13">
        <v>3.3</v>
      </c>
      <c r="T3509" s="13">
        <v>3.3</v>
      </c>
      <c r="U3509" s="13">
        <v>1.6</v>
      </c>
      <c r="V3509" s="13">
        <v>68.0</v>
      </c>
      <c r="W3509" s="11" t="str">
        <f t="shared" si="1"/>
        <v>Benchmark|Sabadell|Risk|2025</v>
      </c>
      <c r="X3509" s="15">
        <f>(MAX(0,MIN(1,1-(K3509-scaling_params!$B$2)/(scaling_params!$C$2-scaling_params!$B$2)))+MAX(0,MIN(1,(L3509-scaling_params!$B$3)/(scaling_params!$C$3-scaling_params!$B$3))))/2</f>
        <v>0.4887254902</v>
      </c>
      <c r="Y3509" s="15">
        <f>(MAX(0,MIN(1,(M3509-scaling_params!$B$4)/(scaling_params!$C$4-scaling_params!$B$4)))+MAX(0,MIN(1,(N3509-scaling_params!$B$5)/(scaling_params!$C$5-scaling_params!$B$5))))/2</f>
        <v>0.4988095238</v>
      </c>
      <c r="Z3509" s="15">
        <f>(MAX(0,MIN(1,(O3509-scaling_params!$B$6)/(scaling_params!$C$6-scaling_params!$B$6)))+MAX(0,MIN(1,1-(P3509-scaling_params!$B$7)/(scaling_params!$C$7-scaling_params!$B$7)))+MAX(0,MIN(1,(T3509-scaling_params!$B$11)/(scaling_params!$C$11-scaling_params!$B$11))))/3</f>
        <v>0.4847815283</v>
      </c>
      <c r="AA3509" s="15">
        <f>(MAX(0,MIN(1,1-(Q3509-scaling_params!$B$8)/(scaling_params!$C$8-scaling_params!$B$8)))+MAX(0,MIN(1,(R3509-scaling_params!$B$9)/(scaling_params!$C$9-scaling_params!$B$9)))+MAX(0,MIN(1,(S3509-scaling_params!$B$10)/(scaling_params!$C$10-scaling_params!$B$10))))/3</f>
        <v>0.4117759877</v>
      </c>
      <c r="AB3509" s="15">
        <f>(MAX(0,MIN(1,(U3509-scaling_params!$B$12)/(scaling_params!$C$12-scaling_params!$B$12)))+MAX(0,MIN(1,(V3509-scaling_params!$B$13)/(scaling_params!$C$13-scaling_params!$B$13))))/2</f>
        <v>0.3736363636</v>
      </c>
      <c r="AC3509" s="13">
        <f>(scaling_params!$G$2*X3509+scaling_params!$G$3*Y3509+scaling_params!$G$4*Z3509+scaling_params!$G$5*AA3509+scaling_params!$G$6*AB3509)*100</f>
        <v>46.25560522</v>
      </c>
      <c r="AD3509" s="11" t="s">
        <v>684</v>
      </c>
      <c r="AE3509" s="11">
        <f t="shared" si="2"/>
        <v>1</v>
      </c>
    </row>
    <row r="3510" ht="15.75" customHeight="1">
      <c r="A3510" s="11" t="s">
        <v>940</v>
      </c>
      <c r="B3510" s="11" t="s">
        <v>886</v>
      </c>
      <c r="C3510" s="11" t="s">
        <v>328</v>
      </c>
      <c r="D3510" s="11" t="s">
        <v>177</v>
      </c>
      <c r="E3510" s="12">
        <v>2024.0</v>
      </c>
      <c r="F3510" s="11" t="s">
        <v>166</v>
      </c>
      <c r="G3510" s="11" t="s">
        <v>184</v>
      </c>
      <c r="H3510" s="11">
        <v>4.0</v>
      </c>
      <c r="I3510" s="13">
        <v>8.9</v>
      </c>
      <c r="J3510" s="11">
        <v>0.0</v>
      </c>
      <c r="K3510" s="13">
        <v>3.0</v>
      </c>
      <c r="L3510" s="13">
        <v>6.2</v>
      </c>
      <c r="M3510" s="11">
        <v>18.0</v>
      </c>
      <c r="N3510" s="14">
        <v>0.79</v>
      </c>
      <c r="O3510" s="13">
        <v>70.7</v>
      </c>
      <c r="P3510" s="13">
        <v>7.3</v>
      </c>
      <c r="Q3510" s="13">
        <v>15.6</v>
      </c>
      <c r="R3510" s="13">
        <v>10.9</v>
      </c>
      <c r="S3510" s="13">
        <v>4.0</v>
      </c>
      <c r="T3510" s="13">
        <v>3.6</v>
      </c>
      <c r="U3510" s="13">
        <v>1.7</v>
      </c>
      <c r="V3510" s="13">
        <v>68.6</v>
      </c>
      <c r="W3510" s="11" t="str">
        <f t="shared" si="1"/>
        <v>Benchmark|Sabadell|Retail|2024</v>
      </c>
      <c r="X3510" s="15">
        <f>(MAX(0,MIN(1,1-(K3510-scaling_params!$B$2)/(scaling_params!$C$2-scaling_params!$B$2)))+MAX(0,MIN(1,(L3510-scaling_params!$B$3)/(scaling_params!$C$3-scaling_params!$B$3))))/2</f>
        <v>0.4019607843</v>
      </c>
      <c r="Y3510" s="15">
        <f>(MAX(0,MIN(1,(M3510-scaling_params!$B$4)/(scaling_params!$C$4-scaling_params!$B$4)))+MAX(0,MIN(1,(N3510-scaling_params!$B$5)/(scaling_params!$C$5-scaling_params!$B$5))))/2</f>
        <v>0.5845238095</v>
      </c>
      <c r="Z3510" s="15">
        <f>(MAX(0,MIN(1,(O3510-scaling_params!$B$6)/(scaling_params!$C$6-scaling_params!$B$6)))+MAX(0,MIN(1,1-(P3510-scaling_params!$B$7)/(scaling_params!$C$7-scaling_params!$B$7)))+MAX(0,MIN(1,(T3510-scaling_params!$B$11)/(scaling_params!$C$11-scaling_params!$B$11))))/3</f>
        <v>0.6038444385</v>
      </c>
      <c r="AA3510" s="15">
        <f>(MAX(0,MIN(1,1-(Q3510-scaling_params!$B$8)/(scaling_params!$C$8-scaling_params!$B$8)))+MAX(0,MIN(1,(R3510-scaling_params!$B$9)/(scaling_params!$C$9-scaling_params!$B$9)))+MAX(0,MIN(1,(S3510-scaling_params!$B$10)/(scaling_params!$C$10-scaling_params!$B$10))))/3</f>
        <v>0.4382093459</v>
      </c>
      <c r="AB3510" s="15">
        <f>(MAX(0,MIN(1,(U3510-scaling_params!$B$12)/(scaling_params!$C$12-scaling_params!$B$12)))+MAX(0,MIN(1,(V3510-scaling_params!$B$13)/(scaling_params!$C$13-scaling_params!$B$13))))/2</f>
        <v>0.4040909091</v>
      </c>
      <c r="AC3510" s="13">
        <f>(scaling_params!$G$2*X3510+scaling_params!$G$3*Y3510+scaling_params!$G$4*Z3510+scaling_params!$G$5*AA3510+scaling_params!$G$6*AB3510)*100</f>
        <v>49.85348947</v>
      </c>
      <c r="AD3510" s="11" t="s">
        <v>684</v>
      </c>
      <c r="AE3510" s="11">
        <f t="shared" si="2"/>
        <v>1</v>
      </c>
    </row>
    <row r="3511" ht="15.75" customHeight="1">
      <c r="A3511" s="11" t="s">
        <v>940</v>
      </c>
      <c r="B3511" s="11" t="s">
        <v>886</v>
      </c>
      <c r="C3511" s="11" t="s">
        <v>328</v>
      </c>
      <c r="D3511" s="11" t="s">
        <v>177</v>
      </c>
      <c r="E3511" s="12">
        <v>2025.0</v>
      </c>
      <c r="F3511" s="11" t="s">
        <v>166</v>
      </c>
      <c r="G3511" s="11" t="s">
        <v>184</v>
      </c>
      <c r="H3511" s="11">
        <v>4.0</v>
      </c>
      <c r="I3511" s="13">
        <v>8.6</v>
      </c>
      <c r="J3511" s="11">
        <v>0.0</v>
      </c>
      <c r="K3511" s="13">
        <v>3.4</v>
      </c>
      <c r="L3511" s="13">
        <v>5.5</v>
      </c>
      <c r="M3511" s="11">
        <v>-17.0</v>
      </c>
      <c r="N3511" s="14">
        <v>0.81</v>
      </c>
      <c r="O3511" s="13">
        <v>67.0</v>
      </c>
      <c r="P3511" s="13">
        <v>7.1</v>
      </c>
      <c r="Q3511" s="13">
        <v>14.2</v>
      </c>
      <c r="R3511" s="13">
        <v>12.9</v>
      </c>
      <c r="S3511" s="13">
        <v>3.9</v>
      </c>
      <c r="T3511" s="13">
        <v>3.5</v>
      </c>
      <c r="U3511" s="13">
        <v>1.5</v>
      </c>
      <c r="V3511" s="13">
        <v>70.0</v>
      </c>
      <c r="W3511" s="11" t="str">
        <f t="shared" si="1"/>
        <v>Benchmark|Sabadell|Retail|2025</v>
      </c>
      <c r="X3511" s="15">
        <f>(MAX(0,MIN(1,1-(K3511-scaling_params!$B$2)/(scaling_params!$C$2-scaling_params!$B$2)))+MAX(0,MIN(1,(L3511-scaling_params!$B$3)/(scaling_params!$C$3-scaling_params!$B$3))))/2</f>
        <v>0.2838235294</v>
      </c>
      <c r="Y3511" s="15">
        <f>(MAX(0,MIN(1,(M3511-scaling_params!$B$4)/(scaling_params!$C$4-scaling_params!$B$4)))+MAX(0,MIN(1,(N3511-scaling_params!$B$5)/(scaling_params!$C$5-scaling_params!$B$5))))/2</f>
        <v>0.4428571429</v>
      </c>
      <c r="Z3511" s="15">
        <f>(MAX(0,MIN(1,(O3511-scaling_params!$B$6)/(scaling_params!$C$6-scaling_params!$B$6)))+MAX(0,MIN(1,1-(P3511-scaling_params!$B$7)/(scaling_params!$C$7-scaling_params!$B$7)))+MAX(0,MIN(1,(T3511-scaling_params!$B$11)/(scaling_params!$C$11-scaling_params!$B$11))))/3</f>
        <v>0.5512825414</v>
      </c>
      <c r="AA3511" s="15">
        <f>(MAX(0,MIN(1,1-(Q3511-scaling_params!$B$8)/(scaling_params!$C$8-scaling_params!$B$8)))+MAX(0,MIN(1,(R3511-scaling_params!$B$9)/(scaling_params!$C$9-scaling_params!$B$9)))+MAX(0,MIN(1,(S3511-scaling_params!$B$10)/(scaling_params!$C$10-scaling_params!$B$10))))/3</f>
        <v>0.565823913</v>
      </c>
      <c r="AB3511" s="15">
        <f>(MAX(0,MIN(1,(U3511-scaling_params!$B$12)/(scaling_params!$C$12-scaling_params!$B$12)))+MAX(0,MIN(1,(V3511-scaling_params!$B$13)/(scaling_params!$C$13-scaling_params!$B$13))))/2</f>
        <v>0.3668181818</v>
      </c>
      <c r="AC3511" s="13">
        <f>(scaling_params!$G$2*X3511+scaling_params!$G$3*Y3511+scaling_params!$G$4*Z3511+scaling_params!$G$5*AA3511+scaling_params!$G$6*AB3511)*100</f>
        <v>44.31909093</v>
      </c>
      <c r="AD3511" s="11" t="s">
        <v>684</v>
      </c>
      <c r="AE3511" s="11">
        <f t="shared" si="2"/>
        <v>1</v>
      </c>
    </row>
    <row r="3512" ht="15.75" customHeight="1">
      <c r="A3512" s="11" t="s">
        <v>941</v>
      </c>
      <c r="B3512" s="11" t="s">
        <v>886</v>
      </c>
      <c r="C3512" s="11" t="s">
        <v>328</v>
      </c>
      <c r="D3512" s="11" t="s">
        <v>174</v>
      </c>
      <c r="E3512" s="12">
        <v>2024.0</v>
      </c>
      <c r="F3512" s="11" t="s">
        <v>171</v>
      </c>
      <c r="G3512" s="11" t="s">
        <v>175</v>
      </c>
      <c r="H3512" s="11">
        <v>1.0</v>
      </c>
      <c r="I3512" s="13">
        <v>8.9</v>
      </c>
      <c r="J3512" s="11">
        <v>0.0</v>
      </c>
      <c r="K3512" s="13">
        <v>3.5</v>
      </c>
      <c r="L3512" s="13">
        <v>4.9</v>
      </c>
      <c r="M3512" s="11">
        <v>-41.0</v>
      </c>
      <c r="N3512" s="14">
        <v>0.62</v>
      </c>
      <c r="O3512" s="13">
        <v>56.6</v>
      </c>
      <c r="P3512" s="13">
        <v>8.0</v>
      </c>
      <c r="Q3512" s="13">
        <v>18.2</v>
      </c>
      <c r="R3512" s="13">
        <v>10.4</v>
      </c>
      <c r="S3512" s="13">
        <v>2.8</v>
      </c>
      <c r="T3512" s="13">
        <v>2.5</v>
      </c>
      <c r="U3512" s="13">
        <v>1.0</v>
      </c>
      <c r="V3512" s="13">
        <v>54.9</v>
      </c>
      <c r="W3512" s="11" t="str">
        <f t="shared" si="1"/>
        <v>Benchmark|Sabadell|Digital|2024</v>
      </c>
      <c r="X3512" s="15">
        <f>(MAX(0,MIN(1,1-(K3512-scaling_params!$B$2)/(scaling_params!$C$2-scaling_params!$B$2)))+MAX(0,MIN(1,(L3512-scaling_params!$B$3)/(scaling_params!$C$3-scaling_params!$B$3))))/2</f>
        <v>0.2230392157</v>
      </c>
      <c r="Y3512" s="15">
        <f>(MAX(0,MIN(1,(M3512-scaling_params!$B$4)/(scaling_params!$C$4-scaling_params!$B$4)))+MAX(0,MIN(1,(N3512-scaling_params!$B$5)/(scaling_params!$C$5-scaling_params!$B$5))))/2</f>
        <v>0.09107142857</v>
      </c>
      <c r="Z3512" s="15">
        <f>(MAX(0,MIN(1,(O3512-scaling_params!$B$6)/(scaling_params!$C$6-scaling_params!$B$6)))+MAX(0,MIN(1,1-(P3512-scaling_params!$B$7)/(scaling_params!$C$7-scaling_params!$B$7)))+MAX(0,MIN(1,(T3512-scaling_params!$B$11)/(scaling_params!$C$11-scaling_params!$B$11))))/3</f>
        <v>0.2033462033</v>
      </c>
      <c r="AA3512" s="15">
        <f>(MAX(0,MIN(1,1-(Q3512-scaling_params!$B$8)/(scaling_params!$C$8-scaling_params!$B$8)))+MAX(0,MIN(1,(R3512-scaling_params!$B$9)/(scaling_params!$C$9-scaling_params!$B$9)))+MAX(0,MIN(1,(S3512-scaling_params!$B$10)/(scaling_params!$C$10-scaling_params!$B$10))))/3</f>
        <v>0.2009803922</v>
      </c>
      <c r="AB3512" s="15">
        <f>(MAX(0,MIN(1,(U3512-scaling_params!$B$12)/(scaling_params!$C$12-scaling_params!$B$12)))+MAX(0,MIN(1,(V3512-scaling_params!$B$13)/(scaling_params!$C$13-scaling_params!$B$13))))/2</f>
        <v>0.1045454545</v>
      </c>
      <c r="AC3512" s="13">
        <f>(scaling_params!$G$2*X3512+scaling_params!$G$3*Y3512+scaling_params!$G$4*Z3512+scaling_params!$G$5*AA3512+scaling_params!$G$6*AB3512)*100</f>
        <v>16.93112718</v>
      </c>
      <c r="AD3512" s="11" t="s">
        <v>684</v>
      </c>
      <c r="AE3512" s="11">
        <f t="shared" si="2"/>
        <v>1</v>
      </c>
    </row>
    <row r="3513" ht="15.75" customHeight="1">
      <c r="A3513" s="11" t="s">
        <v>941</v>
      </c>
      <c r="B3513" s="11" t="s">
        <v>886</v>
      </c>
      <c r="C3513" s="11" t="s">
        <v>328</v>
      </c>
      <c r="D3513" s="11" t="s">
        <v>174</v>
      </c>
      <c r="E3513" s="12">
        <v>2025.0</v>
      </c>
      <c r="F3513" s="11" t="s">
        <v>171</v>
      </c>
      <c r="G3513" s="11" t="s">
        <v>175</v>
      </c>
      <c r="H3513" s="11">
        <v>1.0</v>
      </c>
      <c r="I3513" s="13">
        <v>8.6</v>
      </c>
      <c r="J3513" s="11">
        <v>1.0</v>
      </c>
      <c r="K3513" s="13">
        <v>4.0</v>
      </c>
      <c r="L3513" s="13">
        <v>4.7</v>
      </c>
      <c r="M3513" s="11">
        <v>-16.0</v>
      </c>
      <c r="N3513" s="14">
        <v>0.67</v>
      </c>
      <c r="O3513" s="13">
        <v>65.0</v>
      </c>
      <c r="P3513" s="13">
        <v>9.2</v>
      </c>
      <c r="Q3513" s="13">
        <v>20.3</v>
      </c>
      <c r="R3513" s="13">
        <v>11.5</v>
      </c>
      <c r="S3513" s="13">
        <v>3.3</v>
      </c>
      <c r="T3513" s="13">
        <v>2.6</v>
      </c>
      <c r="U3513" s="13">
        <v>1.6</v>
      </c>
      <c r="V3513" s="13">
        <v>60.8</v>
      </c>
      <c r="W3513" s="11" t="str">
        <f t="shared" si="1"/>
        <v>Benchmark|Sabadell|Digital|2025</v>
      </c>
      <c r="X3513" s="15">
        <f>(MAX(0,MIN(1,1-(K3513-scaling_params!$B$2)/(scaling_params!$C$2-scaling_params!$B$2)))+MAX(0,MIN(1,(L3513-scaling_params!$B$3)/(scaling_params!$C$3-scaling_params!$B$3))))/2</f>
        <v>0.125</v>
      </c>
      <c r="Y3513" s="15">
        <f>(MAX(0,MIN(1,(M3513-scaling_params!$B$4)/(scaling_params!$C$4-scaling_params!$B$4)))+MAX(0,MIN(1,(N3513-scaling_params!$B$5)/(scaling_params!$C$5-scaling_params!$B$5))))/2</f>
        <v>0.2726190476</v>
      </c>
      <c r="Z3513" s="15">
        <f>(MAX(0,MIN(1,(O3513-scaling_params!$B$6)/(scaling_params!$C$6-scaling_params!$B$6)))+MAX(0,MIN(1,1-(P3513-scaling_params!$B$7)/(scaling_params!$C$7-scaling_params!$B$7)))+MAX(0,MIN(1,(T3513-scaling_params!$B$11)/(scaling_params!$C$11-scaling_params!$B$11))))/3</f>
        <v>0.2433757661</v>
      </c>
      <c r="AA3513" s="15">
        <f>(MAX(0,MIN(1,1-(Q3513-scaling_params!$B$8)/(scaling_params!$C$8-scaling_params!$B$8)))+MAX(0,MIN(1,(R3513-scaling_params!$B$9)/(scaling_params!$C$9-scaling_params!$B$9)))+MAX(0,MIN(1,(S3513-scaling_params!$B$10)/(scaling_params!$C$10-scaling_params!$B$10))))/3</f>
        <v>0.2168680476</v>
      </c>
      <c r="AB3513" s="15">
        <f>(MAX(0,MIN(1,(U3513-scaling_params!$B$12)/(scaling_params!$C$12-scaling_params!$B$12)))+MAX(0,MIN(1,(V3513-scaling_params!$B$13)/(scaling_params!$C$13-scaling_params!$B$13))))/2</f>
        <v>0.3081818182</v>
      </c>
      <c r="AC3513" s="13">
        <f>(scaling_params!$G$2*X3513+scaling_params!$G$3*Y3513+scaling_params!$G$4*Z3513+scaling_params!$G$5*AA3513+scaling_params!$G$6*AB3513)*100</f>
        <v>22.51680122</v>
      </c>
      <c r="AD3513" s="11" t="s">
        <v>684</v>
      </c>
      <c r="AE3513" s="11">
        <f t="shared" si="2"/>
        <v>1</v>
      </c>
    </row>
    <row r="3514" ht="15.75" customHeight="1">
      <c r="A3514" s="11" t="s">
        <v>942</v>
      </c>
      <c r="B3514" s="11" t="s">
        <v>886</v>
      </c>
      <c r="C3514" s="11" t="s">
        <v>328</v>
      </c>
      <c r="D3514" s="11" t="s">
        <v>177</v>
      </c>
      <c r="E3514" s="12">
        <v>2024.0</v>
      </c>
      <c r="F3514" s="11" t="s">
        <v>166</v>
      </c>
      <c r="G3514" s="11" t="s">
        <v>175</v>
      </c>
      <c r="H3514" s="11">
        <v>2.0</v>
      </c>
      <c r="I3514" s="13">
        <v>8.9</v>
      </c>
      <c r="J3514" s="11">
        <v>0.0</v>
      </c>
      <c r="K3514" s="13">
        <v>3.0</v>
      </c>
      <c r="L3514" s="13">
        <v>7.8</v>
      </c>
      <c r="M3514" s="11">
        <v>17.0</v>
      </c>
      <c r="N3514" s="14">
        <v>0.8</v>
      </c>
      <c r="O3514" s="13">
        <v>70.7</v>
      </c>
      <c r="P3514" s="13">
        <v>7.3</v>
      </c>
      <c r="Q3514" s="13">
        <v>15.6</v>
      </c>
      <c r="R3514" s="13">
        <v>10.9</v>
      </c>
      <c r="S3514" s="13">
        <v>3.4</v>
      </c>
      <c r="T3514" s="13">
        <v>3.7</v>
      </c>
      <c r="U3514" s="13">
        <v>1.7</v>
      </c>
      <c r="V3514" s="13">
        <v>72.0</v>
      </c>
      <c r="W3514" s="11" t="str">
        <f t="shared" si="1"/>
        <v>Benchmark|Sabadell|Retail|2024</v>
      </c>
      <c r="X3514" s="15">
        <f>(MAX(0,MIN(1,1-(K3514-scaling_params!$B$2)/(scaling_params!$C$2-scaling_params!$B$2)))+MAX(0,MIN(1,(L3514-scaling_params!$B$3)/(scaling_params!$C$3-scaling_params!$B$3))))/2</f>
        <v>0.5196078431</v>
      </c>
      <c r="Y3514" s="15">
        <f>(MAX(0,MIN(1,(M3514-scaling_params!$B$4)/(scaling_params!$C$4-scaling_params!$B$4)))+MAX(0,MIN(1,(N3514-scaling_params!$B$5)/(scaling_params!$C$5-scaling_params!$B$5))))/2</f>
        <v>0.5922619048</v>
      </c>
      <c r="Z3514" s="15">
        <f>(MAX(0,MIN(1,(O3514-scaling_params!$B$6)/(scaling_params!$C$6-scaling_params!$B$6)))+MAX(0,MIN(1,1-(P3514-scaling_params!$B$7)/(scaling_params!$C$7-scaling_params!$B$7)))+MAX(0,MIN(1,(T3514-scaling_params!$B$11)/(scaling_params!$C$11-scaling_params!$B$11))))/3</f>
        <v>0.613368248</v>
      </c>
      <c r="AA3514" s="15">
        <f>(MAX(0,MIN(1,1-(Q3514-scaling_params!$B$8)/(scaling_params!$C$8-scaling_params!$B$8)))+MAX(0,MIN(1,(R3514-scaling_params!$B$9)/(scaling_params!$C$9-scaling_params!$B$9)))+MAX(0,MIN(1,(S3514-scaling_params!$B$10)/(scaling_params!$C$10-scaling_params!$B$10))))/3</f>
        <v>0.3793858165</v>
      </c>
      <c r="AB3514" s="15">
        <f>(MAX(0,MIN(1,(U3514-scaling_params!$B$12)/(scaling_params!$C$12-scaling_params!$B$12)))+MAX(0,MIN(1,(V3514-scaling_params!$B$13)/(scaling_params!$C$13-scaling_params!$B$13))))/2</f>
        <v>0.435</v>
      </c>
      <c r="AC3514" s="13">
        <f>(scaling_params!$G$2*X3514+scaling_params!$G$3*Y3514+scaling_params!$G$4*Z3514+scaling_params!$G$5*AA3514+scaling_params!$G$6*AB3514)*100</f>
        <v>52.35328327</v>
      </c>
      <c r="AD3514" s="11" t="s">
        <v>684</v>
      </c>
      <c r="AE3514" s="11">
        <f t="shared" si="2"/>
        <v>1</v>
      </c>
    </row>
    <row r="3515" ht="15.75" customHeight="1">
      <c r="A3515" s="11" t="s">
        <v>942</v>
      </c>
      <c r="B3515" s="11" t="s">
        <v>886</v>
      </c>
      <c r="C3515" s="11" t="s">
        <v>328</v>
      </c>
      <c r="D3515" s="11" t="s">
        <v>177</v>
      </c>
      <c r="E3515" s="12">
        <v>2025.0</v>
      </c>
      <c r="F3515" s="11" t="s">
        <v>166</v>
      </c>
      <c r="G3515" s="11" t="s">
        <v>175</v>
      </c>
      <c r="H3515" s="11">
        <v>2.0</v>
      </c>
      <c r="I3515" s="13">
        <v>8.6</v>
      </c>
      <c r="J3515" s="11">
        <v>0.0</v>
      </c>
      <c r="K3515" s="13">
        <v>3.4</v>
      </c>
      <c r="L3515" s="13">
        <v>7.0</v>
      </c>
      <c r="M3515" s="11">
        <v>20.0</v>
      </c>
      <c r="N3515" s="14">
        <v>0.78</v>
      </c>
      <c r="O3515" s="13">
        <v>67.0</v>
      </c>
      <c r="P3515" s="13">
        <v>7.1</v>
      </c>
      <c r="Q3515" s="13">
        <v>14.2</v>
      </c>
      <c r="R3515" s="13">
        <v>12.9</v>
      </c>
      <c r="S3515" s="13">
        <v>3.7</v>
      </c>
      <c r="T3515" s="13">
        <v>3.2</v>
      </c>
      <c r="U3515" s="13">
        <v>1.5</v>
      </c>
      <c r="V3515" s="13">
        <v>76.5</v>
      </c>
      <c r="W3515" s="11" t="str">
        <f t="shared" si="1"/>
        <v>Benchmark|Sabadell|Retail|2025</v>
      </c>
      <c r="X3515" s="15">
        <f>(MAX(0,MIN(1,1-(K3515-scaling_params!$B$2)/(scaling_params!$C$2-scaling_params!$B$2)))+MAX(0,MIN(1,(L3515-scaling_params!$B$3)/(scaling_params!$C$3-scaling_params!$B$3))))/2</f>
        <v>0.3941176471</v>
      </c>
      <c r="Y3515" s="15">
        <f>(MAX(0,MIN(1,(M3515-scaling_params!$B$4)/(scaling_params!$C$4-scaling_params!$B$4)))+MAX(0,MIN(1,(N3515-scaling_params!$B$5)/(scaling_params!$C$5-scaling_params!$B$5))))/2</f>
        <v>0.581547619</v>
      </c>
      <c r="Z3515" s="15">
        <f>(MAX(0,MIN(1,(O3515-scaling_params!$B$6)/(scaling_params!$C$6-scaling_params!$B$6)))+MAX(0,MIN(1,1-(P3515-scaling_params!$B$7)/(scaling_params!$C$7-scaling_params!$B$7)))+MAX(0,MIN(1,(T3515-scaling_params!$B$11)/(scaling_params!$C$11-scaling_params!$B$11))))/3</f>
        <v>0.5227111128</v>
      </c>
      <c r="AA3515" s="15">
        <f>(MAX(0,MIN(1,1-(Q3515-scaling_params!$B$8)/(scaling_params!$C$8-scaling_params!$B$8)))+MAX(0,MIN(1,(R3515-scaling_params!$B$9)/(scaling_params!$C$9-scaling_params!$B$9)))+MAX(0,MIN(1,(S3515-scaling_params!$B$10)/(scaling_params!$C$10-scaling_params!$B$10))))/3</f>
        <v>0.5462160699</v>
      </c>
      <c r="AB3515" s="15">
        <f>(MAX(0,MIN(1,(U3515-scaling_params!$B$12)/(scaling_params!$C$12-scaling_params!$B$12)))+MAX(0,MIN(1,(V3515-scaling_params!$B$13)/(scaling_params!$C$13-scaling_params!$B$13))))/2</f>
        <v>0.4259090909</v>
      </c>
      <c r="AC3515" s="13">
        <f>(scaling_params!$G$2*X3515+scaling_params!$G$3*Y3515+scaling_params!$G$4*Z3515+scaling_params!$G$5*AA3515+scaling_params!$G$6*AB3515)*100</f>
        <v>49.85097501</v>
      </c>
      <c r="AD3515" s="11" t="s">
        <v>684</v>
      </c>
      <c r="AE3515" s="11">
        <f t="shared" si="2"/>
        <v>1</v>
      </c>
    </row>
    <row r="3516" ht="15.75" customHeight="1">
      <c r="A3516" s="11" t="s">
        <v>943</v>
      </c>
      <c r="B3516" s="11" t="s">
        <v>886</v>
      </c>
      <c r="C3516" s="11" t="s">
        <v>328</v>
      </c>
      <c r="D3516" s="11" t="s">
        <v>170</v>
      </c>
      <c r="E3516" s="12">
        <v>2024.0</v>
      </c>
      <c r="F3516" s="11" t="s">
        <v>171</v>
      </c>
      <c r="G3516" s="11" t="s">
        <v>175</v>
      </c>
      <c r="H3516" s="11">
        <v>5.0</v>
      </c>
      <c r="I3516" s="13">
        <v>8.9</v>
      </c>
      <c r="J3516" s="11">
        <v>0.0</v>
      </c>
      <c r="K3516" s="13">
        <v>2.7</v>
      </c>
      <c r="L3516" s="13">
        <v>6.1</v>
      </c>
      <c r="M3516" s="11">
        <v>-1.0</v>
      </c>
      <c r="N3516" s="14">
        <v>0.72</v>
      </c>
      <c r="O3516" s="13">
        <v>70.9</v>
      </c>
      <c r="P3516" s="13">
        <v>6.3</v>
      </c>
      <c r="Q3516" s="13">
        <v>15.0</v>
      </c>
      <c r="R3516" s="13">
        <v>12.6</v>
      </c>
      <c r="S3516" s="13">
        <v>2.8</v>
      </c>
      <c r="T3516" s="13">
        <v>2.5</v>
      </c>
      <c r="U3516" s="13">
        <v>1.5</v>
      </c>
      <c r="V3516" s="13">
        <v>55.6</v>
      </c>
      <c r="W3516" s="11" t="str">
        <f t="shared" si="1"/>
        <v>Benchmark|Sabadell|Risk|2024</v>
      </c>
      <c r="X3516" s="15">
        <f>(MAX(0,MIN(1,1-(K3516-scaling_params!$B$2)/(scaling_params!$C$2-scaling_params!$B$2)))+MAX(0,MIN(1,(L3516-scaling_params!$B$3)/(scaling_params!$C$3-scaling_params!$B$3))))/2</f>
        <v>0.4446078431</v>
      </c>
      <c r="Y3516" s="15">
        <f>(MAX(0,MIN(1,(M3516-scaling_params!$B$4)/(scaling_params!$C$4-scaling_params!$B$4)))+MAX(0,MIN(1,(N3516-scaling_params!$B$5)/(scaling_params!$C$5-scaling_params!$B$5))))/2</f>
        <v>0.406547619</v>
      </c>
      <c r="Z3516" s="15">
        <f>(MAX(0,MIN(1,(O3516-scaling_params!$B$6)/(scaling_params!$C$6-scaling_params!$B$6)))+MAX(0,MIN(1,1-(P3516-scaling_params!$B$7)/(scaling_params!$C$7-scaling_params!$B$7)))+MAX(0,MIN(1,(T3516-scaling_params!$B$11)/(scaling_params!$C$11-scaling_params!$B$11))))/3</f>
        <v>0.5924729539</v>
      </c>
      <c r="AA3516" s="15">
        <f>(MAX(0,MIN(1,1-(Q3516-scaling_params!$B$8)/(scaling_params!$C$8-scaling_params!$B$8)))+MAX(0,MIN(1,(R3516-scaling_params!$B$9)/(scaling_params!$C$9-scaling_params!$B$9)))+MAX(0,MIN(1,(S3516-scaling_params!$B$10)/(scaling_params!$C$10-scaling_params!$B$10))))/3</f>
        <v>0.4150195176</v>
      </c>
      <c r="AB3516" s="15">
        <f>(MAX(0,MIN(1,(U3516-scaling_params!$B$12)/(scaling_params!$C$12-scaling_params!$B$12)))+MAX(0,MIN(1,(V3516-scaling_params!$B$13)/(scaling_params!$C$13-scaling_params!$B$13))))/2</f>
        <v>0.2359090909</v>
      </c>
      <c r="AC3516" s="13">
        <f>(scaling_params!$G$2*X3516+scaling_params!$G$3*Y3516+scaling_params!$G$4*Z3516+scaling_params!$G$5*AA3516+scaling_params!$G$6*AB3516)*100</f>
        <v>44.01333856</v>
      </c>
      <c r="AD3516" s="11" t="s">
        <v>684</v>
      </c>
      <c r="AE3516" s="11">
        <f t="shared" si="2"/>
        <v>1</v>
      </c>
    </row>
    <row r="3517" ht="15.75" customHeight="1">
      <c r="A3517" s="11" t="s">
        <v>943</v>
      </c>
      <c r="B3517" s="11" t="s">
        <v>886</v>
      </c>
      <c r="C3517" s="11" t="s">
        <v>328</v>
      </c>
      <c r="D3517" s="11" t="s">
        <v>170</v>
      </c>
      <c r="E3517" s="12">
        <v>2025.0</v>
      </c>
      <c r="F3517" s="11" t="s">
        <v>171</v>
      </c>
      <c r="G3517" s="11" t="s">
        <v>175</v>
      </c>
      <c r="H3517" s="11">
        <v>5.0</v>
      </c>
      <c r="I3517" s="13">
        <v>8.6</v>
      </c>
      <c r="J3517" s="11">
        <v>0.0</v>
      </c>
      <c r="K3517" s="13">
        <v>2.7</v>
      </c>
      <c r="L3517" s="13">
        <v>4.9</v>
      </c>
      <c r="M3517" s="11">
        <v>-13.0</v>
      </c>
      <c r="N3517" s="14">
        <v>0.78</v>
      </c>
      <c r="O3517" s="13">
        <v>67.4</v>
      </c>
      <c r="P3517" s="13">
        <v>7.7</v>
      </c>
      <c r="Q3517" s="13">
        <v>15.6</v>
      </c>
      <c r="R3517" s="13">
        <v>11.9</v>
      </c>
      <c r="S3517" s="13">
        <v>2.8</v>
      </c>
      <c r="T3517" s="13">
        <v>1.8</v>
      </c>
      <c r="U3517" s="13">
        <v>1.6</v>
      </c>
      <c r="V3517" s="13">
        <v>58.1</v>
      </c>
      <c r="W3517" s="11" t="str">
        <f t="shared" si="1"/>
        <v>Benchmark|Sabadell|Risk|2025</v>
      </c>
      <c r="X3517" s="15">
        <f>(MAX(0,MIN(1,1-(K3517-scaling_params!$B$2)/(scaling_params!$C$2-scaling_params!$B$2)))+MAX(0,MIN(1,(L3517-scaling_params!$B$3)/(scaling_params!$C$3-scaling_params!$B$3))))/2</f>
        <v>0.356372549</v>
      </c>
      <c r="Y3517" s="15">
        <f>(MAX(0,MIN(1,(M3517-scaling_params!$B$4)/(scaling_params!$C$4-scaling_params!$B$4)))+MAX(0,MIN(1,(N3517-scaling_params!$B$5)/(scaling_params!$C$5-scaling_params!$B$5))))/2</f>
        <v>0.4244047619</v>
      </c>
      <c r="Z3517" s="15">
        <f>(MAX(0,MIN(1,(O3517-scaling_params!$B$6)/(scaling_params!$C$6-scaling_params!$B$6)))+MAX(0,MIN(1,1-(P3517-scaling_params!$B$7)/(scaling_params!$C$7-scaling_params!$B$7)))+MAX(0,MIN(1,(T3517-scaling_params!$B$11)/(scaling_params!$C$11-scaling_params!$B$11))))/3</f>
        <v>0.3419243855</v>
      </c>
      <c r="AA3517" s="15">
        <f>(MAX(0,MIN(1,1-(Q3517-scaling_params!$B$8)/(scaling_params!$C$8-scaling_params!$B$8)))+MAX(0,MIN(1,(R3517-scaling_params!$B$9)/(scaling_params!$C$9-scaling_params!$B$9)))+MAX(0,MIN(1,(S3517-scaling_params!$B$10)/(scaling_params!$C$10-scaling_params!$B$10))))/3</f>
        <v>0.3627563799</v>
      </c>
      <c r="AB3517" s="15">
        <f>(MAX(0,MIN(1,(U3517-scaling_params!$B$12)/(scaling_params!$C$12-scaling_params!$B$12)))+MAX(0,MIN(1,(V3517-scaling_params!$B$13)/(scaling_params!$C$13-scaling_params!$B$13))))/2</f>
        <v>0.2836363636</v>
      </c>
      <c r="AC3517" s="13">
        <f>(scaling_params!$G$2*X3517+scaling_params!$G$3*Y3517+scaling_params!$G$4*Z3517+scaling_params!$G$5*AA3517+scaling_params!$G$6*AB3517)*100</f>
        <v>36.11491124</v>
      </c>
      <c r="AD3517" s="11" t="s">
        <v>684</v>
      </c>
      <c r="AE3517" s="11">
        <f t="shared" si="2"/>
        <v>1</v>
      </c>
    </row>
    <row r="3518" ht="15.75" customHeight="1">
      <c r="A3518" s="11" t="s">
        <v>944</v>
      </c>
      <c r="B3518" s="11" t="s">
        <v>886</v>
      </c>
      <c r="C3518" s="11" t="s">
        <v>328</v>
      </c>
      <c r="D3518" s="11" t="s">
        <v>174</v>
      </c>
      <c r="E3518" s="12">
        <v>2024.0</v>
      </c>
      <c r="F3518" s="11" t="s">
        <v>171</v>
      </c>
      <c r="G3518" s="11" t="s">
        <v>172</v>
      </c>
      <c r="H3518" s="11">
        <v>2.0</v>
      </c>
      <c r="I3518" s="13">
        <v>8.9</v>
      </c>
      <c r="J3518" s="11">
        <v>0.0</v>
      </c>
      <c r="K3518" s="13">
        <v>3.5</v>
      </c>
      <c r="L3518" s="13">
        <v>6.1</v>
      </c>
      <c r="M3518" s="11">
        <v>-10.0</v>
      </c>
      <c r="N3518" s="14">
        <v>0.76</v>
      </c>
      <c r="O3518" s="13">
        <v>56.6</v>
      </c>
      <c r="P3518" s="13">
        <v>8.0</v>
      </c>
      <c r="Q3518" s="13">
        <v>18.2</v>
      </c>
      <c r="R3518" s="13">
        <v>10.4</v>
      </c>
      <c r="S3518" s="13">
        <v>2.9</v>
      </c>
      <c r="T3518" s="13">
        <v>3.3</v>
      </c>
      <c r="U3518" s="13">
        <v>1.0</v>
      </c>
      <c r="V3518" s="13">
        <v>66.4</v>
      </c>
      <c r="W3518" s="11" t="str">
        <f t="shared" si="1"/>
        <v>Benchmark|Sabadell|Digital|2024</v>
      </c>
      <c r="X3518" s="15">
        <f>(MAX(0,MIN(1,1-(K3518-scaling_params!$B$2)/(scaling_params!$C$2-scaling_params!$B$2)))+MAX(0,MIN(1,(L3518-scaling_params!$B$3)/(scaling_params!$C$3-scaling_params!$B$3))))/2</f>
        <v>0.3112745098</v>
      </c>
      <c r="Y3518" s="15">
        <f>(MAX(0,MIN(1,(M3518-scaling_params!$B$4)/(scaling_params!$C$4-scaling_params!$B$4)))+MAX(0,MIN(1,(N3518-scaling_params!$B$5)/(scaling_params!$C$5-scaling_params!$B$5))))/2</f>
        <v>0.4136904762</v>
      </c>
      <c r="Z3518" s="15">
        <f>(MAX(0,MIN(1,(O3518-scaling_params!$B$6)/(scaling_params!$C$6-scaling_params!$B$6)))+MAX(0,MIN(1,1-(P3518-scaling_params!$B$7)/(scaling_params!$C$7-scaling_params!$B$7)))+MAX(0,MIN(1,(T3518-scaling_params!$B$11)/(scaling_params!$C$11-scaling_params!$B$11))))/3</f>
        <v>0.2795366795</v>
      </c>
      <c r="AA3518" s="15">
        <f>(MAX(0,MIN(1,1-(Q3518-scaling_params!$B$8)/(scaling_params!$C$8-scaling_params!$B$8)))+MAX(0,MIN(1,(R3518-scaling_params!$B$9)/(scaling_params!$C$9-scaling_params!$B$9)))+MAX(0,MIN(1,(S3518-scaling_params!$B$10)/(scaling_params!$C$10-scaling_params!$B$10))))/3</f>
        <v>0.2107843137</v>
      </c>
      <c r="AB3518" s="15">
        <f>(MAX(0,MIN(1,(U3518-scaling_params!$B$12)/(scaling_params!$C$12-scaling_params!$B$12)))+MAX(0,MIN(1,(V3518-scaling_params!$B$13)/(scaling_params!$C$13-scaling_params!$B$13))))/2</f>
        <v>0.2090909091</v>
      </c>
      <c r="AC3518" s="13">
        <f>(scaling_params!$G$2*X3518+scaling_params!$G$3*Y3518+scaling_params!$G$4*Z3518+scaling_params!$G$5*AA3518+scaling_params!$G$6*AB3518)*100</f>
        <v>29.78286579</v>
      </c>
      <c r="AD3518" s="11" t="s">
        <v>684</v>
      </c>
      <c r="AE3518" s="11">
        <f t="shared" si="2"/>
        <v>1</v>
      </c>
    </row>
    <row r="3519" ht="15.75" customHeight="1">
      <c r="A3519" s="11" t="s">
        <v>944</v>
      </c>
      <c r="B3519" s="11" t="s">
        <v>886</v>
      </c>
      <c r="C3519" s="11" t="s">
        <v>328</v>
      </c>
      <c r="D3519" s="11" t="s">
        <v>174</v>
      </c>
      <c r="E3519" s="12">
        <v>2025.0</v>
      </c>
      <c r="F3519" s="11" t="s">
        <v>171</v>
      </c>
      <c r="G3519" s="11" t="s">
        <v>172</v>
      </c>
      <c r="H3519" s="11">
        <v>2.0</v>
      </c>
      <c r="I3519" s="13">
        <v>8.6</v>
      </c>
      <c r="J3519" s="11">
        <v>0.0</v>
      </c>
      <c r="K3519" s="13">
        <v>4.0</v>
      </c>
      <c r="L3519" s="13">
        <v>7.5</v>
      </c>
      <c r="M3519" s="11">
        <v>-12.0</v>
      </c>
      <c r="N3519" s="14">
        <v>0.76</v>
      </c>
      <c r="O3519" s="13">
        <v>65.0</v>
      </c>
      <c r="P3519" s="13">
        <v>9.2</v>
      </c>
      <c r="Q3519" s="13">
        <v>20.3</v>
      </c>
      <c r="R3519" s="13">
        <v>11.5</v>
      </c>
      <c r="S3519" s="13">
        <v>3.2</v>
      </c>
      <c r="T3519" s="13">
        <v>4.2</v>
      </c>
      <c r="U3519" s="13">
        <v>1.6</v>
      </c>
      <c r="V3519" s="13">
        <v>68.8</v>
      </c>
      <c r="W3519" s="11" t="str">
        <f t="shared" si="1"/>
        <v>Benchmark|Sabadell|Digital|2025</v>
      </c>
      <c r="X3519" s="15">
        <f>(MAX(0,MIN(1,1-(K3519-scaling_params!$B$2)/(scaling_params!$C$2-scaling_params!$B$2)))+MAX(0,MIN(1,(L3519-scaling_params!$B$3)/(scaling_params!$C$3-scaling_params!$B$3))))/2</f>
        <v>0.3308823529</v>
      </c>
      <c r="Y3519" s="15">
        <f>(MAX(0,MIN(1,(M3519-scaling_params!$B$4)/(scaling_params!$C$4-scaling_params!$B$4)))+MAX(0,MIN(1,(N3519-scaling_params!$B$5)/(scaling_params!$C$5-scaling_params!$B$5))))/2</f>
        <v>0.4041666667</v>
      </c>
      <c r="Z3519" s="15">
        <f>(MAX(0,MIN(1,(O3519-scaling_params!$B$6)/(scaling_params!$C$6-scaling_params!$B$6)))+MAX(0,MIN(1,1-(P3519-scaling_params!$B$7)/(scaling_params!$C$7-scaling_params!$B$7)))+MAX(0,MIN(1,(T3519-scaling_params!$B$11)/(scaling_params!$C$11-scaling_params!$B$11))))/3</f>
        <v>0.3957567185</v>
      </c>
      <c r="AA3519" s="15">
        <f>(MAX(0,MIN(1,1-(Q3519-scaling_params!$B$8)/(scaling_params!$C$8-scaling_params!$B$8)))+MAX(0,MIN(1,(R3519-scaling_params!$B$9)/(scaling_params!$C$9-scaling_params!$B$9)))+MAX(0,MIN(1,(S3519-scaling_params!$B$10)/(scaling_params!$C$10-scaling_params!$B$10))))/3</f>
        <v>0.207064126</v>
      </c>
      <c r="AB3519" s="15">
        <f>(MAX(0,MIN(1,(U3519-scaling_params!$B$12)/(scaling_params!$C$12-scaling_params!$B$12)))+MAX(0,MIN(1,(V3519-scaling_params!$B$13)/(scaling_params!$C$13-scaling_params!$B$13))))/2</f>
        <v>0.3809090909</v>
      </c>
      <c r="AC3519" s="13">
        <f>(scaling_params!$G$2*X3519+scaling_params!$G$3*Y3519+scaling_params!$G$4*Z3519+scaling_params!$G$5*AA3519+scaling_params!$G$6*AB3519)*100</f>
        <v>34.71299074</v>
      </c>
      <c r="AD3519" s="11" t="s">
        <v>684</v>
      </c>
      <c r="AE3519" s="11">
        <f t="shared" si="2"/>
        <v>1</v>
      </c>
    </row>
    <row r="3520" ht="15.75" customHeight="1">
      <c r="A3520" s="11" t="s">
        <v>945</v>
      </c>
      <c r="B3520" s="11" t="s">
        <v>886</v>
      </c>
      <c r="C3520" s="11" t="s">
        <v>328</v>
      </c>
      <c r="D3520" s="11" t="s">
        <v>170</v>
      </c>
      <c r="E3520" s="12">
        <v>2024.0</v>
      </c>
      <c r="F3520" s="11" t="s">
        <v>166</v>
      </c>
      <c r="G3520" s="11" t="s">
        <v>172</v>
      </c>
      <c r="H3520" s="11">
        <v>4.0</v>
      </c>
      <c r="I3520" s="13">
        <v>8.9</v>
      </c>
      <c r="J3520" s="11">
        <v>0.0</v>
      </c>
      <c r="K3520" s="13">
        <v>2.7</v>
      </c>
      <c r="L3520" s="13">
        <v>6.1</v>
      </c>
      <c r="M3520" s="11">
        <v>-18.0</v>
      </c>
      <c r="N3520" s="14">
        <v>0.76</v>
      </c>
      <c r="O3520" s="13">
        <v>70.9</v>
      </c>
      <c r="P3520" s="13">
        <v>6.3</v>
      </c>
      <c r="Q3520" s="13">
        <v>15.0</v>
      </c>
      <c r="R3520" s="13">
        <v>12.6</v>
      </c>
      <c r="S3520" s="13">
        <v>3.4</v>
      </c>
      <c r="T3520" s="13">
        <v>2.9</v>
      </c>
      <c r="U3520" s="13">
        <v>1.5</v>
      </c>
      <c r="V3520" s="13">
        <v>59.4</v>
      </c>
      <c r="W3520" s="11" t="str">
        <f t="shared" si="1"/>
        <v>Benchmark|Sabadell|Risk|2024</v>
      </c>
      <c r="X3520" s="15">
        <f>(MAX(0,MIN(1,1-(K3520-scaling_params!$B$2)/(scaling_params!$C$2-scaling_params!$B$2)))+MAX(0,MIN(1,(L3520-scaling_params!$B$3)/(scaling_params!$C$3-scaling_params!$B$3))))/2</f>
        <v>0.4446078431</v>
      </c>
      <c r="Y3520" s="15">
        <f>(MAX(0,MIN(1,(M3520-scaling_params!$B$4)/(scaling_params!$C$4-scaling_params!$B$4)))+MAX(0,MIN(1,(N3520-scaling_params!$B$5)/(scaling_params!$C$5-scaling_params!$B$5))))/2</f>
        <v>0.3755952381</v>
      </c>
      <c r="Z3520" s="15">
        <f>(MAX(0,MIN(1,(O3520-scaling_params!$B$6)/(scaling_params!$C$6-scaling_params!$B$6)))+MAX(0,MIN(1,1-(P3520-scaling_params!$B$7)/(scaling_params!$C$7-scaling_params!$B$7)))+MAX(0,MIN(1,(T3520-scaling_params!$B$11)/(scaling_params!$C$11-scaling_params!$B$11))))/3</f>
        <v>0.630568192</v>
      </c>
      <c r="AA3520" s="15">
        <f>(MAX(0,MIN(1,1-(Q3520-scaling_params!$B$8)/(scaling_params!$C$8-scaling_params!$B$8)))+MAX(0,MIN(1,(R3520-scaling_params!$B$9)/(scaling_params!$C$9-scaling_params!$B$9)))+MAX(0,MIN(1,(S3520-scaling_params!$B$10)/(scaling_params!$C$10-scaling_params!$B$10))))/3</f>
        <v>0.473843047</v>
      </c>
      <c r="AB3520" s="15">
        <f>(MAX(0,MIN(1,(U3520-scaling_params!$B$12)/(scaling_params!$C$12-scaling_params!$B$12)))+MAX(0,MIN(1,(V3520-scaling_params!$B$13)/(scaling_params!$C$13-scaling_params!$B$13))))/2</f>
        <v>0.2704545455</v>
      </c>
      <c r="AC3520" s="13">
        <f>(scaling_params!$G$2*X3520+scaling_params!$G$3*Y3520+scaling_params!$G$4*Z3520+scaling_params!$G$5*AA3520+scaling_params!$G$6*AB3520)*100</f>
        <v>45.62412618</v>
      </c>
      <c r="AD3520" s="11" t="s">
        <v>684</v>
      </c>
      <c r="AE3520" s="11">
        <f t="shared" si="2"/>
        <v>1</v>
      </c>
    </row>
    <row r="3521" ht="15.75" customHeight="1">
      <c r="A3521" s="11" t="s">
        <v>945</v>
      </c>
      <c r="B3521" s="11" t="s">
        <v>886</v>
      </c>
      <c r="C3521" s="11" t="s">
        <v>328</v>
      </c>
      <c r="D3521" s="11" t="s">
        <v>170</v>
      </c>
      <c r="E3521" s="12">
        <v>2025.0</v>
      </c>
      <c r="F3521" s="11" t="s">
        <v>166</v>
      </c>
      <c r="G3521" s="11" t="s">
        <v>172</v>
      </c>
      <c r="H3521" s="11">
        <v>4.0</v>
      </c>
      <c r="I3521" s="13">
        <v>8.6</v>
      </c>
      <c r="J3521" s="11">
        <v>0.0</v>
      </c>
      <c r="K3521" s="13">
        <v>2.7</v>
      </c>
      <c r="L3521" s="13">
        <v>5.8</v>
      </c>
      <c r="M3521" s="11">
        <v>0.0</v>
      </c>
      <c r="N3521" s="14">
        <v>0.7</v>
      </c>
      <c r="O3521" s="13">
        <v>67.4</v>
      </c>
      <c r="P3521" s="13">
        <v>7.7</v>
      </c>
      <c r="Q3521" s="13">
        <v>15.6</v>
      </c>
      <c r="R3521" s="13">
        <v>11.9</v>
      </c>
      <c r="S3521" s="13">
        <v>3.2</v>
      </c>
      <c r="T3521" s="13">
        <v>2.9</v>
      </c>
      <c r="U3521" s="13">
        <v>1.6</v>
      </c>
      <c r="V3521" s="13">
        <v>58.4</v>
      </c>
      <c r="W3521" s="11" t="str">
        <f t="shared" si="1"/>
        <v>Benchmark|Sabadell|Risk|2025</v>
      </c>
      <c r="X3521" s="15">
        <f>(MAX(0,MIN(1,1-(K3521-scaling_params!$B$2)/(scaling_params!$C$2-scaling_params!$B$2)))+MAX(0,MIN(1,(L3521-scaling_params!$B$3)/(scaling_params!$C$3-scaling_params!$B$3))))/2</f>
        <v>0.4225490196</v>
      </c>
      <c r="Y3521" s="15">
        <f>(MAX(0,MIN(1,(M3521-scaling_params!$B$4)/(scaling_params!$C$4-scaling_params!$B$4)))+MAX(0,MIN(1,(N3521-scaling_params!$B$5)/(scaling_params!$C$5-scaling_params!$B$5))))/2</f>
        <v>0.3863095238</v>
      </c>
      <c r="Z3521" s="15">
        <f>(MAX(0,MIN(1,(O3521-scaling_params!$B$6)/(scaling_params!$C$6-scaling_params!$B$6)))+MAX(0,MIN(1,1-(P3521-scaling_params!$B$7)/(scaling_params!$C$7-scaling_params!$B$7)))+MAX(0,MIN(1,(T3521-scaling_params!$B$11)/(scaling_params!$C$11-scaling_params!$B$11))))/3</f>
        <v>0.4466862903</v>
      </c>
      <c r="AA3521" s="15">
        <f>(MAX(0,MIN(1,1-(Q3521-scaling_params!$B$8)/(scaling_params!$C$8-scaling_params!$B$8)))+MAX(0,MIN(1,(R3521-scaling_params!$B$9)/(scaling_params!$C$9-scaling_params!$B$9)))+MAX(0,MIN(1,(S3521-scaling_params!$B$10)/(scaling_params!$C$10-scaling_params!$B$10))))/3</f>
        <v>0.4019720662</v>
      </c>
      <c r="AB3521" s="15">
        <f>(MAX(0,MIN(1,(U3521-scaling_params!$B$12)/(scaling_params!$C$12-scaling_params!$B$12)))+MAX(0,MIN(1,(V3521-scaling_params!$B$13)/(scaling_params!$C$13-scaling_params!$B$13))))/2</f>
        <v>0.2863636364</v>
      </c>
      <c r="AC3521" s="13">
        <f>(scaling_params!$G$2*X3521+scaling_params!$G$3*Y3521+scaling_params!$G$4*Z3521+scaling_params!$G$5*AA3521+scaling_params!$G$6*AB3521)*100</f>
        <v>39.95910286</v>
      </c>
      <c r="AD3521" s="11" t="s">
        <v>684</v>
      </c>
      <c r="AE3521" s="11">
        <f t="shared" si="2"/>
        <v>1</v>
      </c>
    </row>
    <row r="3522" ht="15.75" customHeight="1">
      <c r="A3522" s="11" t="s">
        <v>946</v>
      </c>
      <c r="B3522" s="11" t="s">
        <v>886</v>
      </c>
      <c r="C3522" s="11" t="s">
        <v>449</v>
      </c>
      <c r="D3522" s="11" t="s">
        <v>170</v>
      </c>
      <c r="E3522" s="12">
        <v>2024.0</v>
      </c>
      <c r="F3522" s="11" t="s">
        <v>171</v>
      </c>
      <c r="G3522" s="11" t="s">
        <v>175</v>
      </c>
      <c r="H3522" s="11">
        <v>1.0</v>
      </c>
      <c r="I3522" s="13">
        <v>8.6</v>
      </c>
      <c r="J3522" s="11">
        <v>1.0</v>
      </c>
      <c r="K3522" s="13">
        <v>2.7</v>
      </c>
      <c r="L3522" s="13">
        <v>4.9</v>
      </c>
      <c r="M3522" s="11">
        <v>0.0</v>
      </c>
      <c r="N3522" s="14">
        <v>0.68</v>
      </c>
      <c r="O3522" s="13">
        <v>70.9</v>
      </c>
      <c r="P3522" s="13">
        <v>6.3</v>
      </c>
      <c r="Q3522" s="13">
        <v>15.0</v>
      </c>
      <c r="R3522" s="13">
        <v>12.6</v>
      </c>
      <c r="S3522" s="13">
        <v>3.0</v>
      </c>
      <c r="T3522" s="13">
        <v>3.2</v>
      </c>
      <c r="U3522" s="13">
        <v>1.5</v>
      </c>
      <c r="V3522" s="13">
        <v>63.7</v>
      </c>
      <c r="W3522" s="11" t="str">
        <f t="shared" si="1"/>
        <v>Benchmark|Sabadell|Risk|2024</v>
      </c>
      <c r="X3522" s="15">
        <f>(MAX(0,MIN(1,1-(K3522-scaling_params!$B$2)/(scaling_params!$C$2-scaling_params!$B$2)))+MAX(0,MIN(1,(L3522-scaling_params!$B$3)/(scaling_params!$C$3-scaling_params!$B$3))))/2</f>
        <v>0.356372549</v>
      </c>
      <c r="Y3522" s="15">
        <f>(MAX(0,MIN(1,(M3522-scaling_params!$B$4)/(scaling_params!$C$4-scaling_params!$B$4)))+MAX(0,MIN(1,(N3522-scaling_params!$B$5)/(scaling_params!$C$5-scaling_params!$B$5))))/2</f>
        <v>0.3613095238</v>
      </c>
      <c r="Z3522" s="15">
        <f>(MAX(0,MIN(1,(O3522-scaling_params!$B$6)/(scaling_params!$C$6-scaling_params!$B$6)))+MAX(0,MIN(1,1-(P3522-scaling_params!$B$7)/(scaling_params!$C$7-scaling_params!$B$7)))+MAX(0,MIN(1,(T3522-scaling_params!$B$11)/(scaling_params!$C$11-scaling_params!$B$11))))/3</f>
        <v>0.6591396205</v>
      </c>
      <c r="AA3522" s="15">
        <f>(MAX(0,MIN(1,1-(Q3522-scaling_params!$B$8)/(scaling_params!$C$8-scaling_params!$B$8)))+MAX(0,MIN(1,(R3522-scaling_params!$B$9)/(scaling_params!$C$9-scaling_params!$B$9)))+MAX(0,MIN(1,(S3522-scaling_params!$B$10)/(scaling_params!$C$10-scaling_params!$B$10))))/3</f>
        <v>0.4346273607</v>
      </c>
      <c r="AB3522" s="15">
        <f>(MAX(0,MIN(1,(U3522-scaling_params!$B$12)/(scaling_params!$C$12-scaling_params!$B$12)))+MAX(0,MIN(1,(V3522-scaling_params!$B$13)/(scaling_params!$C$13-scaling_params!$B$13))))/2</f>
        <v>0.3095454545</v>
      </c>
      <c r="AC3522" s="13">
        <f>(scaling_params!$G$2*X3522+scaling_params!$G$3*Y3522+scaling_params!$G$4*Z3522+scaling_params!$G$5*AA3522+scaling_params!$G$6*AB3522)*100</f>
        <v>43.65738771</v>
      </c>
      <c r="AD3522" s="11" t="s">
        <v>684</v>
      </c>
      <c r="AE3522" s="11">
        <f t="shared" si="2"/>
        <v>1</v>
      </c>
    </row>
    <row r="3523" ht="15.75" customHeight="1">
      <c r="A3523" s="11" t="s">
        <v>946</v>
      </c>
      <c r="B3523" s="11" t="s">
        <v>886</v>
      </c>
      <c r="C3523" s="11" t="s">
        <v>449</v>
      </c>
      <c r="D3523" s="11" t="s">
        <v>170</v>
      </c>
      <c r="E3523" s="12">
        <v>2025.0</v>
      </c>
      <c r="F3523" s="11" t="s">
        <v>171</v>
      </c>
      <c r="G3523" s="11" t="s">
        <v>175</v>
      </c>
      <c r="H3523" s="11">
        <v>1.0</v>
      </c>
      <c r="I3523" s="13">
        <v>8.3</v>
      </c>
      <c r="J3523" s="11">
        <v>0.0</v>
      </c>
      <c r="K3523" s="13">
        <v>2.7</v>
      </c>
      <c r="L3523" s="13">
        <v>6.5</v>
      </c>
      <c r="M3523" s="11">
        <v>22.0</v>
      </c>
      <c r="N3523" s="14">
        <v>0.74</v>
      </c>
      <c r="O3523" s="13">
        <v>67.4</v>
      </c>
      <c r="P3523" s="13">
        <v>7.7</v>
      </c>
      <c r="Q3523" s="13">
        <v>15.6</v>
      </c>
      <c r="R3523" s="13">
        <v>11.9</v>
      </c>
      <c r="S3523" s="13">
        <v>3.3</v>
      </c>
      <c r="T3523" s="13">
        <v>3.6</v>
      </c>
      <c r="U3523" s="13">
        <v>1.6</v>
      </c>
      <c r="V3523" s="13">
        <v>69.6</v>
      </c>
      <c r="W3523" s="11" t="str">
        <f t="shared" si="1"/>
        <v>Benchmark|Sabadell|Risk|2025</v>
      </c>
      <c r="X3523" s="15">
        <f>(MAX(0,MIN(1,1-(K3523-scaling_params!$B$2)/(scaling_params!$C$2-scaling_params!$B$2)))+MAX(0,MIN(1,(L3523-scaling_params!$B$3)/(scaling_params!$C$3-scaling_params!$B$3))))/2</f>
        <v>0.4740196078</v>
      </c>
      <c r="Y3523" s="15">
        <f>(MAX(0,MIN(1,(M3523-scaling_params!$B$4)/(scaling_params!$C$4-scaling_params!$B$4)))+MAX(0,MIN(1,(N3523-scaling_params!$B$5)/(scaling_params!$C$5-scaling_params!$B$5))))/2</f>
        <v>0.5410714286</v>
      </c>
      <c r="Z3523" s="15">
        <f>(MAX(0,MIN(1,(O3523-scaling_params!$B$6)/(scaling_params!$C$6-scaling_params!$B$6)))+MAX(0,MIN(1,1-(P3523-scaling_params!$B$7)/(scaling_params!$C$7-scaling_params!$B$7)))+MAX(0,MIN(1,(T3523-scaling_params!$B$11)/(scaling_params!$C$11-scaling_params!$B$11))))/3</f>
        <v>0.5133529569</v>
      </c>
      <c r="AA3523" s="15">
        <f>(MAX(0,MIN(1,1-(Q3523-scaling_params!$B$8)/(scaling_params!$C$8-scaling_params!$B$8)))+MAX(0,MIN(1,(R3523-scaling_params!$B$9)/(scaling_params!$C$9-scaling_params!$B$9)))+MAX(0,MIN(1,(S3523-scaling_params!$B$10)/(scaling_params!$C$10-scaling_params!$B$10))))/3</f>
        <v>0.4117759877</v>
      </c>
      <c r="AB3523" s="15">
        <f>(MAX(0,MIN(1,(U3523-scaling_params!$B$12)/(scaling_params!$C$12-scaling_params!$B$12)))+MAX(0,MIN(1,(V3523-scaling_params!$B$13)/(scaling_params!$C$13-scaling_params!$B$13))))/2</f>
        <v>0.3881818182</v>
      </c>
      <c r="AC3523" s="13">
        <f>(scaling_params!$G$2*X3523+scaling_params!$G$3*Y3523+scaling_params!$G$4*Z3523+scaling_params!$G$5*AA3523+scaling_params!$G$6*AB3523)*100</f>
        <v>47.74623668</v>
      </c>
      <c r="AD3523" s="11" t="s">
        <v>684</v>
      </c>
      <c r="AE3523" s="11">
        <f t="shared" si="2"/>
        <v>1</v>
      </c>
    </row>
    <row r="3524" ht="15.75" customHeight="1">
      <c r="A3524" s="11" t="s">
        <v>947</v>
      </c>
      <c r="B3524" s="11" t="s">
        <v>886</v>
      </c>
      <c r="C3524" s="11" t="s">
        <v>449</v>
      </c>
      <c r="D3524" s="11" t="s">
        <v>170</v>
      </c>
      <c r="E3524" s="12">
        <v>2024.0</v>
      </c>
      <c r="F3524" s="11" t="s">
        <v>171</v>
      </c>
      <c r="G3524" s="11" t="s">
        <v>172</v>
      </c>
      <c r="H3524" s="11">
        <v>5.0</v>
      </c>
      <c r="I3524" s="13">
        <v>8.6</v>
      </c>
      <c r="J3524" s="11">
        <v>0.0</v>
      </c>
      <c r="K3524" s="13">
        <v>2.7</v>
      </c>
      <c r="L3524" s="13">
        <v>6.1</v>
      </c>
      <c r="M3524" s="11">
        <v>13.0</v>
      </c>
      <c r="N3524" s="14">
        <v>0.83</v>
      </c>
      <c r="O3524" s="13">
        <v>70.9</v>
      </c>
      <c r="P3524" s="13">
        <v>6.3</v>
      </c>
      <c r="Q3524" s="13">
        <v>15.0</v>
      </c>
      <c r="R3524" s="13">
        <v>12.6</v>
      </c>
      <c r="S3524" s="13">
        <v>4.0</v>
      </c>
      <c r="T3524" s="13">
        <v>3.9</v>
      </c>
      <c r="U3524" s="13">
        <v>1.5</v>
      </c>
      <c r="V3524" s="13">
        <v>71.9</v>
      </c>
      <c r="W3524" s="11" t="str">
        <f t="shared" si="1"/>
        <v>Benchmark|Sabadell|Risk|2024</v>
      </c>
      <c r="X3524" s="15">
        <f>(MAX(0,MIN(1,1-(K3524-scaling_params!$B$2)/(scaling_params!$C$2-scaling_params!$B$2)))+MAX(0,MIN(1,(L3524-scaling_params!$B$3)/(scaling_params!$C$3-scaling_params!$B$3))))/2</f>
        <v>0.4446078431</v>
      </c>
      <c r="Y3524" s="15">
        <f>(MAX(0,MIN(1,(M3524-scaling_params!$B$4)/(scaling_params!$C$4-scaling_params!$B$4)))+MAX(0,MIN(1,(N3524-scaling_params!$B$5)/(scaling_params!$C$5-scaling_params!$B$5))))/2</f>
        <v>0.6107142857</v>
      </c>
      <c r="Z3524" s="15">
        <f>(MAX(0,MIN(1,(O3524-scaling_params!$B$6)/(scaling_params!$C$6-scaling_params!$B$6)))+MAX(0,MIN(1,1-(P3524-scaling_params!$B$7)/(scaling_params!$C$7-scaling_params!$B$7)))+MAX(0,MIN(1,(T3524-scaling_params!$B$11)/(scaling_params!$C$11-scaling_params!$B$11))))/3</f>
        <v>0.7258062872</v>
      </c>
      <c r="AA3524" s="15">
        <f>(MAX(0,MIN(1,1-(Q3524-scaling_params!$B$8)/(scaling_params!$C$8-scaling_params!$B$8)))+MAX(0,MIN(1,(R3524-scaling_params!$B$9)/(scaling_params!$C$9-scaling_params!$B$9)))+MAX(0,MIN(1,(S3524-scaling_params!$B$10)/(scaling_params!$C$10-scaling_params!$B$10))))/3</f>
        <v>0.5326665764</v>
      </c>
      <c r="AB3524" s="15">
        <f>(MAX(0,MIN(1,(U3524-scaling_params!$B$12)/(scaling_params!$C$12-scaling_params!$B$12)))+MAX(0,MIN(1,(V3524-scaling_params!$B$13)/(scaling_params!$C$13-scaling_params!$B$13))))/2</f>
        <v>0.3840909091</v>
      </c>
      <c r="AC3524" s="13">
        <f>(scaling_params!$G$2*X3524+scaling_params!$G$3*Y3524+scaling_params!$G$4*Z3524+scaling_params!$G$5*AA3524+scaling_params!$G$6*AB3524)*100</f>
        <v>55.76372225</v>
      </c>
      <c r="AD3524" s="11" t="s">
        <v>684</v>
      </c>
      <c r="AE3524" s="11">
        <f t="shared" si="2"/>
        <v>1</v>
      </c>
    </row>
    <row r="3525" ht="15.75" customHeight="1">
      <c r="A3525" s="11" t="s">
        <v>947</v>
      </c>
      <c r="B3525" s="11" t="s">
        <v>886</v>
      </c>
      <c r="C3525" s="11" t="s">
        <v>449</v>
      </c>
      <c r="D3525" s="11" t="s">
        <v>170</v>
      </c>
      <c r="E3525" s="12">
        <v>2025.0</v>
      </c>
      <c r="F3525" s="11" t="s">
        <v>171</v>
      </c>
      <c r="G3525" s="11" t="s">
        <v>172</v>
      </c>
      <c r="H3525" s="11">
        <v>5.0</v>
      </c>
      <c r="I3525" s="13">
        <v>8.3</v>
      </c>
      <c r="J3525" s="11">
        <v>0.0</v>
      </c>
      <c r="K3525" s="13">
        <v>2.7</v>
      </c>
      <c r="L3525" s="13">
        <v>6.6</v>
      </c>
      <c r="M3525" s="11">
        <v>8.0</v>
      </c>
      <c r="N3525" s="14">
        <v>0.85</v>
      </c>
      <c r="O3525" s="13">
        <v>67.4</v>
      </c>
      <c r="P3525" s="13">
        <v>7.7</v>
      </c>
      <c r="Q3525" s="13">
        <v>15.6</v>
      </c>
      <c r="R3525" s="13">
        <v>11.9</v>
      </c>
      <c r="S3525" s="13">
        <v>3.9</v>
      </c>
      <c r="T3525" s="13">
        <v>3.5</v>
      </c>
      <c r="U3525" s="13">
        <v>1.6</v>
      </c>
      <c r="V3525" s="13">
        <v>80.1</v>
      </c>
      <c r="W3525" s="11" t="str">
        <f t="shared" si="1"/>
        <v>Benchmark|Sabadell|Risk|2025</v>
      </c>
      <c r="X3525" s="15">
        <f>(MAX(0,MIN(1,1-(K3525-scaling_params!$B$2)/(scaling_params!$C$2-scaling_params!$B$2)))+MAX(0,MIN(1,(L3525-scaling_params!$B$3)/(scaling_params!$C$3-scaling_params!$B$3))))/2</f>
        <v>0.481372549</v>
      </c>
      <c r="Y3525" s="15">
        <f>(MAX(0,MIN(1,(M3525-scaling_params!$B$4)/(scaling_params!$C$4-scaling_params!$B$4)))+MAX(0,MIN(1,(N3525-scaling_params!$B$5)/(scaling_params!$C$5-scaling_params!$B$5))))/2</f>
        <v>0.6119047619</v>
      </c>
      <c r="Z3525" s="15">
        <f>(MAX(0,MIN(1,(O3525-scaling_params!$B$6)/(scaling_params!$C$6-scaling_params!$B$6)))+MAX(0,MIN(1,1-(P3525-scaling_params!$B$7)/(scaling_params!$C$7-scaling_params!$B$7)))+MAX(0,MIN(1,(T3525-scaling_params!$B$11)/(scaling_params!$C$11-scaling_params!$B$11))))/3</f>
        <v>0.5038291474</v>
      </c>
      <c r="AA3525" s="15">
        <f>(MAX(0,MIN(1,1-(Q3525-scaling_params!$B$8)/(scaling_params!$C$8-scaling_params!$B$8)))+MAX(0,MIN(1,(R3525-scaling_params!$B$9)/(scaling_params!$C$9-scaling_params!$B$9)))+MAX(0,MIN(1,(S3525-scaling_params!$B$10)/(scaling_params!$C$10-scaling_params!$B$10))))/3</f>
        <v>0.4705995171</v>
      </c>
      <c r="AB3525" s="15">
        <f>(MAX(0,MIN(1,(U3525-scaling_params!$B$12)/(scaling_params!$C$12-scaling_params!$B$12)))+MAX(0,MIN(1,(V3525-scaling_params!$B$13)/(scaling_params!$C$13-scaling_params!$B$13))))/2</f>
        <v>0.4836363636</v>
      </c>
      <c r="AC3525" s="13">
        <f>(scaling_params!$G$2*X3525+scaling_params!$G$3*Y3525+scaling_params!$G$4*Z3525+scaling_params!$G$5*AA3525+scaling_params!$G$6*AB3525)*100</f>
        <v>51.52146236</v>
      </c>
      <c r="AD3525" s="11" t="s">
        <v>684</v>
      </c>
      <c r="AE3525" s="11">
        <f t="shared" si="2"/>
        <v>1</v>
      </c>
    </row>
    <row r="3526" ht="15.75" customHeight="1">
      <c r="A3526" s="11" t="s">
        <v>948</v>
      </c>
      <c r="B3526" s="11" t="s">
        <v>886</v>
      </c>
      <c r="C3526" s="11" t="s">
        <v>449</v>
      </c>
      <c r="D3526" s="11" t="s">
        <v>165</v>
      </c>
      <c r="E3526" s="12">
        <v>2024.0</v>
      </c>
      <c r="F3526" s="11" t="s">
        <v>171</v>
      </c>
      <c r="G3526" s="11" t="s">
        <v>167</v>
      </c>
      <c r="H3526" s="11">
        <v>3.0</v>
      </c>
      <c r="I3526" s="13">
        <v>8.6</v>
      </c>
      <c r="J3526" s="11">
        <v>1.0</v>
      </c>
      <c r="K3526" s="13">
        <v>3.5</v>
      </c>
      <c r="L3526" s="13">
        <v>7.1</v>
      </c>
      <c r="M3526" s="11">
        <v>26.0</v>
      </c>
      <c r="N3526" s="14">
        <v>0.69</v>
      </c>
      <c r="O3526" s="13">
        <v>65.4</v>
      </c>
      <c r="P3526" s="13">
        <v>7.5</v>
      </c>
      <c r="Q3526" s="13">
        <v>18.4</v>
      </c>
      <c r="R3526" s="13">
        <v>12.8</v>
      </c>
      <c r="S3526" s="13">
        <v>3.6</v>
      </c>
      <c r="T3526" s="13">
        <v>3.6</v>
      </c>
      <c r="U3526" s="13">
        <v>1.4</v>
      </c>
      <c r="V3526" s="13">
        <v>63.0</v>
      </c>
      <c r="W3526" s="11" t="str">
        <f t="shared" si="1"/>
        <v>Benchmark|Sabadell|Operations|2024</v>
      </c>
      <c r="X3526" s="15">
        <f>(MAX(0,MIN(1,1-(K3526-scaling_params!$B$2)/(scaling_params!$C$2-scaling_params!$B$2)))+MAX(0,MIN(1,(L3526-scaling_params!$B$3)/(scaling_params!$C$3-scaling_params!$B$3))))/2</f>
        <v>0.3848039216</v>
      </c>
      <c r="Y3526" s="15">
        <f>(MAX(0,MIN(1,(M3526-scaling_params!$B$4)/(scaling_params!$C$4-scaling_params!$B$4)))+MAX(0,MIN(1,(N3526-scaling_params!$B$5)/(scaling_params!$C$5-scaling_params!$B$5))))/2</f>
        <v>0.4976190476</v>
      </c>
      <c r="Z3526" s="15">
        <f>(MAX(0,MIN(1,(O3526-scaling_params!$B$6)/(scaling_params!$C$6-scaling_params!$B$6)))+MAX(0,MIN(1,1-(P3526-scaling_params!$B$7)/(scaling_params!$C$7-scaling_params!$B$7)))+MAX(0,MIN(1,(T3526-scaling_params!$B$11)/(scaling_params!$C$11-scaling_params!$B$11))))/3</f>
        <v>0.4983676746</v>
      </c>
      <c r="AA3526" s="15">
        <f>(MAX(0,MIN(1,1-(Q3526-scaling_params!$B$8)/(scaling_params!$C$8-scaling_params!$B$8)))+MAX(0,MIN(1,(R3526-scaling_params!$B$9)/(scaling_params!$C$9-scaling_params!$B$9)))+MAX(0,MIN(1,(S3526-scaling_params!$B$10)/(scaling_params!$C$10-scaling_params!$B$10))))/3</f>
        <v>0.3731018299</v>
      </c>
      <c r="AB3526" s="15">
        <f>(MAX(0,MIN(1,(U3526-scaling_params!$B$12)/(scaling_params!$C$12-scaling_params!$B$12)))+MAX(0,MIN(1,(V3526-scaling_params!$B$13)/(scaling_params!$C$13-scaling_params!$B$13))))/2</f>
        <v>0.2781818182</v>
      </c>
      <c r="AC3526" s="13">
        <f>(scaling_params!$G$2*X3526+scaling_params!$G$3*Y3526+scaling_params!$G$4*Z3526+scaling_params!$G$5*AA3526+scaling_params!$G$6*AB3526)*100</f>
        <v>42.29771779</v>
      </c>
      <c r="AD3526" s="11" t="s">
        <v>684</v>
      </c>
      <c r="AE3526" s="11">
        <f t="shared" si="2"/>
        <v>1</v>
      </c>
    </row>
    <row r="3527" ht="15.75" customHeight="1">
      <c r="A3527" s="11" t="s">
        <v>948</v>
      </c>
      <c r="B3527" s="11" t="s">
        <v>886</v>
      </c>
      <c r="C3527" s="11" t="s">
        <v>449</v>
      </c>
      <c r="D3527" s="11" t="s">
        <v>165</v>
      </c>
      <c r="E3527" s="12">
        <v>2025.0</v>
      </c>
      <c r="F3527" s="11" t="s">
        <v>171</v>
      </c>
      <c r="G3527" s="11" t="s">
        <v>167</v>
      </c>
      <c r="H3527" s="11">
        <v>3.0</v>
      </c>
      <c r="I3527" s="13">
        <v>8.3</v>
      </c>
      <c r="J3527" s="11">
        <v>0.0</v>
      </c>
      <c r="K3527" s="13">
        <v>3.1</v>
      </c>
      <c r="L3527" s="13">
        <v>6.1</v>
      </c>
      <c r="M3527" s="11">
        <v>32.0</v>
      </c>
      <c r="N3527" s="14">
        <v>0.84</v>
      </c>
      <c r="O3527" s="13">
        <v>64.5</v>
      </c>
      <c r="P3527" s="13">
        <v>7.3</v>
      </c>
      <c r="Q3527" s="13">
        <v>16.3</v>
      </c>
      <c r="R3527" s="13">
        <v>11.7</v>
      </c>
      <c r="S3527" s="13">
        <v>3.3</v>
      </c>
      <c r="T3527" s="13">
        <v>2.9</v>
      </c>
      <c r="U3527" s="13">
        <v>1.6</v>
      </c>
      <c r="V3527" s="13">
        <v>74.8</v>
      </c>
      <c r="W3527" s="11" t="str">
        <f t="shared" si="1"/>
        <v>Benchmark|Sabadell|Operations|2025</v>
      </c>
      <c r="X3527" s="15">
        <f>(MAX(0,MIN(1,1-(K3527-scaling_params!$B$2)/(scaling_params!$C$2-scaling_params!$B$2)))+MAX(0,MIN(1,(L3527-scaling_params!$B$3)/(scaling_params!$C$3-scaling_params!$B$3))))/2</f>
        <v>0.3779411765</v>
      </c>
      <c r="Y3527" s="15">
        <f>(MAX(0,MIN(1,(M3527-scaling_params!$B$4)/(scaling_params!$C$4-scaling_params!$B$4)))+MAX(0,MIN(1,(N3527-scaling_params!$B$5)/(scaling_params!$C$5-scaling_params!$B$5))))/2</f>
        <v>0.7136904762</v>
      </c>
      <c r="Z3527" s="15">
        <f>(MAX(0,MIN(1,(O3527-scaling_params!$B$6)/(scaling_params!$C$6-scaling_params!$B$6)))+MAX(0,MIN(1,1-(P3527-scaling_params!$B$7)/(scaling_params!$C$7-scaling_params!$B$7)))+MAX(0,MIN(1,(T3527-scaling_params!$B$11)/(scaling_params!$C$11-scaling_params!$B$11))))/3</f>
        <v>0.4348675408</v>
      </c>
      <c r="AA3527" s="15">
        <f>(MAX(0,MIN(1,1-(Q3527-scaling_params!$B$8)/(scaling_params!$C$8-scaling_params!$B$8)))+MAX(0,MIN(1,(R3527-scaling_params!$B$9)/(scaling_params!$C$9-scaling_params!$B$9)))+MAX(0,MIN(1,(S3527-scaling_params!$B$10)/(scaling_params!$C$10-scaling_params!$B$10))))/3</f>
        <v>0.3768220176</v>
      </c>
      <c r="AB3527" s="15">
        <f>(MAX(0,MIN(1,(U3527-scaling_params!$B$12)/(scaling_params!$C$12-scaling_params!$B$12)))+MAX(0,MIN(1,(V3527-scaling_params!$B$13)/(scaling_params!$C$13-scaling_params!$B$13))))/2</f>
        <v>0.4354545455</v>
      </c>
      <c r="AC3527" s="13">
        <f>(scaling_params!$G$2*X3527+scaling_params!$G$3*Y3527+scaling_params!$G$4*Z3527+scaling_params!$G$5*AA3527+scaling_params!$G$6*AB3527)*100</f>
        <v>47.64316219</v>
      </c>
      <c r="AD3527" s="11" t="s">
        <v>684</v>
      </c>
      <c r="AE3527" s="11">
        <f t="shared" si="2"/>
        <v>1</v>
      </c>
    </row>
    <row r="3528" ht="15.75" customHeight="1">
      <c r="A3528" s="11" t="s">
        <v>949</v>
      </c>
      <c r="B3528" s="11" t="s">
        <v>886</v>
      </c>
      <c r="C3528" s="11" t="s">
        <v>449</v>
      </c>
      <c r="D3528" s="11" t="s">
        <v>181</v>
      </c>
      <c r="E3528" s="12">
        <v>2024.0</v>
      </c>
      <c r="F3528" s="11" t="s">
        <v>171</v>
      </c>
      <c r="G3528" s="11" t="s">
        <v>184</v>
      </c>
      <c r="H3528" s="11">
        <v>4.0</v>
      </c>
      <c r="I3528" s="13">
        <v>8.6</v>
      </c>
      <c r="J3528" s="11">
        <v>0.0</v>
      </c>
      <c r="K3528" s="13">
        <v>2.5</v>
      </c>
      <c r="L3528" s="13">
        <v>6.8</v>
      </c>
      <c r="M3528" s="11">
        <v>2.0</v>
      </c>
      <c r="N3528" s="14">
        <v>0.83</v>
      </c>
      <c r="O3528" s="13">
        <v>66.3</v>
      </c>
      <c r="P3528" s="13">
        <v>7.4</v>
      </c>
      <c r="Q3528" s="13">
        <v>18.9</v>
      </c>
      <c r="R3528" s="13">
        <v>13.4</v>
      </c>
      <c r="S3528" s="13">
        <v>3.3</v>
      </c>
      <c r="T3528" s="13">
        <v>3.2</v>
      </c>
      <c r="U3528" s="13">
        <v>1.8</v>
      </c>
      <c r="V3528" s="13">
        <v>60.7</v>
      </c>
      <c r="W3528" s="11" t="str">
        <f t="shared" si="1"/>
        <v>Benchmark|Sabadell|Corporate|2024</v>
      </c>
      <c r="X3528" s="15">
        <f>(MAX(0,MIN(1,1-(K3528-scaling_params!$B$2)/(scaling_params!$C$2-scaling_params!$B$2)))+MAX(0,MIN(1,(L3528-scaling_params!$B$3)/(scaling_params!$C$3-scaling_params!$B$3))))/2</f>
        <v>0.5294117647</v>
      </c>
      <c r="Y3528" s="15">
        <f>(MAX(0,MIN(1,(M3528-scaling_params!$B$4)/(scaling_params!$C$4-scaling_params!$B$4)))+MAX(0,MIN(1,(N3528-scaling_params!$B$5)/(scaling_params!$C$5-scaling_params!$B$5))))/2</f>
        <v>0.5583333333</v>
      </c>
      <c r="Z3528" s="15">
        <f>(MAX(0,MIN(1,(O3528-scaling_params!$B$6)/(scaling_params!$C$6-scaling_params!$B$6)))+MAX(0,MIN(1,1-(P3528-scaling_params!$B$7)/(scaling_params!$C$7-scaling_params!$B$7)))+MAX(0,MIN(1,(T3528-scaling_params!$B$11)/(scaling_params!$C$11-scaling_params!$B$11))))/3</f>
        <v>0.4841329307</v>
      </c>
      <c r="AA3528" s="15">
        <f>(MAX(0,MIN(1,1-(Q3528-scaling_params!$B$8)/(scaling_params!$C$8-scaling_params!$B$8)))+MAX(0,MIN(1,(R3528-scaling_params!$B$9)/(scaling_params!$C$9-scaling_params!$B$9)))+MAX(0,MIN(1,(S3528-scaling_params!$B$10)/(scaling_params!$C$10-scaling_params!$B$10))))/3</f>
        <v>0.350067127</v>
      </c>
      <c r="AB3528" s="15">
        <f>(MAX(0,MIN(1,(U3528-scaling_params!$B$12)/(scaling_params!$C$12-scaling_params!$B$12)))+MAX(0,MIN(1,(V3528-scaling_params!$B$13)/(scaling_params!$C$13-scaling_params!$B$13))))/2</f>
        <v>0.3572727273</v>
      </c>
      <c r="AC3528" s="13">
        <f>(scaling_params!$G$2*X3528+scaling_params!$G$3*Y3528+scaling_params!$G$4*Z3528+scaling_params!$G$5*AA3528+scaling_params!$G$6*AB3528)*100</f>
        <v>47.31613329</v>
      </c>
      <c r="AD3528" s="11" t="s">
        <v>684</v>
      </c>
      <c r="AE3528" s="11">
        <f t="shared" si="2"/>
        <v>1</v>
      </c>
    </row>
    <row r="3529" ht="15.75" customHeight="1">
      <c r="A3529" s="11" t="s">
        <v>949</v>
      </c>
      <c r="B3529" s="11" t="s">
        <v>886</v>
      </c>
      <c r="C3529" s="11" t="s">
        <v>449</v>
      </c>
      <c r="D3529" s="11" t="s">
        <v>181</v>
      </c>
      <c r="E3529" s="12">
        <v>2025.0</v>
      </c>
      <c r="F3529" s="11" t="s">
        <v>171</v>
      </c>
      <c r="G3529" s="11" t="s">
        <v>184</v>
      </c>
      <c r="H3529" s="11">
        <v>4.0</v>
      </c>
      <c r="I3529" s="13">
        <v>8.3</v>
      </c>
      <c r="J3529" s="11">
        <v>0.0</v>
      </c>
      <c r="K3529" s="13">
        <v>3.4</v>
      </c>
      <c r="L3529" s="13">
        <v>7.5</v>
      </c>
      <c r="M3529" s="11">
        <v>4.0</v>
      </c>
      <c r="N3529" s="14">
        <v>0.73</v>
      </c>
      <c r="O3529" s="13">
        <v>65.9</v>
      </c>
      <c r="P3529" s="13">
        <v>8.3</v>
      </c>
      <c r="Q3529" s="13">
        <v>16.5</v>
      </c>
      <c r="R3529" s="13">
        <v>12.8</v>
      </c>
      <c r="S3529" s="13">
        <v>3.1</v>
      </c>
      <c r="T3529" s="13">
        <v>3.3</v>
      </c>
      <c r="U3529" s="13">
        <v>1.4</v>
      </c>
      <c r="V3529" s="13">
        <v>69.4</v>
      </c>
      <c r="W3529" s="11" t="str">
        <f t="shared" si="1"/>
        <v>Benchmark|Sabadell|Corporate|2025</v>
      </c>
      <c r="X3529" s="15">
        <f>(MAX(0,MIN(1,1-(K3529-scaling_params!$B$2)/(scaling_params!$C$2-scaling_params!$B$2)))+MAX(0,MIN(1,(L3529-scaling_params!$B$3)/(scaling_params!$C$3-scaling_params!$B$3))))/2</f>
        <v>0.4308823529</v>
      </c>
      <c r="Y3529" s="15">
        <f>(MAX(0,MIN(1,(M3529-scaling_params!$B$4)/(scaling_params!$C$4-scaling_params!$B$4)))+MAX(0,MIN(1,(N3529-scaling_params!$B$5)/(scaling_params!$C$5-scaling_params!$B$5))))/2</f>
        <v>0.4428571429</v>
      </c>
      <c r="Z3529" s="15">
        <f>(MAX(0,MIN(1,(O3529-scaling_params!$B$6)/(scaling_params!$C$6-scaling_params!$B$6)))+MAX(0,MIN(1,1-(P3529-scaling_params!$B$7)/(scaling_params!$C$7-scaling_params!$B$7)))+MAX(0,MIN(1,(T3529-scaling_params!$B$11)/(scaling_params!$C$11-scaling_params!$B$11))))/3</f>
        <v>0.405974999</v>
      </c>
      <c r="AA3529" s="15">
        <f>(MAX(0,MIN(1,1-(Q3529-scaling_params!$B$8)/(scaling_params!$C$8-scaling_params!$B$8)))+MAX(0,MIN(1,(R3529-scaling_params!$B$9)/(scaling_params!$C$9-scaling_params!$B$9)))+MAX(0,MIN(1,(S3529-scaling_params!$B$10)/(scaling_params!$C$10-scaling_params!$B$10))))/3</f>
        <v>0.396051919</v>
      </c>
      <c r="AB3529" s="15">
        <f>(MAX(0,MIN(1,(U3529-scaling_params!$B$12)/(scaling_params!$C$12-scaling_params!$B$12)))+MAX(0,MIN(1,(V3529-scaling_params!$B$13)/(scaling_params!$C$13-scaling_params!$B$13))))/2</f>
        <v>0.3363636364</v>
      </c>
      <c r="AC3529" s="13">
        <f>(scaling_params!$G$2*X3529+scaling_params!$G$3*Y3529+scaling_params!$G$4*Z3529+scaling_params!$G$5*AA3529+scaling_params!$G$6*AB3529)*100</f>
        <v>41.01289531</v>
      </c>
      <c r="AD3529" s="11" t="s">
        <v>684</v>
      </c>
      <c r="AE3529" s="11">
        <f t="shared" si="2"/>
        <v>1</v>
      </c>
    </row>
    <row r="3530" ht="15.75" customHeight="1">
      <c r="A3530" s="11" t="s">
        <v>950</v>
      </c>
      <c r="B3530" s="11" t="s">
        <v>886</v>
      </c>
      <c r="C3530" s="11" t="s">
        <v>449</v>
      </c>
      <c r="D3530" s="11" t="s">
        <v>177</v>
      </c>
      <c r="E3530" s="12">
        <v>2024.0</v>
      </c>
      <c r="F3530" s="11" t="s">
        <v>171</v>
      </c>
      <c r="G3530" s="11" t="s">
        <v>172</v>
      </c>
      <c r="H3530" s="11">
        <v>4.0</v>
      </c>
      <c r="I3530" s="13">
        <v>8.6</v>
      </c>
      <c r="J3530" s="11">
        <v>1.0</v>
      </c>
      <c r="K3530" s="13">
        <v>3.0</v>
      </c>
      <c r="L3530" s="13">
        <v>7.7</v>
      </c>
      <c r="M3530" s="11">
        <v>19.0</v>
      </c>
      <c r="N3530" s="14">
        <v>0.71</v>
      </c>
      <c r="O3530" s="13">
        <v>70.7</v>
      </c>
      <c r="P3530" s="13">
        <v>7.3</v>
      </c>
      <c r="Q3530" s="13">
        <v>15.6</v>
      </c>
      <c r="R3530" s="13">
        <v>10.9</v>
      </c>
      <c r="S3530" s="13">
        <v>4.0</v>
      </c>
      <c r="T3530" s="13">
        <v>3.9</v>
      </c>
      <c r="U3530" s="13">
        <v>1.7</v>
      </c>
      <c r="V3530" s="13">
        <v>72.1</v>
      </c>
      <c r="W3530" s="11" t="str">
        <f t="shared" si="1"/>
        <v>Benchmark|Sabadell|Retail|2024</v>
      </c>
      <c r="X3530" s="15">
        <f>(MAX(0,MIN(1,1-(K3530-scaling_params!$B$2)/(scaling_params!$C$2-scaling_params!$B$2)))+MAX(0,MIN(1,(L3530-scaling_params!$B$3)/(scaling_params!$C$3-scaling_params!$B$3))))/2</f>
        <v>0.512254902</v>
      </c>
      <c r="Y3530" s="15">
        <f>(MAX(0,MIN(1,(M3530-scaling_params!$B$4)/(scaling_params!$C$4-scaling_params!$B$4)))+MAX(0,MIN(1,(N3530-scaling_params!$B$5)/(scaling_params!$C$5-scaling_params!$B$5))))/2</f>
        <v>0.4892857143</v>
      </c>
      <c r="Z3530" s="15">
        <f>(MAX(0,MIN(1,(O3530-scaling_params!$B$6)/(scaling_params!$C$6-scaling_params!$B$6)))+MAX(0,MIN(1,1-(P3530-scaling_params!$B$7)/(scaling_params!$C$7-scaling_params!$B$7)))+MAX(0,MIN(1,(T3530-scaling_params!$B$11)/(scaling_params!$C$11-scaling_params!$B$11))))/3</f>
        <v>0.6324158671</v>
      </c>
      <c r="AA3530" s="15">
        <f>(MAX(0,MIN(1,1-(Q3530-scaling_params!$B$8)/(scaling_params!$C$8-scaling_params!$B$8)))+MAX(0,MIN(1,(R3530-scaling_params!$B$9)/(scaling_params!$C$9-scaling_params!$B$9)))+MAX(0,MIN(1,(S3530-scaling_params!$B$10)/(scaling_params!$C$10-scaling_params!$B$10))))/3</f>
        <v>0.4382093459</v>
      </c>
      <c r="AB3530" s="15">
        <f>(MAX(0,MIN(1,(U3530-scaling_params!$B$12)/(scaling_params!$C$12-scaling_params!$B$12)))+MAX(0,MIN(1,(V3530-scaling_params!$B$13)/(scaling_params!$C$13-scaling_params!$B$13))))/2</f>
        <v>0.4359090909</v>
      </c>
      <c r="AC3530" s="13">
        <f>(scaling_params!$G$2*X3530+scaling_params!$G$3*Y3530+scaling_params!$G$4*Z3530+scaling_params!$G$5*AA3530+scaling_params!$G$6*AB3530)*100</f>
        <v>51.25418912</v>
      </c>
      <c r="AD3530" s="11" t="s">
        <v>684</v>
      </c>
      <c r="AE3530" s="11">
        <f t="shared" si="2"/>
        <v>1</v>
      </c>
    </row>
    <row r="3531" ht="15.75" customHeight="1">
      <c r="A3531" s="11" t="s">
        <v>950</v>
      </c>
      <c r="B3531" s="11" t="s">
        <v>886</v>
      </c>
      <c r="C3531" s="11" t="s">
        <v>449</v>
      </c>
      <c r="D3531" s="11" t="s">
        <v>177</v>
      </c>
      <c r="E3531" s="12">
        <v>2025.0</v>
      </c>
      <c r="F3531" s="11" t="s">
        <v>171</v>
      </c>
      <c r="G3531" s="11" t="s">
        <v>172</v>
      </c>
      <c r="H3531" s="11">
        <v>4.0</v>
      </c>
      <c r="I3531" s="13">
        <v>8.3</v>
      </c>
      <c r="J3531" s="11">
        <v>0.0</v>
      </c>
      <c r="K3531" s="13">
        <v>3.4</v>
      </c>
      <c r="L3531" s="13">
        <v>6.0</v>
      </c>
      <c r="M3531" s="11">
        <v>10.0</v>
      </c>
      <c r="N3531" s="14">
        <v>0.8</v>
      </c>
      <c r="O3531" s="13">
        <v>67.0</v>
      </c>
      <c r="P3531" s="13">
        <v>7.1</v>
      </c>
      <c r="Q3531" s="13">
        <v>14.2</v>
      </c>
      <c r="R3531" s="13">
        <v>12.9</v>
      </c>
      <c r="S3531" s="13">
        <v>2.8</v>
      </c>
      <c r="T3531" s="13">
        <v>2.9</v>
      </c>
      <c r="U3531" s="13">
        <v>1.5</v>
      </c>
      <c r="V3531" s="13">
        <v>73.6</v>
      </c>
      <c r="W3531" s="11" t="str">
        <f t="shared" si="1"/>
        <v>Benchmark|Sabadell|Retail|2025</v>
      </c>
      <c r="X3531" s="15">
        <f>(MAX(0,MIN(1,1-(K3531-scaling_params!$B$2)/(scaling_params!$C$2-scaling_params!$B$2)))+MAX(0,MIN(1,(L3531-scaling_params!$B$3)/(scaling_params!$C$3-scaling_params!$B$3))))/2</f>
        <v>0.3205882353</v>
      </c>
      <c r="Y3531" s="15">
        <f>(MAX(0,MIN(1,(M3531-scaling_params!$B$4)/(scaling_params!$C$4-scaling_params!$B$4)))+MAX(0,MIN(1,(N3531-scaling_params!$B$5)/(scaling_params!$C$5-scaling_params!$B$5))))/2</f>
        <v>0.5589285714</v>
      </c>
      <c r="Z3531" s="15">
        <f>(MAX(0,MIN(1,(O3531-scaling_params!$B$6)/(scaling_params!$C$6-scaling_params!$B$6)))+MAX(0,MIN(1,1-(P3531-scaling_params!$B$7)/(scaling_params!$C$7-scaling_params!$B$7)))+MAX(0,MIN(1,(T3531-scaling_params!$B$11)/(scaling_params!$C$11-scaling_params!$B$11))))/3</f>
        <v>0.4941396842</v>
      </c>
      <c r="AA3531" s="15">
        <f>(MAX(0,MIN(1,1-(Q3531-scaling_params!$B$8)/(scaling_params!$C$8-scaling_params!$B$8)))+MAX(0,MIN(1,(R3531-scaling_params!$B$9)/(scaling_params!$C$9-scaling_params!$B$9)))+MAX(0,MIN(1,(S3531-scaling_params!$B$10)/(scaling_params!$C$10-scaling_params!$B$10))))/3</f>
        <v>0.4579807757</v>
      </c>
      <c r="AB3531" s="15">
        <f>(MAX(0,MIN(1,(U3531-scaling_params!$B$12)/(scaling_params!$C$12-scaling_params!$B$12)))+MAX(0,MIN(1,(V3531-scaling_params!$B$13)/(scaling_params!$C$13-scaling_params!$B$13))))/2</f>
        <v>0.3995454545</v>
      </c>
      <c r="AC3531" s="13">
        <f>(scaling_params!$G$2*X3531+scaling_params!$G$3*Y3531+scaling_params!$G$4*Z3531+scaling_params!$G$5*AA3531+scaling_params!$G$6*AB3531)*100</f>
        <v>45.05602555</v>
      </c>
      <c r="AD3531" s="11" t="s">
        <v>684</v>
      </c>
      <c r="AE3531" s="11">
        <f t="shared" si="2"/>
        <v>1</v>
      </c>
    </row>
    <row r="3532" ht="15.75" customHeight="1">
      <c r="A3532" s="11" t="s">
        <v>951</v>
      </c>
      <c r="B3532" s="11" t="s">
        <v>886</v>
      </c>
      <c r="C3532" s="11" t="s">
        <v>449</v>
      </c>
      <c r="D3532" s="11" t="s">
        <v>177</v>
      </c>
      <c r="E3532" s="12">
        <v>2024.0</v>
      </c>
      <c r="F3532" s="11" t="s">
        <v>171</v>
      </c>
      <c r="G3532" s="11" t="s">
        <v>172</v>
      </c>
      <c r="H3532" s="11">
        <v>3.0</v>
      </c>
      <c r="I3532" s="13">
        <v>8.6</v>
      </c>
      <c r="J3532" s="11">
        <v>0.0</v>
      </c>
      <c r="K3532" s="13">
        <v>3.0</v>
      </c>
      <c r="L3532" s="13">
        <v>7.2</v>
      </c>
      <c r="M3532" s="11">
        <v>12.0</v>
      </c>
      <c r="N3532" s="14">
        <v>0.75</v>
      </c>
      <c r="O3532" s="13">
        <v>70.7</v>
      </c>
      <c r="P3532" s="13">
        <v>7.3</v>
      </c>
      <c r="Q3532" s="13">
        <v>15.6</v>
      </c>
      <c r="R3532" s="13">
        <v>10.9</v>
      </c>
      <c r="S3532" s="13">
        <v>3.4</v>
      </c>
      <c r="T3532" s="13">
        <v>3.4</v>
      </c>
      <c r="U3532" s="13">
        <v>1.7</v>
      </c>
      <c r="V3532" s="13">
        <v>68.5</v>
      </c>
      <c r="W3532" s="11" t="str">
        <f t="shared" si="1"/>
        <v>Benchmark|Sabadell|Retail|2024</v>
      </c>
      <c r="X3532" s="15">
        <f>(MAX(0,MIN(1,1-(K3532-scaling_params!$B$2)/(scaling_params!$C$2-scaling_params!$B$2)))+MAX(0,MIN(1,(L3532-scaling_params!$B$3)/(scaling_params!$C$3-scaling_params!$B$3))))/2</f>
        <v>0.4754901961</v>
      </c>
      <c r="Y3532" s="15">
        <f>(MAX(0,MIN(1,(M3532-scaling_params!$B$4)/(scaling_params!$C$4-scaling_params!$B$4)))+MAX(0,MIN(1,(N3532-scaling_params!$B$5)/(scaling_params!$C$5-scaling_params!$B$5))))/2</f>
        <v>0.505952381</v>
      </c>
      <c r="Z3532" s="15">
        <f>(MAX(0,MIN(1,(O3532-scaling_params!$B$6)/(scaling_params!$C$6-scaling_params!$B$6)))+MAX(0,MIN(1,1-(P3532-scaling_params!$B$7)/(scaling_params!$C$7-scaling_params!$B$7)))+MAX(0,MIN(1,(T3532-scaling_params!$B$11)/(scaling_params!$C$11-scaling_params!$B$11))))/3</f>
        <v>0.5847968195</v>
      </c>
      <c r="AA3532" s="15">
        <f>(MAX(0,MIN(1,1-(Q3532-scaling_params!$B$8)/(scaling_params!$C$8-scaling_params!$B$8)))+MAX(0,MIN(1,(R3532-scaling_params!$B$9)/(scaling_params!$C$9-scaling_params!$B$9)))+MAX(0,MIN(1,(S3532-scaling_params!$B$10)/(scaling_params!$C$10-scaling_params!$B$10))))/3</f>
        <v>0.3793858165</v>
      </c>
      <c r="AB3532" s="15">
        <f>(MAX(0,MIN(1,(U3532-scaling_params!$B$12)/(scaling_params!$C$12-scaling_params!$B$12)))+MAX(0,MIN(1,(V3532-scaling_params!$B$13)/(scaling_params!$C$13-scaling_params!$B$13))))/2</f>
        <v>0.4031818182</v>
      </c>
      <c r="AC3532" s="13">
        <f>(scaling_params!$G$2*X3532+scaling_params!$G$3*Y3532+scaling_params!$G$4*Z3532+scaling_params!$G$5*AA3532+scaling_params!$G$6*AB3532)*100</f>
        <v>48.24136164</v>
      </c>
      <c r="AD3532" s="11" t="s">
        <v>684</v>
      </c>
      <c r="AE3532" s="11">
        <f t="shared" si="2"/>
        <v>1</v>
      </c>
    </row>
    <row r="3533" ht="15.75" customHeight="1">
      <c r="A3533" s="11" t="s">
        <v>951</v>
      </c>
      <c r="B3533" s="11" t="s">
        <v>886</v>
      </c>
      <c r="C3533" s="11" t="s">
        <v>449</v>
      </c>
      <c r="D3533" s="11" t="s">
        <v>177</v>
      </c>
      <c r="E3533" s="12">
        <v>2025.0</v>
      </c>
      <c r="F3533" s="11" t="s">
        <v>171</v>
      </c>
      <c r="G3533" s="11" t="s">
        <v>172</v>
      </c>
      <c r="H3533" s="11">
        <v>3.0</v>
      </c>
      <c r="I3533" s="13">
        <v>8.3</v>
      </c>
      <c r="J3533" s="11">
        <v>1.0</v>
      </c>
      <c r="K3533" s="13">
        <v>3.4</v>
      </c>
      <c r="L3533" s="13">
        <v>6.8</v>
      </c>
      <c r="M3533" s="11">
        <v>-10.0</v>
      </c>
      <c r="N3533" s="14">
        <v>0.74</v>
      </c>
      <c r="O3533" s="13">
        <v>67.0</v>
      </c>
      <c r="P3533" s="13">
        <v>7.1</v>
      </c>
      <c r="Q3533" s="13">
        <v>14.2</v>
      </c>
      <c r="R3533" s="13">
        <v>12.9</v>
      </c>
      <c r="S3533" s="13">
        <v>3.5</v>
      </c>
      <c r="T3533" s="13">
        <v>3.9</v>
      </c>
      <c r="U3533" s="13">
        <v>1.5</v>
      </c>
      <c r="V3533" s="13">
        <v>74.6</v>
      </c>
      <c r="W3533" s="11" t="str">
        <f t="shared" si="1"/>
        <v>Benchmark|Sabadell|Retail|2025</v>
      </c>
      <c r="X3533" s="15">
        <f>(MAX(0,MIN(1,1-(K3533-scaling_params!$B$2)/(scaling_params!$C$2-scaling_params!$B$2)))+MAX(0,MIN(1,(L3533-scaling_params!$B$3)/(scaling_params!$C$3-scaling_params!$B$3))))/2</f>
        <v>0.3794117647</v>
      </c>
      <c r="Y3533" s="15">
        <f>(MAX(0,MIN(1,(M3533-scaling_params!$B$4)/(scaling_params!$C$4-scaling_params!$B$4)))+MAX(0,MIN(1,(N3533-scaling_params!$B$5)/(scaling_params!$C$5-scaling_params!$B$5))))/2</f>
        <v>0.3886904762</v>
      </c>
      <c r="Z3533" s="15">
        <f>(MAX(0,MIN(1,(O3533-scaling_params!$B$6)/(scaling_params!$C$6-scaling_params!$B$6)))+MAX(0,MIN(1,1-(P3533-scaling_params!$B$7)/(scaling_params!$C$7-scaling_params!$B$7)))+MAX(0,MIN(1,(T3533-scaling_params!$B$11)/(scaling_params!$C$11-scaling_params!$B$11))))/3</f>
        <v>0.5893777795</v>
      </c>
      <c r="AA3533" s="15">
        <f>(MAX(0,MIN(1,1-(Q3533-scaling_params!$B$8)/(scaling_params!$C$8-scaling_params!$B$8)))+MAX(0,MIN(1,(R3533-scaling_params!$B$9)/(scaling_params!$C$9-scaling_params!$B$9)))+MAX(0,MIN(1,(S3533-scaling_params!$B$10)/(scaling_params!$C$10-scaling_params!$B$10))))/3</f>
        <v>0.5266082267</v>
      </c>
      <c r="AB3533" s="15">
        <f>(MAX(0,MIN(1,(U3533-scaling_params!$B$12)/(scaling_params!$C$12-scaling_params!$B$12)))+MAX(0,MIN(1,(V3533-scaling_params!$B$13)/(scaling_params!$C$13-scaling_params!$B$13))))/2</f>
        <v>0.4086363636</v>
      </c>
      <c r="AC3533" s="13">
        <f>(scaling_params!$G$2*X3533+scaling_params!$G$3*Y3533+scaling_params!$G$4*Z3533+scaling_params!$G$5*AA3533+scaling_params!$G$6*AB3533)*100</f>
        <v>45.99099436</v>
      </c>
      <c r="AD3533" s="11" t="s">
        <v>684</v>
      </c>
      <c r="AE3533" s="11">
        <f t="shared" si="2"/>
        <v>1</v>
      </c>
    </row>
    <row r="3534" ht="15.75" customHeight="1">
      <c r="A3534" s="11" t="s">
        <v>952</v>
      </c>
      <c r="B3534" s="11" t="s">
        <v>886</v>
      </c>
      <c r="C3534" s="11" t="s">
        <v>449</v>
      </c>
      <c r="D3534" s="11" t="s">
        <v>181</v>
      </c>
      <c r="E3534" s="12">
        <v>2024.0</v>
      </c>
      <c r="F3534" s="11" t="s">
        <v>166</v>
      </c>
      <c r="G3534" s="11" t="s">
        <v>172</v>
      </c>
      <c r="H3534" s="11">
        <v>2.0</v>
      </c>
      <c r="I3534" s="13">
        <v>8.6</v>
      </c>
      <c r="J3534" s="11">
        <v>0.0</v>
      </c>
      <c r="K3534" s="13">
        <v>2.5</v>
      </c>
      <c r="L3534" s="13">
        <v>6.7</v>
      </c>
      <c r="M3534" s="11">
        <v>18.0</v>
      </c>
      <c r="N3534" s="14">
        <v>0.82</v>
      </c>
      <c r="O3534" s="13">
        <v>66.3</v>
      </c>
      <c r="P3534" s="13">
        <v>7.4</v>
      </c>
      <c r="Q3534" s="13">
        <v>18.9</v>
      </c>
      <c r="R3534" s="13">
        <v>13.4</v>
      </c>
      <c r="S3534" s="13">
        <v>3.2</v>
      </c>
      <c r="T3534" s="13">
        <v>2.9</v>
      </c>
      <c r="U3534" s="13">
        <v>1.8</v>
      </c>
      <c r="V3534" s="13">
        <v>66.0</v>
      </c>
      <c r="W3534" s="11" t="str">
        <f t="shared" si="1"/>
        <v>Benchmark|Sabadell|Corporate|2024</v>
      </c>
      <c r="X3534" s="15">
        <f>(MAX(0,MIN(1,1-(K3534-scaling_params!$B$2)/(scaling_params!$C$2-scaling_params!$B$2)))+MAX(0,MIN(1,(L3534-scaling_params!$B$3)/(scaling_params!$C$3-scaling_params!$B$3))))/2</f>
        <v>0.5220588235</v>
      </c>
      <c r="Y3534" s="15">
        <f>(MAX(0,MIN(1,(M3534-scaling_params!$B$4)/(scaling_params!$C$4-scaling_params!$B$4)))+MAX(0,MIN(1,(N3534-scaling_params!$B$5)/(scaling_params!$C$5-scaling_params!$B$5))))/2</f>
        <v>0.6220238095</v>
      </c>
      <c r="Z3534" s="15">
        <f>(MAX(0,MIN(1,(O3534-scaling_params!$B$6)/(scaling_params!$C$6-scaling_params!$B$6)))+MAX(0,MIN(1,1-(P3534-scaling_params!$B$7)/(scaling_params!$C$7-scaling_params!$B$7)))+MAX(0,MIN(1,(T3534-scaling_params!$B$11)/(scaling_params!$C$11-scaling_params!$B$11))))/3</f>
        <v>0.4555615021</v>
      </c>
      <c r="AA3534" s="15">
        <f>(MAX(0,MIN(1,1-(Q3534-scaling_params!$B$8)/(scaling_params!$C$8-scaling_params!$B$8)))+MAX(0,MIN(1,(R3534-scaling_params!$B$9)/(scaling_params!$C$9-scaling_params!$B$9)))+MAX(0,MIN(1,(S3534-scaling_params!$B$10)/(scaling_params!$C$10-scaling_params!$B$10))))/3</f>
        <v>0.3402632054</v>
      </c>
      <c r="AB3534" s="15">
        <f>(MAX(0,MIN(1,(U3534-scaling_params!$B$12)/(scaling_params!$C$12-scaling_params!$B$12)))+MAX(0,MIN(1,(V3534-scaling_params!$B$13)/(scaling_params!$C$13-scaling_params!$B$13))))/2</f>
        <v>0.4054545455</v>
      </c>
      <c r="AC3534" s="13">
        <f>(scaling_params!$G$2*X3534+scaling_params!$G$3*Y3534+scaling_params!$G$4*Z3534+scaling_params!$G$5*AA3534+scaling_params!$G$6*AB3534)*100</f>
        <v>48.36463323</v>
      </c>
      <c r="AD3534" s="11" t="s">
        <v>684</v>
      </c>
      <c r="AE3534" s="11">
        <f t="shared" si="2"/>
        <v>1</v>
      </c>
    </row>
    <row r="3535" ht="15.75" customHeight="1">
      <c r="A3535" s="11" t="s">
        <v>952</v>
      </c>
      <c r="B3535" s="11" t="s">
        <v>886</v>
      </c>
      <c r="C3535" s="11" t="s">
        <v>449</v>
      </c>
      <c r="D3535" s="11" t="s">
        <v>181</v>
      </c>
      <c r="E3535" s="12">
        <v>2025.0</v>
      </c>
      <c r="F3535" s="11" t="s">
        <v>166</v>
      </c>
      <c r="G3535" s="11" t="s">
        <v>172</v>
      </c>
      <c r="H3535" s="11">
        <v>2.0</v>
      </c>
      <c r="I3535" s="13">
        <v>8.3</v>
      </c>
      <c r="J3535" s="11">
        <v>0.0</v>
      </c>
      <c r="K3535" s="13">
        <v>3.4</v>
      </c>
      <c r="L3535" s="13">
        <v>8.1</v>
      </c>
      <c r="M3535" s="11">
        <v>32.0</v>
      </c>
      <c r="N3535" s="14">
        <v>0.77</v>
      </c>
      <c r="O3535" s="13">
        <v>65.9</v>
      </c>
      <c r="P3535" s="13">
        <v>8.3</v>
      </c>
      <c r="Q3535" s="13">
        <v>16.5</v>
      </c>
      <c r="R3535" s="13">
        <v>12.8</v>
      </c>
      <c r="S3535" s="13">
        <v>4.4</v>
      </c>
      <c r="T3535" s="13">
        <v>4.2</v>
      </c>
      <c r="U3535" s="13">
        <v>1.4</v>
      </c>
      <c r="V3535" s="13">
        <v>67.3</v>
      </c>
      <c r="W3535" s="11" t="str">
        <f t="shared" si="1"/>
        <v>Benchmark|Sabadell|Corporate|2025</v>
      </c>
      <c r="X3535" s="15">
        <f>(MAX(0,MIN(1,1-(K3535-scaling_params!$B$2)/(scaling_params!$C$2-scaling_params!$B$2)))+MAX(0,MIN(1,(L3535-scaling_params!$B$3)/(scaling_params!$C$3-scaling_params!$B$3))))/2</f>
        <v>0.475</v>
      </c>
      <c r="Y3535" s="15">
        <f>(MAX(0,MIN(1,(M3535-scaling_params!$B$4)/(scaling_params!$C$4-scaling_params!$B$4)))+MAX(0,MIN(1,(N3535-scaling_params!$B$5)/(scaling_params!$C$5-scaling_params!$B$5))))/2</f>
        <v>0.6261904762</v>
      </c>
      <c r="Z3535" s="15">
        <f>(MAX(0,MIN(1,(O3535-scaling_params!$B$6)/(scaling_params!$C$6-scaling_params!$B$6)))+MAX(0,MIN(1,1-(P3535-scaling_params!$B$7)/(scaling_params!$C$7-scaling_params!$B$7)))+MAX(0,MIN(1,(T3535-scaling_params!$B$11)/(scaling_params!$C$11-scaling_params!$B$11))))/3</f>
        <v>0.4916892848</v>
      </c>
      <c r="AA3535" s="15">
        <f>(MAX(0,MIN(1,1-(Q3535-scaling_params!$B$8)/(scaling_params!$C$8-scaling_params!$B$8)))+MAX(0,MIN(1,(R3535-scaling_params!$B$9)/(scaling_params!$C$9-scaling_params!$B$9)))+MAX(0,MIN(1,(S3535-scaling_params!$B$10)/(scaling_params!$C$10-scaling_params!$B$10))))/3</f>
        <v>0.5235028994</v>
      </c>
      <c r="AB3535" s="15">
        <f>(MAX(0,MIN(1,(U3535-scaling_params!$B$12)/(scaling_params!$C$12-scaling_params!$B$12)))+MAX(0,MIN(1,(V3535-scaling_params!$B$13)/(scaling_params!$C$13-scaling_params!$B$13))))/2</f>
        <v>0.3172727273</v>
      </c>
      <c r="AC3535" s="13">
        <f>(scaling_params!$G$2*X3535+scaling_params!$G$3*Y3535+scaling_params!$G$4*Z3535+scaling_params!$G$5*AA3535+scaling_params!$G$6*AB3535)*100</f>
        <v>50.39014359</v>
      </c>
      <c r="AD3535" s="11" t="s">
        <v>684</v>
      </c>
      <c r="AE3535" s="11">
        <f t="shared" si="2"/>
        <v>1</v>
      </c>
    </row>
    <row r="3536" ht="15.75" customHeight="1">
      <c r="A3536" s="11" t="s">
        <v>953</v>
      </c>
      <c r="B3536" s="11" t="s">
        <v>886</v>
      </c>
      <c r="C3536" s="11" t="s">
        <v>449</v>
      </c>
      <c r="D3536" s="11" t="s">
        <v>174</v>
      </c>
      <c r="E3536" s="12">
        <v>2024.0</v>
      </c>
      <c r="F3536" s="11" t="s">
        <v>166</v>
      </c>
      <c r="G3536" s="11" t="s">
        <v>167</v>
      </c>
      <c r="H3536" s="11">
        <v>1.0</v>
      </c>
      <c r="I3536" s="13">
        <v>8.6</v>
      </c>
      <c r="J3536" s="11">
        <v>0.0</v>
      </c>
      <c r="K3536" s="13">
        <v>3.5</v>
      </c>
      <c r="L3536" s="13">
        <v>6.7</v>
      </c>
      <c r="M3536" s="11">
        <v>10.0</v>
      </c>
      <c r="N3536" s="14">
        <v>0.8</v>
      </c>
      <c r="O3536" s="13">
        <v>56.6</v>
      </c>
      <c r="P3536" s="13">
        <v>8.0</v>
      </c>
      <c r="Q3536" s="13">
        <v>18.2</v>
      </c>
      <c r="R3536" s="13">
        <v>10.4</v>
      </c>
      <c r="S3536" s="13">
        <v>3.3</v>
      </c>
      <c r="T3536" s="13">
        <v>3.2</v>
      </c>
      <c r="U3536" s="13">
        <v>1.0</v>
      </c>
      <c r="V3536" s="13">
        <v>77.3</v>
      </c>
      <c r="W3536" s="11" t="str">
        <f t="shared" si="1"/>
        <v>Benchmark|Sabadell|Digital|2024</v>
      </c>
      <c r="X3536" s="15">
        <f>(MAX(0,MIN(1,1-(K3536-scaling_params!$B$2)/(scaling_params!$C$2-scaling_params!$B$2)))+MAX(0,MIN(1,(L3536-scaling_params!$B$3)/(scaling_params!$C$3-scaling_params!$B$3))))/2</f>
        <v>0.3553921569</v>
      </c>
      <c r="Y3536" s="15">
        <f>(MAX(0,MIN(1,(M3536-scaling_params!$B$4)/(scaling_params!$C$4-scaling_params!$B$4)))+MAX(0,MIN(1,(N3536-scaling_params!$B$5)/(scaling_params!$C$5-scaling_params!$B$5))))/2</f>
        <v>0.5589285714</v>
      </c>
      <c r="Z3536" s="15">
        <f>(MAX(0,MIN(1,(O3536-scaling_params!$B$6)/(scaling_params!$C$6-scaling_params!$B$6)))+MAX(0,MIN(1,1-(P3536-scaling_params!$B$7)/(scaling_params!$C$7-scaling_params!$B$7)))+MAX(0,MIN(1,(T3536-scaling_params!$B$11)/(scaling_params!$C$11-scaling_params!$B$11))))/3</f>
        <v>0.27001287</v>
      </c>
      <c r="AA3536" s="15">
        <f>(MAX(0,MIN(1,1-(Q3536-scaling_params!$B$8)/(scaling_params!$C$8-scaling_params!$B$8)))+MAX(0,MIN(1,(R3536-scaling_params!$B$9)/(scaling_params!$C$9-scaling_params!$B$9)))+MAX(0,MIN(1,(S3536-scaling_params!$B$10)/(scaling_params!$C$10-scaling_params!$B$10))))/3</f>
        <v>0.25</v>
      </c>
      <c r="AB3536" s="15">
        <f>(MAX(0,MIN(1,(U3536-scaling_params!$B$12)/(scaling_params!$C$12-scaling_params!$B$12)))+MAX(0,MIN(1,(V3536-scaling_params!$B$13)/(scaling_params!$C$13-scaling_params!$B$13))))/2</f>
        <v>0.3081818182</v>
      </c>
      <c r="AC3536" s="13">
        <f>(scaling_params!$G$2*X3536+scaling_params!$G$3*Y3536+scaling_params!$G$4*Z3536+scaling_params!$G$5*AA3536+scaling_params!$G$6*AB3536)*100</f>
        <v>35.86838501</v>
      </c>
      <c r="AD3536" s="11" t="s">
        <v>684</v>
      </c>
      <c r="AE3536" s="11">
        <f t="shared" si="2"/>
        <v>1</v>
      </c>
    </row>
    <row r="3537" ht="15.75" customHeight="1">
      <c r="A3537" s="11" t="s">
        <v>953</v>
      </c>
      <c r="B3537" s="11" t="s">
        <v>886</v>
      </c>
      <c r="C3537" s="11" t="s">
        <v>449</v>
      </c>
      <c r="D3537" s="11" t="s">
        <v>174</v>
      </c>
      <c r="E3537" s="12">
        <v>2025.0</v>
      </c>
      <c r="F3537" s="11" t="s">
        <v>166</v>
      </c>
      <c r="G3537" s="11" t="s">
        <v>167</v>
      </c>
      <c r="H3537" s="11">
        <v>1.0</v>
      </c>
      <c r="I3537" s="13">
        <v>8.3</v>
      </c>
      <c r="J3537" s="11">
        <v>0.0</v>
      </c>
      <c r="K3537" s="13">
        <v>4.0</v>
      </c>
      <c r="L3537" s="13">
        <v>6.6</v>
      </c>
      <c r="M3537" s="11">
        <v>18.0</v>
      </c>
      <c r="N3537" s="14">
        <v>0.77</v>
      </c>
      <c r="O3537" s="13">
        <v>65.0</v>
      </c>
      <c r="P3537" s="13">
        <v>9.2</v>
      </c>
      <c r="Q3537" s="13">
        <v>20.3</v>
      </c>
      <c r="R3537" s="13">
        <v>11.5</v>
      </c>
      <c r="S3537" s="13">
        <v>4.3</v>
      </c>
      <c r="T3537" s="13">
        <v>3.4</v>
      </c>
      <c r="U3537" s="13">
        <v>1.6</v>
      </c>
      <c r="V3537" s="13">
        <v>75.8</v>
      </c>
      <c r="W3537" s="11" t="str">
        <f t="shared" si="1"/>
        <v>Benchmark|Sabadell|Digital|2025</v>
      </c>
      <c r="X3537" s="15">
        <f>(MAX(0,MIN(1,1-(K3537-scaling_params!$B$2)/(scaling_params!$C$2-scaling_params!$B$2)))+MAX(0,MIN(1,(L3537-scaling_params!$B$3)/(scaling_params!$C$3-scaling_params!$B$3))))/2</f>
        <v>0.2647058824</v>
      </c>
      <c r="Y3537" s="15">
        <f>(MAX(0,MIN(1,(M3537-scaling_params!$B$4)/(scaling_params!$C$4-scaling_params!$B$4)))+MAX(0,MIN(1,(N3537-scaling_params!$B$5)/(scaling_params!$C$5-scaling_params!$B$5))))/2</f>
        <v>0.5595238095</v>
      </c>
      <c r="Z3537" s="15">
        <f>(MAX(0,MIN(1,(O3537-scaling_params!$B$6)/(scaling_params!$C$6-scaling_params!$B$6)))+MAX(0,MIN(1,1-(P3537-scaling_params!$B$7)/(scaling_params!$C$7-scaling_params!$B$7)))+MAX(0,MIN(1,(T3537-scaling_params!$B$11)/(scaling_params!$C$11-scaling_params!$B$11))))/3</f>
        <v>0.3195662423</v>
      </c>
      <c r="AA3537" s="15">
        <f>(MAX(0,MIN(1,1-(Q3537-scaling_params!$B$8)/(scaling_params!$C$8-scaling_params!$B$8)))+MAX(0,MIN(1,(R3537-scaling_params!$B$9)/(scaling_params!$C$9-scaling_params!$B$9)))+MAX(0,MIN(1,(S3537-scaling_params!$B$10)/(scaling_params!$C$10-scaling_params!$B$10))))/3</f>
        <v>0.3149072633</v>
      </c>
      <c r="AB3537" s="15">
        <f>(MAX(0,MIN(1,(U3537-scaling_params!$B$12)/(scaling_params!$C$12-scaling_params!$B$12)))+MAX(0,MIN(1,(V3537-scaling_params!$B$13)/(scaling_params!$C$13-scaling_params!$B$13))))/2</f>
        <v>0.4445454545</v>
      </c>
      <c r="AC3537" s="13">
        <f>(scaling_params!$G$2*X3537+scaling_params!$G$3*Y3537+scaling_params!$G$4*Z3537+scaling_params!$G$5*AA3537+scaling_params!$G$6*AB3537)*100</f>
        <v>37.66720865</v>
      </c>
      <c r="AD3537" s="11" t="s">
        <v>684</v>
      </c>
      <c r="AE3537" s="11">
        <f t="shared" si="2"/>
        <v>1</v>
      </c>
    </row>
    <row r="3538" ht="15.75" customHeight="1">
      <c r="A3538" s="11" t="s">
        <v>954</v>
      </c>
      <c r="B3538" s="11" t="s">
        <v>886</v>
      </c>
      <c r="C3538" s="11" t="s">
        <v>449</v>
      </c>
      <c r="D3538" s="11" t="s">
        <v>170</v>
      </c>
      <c r="E3538" s="12">
        <v>2024.0</v>
      </c>
      <c r="F3538" s="11" t="s">
        <v>166</v>
      </c>
      <c r="G3538" s="11" t="s">
        <v>172</v>
      </c>
      <c r="H3538" s="11">
        <v>4.0</v>
      </c>
      <c r="I3538" s="13">
        <v>8.6</v>
      </c>
      <c r="J3538" s="11">
        <v>1.0</v>
      </c>
      <c r="K3538" s="13">
        <v>2.7</v>
      </c>
      <c r="L3538" s="13">
        <v>6.0</v>
      </c>
      <c r="M3538" s="11">
        <v>6.0</v>
      </c>
      <c r="N3538" s="14">
        <v>0.71</v>
      </c>
      <c r="O3538" s="13">
        <v>70.9</v>
      </c>
      <c r="P3538" s="13">
        <v>6.3</v>
      </c>
      <c r="Q3538" s="13">
        <v>15.0</v>
      </c>
      <c r="R3538" s="13">
        <v>12.6</v>
      </c>
      <c r="S3538" s="13">
        <v>2.9</v>
      </c>
      <c r="T3538" s="13">
        <v>3.1</v>
      </c>
      <c r="U3538" s="13">
        <v>1.5</v>
      </c>
      <c r="V3538" s="13">
        <v>52.3</v>
      </c>
      <c r="W3538" s="11" t="str">
        <f t="shared" si="1"/>
        <v>Benchmark|Sabadell|Risk|2024</v>
      </c>
      <c r="X3538" s="15">
        <f>(MAX(0,MIN(1,1-(K3538-scaling_params!$B$2)/(scaling_params!$C$2-scaling_params!$B$2)))+MAX(0,MIN(1,(L3538-scaling_params!$B$3)/(scaling_params!$C$3-scaling_params!$B$3))))/2</f>
        <v>0.437254902</v>
      </c>
      <c r="Y3538" s="15">
        <f>(MAX(0,MIN(1,(M3538-scaling_params!$B$4)/(scaling_params!$C$4-scaling_params!$B$4)))+MAX(0,MIN(1,(N3538-scaling_params!$B$5)/(scaling_params!$C$5-scaling_params!$B$5))))/2</f>
        <v>0.4273809524</v>
      </c>
      <c r="Z3538" s="15">
        <f>(MAX(0,MIN(1,(O3538-scaling_params!$B$6)/(scaling_params!$C$6-scaling_params!$B$6)))+MAX(0,MIN(1,1-(P3538-scaling_params!$B$7)/(scaling_params!$C$7-scaling_params!$B$7)))+MAX(0,MIN(1,(T3538-scaling_params!$B$11)/(scaling_params!$C$11-scaling_params!$B$11))))/3</f>
        <v>0.649615811</v>
      </c>
      <c r="AA3538" s="15">
        <f>(MAX(0,MIN(1,1-(Q3538-scaling_params!$B$8)/(scaling_params!$C$8-scaling_params!$B$8)))+MAX(0,MIN(1,(R3538-scaling_params!$B$9)/(scaling_params!$C$9-scaling_params!$B$9)))+MAX(0,MIN(1,(S3538-scaling_params!$B$10)/(scaling_params!$C$10-scaling_params!$B$10))))/3</f>
        <v>0.4248234392</v>
      </c>
      <c r="AB3538" s="15">
        <f>(MAX(0,MIN(1,(U3538-scaling_params!$B$12)/(scaling_params!$C$12-scaling_params!$B$12)))+MAX(0,MIN(1,(V3538-scaling_params!$B$13)/(scaling_params!$C$13-scaling_params!$B$13))))/2</f>
        <v>0.2059090909</v>
      </c>
      <c r="AC3538" s="13">
        <f>(scaling_params!$G$2*X3538+scaling_params!$G$3*Y3538+scaling_params!$G$4*Z3538+scaling_params!$G$5*AA3538+scaling_params!$G$6*AB3538)*100</f>
        <v>45.49153394</v>
      </c>
      <c r="AD3538" s="11" t="s">
        <v>684</v>
      </c>
      <c r="AE3538" s="11">
        <f t="shared" si="2"/>
        <v>1</v>
      </c>
    </row>
    <row r="3539" ht="15.75" customHeight="1">
      <c r="A3539" s="11" t="s">
        <v>954</v>
      </c>
      <c r="B3539" s="11" t="s">
        <v>886</v>
      </c>
      <c r="C3539" s="11" t="s">
        <v>449</v>
      </c>
      <c r="D3539" s="11" t="s">
        <v>170</v>
      </c>
      <c r="E3539" s="12">
        <v>2025.0</v>
      </c>
      <c r="F3539" s="11" t="s">
        <v>166</v>
      </c>
      <c r="G3539" s="11" t="s">
        <v>172</v>
      </c>
      <c r="H3539" s="11">
        <v>4.0</v>
      </c>
      <c r="I3539" s="13">
        <v>8.3</v>
      </c>
      <c r="J3539" s="11">
        <v>0.0</v>
      </c>
      <c r="K3539" s="13">
        <v>2.7</v>
      </c>
      <c r="L3539" s="13">
        <v>7.1</v>
      </c>
      <c r="M3539" s="11">
        <v>-30.0</v>
      </c>
      <c r="N3539" s="14">
        <v>0.78</v>
      </c>
      <c r="O3539" s="13">
        <v>67.4</v>
      </c>
      <c r="P3539" s="13">
        <v>7.7</v>
      </c>
      <c r="Q3539" s="13">
        <v>15.6</v>
      </c>
      <c r="R3539" s="13">
        <v>11.9</v>
      </c>
      <c r="S3539" s="13">
        <v>3.4</v>
      </c>
      <c r="T3539" s="13">
        <v>2.5</v>
      </c>
      <c r="U3539" s="13">
        <v>1.6</v>
      </c>
      <c r="V3539" s="13">
        <v>68.8</v>
      </c>
      <c r="W3539" s="11" t="str">
        <f t="shared" si="1"/>
        <v>Benchmark|Sabadell|Risk|2025</v>
      </c>
      <c r="X3539" s="15">
        <f>(MAX(0,MIN(1,1-(K3539-scaling_params!$B$2)/(scaling_params!$C$2-scaling_params!$B$2)))+MAX(0,MIN(1,(L3539-scaling_params!$B$3)/(scaling_params!$C$3-scaling_params!$B$3))))/2</f>
        <v>0.5181372549</v>
      </c>
      <c r="Y3539" s="15">
        <f>(MAX(0,MIN(1,(M3539-scaling_params!$B$4)/(scaling_params!$C$4-scaling_params!$B$4)))+MAX(0,MIN(1,(N3539-scaling_params!$B$5)/(scaling_params!$C$5-scaling_params!$B$5))))/2</f>
        <v>0.343452381</v>
      </c>
      <c r="Z3539" s="15">
        <f>(MAX(0,MIN(1,(O3539-scaling_params!$B$6)/(scaling_params!$C$6-scaling_params!$B$6)))+MAX(0,MIN(1,1-(P3539-scaling_params!$B$7)/(scaling_params!$C$7-scaling_params!$B$7)))+MAX(0,MIN(1,(T3539-scaling_params!$B$11)/(scaling_params!$C$11-scaling_params!$B$11))))/3</f>
        <v>0.4085910522</v>
      </c>
      <c r="AA3539" s="15">
        <f>(MAX(0,MIN(1,1-(Q3539-scaling_params!$B$8)/(scaling_params!$C$8-scaling_params!$B$8)))+MAX(0,MIN(1,(R3539-scaling_params!$B$9)/(scaling_params!$C$9-scaling_params!$B$9)))+MAX(0,MIN(1,(S3539-scaling_params!$B$10)/(scaling_params!$C$10-scaling_params!$B$10))))/3</f>
        <v>0.4215799093</v>
      </c>
      <c r="AB3539" s="15">
        <f>(MAX(0,MIN(1,(U3539-scaling_params!$B$12)/(scaling_params!$C$12-scaling_params!$B$12)))+MAX(0,MIN(1,(V3539-scaling_params!$B$13)/(scaling_params!$C$13-scaling_params!$B$13))))/2</f>
        <v>0.3809090909</v>
      </c>
      <c r="AC3539" s="13">
        <f>(scaling_params!$G$2*X3539+scaling_params!$G$3*Y3539+scaling_params!$G$4*Z3539+scaling_params!$G$5*AA3539+scaling_params!$G$6*AB3539)*100</f>
        <v>41.76377984</v>
      </c>
      <c r="AD3539" s="11" t="s">
        <v>684</v>
      </c>
      <c r="AE3539" s="11">
        <f t="shared" si="2"/>
        <v>1</v>
      </c>
    </row>
    <row r="3540" ht="15.75" customHeight="1">
      <c r="A3540" s="11" t="s">
        <v>955</v>
      </c>
      <c r="B3540" s="11" t="s">
        <v>886</v>
      </c>
      <c r="C3540" s="11" t="s">
        <v>449</v>
      </c>
      <c r="D3540" s="11" t="s">
        <v>174</v>
      </c>
      <c r="E3540" s="12">
        <v>2024.0</v>
      </c>
      <c r="F3540" s="11" t="s">
        <v>171</v>
      </c>
      <c r="G3540" s="11" t="s">
        <v>175</v>
      </c>
      <c r="H3540" s="11">
        <v>1.0</v>
      </c>
      <c r="I3540" s="13">
        <v>8.6</v>
      </c>
      <c r="J3540" s="11">
        <v>0.0</v>
      </c>
      <c r="K3540" s="13">
        <v>3.5</v>
      </c>
      <c r="L3540" s="13">
        <v>5.3</v>
      </c>
      <c r="M3540" s="11">
        <v>9.0</v>
      </c>
      <c r="N3540" s="14">
        <v>0.72</v>
      </c>
      <c r="O3540" s="13">
        <v>56.6</v>
      </c>
      <c r="P3540" s="13">
        <v>8.0</v>
      </c>
      <c r="Q3540" s="13">
        <v>18.2</v>
      </c>
      <c r="R3540" s="13">
        <v>10.4</v>
      </c>
      <c r="S3540" s="13">
        <v>3.6</v>
      </c>
      <c r="T3540" s="13">
        <v>3.6</v>
      </c>
      <c r="U3540" s="13">
        <v>1.0</v>
      </c>
      <c r="V3540" s="13">
        <v>62.6</v>
      </c>
      <c r="W3540" s="11" t="str">
        <f t="shared" si="1"/>
        <v>Benchmark|Sabadell|Digital|2024</v>
      </c>
      <c r="X3540" s="15">
        <f>(MAX(0,MIN(1,1-(K3540-scaling_params!$B$2)/(scaling_params!$C$2-scaling_params!$B$2)))+MAX(0,MIN(1,(L3540-scaling_params!$B$3)/(scaling_params!$C$3-scaling_params!$B$3))))/2</f>
        <v>0.2524509804</v>
      </c>
      <c r="Y3540" s="15">
        <f>(MAX(0,MIN(1,(M3540-scaling_params!$B$4)/(scaling_params!$C$4-scaling_params!$B$4)))+MAX(0,MIN(1,(N3540-scaling_params!$B$5)/(scaling_params!$C$5-scaling_params!$B$5))))/2</f>
        <v>0.4541666667</v>
      </c>
      <c r="Z3540" s="15">
        <f>(MAX(0,MIN(1,(O3540-scaling_params!$B$6)/(scaling_params!$C$6-scaling_params!$B$6)))+MAX(0,MIN(1,1-(P3540-scaling_params!$B$7)/(scaling_params!$C$7-scaling_params!$B$7)))+MAX(0,MIN(1,(T3540-scaling_params!$B$11)/(scaling_params!$C$11-scaling_params!$B$11))))/3</f>
        <v>0.3081081081</v>
      </c>
      <c r="AA3540" s="15">
        <f>(MAX(0,MIN(1,1-(Q3540-scaling_params!$B$8)/(scaling_params!$C$8-scaling_params!$B$8)))+MAX(0,MIN(1,(R3540-scaling_params!$B$9)/(scaling_params!$C$9-scaling_params!$B$9)))+MAX(0,MIN(1,(S3540-scaling_params!$B$10)/(scaling_params!$C$10-scaling_params!$B$10))))/3</f>
        <v>0.2794117647</v>
      </c>
      <c r="AB3540" s="15">
        <f>(MAX(0,MIN(1,(U3540-scaling_params!$B$12)/(scaling_params!$C$12-scaling_params!$B$12)))+MAX(0,MIN(1,(V3540-scaling_params!$B$13)/(scaling_params!$C$13-scaling_params!$B$13))))/2</f>
        <v>0.1745454545</v>
      </c>
      <c r="AC3540" s="13">
        <f>(scaling_params!$G$2*X3540+scaling_params!$G$3*Y3540+scaling_params!$G$4*Z3540+scaling_params!$G$5*AA3540+scaling_params!$G$6*AB3540)*100</f>
        <v>30.82333867</v>
      </c>
      <c r="AD3540" s="11" t="s">
        <v>684</v>
      </c>
      <c r="AE3540" s="11">
        <f t="shared" si="2"/>
        <v>1</v>
      </c>
    </row>
    <row r="3541" ht="15.75" customHeight="1">
      <c r="A3541" s="11" t="s">
        <v>955</v>
      </c>
      <c r="B3541" s="11" t="s">
        <v>886</v>
      </c>
      <c r="C3541" s="11" t="s">
        <v>449</v>
      </c>
      <c r="D3541" s="11" t="s">
        <v>174</v>
      </c>
      <c r="E3541" s="12">
        <v>2025.0</v>
      </c>
      <c r="F3541" s="11" t="s">
        <v>171</v>
      </c>
      <c r="G3541" s="11" t="s">
        <v>175</v>
      </c>
      <c r="H3541" s="11">
        <v>1.0</v>
      </c>
      <c r="I3541" s="13">
        <v>8.3</v>
      </c>
      <c r="J3541" s="11">
        <v>0.0</v>
      </c>
      <c r="K3541" s="13">
        <v>4.0</v>
      </c>
      <c r="L3541" s="13">
        <v>5.5</v>
      </c>
      <c r="M3541" s="11">
        <v>-6.0</v>
      </c>
      <c r="N3541" s="14">
        <v>0.8</v>
      </c>
      <c r="O3541" s="13">
        <v>65.0</v>
      </c>
      <c r="P3541" s="13">
        <v>9.2</v>
      </c>
      <c r="Q3541" s="13">
        <v>20.3</v>
      </c>
      <c r="R3541" s="13">
        <v>11.5</v>
      </c>
      <c r="S3541" s="13">
        <v>2.8</v>
      </c>
      <c r="T3541" s="13">
        <v>3.2</v>
      </c>
      <c r="U3541" s="13">
        <v>1.6</v>
      </c>
      <c r="V3541" s="13">
        <v>71.8</v>
      </c>
      <c r="W3541" s="11" t="str">
        <f t="shared" si="1"/>
        <v>Benchmark|Sabadell|Digital|2025</v>
      </c>
      <c r="X3541" s="15">
        <f>(MAX(0,MIN(1,1-(K3541-scaling_params!$B$2)/(scaling_params!$C$2-scaling_params!$B$2)))+MAX(0,MIN(1,(L3541-scaling_params!$B$3)/(scaling_params!$C$3-scaling_params!$B$3))))/2</f>
        <v>0.1838235294</v>
      </c>
      <c r="Y3541" s="15">
        <f>(MAX(0,MIN(1,(M3541-scaling_params!$B$4)/(scaling_params!$C$4-scaling_params!$B$4)))+MAX(0,MIN(1,(N3541-scaling_params!$B$5)/(scaling_params!$C$5-scaling_params!$B$5))))/2</f>
        <v>0.4827380952</v>
      </c>
      <c r="Z3541" s="15">
        <f>(MAX(0,MIN(1,(O3541-scaling_params!$B$6)/(scaling_params!$C$6-scaling_params!$B$6)))+MAX(0,MIN(1,1-(P3541-scaling_params!$B$7)/(scaling_params!$C$7-scaling_params!$B$7)))+MAX(0,MIN(1,(T3541-scaling_params!$B$11)/(scaling_params!$C$11-scaling_params!$B$11))))/3</f>
        <v>0.3005186233</v>
      </c>
      <c r="AA3541" s="15">
        <f>(MAX(0,MIN(1,1-(Q3541-scaling_params!$B$8)/(scaling_params!$C$8-scaling_params!$B$8)))+MAX(0,MIN(1,(R3541-scaling_params!$B$9)/(scaling_params!$C$9-scaling_params!$B$9)))+MAX(0,MIN(1,(S3541-scaling_params!$B$10)/(scaling_params!$C$10-scaling_params!$B$10))))/3</f>
        <v>0.1678484397</v>
      </c>
      <c r="AB3541" s="15">
        <f>(MAX(0,MIN(1,(U3541-scaling_params!$B$12)/(scaling_params!$C$12-scaling_params!$B$12)))+MAX(0,MIN(1,(V3541-scaling_params!$B$13)/(scaling_params!$C$13-scaling_params!$B$13))))/2</f>
        <v>0.4081818182</v>
      </c>
      <c r="AC3541" s="13">
        <f>(scaling_params!$G$2*X3541+scaling_params!$G$3*Y3541+scaling_params!$G$4*Z3541+scaling_params!$G$5*AA3541+scaling_params!$G$6*AB3541)*100</f>
        <v>30.49706382</v>
      </c>
      <c r="AD3541" s="11" t="s">
        <v>684</v>
      </c>
      <c r="AE3541" s="11">
        <f t="shared" si="2"/>
        <v>1</v>
      </c>
    </row>
    <row r="3542" ht="15.75" customHeight="1">
      <c r="A3542" s="11" t="s">
        <v>956</v>
      </c>
      <c r="B3542" s="11" t="s">
        <v>886</v>
      </c>
      <c r="C3542" s="11" t="s">
        <v>449</v>
      </c>
      <c r="D3542" s="11" t="s">
        <v>177</v>
      </c>
      <c r="E3542" s="12">
        <v>2024.0</v>
      </c>
      <c r="F3542" s="11" t="s">
        <v>166</v>
      </c>
      <c r="G3542" s="11" t="s">
        <v>172</v>
      </c>
      <c r="H3542" s="11">
        <v>3.0</v>
      </c>
      <c r="I3542" s="13">
        <v>8.6</v>
      </c>
      <c r="J3542" s="11">
        <v>1.0</v>
      </c>
      <c r="K3542" s="13">
        <v>3.0</v>
      </c>
      <c r="L3542" s="13">
        <v>5.2</v>
      </c>
      <c r="M3542" s="11">
        <v>-13.0</v>
      </c>
      <c r="N3542" s="14">
        <v>0.7</v>
      </c>
      <c r="O3542" s="13">
        <v>70.7</v>
      </c>
      <c r="P3542" s="13">
        <v>7.3</v>
      </c>
      <c r="Q3542" s="13">
        <v>15.6</v>
      </c>
      <c r="R3542" s="13">
        <v>10.9</v>
      </c>
      <c r="S3542" s="13">
        <v>3.4</v>
      </c>
      <c r="T3542" s="13">
        <v>3.6</v>
      </c>
      <c r="U3542" s="13">
        <v>1.7</v>
      </c>
      <c r="V3542" s="13">
        <v>74.9</v>
      </c>
      <c r="W3542" s="11" t="str">
        <f t="shared" si="1"/>
        <v>Benchmark|Sabadell|Retail|2024</v>
      </c>
      <c r="X3542" s="15">
        <f>(MAX(0,MIN(1,1-(K3542-scaling_params!$B$2)/(scaling_params!$C$2-scaling_params!$B$2)))+MAX(0,MIN(1,(L3542-scaling_params!$B$3)/(scaling_params!$C$3-scaling_params!$B$3))))/2</f>
        <v>0.3284313725</v>
      </c>
      <c r="Y3542" s="15">
        <f>(MAX(0,MIN(1,(M3542-scaling_params!$B$4)/(scaling_params!$C$4-scaling_params!$B$4)))+MAX(0,MIN(1,(N3542-scaling_params!$B$5)/(scaling_params!$C$5-scaling_params!$B$5))))/2</f>
        <v>0.3244047619</v>
      </c>
      <c r="Z3542" s="15">
        <f>(MAX(0,MIN(1,(O3542-scaling_params!$B$6)/(scaling_params!$C$6-scaling_params!$B$6)))+MAX(0,MIN(1,1-(P3542-scaling_params!$B$7)/(scaling_params!$C$7-scaling_params!$B$7)))+MAX(0,MIN(1,(T3542-scaling_params!$B$11)/(scaling_params!$C$11-scaling_params!$B$11))))/3</f>
        <v>0.6038444385</v>
      </c>
      <c r="AA3542" s="15">
        <f>(MAX(0,MIN(1,1-(Q3542-scaling_params!$B$8)/(scaling_params!$C$8-scaling_params!$B$8)))+MAX(0,MIN(1,(R3542-scaling_params!$B$9)/(scaling_params!$C$9-scaling_params!$B$9)))+MAX(0,MIN(1,(S3542-scaling_params!$B$10)/(scaling_params!$C$10-scaling_params!$B$10))))/3</f>
        <v>0.3793858165</v>
      </c>
      <c r="AB3542" s="15">
        <f>(MAX(0,MIN(1,(U3542-scaling_params!$B$12)/(scaling_params!$C$12-scaling_params!$B$12)))+MAX(0,MIN(1,(V3542-scaling_params!$B$13)/(scaling_params!$C$13-scaling_params!$B$13))))/2</f>
        <v>0.4613636364</v>
      </c>
      <c r="AC3542" s="13">
        <f>(scaling_params!$G$2*X3542+scaling_params!$G$3*Y3542+scaling_params!$G$4*Z3542+scaling_params!$G$5*AA3542+scaling_params!$G$6*AB3542)*100</f>
        <v>41.65327474</v>
      </c>
      <c r="AD3542" s="11" t="s">
        <v>684</v>
      </c>
      <c r="AE3542" s="11">
        <f t="shared" si="2"/>
        <v>1</v>
      </c>
    </row>
    <row r="3543" ht="15.75" customHeight="1">
      <c r="A3543" s="11" t="s">
        <v>956</v>
      </c>
      <c r="B3543" s="11" t="s">
        <v>886</v>
      </c>
      <c r="C3543" s="11" t="s">
        <v>449</v>
      </c>
      <c r="D3543" s="11" t="s">
        <v>177</v>
      </c>
      <c r="E3543" s="12">
        <v>2025.0</v>
      </c>
      <c r="F3543" s="11" t="s">
        <v>166</v>
      </c>
      <c r="G3543" s="11" t="s">
        <v>172</v>
      </c>
      <c r="H3543" s="11">
        <v>3.0</v>
      </c>
      <c r="I3543" s="13">
        <v>8.3</v>
      </c>
      <c r="J3543" s="11">
        <v>0.0</v>
      </c>
      <c r="K3543" s="13">
        <v>3.4</v>
      </c>
      <c r="L3543" s="13">
        <v>5.4</v>
      </c>
      <c r="M3543" s="11">
        <v>-8.0</v>
      </c>
      <c r="N3543" s="14">
        <v>0.77</v>
      </c>
      <c r="O3543" s="13">
        <v>67.0</v>
      </c>
      <c r="P3543" s="13">
        <v>7.1</v>
      </c>
      <c r="Q3543" s="13">
        <v>14.2</v>
      </c>
      <c r="R3543" s="13">
        <v>12.9</v>
      </c>
      <c r="S3543" s="13">
        <v>3.0</v>
      </c>
      <c r="T3543" s="13">
        <v>3.1</v>
      </c>
      <c r="U3543" s="13">
        <v>1.5</v>
      </c>
      <c r="V3543" s="13">
        <v>74.9</v>
      </c>
      <c r="W3543" s="11" t="str">
        <f t="shared" si="1"/>
        <v>Benchmark|Sabadell|Retail|2025</v>
      </c>
      <c r="X3543" s="15">
        <f>(MAX(0,MIN(1,1-(K3543-scaling_params!$B$2)/(scaling_params!$C$2-scaling_params!$B$2)))+MAX(0,MIN(1,(L3543-scaling_params!$B$3)/(scaling_params!$C$3-scaling_params!$B$3))))/2</f>
        <v>0.2764705882</v>
      </c>
      <c r="Y3543" s="15">
        <f>(MAX(0,MIN(1,(M3543-scaling_params!$B$4)/(scaling_params!$C$4-scaling_params!$B$4)))+MAX(0,MIN(1,(N3543-scaling_params!$B$5)/(scaling_params!$C$5-scaling_params!$B$5))))/2</f>
        <v>0.4357142857</v>
      </c>
      <c r="Z3543" s="15">
        <f>(MAX(0,MIN(1,(O3543-scaling_params!$B$6)/(scaling_params!$C$6-scaling_params!$B$6)))+MAX(0,MIN(1,1-(P3543-scaling_params!$B$7)/(scaling_params!$C$7-scaling_params!$B$7)))+MAX(0,MIN(1,(T3543-scaling_params!$B$11)/(scaling_params!$C$11-scaling_params!$B$11))))/3</f>
        <v>0.5131873033</v>
      </c>
      <c r="AA3543" s="15">
        <f>(MAX(0,MIN(1,1-(Q3543-scaling_params!$B$8)/(scaling_params!$C$8-scaling_params!$B$8)))+MAX(0,MIN(1,(R3543-scaling_params!$B$9)/(scaling_params!$C$9-scaling_params!$B$9)))+MAX(0,MIN(1,(S3543-scaling_params!$B$10)/(scaling_params!$C$10-scaling_params!$B$10))))/3</f>
        <v>0.4775886189</v>
      </c>
      <c r="AB3543" s="15">
        <f>(MAX(0,MIN(1,(U3543-scaling_params!$B$12)/(scaling_params!$C$12-scaling_params!$B$12)))+MAX(0,MIN(1,(V3543-scaling_params!$B$13)/(scaling_params!$C$13-scaling_params!$B$13))))/2</f>
        <v>0.4113636364</v>
      </c>
      <c r="AC3543" s="13">
        <f>(scaling_params!$G$2*X3543+scaling_params!$G$3*Y3543+scaling_params!$G$4*Z3543+scaling_params!$G$5*AA3543+scaling_params!$G$6*AB3543)*100</f>
        <v>42.05589677</v>
      </c>
      <c r="AD3543" s="11" t="s">
        <v>684</v>
      </c>
      <c r="AE3543" s="11">
        <f t="shared" si="2"/>
        <v>1</v>
      </c>
    </row>
    <row r="3544" ht="15.75" customHeight="1">
      <c r="A3544" s="11" t="s">
        <v>957</v>
      </c>
      <c r="B3544" s="11" t="s">
        <v>886</v>
      </c>
      <c r="C3544" s="11" t="s">
        <v>449</v>
      </c>
      <c r="D3544" s="11" t="s">
        <v>165</v>
      </c>
      <c r="E3544" s="12">
        <v>2024.0</v>
      </c>
      <c r="F3544" s="11" t="s">
        <v>166</v>
      </c>
      <c r="G3544" s="11" t="s">
        <v>175</v>
      </c>
      <c r="H3544" s="11">
        <v>5.0</v>
      </c>
      <c r="I3544" s="13">
        <v>8.6</v>
      </c>
      <c r="J3544" s="11">
        <v>0.0</v>
      </c>
      <c r="K3544" s="13">
        <v>3.5</v>
      </c>
      <c r="L3544" s="13">
        <v>6.0</v>
      </c>
      <c r="M3544" s="11">
        <v>14.0</v>
      </c>
      <c r="N3544" s="14">
        <v>0.8</v>
      </c>
      <c r="O3544" s="13">
        <v>65.4</v>
      </c>
      <c r="P3544" s="13">
        <v>7.5</v>
      </c>
      <c r="Q3544" s="13">
        <v>18.4</v>
      </c>
      <c r="R3544" s="13">
        <v>12.8</v>
      </c>
      <c r="S3544" s="13">
        <v>3.3</v>
      </c>
      <c r="T3544" s="13">
        <v>2.9</v>
      </c>
      <c r="U3544" s="13">
        <v>1.4</v>
      </c>
      <c r="V3544" s="13">
        <v>71.3</v>
      </c>
      <c r="W3544" s="11" t="str">
        <f t="shared" si="1"/>
        <v>Benchmark|Sabadell|Operations|2024</v>
      </c>
      <c r="X3544" s="15">
        <f>(MAX(0,MIN(1,1-(K3544-scaling_params!$B$2)/(scaling_params!$C$2-scaling_params!$B$2)))+MAX(0,MIN(1,(L3544-scaling_params!$B$3)/(scaling_params!$C$3-scaling_params!$B$3))))/2</f>
        <v>0.3039215686</v>
      </c>
      <c r="Y3544" s="15">
        <f>(MAX(0,MIN(1,(M3544-scaling_params!$B$4)/(scaling_params!$C$4-scaling_params!$B$4)))+MAX(0,MIN(1,(N3544-scaling_params!$B$5)/(scaling_params!$C$5-scaling_params!$B$5))))/2</f>
        <v>0.5779761905</v>
      </c>
      <c r="Z3544" s="15">
        <f>(MAX(0,MIN(1,(O3544-scaling_params!$B$6)/(scaling_params!$C$6-scaling_params!$B$6)))+MAX(0,MIN(1,1-(P3544-scaling_params!$B$7)/(scaling_params!$C$7-scaling_params!$B$7)))+MAX(0,MIN(1,(T3544-scaling_params!$B$11)/(scaling_params!$C$11-scaling_params!$B$11))))/3</f>
        <v>0.4317010079</v>
      </c>
      <c r="AA3544" s="15">
        <f>(MAX(0,MIN(1,1-(Q3544-scaling_params!$B$8)/(scaling_params!$C$8-scaling_params!$B$8)))+MAX(0,MIN(1,(R3544-scaling_params!$B$9)/(scaling_params!$C$9-scaling_params!$B$9)))+MAX(0,MIN(1,(S3544-scaling_params!$B$10)/(scaling_params!$C$10-scaling_params!$B$10))))/3</f>
        <v>0.3436900652</v>
      </c>
      <c r="AB3544" s="15">
        <f>(MAX(0,MIN(1,(U3544-scaling_params!$B$12)/(scaling_params!$C$12-scaling_params!$B$12)))+MAX(0,MIN(1,(V3544-scaling_params!$B$13)/(scaling_params!$C$13-scaling_params!$B$13))))/2</f>
        <v>0.3536363636</v>
      </c>
      <c r="AC3544" s="13">
        <f>(scaling_params!$G$2*X3544+scaling_params!$G$3*Y3544+scaling_params!$G$4*Z3544+scaling_params!$G$5*AA3544+scaling_params!$G$6*AB3544)*100</f>
        <v>41.09142526</v>
      </c>
      <c r="AD3544" s="11" t="s">
        <v>684</v>
      </c>
      <c r="AE3544" s="11">
        <f t="shared" si="2"/>
        <v>1</v>
      </c>
    </row>
    <row r="3545" ht="15.75" customHeight="1">
      <c r="A3545" s="11" t="s">
        <v>957</v>
      </c>
      <c r="B3545" s="11" t="s">
        <v>886</v>
      </c>
      <c r="C3545" s="11" t="s">
        <v>449</v>
      </c>
      <c r="D3545" s="11" t="s">
        <v>165</v>
      </c>
      <c r="E3545" s="12">
        <v>2025.0</v>
      </c>
      <c r="F3545" s="11" t="s">
        <v>166</v>
      </c>
      <c r="G3545" s="11" t="s">
        <v>175</v>
      </c>
      <c r="H3545" s="11">
        <v>5.0</v>
      </c>
      <c r="I3545" s="13">
        <v>8.3</v>
      </c>
      <c r="J3545" s="11">
        <v>0.0</v>
      </c>
      <c r="K3545" s="13">
        <v>3.1</v>
      </c>
      <c r="L3545" s="13">
        <v>7.2</v>
      </c>
      <c r="M3545" s="11">
        <v>24.0</v>
      </c>
      <c r="N3545" s="14">
        <v>0.79</v>
      </c>
      <c r="O3545" s="13">
        <v>64.5</v>
      </c>
      <c r="P3545" s="13">
        <v>7.3</v>
      </c>
      <c r="Q3545" s="13">
        <v>16.3</v>
      </c>
      <c r="R3545" s="13">
        <v>11.7</v>
      </c>
      <c r="S3545" s="13">
        <v>3.5</v>
      </c>
      <c r="T3545" s="13">
        <v>3.4</v>
      </c>
      <c r="U3545" s="13">
        <v>1.6</v>
      </c>
      <c r="V3545" s="13">
        <v>64.8</v>
      </c>
      <c r="W3545" s="11" t="str">
        <f t="shared" si="1"/>
        <v>Benchmark|Sabadell|Operations|2025</v>
      </c>
      <c r="X3545" s="15">
        <f>(MAX(0,MIN(1,1-(K3545-scaling_params!$B$2)/(scaling_params!$C$2-scaling_params!$B$2)))+MAX(0,MIN(1,(L3545-scaling_params!$B$3)/(scaling_params!$C$3-scaling_params!$B$3))))/2</f>
        <v>0.4588235294</v>
      </c>
      <c r="Y3545" s="15">
        <f>(MAX(0,MIN(1,(M3545-scaling_params!$B$4)/(scaling_params!$C$4-scaling_params!$B$4)))+MAX(0,MIN(1,(N3545-scaling_params!$B$5)/(scaling_params!$C$5-scaling_params!$B$5))))/2</f>
        <v>0.6130952381</v>
      </c>
      <c r="Z3545" s="15">
        <f>(MAX(0,MIN(1,(O3545-scaling_params!$B$6)/(scaling_params!$C$6-scaling_params!$B$6)))+MAX(0,MIN(1,1-(P3545-scaling_params!$B$7)/(scaling_params!$C$7-scaling_params!$B$7)))+MAX(0,MIN(1,(T3545-scaling_params!$B$11)/(scaling_params!$C$11-scaling_params!$B$11))))/3</f>
        <v>0.4824865884</v>
      </c>
      <c r="AA3545" s="15">
        <f>(MAX(0,MIN(1,1-(Q3545-scaling_params!$B$8)/(scaling_params!$C$8-scaling_params!$B$8)))+MAX(0,MIN(1,(R3545-scaling_params!$B$9)/(scaling_params!$C$9-scaling_params!$B$9)))+MAX(0,MIN(1,(S3545-scaling_params!$B$10)/(scaling_params!$C$10-scaling_params!$B$10))))/3</f>
        <v>0.3964298608</v>
      </c>
      <c r="AB3545" s="15">
        <f>(MAX(0,MIN(1,(U3545-scaling_params!$B$12)/(scaling_params!$C$12-scaling_params!$B$12)))+MAX(0,MIN(1,(V3545-scaling_params!$B$13)/(scaling_params!$C$13-scaling_params!$B$13))))/2</f>
        <v>0.3445454545</v>
      </c>
      <c r="AC3545" s="13">
        <f>(scaling_params!$G$2*X3545+scaling_params!$G$3*Y3545+scaling_params!$G$4*Z3545+scaling_params!$G$5*AA3545+scaling_params!$G$6*AB3545)*100</f>
        <v>47.57132778</v>
      </c>
      <c r="AD3545" s="11" t="s">
        <v>684</v>
      </c>
      <c r="AE3545" s="11">
        <f t="shared" si="2"/>
        <v>1</v>
      </c>
    </row>
    <row r="3546" ht="15.75" customHeight="1">
      <c r="A3546" s="11" t="s">
        <v>958</v>
      </c>
      <c r="B3546" s="11" t="s">
        <v>886</v>
      </c>
      <c r="C3546" s="11" t="s">
        <v>449</v>
      </c>
      <c r="D3546" s="11" t="s">
        <v>174</v>
      </c>
      <c r="E3546" s="12">
        <v>2024.0</v>
      </c>
      <c r="F3546" s="11" t="s">
        <v>171</v>
      </c>
      <c r="G3546" s="11" t="s">
        <v>175</v>
      </c>
      <c r="H3546" s="11">
        <v>3.0</v>
      </c>
      <c r="I3546" s="13">
        <v>8.6</v>
      </c>
      <c r="J3546" s="11">
        <v>0.0</v>
      </c>
      <c r="K3546" s="13">
        <v>3.5</v>
      </c>
      <c r="L3546" s="13">
        <v>5.7</v>
      </c>
      <c r="M3546" s="11">
        <v>-34.0</v>
      </c>
      <c r="N3546" s="14">
        <v>0.69</v>
      </c>
      <c r="O3546" s="13">
        <v>56.6</v>
      </c>
      <c r="P3546" s="13">
        <v>8.0</v>
      </c>
      <c r="Q3546" s="13">
        <v>18.2</v>
      </c>
      <c r="R3546" s="13">
        <v>10.4</v>
      </c>
      <c r="S3546" s="13">
        <v>3.0</v>
      </c>
      <c r="T3546" s="13">
        <v>2.7</v>
      </c>
      <c r="U3546" s="13">
        <v>1.0</v>
      </c>
      <c r="V3546" s="13">
        <v>57.2</v>
      </c>
      <c r="W3546" s="11" t="str">
        <f t="shared" si="1"/>
        <v>Benchmark|Sabadell|Digital|2024</v>
      </c>
      <c r="X3546" s="15">
        <f>(MAX(0,MIN(1,1-(K3546-scaling_params!$B$2)/(scaling_params!$C$2-scaling_params!$B$2)))+MAX(0,MIN(1,(L3546-scaling_params!$B$3)/(scaling_params!$C$3-scaling_params!$B$3))))/2</f>
        <v>0.2818627451</v>
      </c>
      <c r="Y3546" s="15">
        <f>(MAX(0,MIN(1,(M3546-scaling_params!$B$4)/(scaling_params!$C$4-scaling_params!$B$4)))+MAX(0,MIN(1,(N3546-scaling_params!$B$5)/(scaling_params!$C$5-scaling_params!$B$5))))/2</f>
        <v>0.2119047619</v>
      </c>
      <c r="Z3546" s="15">
        <f>(MAX(0,MIN(1,(O3546-scaling_params!$B$6)/(scaling_params!$C$6-scaling_params!$B$6)))+MAX(0,MIN(1,1-(P3546-scaling_params!$B$7)/(scaling_params!$C$7-scaling_params!$B$7)))+MAX(0,MIN(1,(T3546-scaling_params!$B$11)/(scaling_params!$C$11-scaling_params!$B$11))))/3</f>
        <v>0.2223938224</v>
      </c>
      <c r="AA3546" s="15">
        <f>(MAX(0,MIN(1,1-(Q3546-scaling_params!$B$8)/(scaling_params!$C$8-scaling_params!$B$8)))+MAX(0,MIN(1,(R3546-scaling_params!$B$9)/(scaling_params!$C$9-scaling_params!$B$9)))+MAX(0,MIN(1,(S3546-scaling_params!$B$10)/(scaling_params!$C$10-scaling_params!$B$10))))/3</f>
        <v>0.2205882353</v>
      </c>
      <c r="AB3546" s="15">
        <f>(MAX(0,MIN(1,(U3546-scaling_params!$B$12)/(scaling_params!$C$12-scaling_params!$B$12)))+MAX(0,MIN(1,(V3546-scaling_params!$B$13)/(scaling_params!$C$13-scaling_params!$B$13))))/2</f>
        <v>0.1254545455</v>
      </c>
      <c r="AC3546" s="13">
        <f>(scaling_params!$G$2*X3546+scaling_params!$G$3*Y3546+scaling_params!$G$4*Z3546+scaling_params!$G$5*AA3546+scaling_params!$G$6*AB3546)*100</f>
        <v>22.19250782</v>
      </c>
      <c r="AD3546" s="11" t="s">
        <v>684</v>
      </c>
      <c r="AE3546" s="11">
        <f t="shared" si="2"/>
        <v>1</v>
      </c>
    </row>
    <row r="3547" ht="15.75" customHeight="1">
      <c r="A3547" s="11" t="s">
        <v>958</v>
      </c>
      <c r="B3547" s="11" t="s">
        <v>886</v>
      </c>
      <c r="C3547" s="11" t="s">
        <v>449</v>
      </c>
      <c r="D3547" s="11" t="s">
        <v>174</v>
      </c>
      <c r="E3547" s="12">
        <v>2025.0</v>
      </c>
      <c r="F3547" s="11" t="s">
        <v>171</v>
      </c>
      <c r="G3547" s="11" t="s">
        <v>175</v>
      </c>
      <c r="H3547" s="11">
        <v>3.0</v>
      </c>
      <c r="I3547" s="13">
        <v>8.3</v>
      </c>
      <c r="J3547" s="11">
        <v>0.0</v>
      </c>
      <c r="K3547" s="13">
        <v>4.0</v>
      </c>
      <c r="L3547" s="13">
        <v>5.2</v>
      </c>
      <c r="M3547" s="11">
        <v>-22.0</v>
      </c>
      <c r="N3547" s="14">
        <v>0.71</v>
      </c>
      <c r="O3547" s="13">
        <v>65.0</v>
      </c>
      <c r="P3547" s="13">
        <v>9.2</v>
      </c>
      <c r="Q3547" s="13">
        <v>20.3</v>
      </c>
      <c r="R3547" s="13">
        <v>11.5</v>
      </c>
      <c r="S3547" s="13">
        <v>2.8</v>
      </c>
      <c r="T3547" s="13">
        <v>2.5</v>
      </c>
      <c r="U3547" s="13">
        <v>1.6</v>
      </c>
      <c r="V3547" s="13">
        <v>66.3</v>
      </c>
      <c r="W3547" s="11" t="str">
        <f t="shared" si="1"/>
        <v>Benchmark|Sabadell|Digital|2025</v>
      </c>
      <c r="X3547" s="15">
        <f>(MAX(0,MIN(1,1-(K3547-scaling_params!$B$2)/(scaling_params!$C$2-scaling_params!$B$2)))+MAX(0,MIN(1,(L3547-scaling_params!$B$3)/(scaling_params!$C$3-scaling_params!$B$3))))/2</f>
        <v>0.1617647059</v>
      </c>
      <c r="Y3547" s="15">
        <f>(MAX(0,MIN(1,(M3547-scaling_params!$B$4)/(scaling_params!$C$4-scaling_params!$B$4)))+MAX(0,MIN(1,(N3547-scaling_params!$B$5)/(scaling_params!$C$5-scaling_params!$B$5))))/2</f>
        <v>0.294047619</v>
      </c>
      <c r="Z3547" s="15">
        <f>(MAX(0,MIN(1,(O3547-scaling_params!$B$6)/(scaling_params!$C$6-scaling_params!$B$6)))+MAX(0,MIN(1,1-(P3547-scaling_params!$B$7)/(scaling_params!$C$7-scaling_params!$B$7)))+MAX(0,MIN(1,(T3547-scaling_params!$B$11)/(scaling_params!$C$11-scaling_params!$B$11))))/3</f>
        <v>0.2338519566</v>
      </c>
      <c r="AA3547" s="15">
        <f>(MAX(0,MIN(1,1-(Q3547-scaling_params!$B$8)/(scaling_params!$C$8-scaling_params!$B$8)))+MAX(0,MIN(1,(R3547-scaling_params!$B$9)/(scaling_params!$C$9-scaling_params!$B$9)))+MAX(0,MIN(1,(S3547-scaling_params!$B$10)/(scaling_params!$C$10-scaling_params!$B$10))))/3</f>
        <v>0.1678484397</v>
      </c>
      <c r="AB3547" s="15">
        <f>(MAX(0,MIN(1,(U3547-scaling_params!$B$12)/(scaling_params!$C$12-scaling_params!$B$12)))+MAX(0,MIN(1,(V3547-scaling_params!$B$13)/(scaling_params!$C$13-scaling_params!$B$13))))/2</f>
        <v>0.3581818182</v>
      </c>
      <c r="AC3547" s="13">
        <f>(scaling_params!$G$2*X3547+scaling_params!$G$3*Y3547+scaling_params!$G$4*Z3547+scaling_params!$G$5*AA3547+scaling_params!$G$6*AB3547)*100</f>
        <v>23.38778861</v>
      </c>
      <c r="AD3547" s="11" t="s">
        <v>684</v>
      </c>
      <c r="AE3547" s="11">
        <f t="shared" si="2"/>
        <v>1</v>
      </c>
    </row>
    <row r="3548" ht="15.75" customHeight="1">
      <c r="A3548" s="11" t="s">
        <v>959</v>
      </c>
      <c r="B3548" s="11" t="s">
        <v>886</v>
      </c>
      <c r="C3548" s="11" t="s">
        <v>449</v>
      </c>
      <c r="D3548" s="11" t="s">
        <v>170</v>
      </c>
      <c r="E3548" s="12">
        <v>2024.0</v>
      </c>
      <c r="F3548" s="11" t="s">
        <v>166</v>
      </c>
      <c r="G3548" s="11" t="s">
        <v>175</v>
      </c>
      <c r="H3548" s="11">
        <v>5.0</v>
      </c>
      <c r="I3548" s="13">
        <v>8.6</v>
      </c>
      <c r="J3548" s="11">
        <v>0.0</v>
      </c>
      <c r="K3548" s="13">
        <v>2.7</v>
      </c>
      <c r="L3548" s="13">
        <v>6.9</v>
      </c>
      <c r="M3548" s="11">
        <v>9.0</v>
      </c>
      <c r="N3548" s="14">
        <v>0.86</v>
      </c>
      <c r="O3548" s="13">
        <v>70.9</v>
      </c>
      <c r="P3548" s="13">
        <v>6.3</v>
      </c>
      <c r="Q3548" s="13">
        <v>15.0</v>
      </c>
      <c r="R3548" s="13">
        <v>12.6</v>
      </c>
      <c r="S3548" s="13">
        <v>3.6</v>
      </c>
      <c r="T3548" s="13">
        <v>3.8</v>
      </c>
      <c r="U3548" s="13">
        <v>1.5</v>
      </c>
      <c r="V3548" s="13">
        <v>71.2</v>
      </c>
      <c r="W3548" s="11" t="str">
        <f t="shared" si="1"/>
        <v>Benchmark|Sabadell|Risk|2024</v>
      </c>
      <c r="X3548" s="15">
        <f>(MAX(0,MIN(1,1-(K3548-scaling_params!$B$2)/(scaling_params!$C$2-scaling_params!$B$2)))+MAX(0,MIN(1,(L3548-scaling_params!$B$3)/(scaling_params!$C$3-scaling_params!$B$3))))/2</f>
        <v>0.5034313725</v>
      </c>
      <c r="Y3548" s="15">
        <f>(MAX(0,MIN(1,(M3548-scaling_params!$B$4)/(scaling_params!$C$4-scaling_params!$B$4)))+MAX(0,MIN(1,(N3548-scaling_params!$B$5)/(scaling_params!$C$5-scaling_params!$B$5))))/2</f>
        <v>0.6291666667</v>
      </c>
      <c r="Z3548" s="15">
        <f>(MAX(0,MIN(1,(O3548-scaling_params!$B$6)/(scaling_params!$C$6-scaling_params!$B$6)))+MAX(0,MIN(1,1-(P3548-scaling_params!$B$7)/(scaling_params!$C$7-scaling_params!$B$7)))+MAX(0,MIN(1,(T3548-scaling_params!$B$11)/(scaling_params!$C$11-scaling_params!$B$11))))/3</f>
        <v>0.7162824777</v>
      </c>
      <c r="AA3548" s="15">
        <f>(MAX(0,MIN(1,1-(Q3548-scaling_params!$B$8)/(scaling_params!$C$8-scaling_params!$B$8)))+MAX(0,MIN(1,(R3548-scaling_params!$B$9)/(scaling_params!$C$9-scaling_params!$B$9)))+MAX(0,MIN(1,(S3548-scaling_params!$B$10)/(scaling_params!$C$10-scaling_params!$B$10))))/3</f>
        <v>0.4934508901</v>
      </c>
      <c r="AB3548" s="15">
        <f>(MAX(0,MIN(1,(U3548-scaling_params!$B$12)/(scaling_params!$C$12-scaling_params!$B$12)))+MAX(0,MIN(1,(V3548-scaling_params!$B$13)/(scaling_params!$C$13-scaling_params!$B$13))))/2</f>
        <v>0.3777272727</v>
      </c>
      <c r="AC3548" s="13">
        <f>(scaling_params!$G$2*X3548+scaling_params!$G$3*Y3548+scaling_params!$G$4*Z3548+scaling_params!$G$5*AA3548+scaling_params!$G$6*AB3548)*100</f>
        <v>56.59060963</v>
      </c>
      <c r="AD3548" s="11" t="s">
        <v>684</v>
      </c>
      <c r="AE3548" s="11">
        <f t="shared" si="2"/>
        <v>1</v>
      </c>
    </row>
    <row r="3549" ht="15.75" customHeight="1">
      <c r="A3549" s="11" t="s">
        <v>959</v>
      </c>
      <c r="B3549" s="11" t="s">
        <v>886</v>
      </c>
      <c r="C3549" s="11" t="s">
        <v>449</v>
      </c>
      <c r="D3549" s="11" t="s">
        <v>170</v>
      </c>
      <c r="E3549" s="12">
        <v>2025.0</v>
      </c>
      <c r="F3549" s="11" t="s">
        <v>166</v>
      </c>
      <c r="G3549" s="11" t="s">
        <v>175</v>
      </c>
      <c r="H3549" s="11">
        <v>5.0</v>
      </c>
      <c r="I3549" s="13">
        <v>8.3</v>
      </c>
      <c r="J3549" s="11">
        <v>0.0</v>
      </c>
      <c r="K3549" s="13">
        <v>2.7</v>
      </c>
      <c r="L3549" s="13">
        <v>6.6</v>
      </c>
      <c r="M3549" s="11">
        <v>11.0</v>
      </c>
      <c r="N3549" s="14">
        <v>0.79</v>
      </c>
      <c r="O3549" s="13">
        <v>67.4</v>
      </c>
      <c r="P3549" s="13">
        <v>7.7</v>
      </c>
      <c r="Q3549" s="13">
        <v>15.6</v>
      </c>
      <c r="R3549" s="13">
        <v>11.9</v>
      </c>
      <c r="S3549" s="13">
        <v>3.5</v>
      </c>
      <c r="T3549" s="13">
        <v>3.8</v>
      </c>
      <c r="U3549" s="13">
        <v>1.6</v>
      </c>
      <c r="V3549" s="13">
        <v>77.1</v>
      </c>
      <c r="W3549" s="11" t="str">
        <f t="shared" si="1"/>
        <v>Benchmark|Sabadell|Risk|2025</v>
      </c>
      <c r="X3549" s="15">
        <f>(MAX(0,MIN(1,1-(K3549-scaling_params!$B$2)/(scaling_params!$C$2-scaling_params!$B$2)))+MAX(0,MIN(1,(L3549-scaling_params!$B$3)/(scaling_params!$C$3-scaling_params!$B$3))))/2</f>
        <v>0.481372549</v>
      </c>
      <c r="Y3549" s="15">
        <f>(MAX(0,MIN(1,(M3549-scaling_params!$B$4)/(scaling_params!$C$4-scaling_params!$B$4)))+MAX(0,MIN(1,(N3549-scaling_params!$B$5)/(scaling_params!$C$5-scaling_params!$B$5))))/2</f>
        <v>0.5511904762</v>
      </c>
      <c r="Z3549" s="15">
        <f>(MAX(0,MIN(1,(O3549-scaling_params!$B$6)/(scaling_params!$C$6-scaling_params!$B$6)))+MAX(0,MIN(1,1-(P3549-scaling_params!$B$7)/(scaling_params!$C$7-scaling_params!$B$7)))+MAX(0,MIN(1,(T3549-scaling_params!$B$11)/(scaling_params!$C$11-scaling_params!$B$11))))/3</f>
        <v>0.532400576</v>
      </c>
      <c r="AA3549" s="15">
        <f>(MAX(0,MIN(1,1-(Q3549-scaling_params!$B$8)/(scaling_params!$C$8-scaling_params!$B$8)))+MAX(0,MIN(1,(R3549-scaling_params!$B$9)/(scaling_params!$C$9-scaling_params!$B$9)))+MAX(0,MIN(1,(S3549-scaling_params!$B$10)/(scaling_params!$C$10-scaling_params!$B$10))))/3</f>
        <v>0.4313838309</v>
      </c>
      <c r="AB3549" s="15">
        <f>(MAX(0,MIN(1,(U3549-scaling_params!$B$12)/(scaling_params!$C$12-scaling_params!$B$12)))+MAX(0,MIN(1,(V3549-scaling_params!$B$13)/(scaling_params!$C$13-scaling_params!$B$13))))/2</f>
        <v>0.4563636364</v>
      </c>
      <c r="AC3549" s="13">
        <f>(scaling_params!$G$2*X3549+scaling_params!$G$3*Y3549+scaling_params!$G$4*Z3549+scaling_params!$G$5*AA3549+scaling_params!$G$6*AB3549)*100</f>
        <v>49.75409096</v>
      </c>
      <c r="AD3549" s="11" t="s">
        <v>684</v>
      </c>
      <c r="AE3549" s="11">
        <f t="shared" si="2"/>
        <v>1</v>
      </c>
    </row>
    <row r="3550" ht="15.75" customHeight="1">
      <c r="A3550" s="11" t="s">
        <v>960</v>
      </c>
      <c r="B3550" s="11" t="s">
        <v>886</v>
      </c>
      <c r="C3550" s="11" t="s">
        <v>449</v>
      </c>
      <c r="D3550" s="11" t="s">
        <v>177</v>
      </c>
      <c r="E3550" s="12">
        <v>2024.0</v>
      </c>
      <c r="F3550" s="11" t="s">
        <v>166</v>
      </c>
      <c r="G3550" s="11" t="s">
        <v>175</v>
      </c>
      <c r="H3550" s="11">
        <v>3.0</v>
      </c>
      <c r="I3550" s="13">
        <v>8.6</v>
      </c>
      <c r="J3550" s="11">
        <v>1.0</v>
      </c>
      <c r="K3550" s="13">
        <v>3.0</v>
      </c>
      <c r="L3550" s="13">
        <v>6.4</v>
      </c>
      <c r="M3550" s="11">
        <v>19.0</v>
      </c>
      <c r="N3550" s="14">
        <v>0.86</v>
      </c>
      <c r="O3550" s="13">
        <v>70.7</v>
      </c>
      <c r="P3550" s="13">
        <v>7.3</v>
      </c>
      <c r="Q3550" s="13">
        <v>15.6</v>
      </c>
      <c r="R3550" s="13">
        <v>10.9</v>
      </c>
      <c r="S3550" s="13">
        <v>4.0</v>
      </c>
      <c r="T3550" s="13">
        <v>3.4</v>
      </c>
      <c r="U3550" s="13">
        <v>1.7</v>
      </c>
      <c r="V3550" s="13">
        <v>71.3</v>
      </c>
      <c r="W3550" s="11" t="str">
        <f t="shared" si="1"/>
        <v>Benchmark|Sabadell|Retail|2024</v>
      </c>
      <c r="X3550" s="15">
        <f>(MAX(0,MIN(1,1-(K3550-scaling_params!$B$2)/(scaling_params!$C$2-scaling_params!$B$2)))+MAX(0,MIN(1,(L3550-scaling_params!$B$3)/(scaling_params!$C$3-scaling_params!$B$3))))/2</f>
        <v>0.4166666667</v>
      </c>
      <c r="Y3550" s="15">
        <f>(MAX(0,MIN(1,(M3550-scaling_params!$B$4)/(scaling_params!$C$4-scaling_params!$B$4)))+MAX(0,MIN(1,(N3550-scaling_params!$B$5)/(scaling_params!$C$5-scaling_params!$B$5))))/2</f>
        <v>0.6767857143</v>
      </c>
      <c r="Z3550" s="15">
        <f>(MAX(0,MIN(1,(O3550-scaling_params!$B$6)/(scaling_params!$C$6-scaling_params!$B$6)))+MAX(0,MIN(1,1-(P3550-scaling_params!$B$7)/(scaling_params!$C$7-scaling_params!$B$7)))+MAX(0,MIN(1,(T3550-scaling_params!$B$11)/(scaling_params!$C$11-scaling_params!$B$11))))/3</f>
        <v>0.5847968195</v>
      </c>
      <c r="AA3550" s="15">
        <f>(MAX(0,MIN(1,1-(Q3550-scaling_params!$B$8)/(scaling_params!$C$8-scaling_params!$B$8)))+MAX(0,MIN(1,(R3550-scaling_params!$B$9)/(scaling_params!$C$9-scaling_params!$B$9)))+MAX(0,MIN(1,(S3550-scaling_params!$B$10)/(scaling_params!$C$10-scaling_params!$B$10))))/3</f>
        <v>0.4382093459</v>
      </c>
      <c r="AB3550" s="15">
        <f>(MAX(0,MIN(1,(U3550-scaling_params!$B$12)/(scaling_params!$C$12-scaling_params!$B$12)))+MAX(0,MIN(1,(V3550-scaling_params!$B$13)/(scaling_params!$C$13-scaling_params!$B$13))))/2</f>
        <v>0.4286363636</v>
      </c>
      <c r="AC3550" s="13">
        <f>(scaling_params!$G$2*X3550+scaling_params!$G$3*Y3550+scaling_params!$G$4*Z3550+scaling_params!$G$5*AA3550+scaling_params!$G$6*AB3550)*100</f>
        <v>52.20924979</v>
      </c>
      <c r="AD3550" s="11" t="s">
        <v>684</v>
      </c>
      <c r="AE3550" s="11">
        <f t="shared" si="2"/>
        <v>1</v>
      </c>
    </row>
    <row r="3551" ht="15.75" customHeight="1">
      <c r="A3551" s="11" t="s">
        <v>960</v>
      </c>
      <c r="B3551" s="11" t="s">
        <v>886</v>
      </c>
      <c r="C3551" s="11" t="s">
        <v>449</v>
      </c>
      <c r="D3551" s="11" t="s">
        <v>177</v>
      </c>
      <c r="E3551" s="12">
        <v>2025.0</v>
      </c>
      <c r="F3551" s="11" t="s">
        <v>166</v>
      </c>
      <c r="G3551" s="11" t="s">
        <v>175</v>
      </c>
      <c r="H3551" s="11">
        <v>3.0</v>
      </c>
      <c r="I3551" s="13">
        <v>8.3</v>
      </c>
      <c r="J3551" s="11">
        <v>0.0</v>
      </c>
      <c r="K3551" s="13">
        <v>3.4</v>
      </c>
      <c r="L3551" s="13">
        <v>7.6</v>
      </c>
      <c r="M3551" s="11">
        <v>32.0</v>
      </c>
      <c r="N3551" s="14">
        <v>0.86</v>
      </c>
      <c r="O3551" s="13">
        <v>67.0</v>
      </c>
      <c r="P3551" s="13">
        <v>7.1</v>
      </c>
      <c r="Q3551" s="13">
        <v>14.2</v>
      </c>
      <c r="R3551" s="13">
        <v>12.9</v>
      </c>
      <c r="S3551" s="13">
        <v>4.1</v>
      </c>
      <c r="T3551" s="13">
        <v>3.9</v>
      </c>
      <c r="U3551" s="13">
        <v>1.5</v>
      </c>
      <c r="V3551" s="13">
        <v>70.9</v>
      </c>
      <c r="W3551" s="11" t="str">
        <f t="shared" si="1"/>
        <v>Benchmark|Sabadell|Retail|2025</v>
      </c>
      <c r="X3551" s="15">
        <f>(MAX(0,MIN(1,1-(K3551-scaling_params!$B$2)/(scaling_params!$C$2-scaling_params!$B$2)))+MAX(0,MIN(1,(L3551-scaling_params!$B$3)/(scaling_params!$C$3-scaling_params!$B$3))))/2</f>
        <v>0.4382352941</v>
      </c>
      <c r="Y3551" s="15">
        <f>(MAX(0,MIN(1,(M3551-scaling_params!$B$4)/(scaling_params!$C$4-scaling_params!$B$4)))+MAX(0,MIN(1,(N3551-scaling_params!$B$5)/(scaling_params!$C$5-scaling_params!$B$5))))/2</f>
        <v>0.7386904762</v>
      </c>
      <c r="Z3551" s="15">
        <f>(MAX(0,MIN(1,(O3551-scaling_params!$B$6)/(scaling_params!$C$6-scaling_params!$B$6)))+MAX(0,MIN(1,1-(P3551-scaling_params!$B$7)/(scaling_params!$C$7-scaling_params!$B$7)))+MAX(0,MIN(1,(T3551-scaling_params!$B$11)/(scaling_params!$C$11-scaling_params!$B$11))))/3</f>
        <v>0.5893777795</v>
      </c>
      <c r="AA3551" s="15">
        <f>(MAX(0,MIN(1,1-(Q3551-scaling_params!$B$8)/(scaling_params!$C$8-scaling_params!$B$8)))+MAX(0,MIN(1,(R3551-scaling_params!$B$9)/(scaling_params!$C$9-scaling_params!$B$9)))+MAX(0,MIN(1,(S3551-scaling_params!$B$10)/(scaling_params!$C$10-scaling_params!$B$10))))/3</f>
        <v>0.5854317561</v>
      </c>
      <c r="AB3551" s="15">
        <f>(MAX(0,MIN(1,(U3551-scaling_params!$B$12)/(scaling_params!$C$12-scaling_params!$B$12)))+MAX(0,MIN(1,(V3551-scaling_params!$B$13)/(scaling_params!$C$13-scaling_params!$B$13))))/2</f>
        <v>0.375</v>
      </c>
      <c r="AC3551" s="13">
        <f>(scaling_params!$G$2*X3551+scaling_params!$G$3*Y3551+scaling_params!$G$4*Z3551+scaling_params!$G$5*AA3551+scaling_params!$G$6*AB3551)*100</f>
        <v>56.23673233</v>
      </c>
      <c r="AD3551" s="11" t="s">
        <v>684</v>
      </c>
      <c r="AE3551" s="11">
        <f t="shared" si="2"/>
        <v>1</v>
      </c>
    </row>
    <row r="3552" ht="15.75" customHeight="1">
      <c r="A3552" s="11" t="s">
        <v>961</v>
      </c>
      <c r="B3552" s="11" t="s">
        <v>886</v>
      </c>
      <c r="C3552" s="11" t="s">
        <v>449</v>
      </c>
      <c r="D3552" s="11" t="s">
        <v>165</v>
      </c>
      <c r="E3552" s="12">
        <v>2024.0</v>
      </c>
      <c r="F3552" s="11" t="s">
        <v>166</v>
      </c>
      <c r="G3552" s="11" t="s">
        <v>184</v>
      </c>
      <c r="H3552" s="11">
        <v>2.0</v>
      </c>
      <c r="I3552" s="13">
        <v>8.6</v>
      </c>
      <c r="J3552" s="11">
        <v>0.0</v>
      </c>
      <c r="K3552" s="13">
        <v>3.5</v>
      </c>
      <c r="L3552" s="13">
        <v>5.1</v>
      </c>
      <c r="M3552" s="11">
        <v>-15.0</v>
      </c>
      <c r="N3552" s="14">
        <v>0.8</v>
      </c>
      <c r="O3552" s="13">
        <v>65.4</v>
      </c>
      <c r="P3552" s="13">
        <v>7.5</v>
      </c>
      <c r="Q3552" s="13">
        <v>18.4</v>
      </c>
      <c r="R3552" s="13">
        <v>12.8</v>
      </c>
      <c r="S3552" s="13">
        <v>3.6</v>
      </c>
      <c r="T3552" s="13">
        <v>4.0</v>
      </c>
      <c r="U3552" s="13">
        <v>1.4</v>
      </c>
      <c r="V3552" s="13">
        <v>60.4</v>
      </c>
      <c r="W3552" s="11" t="str">
        <f t="shared" si="1"/>
        <v>Benchmark|Sabadell|Operations|2024</v>
      </c>
      <c r="X3552" s="15">
        <f>(MAX(0,MIN(1,1-(K3552-scaling_params!$B$2)/(scaling_params!$C$2-scaling_params!$B$2)))+MAX(0,MIN(1,(L3552-scaling_params!$B$3)/(scaling_params!$C$3-scaling_params!$B$3))))/2</f>
        <v>0.237745098</v>
      </c>
      <c r="Y3552" s="15">
        <f>(MAX(0,MIN(1,(M3552-scaling_params!$B$4)/(scaling_params!$C$4-scaling_params!$B$4)))+MAX(0,MIN(1,(N3552-scaling_params!$B$5)/(scaling_params!$C$5-scaling_params!$B$5))))/2</f>
        <v>0.4398809524</v>
      </c>
      <c r="Z3552" s="15">
        <f>(MAX(0,MIN(1,(O3552-scaling_params!$B$6)/(scaling_params!$C$6-scaling_params!$B$6)))+MAX(0,MIN(1,1-(P3552-scaling_params!$B$7)/(scaling_params!$C$7-scaling_params!$B$7)))+MAX(0,MIN(1,(T3552-scaling_params!$B$11)/(scaling_params!$C$11-scaling_params!$B$11))))/3</f>
        <v>0.5364629127</v>
      </c>
      <c r="AA3552" s="15">
        <f>(MAX(0,MIN(1,1-(Q3552-scaling_params!$B$8)/(scaling_params!$C$8-scaling_params!$B$8)))+MAX(0,MIN(1,(R3552-scaling_params!$B$9)/(scaling_params!$C$9-scaling_params!$B$9)))+MAX(0,MIN(1,(S3552-scaling_params!$B$10)/(scaling_params!$C$10-scaling_params!$B$10))))/3</f>
        <v>0.3731018299</v>
      </c>
      <c r="AB3552" s="15">
        <f>(MAX(0,MIN(1,(U3552-scaling_params!$B$12)/(scaling_params!$C$12-scaling_params!$B$12)))+MAX(0,MIN(1,(V3552-scaling_params!$B$13)/(scaling_params!$C$13-scaling_params!$B$13))))/2</f>
        <v>0.2545454545</v>
      </c>
      <c r="AC3552" s="13">
        <f>(scaling_params!$G$2*X3552+scaling_params!$G$3*Y3552+scaling_params!$G$4*Z3552+scaling_params!$G$5*AA3552+scaling_params!$G$6*AB3552)*100</f>
        <v>38.1013192</v>
      </c>
      <c r="AD3552" s="11" t="s">
        <v>684</v>
      </c>
      <c r="AE3552" s="11">
        <f t="shared" si="2"/>
        <v>1</v>
      </c>
    </row>
    <row r="3553" ht="15.75" customHeight="1">
      <c r="A3553" s="11" t="s">
        <v>961</v>
      </c>
      <c r="B3553" s="11" t="s">
        <v>886</v>
      </c>
      <c r="C3553" s="11" t="s">
        <v>449</v>
      </c>
      <c r="D3553" s="11" t="s">
        <v>165</v>
      </c>
      <c r="E3553" s="12">
        <v>2025.0</v>
      </c>
      <c r="F3553" s="11" t="s">
        <v>166</v>
      </c>
      <c r="G3553" s="11" t="s">
        <v>184</v>
      </c>
      <c r="H3553" s="11">
        <v>2.0</v>
      </c>
      <c r="I3553" s="13">
        <v>8.3</v>
      </c>
      <c r="J3553" s="11">
        <v>0.0</v>
      </c>
      <c r="K3553" s="13">
        <v>3.1</v>
      </c>
      <c r="L3553" s="13">
        <v>5.6</v>
      </c>
      <c r="M3553" s="11">
        <v>-2.0</v>
      </c>
      <c r="N3553" s="14">
        <v>0.75</v>
      </c>
      <c r="O3553" s="13">
        <v>64.5</v>
      </c>
      <c r="P3553" s="13">
        <v>7.3</v>
      </c>
      <c r="Q3553" s="13">
        <v>16.3</v>
      </c>
      <c r="R3553" s="13">
        <v>11.7</v>
      </c>
      <c r="S3553" s="13">
        <v>3.6</v>
      </c>
      <c r="T3553" s="13">
        <v>3.1</v>
      </c>
      <c r="U3553" s="13">
        <v>1.6</v>
      </c>
      <c r="V3553" s="13">
        <v>69.9</v>
      </c>
      <c r="W3553" s="11" t="str">
        <f t="shared" si="1"/>
        <v>Benchmark|Sabadell|Operations|2025</v>
      </c>
      <c r="X3553" s="15">
        <f>(MAX(0,MIN(1,1-(K3553-scaling_params!$B$2)/(scaling_params!$C$2-scaling_params!$B$2)))+MAX(0,MIN(1,(L3553-scaling_params!$B$3)/(scaling_params!$C$3-scaling_params!$B$3))))/2</f>
        <v>0.3411764706</v>
      </c>
      <c r="Y3553" s="15">
        <f>(MAX(0,MIN(1,(M3553-scaling_params!$B$4)/(scaling_params!$C$4-scaling_params!$B$4)))+MAX(0,MIN(1,(N3553-scaling_params!$B$5)/(scaling_params!$C$5-scaling_params!$B$5))))/2</f>
        <v>0.4392857143</v>
      </c>
      <c r="Z3553" s="15">
        <f>(MAX(0,MIN(1,(O3553-scaling_params!$B$6)/(scaling_params!$C$6-scaling_params!$B$6)))+MAX(0,MIN(1,1-(P3553-scaling_params!$B$7)/(scaling_params!$C$7-scaling_params!$B$7)))+MAX(0,MIN(1,(T3553-scaling_params!$B$11)/(scaling_params!$C$11-scaling_params!$B$11))))/3</f>
        <v>0.4539151599</v>
      </c>
      <c r="AA3553" s="15">
        <f>(MAX(0,MIN(1,1-(Q3553-scaling_params!$B$8)/(scaling_params!$C$8-scaling_params!$B$8)))+MAX(0,MIN(1,(R3553-scaling_params!$B$9)/(scaling_params!$C$9-scaling_params!$B$9)))+MAX(0,MIN(1,(S3553-scaling_params!$B$10)/(scaling_params!$C$10-scaling_params!$B$10))))/3</f>
        <v>0.4062337824</v>
      </c>
      <c r="AB3553" s="15">
        <f>(MAX(0,MIN(1,(U3553-scaling_params!$B$12)/(scaling_params!$C$12-scaling_params!$B$12)))+MAX(0,MIN(1,(V3553-scaling_params!$B$13)/(scaling_params!$C$13-scaling_params!$B$13))))/2</f>
        <v>0.3909090909</v>
      </c>
      <c r="AC3553" s="13">
        <f>(scaling_params!$G$2*X3553+scaling_params!$G$3*Y3553+scaling_params!$G$4*Z3553+scaling_params!$G$5*AA3553+scaling_params!$G$6*AB3553)*100</f>
        <v>40.77030944</v>
      </c>
      <c r="AD3553" s="11" t="s">
        <v>684</v>
      </c>
      <c r="AE3553" s="11">
        <f t="shared" si="2"/>
        <v>1</v>
      </c>
    </row>
    <row r="3554" ht="15.75" customHeight="1">
      <c r="A3554" s="11" t="s">
        <v>962</v>
      </c>
      <c r="B3554" s="11" t="s">
        <v>886</v>
      </c>
      <c r="C3554" s="11" t="s">
        <v>449</v>
      </c>
      <c r="D3554" s="11" t="s">
        <v>170</v>
      </c>
      <c r="E3554" s="12">
        <v>2024.0</v>
      </c>
      <c r="F3554" s="11" t="s">
        <v>171</v>
      </c>
      <c r="G3554" s="11" t="s">
        <v>175</v>
      </c>
      <c r="H3554" s="11">
        <v>4.0</v>
      </c>
      <c r="I3554" s="13">
        <v>8.6</v>
      </c>
      <c r="J3554" s="11">
        <v>0.0</v>
      </c>
      <c r="K3554" s="13">
        <v>2.7</v>
      </c>
      <c r="L3554" s="13">
        <v>6.4</v>
      </c>
      <c r="M3554" s="11">
        <v>-11.0</v>
      </c>
      <c r="N3554" s="14">
        <v>0.79</v>
      </c>
      <c r="O3554" s="13">
        <v>70.9</v>
      </c>
      <c r="P3554" s="13">
        <v>6.3</v>
      </c>
      <c r="Q3554" s="13">
        <v>15.0</v>
      </c>
      <c r="R3554" s="13">
        <v>12.6</v>
      </c>
      <c r="S3554" s="13">
        <v>3.5</v>
      </c>
      <c r="T3554" s="13">
        <v>3.3</v>
      </c>
      <c r="U3554" s="13">
        <v>1.5</v>
      </c>
      <c r="V3554" s="13">
        <v>71.0</v>
      </c>
      <c r="W3554" s="11" t="str">
        <f t="shared" si="1"/>
        <v>Benchmark|Sabadell|Risk|2024</v>
      </c>
      <c r="X3554" s="15">
        <f>(MAX(0,MIN(1,1-(K3554-scaling_params!$B$2)/(scaling_params!$C$2-scaling_params!$B$2)))+MAX(0,MIN(1,(L3554-scaling_params!$B$3)/(scaling_params!$C$3-scaling_params!$B$3))))/2</f>
        <v>0.4666666667</v>
      </c>
      <c r="Y3554" s="15">
        <f>(MAX(0,MIN(1,(M3554-scaling_params!$B$4)/(scaling_params!$C$4-scaling_params!$B$4)))+MAX(0,MIN(1,(N3554-scaling_params!$B$5)/(scaling_params!$C$5-scaling_params!$B$5))))/2</f>
        <v>0.4464285714</v>
      </c>
      <c r="Z3554" s="15">
        <f>(MAX(0,MIN(1,(O3554-scaling_params!$B$6)/(scaling_params!$C$6-scaling_params!$B$6)))+MAX(0,MIN(1,1-(P3554-scaling_params!$B$7)/(scaling_params!$C$7-scaling_params!$B$7)))+MAX(0,MIN(1,(T3554-scaling_params!$B$11)/(scaling_params!$C$11-scaling_params!$B$11))))/3</f>
        <v>0.66866343</v>
      </c>
      <c r="AA3554" s="15">
        <f>(MAX(0,MIN(1,1-(Q3554-scaling_params!$B$8)/(scaling_params!$C$8-scaling_params!$B$8)))+MAX(0,MIN(1,(R3554-scaling_params!$B$9)/(scaling_params!$C$9-scaling_params!$B$9)))+MAX(0,MIN(1,(S3554-scaling_params!$B$10)/(scaling_params!$C$10-scaling_params!$B$10))))/3</f>
        <v>0.4836469686</v>
      </c>
      <c r="AB3554" s="15">
        <f>(MAX(0,MIN(1,(U3554-scaling_params!$B$12)/(scaling_params!$C$12-scaling_params!$B$12)))+MAX(0,MIN(1,(V3554-scaling_params!$B$13)/(scaling_params!$C$13-scaling_params!$B$13))))/2</f>
        <v>0.3759090909</v>
      </c>
      <c r="AC3554" s="13">
        <f>(scaling_params!$G$2*X3554+scaling_params!$G$3*Y3554+scaling_params!$G$4*Z3554+scaling_params!$G$5*AA3554+scaling_params!$G$6*AB3554)*100</f>
        <v>50.11924262</v>
      </c>
      <c r="AD3554" s="11" t="s">
        <v>684</v>
      </c>
      <c r="AE3554" s="11">
        <f t="shared" si="2"/>
        <v>1</v>
      </c>
    </row>
    <row r="3555" ht="15.75" customHeight="1">
      <c r="A3555" s="11" t="s">
        <v>962</v>
      </c>
      <c r="B3555" s="11" t="s">
        <v>886</v>
      </c>
      <c r="C3555" s="11" t="s">
        <v>449</v>
      </c>
      <c r="D3555" s="11" t="s">
        <v>170</v>
      </c>
      <c r="E3555" s="12">
        <v>2025.0</v>
      </c>
      <c r="F3555" s="11" t="s">
        <v>171</v>
      </c>
      <c r="G3555" s="11" t="s">
        <v>175</v>
      </c>
      <c r="H3555" s="11">
        <v>4.0</v>
      </c>
      <c r="I3555" s="13">
        <v>8.3</v>
      </c>
      <c r="J3555" s="11">
        <v>1.0</v>
      </c>
      <c r="K3555" s="13">
        <v>2.7</v>
      </c>
      <c r="L3555" s="13">
        <v>6.7</v>
      </c>
      <c r="M3555" s="11">
        <v>27.0</v>
      </c>
      <c r="N3555" s="14">
        <v>0.75</v>
      </c>
      <c r="O3555" s="13">
        <v>67.4</v>
      </c>
      <c r="P3555" s="13">
        <v>7.7</v>
      </c>
      <c r="Q3555" s="13">
        <v>15.6</v>
      </c>
      <c r="R3555" s="13">
        <v>11.9</v>
      </c>
      <c r="S3555" s="13">
        <v>3.9</v>
      </c>
      <c r="T3555" s="13">
        <v>3.6</v>
      </c>
      <c r="U3555" s="13">
        <v>1.6</v>
      </c>
      <c r="V3555" s="13">
        <v>74.4</v>
      </c>
      <c r="W3555" s="11" t="str">
        <f t="shared" si="1"/>
        <v>Benchmark|Sabadell|Risk|2025</v>
      </c>
      <c r="X3555" s="15">
        <f>(MAX(0,MIN(1,1-(K3555-scaling_params!$B$2)/(scaling_params!$C$2-scaling_params!$B$2)))+MAX(0,MIN(1,(L3555-scaling_params!$B$3)/(scaling_params!$C$3-scaling_params!$B$3))))/2</f>
        <v>0.4887254902</v>
      </c>
      <c r="Y3555" s="15">
        <f>(MAX(0,MIN(1,(M3555-scaling_params!$B$4)/(scaling_params!$C$4-scaling_params!$B$4)))+MAX(0,MIN(1,(N3555-scaling_params!$B$5)/(scaling_params!$C$5-scaling_params!$B$5))))/2</f>
        <v>0.5773809524</v>
      </c>
      <c r="Z3555" s="15">
        <f>(MAX(0,MIN(1,(O3555-scaling_params!$B$6)/(scaling_params!$C$6-scaling_params!$B$6)))+MAX(0,MIN(1,1-(P3555-scaling_params!$B$7)/(scaling_params!$C$7-scaling_params!$B$7)))+MAX(0,MIN(1,(T3555-scaling_params!$B$11)/(scaling_params!$C$11-scaling_params!$B$11))))/3</f>
        <v>0.5133529569</v>
      </c>
      <c r="AA3555" s="15">
        <f>(MAX(0,MIN(1,1-(Q3555-scaling_params!$B$8)/(scaling_params!$C$8-scaling_params!$B$8)))+MAX(0,MIN(1,(R3555-scaling_params!$B$9)/(scaling_params!$C$9-scaling_params!$B$9)))+MAX(0,MIN(1,(S3555-scaling_params!$B$10)/(scaling_params!$C$10-scaling_params!$B$10))))/3</f>
        <v>0.4705995171</v>
      </c>
      <c r="AB3555" s="15">
        <f>(MAX(0,MIN(1,(U3555-scaling_params!$B$12)/(scaling_params!$C$12-scaling_params!$B$12)))+MAX(0,MIN(1,(V3555-scaling_params!$B$13)/(scaling_params!$C$13-scaling_params!$B$13))))/2</f>
        <v>0.4318181818</v>
      </c>
      <c r="AC3555" s="13">
        <f>(scaling_params!$G$2*X3555+scaling_params!$G$3*Y3555+scaling_params!$G$4*Z3555+scaling_params!$G$5*AA3555+scaling_params!$G$6*AB3555)*100</f>
        <v>50.49530194</v>
      </c>
      <c r="AD3555" s="11" t="s">
        <v>684</v>
      </c>
      <c r="AE3555" s="11">
        <f t="shared" si="2"/>
        <v>1</v>
      </c>
    </row>
    <row r="3556" ht="15.75" customHeight="1">
      <c r="A3556" s="11" t="s">
        <v>963</v>
      </c>
      <c r="B3556" s="11" t="s">
        <v>886</v>
      </c>
      <c r="C3556" s="11" t="s">
        <v>449</v>
      </c>
      <c r="D3556" s="11" t="s">
        <v>181</v>
      </c>
      <c r="E3556" s="12">
        <v>2024.0</v>
      </c>
      <c r="F3556" s="11" t="s">
        <v>166</v>
      </c>
      <c r="G3556" s="11" t="s">
        <v>175</v>
      </c>
      <c r="H3556" s="11">
        <v>4.0</v>
      </c>
      <c r="I3556" s="13">
        <v>8.6</v>
      </c>
      <c r="J3556" s="11">
        <v>0.0</v>
      </c>
      <c r="K3556" s="13">
        <v>2.5</v>
      </c>
      <c r="L3556" s="13">
        <v>6.0</v>
      </c>
      <c r="M3556" s="11">
        <v>13.0</v>
      </c>
      <c r="N3556" s="14">
        <v>0.75</v>
      </c>
      <c r="O3556" s="13">
        <v>66.3</v>
      </c>
      <c r="P3556" s="13">
        <v>7.4</v>
      </c>
      <c r="Q3556" s="13">
        <v>18.9</v>
      </c>
      <c r="R3556" s="13">
        <v>13.4</v>
      </c>
      <c r="S3556" s="13">
        <v>3.4</v>
      </c>
      <c r="T3556" s="13">
        <v>3.0</v>
      </c>
      <c r="U3556" s="13">
        <v>1.8</v>
      </c>
      <c r="V3556" s="13">
        <v>67.1</v>
      </c>
      <c r="W3556" s="11" t="str">
        <f t="shared" si="1"/>
        <v>Benchmark|Sabadell|Corporate|2024</v>
      </c>
      <c r="X3556" s="15">
        <f>(MAX(0,MIN(1,1-(K3556-scaling_params!$B$2)/(scaling_params!$C$2-scaling_params!$B$2)))+MAX(0,MIN(1,(L3556-scaling_params!$B$3)/(scaling_params!$C$3-scaling_params!$B$3))))/2</f>
        <v>0.4705882353</v>
      </c>
      <c r="Y3556" s="15">
        <f>(MAX(0,MIN(1,(M3556-scaling_params!$B$4)/(scaling_params!$C$4-scaling_params!$B$4)))+MAX(0,MIN(1,(N3556-scaling_params!$B$5)/(scaling_params!$C$5-scaling_params!$B$5))))/2</f>
        <v>0.5107142857</v>
      </c>
      <c r="Z3556" s="15">
        <f>(MAX(0,MIN(1,(O3556-scaling_params!$B$6)/(scaling_params!$C$6-scaling_params!$B$6)))+MAX(0,MIN(1,1-(P3556-scaling_params!$B$7)/(scaling_params!$C$7-scaling_params!$B$7)))+MAX(0,MIN(1,(T3556-scaling_params!$B$11)/(scaling_params!$C$11-scaling_params!$B$11))))/3</f>
        <v>0.4650853116</v>
      </c>
      <c r="AA3556" s="15">
        <f>(MAX(0,MIN(1,1-(Q3556-scaling_params!$B$8)/(scaling_params!$C$8-scaling_params!$B$8)))+MAX(0,MIN(1,(R3556-scaling_params!$B$9)/(scaling_params!$C$9-scaling_params!$B$9)))+MAX(0,MIN(1,(S3556-scaling_params!$B$10)/(scaling_params!$C$10-scaling_params!$B$10))))/3</f>
        <v>0.3598710485</v>
      </c>
      <c r="AB3556" s="15">
        <f>(MAX(0,MIN(1,(U3556-scaling_params!$B$12)/(scaling_params!$C$12-scaling_params!$B$12)))+MAX(0,MIN(1,(V3556-scaling_params!$B$13)/(scaling_params!$C$13-scaling_params!$B$13))))/2</f>
        <v>0.4154545455</v>
      </c>
      <c r="AC3556" s="13">
        <f>(scaling_params!$G$2*X3556+scaling_params!$G$3*Y3556+scaling_params!$G$4*Z3556+scaling_params!$G$5*AA3556+scaling_params!$G$6*AB3556)*100</f>
        <v>45.22620816</v>
      </c>
      <c r="AD3556" s="11" t="s">
        <v>684</v>
      </c>
      <c r="AE3556" s="11">
        <f t="shared" si="2"/>
        <v>1</v>
      </c>
    </row>
    <row r="3557" ht="15.75" customHeight="1">
      <c r="A3557" s="11" t="s">
        <v>963</v>
      </c>
      <c r="B3557" s="11" t="s">
        <v>886</v>
      </c>
      <c r="C3557" s="11" t="s">
        <v>449</v>
      </c>
      <c r="D3557" s="11" t="s">
        <v>181</v>
      </c>
      <c r="E3557" s="12">
        <v>2025.0</v>
      </c>
      <c r="F3557" s="11" t="s">
        <v>166</v>
      </c>
      <c r="G3557" s="11" t="s">
        <v>175</v>
      </c>
      <c r="H3557" s="11">
        <v>4.0</v>
      </c>
      <c r="I3557" s="13">
        <v>8.3</v>
      </c>
      <c r="J3557" s="11">
        <v>0.0</v>
      </c>
      <c r="K3557" s="13">
        <v>3.4</v>
      </c>
      <c r="L3557" s="13">
        <v>6.2</v>
      </c>
      <c r="M3557" s="11">
        <v>-17.0</v>
      </c>
      <c r="N3557" s="14">
        <v>0.76</v>
      </c>
      <c r="O3557" s="13">
        <v>65.9</v>
      </c>
      <c r="P3557" s="13">
        <v>8.3</v>
      </c>
      <c r="Q3557" s="13">
        <v>16.5</v>
      </c>
      <c r="R3557" s="13">
        <v>12.8</v>
      </c>
      <c r="S3557" s="13">
        <v>2.9</v>
      </c>
      <c r="T3557" s="13">
        <v>3.0</v>
      </c>
      <c r="U3557" s="13">
        <v>1.4</v>
      </c>
      <c r="V3557" s="13">
        <v>59.6</v>
      </c>
      <c r="W3557" s="11" t="str">
        <f t="shared" si="1"/>
        <v>Benchmark|Sabadell|Corporate|2025</v>
      </c>
      <c r="X3557" s="15">
        <f>(MAX(0,MIN(1,1-(K3557-scaling_params!$B$2)/(scaling_params!$C$2-scaling_params!$B$2)))+MAX(0,MIN(1,(L3557-scaling_params!$B$3)/(scaling_params!$C$3-scaling_params!$B$3))))/2</f>
        <v>0.3352941176</v>
      </c>
      <c r="Y3557" s="15">
        <f>(MAX(0,MIN(1,(M3557-scaling_params!$B$4)/(scaling_params!$C$4-scaling_params!$B$4)))+MAX(0,MIN(1,(N3557-scaling_params!$B$5)/(scaling_params!$C$5-scaling_params!$B$5))))/2</f>
        <v>0.3803571429</v>
      </c>
      <c r="Z3557" s="15">
        <f>(MAX(0,MIN(1,(O3557-scaling_params!$B$6)/(scaling_params!$C$6-scaling_params!$B$6)))+MAX(0,MIN(1,1-(P3557-scaling_params!$B$7)/(scaling_params!$C$7-scaling_params!$B$7)))+MAX(0,MIN(1,(T3557-scaling_params!$B$11)/(scaling_params!$C$11-scaling_params!$B$11))))/3</f>
        <v>0.3774035705</v>
      </c>
      <c r="AA3557" s="15">
        <f>(MAX(0,MIN(1,1-(Q3557-scaling_params!$B$8)/(scaling_params!$C$8-scaling_params!$B$8)))+MAX(0,MIN(1,(R3557-scaling_params!$B$9)/(scaling_params!$C$9-scaling_params!$B$9)))+MAX(0,MIN(1,(S3557-scaling_params!$B$10)/(scaling_params!$C$10-scaling_params!$B$10))))/3</f>
        <v>0.3764440759</v>
      </c>
      <c r="AB3557" s="15">
        <f>(MAX(0,MIN(1,(U3557-scaling_params!$B$12)/(scaling_params!$C$12-scaling_params!$B$12)))+MAX(0,MIN(1,(V3557-scaling_params!$B$13)/(scaling_params!$C$13-scaling_params!$B$13))))/2</f>
        <v>0.2472727273</v>
      </c>
      <c r="AC3557" s="13">
        <f>(scaling_params!$G$2*X3557+scaling_params!$G$3*Y3557+scaling_params!$G$4*Z3557+scaling_params!$G$5*AA3557+scaling_params!$G$6*AB3557)*100</f>
        <v>35.23002245</v>
      </c>
      <c r="AD3557" s="11" t="s">
        <v>684</v>
      </c>
      <c r="AE3557" s="11">
        <f t="shared" si="2"/>
        <v>1</v>
      </c>
    </row>
    <row r="3558" ht="15.75" customHeight="1">
      <c r="A3558" s="11" t="s">
        <v>964</v>
      </c>
      <c r="B3558" s="11" t="s">
        <v>886</v>
      </c>
      <c r="C3558" s="11" t="s">
        <v>449</v>
      </c>
      <c r="D3558" s="11" t="s">
        <v>181</v>
      </c>
      <c r="E3558" s="12">
        <v>2024.0</v>
      </c>
      <c r="F3558" s="11" t="s">
        <v>171</v>
      </c>
      <c r="G3558" s="11" t="s">
        <v>167</v>
      </c>
      <c r="H3558" s="11">
        <v>1.0</v>
      </c>
      <c r="I3558" s="13">
        <v>8.6</v>
      </c>
      <c r="J3558" s="11">
        <v>0.0</v>
      </c>
      <c r="K3558" s="13">
        <v>2.5</v>
      </c>
      <c r="L3558" s="13">
        <v>5.3</v>
      </c>
      <c r="M3558" s="11">
        <v>-4.0</v>
      </c>
      <c r="N3558" s="14">
        <v>0.76</v>
      </c>
      <c r="O3558" s="13">
        <v>66.3</v>
      </c>
      <c r="P3558" s="13">
        <v>7.4</v>
      </c>
      <c r="Q3558" s="13">
        <v>18.9</v>
      </c>
      <c r="R3558" s="13">
        <v>13.4</v>
      </c>
      <c r="S3558" s="13">
        <v>3.7</v>
      </c>
      <c r="T3558" s="13">
        <v>3.0</v>
      </c>
      <c r="U3558" s="13">
        <v>1.8</v>
      </c>
      <c r="V3558" s="13">
        <v>68.2</v>
      </c>
      <c r="W3558" s="11" t="str">
        <f t="shared" si="1"/>
        <v>Benchmark|Sabadell|Corporate|2024</v>
      </c>
      <c r="X3558" s="15">
        <f>(MAX(0,MIN(1,1-(K3558-scaling_params!$B$2)/(scaling_params!$C$2-scaling_params!$B$2)))+MAX(0,MIN(1,(L3558-scaling_params!$B$3)/(scaling_params!$C$3-scaling_params!$B$3))))/2</f>
        <v>0.4191176471</v>
      </c>
      <c r="Y3558" s="15">
        <f>(MAX(0,MIN(1,(M3558-scaling_params!$B$4)/(scaling_params!$C$4-scaling_params!$B$4)))+MAX(0,MIN(1,(N3558-scaling_params!$B$5)/(scaling_params!$C$5-scaling_params!$B$5))))/2</f>
        <v>0.4422619048</v>
      </c>
      <c r="Z3558" s="15">
        <f>(MAX(0,MIN(1,(O3558-scaling_params!$B$6)/(scaling_params!$C$6-scaling_params!$B$6)))+MAX(0,MIN(1,1-(P3558-scaling_params!$B$7)/(scaling_params!$C$7-scaling_params!$B$7)))+MAX(0,MIN(1,(T3558-scaling_params!$B$11)/(scaling_params!$C$11-scaling_params!$B$11))))/3</f>
        <v>0.4650853116</v>
      </c>
      <c r="AA3558" s="15">
        <f>(MAX(0,MIN(1,1-(Q3558-scaling_params!$B$8)/(scaling_params!$C$8-scaling_params!$B$8)))+MAX(0,MIN(1,(R3558-scaling_params!$B$9)/(scaling_params!$C$9-scaling_params!$B$9)))+MAX(0,MIN(1,(S3558-scaling_params!$B$10)/(scaling_params!$C$10-scaling_params!$B$10))))/3</f>
        <v>0.3892828132</v>
      </c>
      <c r="AB3558" s="15">
        <f>(MAX(0,MIN(1,(U3558-scaling_params!$B$12)/(scaling_params!$C$12-scaling_params!$B$12)))+MAX(0,MIN(1,(V3558-scaling_params!$B$13)/(scaling_params!$C$13-scaling_params!$B$13))))/2</f>
        <v>0.4254545455</v>
      </c>
      <c r="AC3558" s="13">
        <f>(scaling_params!$G$2*X3558+scaling_params!$G$3*Y3558+scaling_params!$G$4*Z3558+scaling_params!$G$5*AA3558+scaling_params!$G$6*AB3558)*100</f>
        <v>43.04366544</v>
      </c>
      <c r="AD3558" s="11" t="s">
        <v>684</v>
      </c>
      <c r="AE3558" s="11">
        <f t="shared" si="2"/>
        <v>1</v>
      </c>
    </row>
    <row r="3559" ht="15.75" customHeight="1">
      <c r="A3559" s="11" t="s">
        <v>964</v>
      </c>
      <c r="B3559" s="11" t="s">
        <v>886</v>
      </c>
      <c r="C3559" s="11" t="s">
        <v>449</v>
      </c>
      <c r="D3559" s="11" t="s">
        <v>181</v>
      </c>
      <c r="E3559" s="12">
        <v>2025.0</v>
      </c>
      <c r="F3559" s="11" t="s">
        <v>171</v>
      </c>
      <c r="G3559" s="11" t="s">
        <v>167</v>
      </c>
      <c r="H3559" s="11">
        <v>1.0</v>
      </c>
      <c r="I3559" s="13">
        <v>8.3</v>
      </c>
      <c r="J3559" s="11">
        <v>0.0</v>
      </c>
      <c r="K3559" s="13">
        <v>3.4</v>
      </c>
      <c r="L3559" s="13">
        <v>6.8</v>
      </c>
      <c r="M3559" s="11">
        <v>26.0</v>
      </c>
      <c r="N3559" s="14">
        <v>0.8</v>
      </c>
      <c r="O3559" s="13">
        <v>65.9</v>
      </c>
      <c r="P3559" s="13">
        <v>8.3</v>
      </c>
      <c r="Q3559" s="13">
        <v>16.5</v>
      </c>
      <c r="R3559" s="13">
        <v>12.8</v>
      </c>
      <c r="S3559" s="13">
        <v>3.6</v>
      </c>
      <c r="T3559" s="13">
        <v>3.6</v>
      </c>
      <c r="U3559" s="13">
        <v>1.4</v>
      </c>
      <c r="V3559" s="13">
        <v>69.4</v>
      </c>
      <c r="W3559" s="11" t="str">
        <f t="shared" si="1"/>
        <v>Benchmark|Sabadell|Corporate|2025</v>
      </c>
      <c r="X3559" s="15">
        <f>(MAX(0,MIN(1,1-(K3559-scaling_params!$B$2)/(scaling_params!$C$2-scaling_params!$B$2)))+MAX(0,MIN(1,(L3559-scaling_params!$B$3)/(scaling_params!$C$3-scaling_params!$B$3))))/2</f>
        <v>0.3794117647</v>
      </c>
      <c r="Y3559" s="15">
        <f>(MAX(0,MIN(1,(M3559-scaling_params!$B$4)/(scaling_params!$C$4-scaling_params!$B$4)))+MAX(0,MIN(1,(N3559-scaling_params!$B$5)/(scaling_params!$C$5-scaling_params!$B$5))))/2</f>
        <v>0.6351190476</v>
      </c>
      <c r="Z3559" s="15">
        <f>(MAX(0,MIN(1,(O3559-scaling_params!$B$6)/(scaling_params!$C$6-scaling_params!$B$6)))+MAX(0,MIN(1,1-(P3559-scaling_params!$B$7)/(scaling_params!$C$7-scaling_params!$B$7)))+MAX(0,MIN(1,(T3559-scaling_params!$B$11)/(scaling_params!$C$11-scaling_params!$B$11))))/3</f>
        <v>0.4345464276</v>
      </c>
      <c r="AA3559" s="15">
        <f>(MAX(0,MIN(1,1-(Q3559-scaling_params!$B$8)/(scaling_params!$C$8-scaling_params!$B$8)))+MAX(0,MIN(1,(R3559-scaling_params!$B$9)/(scaling_params!$C$9-scaling_params!$B$9)))+MAX(0,MIN(1,(S3559-scaling_params!$B$10)/(scaling_params!$C$10-scaling_params!$B$10))))/3</f>
        <v>0.4450715269</v>
      </c>
      <c r="AB3559" s="15">
        <f>(MAX(0,MIN(1,(U3559-scaling_params!$B$12)/(scaling_params!$C$12-scaling_params!$B$12)))+MAX(0,MIN(1,(V3559-scaling_params!$B$13)/(scaling_params!$C$13-scaling_params!$B$13))))/2</f>
        <v>0.3363636364</v>
      </c>
      <c r="AC3559" s="13">
        <f>(scaling_params!$G$2*X3559+scaling_params!$G$3*Y3559+scaling_params!$G$4*Z3559+scaling_params!$G$5*AA3559+scaling_params!$G$6*AB3559)*100</f>
        <v>45.85566492</v>
      </c>
      <c r="AD3559" s="11" t="s">
        <v>684</v>
      </c>
      <c r="AE3559" s="11">
        <f t="shared" si="2"/>
        <v>1</v>
      </c>
    </row>
    <row r="3560" ht="15.75" customHeight="1">
      <c r="A3560" s="11" t="s">
        <v>965</v>
      </c>
      <c r="B3560" s="11" t="s">
        <v>886</v>
      </c>
      <c r="C3560" s="11" t="s">
        <v>449</v>
      </c>
      <c r="D3560" s="11" t="s">
        <v>165</v>
      </c>
      <c r="E3560" s="12">
        <v>2024.0</v>
      </c>
      <c r="F3560" s="11" t="s">
        <v>171</v>
      </c>
      <c r="G3560" s="11" t="s">
        <v>175</v>
      </c>
      <c r="H3560" s="11">
        <v>4.0</v>
      </c>
      <c r="I3560" s="13">
        <v>8.6</v>
      </c>
      <c r="J3560" s="11">
        <v>0.0</v>
      </c>
      <c r="K3560" s="13">
        <v>3.5</v>
      </c>
      <c r="L3560" s="13">
        <v>6.8</v>
      </c>
      <c r="M3560" s="11">
        <v>-11.0</v>
      </c>
      <c r="N3560" s="14">
        <v>0.78</v>
      </c>
      <c r="O3560" s="13">
        <v>65.4</v>
      </c>
      <c r="P3560" s="13">
        <v>7.5</v>
      </c>
      <c r="Q3560" s="13">
        <v>18.4</v>
      </c>
      <c r="R3560" s="13">
        <v>12.8</v>
      </c>
      <c r="S3560" s="13">
        <v>3.0</v>
      </c>
      <c r="T3560" s="13">
        <v>3.3</v>
      </c>
      <c r="U3560" s="13">
        <v>1.4</v>
      </c>
      <c r="V3560" s="13">
        <v>66.4</v>
      </c>
      <c r="W3560" s="11" t="str">
        <f t="shared" si="1"/>
        <v>Benchmark|Sabadell|Operations|2024</v>
      </c>
      <c r="X3560" s="15">
        <f>(MAX(0,MIN(1,1-(K3560-scaling_params!$B$2)/(scaling_params!$C$2-scaling_params!$B$2)))+MAX(0,MIN(1,(L3560-scaling_params!$B$3)/(scaling_params!$C$3-scaling_params!$B$3))))/2</f>
        <v>0.362745098</v>
      </c>
      <c r="Y3560" s="15">
        <f>(MAX(0,MIN(1,(M3560-scaling_params!$B$4)/(scaling_params!$C$4-scaling_params!$B$4)))+MAX(0,MIN(1,(N3560-scaling_params!$B$5)/(scaling_params!$C$5-scaling_params!$B$5))))/2</f>
        <v>0.4339285714</v>
      </c>
      <c r="Z3560" s="15">
        <f>(MAX(0,MIN(1,(O3560-scaling_params!$B$6)/(scaling_params!$C$6-scaling_params!$B$6)))+MAX(0,MIN(1,1-(P3560-scaling_params!$B$7)/(scaling_params!$C$7-scaling_params!$B$7)))+MAX(0,MIN(1,(T3560-scaling_params!$B$11)/(scaling_params!$C$11-scaling_params!$B$11))))/3</f>
        <v>0.469796246</v>
      </c>
      <c r="AA3560" s="15">
        <f>(MAX(0,MIN(1,1-(Q3560-scaling_params!$B$8)/(scaling_params!$C$8-scaling_params!$B$8)))+MAX(0,MIN(1,(R3560-scaling_params!$B$9)/(scaling_params!$C$9-scaling_params!$B$9)))+MAX(0,MIN(1,(S3560-scaling_params!$B$10)/(scaling_params!$C$10-scaling_params!$B$10))))/3</f>
        <v>0.3142783005</v>
      </c>
      <c r="AB3560" s="15">
        <f>(MAX(0,MIN(1,(U3560-scaling_params!$B$12)/(scaling_params!$C$12-scaling_params!$B$12)))+MAX(0,MIN(1,(V3560-scaling_params!$B$13)/(scaling_params!$C$13-scaling_params!$B$13))))/2</f>
        <v>0.3090909091</v>
      </c>
      <c r="AC3560" s="13">
        <f>(scaling_params!$G$2*X3560+scaling_params!$G$3*Y3560+scaling_params!$G$4*Z3560+scaling_params!$G$5*AA3560+scaling_params!$G$6*AB3560)*100</f>
        <v>38.94061383</v>
      </c>
      <c r="AD3560" s="11" t="s">
        <v>684</v>
      </c>
      <c r="AE3560" s="11">
        <f t="shared" si="2"/>
        <v>1</v>
      </c>
    </row>
    <row r="3561" ht="15.75" customHeight="1">
      <c r="A3561" s="11" t="s">
        <v>965</v>
      </c>
      <c r="B3561" s="11" t="s">
        <v>886</v>
      </c>
      <c r="C3561" s="11" t="s">
        <v>449</v>
      </c>
      <c r="D3561" s="11" t="s">
        <v>165</v>
      </c>
      <c r="E3561" s="12">
        <v>2025.0</v>
      </c>
      <c r="F3561" s="11" t="s">
        <v>171</v>
      </c>
      <c r="G3561" s="11" t="s">
        <v>175</v>
      </c>
      <c r="H3561" s="11">
        <v>4.0</v>
      </c>
      <c r="I3561" s="13">
        <v>8.3</v>
      </c>
      <c r="J3561" s="11">
        <v>0.0</v>
      </c>
      <c r="K3561" s="13">
        <v>3.1</v>
      </c>
      <c r="L3561" s="13">
        <v>6.5</v>
      </c>
      <c r="M3561" s="11">
        <v>1.0</v>
      </c>
      <c r="N3561" s="14">
        <v>0.77</v>
      </c>
      <c r="O3561" s="13">
        <v>64.5</v>
      </c>
      <c r="P3561" s="13">
        <v>7.3</v>
      </c>
      <c r="Q3561" s="13">
        <v>16.3</v>
      </c>
      <c r="R3561" s="13">
        <v>11.7</v>
      </c>
      <c r="S3561" s="13">
        <v>3.3</v>
      </c>
      <c r="T3561" s="13">
        <v>2.8</v>
      </c>
      <c r="U3561" s="13">
        <v>1.6</v>
      </c>
      <c r="V3561" s="13">
        <v>78.0</v>
      </c>
      <c r="W3561" s="11" t="str">
        <f t="shared" si="1"/>
        <v>Benchmark|Sabadell|Operations|2025</v>
      </c>
      <c r="X3561" s="15">
        <f>(MAX(0,MIN(1,1-(K3561-scaling_params!$B$2)/(scaling_params!$C$2-scaling_params!$B$2)))+MAX(0,MIN(1,(L3561-scaling_params!$B$3)/(scaling_params!$C$3-scaling_params!$B$3))))/2</f>
        <v>0.4073529412</v>
      </c>
      <c r="Y3561" s="15">
        <f>(MAX(0,MIN(1,(M3561-scaling_params!$B$4)/(scaling_params!$C$4-scaling_params!$B$4)))+MAX(0,MIN(1,(N3561-scaling_params!$B$5)/(scaling_params!$C$5-scaling_params!$B$5))))/2</f>
        <v>0.4785714286</v>
      </c>
      <c r="Z3561" s="15">
        <f>(MAX(0,MIN(1,(O3561-scaling_params!$B$6)/(scaling_params!$C$6-scaling_params!$B$6)))+MAX(0,MIN(1,1-(P3561-scaling_params!$B$7)/(scaling_params!$C$7-scaling_params!$B$7)))+MAX(0,MIN(1,(T3561-scaling_params!$B$11)/(scaling_params!$C$11-scaling_params!$B$11))))/3</f>
        <v>0.4253437313</v>
      </c>
      <c r="AA3561" s="15">
        <f>(MAX(0,MIN(1,1-(Q3561-scaling_params!$B$8)/(scaling_params!$C$8-scaling_params!$B$8)))+MAX(0,MIN(1,(R3561-scaling_params!$B$9)/(scaling_params!$C$9-scaling_params!$B$9)))+MAX(0,MIN(1,(S3561-scaling_params!$B$10)/(scaling_params!$C$10-scaling_params!$B$10))))/3</f>
        <v>0.3768220176</v>
      </c>
      <c r="AB3561" s="15">
        <f>(MAX(0,MIN(1,(U3561-scaling_params!$B$12)/(scaling_params!$C$12-scaling_params!$B$12)))+MAX(0,MIN(1,(V3561-scaling_params!$B$13)/(scaling_params!$C$13-scaling_params!$B$13))))/2</f>
        <v>0.4645454545</v>
      </c>
      <c r="AC3561" s="13">
        <f>(scaling_params!$G$2*X3561+scaling_params!$G$3*Y3561+scaling_params!$G$4*Z3561+scaling_params!$G$5*AA3561+scaling_params!$G$6*AB3561)*100</f>
        <v>42.92850425</v>
      </c>
      <c r="AD3561" s="11" t="s">
        <v>684</v>
      </c>
      <c r="AE3561" s="11">
        <f t="shared" si="2"/>
        <v>1</v>
      </c>
    </row>
    <row r="3562" ht="15.75" customHeight="1">
      <c r="A3562" s="11" t="s">
        <v>966</v>
      </c>
      <c r="B3562" s="11" t="s">
        <v>886</v>
      </c>
      <c r="C3562" s="11" t="s">
        <v>449</v>
      </c>
      <c r="D3562" s="11" t="s">
        <v>181</v>
      </c>
      <c r="E3562" s="12">
        <v>2024.0</v>
      </c>
      <c r="F3562" s="11" t="s">
        <v>166</v>
      </c>
      <c r="G3562" s="11" t="s">
        <v>175</v>
      </c>
      <c r="H3562" s="11">
        <v>1.0</v>
      </c>
      <c r="I3562" s="13">
        <v>8.6</v>
      </c>
      <c r="J3562" s="11">
        <v>0.0</v>
      </c>
      <c r="K3562" s="13">
        <v>2.5</v>
      </c>
      <c r="L3562" s="13">
        <v>5.7</v>
      </c>
      <c r="M3562" s="11">
        <v>-28.0</v>
      </c>
      <c r="N3562" s="14">
        <v>0.73</v>
      </c>
      <c r="O3562" s="13">
        <v>66.3</v>
      </c>
      <c r="P3562" s="13">
        <v>7.4</v>
      </c>
      <c r="Q3562" s="13">
        <v>18.9</v>
      </c>
      <c r="R3562" s="13">
        <v>13.4</v>
      </c>
      <c r="S3562" s="13">
        <v>3.8</v>
      </c>
      <c r="T3562" s="13">
        <v>3.8</v>
      </c>
      <c r="U3562" s="13">
        <v>1.8</v>
      </c>
      <c r="V3562" s="13">
        <v>64.0</v>
      </c>
      <c r="W3562" s="11" t="str">
        <f t="shared" si="1"/>
        <v>Benchmark|Sabadell|Corporate|2024</v>
      </c>
      <c r="X3562" s="15">
        <f>(MAX(0,MIN(1,1-(K3562-scaling_params!$B$2)/(scaling_params!$C$2-scaling_params!$B$2)))+MAX(0,MIN(1,(L3562-scaling_params!$B$3)/(scaling_params!$C$3-scaling_params!$B$3))))/2</f>
        <v>0.4485294118</v>
      </c>
      <c r="Y3562" s="15">
        <f>(MAX(0,MIN(1,(M3562-scaling_params!$B$4)/(scaling_params!$C$4-scaling_params!$B$4)))+MAX(0,MIN(1,(N3562-scaling_params!$B$5)/(scaling_params!$C$5-scaling_params!$B$5))))/2</f>
        <v>0.2904761905</v>
      </c>
      <c r="Z3562" s="15">
        <f>(MAX(0,MIN(1,(O3562-scaling_params!$B$6)/(scaling_params!$C$6-scaling_params!$B$6)))+MAX(0,MIN(1,1-(P3562-scaling_params!$B$7)/(scaling_params!$C$7-scaling_params!$B$7)))+MAX(0,MIN(1,(T3562-scaling_params!$B$11)/(scaling_params!$C$11-scaling_params!$B$11))))/3</f>
        <v>0.5412757878</v>
      </c>
      <c r="AA3562" s="15">
        <f>(MAX(0,MIN(1,1-(Q3562-scaling_params!$B$8)/(scaling_params!$C$8-scaling_params!$B$8)))+MAX(0,MIN(1,(R3562-scaling_params!$B$9)/(scaling_params!$C$9-scaling_params!$B$9)))+MAX(0,MIN(1,(S3562-scaling_params!$B$10)/(scaling_params!$C$10-scaling_params!$B$10))))/3</f>
        <v>0.3990867348</v>
      </c>
      <c r="AB3562" s="15">
        <f>(MAX(0,MIN(1,(U3562-scaling_params!$B$12)/(scaling_params!$C$12-scaling_params!$B$12)))+MAX(0,MIN(1,(V3562-scaling_params!$B$13)/(scaling_params!$C$13-scaling_params!$B$13))))/2</f>
        <v>0.3872727273</v>
      </c>
      <c r="AC3562" s="13">
        <f>(scaling_params!$G$2*X3562+scaling_params!$G$3*Y3562+scaling_params!$G$4*Z3562+scaling_params!$G$5*AA3562+scaling_params!$G$6*AB3562)*100</f>
        <v>41.68035738</v>
      </c>
      <c r="AD3562" s="11" t="s">
        <v>684</v>
      </c>
      <c r="AE3562" s="11">
        <f t="shared" si="2"/>
        <v>1</v>
      </c>
    </row>
    <row r="3563" ht="15.75" customHeight="1">
      <c r="A3563" s="11" t="s">
        <v>966</v>
      </c>
      <c r="B3563" s="11" t="s">
        <v>886</v>
      </c>
      <c r="C3563" s="11" t="s">
        <v>449</v>
      </c>
      <c r="D3563" s="11" t="s">
        <v>181</v>
      </c>
      <c r="E3563" s="12">
        <v>2025.0</v>
      </c>
      <c r="F3563" s="11" t="s">
        <v>166</v>
      </c>
      <c r="G3563" s="11" t="s">
        <v>175</v>
      </c>
      <c r="H3563" s="11">
        <v>1.0</v>
      </c>
      <c r="I3563" s="13">
        <v>8.3</v>
      </c>
      <c r="J3563" s="11">
        <v>0.0</v>
      </c>
      <c r="K3563" s="13">
        <v>3.4</v>
      </c>
      <c r="L3563" s="13">
        <v>7.7</v>
      </c>
      <c r="M3563" s="11">
        <v>36.0</v>
      </c>
      <c r="N3563" s="14">
        <v>0.86</v>
      </c>
      <c r="O3563" s="13">
        <v>65.9</v>
      </c>
      <c r="P3563" s="13">
        <v>8.3</v>
      </c>
      <c r="Q3563" s="13">
        <v>16.5</v>
      </c>
      <c r="R3563" s="13">
        <v>12.8</v>
      </c>
      <c r="S3563" s="13">
        <v>4.4</v>
      </c>
      <c r="T3563" s="13">
        <v>4.1</v>
      </c>
      <c r="U3563" s="13">
        <v>1.4</v>
      </c>
      <c r="V3563" s="13">
        <v>79.4</v>
      </c>
      <c r="W3563" s="11" t="str">
        <f t="shared" si="1"/>
        <v>Benchmark|Sabadell|Corporate|2025</v>
      </c>
      <c r="X3563" s="15">
        <f>(MAX(0,MIN(1,1-(K3563-scaling_params!$B$2)/(scaling_params!$C$2-scaling_params!$B$2)))+MAX(0,MIN(1,(L3563-scaling_params!$B$3)/(scaling_params!$C$3-scaling_params!$B$3))))/2</f>
        <v>0.4455882353</v>
      </c>
      <c r="Y3563" s="15">
        <f>(MAX(0,MIN(1,(M3563-scaling_params!$B$4)/(scaling_params!$C$4-scaling_params!$B$4)))+MAX(0,MIN(1,(N3563-scaling_params!$B$5)/(scaling_params!$C$5-scaling_params!$B$5))))/2</f>
        <v>0.7577380952</v>
      </c>
      <c r="Z3563" s="15">
        <f>(MAX(0,MIN(1,(O3563-scaling_params!$B$6)/(scaling_params!$C$6-scaling_params!$B$6)))+MAX(0,MIN(1,1-(P3563-scaling_params!$B$7)/(scaling_params!$C$7-scaling_params!$B$7)))+MAX(0,MIN(1,(T3563-scaling_params!$B$11)/(scaling_params!$C$11-scaling_params!$B$11))))/3</f>
        <v>0.4821654752</v>
      </c>
      <c r="AA3563" s="15">
        <f>(MAX(0,MIN(1,1-(Q3563-scaling_params!$B$8)/(scaling_params!$C$8-scaling_params!$B$8)))+MAX(0,MIN(1,(R3563-scaling_params!$B$9)/(scaling_params!$C$9-scaling_params!$B$9)))+MAX(0,MIN(1,(S3563-scaling_params!$B$10)/(scaling_params!$C$10-scaling_params!$B$10))))/3</f>
        <v>0.5235028994</v>
      </c>
      <c r="AB3563" s="15">
        <f>(MAX(0,MIN(1,(U3563-scaling_params!$B$12)/(scaling_params!$C$12-scaling_params!$B$12)))+MAX(0,MIN(1,(V3563-scaling_params!$B$13)/(scaling_params!$C$13-scaling_params!$B$13))))/2</f>
        <v>0.4272727273</v>
      </c>
      <c r="AC3563" s="13">
        <f>(scaling_params!$G$2*X3563+scaling_params!$G$3*Y3563+scaling_params!$G$4*Z3563+scaling_params!$G$5*AA3563+scaling_params!$G$6*AB3563)*100</f>
        <v>53.86452665</v>
      </c>
      <c r="AD3563" s="11" t="s">
        <v>684</v>
      </c>
      <c r="AE3563" s="11">
        <f t="shared" si="2"/>
        <v>1</v>
      </c>
    </row>
    <row r="3564" ht="15.75" customHeight="1">
      <c r="A3564" s="11" t="s">
        <v>967</v>
      </c>
      <c r="B3564" s="11" t="s">
        <v>886</v>
      </c>
      <c r="C3564" s="11" t="s">
        <v>449</v>
      </c>
      <c r="D3564" s="11" t="s">
        <v>177</v>
      </c>
      <c r="E3564" s="12">
        <v>2024.0</v>
      </c>
      <c r="F3564" s="11" t="s">
        <v>166</v>
      </c>
      <c r="G3564" s="11" t="s">
        <v>175</v>
      </c>
      <c r="H3564" s="11">
        <v>2.0</v>
      </c>
      <c r="I3564" s="13">
        <v>8.6</v>
      </c>
      <c r="J3564" s="11">
        <v>0.0</v>
      </c>
      <c r="K3564" s="13">
        <v>3.0</v>
      </c>
      <c r="L3564" s="13">
        <v>6.1</v>
      </c>
      <c r="M3564" s="11">
        <v>-10.0</v>
      </c>
      <c r="N3564" s="14">
        <v>0.81</v>
      </c>
      <c r="O3564" s="13">
        <v>70.7</v>
      </c>
      <c r="P3564" s="13">
        <v>7.3</v>
      </c>
      <c r="Q3564" s="13">
        <v>15.6</v>
      </c>
      <c r="R3564" s="13">
        <v>10.9</v>
      </c>
      <c r="S3564" s="13">
        <v>3.8</v>
      </c>
      <c r="T3564" s="13">
        <v>3.3</v>
      </c>
      <c r="U3564" s="13">
        <v>1.7</v>
      </c>
      <c r="V3564" s="13">
        <v>71.2</v>
      </c>
      <c r="W3564" s="11" t="str">
        <f t="shared" si="1"/>
        <v>Benchmark|Sabadell|Retail|2024</v>
      </c>
      <c r="X3564" s="15">
        <f>(MAX(0,MIN(1,1-(K3564-scaling_params!$B$2)/(scaling_params!$C$2-scaling_params!$B$2)))+MAX(0,MIN(1,(L3564-scaling_params!$B$3)/(scaling_params!$C$3-scaling_params!$B$3))))/2</f>
        <v>0.3946078431</v>
      </c>
      <c r="Y3564" s="15">
        <f>(MAX(0,MIN(1,(M3564-scaling_params!$B$4)/(scaling_params!$C$4-scaling_params!$B$4)))+MAX(0,MIN(1,(N3564-scaling_params!$B$5)/(scaling_params!$C$5-scaling_params!$B$5))))/2</f>
        <v>0.4761904762</v>
      </c>
      <c r="Z3564" s="15">
        <f>(MAX(0,MIN(1,(O3564-scaling_params!$B$6)/(scaling_params!$C$6-scaling_params!$B$6)))+MAX(0,MIN(1,1-(P3564-scaling_params!$B$7)/(scaling_params!$C$7-scaling_params!$B$7)))+MAX(0,MIN(1,(T3564-scaling_params!$B$11)/(scaling_params!$C$11-scaling_params!$B$11))))/3</f>
        <v>0.5752730099</v>
      </c>
      <c r="AA3564" s="15">
        <f>(MAX(0,MIN(1,1-(Q3564-scaling_params!$B$8)/(scaling_params!$C$8-scaling_params!$B$8)))+MAX(0,MIN(1,(R3564-scaling_params!$B$9)/(scaling_params!$C$9-scaling_params!$B$9)))+MAX(0,MIN(1,(S3564-scaling_params!$B$10)/(scaling_params!$C$10-scaling_params!$B$10))))/3</f>
        <v>0.4186015027</v>
      </c>
      <c r="AB3564" s="15">
        <f>(MAX(0,MIN(1,(U3564-scaling_params!$B$12)/(scaling_params!$C$12-scaling_params!$B$12)))+MAX(0,MIN(1,(V3564-scaling_params!$B$13)/(scaling_params!$C$13-scaling_params!$B$13))))/2</f>
        <v>0.4277272727</v>
      </c>
      <c r="AC3564" s="13">
        <f>(scaling_params!$G$2*X3564+scaling_params!$G$3*Y3564+scaling_params!$G$4*Z3564+scaling_params!$G$5*AA3564+scaling_params!$G$6*AB3564)*100</f>
        <v>46.3972445</v>
      </c>
      <c r="AD3564" s="11" t="s">
        <v>684</v>
      </c>
      <c r="AE3564" s="11">
        <f t="shared" si="2"/>
        <v>1</v>
      </c>
    </row>
    <row r="3565" ht="15.75" customHeight="1">
      <c r="A3565" s="11" t="s">
        <v>967</v>
      </c>
      <c r="B3565" s="11" t="s">
        <v>886</v>
      </c>
      <c r="C3565" s="11" t="s">
        <v>449</v>
      </c>
      <c r="D3565" s="11" t="s">
        <v>177</v>
      </c>
      <c r="E3565" s="12">
        <v>2025.0</v>
      </c>
      <c r="F3565" s="11" t="s">
        <v>166</v>
      </c>
      <c r="G3565" s="11" t="s">
        <v>175</v>
      </c>
      <c r="H3565" s="11">
        <v>2.0</v>
      </c>
      <c r="I3565" s="13">
        <v>8.3</v>
      </c>
      <c r="J3565" s="11">
        <v>0.0</v>
      </c>
      <c r="K3565" s="13">
        <v>3.4</v>
      </c>
      <c r="L3565" s="13">
        <v>6.8</v>
      </c>
      <c r="M3565" s="11">
        <v>-5.0</v>
      </c>
      <c r="N3565" s="14">
        <v>0.81</v>
      </c>
      <c r="O3565" s="13">
        <v>67.0</v>
      </c>
      <c r="P3565" s="13">
        <v>7.1</v>
      </c>
      <c r="Q3565" s="13">
        <v>14.2</v>
      </c>
      <c r="R3565" s="13">
        <v>12.9</v>
      </c>
      <c r="S3565" s="13">
        <v>3.3</v>
      </c>
      <c r="T3565" s="13">
        <v>3.8</v>
      </c>
      <c r="U3565" s="13">
        <v>1.5</v>
      </c>
      <c r="V3565" s="13">
        <v>67.1</v>
      </c>
      <c r="W3565" s="11" t="str">
        <f t="shared" si="1"/>
        <v>Benchmark|Sabadell|Retail|2025</v>
      </c>
      <c r="X3565" s="15">
        <f>(MAX(0,MIN(1,1-(K3565-scaling_params!$B$2)/(scaling_params!$C$2-scaling_params!$B$2)))+MAX(0,MIN(1,(L3565-scaling_params!$B$3)/(scaling_params!$C$3-scaling_params!$B$3))))/2</f>
        <v>0.3794117647</v>
      </c>
      <c r="Y3565" s="15">
        <f>(MAX(0,MIN(1,(M3565-scaling_params!$B$4)/(scaling_params!$C$4-scaling_params!$B$4)))+MAX(0,MIN(1,(N3565-scaling_params!$B$5)/(scaling_params!$C$5-scaling_params!$B$5))))/2</f>
        <v>0.5</v>
      </c>
      <c r="Z3565" s="15">
        <f>(MAX(0,MIN(1,(O3565-scaling_params!$B$6)/(scaling_params!$C$6-scaling_params!$B$6)))+MAX(0,MIN(1,1-(P3565-scaling_params!$B$7)/(scaling_params!$C$7-scaling_params!$B$7)))+MAX(0,MIN(1,(T3565-scaling_params!$B$11)/(scaling_params!$C$11-scaling_params!$B$11))))/3</f>
        <v>0.57985397</v>
      </c>
      <c r="AA3565" s="15">
        <f>(MAX(0,MIN(1,1-(Q3565-scaling_params!$B$8)/(scaling_params!$C$8-scaling_params!$B$8)))+MAX(0,MIN(1,(R3565-scaling_params!$B$9)/(scaling_params!$C$9-scaling_params!$B$9)))+MAX(0,MIN(1,(S3565-scaling_params!$B$10)/(scaling_params!$C$10-scaling_params!$B$10))))/3</f>
        <v>0.5070003836</v>
      </c>
      <c r="AB3565" s="15">
        <f>(MAX(0,MIN(1,(U3565-scaling_params!$B$12)/(scaling_params!$C$12-scaling_params!$B$12)))+MAX(0,MIN(1,(V3565-scaling_params!$B$13)/(scaling_params!$C$13-scaling_params!$B$13))))/2</f>
        <v>0.3404545455</v>
      </c>
      <c r="AC3565" s="13">
        <f>(scaling_params!$G$2*X3565+scaling_params!$G$3*Y3565+scaling_params!$G$4*Z3565+scaling_params!$G$5*AA3565+scaling_params!$G$6*AB3565)*100</f>
        <v>47.23331515</v>
      </c>
      <c r="AD3565" s="11" t="s">
        <v>684</v>
      </c>
      <c r="AE3565" s="11">
        <f t="shared" si="2"/>
        <v>1</v>
      </c>
    </row>
    <row r="3566" ht="15.75" customHeight="1">
      <c r="A3566" s="11" t="s">
        <v>968</v>
      </c>
      <c r="B3566" s="11" t="s">
        <v>886</v>
      </c>
      <c r="C3566" s="11" t="s">
        <v>449</v>
      </c>
      <c r="D3566" s="11" t="s">
        <v>174</v>
      </c>
      <c r="E3566" s="12">
        <v>2024.0</v>
      </c>
      <c r="F3566" s="11" t="s">
        <v>171</v>
      </c>
      <c r="G3566" s="11" t="s">
        <v>172</v>
      </c>
      <c r="H3566" s="11">
        <v>3.0</v>
      </c>
      <c r="I3566" s="13">
        <v>8.6</v>
      </c>
      <c r="J3566" s="11">
        <v>0.0</v>
      </c>
      <c r="K3566" s="13">
        <v>3.5</v>
      </c>
      <c r="L3566" s="13">
        <v>6.7</v>
      </c>
      <c r="M3566" s="11">
        <v>2.0</v>
      </c>
      <c r="N3566" s="14">
        <v>0.81</v>
      </c>
      <c r="O3566" s="13">
        <v>56.6</v>
      </c>
      <c r="P3566" s="13">
        <v>8.0</v>
      </c>
      <c r="Q3566" s="13">
        <v>18.2</v>
      </c>
      <c r="R3566" s="13">
        <v>10.4</v>
      </c>
      <c r="S3566" s="13">
        <v>4.2</v>
      </c>
      <c r="T3566" s="13">
        <v>4.2</v>
      </c>
      <c r="U3566" s="13">
        <v>1.0</v>
      </c>
      <c r="V3566" s="13">
        <v>71.4</v>
      </c>
      <c r="W3566" s="11" t="str">
        <f t="shared" si="1"/>
        <v>Benchmark|Sabadell|Digital|2024</v>
      </c>
      <c r="X3566" s="15">
        <f>(MAX(0,MIN(1,1-(K3566-scaling_params!$B$2)/(scaling_params!$C$2-scaling_params!$B$2)))+MAX(0,MIN(1,(L3566-scaling_params!$B$3)/(scaling_params!$C$3-scaling_params!$B$3))))/2</f>
        <v>0.3553921569</v>
      </c>
      <c r="Y3566" s="15">
        <f>(MAX(0,MIN(1,(M3566-scaling_params!$B$4)/(scaling_params!$C$4-scaling_params!$B$4)))+MAX(0,MIN(1,(N3566-scaling_params!$B$5)/(scaling_params!$C$5-scaling_params!$B$5))))/2</f>
        <v>0.5333333333</v>
      </c>
      <c r="Z3566" s="15">
        <f>(MAX(0,MIN(1,(O3566-scaling_params!$B$6)/(scaling_params!$C$6-scaling_params!$B$6)))+MAX(0,MIN(1,1-(P3566-scaling_params!$B$7)/(scaling_params!$C$7-scaling_params!$B$7)))+MAX(0,MIN(1,(T3566-scaling_params!$B$11)/(scaling_params!$C$11-scaling_params!$B$11))))/3</f>
        <v>0.3652509653</v>
      </c>
      <c r="AA3566" s="15">
        <f>(MAX(0,MIN(1,1-(Q3566-scaling_params!$B$8)/(scaling_params!$C$8-scaling_params!$B$8)))+MAX(0,MIN(1,(R3566-scaling_params!$B$9)/(scaling_params!$C$9-scaling_params!$B$9)))+MAX(0,MIN(1,(S3566-scaling_params!$B$10)/(scaling_params!$C$10-scaling_params!$B$10))))/3</f>
        <v>0.3382352941</v>
      </c>
      <c r="AB3566" s="15">
        <f>(MAX(0,MIN(1,(U3566-scaling_params!$B$12)/(scaling_params!$C$12-scaling_params!$B$12)))+MAX(0,MIN(1,(V3566-scaling_params!$B$13)/(scaling_params!$C$13-scaling_params!$B$13))))/2</f>
        <v>0.2545454545</v>
      </c>
      <c r="AC3566" s="13">
        <f>(scaling_params!$G$2*X3566+scaling_params!$G$3*Y3566+scaling_params!$G$4*Z3566+scaling_params!$G$5*AA3566+scaling_params!$G$6*AB3566)*100</f>
        <v>38.42502424</v>
      </c>
      <c r="AD3566" s="11" t="s">
        <v>684</v>
      </c>
      <c r="AE3566" s="11">
        <f t="shared" si="2"/>
        <v>1</v>
      </c>
    </row>
    <row r="3567" ht="15.75" customHeight="1">
      <c r="A3567" s="11" t="s">
        <v>968</v>
      </c>
      <c r="B3567" s="11" t="s">
        <v>886</v>
      </c>
      <c r="C3567" s="11" t="s">
        <v>449</v>
      </c>
      <c r="D3567" s="11" t="s">
        <v>174</v>
      </c>
      <c r="E3567" s="12">
        <v>2025.0</v>
      </c>
      <c r="F3567" s="11" t="s">
        <v>171</v>
      </c>
      <c r="G3567" s="11" t="s">
        <v>172</v>
      </c>
      <c r="H3567" s="11">
        <v>3.0</v>
      </c>
      <c r="I3567" s="13">
        <v>8.3</v>
      </c>
      <c r="J3567" s="11">
        <v>0.0</v>
      </c>
      <c r="K3567" s="13">
        <v>4.0</v>
      </c>
      <c r="L3567" s="13">
        <v>6.9</v>
      </c>
      <c r="M3567" s="11">
        <v>6.0</v>
      </c>
      <c r="N3567" s="14">
        <v>0.76</v>
      </c>
      <c r="O3567" s="13">
        <v>65.0</v>
      </c>
      <c r="P3567" s="13">
        <v>9.2</v>
      </c>
      <c r="Q3567" s="13">
        <v>20.3</v>
      </c>
      <c r="R3567" s="13">
        <v>11.5</v>
      </c>
      <c r="S3567" s="13">
        <v>3.7</v>
      </c>
      <c r="T3567" s="13">
        <v>4.0</v>
      </c>
      <c r="U3567" s="13">
        <v>1.6</v>
      </c>
      <c r="V3567" s="13">
        <v>75.5</v>
      </c>
      <c r="W3567" s="11" t="str">
        <f t="shared" si="1"/>
        <v>Benchmark|Sabadell|Digital|2025</v>
      </c>
      <c r="X3567" s="15">
        <f>(MAX(0,MIN(1,1-(K3567-scaling_params!$B$2)/(scaling_params!$C$2-scaling_params!$B$2)))+MAX(0,MIN(1,(L3567-scaling_params!$B$3)/(scaling_params!$C$3-scaling_params!$B$3))))/2</f>
        <v>0.2867647059</v>
      </c>
      <c r="Y3567" s="15">
        <f>(MAX(0,MIN(1,(M3567-scaling_params!$B$4)/(scaling_params!$C$4-scaling_params!$B$4)))+MAX(0,MIN(1,(N3567-scaling_params!$B$5)/(scaling_params!$C$5-scaling_params!$B$5))))/2</f>
        <v>0.4898809524</v>
      </c>
      <c r="Z3567" s="15">
        <f>(MAX(0,MIN(1,(O3567-scaling_params!$B$6)/(scaling_params!$C$6-scaling_params!$B$6)))+MAX(0,MIN(1,1-(P3567-scaling_params!$B$7)/(scaling_params!$C$7-scaling_params!$B$7)))+MAX(0,MIN(1,(T3567-scaling_params!$B$11)/(scaling_params!$C$11-scaling_params!$B$11))))/3</f>
        <v>0.3767090995</v>
      </c>
      <c r="AA3567" s="15">
        <f>(MAX(0,MIN(1,1-(Q3567-scaling_params!$B$8)/(scaling_params!$C$8-scaling_params!$B$8)))+MAX(0,MIN(1,(R3567-scaling_params!$B$9)/(scaling_params!$C$9-scaling_params!$B$9)))+MAX(0,MIN(1,(S3567-scaling_params!$B$10)/(scaling_params!$C$10-scaling_params!$B$10))))/3</f>
        <v>0.2560837338</v>
      </c>
      <c r="AB3567" s="15">
        <f>(MAX(0,MIN(1,(U3567-scaling_params!$B$12)/(scaling_params!$C$12-scaling_params!$B$12)))+MAX(0,MIN(1,(V3567-scaling_params!$B$13)/(scaling_params!$C$13-scaling_params!$B$13))))/2</f>
        <v>0.4418181818</v>
      </c>
      <c r="AC3567" s="13">
        <f>(scaling_params!$G$2*X3567+scaling_params!$G$3*Y3567+scaling_params!$G$4*Z3567+scaling_params!$G$5*AA3567+scaling_params!$G$6*AB3567)*100</f>
        <v>36.82436507</v>
      </c>
      <c r="AD3567" s="11" t="s">
        <v>684</v>
      </c>
      <c r="AE3567" s="11">
        <f t="shared" si="2"/>
        <v>1</v>
      </c>
    </row>
    <row r="3568" ht="15.75" customHeight="1">
      <c r="A3568" s="11" t="s">
        <v>969</v>
      </c>
      <c r="B3568" s="11" t="s">
        <v>886</v>
      </c>
      <c r="C3568" s="11" t="s">
        <v>449</v>
      </c>
      <c r="D3568" s="11" t="s">
        <v>165</v>
      </c>
      <c r="E3568" s="12">
        <v>2024.0</v>
      </c>
      <c r="F3568" s="11" t="s">
        <v>166</v>
      </c>
      <c r="G3568" s="11" t="s">
        <v>172</v>
      </c>
      <c r="H3568" s="11">
        <v>2.0</v>
      </c>
      <c r="I3568" s="13">
        <v>8.6</v>
      </c>
      <c r="J3568" s="11">
        <v>0.0</v>
      </c>
      <c r="K3568" s="13">
        <v>3.5</v>
      </c>
      <c r="L3568" s="13">
        <v>4.9</v>
      </c>
      <c r="M3568" s="11">
        <v>-17.0</v>
      </c>
      <c r="N3568" s="14">
        <v>0.71</v>
      </c>
      <c r="O3568" s="13">
        <v>65.4</v>
      </c>
      <c r="P3568" s="13">
        <v>7.5</v>
      </c>
      <c r="Q3568" s="13">
        <v>18.4</v>
      </c>
      <c r="R3568" s="13">
        <v>12.8</v>
      </c>
      <c r="S3568" s="13">
        <v>2.7</v>
      </c>
      <c r="T3568" s="13">
        <v>1.5</v>
      </c>
      <c r="U3568" s="13">
        <v>1.4</v>
      </c>
      <c r="V3568" s="13">
        <v>61.7</v>
      </c>
      <c r="W3568" s="11" t="str">
        <f t="shared" si="1"/>
        <v>Benchmark|Sabadell|Operations|2024</v>
      </c>
      <c r="X3568" s="15">
        <f>(MAX(0,MIN(1,1-(K3568-scaling_params!$B$2)/(scaling_params!$C$2-scaling_params!$B$2)))+MAX(0,MIN(1,(L3568-scaling_params!$B$3)/(scaling_params!$C$3-scaling_params!$B$3))))/2</f>
        <v>0.2230392157</v>
      </c>
      <c r="Y3568" s="15">
        <f>(MAX(0,MIN(1,(M3568-scaling_params!$B$4)/(scaling_params!$C$4-scaling_params!$B$4)))+MAX(0,MIN(1,(N3568-scaling_params!$B$5)/(scaling_params!$C$5-scaling_params!$B$5))))/2</f>
        <v>0.3178571429</v>
      </c>
      <c r="Z3568" s="15">
        <f>(MAX(0,MIN(1,(O3568-scaling_params!$B$6)/(scaling_params!$C$6-scaling_params!$B$6)))+MAX(0,MIN(1,1-(P3568-scaling_params!$B$7)/(scaling_params!$C$7-scaling_params!$B$7)))+MAX(0,MIN(1,(T3568-scaling_params!$B$11)/(scaling_params!$C$11-scaling_params!$B$11))))/3</f>
        <v>0.2983676746</v>
      </c>
      <c r="AA3568" s="15">
        <f>(MAX(0,MIN(1,1-(Q3568-scaling_params!$B$8)/(scaling_params!$C$8-scaling_params!$B$8)))+MAX(0,MIN(1,(R3568-scaling_params!$B$9)/(scaling_params!$C$9-scaling_params!$B$9)))+MAX(0,MIN(1,(S3568-scaling_params!$B$10)/(scaling_params!$C$10-scaling_params!$B$10))))/3</f>
        <v>0.2848665358</v>
      </c>
      <c r="AB3568" s="15">
        <f>(MAX(0,MIN(1,(U3568-scaling_params!$B$12)/(scaling_params!$C$12-scaling_params!$B$12)))+MAX(0,MIN(1,(V3568-scaling_params!$B$13)/(scaling_params!$C$13-scaling_params!$B$13))))/2</f>
        <v>0.2663636364</v>
      </c>
      <c r="AC3568" s="13">
        <f>(scaling_params!$G$2*X3568+scaling_params!$G$3*Y3568+scaling_params!$G$4*Z3568+scaling_params!$G$5*AA3568+scaling_params!$G$6*AB3568)*100</f>
        <v>27.87944672</v>
      </c>
      <c r="AD3568" s="11" t="s">
        <v>684</v>
      </c>
      <c r="AE3568" s="11">
        <f t="shared" si="2"/>
        <v>1</v>
      </c>
    </row>
    <row r="3569" ht="15.75" customHeight="1">
      <c r="A3569" s="11" t="s">
        <v>969</v>
      </c>
      <c r="B3569" s="11" t="s">
        <v>886</v>
      </c>
      <c r="C3569" s="11" t="s">
        <v>449</v>
      </c>
      <c r="D3569" s="11" t="s">
        <v>165</v>
      </c>
      <c r="E3569" s="12">
        <v>2025.0</v>
      </c>
      <c r="F3569" s="11" t="s">
        <v>166</v>
      </c>
      <c r="G3569" s="11" t="s">
        <v>172</v>
      </c>
      <c r="H3569" s="11">
        <v>2.0</v>
      </c>
      <c r="I3569" s="13">
        <v>8.3</v>
      </c>
      <c r="J3569" s="11">
        <v>0.0</v>
      </c>
      <c r="K3569" s="13">
        <v>3.1</v>
      </c>
      <c r="L3569" s="13">
        <v>5.1</v>
      </c>
      <c r="M3569" s="11">
        <v>-11.0</v>
      </c>
      <c r="N3569" s="14">
        <v>0.72</v>
      </c>
      <c r="O3569" s="13">
        <v>64.5</v>
      </c>
      <c r="P3569" s="13">
        <v>7.3</v>
      </c>
      <c r="Q3569" s="13">
        <v>16.3</v>
      </c>
      <c r="R3569" s="13">
        <v>11.7</v>
      </c>
      <c r="S3569" s="13">
        <v>2.8</v>
      </c>
      <c r="T3569" s="13">
        <v>2.4</v>
      </c>
      <c r="U3569" s="13">
        <v>1.6</v>
      </c>
      <c r="V3569" s="13">
        <v>59.1</v>
      </c>
      <c r="W3569" s="11" t="str">
        <f t="shared" si="1"/>
        <v>Benchmark|Sabadell|Operations|2025</v>
      </c>
      <c r="X3569" s="15">
        <f>(MAX(0,MIN(1,1-(K3569-scaling_params!$B$2)/(scaling_params!$C$2-scaling_params!$B$2)))+MAX(0,MIN(1,(L3569-scaling_params!$B$3)/(scaling_params!$C$3-scaling_params!$B$3))))/2</f>
        <v>0.3044117647</v>
      </c>
      <c r="Y3569" s="15">
        <f>(MAX(0,MIN(1,(M3569-scaling_params!$B$4)/(scaling_params!$C$4-scaling_params!$B$4)))+MAX(0,MIN(1,(N3569-scaling_params!$B$5)/(scaling_params!$C$5-scaling_params!$B$5))))/2</f>
        <v>0.3589285714</v>
      </c>
      <c r="Z3569" s="15">
        <f>(MAX(0,MIN(1,(O3569-scaling_params!$B$6)/(scaling_params!$C$6-scaling_params!$B$6)))+MAX(0,MIN(1,1-(P3569-scaling_params!$B$7)/(scaling_params!$C$7-scaling_params!$B$7)))+MAX(0,MIN(1,(T3569-scaling_params!$B$11)/(scaling_params!$C$11-scaling_params!$B$11))))/3</f>
        <v>0.3872484932</v>
      </c>
      <c r="AA3569" s="15">
        <f>(MAX(0,MIN(1,1-(Q3569-scaling_params!$B$8)/(scaling_params!$C$8-scaling_params!$B$8)))+MAX(0,MIN(1,(R3569-scaling_params!$B$9)/(scaling_params!$C$9-scaling_params!$B$9)))+MAX(0,MIN(1,(S3569-scaling_params!$B$10)/(scaling_params!$C$10-scaling_params!$B$10))))/3</f>
        <v>0.3278024098</v>
      </c>
      <c r="AB3569" s="15">
        <f>(MAX(0,MIN(1,(U3569-scaling_params!$B$12)/(scaling_params!$C$12-scaling_params!$B$12)))+MAX(0,MIN(1,(V3569-scaling_params!$B$13)/(scaling_params!$C$13-scaling_params!$B$13))))/2</f>
        <v>0.2927272727</v>
      </c>
      <c r="AC3569" s="13">
        <f>(scaling_params!$G$2*X3569+scaling_params!$G$3*Y3569+scaling_params!$G$4*Z3569+scaling_params!$G$5*AA3569+scaling_params!$G$6*AB3569)*100</f>
        <v>33.91234172</v>
      </c>
      <c r="AD3569" s="11" t="s">
        <v>684</v>
      </c>
      <c r="AE3569" s="11">
        <f t="shared" si="2"/>
        <v>1</v>
      </c>
    </row>
    <row r="3570" ht="15.75" customHeight="1">
      <c r="A3570" s="11" t="s">
        <v>970</v>
      </c>
      <c r="B3570" s="11" t="s">
        <v>886</v>
      </c>
      <c r="C3570" s="11" t="s">
        <v>449</v>
      </c>
      <c r="D3570" s="11" t="s">
        <v>165</v>
      </c>
      <c r="E3570" s="12">
        <v>2024.0</v>
      </c>
      <c r="F3570" s="11" t="s">
        <v>166</v>
      </c>
      <c r="G3570" s="11" t="s">
        <v>167</v>
      </c>
      <c r="H3570" s="11">
        <v>1.0</v>
      </c>
      <c r="I3570" s="13">
        <v>8.6</v>
      </c>
      <c r="J3570" s="11">
        <v>0.0</v>
      </c>
      <c r="K3570" s="13">
        <v>3.5</v>
      </c>
      <c r="L3570" s="13">
        <v>5.8</v>
      </c>
      <c r="M3570" s="11">
        <v>-25.0</v>
      </c>
      <c r="N3570" s="14">
        <v>0.7</v>
      </c>
      <c r="O3570" s="13">
        <v>65.4</v>
      </c>
      <c r="P3570" s="13">
        <v>7.5</v>
      </c>
      <c r="Q3570" s="13">
        <v>18.4</v>
      </c>
      <c r="R3570" s="13">
        <v>12.8</v>
      </c>
      <c r="S3570" s="13">
        <v>2.9</v>
      </c>
      <c r="T3570" s="13">
        <v>3.1</v>
      </c>
      <c r="U3570" s="13">
        <v>1.4</v>
      </c>
      <c r="V3570" s="13">
        <v>57.8</v>
      </c>
      <c r="W3570" s="11" t="str">
        <f t="shared" si="1"/>
        <v>Benchmark|Sabadell|Operations|2024</v>
      </c>
      <c r="X3570" s="15">
        <f>(MAX(0,MIN(1,1-(K3570-scaling_params!$B$2)/(scaling_params!$C$2-scaling_params!$B$2)))+MAX(0,MIN(1,(L3570-scaling_params!$B$3)/(scaling_params!$C$3-scaling_params!$B$3))))/2</f>
        <v>0.2892156863</v>
      </c>
      <c r="Y3570" s="15">
        <f>(MAX(0,MIN(1,(M3570-scaling_params!$B$4)/(scaling_params!$C$4-scaling_params!$B$4)))+MAX(0,MIN(1,(N3570-scaling_params!$B$5)/(scaling_params!$C$5-scaling_params!$B$5))))/2</f>
        <v>0.2672619048</v>
      </c>
      <c r="Z3570" s="15">
        <f>(MAX(0,MIN(1,(O3570-scaling_params!$B$6)/(scaling_params!$C$6-scaling_params!$B$6)))+MAX(0,MIN(1,1-(P3570-scaling_params!$B$7)/(scaling_params!$C$7-scaling_params!$B$7)))+MAX(0,MIN(1,(T3570-scaling_params!$B$11)/(scaling_params!$C$11-scaling_params!$B$11))))/3</f>
        <v>0.450748627</v>
      </c>
      <c r="AA3570" s="15">
        <f>(MAX(0,MIN(1,1-(Q3570-scaling_params!$B$8)/(scaling_params!$C$8-scaling_params!$B$8)))+MAX(0,MIN(1,(R3570-scaling_params!$B$9)/(scaling_params!$C$9-scaling_params!$B$9)))+MAX(0,MIN(1,(S3570-scaling_params!$B$10)/(scaling_params!$C$10-scaling_params!$B$10))))/3</f>
        <v>0.3044743789</v>
      </c>
      <c r="AB3570" s="15">
        <f>(MAX(0,MIN(1,(U3570-scaling_params!$B$12)/(scaling_params!$C$12-scaling_params!$B$12)))+MAX(0,MIN(1,(V3570-scaling_params!$B$13)/(scaling_params!$C$13-scaling_params!$B$13))))/2</f>
        <v>0.2309090909</v>
      </c>
      <c r="AC3570" s="13">
        <f>(scaling_params!$G$2*X3570+scaling_params!$G$3*Y3570+scaling_params!$G$4*Z3570+scaling_params!$G$5*AA3570+scaling_params!$G$6*AB3570)*100</f>
        <v>31.75329247</v>
      </c>
      <c r="AD3570" s="11" t="s">
        <v>684</v>
      </c>
      <c r="AE3570" s="11">
        <f t="shared" si="2"/>
        <v>1</v>
      </c>
    </row>
    <row r="3571" ht="15.75" customHeight="1">
      <c r="A3571" s="11" t="s">
        <v>970</v>
      </c>
      <c r="B3571" s="11" t="s">
        <v>886</v>
      </c>
      <c r="C3571" s="11" t="s">
        <v>449</v>
      </c>
      <c r="D3571" s="11" t="s">
        <v>165</v>
      </c>
      <c r="E3571" s="12">
        <v>2025.0</v>
      </c>
      <c r="F3571" s="11" t="s">
        <v>166</v>
      </c>
      <c r="G3571" s="11" t="s">
        <v>167</v>
      </c>
      <c r="H3571" s="11">
        <v>1.0</v>
      </c>
      <c r="I3571" s="13">
        <v>8.3</v>
      </c>
      <c r="J3571" s="11">
        <v>0.0</v>
      </c>
      <c r="K3571" s="13">
        <v>3.1</v>
      </c>
      <c r="L3571" s="13">
        <v>5.5</v>
      </c>
      <c r="M3571" s="11">
        <v>9.0</v>
      </c>
      <c r="N3571" s="14">
        <v>0.7</v>
      </c>
      <c r="O3571" s="13">
        <v>64.5</v>
      </c>
      <c r="P3571" s="13">
        <v>7.3</v>
      </c>
      <c r="Q3571" s="13">
        <v>16.3</v>
      </c>
      <c r="R3571" s="13">
        <v>11.7</v>
      </c>
      <c r="S3571" s="13">
        <v>3.2</v>
      </c>
      <c r="T3571" s="13">
        <v>2.8</v>
      </c>
      <c r="U3571" s="13">
        <v>1.6</v>
      </c>
      <c r="V3571" s="13">
        <v>58.0</v>
      </c>
      <c r="W3571" s="11" t="str">
        <f t="shared" si="1"/>
        <v>Benchmark|Sabadell|Operations|2025</v>
      </c>
      <c r="X3571" s="15">
        <f>(MAX(0,MIN(1,1-(K3571-scaling_params!$B$2)/(scaling_params!$C$2-scaling_params!$B$2)))+MAX(0,MIN(1,(L3571-scaling_params!$B$3)/(scaling_params!$C$3-scaling_params!$B$3))))/2</f>
        <v>0.3338235294</v>
      </c>
      <c r="Y3571" s="15">
        <f>(MAX(0,MIN(1,(M3571-scaling_params!$B$4)/(scaling_params!$C$4-scaling_params!$B$4)))+MAX(0,MIN(1,(N3571-scaling_params!$B$5)/(scaling_params!$C$5-scaling_params!$B$5))))/2</f>
        <v>0.4291666667</v>
      </c>
      <c r="Z3571" s="15">
        <f>(MAX(0,MIN(1,(O3571-scaling_params!$B$6)/(scaling_params!$C$6-scaling_params!$B$6)))+MAX(0,MIN(1,1-(P3571-scaling_params!$B$7)/(scaling_params!$C$7-scaling_params!$B$7)))+MAX(0,MIN(1,(T3571-scaling_params!$B$11)/(scaling_params!$C$11-scaling_params!$B$11))))/3</f>
        <v>0.4253437313</v>
      </c>
      <c r="AA3571" s="15">
        <f>(MAX(0,MIN(1,1-(Q3571-scaling_params!$B$8)/(scaling_params!$C$8-scaling_params!$B$8)))+MAX(0,MIN(1,(R3571-scaling_params!$B$9)/(scaling_params!$C$9-scaling_params!$B$9)))+MAX(0,MIN(1,(S3571-scaling_params!$B$10)/(scaling_params!$C$10-scaling_params!$B$10))))/3</f>
        <v>0.3670180961</v>
      </c>
      <c r="AB3571" s="15">
        <f>(MAX(0,MIN(1,(U3571-scaling_params!$B$12)/(scaling_params!$C$12-scaling_params!$B$12)))+MAX(0,MIN(1,(V3571-scaling_params!$B$13)/(scaling_params!$C$13-scaling_params!$B$13))))/2</f>
        <v>0.2827272727</v>
      </c>
      <c r="AC3571" s="13">
        <f>(scaling_params!$G$2*X3571+scaling_params!$G$3*Y3571+scaling_params!$G$4*Z3571+scaling_params!$G$5*AA3571+scaling_params!$G$6*AB3571)*100</f>
        <v>37.7215476</v>
      </c>
      <c r="AD3571" s="11" t="s">
        <v>684</v>
      </c>
      <c r="AE3571" s="11">
        <f t="shared" si="2"/>
        <v>1</v>
      </c>
    </row>
    <row r="3572" ht="15.75" customHeight="1">
      <c r="A3572" s="11" t="s">
        <v>971</v>
      </c>
      <c r="B3572" s="11" t="s">
        <v>886</v>
      </c>
      <c r="C3572" s="11" t="s">
        <v>449</v>
      </c>
      <c r="D3572" s="11" t="s">
        <v>177</v>
      </c>
      <c r="E3572" s="12">
        <v>2024.0</v>
      </c>
      <c r="F3572" s="11" t="s">
        <v>166</v>
      </c>
      <c r="G3572" s="11" t="s">
        <v>167</v>
      </c>
      <c r="H3572" s="11">
        <v>3.0</v>
      </c>
      <c r="I3572" s="13">
        <v>8.6</v>
      </c>
      <c r="J3572" s="11">
        <v>0.0</v>
      </c>
      <c r="K3572" s="13">
        <v>3.0</v>
      </c>
      <c r="L3572" s="13">
        <v>8.1</v>
      </c>
      <c r="M3572" s="11">
        <v>-4.0</v>
      </c>
      <c r="N3572" s="14">
        <v>0.8</v>
      </c>
      <c r="O3572" s="13">
        <v>70.7</v>
      </c>
      <c r="P3572" s="13">
        <v>7.3</v>
      </c>
      <c r="Q3572" s="13">
        <v>15.6</v>
      </c>
      <c r="R3572" s="13">
        <v>10.9</v>
      </c>
      <c r="S3572" s="13">
        <v>3.7</v>
      </c>
      <c r="T3572" s="13">
        <v>3.1</v>
      </c>
      <c r="U3572" s="13">
        <v>1.7</v>
      </c>
      <c r="V3572" s="13">
        <v>75.3</v>
      </c>
      <c r="W3572" s="11" t="str">
        <f t="shared" si="1"/>
        <v>Benchmark|Sabadell|Retail|2024</v>
      </c>
      <c r="X3572" s="15">
        <f>(MAX(0,MIN(1,1-(K3572-scaling_params!$B$2)/(scaling_params!$C$2-scaling_params!$B$2)))+MAX(0,MIN(1,(L3572-scaling_params!$B$3)/(scaling_params!$C$3-scaling_params!$B$3))))/2</f>
        <v>0.5416666667</v>
      </c>
      <c r="Y3572" s="15">
        <f>(MAX(0,MIN(1,(M3572-scaling_params!$B$4)/(scaling_params!$C$4-scaling_params!$B$4)))+MAX(0,MIN(1,(N3572-scaling_params!$B$5)/(scaling_params!$C$5-scaling_params!$B$5))))/2</f>
        <v>0.4922619048</v>
      </c>
      <c r="Z3572" s="15">
        <f>(MAX(0,MIN(1,(O3572-scaling_params!$B$6)/(scaling_params!$C$6-scaling_params!$B$6)))+MAX(0,MIN(1,1-(P3572-scaling_params!$B$7)/(scaling_params!$C$7-scaling_params!$B$7)))+MAX(0,MIN(1,(T3572-scaling_params!$B$11)/(scaling_params!$C$11-scaling_params!$B$11))))/3</f>
        <v>0.5562253909</v>
      </c>
      <c r="AA3572" s="15">
        <f>(MAX(0,MIN(1,1-(Q3572-scaling_params!$B$8)/(scaling_params!$C$8-scaling_params!$B$8)))+MAX(0,MIN(1,(R3572-scaling_params!$B$9)/(scaling_params!$C$9-scaling_params!$B$9)))+MAX(0,MIN(1,(S3572-scaling_params!$B$10)/(scaling_params!$C$10-scaling_params!$B$10))))/3</f>
        <v>0.4087975812</v>
      </c>
      <c r="AB3572" s="15">
        <f>(MAX(0,MIN(1,(U3572-scaling_params!$B$12)/(scaling_params!$C$12-scaling_params!$B$12)))+MAX(0,MIN(1,(V3572-scaling_params!$B$13)/(scaling_params!$C$13-scaling_params!$B$13))))/2</f>
        <v>0.465</v>
      </c>
      <c r="AC3572" s="13">
        <f>(scaling_params!$G$2*X3572+scaling_params!$G$3*Y3572+scaling_params!$G$4*Z3572+scaling_params!$G$5*AA3572+scaling_params!$G$6*AB3572)*100</f>
        <v>50.05045554</v>
      </c>
      <c r="AD3572" s="11" t="s">
        <v>684</v>
      </c>
      <c r="AE3572" s="11">
        <f t="shared" si="2"/>
        <v>1</v>
      </c>
    </row>
    <row r="3573" ht="15.75" customHeight="1">
      <c r="A3573" s="11" t="s">
        <v>971</v>
      </c>
      <c r="B3573" s="11" t="s">
        <v>886</v>
      </c>
      <c r="C3573" s="11" t="s">
        <v>449</v>
      </c>
      <c r="D3573" s="11" t="s">
        <v>177</v>
      </c>
      <c r="E3573" s="12">
        <v>2025.0</v>
      </c>
      <c r="F3573" s="11" t="s">
        <v>166</v>
      </c>
      <c r="G3573" s="11" t="s">
        <v>167</v>
      </c>
      <c r="H3573" s="11">
        <v>3.0</v>
      </c>
      <c r="I3573" s="13">
        <v>8.3</v>
      </c>
      <c r="J3573" s="11">
        <v>0.0</v>
      </c>
      <c r="K3573" s="13">
        <v>3.4</v>
      </c>
      <c r="L3573" s="13">
        <v>8.3</v>
      </c>
      <c r="M3573" s="11">
        <v>17.0</v>
      </c>
      <c r="N3573" s="14">
        <v>0.72</v>
      </c>
      <c r="O3573" s="13">
        <v>67.0</v>
      </c>
      <c r="P3573" s="13">
        <v>7.1</v>
      </c>
      <c r="Q3573" s="13">
        <v>14.2</v>
      </c>
      <c r="R3573" s="13">
        <v>12.9</v>
      </c>
      <c r="S3573" s="13">
        <v>3.9</v>
      </c>
      <c r="T3573" s="13">
        <v>3.8</v>
      </c>
      <c r="U3573" s="13">
        <v>1.5</v>
      </c>
      <c r="V3573" s="13">
        <v>71.8</v>
      </c>
      <c r="W3573" s="11" t="str">
        <f t="shared" si="1"/>
        <v>Benchmark|Sabadell|Retail|2025</v>
      </c>
      <c r="X3573" s="15">
        <f>(MAX(0,MIN(1,1-(K3573-scaling_params!$B$2)/(scaling_params!$C$2-scaling_params!$B$2)))+MAX(0,MIN(1,(L3573-scaling_params!$B$3)/(scaling_params!$C$3-scaling_params!$B$3))))/2</f>
        <v>0.4897058824</v>
      </c>
      <c r="Y3573" s="15">
        <f>(MAX(0,MIN(1,(M3573-scaling_params!$B$4)/(scaling_params!$C$4-scaling_params!$B$4)))+MAX(0,MIN(1,(N3573-scaling_params!$B$5)/(scaling_params!$C$5-scaling_params!$B$5))))/2</f>
        <v>0.4922619048</v>
      </c>
      <c r="Z3573" s="15">
        <f>(MAX(0,MIN(1,(O3573-scaling_params!$B$6)/(scaling_params!$C$6-scaling_params!$B$6)))+MAX(0,MIN(1,1-(P3573-scaling_params!$B$7)/(scaling_params!$C$7-scaling_params!$B$7)))+MAX(0,MIN(1,(T3573-scaling_params!$B$11)/(scaling_params!$C$11-scaling_params!$B$11))))/3</f>
        <v>0.57985397</v>
      </c>
      <c r="AA3573" s="15">
        <f>(MAX(0,MIN(1,1-(Q3573-scaling_params!$B$8)/(scaling_params!$C$8-scaling_params!$B$8)))+MAX(0,MIN(1,(R3573-scaling_params!$B$9)/(scaling_params!$C$9-scaling_params!$B$9)))+MAX(0,MIN(1,(S3573-scaling_params!$B$10)/(scaling_params!$C$10-scaling_params!$B$10))))/3</f>
        <v>0.565823913</v>
      </c>
      <c r="AB3573" s="15">
        <f>(MAX(0,MIN(1,(U3573-scaling_params!$B$12)/(scaling_params!$C$12-scaling_params!$B$12)))+MAX(0,MIN(1,(V3573-scaling_params!$B$13)/(scaling_params!$C$13-scaling_params!$B$13))))/2</f>
        <v>0.3831818182</v>
      </c>
      <c r="AC3573" s="13">
        <f>(scaling_params!$G$2*X3573+scaling_params!$G$3*Y3573+scaling_params!$G$4*Z3573+scaling_params!$G$5*AA3573+scaling_params!$G$6*AB3573)*100</f>
        <v>51.18285761</v>
      </c>
      <c r="AD3573" s="11" t="s">
        <v>684</v>
      </c>
      <c r="AE3573" s="11">
        <f t="shared" si="2"/>
        <v>1</v>
      </c>
    </row>
    <row r="3574" ht="15.75" customHeight="1">
      <c r="A3574" s="11" t="s">
        <v>972</v>
      </c>
      <c r="B3574" s="11" t="s">
        <v>886</v>
      </c>
      <c r="C3574" s="11" t="s">
        <v>449</v>
      </c>
      <c r="D3574" s="11" t="s">
        <v>181</v>
      </c>
      <c r="E3574" s="12">
        <v>2024.0</v>
      </c>
      <c r="F3574" s="11" t="s">
        <v>171</v>
      </c>
      <c r="G3574" s="11" t="s">
        <v>184</v>
      </c>
      <c r="H3574" s="11">
        <v>4.0</v>
      </c>
      <c r="I3574" s="13">
        <v>8.6</v>
      </c>
      <c r="J3574" s="11">
        <v>0.0</v>
      </c>
      <c r="K3574" s="13">
        <v>2.5</v>
      </c>
      <c r="L3574" s="13">
        <v>6.3</v>
      </c>
      <c r="M3574" s="11">
        <v>2.0</v>
      </c>
      <c r="N3574" s="14">
        <v>0.79</v>
      </c>
      <c r="O3574" s="13">
        <v>66.3</v>
      </c>
      <c r="P3574" s="13">
        <v>7.4</v>
      </c>
      <c r="Q3574" s="13">
        <v>18.9</v>
      </c>
      <c r="R3574" s="13">
        <v>13.4</v>
      </c>
      <c r="S3574" s="13">
        <v>3.4</v>
      </c>
      <c r="T3574" s="13">
        <v>3.6</v>
      </c>
      <c r="U3574" s="13">
        <v>1.8</v>
      </c>
      <c r="V3574" s="13">
        <v>60.4</v>
      </c>
      <c r="W3574" s="11" t="str">
        <f t="shared" si="1"/>
        <v>Benchmark|Sabadell|Corporate|2024</v>
      </c>
      <c r="X3574" s="15">
        <f>(MAX(0,MIN(1,1-(K3574-scaling_params!$B$2)/(scaling_params!$C$2-scaling_params!$B$2)))+MAX(0,MIN(1,(L3574-scaling_params!$B$3)/(scaling_params!$C$3-scaling_params!$B$3))))/2</f>
        <v>0.4926470588</v>
      </c>
      <c r="Y3574" s="15">
        <f>(MAX(0,MIN(1,(M3574-scaling_params!$B$4)/(scaling_params!$C$4-scaling_params!$B$4)))+MAX(0,MIN(1,(N3574-scaling_params!$B$5)/(scaling_params!$C$5-scaling_params!$B$5))))/2</f>
        <v>0.5083333333</v>
      </c>
      <c r="Z3574" s="15">
        <f>(MAX(0,MIN(1,(O3574-scaling_params!$B$6)/(scaling_params!$C$6-scaling_params!$B$6)))+MAX(0,MIN(1,1-(P3574-scaling_params!$B$7)/(scaling_params!$C$7-scaling_params!$B$7)))+MAX(0,MIN(1,(T3574-scaling_params!$B$11)/(scaling_params!$C$11-scaling_params!$B$11))))/3</f>
        <v>0.5222281688</v>
      </c>
      <c r="AA3574" s="15">
        <f>(MAX(0,MIN(1,1-(Q3574-scaling_params!$B$8)/(scaling_params!$C$8-scaling_params!$B$8)))+MAX(0,MIN(1,(R3574-scaling_params!$B$9)/(scaling_params!$C$9-scaling_params!$B$9)))+MAX(0,MIN(1,(S3574-scaling_params!$B$10)/(scaling_params!$C$10-scaling_params!$B$10))))/3</f>
        <v>0.3598710485</v>
      </c>
      <c r="AB3574" s="15">
        <f>(MAX(0,MIN(1,(U3574-scaling_params!$B$12)/(scaling_params!$C$12-scaling_params!$B$12)))+MAX(0,MIN(1,(V3574-scaling_params!$B$13)/(scaling_params!$C$13-scaling_params!$B$13))))/2</f>
        <v>0.3545454545</v>
      </c>
      <c r="AC3574" s="13">
        <f>(scaling_params!$G$2*X3574+scaling_params!$G$3*Y3574+scaling_params!$G$4*Z3574+scaling_params!$G$5*AA3574+scaling_params!$G$6*AB3574)*100</f>
        <v>46.312768</v>
      </c>
      <c r="AD3574" s="11" t="s">
        <v>684</v>
      </c>
      <c r="AE3574" s="11">
        <f t="shared" si="2"/>
        <v>1</v>
      </c>
    </row>
    <row r="3575" ht="15.75" customHeight="1">
      <c r="A3575" s="11" t="s">
        <v>972</v>
      </c>
      <c r="B3575" s="11" t="s">
        <v>886</v>
      </c>
      <c r="C3575" s="11" t="s">
        <v>449</v>
      </c>
      <c r="D3575" s="11" t="s">
        <v>181</v>
      </c>
      <c r="E3575" s="12">
        <v>2025.0</v>
      </c>
      <c r="F3575" s="11" t="s">
        <v>171</v>
      </c>
      <c r="G3575" s="11" t="s">
        <v>184</v>
      </c>
      <c r="H3575" s="11">
        <v>4.0</v>
      </c>
      <c r="I3575" s="13">
        <v>8.3</v>
      </c>
      <c r="J3575" s="11">
        <v>0.0</v>
      </c>
      <c r="K3575" s="13">
        <v>3.4</v>
      </c>
      <c r="L3575" s="13">
        <v>6.2</v>
      </c>
      <c r="M3575" s="11">
        <v>9.0</v>
      </c>
      <c r="N3575" s="14">
        <v>0.85</v>
      </c>
      <c r="O3575" s="13">
        <v>65.9</v>
      </c>
      <c r="P3575" s="13">
        <v>8.3</v>
      </c>
      <c r="Q3575" s="13">
        <v>16.5</v>
      </c>
      <c r="R3575" s="13">
        <v>12.8</v>
      </c>
      <c r="S3575" s="13">
        <v>2.7</v>
      </c>
      <c r="T3575" s="13">
        <v>3.1</v>
      </c>
      <c r="U3575" s="13">
        <v>1.4</v>
      </c>
      <c r="V3575" s="13">
        <v>66.7</v>
      </c>
      <c r="W3575" s="11" t="str">
        <f t="shared" si="1"/>
        <v>Benchmark|Sabadell|Corporate|2025</v>
      </c>
      <c r="X3575" s="15">
        <f>(MAX(0,MIN(1,1-(K3575-scaling_params!$B$2)/(scaling_params!$C$2-scaling_params!$B$2)))+MAX(0,MIN(1,(L3575-scaling_params!$B$3)/(scaling_params!$C$3-scaling_params!$B$3))))/2</f>
        <v>0.3352941176</v>
      </c>
      <c r="Y3575" s="15">
        <f>(MAX(0,MIN(1,(M3575-scaling_params!$B$4)/(scaling_params!$C$4-scaling_params!$B$4)))+MAX(0,MIN(1,(N3575-scaling_params!$B$5)/(scaling_params!$C$5-scaling_params!$B$5))))/2</f>
        <v>0.6166666667</v>
      </c>
      <c r="Z3575" s="15">
        <f>(MAX(0,MIN(1,(O3575-scaling_params!$B$6)/(scaling_params!$C$6-scaling_params!$B$6)))+MAX(0,MIN(1,1-(P3575-scaling_params!$B$7)/(scaling_params!$C$7-scaling_params!$B$7)))+MAX(0,MIN(1,(T3575-scaling_params!$B$11)/(scaling_params!$C$11-scaling_params!$B$11))))/3</f>
        <v>0.38692738</v>
      </c>
      <c r="AA3575" s="15">
        <f>(MAX(0,MIN(1,1-(Q3575-scaling_params!$B$8)/(scaling_params!$C$8-scaling_params!$B$8)))+MAX(0,MIN(1,(R3575-scaling_params!$B$9)/(scaling_params!$C$9-scaling_params!$B$9)))+MAX(0,MIN(1,(S3575-scaling_params!$B$10)/(scaling_params!$C$10-scaling_params!$B$10))))/3</f>
        <v>0.3568362328</v>
      </c>
      <c r="AB3575" s="15">
        <f>(MAX(0,MIN(1,(U3575-scaling_params!$B$12)/(scaling_params!$C$12-scaling_params!$B$12)))+MAX(0,MIN(1,(V3575-scaling_params!$B$13)/(scaling_params!$C$13-scaling_params!$B$13))))/2</f>
        <v>0.3118181818</v>
      </c>
      <c r="AC3575" s="13">
        <f>(scaling_params!$G$2*X3575+scaling_params!$G$3*Y3575+scaling_params!$G$4*Z3575+scaling_params!$G$5*AA3575+scaling_params!$G$6*AB3575)*100</f>
        <v>41.4236441</v>
      </c>
      <c r="AD3575" s="11" t="s">
        <v>684</v>
      </c>
      <c r="AE3575" s="11">
        <f t="shared" si="2"/>
        <v>1</v>
      </c>
    </row>
    <row r="3576" ht="15.75" customHeight="1">
      <c r="A3576" s="11" t="s">
        <v>973</v>
      </c>
      <c r="B3576" s="11" t="s">
        <v>886</v>
      </c>
      <c r="C3576" s="11" t="s">
        <v>449</v>
      </c>
      <c r="D3576" s="11" t="s">
        <v>174</v>
      </c>
      <c r="E3576" s="12">
        <v>2024.0</v>
      </c>
      <c r="F3576" s="11" t="s">
        <v>171</v>
      </c>
      <c r="G3576" s="11" t="s">
        <v>184</v>
      </c>
      <c r="H3576" s="11">
        <v>5.0</v>
      </c>
      <c r="I3576" s="13">
        <v>8.6</v>
      </c>
      <c r="J3576" s="11">
        <v>1.0</v>
      </c>
      <c r="K3576" s="13">
        <v>3.5</v>
      </c>
      <c r="L3576" s="13">
        <v>5.3</v>
      </c>
      <c r="M3576" s="11">
        <v>-14.0</v>
      </c>
      <c r="N3576" s="14">
        <v>0.71</v>
      </c>
      <c r="O3576" s="13">
        <v>56.6</v>
      </c>
      <c r="P3576" s="13">
        <v>8.0</v>
      </c>
      <c r="Q3576" s="13">
        <v>18.2</v>
      </c>
      <c r="R3576" s="13">
        <v>10.4</v>
      </c>
      <c r="S3576" s="13">
        <v>3.1</v>
      </c>
      <c r="T3576" s="13">
        <v>2.4</v>
      </c>
      <c r="U3576" s="13">
        <v>1.0</v>
      </c>
      <c r="V3576" s="13">
        <v>57.2</v>
      </c>
      <c r="W3576" s="11" t="str">
        <f t="shared" si="1"/>
        <v>Benchmark|Sabadell|Digital|2024</v>
      </c>
      <c r="X3576" s="15">
        <f>(MAX(0,MIN(1,1-(K3576-scaling_params!$B$2)/(scaling_params!$C$2-scaling_params!$B$2)))+MAX(0,MIN(1,(L3576-scaling_params!$B$3)/(scaling_params!$C$3-scaling_params!$B$3))))/2</f>
        <v>0.2524509804</v>
      </c>
      <c r="Y3576" s="15">
        <f>(MAX(0,MIN(1,(M3576-scaling_params!$B$4)/(scaling_params!$C$4-scaling_params!$B$4)))+MAX(0,MIN(1,(N3576-scaling_params!$B$5)/(scaling_params!$C$5-scaling_params!$B$5))))/2</f>
        <v>0.3321428571</v>
      </c>
      <c r="Z3576" s="15">
        <f>(MAX(0,MIN(1,(O3576-scaling_params!$B$6)/(scaling_params!$C$6-scaling_params!$B$6)))+MAX(0,MIN(1,1-(P3576-scaling_params!$B$7)/(scaling_params!$C$7-scaling_params!$B$7)))+MAX(0,MIN(1,(T3576-scaling_params!$B$11)/(scaling_params!$C$11-scaling_params!$B$11))))/3</f>
        <v>0.1938223938</v>
      </c>
      <c r="AA3576" s="15">
        <f>(MAX(0,MIN(1,1-(Q3576-scaling_params!$B$8)/(scaling_params!$C$8-scaling_params!$B$8)))+MAX(0,MIN(1,(R3576-scaling_params!$B$9)/(scaling_params!$C$9-scaling_params!$B$9)))+MAX(0,MIN(1,(S3576-scaling_params!$B$10)/(scaling_params!$C$10-scaling_params!$B$10))))/3</f>
        <v>0.2303921569</v>
      </c>
      <c r="AB3576" s="15">
        <f>(MAX(0,MIN(1,(U3576-scaling_params!$B$12)/(scaling_params!$C$12-scaling_params!$B$12)))+MAX(0,MIN(1,(V3576-scaling_params!$B$13)/(scaling_params!$C$13-scaling_params!$B$13))))/2</f>
        <v>0.1254545455</v>
      </c>
      <c r="AC3576" s="13">
        <f>(scaling_params!$G$2*X3576+scaling_params!$G$3*Y3576+scaling_params!$G$4*Z3576+scaling_params!$G$5*AA3576+scaling_params!$G$6*AB3576)*100</f>
        <v>23.82804703</v>
      </c>
      <c r="AD3576" s="11" t="s">
        <v>684</v>
      </c>
      <c r="AE3576" s="11">
        <f t="shared" si="2"/>
        <v>1</v>
      </c>
    </row>
    <row r="3577" ht="15.75" customHeight="1">
      <c r="A3577" s="11" t="s">
        <v>973</v>
      </c>
      <c r="B3577" s="11" t="s">
        <v>886</v>
      </c>
      <c r="C3577" s="11" t="s">
        <v>449</v>
      </c>
      <c r="D3577" s="11" t="s">
        <v>174</v>
      </c>
      <c r="E3577" s="12">
        <v>2025.0</v>
      </c>
      <c r="F3577" s="11" t="s">
        <v>171</v>
      </c>
      <c r="G3577" s="11" t="s">
        <v>184</v>
      </c>
      <c r="H3577" s="11">
        <v>5.0</v>
      </c>
      <c r="I3577" s="13">
        <v>8.3</v>
      </c>
      <c r="J3577" s="11">
        <v>0.0</v>
      </c>
      <c r="K3577" s="13">
        <v>4.0</v>
      </c>
      <c r="L3577" s="13">
        <v>6.7</v>
      </c>
      <c r="M3577" s="11">
        <v>-3.0</v>
      </c>
      <c r="N3577" s="14">
        <v>0.78</v>
      </c>
      <c r="O3577" s="13">
        <v>65.0</v>
      </c>
      <c r="P3577" s="13">
        <v>9.2</v>
      </c>
      <c r="Q3577" s="13">
        <v>20.3</v>
      </c>
      <c r="R3577" s="13">
        <v>11.5</v>
      </c>
      <c r="S3577" s="13">
        <v>3.0</v>
      </c>
      <c r="T3577" s="13">
        <v>3.3</v>
      </c>
      <c r="U3577" s="13">
        <v>1.6</v>
      </c>
      <c r="V3577" s="13">
        <v>66.2</v>
      </c>
      <c r="W3577" s="11" t="str">
        <f t="shared" si="1"/>
        <v>Benchmark|Sabadell|Digital|2025</v>
      </c>
      <c r="X3577" s="15">
        <f>(MAX(0,MIN(1,1-(K3577-scaling_params!$B$2)/(scaling_params!$C$2-scaling_params!$B$2)))+MAX(0,MIN(1,(L3577-scaling_params!$B$3)/(scaling_params!$C$3-scaling_params!$B$3))))/2</f>
        <v>0.2720588235</v>
      </c>
      <c r="Y3577" s="15">
        <f>(MAX(0,MIN(1,(M3577-scaling_params!$B$4)/(scaling_params!$C$4-scaling_params!$B$4)))+MAX(0,MIN(1,(N3577-scaling_params!$B$5)/(scaling_params!$C$5-scaling_params!$B$5))))/2</f>
        <v>0.4720238095</v>
      </c>
      <c r="Z3577" s="15">
        <f>(MAX(0,MIN(1,(O3577-scaling_params!$B$6)/(scaling_params!$C$6-scaling_params!$B$6)))+MAX(0,MIN(1,1-(P3577-scaling_params!$B$7)/(scaling_params!$C$7-scaling_params!$B$7)))+MAX(0,MIN(1,(T3577-scaling_params!$B$11)/(scaling_params!$C$11-scaling_params!$B$11))))/3</f>
        <v>0.3100424328</v>
      </c>
      <c r="AA3577" s="15">
        <f>(MAX(0,MIN(1,1-(Q3577-scaling_params!$B$8)/(scaling_params!$C$8-scaling_params!$B$8)))+MAX(0,MIN(1,(R3577-scaling_params!$B$9)/(scaling_params!$C$9-scaling_params!$B$9)))+MAX(0,MIN(1,(S3577-scaling_params!$B$10)/(scaling_params!$C$10-scaling_params!$B$10))))/3</f>
        <v>0.1874562829</v>
      </c>
      <c r="AB3577" s="15">
        <f>(MAX(0,MIN(1,(U3577-scaling_params!$B$12)/(scaling_params!$C$12-scaling_params!$B$12)))+MAX(0,MIN(1,(V3577-scaling_params!$B$13)/(scaling_params!$C$13-scaling_params!$B$13))))/2</f>
        <v>0.3572727273</v>
      </c>
      <c r="AC3577" s="13">
        <f>(scaling_params!$G$2*X3577+scaling_params!$G$3*Y3577+scaling_params!$G$4*Z3577+scaling_params!$G$5*AA3577+scaling_params!$G$6*AB3577)*100</f>
        <v>32.28698781</v>
      </c>
      <c r="AD3577" s="11" t="s">
        <v>684</v>
      </c>
      <c r="AE3577" s="11">
        <f t="shared" si="2"/>
        <v>1</v>
      </c>
    </row>
    <row r="3578" ht="15.75" customHeight="1">
      <c r="A3578" s="11" t="s">
        <v>974</v>
      </c>
      <c r="B3578" s="11" t="s">
        <v>886</v>
      </c>
      <c r="C3578" s="11" t="s">
        <v>449</v>
      </c>
      <c r="D3578" s="11" t="s">
        <v>170</v>
      </c>
      <c r="E3578" s="12">
        <v>2024.0</v>
      </c>
      <c r="F3578" s="11" t="s">
        <v>166</v>
      </c>
      <c r="G3578" s="11" t="s">
        <v>175</v>
      </c>
      <c r="H3578" s="11">
        <v>4.0</v>
      </c>
      <c r="I3578" s="13">
        <v>8.6</v>
      </c>
      <c r="J3578" s="11">
        <v>0.0</v>
      </c>
      <c r="K3578" s="13">
        <v>2.7</v>
      </c>
      <c r="L3578" s="13">
        <v>5.6</v>
      </c>
      <c r="M3578" s="11">
        <v>-3.0</v>
      </c>
      <c r="N3578" s="14">
        <v>0.73</v>
      </c>
      <c r="O3578" s="13">
        <v>70.9</v>
      </c>
      <c r="P3578" s="13">
        <v>6.3</v>
      </c>
      <c r="Q3578" s="13">
        <v>15.0</v>
      </c>
      <c r="R3578" s="13">
        <v>12.6</v>
      </c>
      <c r="S3578" s="13">
        <v>2.8</v>
      </c>
      <c r="T3578" s="13">
        <v>2.9</v>
      </c>
      <c r="U3578" s="13">
        <v>1.5</v>
      </c>
      <c r="V3578" s="13">
        <v>65.6</v>
      </c>
      <c r="W3578" s="11" t="str">
        <f t="shared" si="1"/>
        <v>Benchmark|Sabadell|Risk|2024</v>
      </c>
      <c r="X3578" s="15">
        <f>(MAX(0,MIN(1,1-(K3578-scaling_params!$B$2)/(scaling_params!$C$2-scaling_params!$B$2)))+MAX(0,MIN(1,(L3578-scaling_params!$B$3)/(scaling_params!$C$3-scaling_params!$B$3))))/2</f>
        <v>0.4078431373</v>
      </c>
      <c r="Y3578" s="15">
        <f>(MAX(0,MIN(1,(M3578-scaling_params!$B$4)/(scaling_params!$C$4-scaling_params!$B$4)))+MAX(0,MIN(1,(N3578-scaling_params!$B$5)/(scaling_params!$C$5-scaling_params!$B$5))))/2</f>
        <v>0.4095238095</v>
      </c>
      <c r="Z3578" s="15">
        <f>(MAX(0,MIN(1,(O3578-scaling_params!$B$6)/(scaling_params!$C$6-scaling_params!$B$6)))+MAX(0,MIN(1,1-(P3578-scaling_params!$B$7)/(scaling_params!$C$7-scaling_params!$B$7)))+MAX(0,MIN(1,(T3578-scaling_params!$B$11)/(scaling_params!$C$11-scaling_params!$B$11))))/3</f>
        <v>0.630568192</v>
      </c>
      <c r="AA3578" s="15">
        <f>(MAX(0,MIN(1,1-(Q3578-scaling_params!$B$8)/(scaling_params!$C$8-scaling_params!$B$8)))+MAX(0,MIN(1,(R3578-scaling_params!$B$9)/(scaling_params!$C$9-scaling_params!$B$9)))+MAX(0,MIN(1,(S3578-scaling_params!$B$10)/(scaling_params!$C$10-scaling_params!$B$10))))/3</f>
        <v>0.4150195176</v>
      </c>
      <c r="AB3578" s="15">
        <f>(MAX(0,MIN(1,(U3578-scaling_params!$B$12)/(scaling_params!$C$12-scaling_params!$B$12)))+MAX(0,MIN(1,(V3578-scaling_params!$B$13)/(scaling_params!$C$13-scaling_params!$B$13))))/2</f>
        <v>0.3268181818</v>
      </c>
      <c r="AC3578" s="13">
        <f>(scaling_params!$G$2*X3578+scaling_params!$G$3*Y3578+scaling_params!$G$4*Z3578+scaling_params!$G$5*AA3578+scaling_params!$G$6*AB3578)*100</f>
        <v>45.18727382</v>
      </c>
      <c r="AD3578" s="11" t="s">
        <v>684</v>
      </c>
      <c r="AE3578" s="11">
        <f t="shared" si="2"/>
        <v>1</v>
      </c>
    </row>
    <row r="3579" ht="15.75" customHeight="1">
      <c r="A3579" s="11" t="s">
        <v>974</v>
      </c>
      <c r="B3579" s="11" t="s">
        <v>886</v>
      </c>
      <c r="C3579" s="11" t="s">
        <v>449</v>
      </c>
      <c r="D3579" s="11" t="s">
        <v>170</v>
      </c>
      <c r="E3579" s="12">
        <v>2025.0</v>
      </c>
      <c r="F3579" s="11" t="s">
        <v>166</v>
      </c>
      <c r="G3579" s="11" t="s">
        <v>175</v>
      </c>
      <c r="H3579" s="11">
        <v>4.0</v>
      </c>
      <c r="I3579" s="13">
        <v>8.3</v>
      </c>
      <c r="J3579" s="11">
        <v>0.0</v>
      </c>
      <c r="K3579" s="13">
        <v>2.7</v>
      </c>
      <c r="L3579" s="13">
        <v>6.0</v>
      </c>
      <c r="M3579" s="11">
        <v>-6.0</v>
      </c>
      <c r="N3579" s="14">
        <v>0.69</v>
      </c>
      <c r="O3579" s="13">
        <v>67.4</v>
      </c>
      <c r="P3579" s="13">
        <v>7.7</v>
      </c>
      <c r="Q3579" s="13">
        <v>15.6</v>
      </c>
      <c r="R3579" s="13">
        <v>11.9</v>
      </c>
      <c r="S3579" s="13">
        <v>2.7</v>
      </c>
      <c r="T3579" s="13">
        <v>3.1</v>
      </c>
      <c r="U3579" s="13">
        <v>1.6</v>
      </c>
      <c r="V3579" s="13">
        <v>70.0</v>
      </c>
      <c r="W3579" s="11" t="str">
        <f t="shared" si="1"/>
        <v>Benchmark|Sabadell|Risk|2025</v>
      </c>
      <c r="X3579" s="15">
        <f>(MAX(0,MIN(1,1-(K3579-scaling_params!$B$2)/(scaling_params!$C$2-scaling_params!$B$2)))+MAX(0,MIN(1,(L3579-scaling_params!$B$3)/(scaling_params!$C$3-scaling_params!$B$3))))/2</f>
        <v>0.437254902</v>
      </c>
      <c r="Y3579" s="15">
        <f>(MAX(0,MIN(1,(M3579-scaling_params!$B$4)/(scaling_params!$C$4-scaling_params!$B$4)))+MAX(0,MIN(1,(N3579-scaling_params!$B$5)/(scaling_params!$C$5-scaling_params!$B$5))))/2</f>
        <v>0.3452380952</v>
      </c>
      <c r="Z3579" s="15">
        <f>(MAX(0,MIN(1,(O3579-scaling_params!$B$6)/(scaling_params!$C$6-scaling_params!$B$6)))+MAX(0,MIN(1,1-(P3579-scaling_params!$B$7)/(scaling_params!$C$7-scaling_params!$B$7)))+MAX(0,MIN(1,(T3579-scaling_params!$B$11)/(scaling_params!$C$11-scaling_params!$B$11))))/3</f>
        <v>0.4657339093</v>
      </c>
      <c r="AA3579" s="15">
        <f>(MAX(0,MIN(1,1-(Q3579-scaling_params!$B$8)/(scaling_params!$C$8-scaling_params!$B$8)))+MAX(0,MIN(1,(R3579-scaling_params!$B$9)/(scaling_params!$C$9-scaling_params!$B$9)))+MAX(0,MIN(1,(S3579-scaling_params!$B$10)/(scaling_params!$C$10-scaling_params!$B$10))))/3</f>
        <v>0.3529524583</v>
      </c>
      <c r="AB3579" s="15">
        <f>(MAX(0,MIN(1,(U3579-scaling_params!$B$12)/(scaling_params!$C$12-scaling_params!$B$12)))+MAX(0,MIN(1,(V3579-scaling_params!$B$13)/(scaling_params!$C$13-scaling_params!$B$13))))/2</f>
        <v>0.3918181818</v>
      </c>
      <c r="AC3579" s="13">
        <f>(scaling_params!$G$2*X3579+scaling_params!$G$3*Y3579+scaling_params!$G$4*Z3579+scaling_params!$G$5*AA3579+scaling_params!$G$6*AB3579)*100</f>
        <v>40.16875011</v>
      </c>
      <c r="AD3579" s="11" t="s">
        <v>684</v>
      </c>
      <c r="AE3579" s="11">
        <f t="shared" si="2"/>
        <v>1</v>
      </c>
    </row>
    <row r="3580" ht="15.75" customHeight="1">
      <c r="A3580" s="11" t="s">
        <v>975</v>
      </c>
      <c r="B3580" s="11" t="s">
        <v>886</v>
      </c>
      <c r="C3580" s="11" t="s">
        <v>449</v>
      </c>
      <c r="D3580" s="11" t="s">
        <v>181</v>
      </c>
      <c r="E3580" s="12">
        <v>2024.0</v>
      </c>
      <c r="F3580" s="11" t="s">
        <v>171</v>
      </c>
      <c r="G3580" s="11" t="s">
        <v>175</v>
      </c>
      <c r="H3580" s="11">
        <v>4.0</v>
      </c>
      <c r="I3580" s="13">
        <v>8.6</v>
      </c>
      <c r="J3580" s="11">
        <v>0.0</v>
      </c>
      <c r="K3580" s="13">
        <v>2.5</v>
      </c>
      <c r="L3580" s="13">
        <v>6.6</v>
      </c>
      <c r="M3580" s="11">
        <v>-14.0</v>
      </c>
      <c r="N3580" s="14">
        <v>0.67</v>
      </c>
      <c r="O3580" s="13">
        <v>66.3</v>
      </c>
      <c r="P3580" s="13">
        <v>7.4</v>
      </c>
      <c r="Q3580" s="13">
        <v>18.9</v>
      </c>
      <c r="R3580" s="13">
        <v>13.4</v>
      </c>
      <c r="S3580" s="13">
        <v>3.2</v>
      </c>
      <c r="T3580" s="13">
        <v>2.3</v>
      </c>
      <c r="U3580" s="13">
        <v>1.8</v>
      </c>
      <c r="V3580" s="13">
        <v>72.4</v>
      </c>
      <c r="W3580" s="11" t="str">
        <f t="shared" si="1"/>
        <v>Benchmark|Sabadell|Corporate|2024</v>
      </c>
      <c r="X3580" s="15">
        <f>(MAX(0,MIN(1,1-(K3580-scaling_params!$B$2)/(scaling_params!$C$2-scaling_params!$B$2)))+MAX(0,MIN(1,(L3580-scaling_params!$B$3)/(scaling_params!$C$3-scaling_params!$B$3))))/2</f>
        <v>0.5147058824</v>
      </c>
      <c r="Y3580" s="15">
        <f>(MAX(0,MIN(1,(M3580-scaling_params!$B$4)/(scaling_params!$C$4-scaling_params!$B$4)))+MAX(0,MIN(1,(N3580-scaling_params!$B$5)/(scaling_params!$C$5-scaling_params!$B$5))))/2</f>
        <v>0.2821428571</v>
      </c>
      <c r="Z3580" s="15">
        <f>(MAX(0,MIN(1,(O3580-scaling_params!$B$6)/(scaling_params!$C$6-scaling_params!$B$6)))+MAX(0,MIN(1,1-(P3580-scaling_params!$B$7)/(scaling_params!$C$7-scaling_params!$B$7)))+MAX(0,MIN(1,(T3580-scaling_params!$B$11)/(scaling_params!$C$11-scaling_params!$B$11))))/3</f>
        <v>0.398418645</v>
      </c>
      <c r="AA3580" s="15">
        <f>(MAX(0,MIN(1,1-(Q3580-scaling_params!$B$8)/(scaling_params!$C$8-scaling_params!$B$8)))+MAX(0,MIN(1,(R3580-scaling_params!$B$9)/(scaling_params!$C$9-scaling_params!$B$9)))+MAX(0,MIN(1,(S3580-scaling_params!$B$10)/(scaling_params!$C$10-scaling_params!$B$10))))/3</f>
        <v>0.3402632054</v>
      </c>
      <c r="AB3580" s="15">
        <f>(MAX(0,MIN(1,(U3580-scaling_params!$B$12)/(scaling_params!$C$12-scaling_params!$B$12)))+MAX(0,MIN(1,(V3580-scaling_params!$B$13)/(scaling_params!$C$13-scaling_params!$B$13))))/2</f>
        <v>0.4636363636</v>
      </c>
      <c r="AC3580" s="13">
        <f>(scaling_params!$G$2*X3580+scaling_params!$G$3*Y3580+scaling_params!$G$4*Z3580+scaling_params!$G$5*AA3580+scaling_params!$G$6*AB3580)*100</f>
        <v>39.54832504</v>
      </c>
      <c r="AD3580" s="11" t="s">
        <v>684</v>
      </c>
      <c r="AE3580" s="11">
        <f t="shared" si="2"/>
        <v>1</v>
      </c>
    </row>
    <row r="3581" ht="15.75" customHeight="1">
      <c r="A3581" s="11" t="s">
        <v>975</v>
      </c>
      <c r="B3581" s="11" t="s">
        <v>886</v>
      </c>
      <c r="C3581" s="11" t="s">
        <v>449</v>
      </c>
      <c r="D3581" s="11" t="s">
        <v>181</v>
      </c>
      <c r="E3581" s="12">
        <v>2025.0</v>
      </c>
      <c r="F3581" s="11" t="s">
        <v>171</v>
      </c>
      <c r="G3581" s="11" t="s">
        <v>175</v>
      </c>
      <c r="H3581" s="11">
        <v>4.0</v>
      </c>
      <c r="I3581" s="13">
        <v>8.3</v>
      </c>
      <c r="J3581" s="11">
        <v>1.0</v>
      </c>
      <c r="K3581" s="13">
        <v>3.4</v>
      </c>
      <c r="L3581" s="13">
        <v>6.6</v>
      </c>
      <c r="M3581" s="11">
        <v>1.0</v>
      </c>
      <c r="N3581" s="14">
        <v>0.81</v>
      </c>
      <c r="O3581" s="13">
        <v>65.9</v>
      </c>
      <c r="P3581" s="13">
        <v>8.3</v>
      </c>
      <c r="Q3581" s="13">
        <v>16.5</v>
      </c>
      <c r="R3581" s="13">
        <v>12.8</v>
      </c>
      <c r="S3581" s="13">
        <v>3.6</v>
      </c>
      <c r="T3581" s="13">
        <v>2.9</v>
      </c>
      <c r="U3581" s="13">
        <v>1.4</v>
      </c>
      <c r="V3581" s="13">
        <v>73.4</v>
      </c>
      <c r="W3581" s="11" t="str">
        <f t="shared" si="1"/>
        <v>Benchmark|Sabadell|Corporate|2025</v>
      </c>
      <c r="X3581" s="15">
        <f>(MAX(0,MIN(1,1-(K3581-scaling_params!$B$2)/(scaling_params!$C$2-scaling_params!$B$2)))+MAX(0,MIN(1,(L3581-scaling_params!$B$3)/(scaling_params!$C$3-scaling_params!$B$3))))/2</f>
        <v>0.3647058824</v>
      </c>
      <c r="Y3581" s="15">
        <f>(MAX(0,MIN(1,(M3581-scaling_params!$B$4)/(scaling_params!$C$4-scaling_params!$B$4)))+MAX(0,MIN(1,(N3581-scaling_params!$B$5)/(scaling_params!$C$5-scaling_params!$B$5))))/2</f>
        <v>0.5285714286</v>
      </c>
      <c r="Z3581" s="15">
        <f>(MAX(0,MIN(1,(O3581-scaling_params!$B$6)/(scaling_params!$C$6-scaling_params!$B$6)))+MAX(0,MIN(1,1-(P3581-scaling_params!$B$7)/(scaling_params!$C$7-scaling_params!$B$7)))+MAX(0,MIN(1,(T3581-scaling_params!$B$11)/(scaling_params!$C$11-scaling_params!$B$11))))/3</f>
        <v>0.3678797609</v>
      </c>
      <c r="AA3581" s="15">
        <f>(MAX(0,MIN(1,1-(Q3581-scaling_params!$B$8)/(scaling_params!$C$8-scaling_params!$B$8)))+MAX(0,MIN(1,(R3581-scaling_params!$B$9)/(scaling_params!$C$9-scaling_params!$B$9)))+MAX(0,MIN(1,(S3581-scaling_params!$B$10)/(scaling_params!$C$10-scaling_params!$B$10))))/3</f>
        <v>0.4450715269</v>
      </c>
      <c r="AB3581" s="15">
        <f>(MAX(0,MIN(1,(U3581-scaling_params!$B$12)/(scaling_params!$C$12-scaling_params!$B$12)))+MAX(0,MIN(1,(V3581-scaling_params!$B$13)/(scaling_params!$C$13-scaling_params!$B$13))))/2</f>
        <v>0.3727272727</v>
      </c>
      <c r="AC3581" s="13">
        <f>(scaling_params!$G$2*X3581+scaling_params!$G$3*Y3581+scaling_params!$G$4*Z3581+scaling_params!$G$5*AA3581+scaling_params!$G$6*AB3581)*100</f>
        <v>41.86863188</v>
      </c>
      <c r="AD3581" s="11" t="s">
        <v>684</v>
      </c>
      <c r="AE3581" s="11">
        <f t="shared" si="2"/>
        <v>1</v>
      </c>
    </row>
    <row r="3582" ht="15.75" customHeight="1">
      <c r="A3582" s="11" t="s">
        <v>976</v>
      </c>
      <c r="B3582" s="11" t="s">
        <v>886</v>
      </c>
      <c r="C3582" s="11" t="s">
        <v>449</v>
      </c>
      <c r="D3582" s="11" t="s">
        <v>181</v>
      </c>
      <c r="E3582" s="12">
        <v>2024.0</v>
      </c>
      <c r="F3582" s="11" t="s">
        <v>166</v>
      </c>
      <c r="G3582" s="11" t="s">
        <v>175</v>
      </c>
      <c r="H3582" s="11">
        <v>3.0</v>
      </c>
      <c r="I3582" s="13">
        <v>8.6</v>
      </c>
      <c r="J3582" s="11">
        <v>1.0</v>
      </c>
      <c r="K3582" s="13">
        <v>2.5</v>
      </c>
      <c r="L3582" s="13">
        <v>5.8</v>
      </c>
      <c r="M3582" s="11">
        <v>15.0</v>
      </c>
      <c r="N3582" s="14">
        <v>0.81</v>
      </c>
      <c r="O3582" s="13">
        <v>66.3</v>
      </c>
      <c r="P3582" s="13">
        <v>7.4</v>
      </c>
      <c r="Q3582" s="13">
        <v>18.9</v>
      </c>
      <c r="R3582" s="13">
        <v>13.4</v>
      </c>
      <c r="S3582" s="13">
        <v>3.9</v>
      </c>
      <c r="T3582" s="13">
        <v>3.0</v>
      </c>
      <c r="U3582" s="13">
        <v>1.8</v>
      </c>
      <c r="V3582" s="13">
        <v>67.9</v>
      </c>
      <c r="W3582" s="11" t="str">
        <f t="shared" si="1"/>
        <v>Benchmark|Sabadell|Corporate|2024</v>
      </c>
      <c r="X3582" s="15">
        <f>(MAX(0,MIN(1,1-(K3582-scaling_params!$B$2)/(scaling_params!$C$2-scaling_params!$B$2)))+MAX(0,MIN(1,(L3582-scaling_params!$B$3)/(scaling_params!$C$3-scaling_params!$B$3))))/2</f>
        <v>0.4558823529</v>
      </c>
      <c r="Y3582" s="15">
        <f>(MAX(0,MIN(1,(M3582-scaling_params!$B$4)/(scaling_params!$C$4-scaling_params!$B$4)))+MAX(0,MIN(1,(N3582-scaling_params!$B$5)/(scaling_params!$C$5-scaling_params!$B$5))))/2</f>
        <v>0.5952380952</v>
      </c>
      <c r="Z3582" s="15">
        <f>(MAX(0,MIN(1,(O3582-scaling_params!$B$6)/(scaling_params!$C$6-scaling_params!$B$6)))+MAX(0,MIN(1,1-(P3582-scaling_params!$B$7)/(scaling_params!$C$7-scaling_params!$B$7)))+MAX(0,MIN(1,(T3582-scaling_params!$B$11)/(scaling_params!$C$11-scaling_params!$B$11))))/3</f>
        <v>0.4650853116</v>
      </c>
      <c r="AA3582" s="15">
        <f>(MAX(0,MIN(1,1-(Q3582-scaling_params!$B$8)/(scaling_params!$C$8-scaling_params!$B$8)))+MAX(0,MIN(1,(R3582-scaling_params!$B$9)/(scaling_params!$C$9-scaling_params!$B$9)))+MAX(0,MIN(1,(S3582-scaling_params!$B$10)/(scaling_params!$C$10-scaling_params!$B$10))))/3</f>
        <v>0.4088906564</v>
      </c>
      <c r="AB3582" s="15">
        <f>(MAX(0,MIN(1,(U3582-scaling_params!$B$12)/(scaling_params!$C$12-scaling_params!$B$12)))+MAX(0,MIN(1,(V3582-scaling_params!$B$13)/(scaling_params!$C$13-scaling_params!$B$13))))/2</f>
        <v>0.4227272727</v>
      </c>
      <c r="AC3582" s="13">
        <f>(scaling_params!$G$2*X3582+scaling_params!$G$3*Y3582+scaling_params!$G$4*Z3582+scaling_params!$G$5*AA3582+scaling_params!$G$6*AB3582)*100</f>
        <v>47.81549273</v>
      </c>
      <c r="AD3582" s="11" t="s">
        <v>684</v>
      </c>
      <c r="AE3582" s="11">
        <f t="shared" si="2"/>
        <v>1</v>
      </c>
    </row>
    <row r="3583" ht="15.75" customHeight="1">
      <c r="A3583" s="11" t="s">
        <v>976</v>
      </c>
      <c r="B3583" s="11" t="s">
        <v>886</v>
      </c>
      <c r="C3583" s="11" t="s">
        <v>449</v>
      </c>
      <c r="D3583" s="11" t="s">
        <v>181</v>
      </c>
      <c r="E3583" s="12">
        <v>2025.0</v>
      </c>
      <c r="F3583" s="11" t="s">
        <v>166</v>
      </c>
      <c r="G3583" s="11" t="s">
        <v>175</v>
      </c>
      <c r="H3583" s="11">
        <v>3.0</v>
      </c>
      <c r="I3583" s="13">
        <v>8.3</v>
      </c>
      <c r="J3583" s="11">
        <v>0.0</v>
      </c>
      <c r="K3583" s="13">
        <v>3.4</v>
      </c>
      <c r="L3583" s="13">
        <v>7.0</v>
      </c>
      <c r="M3583" s="11">
        <v>-14.0</v>
      </c>
      <c r="N3583" s="14">
        <v>0.73</v>
      </c>
      <c r="O3583" s="13">
        <v>65.9</v>
      </c>
      <c r="P3583" s="13">
        <v>8.3</v>
      </c>
      <c r="Q3583" s="13">
        <v>16.5</v>
      </c>
      <c r="R3583" s="13">
        <v>12.8</v>
      </c>
      <c r="S3583" s="13">
        <v>3.9</v>
      </c>
      <c r="T3583" s="13">
        <v>3.0</v>
      </c>
      <c r="U3583" s="13">
        <v>1.4</v>
      </c>
      <c r="V3583" s="13">
        <v>71.6</v>
      </c>
      <c r="W3583" s="11" t="str">
        <f t="shared" si="1"/>
        <v>Benchmark|Sabadell|Corporate|2025</v>
      </c>
      <c r="X3583" s="15">
        <f>(MAX(0,MIN(1,1-(K3583-scaling_params!$B$2)/(scaling_params!$C$2-scaling_params!$B$2)))+MAX(0,MIN(1,(L3583-scaling_params!$B$3)/(scaling_params!$C$3-scaling_params!$B$3))))/2</f>
        <v>0.3941176471</v>
      </c>
      <c r="Y3583" s="15">
        <f>(MAX(0,MIN(1,(M3583-scaling_params!$B$4)/(scaling_params!$C$4-scaling_params!$B$4)))+MAX(0,MIN(1,(N3583-scaling_params!$B$5)/(scaling_params!$C$5-scaling_params!$B$5))))/2</f>
        <v>0.3571428571</v>
      </c>
      <c r="Z3583" s="15">
        <f>(MAX(0,MIN(1,(O3583-scaling_params!$B$6)/(scaling_params!$C$6-scaling_params!$B$6)))+MAX(0,MIN(1,1-(P3583-scaling_params!$B$7)/(scaling_params!$C$7-scaling_params!$B$7)))+MAX(0,MIN(1,(T3583-scaling_params!$B$11)/(scaling_params!$C$11-scaling_params!$B$11))))/3</f>
        <v>0.3774035705</v>
      </c>
      <c r="AA3583" s="15">
        <f>(MAX(0,MIN(1,1-(Q3583-scaling_params!$B$8)/(scaling_params!$C$8-scaling_params!$B$8)))+MAX(0,MIN(1,(R3583-scaling_params!$B$9)/(scaling_params!$C$9-scaling_params!$B$9)))+MAX(0,MIN(1,(S3583-scaling_params!$B$10)/(scaling_params!$C$10-scaling_params!$B$10))))/3</f>
        <v>0.4744832916</v>
      </c>
      <c r="AB3583" s="15">
        <f>(MAX(0,MIN(1,(U3583-scaling_params!$B$12)/(scaling_params!$C$12-scaling_params!$B$12)))+MAX(0,MIN(1,(V3583-scaling_params!$B$13)/(scaling_params!$C$13-scaling_params!$B$13))))/2</f>
        <v>0.3563636364</v>
      </c>
      <c r="AC3583" s="13">
        <f>(scaling_params!$G$2*X3583+scaling_params!$G$3*Y3583+scaling_params!$G$4*Z3583+scaling_params!$G$5*AA3583+scaling_params!$G$6*AB3583)*100</f>
        <v>39.0796026</v>
      </c>
      <c r="AD3583" s="11" t="s">
        <v>684</v>
      </c>
      <c r="AE3583" s="11">
        <f t="shared" si="2"/>
        <v>1</v>
      </c>
    </row>
    <row r="3584" ht="15.75" customHeight="1">
      <c r="A3584" s="11" t="s">
        <v>977</v>
      </c>
      <c r="B3584" s="11" t="s">
        <v>886</v>
      </c>
      <c r="C3584" s="11" t="s">
        <v>449</v>
      </c>
      <c r="D3584" s="11" t="s">
        <v>181</v>
      </c>
      <c r="E3584" s="12">
        <v>2024.0</v>
      </c>
      <c r="F3584" s="11" t="s">
        <v>166</v>
      </c>
      <c r="G3584" s="11" t="s">
        <v>172</v>
      </c>
      <c r="H3584" s="11">
        <v>3.0</v>
      </c>
      <c r="I3584" s="13">
        <v>8.6</v>
      </c>
      <c r="J3584" s="11">
        <v>1.0</v>
      </c>
      <c r="K3584" s="13">
        <v>2.5</v>
      </c>
      <c r="L3584" s="13">
        <v>5.9</v>
      </c>
      <c r="M3584" s="11">
        <v>4.0</v>
      </c>
      <c r="N3584" s="14">
        <v>0.8</v>
      </c>
      <c r="O3584" s="13">
        <v>66.3</v>
      </c>
      <c r="P3584" s="13">
        <v>7.4</v>
      </c>
      <c r="Q3584" s="13">
        <v>18.9</v>
      </c>
      <c r="R3584" s="13">
        <v>13.4</v>
      </c>
      <c r="S3584" s="13">
        <v>3.8</v>
      </c>
      <c r="T3584" s="13">
        <v>2.8</v>
      </c>
      <c r="U3584" s="13">
        <v>1.8</v>
      </c>
      <c r="V3584" s="13">
        <v>66.3</v>
      </c>
      <c r="W3584" s="11" t="str">
        <f t="shared" si="1"/>
        <v>Benchmark|Sabadell|Corporate|2024</v>
      </c>
      <c r="X3584" s="15">
        <f>(MAX(0,MIN(1,1-(K3584-scaling_params!$B$2)/(scaling_params!$C$2-scaling_params!$B$2)))+MAX(0,MIN(1,(L3584-scaling_params!$B$3)/(scaling_params!$C$3-scaling_params!$B$3))))/2</f>
        <v>0.4632352941</v>
      </c>
      <c r="Y3584" s="15">
        <f>(MAX(0,MIN(1,(M3584-scaling_params!$B$4)/(scaling_params!$C$4-scaling_params!$B$4)))+MAX(0,MIN(1,(N3584-scaling_params!$B$5)/(scaling_params!$C$5-scaling_params!$B$5))))/2</f>
        <v>0.5303571429</v>
      </c>
      <c r="Z3584" s="15">
        <f>(MAX(0,MIN(1,(O3584-scaling_params!$B$6)/(scaling_params!$C$6-scaling_params!$B$6)))+MAX(0,MIN(1,1-(P3584-scaling_params!$B$7)/(scaling_params!$C$7-scaling_params!$B$7)))+MAX(0,MIN(1,(T3584-scaling_params!$B$11)/(scaling_params!$C$11-scaling_params!$B$11))))/3</f>
        <v>0.4460376926</v>
      </c>
      <c r="AA3584" s="15">
        <f>(MAX(0,MIN(1,1-(Q3584-scaling_params!$B$8)/(scaling_params!$C$8-scaling_params!$B$8)))+MAX(0,MIN(1,(R3584-scaling_params!$B$9)/(scaling_params!$C$9-scaling_params!$B$9)))+MAX(0,MIN(1,(S3584-scaling_params!$B$10)/(scaling_params!$C$10-scaling_params!$B$10))))/3</f>
        <v>0.3990867348</v>
      </c>
      <c r="AB3584" s="15">
        <f>(MAX(0,MIN(1,(U3584-scaling_params!$B$12)/(scaling_params!$C$12-scaling_params!$B$12)))+MAX(0,MIN(1,(V3584-scaling_params!$B$13)/(scaling_params!$C$13-scaling_params!$B$13))))/2</f>
        <v>0.4081818182</v>
      </c>
      <c r="AC3584" s="13">
        <f>(scaling_params!$G$2*X3584+scaling_params!$G$3*Y3584+scaling_params!$G$4*Z3584+scaling_params!$G$5*AA3584+scaling_params!$G$6*AB3584)*100</f>
        <v>45.67178003</v>
      </c>
      <c r="AD3584" s="11" t="s">
        <v>684</v>
      </c>
      <c r="AE3584" s="11">
        <f t="shared" si="2"/>
        <v>1</v>
      </c>
    </row>
    <row r="3585" ht="15.75" customHeight="1">
      <c r="A3585" s="11" t="s">
        <v>977</v>
      </c>
      <c r="B3585" s="11" t="s">
        <v>886</v>
      </c>
      <c r="C3585" s="11" t="s">
        <v>449</v>
      </c>
      <c r="D3585" s="11" t="s">
        <v>181</v>
      </c>
      <c r="E3585" s="12">
        <v>2025.0</v>
      </c>
      <c r="F3585" s="11" t="s">
        <v>166</v>
      </c>
      <c r="G3585" s="11" t="s">
        <v>172</v>
      </c>
      <c r="H3585" s="11">
        <v>3.0</v>
      </c>
      <c r="I3585" s="13">
        <v>8.3</v>
      </c>
      <c r="J3585" s="11">
        <v>1.0</v>
      </c>
      <c r="K3585" s="13">
        <v>3.4</v>
      </c>
      <c r="L3585" s="13">
        <v>7.3</v>
      </c>
      <c r="M3585" s="11">
        <v>13.0</v>
      </c>
      <c r="N3585" s="14">
        <v>0.67</v>
      </c>
      <c r="O3585" s="13">
        <v>65.9</v>
      </c>
      <c r="P3585" s="13">
        <v>8.3</v>
      </c>
      <c r="Q3585" s="13">
        <v>16.5</v>
      </c>
      <c r="R3585" s="13">
        <v>12.8</v>
      </c>
      <c r="S3585" s="13">
        <v>3.2</v>
      </c>
      <c r="T3585" s="13">
        <v>3.0</v>
      </c>
      <c r="U3585" s="13">
        <v>1.4</v>
      </c>
      <c r="V3585" s="13">
        <v>63.2</v>
      </c>
      <c r="W3585" s="11" t="str">
        <f t="shared" si="1"/>
        <v>Benchmark|Sabadell|Corporate|2025</v>
      </c>
      <c r="X3585" s="15">
        <f>(MAX(0,MIN(1,1-(K3585-scaling_params!$B$2)/(scaling_params!$C$2-scaling_params!$B$2)))+MAX(0,MIN(1,(L3585-scaling_params!$B$3)/(scaling_params!$C$3-scaling_params!$B$3))))/2</f>
        <v>0.4161764706</v>
      </c>
      <c r="Y3585" s="15">
        <f>(MAX(0,MIN(1,(M3585-scaling_params!$B$4)/(scaling_params!$C$4-scaling_params!$B$4)))+MAX(0,MIN(1,(N3585-scaling_params!$B$5)/(scaling_params!$C$5-scaling_params!$B$5))))/2</f>
        <v>0.4107142857</v>
      </c>
      <c r="Z3585" s="15">
        <f>(MAX(0,MIN(1,(O3585-scaling_params!$B$6)/(scaling_params!$C$6-scaling_params!$B$6)))+MAX(0,MIN(1,1-(P3585-scaling_params!$B$7)/(scaling_params!$C$7-scaling_params!$B$7)))+MAX(0,MIN(1,(T3585-scaling_params!$B$11)/(scaling_params!$C$11-scaling_params!$B$11))))/3</f>
        <v>0.3774035705</v>
      </c>
      <c r="AA3585" s="15">
        <f>(MAX(0,MIN(1,1-(Q3585-scaling_params!$B$8)/(scaling_params!$C$8-scaling_params!$B$8)))+MAX(0,MIN(1,(R3585-scaling_params!$B$9)/(scaling_params!$C$9-scaling_params!$B$9)))+MAX(0,MIN(1,(S3585-scaling_params!$B$10)/(scaling_params!$C$10-scaling_params!$B$10))))/3</f>
        <v>0.4058558406</v>
      </c>
      <c r="AB3585" s="15">
        <f>(MAX(0,MIN(1,(U3585-scaling_params!$B$12)/(scaling_params!$C$12-scaling_params!$B$12)))+MAX(0,MIN(1,(V3585-scaling_params!$B$13)/(scaling_params!$C$13-scaling_params!$B$13))))/2</f>
        <v>0.28</v>
      </c>
      <c r="AC3585" s="13">
        <f>(scaling_params!$G$2*X3585+scaling_params!$G$3*Y3585+scaling_params!$G$4*Z3585+scaling_params!$G$5*AA3585+scaling_params!$G$6*AB3585)*100</f>
        <v>38.74797947</v>
      </c>
      <c r="AD3585" s="11" t="s">
        <v>684</v>
      </c>
      <c r="AE3585" s="11">
        <f t="shared" si="2"/>
        <v>1</v>
      </c>
    </row>
    <row r="3586" ht="15.75" customHeight="1">
      <c r="A3586" s="11" t="s">
        <v>978</v>
      </c>
      <c r="B3586" s="11" t="s">
        <v>886</v>
      </c>
      <c r="C3586" s="11" t="s">
        <v>610</v>
      </c>
      <c r="D3586" s="11" t="s">
        <v>177</v>
      </c>
      <c r="E3586" s="12">
        <v>2024.0</v>
      </c>
      <c r="F3586" s="11" t="s">
        <v>171</v>
      </c>
      <c r="G3586" s="11" t="s">
        <v>167</v>
      </c>
      <c r="H3586" s="11">
        <v>1.0</v>
      </c>
      <c r="I3586" s="13">
        <v>7.4</v>
      </c>
      <c r="J3586" s="11">
        <v>0.0</v>
      </c>
      <c r="K3586" s="13">
        <v>3.0</v>
      </c>
      <c r="L3586" s="13">
        <v>5.0</v>
      </c>
      <c r="M3586" s="11">
        <v>15.0</v>
      </c>
      <c r="N3586" s="14">
        <v>0.78</v>
      </c>
      <c r="O3586" s="13">
        <v>70.7</v>
      </c>
      <c r="P3586" s="13">
        <v>7.3</v>
      </c>
      <c r="Q3586" s="13">
        <v>15.6</v>
      </c>
      <c r="R3586" s="13">
        <v>10.9</v>
      </c>
      <c r="S3586" s="13">
        <v>3.4</v>
      </c>
      <c r="T3586" s="13">
        <v>3.1</v>
      </c>
      <c r="U3586" s="13">
        <v>1.7</v>
      </c>
      <c r="V3586" s="13">
        <v>74.7</v>
      </c>
      <c r="W3586" s="11" t="str">
        <f t="shared" si="1"/>
        <v>Benchmark|Sabadell|Retail|2024</v>
      </c>
      <c r="X3586" s="15">
        <f>(MAX(0,MIN(1,1-(K3586-scaling_params!$B$2)/(scaling_params!$C$2-scaling_params!$B$2)))+MAX(0,MIN(1,(L3586-scaling_params!$B$3)/(scaling_params!$C$3-scaling_params!$B$3))))/2</f>
        <v>0.3137254902</v>
      </c>
      <c r="Y3586" s="15">
        <f>(MAX(0,MIN(1,(M3586-scaling_params!$B$4)/(scaling_params!$C$4-scaling_params!$B$4)))+MAX(0,MIN(1,(N3586-scaling_params!$B$5)/(scaling_params!$C$5-scaling_params!$B$5))))/2</f>
        <v>0.5577380952</v>
      </c>
      <c r="Z3586" s="15">
        <f>(MAX(0,MIN(1,(O3586-scaling_params!$B$6)/(scaling_params!$C$6-scaling_params!$B$6)))+MAX(0,MIN(1,1-(P3586-scaling_params!$B$7)/(scaling_params!$C$7-scaling_params!$B$7)))+MAX(0,MIN(1,(T3586-scaling_params!$B$11)/(scaling_params!$C$11-scaling_params!$B$11))))/3</f>
        <v>0.5562253909</v>
      </c>
      <c r="AA3586" s="15">
        <f>(MAX(0,MIN(1,1-(Q3586-scaling_params!$B$8)/(scaling_params!$C$8-scaling_params!$B$8)))+MAX(0,MIN(1,(R3586-scaling_params!$B$9)/(scaling_params!$C$9-scaling_params!$B$9)))+MAX(0,MIN(1,(S3586-scaling_params!$B$10)/(scaling_params!$C$10-scaling_params!$B$10))))/3</f>
        <v>0.3793858165</v>
      </c>
      <c r="AB3586" s="15">
        <f>(MAX(0,MIN(1,(U3586-scaling_params!$B$12)/(scaling_params!$C$12-scaling_params!$B$12)))+MAX(0,MIN(1,(V3586-scaling_params!$B$13)/(scaling_params!$C$13-scaling_params!$B$13))))/2</f>
        <v>0.4595454545</v>
      </c>
      <c r="AC3586" s="13">
        <f>(scaling_params!$G$2*X3586+scaling_params!$G$3*Y3586+scaling_params!$G$4*Z3586+scaling_params!$G$5*AA3586+scaling_params!$G$6*AB3586)*100</f>
        <v>45.65051768</v>
      </c>
      <c r="AD3586" s="11" t="s">
        <v>684</v>
      </c>
      <c r="AE3586" s="11">
        <f t="shared" si="2"/>
        <v>1</v>
      </c>
    </row>
    <row r="3587" ht="15.75" customHeight="1">
      <c r="A3587" s="11" t="s">
        <v>978</v>
      </c>
      <c r="B3587" s="11" t="s">
        <v>886</v>
      </c>
      <c r="C3587" s="11" t="s">
        <v>610</v>
      </c>
      <c r="D3587" s="11" t="s">
        <v>177</v>
      </c>
      <c r="E3587" s="12">
        <v>2025.0</v>
      </c>
      <c r="F3587" s="11" t="s">
        <v>171</v>
      </c>
      <c r="G3587" s="11" t="s">
        <v>167</v>
      </c>
      <c r="H3587" s="11">
        <v>1.0</v>
      </c>
      <c r="I3587" s="13">
        <v>7.1</v>
      </c>
      <c r="J3587" s="11">
        <v>0.0</v>
      </c>
      <c r="K3587" s="13">
        <v>3.4</v>
      </c>
      <c r="L3587" s="13">
        <v>5.5</v>
      </c>
      <c r="M3587" s="11">
        <v>-5.0</v>
      </c>
      <c r="N3587" s="14">
        <v>0.71</v>
      </c>
      <c r="O3587" s="13">
        <v>67.0</v>
      </c>
      <c r="P3587" s="13">
        <v>7.1</v>
      </c>
      <c r="Q3587" s="13">
        <v>14.2</v>
      </c>
      <c r="R3587" s="13">
        <v>12.9</v>
      </c>
      <c r="S3587" s="13">
        <v>3.9</v>
      </c>
      <c r="T3587" s="13">
        <v>3.9</v>
      </c>
      <c r="U3587" s="13">
        <v>1.5</v>
      </c>
      <c r="V3587" s="13">
        <v>76.5</v>
      </c>
      <c r="W3587" s="11" t="str">
        <f t="shared" si="1"/>
        <v>Benchmark|Sabadell|Retail|2025</v>
      </c>
      <c r="X3587" s="15">
        <f>(MAX(0,MIN(1,1-(K3587-scaling_params!$B$2)/(scaling_params!$C$2-scaling_params!$B$2)))+MAX(0,MIN(1,(L3587-scaling_params!$B$3)/(scaling_params!$C$3-scaling_params!$B$3))))/2</f>
        <v>0.2838235294</v>
      </c>
      <c r="Y3587" s="15">
        <f>(MAX(0,MIN(1,(M3587-scaling_params!$B$4)/(scaling_params!$C$4-scaling_params!$B$4)))+MAX(0,MIN(1,(N3587-scaling_params!$B$5)/(scaling_params!$C$5-scaling_params!$B$5))))/2</f>
        <v>0.375</v>
      </c>
      <c r="Z3587" s="15">
        <f>(MAX(0,MIN(1,(O3587-scaling_params!$B$6)/(scaling_params!$C$6-scaling_params!$B$6)))+MAX(0,MIN(1,1-(P3587-scaling_params!$B$7)/(scaling_params!$C$7-scaling_params!$B$7)))+MAX(0,MIN(1,(T3587-scaling_params!$B$11)/(scaling_params!$C$11-scaling_params!$B$11))))/3</f>
        <v>0.5893777795</v>
      </c>
      <c r="AA3587" s="15">
        <f>(MAX(0,MIN(1,1-(Q3587-scaling_params!$B$8)/(scaling_params!$C$8-scaling_params!$B$8)))+MAX(0,MIN(1,(R3587-scaling_params!$B$9)/(scaling_params!$C$9-scaling_params!$B$9)))+MAX(0,MIN(1,(S3587-scaling_params!$B$10)/(scaling_params!$C$10-scaling_params!$B$10))))/3</f>
        <v>0.565823913</v>
      </c>
      <c r="AB3587" s="15">
        <f>(MAX(0,MIN(1,(U3587-scaling_params!$B$12)/(scaling_params!$C$12-scaling_params!$B$12)))+MAX(0,MIN(1,(V3587-scaling_params!$B$13)/(scaling_params!$C$13-scaling_params!$B$13))))/2</f>
        <v>0.4259090909</v>
      </c>
      <c r="AC3587" s="13">
        <f>(scaling_params!$G$2*X3587+scaling_params!$G$3*Y3587+scaling_params!$G$4*Z3587+scaling_params!$G$5*AA3587+scaling_params!$G$6*AB3587)*100</f>
        <v>44.3169589</v>
      </c>
      <c r="AD3587" s="11" t="s">
        <v>684</v>
      </c>
      <c r="AE3587" s="11">
        <f t="shared" si="2"/>
        <v>1</v>
      </c>
    </row>
    <row r="3588" ht="15.75" customHeight="1">
      <c r="A3588" s="11" t="s">
        <v>979</v>
      </c>
      <c r="B3588" s="11" t="s">
        <v>886</v>
      </c>
      <c r="C3588" s="11" t="s">
        <v>610</v>
      </c>
      <c r="D3588" s="11" t="s">
        <v>181</v>
      </c>
      <c r="E3588" s="12">
        <v>2024.0</v>
      </c>
      <c r="F3588" s="11" t="s">
        <v>166</v>
      </c>
      <c r="G3588" s="11" t="s">
        <v>184</v>
      </c>
      <c r="H3588" s="11">
        <v>1.0</v>
      </c>
      <c r="I3588" s="13">
        <v>7.4</v>
      </c>
      <c r="J3588" s="11">
        <v>0.0</v>
      </c>
      <c r="K3588" s="13">
        <v>2.5</v>
      </c>
      <c r="L3588" s="13">
        <v>6.6</v>
      </c>
      <c r="M3588" s="11">
        <v>-3.0</v>
      </c>
      <c r="N3588" s="14">
        <v>0.79</v>
      </c>
      <c r="O3588" s="13">
        <v>66.3</v>
      </c>
      <c r="P3588" s="13">
        <v>7.4</v>
      </c>
      <c r="Q3588" s="13">
        <v>18.9</v>
      </c>
      <c r="R3588" s="13">
        <v>13.4</v>
      </c>
      <c r="S3588" s="13">
        <v>3.7</v>
      </c>
      <c r="T3588" s="13">
        <v>3.4</v>
      </c>
      <c r="U3588" s="13">
        <v>1.8</v>
      </c>
      <c r="V3588" s="13">
        <v>70.8</v>
      </c>
      <c r="W3588" s="11" t="str">
        <f t="shared" si="1"/>
        <v>Benchmark|Sabadell|Corporate|2024</v>
      </c>
      <c r="X3588" s="15">
        <f>(MAX(0,MIN(1,1-(K3588-scaling_params!$B$2)/(scaling_params!$C$2-scaling_params!$B$2)))+MAX(0,MIN(1,(L3588-scaling_params!$B$3)/(scaling_params!$C$3-scaling_params!$B$3))))/2</f>
        <v>0.5147058824</v>
      </c>
      <c r="Y3588" s="15">
        <f>(MAX(0,MIN(1,(M3588-scaling_params!$B$4)/(scaling_params!$C$4-scaling_params!$B$4)))+MAX(0,MIN(1,(N3588-scaling_params!$B$5)/(scaling_params!$C$5-scaling_params!$B$5))))/2</f>
        <v>0.4845238095</v>
      </c>
      <c r="Z3588" s="15">
        <f>(MAX(0,MIN(1,(O3588-scaling_params!$B$6)/(scaling_params!$C$6-scaling_params!$B$6)))+MAX(0,MIN(1,1-(P3588-scaling_params!$B$7)/(scaling_params!$C$7-scaling_params!$B$7)))+MAX(0,MIN(1,(T3588-scaling_params!$B$11)/(scaling_params!$C$11-scaling_params!$B$11))))/3</f>
        <v>0.5031805497</v>
      </c>
      <c r="AA3588" s="15">
        <f>(MAX(0,MIN(1,1-(Q3588-scaling_params!$B$8)/(scaling_params!$C$8-scaling_params!$B$8)))+MAX(0,MIN(1,(R3588-scaling_params!$B$9)/(scaling_params!$C$9-scaling_params!$B$9)))+MAX(0,MIN(1,(S3588-scaling_params!$B$10)/(scaling_params!$C$10-scaling_params!$B$10))))/3</f>
        <v>0.3892828132</v>
      </c>
      <c r="AB3588" s="15">
        <f>(MAX(0,MIN(1,(U3588-scaling_params!$B$12)/(scaling_params!$C$12-scaling_params!$B$12)))+MAX(0,MIN(1,(V3588-scaling_params!$B$13)/(scaling_params!$C$13-scaling_params!$B$13))))/2</f>
        <v>0.4490909091</v>
      </c>
      <c r="AC3588" s="13">
        <f>(scaling_params!$G$2*X3588+scaling_params!$G$3*Y3588+scaling_params!$G$4*Z3588+scaling_params!$G$5*AA3588+scaling_params!$G$6*AB3588)*100</f>
        <v>47.45729092</v>
      </c>
      <c r="AD3588" s="11" t="s">
        <v>684</v>
      </c>
      <c r="AE3588" s="11">
        <f t="shared" si="2"/>
        <v>1</v>
      </c>
    </row>
    <row r="3589" ht="15.75" customHeight="1">
      <c r="A3589" s="11" t="s">
        <v>979</v>
      </c>
      <c r="B3589" s="11" t="s">
        <v>886</v>
      </c>
      <c r="C3589" s="11" t="s">
        <v>610</v>
      </c>
      <c r="D3589" s="11" t="s">
        <v>181</v>
      </c>
      <c r="E3589" s="12">
        <v>2025.0</v>
      </c>
      <c r="F3589" s="11" t="s">
        <v>166</v>
      </c>
      <c r="G3589" s="11" t="s">
        <v>184</v>
      </c>
      <c r="H3589" s="11">
        <v>1.0</v>
      </c>
      <c r="I3589" s="13">
        <v>7.1</v>
      </c>
      <c r="J3589" s="11">
        <v>0.0</v>
      </c>
      <c r="K3589" s="13">
        <v>3.4</v>
      </c>
      <c r="L3589" s="13">
        <v>7.3</v>
      </c>
      <c r="M3589" s="11">
        <v>5.0</v>
      </c>
      <c r="N3589" s="14">
        <v>0.81</v>
      </c>
      <c r="O3589" s="13">
        <v>65.9</v>
      </c>
      <c r="P3589" s="13">
        <v>8.3</v>
      </c>
      <c r="Q3589" s="13">
        <v>16.5</v>
      </c>
      <c r="R3589" s="13">
        <v>12.8</v>
      </c>
      <c r="S3589" s="13">
        <v>3.9</v>
      </c>
      <c r="T3589" s="13">
        <v>4.3</v>
      </c>
      <c r="U3589" s="13">
        <v>1.4</v>
      </c>
      <c r="V3589" s="13">
        <v>85.1</v>
      </c>
      <c r="W3589" s="11" t="str">
        <f t="shared" si="1"/>
        <v>Benchmark|Sabadell|Corporate|2025</v>
      </c>
      <c r="X3589" s="15">
        <f>(MAX(0,MIN(1,1-(K3589-scaling_params!$B$2)/(scaling_params!$C$2-scaling_params!$B$2)))+MAX(0,MIN(1,(L3589-scaling_params!$B$3)/(scaling_params!$C$3-scaling_params!$B$3))))/2</f>
        <v>0.4161764706</v>
      </c>
      <c r="Y3589" s="15">
        <f>(MAX(0,MIN(1,(M3589-scaling_params!$B$4)/(scaling_params!$C$4-scaling_params!$B$4)))+MAX(0,MIN(1,(N3589-scaling_params!$B$5)/(scaling_params!$C$5-scaling_params!$B$5))))/2</f>
        <v>0.5476190476</v>
      </c>
      <c r="Z3589" s="15">
        <f>(MAX(0,MIN(1,(O3589-scaling_params!$B$6)/(scaling_params!$C$6-scaling_params!$B$6)))+MAX(0,MIN(1,1-(P3589-scaling_params!$B$7)/(scaling_params!$C$7-scaling_params!$B$7)))+MAX(0,MIN(1,(T3589-scaling_params!$B$11)/(scaling_params!$C$11-scaling_params!$B$11))))/3</f>
        <v>0.5012130943</v>
      </c>
      <c r="AA3589" s="15">
        <f>(MAX(0,MIN(1,1-(Q3589-scaling_params!$B$8)/(scaling_params!$C$8-scaling_params!$B$8)))+MAX(0,MIN(1,(R3589-scaling_params!$B$9)/(scaling_params!$C$9-scaling_params!$B$9)))+MAX(0,MIN(1,(S3589-scaling_params!$B$10)/(scaling_params!$C$10-scaling_params!$B$10))))/3</f>
        <v>0.4744832916</v>
      </c>
      <c r="AB3589" s="15">
        <f>(MAX(0,MIN(1,(U3589-scaling_params!$B$12)/(scaling_params!$C$12-scaling_params!$B$12)))+MAX(0,MIN(1,(V3589-scaling_params!$B$13)/(scaling_params!$C$13-scaling_params!$B$13))))/2</f>
        <v>0.4790909091</v>
      </c>
      <c r="AC3589" s="13">
        <f>(scaling_params!$G$2*X3589+scaling_params!$G$3*Y3589+scaling_params!$G$4*Z3589+scaling_params!$G$5*AA3589+scaling_params!$G$6*AB3589)*100</f>
        <v>48.43188105</v>
      </c>
      <c r="AD3589" s="11" t="s">
        <v>684</v>
      </c>
      <c r="AE3589" s="11">
        <f t="shared" si="2"/>
        <v>1</v>
      </c>
    </row>
    <row r="3590" ht="15.75" customHeight="1">
      <c r="A3590" s="11" t="s">
        <v>980</v>
      </c>
      <c r="B3590" s="11" t="s">
        <v>886</v>
      </c>
      <c r="C3590" s="11" t="s">
        <v>610</v>
      </c>
      <c r="D3590" s="11" t="s">
        <v>181</v>
      </c>
      <c r="E3590" s="12">
        <v>2024.0</v>
      </c>
      <c r="F3590" s="11" t="s">
        <v>166</v>
      </c>
      <c r="G3590" s="11" t="s">
        <v>167</v>
      </c>
      <c r="H3590" s="11">
        <v>2.0</v>
      </c>
      <c r="I3590" s="13">
        <v>7.4</v>
      </c>
      <c r="J3590" s="11">
        <v>1.0</v>
      </c>
      <c r="K3590" s="13">
        <v>2.5</v>
      </c>
      <c r="L3590" s="13">
        <v>5.9</v>
      </c>
      <c r="M3590" s="11">
        <v>38.0</v>
      </c>
      <c r="N3590" s="14">
        <v>0.86</v>
      </c>
      <c r="O3590" s="13">
        <v>66.3</v>
      </c>
      <c r="P3590" s="13">
        <v>7.4</v>
      </c>
      <c r="Q3590" s="13">
        <v>18.9</v>
      </c>
      <c r="R3590" s="13">
        <v>13.4</v>
      </c>
      <c r="S3590" s="13">
        <v>3.5</v>
      </c>
      <c r="T3590" s="13">
        <v>3.0</v>
      </c>
      <c r="U3590" s="13">
        <v>1.8</v>
      </c>
      <c r="V3590" s="13">
        <v>74.4</v>
      </c>
      <c r="W3590" s="11" t="str">
        <f t="shared" si="1"/>
        <v>Benchmark|Sabadell|Corporate|2024</v>
      </c>
      <c r="X3590" s="15">
        <f>(MAX(0,MIN(1,1-(K3590-scaling_params!$B$2)/(scaling_params!$C$2-scaling_params!$B$2)))+MAX(0,MIN(1,(L3590-scaling_params!$B$3)/(scaling_params!$C$3-scaling_params!$B$3))))/2</f>
        <v>0.4632352941</v>
      </c>
      <c r="Y3590" s="15">
        <f>(MAX(0,MIN(1,(M3590-scaling_params!$B$4)/(scaling_params!$C$4-scaling_params!$B$4)))+MAX(0,MIN(1,(N3590-scaling_params!$B$5)/(scaling_params!$C$5-scaling_params!$B$5))))/2</f>
        <v>0.7672619048</v>
      </c>
      <c r="Z3590" s="15">
        <f>(MAX(0,MIN(1,(O3590-scaling_params!$B$6)/(scaling_params!$C$6-scaling_params!$B$6)))+MAX(0,MIN(1,1-(P3590-scaling_params!$B$7)/(scaling_params!$C$7-scaling_params!$B$7)))+MAX(0,MIN(1,(T3590-scaling_params!$B$11)/(scaling_params!$C$11-scaling_params!$B$11))))/3</f>
        <v>0.4650853116</v>
      </c>
      <c r="AA3590" s="15">
        <f>(MAX(0,MIN(1,1-(Q3590-scaling_params!$B$8)/(scaling_params!$C$8-scaling_params!$B$8)))+MAX(0,MIN(1,(R3590-scaling_params!$B$9)/(scaling_params!$C$9-scaling_params!$B$9)))+MAX(0,MIN(1,(S3590-scaling_params!$B$10)/(scaling_params!$C$10-scaling_params!$B$10))))/3</f>
        <v>0.3696749701</v>
      </c>
      <c r="AB3590" s="15">
        <f>(MAX(0,MIN(1,(U3590-scaling_params!$B$12)/(scaling_params!$C$12-scaling_params!$B$12)))+MAX(0,MIN(1,(V3590-scaling_params!$B$13)/(scaling_params!$C$13-scaling_params!$B$13))))/2</f>
        <v>0.4818181818</v>
      </c>
      <c r="AC3590" s="13">
        <f>(scaling_params!$G$2*X3590+scaling_params!$G$3*Y3590+scaling_params!$G$4*Z3590+scaling_params!$G$5*AA3590+scaling_params!$G$6*AB3590)*100</f>
        <v>52.03792302</v>
      </c>
      <c r="AD3590" s="11" t="s">
        <v>684</v>
      </c>
      <c r="AE3590" s="11">
        <f t="shared" si="2"/>
        <v>1</v>
      </c>
    </row>
    <row r="3591" ht="15.75" customHeight="1">
      <c r="A3591" s="11" t="s">
        <v>980</v>
      </c>
      <c r="B3591" s="11" t="s">
        <v>886</v>
      </c>
      <c r="C3591" s="11" t="s">
        <v>610</v>
      </c>
      <c r="D3591" s="11" t="s">
        <v>181</v>
      </c>
      <c r="E3591" s="12">
        <v>2025.0</v>
      </c>
      <c r="F3591" s="11" t="s">
        <v>166</v>
      </c>
      <c r="G3591" s="11" t="s">
        <v>167</v>
      </c>
      <c r="H3591" s="11">
        <v>2.0</v>
      </c>
      <c r="I3591" s="13">
        <v>7.1</v>
      </c>
      <c r="J3591" s="11">
        <v>0.0</v>
      </c>
      <c r="K3591" s="13">
        <v>3.4</v>
      </c>
      <c r="L3591" s="13">
        <v>7.2</v>
      </c>
      <c r="M3591" s="11">
        <v>24.0</v>
      </c>
      <c r="N3591" s="14">
        <v>0.75</v>
      </c>
      <c r="O3591" s="13">
        <v>65.9</v>
      </c>
      <c r="P3591" s="13">
        <v>8.3</v>
      </c>
      <c r="Q3591" s="13">
        <v>16.5</v>
      </c>
      <c r="R3591" s="13">
        <v>12.8</v>
      </c>
      <c r="S3591" s="13">
        <v>4.2</v>
      </c>
      <c r="T3591" s="13">
        <v>3.5</v>
      </c>
      <c r="U3591" s="13">
        <v>1.4</v>
      </c>
      <c r="V3591" s="13">
        <v>76.7</v>
      </c>
      <c r="W3591" s="11" t="str">
        <f t="shared" si="1"/>
        <v>Benchmark|Sabadell|Corporate|2025</v>
      </c>
      <c r="X3591" s="15">
        <f>(MAX(0,MIN(1,1-(K3591-scaling_params!$B$2)/(scaling_params!$C$2-scaling_params!$B$2)))+MAX(0,MIN(1,(L3591-scaling_params!$B$3)/(scaling_params!$C$3-scaling_params!$B$3))))/2</f>
        <v>0.4088235294</v>
      </c>
      <c r="Y3591" s="15">
        <f>(MAX(0,MIN(1,(M3591-scaling_params!$B$4)/(scaling_params!$C$4-scaling_params!$B$4)))+MAX(0,MIN(1,(N3591-scaling_params!$B$5)/(scaling_params!$C$5-scaling_params!$B$5))))/2</f>
        <v>0.5630952381</v>
      </c>
      <c r="Z3591" s="15">
        <f>(MAX(0,MIN(1,(O3591-scaling_params!$B$6)/(scaling_params!$C$6-scaling_params!$B$6)))+MAX(0,MIN(1,1-(P3591-scaling_params!$B$7)/(scaling_params!$C$7-scaling_params!$B$7)))+MAX(0,MIN(1,(T3591-scaling_params!$B$11)/(scaling_params!$C$11-scaling_params!$B$11))))/3</f>
        <v>0.4250226181</v>
      </c>
      <c r="AA3591" s="15">
        <f>(MAX(0,MIN(1,1-(Q3591-scaling_params!$B$8)/(scaling_params!$C$8-scaling_params!$B$8)))+MAX(0,MIN(1,(R3591-scaling_params!$B$9)/(scaling_params!$C$9-scaling_params!$B$9)))+MAX(0,MIN(1,(S3591-scaling_params!$B$10)/(scaling_params!$C$10-scaling_params!$B$10))))/3</f>
        <v>0.5038950563</v>
      </c>
      <c r="AB3591" s="15">
        <f>(MAX(0,MIN(1,(U3591-scaling_params!$B$12)/(scaling_params!$C$12-scaling_params!$B$12)))+MAX(0,MIN(1,(V3591-scaling_params!$B$13)/(scaling_params!$C$13-scaling_params!$B$13))))/2</f>
        <v>0.4027272727</v>
      </c>
      <c r="AC3591" s="13">
        <f>(scaling_params!$G$2*X3591+scaling_params!$G$3*Y3591+scaling_params!$G$4*Z3591+scaling_params!$G$5*AA3591+scaling_params!$G$6*AB3591)*100</f>
        <v>46.44885737</v>
      </c>
      <c r="AD3591" s="11" t="s">
        <v>684</v>
      </c>
      <c r="AE3591" s="11">
        <f t="shared" si="2"/>
        <v>1</v>
      </c>
    </row>
    <row r="3592" ht="15.75" customHeight="1">
      <c r="A3592" s="11" t="s">
        <v>981</v>
      </c>
      <c r="B3592" s="11" t="s">
        <v>886</v>
      </c>
      <c r="C3592" s="11" t="s">
        <v>610</v>
      </c>
      <c r="D3592" s="11" t="s">
        <v>165</v>
      </c>
      <c r="E3592" s="12">
        <v>2024.0</v>
      </c>
      <c r="F3592" s="11" t="s">
        <v>166</v>
      </c>
      <c r="G3592" s="11" t="s">
        <v>184</v>
      </c>
      <c r="H3592" s="11">
        <v>4.0</v>
      </c>
      <c r="I3592" s="13">
        <v>7.4</v>
      </c>
      <c r="J3592" s="11">
        <v>0.0</v>
      </c>
      <c r="K3592" s="13">
        <v>3.5</v>
      </c>
      <c r="L3592" s="13">
        <v>5.6</v>
      </c>
      <c r="M3592" s="11">
        <v>-40.0</v>
      </c>
      <c r="N3592" s="14">
        <v>0.72</v>
      </c>
      <c r="O3592" s="13">
        <v>65.4</v>
      </c>
      <c r="P3592" s="13">
        <v>7.5</v>
      </c>
      <c r="Q3592" s="13">
        <v>18.4</v>
      </c>
      <c r="R3592" s="13">
        <v>12.8</v>
      </c>
      <c r="S3592" s="13">
        <v>2.3</v>
      </c>
      <c r="T3592" s="13">
        <v>2.4</v>
      </c>
      <c r="U3592" s="13">
        <v>1.4</v>
      </c>
      <c r="V3592" s="13">
        <v>64.3</v>
      </c>
      <c r="W3592" s="11" t="str">
        <f t="shared" si="1"/>
        <v>Benchmark|Sabadell|Operations|2024</v>
      </c>
      <c r="X3592" s="15">
        <f>(MAX(0,MIN(1,1-(K3592-scaling_params!$B$2)/(scaling_params!$C$2-scaling_params!$B$2)))+MAX(0,MIN(1,(L3592-scaling_params!$B$3)/(scaling_params!$C$3-scaling_params!$B$3))))/2</f>
        <v>0.2745098039</v>
      </c>
      <c r="Y3592" s="15">
        <f>(MAX(0,MIN(1,(M3592-scaling_params!$B$4)/(scaling_params!$C$4-scaling_params!$B$4)))+MAX(0,MIN(1,(N3592-scaling_params!$B$5)/(scaling_params!$C$5-scaling_params!$B$5))))/2</f>
        <v>0.2208333333</v>
      </c>
      <c r="Z3592" s="15">
        <f>(MAX(0,MIN(1,(O3592-scaling_params!$B$6)/(scaling_params!$C$6-scaling_params!$B$6)))+MAX(0,MIN(1,1-(P3592-scaling_params!$B$7)/(scaling_params!$C$7-scaling_params!$B$7)))+MAX(0,MIN(1,(T3592-scaling_params!$B$11)/(scaling_params!$C$11-scaling_params!$B$11))))/3</f>
        <v>0.3840819603</v>
      </c>
      <c r="AA3592" s="15">
        <f>(MAX(0,MIN(1,1-(Q3592-scaling_params!$B$8)/(scaling_params!$C$8-scaling_params!$B$8)))+MAX(0,MIN(1,(R3592-scaling_params!$B$9)/(scaling_params!$C$9-scaling_params!$B$9)))+MAX(0,MIN(1,(S3592-scaling_params!$B$10)/(scaling_params!$C$10-scaling_params!$B$10))))/3</f>
        <v>0.2456508495</v>
      </c>
      <c r="AB3592" s="15">
        <f>(MAX(0,MIN(1,(U3592-scaling_params!$B$12)/(scaling_params!$C$12-scaling_params!$B$12)))+MAX(0,MIN(1,(V3592-scaling_params!$B$13)/(scaling_params!$C$13-scaling_params!$B$13))))/2</f>
        <v>0.29</v>
      </c>
      <c r="AC3592" s="13">
        <f>(scaling_params!$G$2*X3592+scaling_params!$G$3*Y3592+scaling_params!$G$4*Z3592+scaling_params!$G$5*AA3592+scaling_params!$G$6*AB3592)*100</f>
        <v>28.41194474</v>
      </c>
      <c r="AD3592" s="11" t="s">
        <v>684</v>
      </c>
      <c r="AE3592" s="11">
        <f t="shared" si="2"/>
        <v>1</v>
      </c>
    </row>
    <row r="3593" ht="15.75" customHeight="1">
      <c r="A3593" s="11" t="s">
        <v>981</v>
      </c>
      <c r="B3593" s="11" t="s">
        <v>886</v>
      </c>
      <c r="C3593" s="11" t="s">
        <v>610</v>
      </c>
      <c r="D3593" s="11" t="s">
        <v>165</v>
      </c>
      <c r="E3593" s="12">
        <v>2025.0</v>
      </c>
      <c r="F3593" s="11" t="s">
        <v>166</v>
      </c>
      <c r="G3593" s="11" t="s">
        <v>184</v>
      </c>
      <c r="H3593" s="11">
        <v>4.0</v>
      </c>
      <c r="I3593" s="13">
        <v>7.1</v>
      </c>
      <c r="J3593" s="11">
        <v>0.0</v>
      </c>
      <c r="K3593" s="13">
        <v>3.1</v>
      </c>
      <c r="L3593" s="13">
        <v>4.4</v>
      </c>
      <c r="M3593" s="11">
        <v>-15.0</v>
      </c>
      <c r="N3593" s="14">
        <v>0.68</v>
      </c>
      <c r="O3593" s="13">
        <v>64.5</v>
      </c>
      <c r="P3593" s="13">
        <v>7.3</v>
      </c>
      <c r="Q3593" s="13">
        <v>16.3</v>
      </c>
      <c r="R3593" s="13">
        <v>11.7</v>
      </c>
      <c r="S3593" s="13">
        <v>2.3</v>
      </c>
      <c r="T3593" s="13">
        <v>2.5</v>
      </c>
      <c r="U3593" s="13">
        <v>1.6</v>
      </c>
      <c r="V3593" s="13">
        <v>59.8</v>
      </c>
      <c r="W3593" s="11" t="str">
        <f t="shared" si="1"/>
        <v>Benchmark|Sabadell|Operations|2025</v>
      </c>
      <c r="X3593" s="15">
        <f>(MAX(0,MIN(1,1-(K3593-scaling_params!$B$2)/(scaling_params!$C$2-scaling_params!$B$2)))+MAX(0,MIN(1,(L3593-scaling_params!$B$3)/(scaling_params!$C$3-scaling_params!$B$3))))/2</f>
        <v>0.2529411765</v>
      </c>
      <c r="Y3593" s="15">
        <f>(MAX(0,MIN(1,(M3593-scaling_params!$B$4)/(scaling_params!$C$4-scaling_params!$B$4)))+MAX(0,MIN(1,(N3593-scaling_params!$B$5)/(scaling_params!$C$5-scaling_params!$B$5))))/2</f>
        <v>0.2898809524</v>
      </c>
      <c r="Z3593" s="15">
        <f>(MAX(0,MIN(1,(O3593-scaling_params!$B$6)/(scaling_params!$C$6-scaling_params!$B$6)))+MAX(0,MIN(1,1-(P3593-scaling_params!$B$7)/(scaling_params!$C$7-scaling_params!$B$7)))+MAX(0,MIN(1,(T3593-scaling_params!$B$11)/(scaling_params!$C$11-scaling_params!$B$11))))/3</f>
        <v>0.3967723027</v>
      </c>
      <c r="AA3593" s="15">
        <f>(MAX(0,MIN(1,1-(Q3593-scaling_params!$B$8)/(scaling_params!$C$8-scaling_params!$B$8)))+MAX(0,MIN(1,(R3593-scaling_params!$B$9)/(scaling_params!$C$9-scaling_params!$B$9)))+MAX(0,MIN(1,(S3593-scaling_params!$B$10)/(scaling_params!$C$10-scaling_params!$B$10))))/3</f>
        <v>0.278782802</v>
      </c>
      <c r="AB3593" s="15">
        <f>(MAX(0,MIN(1,(U3593-scaling_params!$B$12)/(scaling_params!$C$12-scaling_params!$B$12)))+MAX(0,MIN(1,(V3593-scaling_params!$B$13)/(scaling_params!$C$13-scaling_params!$B$13))))/2</f>
        <v>0.2990909091</v>
      </c>
      <c r="AC3593" s="13">
        <f>(scaling_params!$G$2*X3593+scaling_params!$G$3*Y3593+scaling_params!$G$4*Z3593+scaling_params!$G$5*AA3593+scaling_params!$G$6*AB3593)*100</f>
        <v>30.51631918</v>
      </c>
      <c r="AD3593" s="11" t="s">
        <v>684</v>
      </c>
      <c r="AE3593" s="11">
        <f t="shared" si="2"/>
        <v>1</v>
      </c>
    </row>
    <row r="3594" ht="15.75" customHeight="1">
      <c r="A3594" s="11" t="s">
        <v>982</v>
      </c>
      <c r="B3594" s="11" t="s">
        <v>886</v>
      </c>
      <c r="C3594" s="11" t="s">
        <v>610</v>
      </c>
      <c r="D3594" s="11" t="s">
        <v>165</v>
      </c>
      <c r="E3594" s="12">
        <v>2024.0</v>
      </c>
      <c r="F3594" s="11" t="s">
        <v>171</v>
      </c>
      <c r="G3594" s="11" t="s">
        <v>175</v>
      </c>
      <c r="H3594" s="11">
        <v>4.0</v>
      </c>
      <c r="I3594" s="13">
        <v>7.4</v>
      </c>
      <c r="J3594" s="11">
        <v>0.0</v>
      </c>
      <c r="K3594" s="13">
        <v>3.5</v>
      </c>
      <c r="L3594" s="13">
        <v>6.4</v>
      </c>
      <c r="M3594" s="11">
        <v>0.0</v>
      </c>
      <c r="N3594" s="14">
        <v>0.68</v>
      </c>
      <c r="O3594" s="13">
        <v>65.4</v>
      </c>
      <c r="P3594" s="13">
        <v>7.5</v>
      </c>
      <c r="Q3594" s="13">
        <v>18.4</v>
      </c>
      <c r="R3594" s="13">
        <v>12.8</v>
      </c>
      <c r="S3594" s="13">
        <v>4.3</v>
      </c>
      <c r="T3594" s="13">
        <v>3.8</v>
      </c>
      <c r="U3594" s="13">
        <v>1.4</v>
      </c>
      <c r="V3594" s="13">
        <v>77.1</v>
      </c>
      <c r="W3594" s="11" t="str">
        <f t="shared" si="1"/>
        <v>Benchmark|Sabadell|Operations|2024</v>
      </c>
      <c r="X3594" s="15">
        <f>(MAX(0,MIN(1,1-(K3594-scaling_params!$B$2)/(scaling_params!$C$2-scaling_params!$B$2)))+MAX(0,MIN(1,(L3594-scaling_params!$B$3)/(scaling_params!$C$3-scaling_params!$B$3))))/2</f>
        <v>0.3333333333</v>
      </c>
      <c r="Y3594" s="15">
        <f>(MAX(0,MIN(1,(M3594-scaling_params!$B$4)/(scaling_params!$C$4-scaling_params!$B$4)))+MAX(0,MIN(1,(N3594-scaling_params!$B$5)/(scaling_params!$C$5-scaling_params!$B$5))))/2</f>
        <v>0.3613095238</v>
      </c>
      <c r="Z3594" s="15">
        <f>(MAX(0,MIN(1,(O3594-scaling_params!$B$6)/(scaling_params!$C$6-scaling_params!$B$6)))+MAX(0,MIN(1,1-(P3594-scaling_params!$B$7)/(scaling_params!$C$7-scaling_params!$B$7)))+MAX(0,MIN(1,(T3594-scaling_params!$B$11)/(scaling_params!$C$11-scaling_params!$B$11))))/3</f>
        <v>0.5174152937</v>
      </c>
      <c r="AA3594" s="15">
        <f>(MAX(0,MIN(1,1-(Q3594-scaling_params!$B$8)/(scaling_params!$C$8-scaling_params!$B$8)))+MAX(0,MIN(1,(R3594-scaling_params!$B$9)/(scaling_params!$C$9-scaling_params!$B$9)))+MAX(0,MIN(1,(S3594-scaling_params!$B$10)/(scaling_params!$C$10-scaling_params!$B$10))))/3</f>
        <v>0.4417292809</v>
      </c>
      <c r="AB3594" s="15">
        <f>(MAX(0,MIN(1,(U3594-scaling_params!$B$12)/(scaling_params!$C$12-scaling_params!$B$12)))+MAX(0,MIN(1,(V3594-scaling_params!$B$13)/(scaling_params!$C$13-scaling_params!$B$13))))/2</f>
        <v>0.4063636364</v>
      </c>
      <c r="AC3594" s="13">
        <f>(scaling_params!$G$2*X3594+scaling_params!$G$3*Y3594+scaling_params!$G$4*Z3594+scaling_params!$G$5*AA3594+scaling_params!$G$6*AB3594)*100</f>
        <v>41.0528928</v>
      </c>
      <c r="AD3594" s="11" t="s">
        <v>684</v>
      </c>
      <c r="AE3594" s="11">
        <f t="shared" si="2"/>
        <v>1</v>
      </c>
    </row>
    <row r="3595" ht="15.75" customHeight="1">
      <c r="A3595" s="11" t="s">
        <v>982</v>
      </c>
      <c r="B3595" s="11" t="s">
        <v>886</v>
      </c>
      <c r="C3595" s="11" t="s">
        <v>610</v>
      </c>
      <c r="D3595" s="11" t="s">
        <v>165</v>
      </c>
      <c r="E3595" s="12">
        <v>2025.0</v>
      </c>
      <c r="F3595" s="11" t="s">
        <v>171</v>
      </c>
      <c r="G3595" s="11" t="s">
        <v>175</v>
      </c>
      <c r="H3595" s="11">
        <v>4.0</v>
      </c>
      <c r="I3595" s="13">
        <v>7.1</v>
      </c>
      <c r="J3595" s="11">
        <v>0.0</v>
      </c>
      <c r="K3595" s="13">
        <v>3.1</v>
      </c>
      <c r="L3595" s="13">
        <v>7.8</v>
      </c>
      <c r="M3595" s="11">
        <v>18.0</v>
      </c>
      <c r="N3595" s="14">
        <v>0.87</v>
      </c>
      <c r="O3595" s="13">
        <v>64.5</v>
      </c>
      <c r="P3595" s="13">
        <v>7.3</v>
      </c>
      <c r="Q3595" s="13">
        <v>16.3</v>
      </c>
      <c r="R3595" s="13">
        <v>11.7</v>
      </c>
      <c r="S3595" s="13">
        <v>4.3</v>
      </c>
      <c r="T3595" s="13">
        <v>4.1</v>
      </c>
      <c r="U3595" s="13">
        <v>1.6</v>
      </c>
      <c r="V3595" s="13">
        <v>79.5</v>
      </c>
      <c r="W3595" s="11" t="str">
        <f t="shared" si="1"/>
        <v>Benchmark|Sabadell|Operations|2025</v>
      </c>
      <c r="X3595" s="15">
        <f>(MAX(0,MIN(1,1-(K3595-scaling_params!$B$2)/(scaling_params!$C$2-scaling_params!$B$2)))+MAX(0,MIN(1,(L3595-scaling_params!$B$3)/(scaling_params!$C$3-scaling_params!$B$3))))/2</f>
        <v>0.5029411765</v>
      </c>
      <c r="Y3595" s="15">
        <f>(MAX(0,MIN(1,(M3595-scaling_params!$B$4)/(scaling_params!$C$4-scaling_params!$B$4)))+MAX(0,MIN(1,(N3595-scaling_params!$B$5)/(scaling_params!$C$5-scaling_params!$B$5))))/2</f>
        <v>0.6845238095</v>
      </c>
      <c r="Z3595" s="15">
        <f>(MAX(0,MIN(1,(O3595-scaling_params!$B$6)/(scaling_params!$C$6-scaling_params!$B$6)))+MAX(0,MIN(1,1-(P3595-scaling_params!$B$7)/(scaling_params!$C$7-scaling_params!$B$7)))+MAX(0,MIN(1,(T3595-scaling_params!$B$11)/(scaling_params!$C$11-scaling_params!$B$11))))/3</f>
        <v>0.5491532551</v>
      </c>
      <c r="AA3595" s="15">
        <f>(MAX(0,MIN(1,1-(Q3595-scaling_params!$B$8)/(scaling_params!$C$8-scaling_params!$B$8)))+MAX(0,MIN(1,(R3595-scaling_params!$B$9)/(scaling_params!$C$9-scaling_params!$B$9)))+MAX(0,MIN(1,(S3595-scaling_params!$B$10)/(scaling_params!$C$10-scaling_params!$B$10))))/3</f>
        <v>0.4748612333</v>
      </c>
      <c r="AB3595" s="15">
        <f>(MAX(0,MIN(1,(U3595-scaling_params!$B$12)/(scaling_params!$C$12-scaling_params!$B$12)))+MAX(0,MIN(1,(V3595-scaling_params!$B$13)/(scaling_params!$C$13-scaling_params!$B$13))))/2</f>
        <v>0.4781818182</v>
      </c>
      <c r="AC3595" s="13">
        <f>(scaling_params!$G$2*X3595+scaling_params!$G$3*Y3595+scaling_params!$G$4*Z3595+scaling_params!$G$5*AA3595+scaling_params!$G$6*AB3595)*100</f>
        <v>54.81063183</v>
      </c>
      <c r="AD3595" s="11" t="s">
        <v>684</v>
      </c>
      <c r="AE3595" s="11">
        <f t="shared" si="2"/>
        <v>1</v>
      </c>
    </row>
    <row r="3596" ht="15.75" customHeight="1">
      <c r="A3596" s="11" t="s">
        <v>983</v>
      </c>
      <c r="B3596" s="11" t="s">
        <v>886</v>
      </c>
      <c r="C3596" s="11" t="s">
        <v>610</v>
      </c>
      <c r="D3596" s="11" t="s">
        <v>177</v>
      </c>
      <c r="E3596" s="12">
        <v>2024.0</v>
      </c>
      <c r="F3596" s="11" t="s">
        <v>166</v>
      </c>
      <c r="G3596" s="11" t="s">
        <v>167</v>
      </c>
      <c r="H3596" s="11">
        <v>4.0</v>
      </c>
      <c r="I3596" s="13">
        <v>7.4</v>
      </c>
      <c r="J3596" s="11">
        <v>0.0</v>
      </c>
      <c r="K3596" s="13">
        <v>3.0</v>
      </c>
      <c r="L3596" s="13">
        <v>6.6</v>
      </c>
      <c r="M3596" s="11">
        <v>11.0</v>
      </c>
      <c r="N3596" s="14">
        <v>0.8</v>
      </c>
      <c r="O3596" s="13">
        <v>70.7</v>
      </c>
      <c r="P3596" s="13">
        <v>7.3</v>
      </c>
      <c r="Q3596" s="13">
        <v>15.6</v>
      </c>
      <c r="R3596" s="13">
        <v>10.9</v>
      </c>
      <c r="S3596" s="13">
        <v>4.2</v>
      </c>
      <c r="T3596" s="13">
        <v>4.6</v>
      </c>
      <c r="U3596" s="13">
        <v>1.7</v>
      </c>
      <c r="V3596" s="13">
        <v>86.9</v>
      </c>
      <c r="W3596" s="11" t="str">
        <f t="shared" si="1"/>
        <v>Benchmark|Sabadell|Retail|2024</v>
      </c>
      <c r="X3596" s="15">
        <f>(MAX(0,MIN(1,1-(K3596-scaling_params!$B$2)/(scaling_params!$C$2-scaling_params!$B$2)))+MAX(0,MIN(1,(L3596-scaling_params!$B$3)/(scaling_params!$C$3-scaling_params!$B$3))))/2</f>
        <v>0.431372549</v>
      </c>
      <c r="Y3596" s="15">
        <f>(MAX(0,MIN(1,(M3596-scaling_params!$B$4)/(scaling_params!$C$4-scaling_params!$B$4)))+MAX(0,MIN(1,(N3596-scaling_params!$B$5)/(scaling_params!$C$5-scaling_params!$B$5))))/2</f>
        <v>0.5636904762</v>
      </c>
      <c r="Z3596" s="15">
        <f>(MAX(0,MIN(1,(O3596-scaling_params!$B$6)/(scaling_params!$C$6-scaling_params!$B$6)))+MAX(0,MIN(1,1-(P3596-scaling_params!$B$7)/(scaling_params!$C$7-scaling_params!$B$7)))+MAX(0,MIN(1,(T3596-scaling_params!$B$11)/(scaling_params!$C$11-scaling_params!$B$11))))/3</f>
        <v>0.6990825337</v>
      </c>
      <c r="AA3596" s="15">
        <f>(MAX(0,MIN(1,1-(Q3596-scaling_params!$B$8)/(scaling_params!$C$8-scaling_params!$B$8)))+MAX(0,MIN(1,(R3596-scaling_params!$B$9)/(scaling_params!$C$9-scaling_params!$B$9)))+MAX(0,MIN(1,(S3596-scaling_params!$B$10)/(scaling_params!$C$10-scaling_params!$B$10))))/3</f>
        <v>0.457817189</v>
      </c>
      <c r="AB3596" s="15">
        <f>(MAX(0,MIN(1,(U3596-scaling_params!$B$12)/(scaling_params!$C$12-scaling_params!$B$12)))+MAX(0,MIN(1,(V3596-scaling_params!$B$13)/(scaling_params!$C$13-scaling_params!$B$13))))/2</f>
        <v>0.5704545455</v>
      </c>
      <c r="AC3596" s="13">
        <f>(scaling_params!$G$2*X3596+scaling_params!$G$3*Y3596+scaling_params!$G$4*Z3596+scaling_params!$G$5*AA3596+scaling_params!$G$6*AB3596)*100</f>
        <v>54.6013668</v>
      </c>
      <c r="AD3596" s="11" t="s">
        <v>684</v>
      </c>
      <c r="AE3596" s="11">
        <f t="shared" si="2"/>
        <v>1</v>
      </c>
    </row>
    <row r="3597" ht="15.75" customHeight="1">
      <c r="A3597" s="11" t="s">
        <v>983</v>
      </c>
      <c r="B3597" s="11" t="s">
        <v>886</v>
      </c>
      <c r="C3597" s="11" t="s">
        <v>610</v>
      </c>
      <c r="D3597" s="11" t="s">
        <v>177</v>
      </c>
      <c r="E3597" s="12">
        <v>2025.0</v>
      </c>
      <c r="F3597" s="11" t="s">
        <v>166</v>
      </c>
      <c r="G3597" s="11" t="s">
        <v>167</v>
      </c>
      <c r="H3597" s="11">
        <v>4.0</v>
      </c>
      <c r="I3597" s="13">
        <v>7.1</v>
      </c>
      <c r="J3597" s="11">
        <v>0.0</v>
      </c>
      <c r="K3597" s="13">
        <v>3.4</v>
      </c>
      <c r="L3597" s="13">
        <v>6.5</v>
      </c>
      <c r="M3597" s="11">
        <v>17.0</v>
      </c>
      <c r="N3597" s="14">
        <v>0.92</v>
      </c>
      <c r="O3597" s="13">
        <v>67.0</v>
      </c>
      <c r="P3597" s="13">
        <v>7.1</v>
      </c>
      <c r="Q3597" s="13">
        <v>14.2</v>
      </c>
      <c r="R3597" s="13">
        <v>12.9</v>
      </c>
      <c r="S3597" s="13">
        <v>4.7</v>
      </c>
      <c r="T3597" s="13">
        <v>4.4</v>
      </c>
      <c r="U3597" s="13">
        <v>1.5</v>
      </c>
      <c r="V3597" s="13">
        <v>82.3</v>
      </c>
      <c r="W3597" s="11" t="str">
        <f t="shared" si="1"/>
        <v>Benchmark|Sabadell|Retail|2025</v>
      </c>
      <c r="X3597" s="15">
        <f>(MAX(0,MIN(1,1-(K3597-scaling_params!$B$2)/(scaling_params!$C$2-scaling_params!$B$2)))+MAX(0,MIN(1,(L3597-scaling_params!$B$3)/(scaling_params!$C$3-scaling_params!$B$3))))/2</f>
        <v>0.3573529412</v>
      </c>
      <c r="Y3597" s="15">
        <f>(MAX(0,MIN(1,(M3597-scaling_params!$B$4)/(scaling_params!$C$4-scaling_params!$B$4)))+MAX(0,MIN(1,(N3597-scaling_params!$B$5)/(scaling_params!$C$5-scaling_params!$B$5))))/2</f>
        <v>0.7422619048</v>
      </c>
      <c r="Z3597" s="15">
        <f>(MAX(0,MIN(1,(O3597-scaling_params!$B$6)/(scaling_params!$C$6-scaling_params!$B$6)))+MAX(0,MIN(1,1-(P3597-scaling_params!$B$7)/(scaling_params!$C$7-scaling_params!$B$7)))+MAX(0,MIN(1,(T3597-scaling_params!$B$11)/(scaling_params!$C$11-scaling_params!$B$11))))/3</f>
        <v>0.6369968271</v>
      </c>
      <c r="AA3597" s="15">
        <f>(MAX(0,MIN(1,1-(Q3597-scaling_params!$B$8)/(scaling_params!$C$8-scaling_params!$B$8)))+MAX(0,MIN(1,(R3597-scaling_params!$B$9)/(scaling_params!$C$9-scaling_params!$B$9)))+MAX(0,MIN(1,(S3597-scaling_params!$B$10)/(scaling_params!$C$10-scaling_params!$B$10))))/3</f>
        <v>0.6442552855</v>
      </c>
      <c r="AB3597" s="15">
        <f>(MAX(0,MIN(1,(U3597-scaling_params!$B$12)/(scaling_params!$C$12-scaling_params!$B$12)))+MAX(0,MIN(1,(V3597-scaling_params!$B$13)/(scaling_params!$C$13-scaling_params!$B$13))))/2</f>
        <v>0.4786363636</v>
      </c>
      <c r="AC3597" s="13">
        <f>(scaling_params!$G$2*X3597+scaling_params!$G$3*Y3597+scaling_params!$G$4*Z3597+scaling_params!$G$5*AA3597+scaling_params!$G$6*AB3597)*100</f>
        <v>57.79717643</v>
      </c>
      <c r="AD3597" s="11" t="s">
        <v>684</v>
      </c>
      <c r="AE3597" s="11">
        <f t="shared" si="2"/>
        <v>1</v>
      </c>
    </row>
    <row r="3598" ht="15.75" customHeight="1">
      <c r="A3598" s="11" t="s">
        <v>984</v>
      </c>
      <c r="B3598" s="11" t="s">
        <v>886</v>
      </c>
      <c r="C3598" s="11" t="s">
        <v>610</v>
      </c>
      <c r="D3598" s="11" t="s">
        <v>174</v>
      </c>
      <c r="E3598" s="12">
        <v>2024.0</v>
      </c>
      <c r="F3598" s="11" t="s">
        <v>166</v>
      </c>
      <c r="G3598" s="11" t="s">
        <v>167</v>
      </c>
      <c r="H3598" s="11">
        <v>1.0</v>
      </c>
      <c r="I3598" s="13">
        <v>7.4</v>
      </c>
      <c r="J3598" s="11">
        <v>0.0</v>
      </c>
      <c r="K3598" s="13">
        <v>3.5</v>
      </c>
      <c r="L3598" s="13">
        <v>4.7</v>
      </c>
      <c r="M3598" s="11">
        <v>-19.0</v>
      </c>
      <c r="N3598" s="14">
        <v>0.7</v>
      </c>
      <c r="O3598" s="13">
        <v>56.6</v>
      </c>
      <c r="P3598" s="13">
        <v>8.0</v>
      </c>
      <c r="Q3598" s="13">
        <v>18.2</v>
      </c>
      <c r="R3598" s="13">
        <v>10.4</v>
      </c>
      <c r="S3598" s="13">
        <v>2.7</v>
      </c>
      <c r="T3598" s="13">
        <v>2.5</v>
      </c>
      <c r="U3598" s="13">
        <v>1.0</v>
      </c>
      <c r="V3598" s="13">
        <v>57.2</v>
      </c>
      <c r="W3598" s="11" t="str">
        <f t="shared" si="1"/>
        <v>Benchmark|Sabadell|Digital|2024</v>
      </c>
      <c r="X3598" s="15">
        <f>(MAX(0,MIN(1,1-(K3598-scaling_params!$B$2)/(scaling_params!$C$2-scaling_params!$B$2)))+MAX(0,MIN(1,(L3598-scaling_params!$B$3)/(scaling_params!$C$3-scaling_params!$B$3))))/2</f>
        <v>0.2083333333</v>
      </c>
      <c r="Y3598" s="15">
        <f>(MAX(0,MIN(1,(M3598-scaling_params!$B$4)/(scaling_params!$C$4-scaling_params!$B$4)))+MAX(0,MIN(1,(N3598-scaling_params!$B$5)/(scaling_params!$C$5-scaling_params!$B$5))))/2</f>
        <v>0.2958333333</v>
      </c>
      <c r="Z3598" s="15">
        <f>(MAX(0,MIN(1,(O3598-scaling_params!$B$6)/(scaling_params!$C$6-scaling_params!$B$6)))+MAX(0,MIN(1,1-(P3598-scaling_params!$B$7)/(scaling_params!$C$7-scaling_params!$B$7)))+MAX(0,MIN(1,(T3598-scaling_params!$B$11)/(scaling_params!$C$11-scaling_params!$B$11))))/3</f>
        <v>0.2033462033</v>
      </c>
      <c r="AA3598" s="15">
        <f>(MAX(0,MIN(1,1-(Q3598-scaling_params!$B$8)/(scaling_params!$C$8-scaling_params!$B$8)))+MAX(0,MIN(1,(R3598-scaling_params!$B$9)/(scaling_params!$C$9-scaling_params!$B$9)))+MAX(0,MIN(1,(S3598-scaling_params!$B$10)/(scaling_params!$C$10-scaling_params!$B$10))))/3</f>
        <v>0.1911764706</v>
      </c>
      <c r="AB3598" s="15">
        <f>(MAX(0,MIN(1,(U3598-scaling_params!$B$12)/(scaling_params!$C$12-scaling_params!$B$12)))+MAX(0,MIN(1,(V3598-scaling_params!$B$13)/(scaling_params!$C$13-scaling_params!$B$13))))/2</f>
        <v>0.1254545455</v>
      </c>
      <c r="AC3598" s="13">
        <f>(scaling_params!$G$2*X3598+scaling_params!$G$3*Y3598+scaling_params!$G$4*Z3598+scaling_params!$G$5*AA3598+scaling_params!$G$6*AB3598)*100</f>
        <v>21.47162196</v>
      </c>
      <c r="AD3598" s="11" t="s">
        <v>684</v>
      </c>
      <c r="AE3598" s="11">
        <f t="shared" si="2"/>
        <v>1</v>
      </c>
    </row>
    <row r="3599" ht="15.75" customHeight="1">
      <c r="A3599" s="11" t="s">
        <v>984</v>
      </c>
      <c r="B3599" s="11" t="s">
        <v>886</v>
      </c>
      <c r="C3599" s="11" t="s">
        <v>610</v>
      </c>
      <c r="D3599" s="11" t="s">
        <v>174</v>
      </c>
      <c r="E3599" s="12">
        <v>2025.0</v>
      </c>
      <c r="F3599" s="11" t="s">
        <v>166</v>
      </c>
      <c r="G3599" s="11" t="s">
        <v>167</v>
      </c>
      <c r="H3599" s="11">
        <v>1.0</v>
      </c>
      <c r="I3599" s="13">
        <v>7.1</v>
      </c>
      <c r="J3599" s="11">
        <v>0.0</v>
      </c>
      <c r="K3599" s="13">
        <v>4.0</v>
      </c>
      <c r="L3599" s="13">
        <v>5.0</v>
      </c>
      <c r="M3599" s="11">
        <v>-4.0</v>
      </c>
      <c r="N3599" s="14">
        <v>0.72</v>
      </c>
      <c r="O3599" s="13">
        <v>65.0</v>
      </c>
      <c r="P3599" s="13">
        <v>9.2</v>
      </c>
      <c r="Q3599" s="13">
        <v>20.3</v>
      </c>
      <c r="R3599" s="13">
        <v>11.5</v>
      </c>
      <c r="S3599" s="13">
        <v>3.0</v>
      </c>
      <c r="T3599" s="13">
        <v>3.3</v>
      </c>
      <c r="U3599" s="13">
        <v>1.6</v>
      </c>
      <c r="V3599" s="13">
        <v>57.6</v>
      </c>
      <c r="W3599" s="11" t="str">
        <f t="shared" si="1"/>
        <v>Benchmark|Sabadell|Digital|2025</v>
      </c>
      <c r="X3599" s="15">
        <f>(MAX(0,MIN(1,1-(K3599-scaling_params!$B$2)/(scaling_params!$C$2-scaling_params!$B$2)))+MAX(0,MIN(1,(L3599-scaling_params!$B$3)/(scaling_params!$C$3-scaling_params!$B$3))))/2</f>
        <v>0.1470588235</v>
      </c>
      <c r="Y3599" s="15">
        <f>(MAX(0,MIN(1,(M3599-scaling_params!$B$4)/(scaling_params!$C$4-scaling_params!$B$4)))+MAX(0,MIN(1,(N3599-scaling_params!$B$5)/(scaling_params!$C$5-scaling_params!$B$5))))/2</f>
        <v>0.3922619048</v>
      </c>
      <c r="Z3599" s="15">
        <f>(MAX(0,MIN(1,(O3599-scaling_params!$B$6)/(scaling_params!$C$6-scaling_params!$B$6)))+MAX(0,MIN(1,1-(P3599-scaling_params!$B$7)/(scaling_params!$C$7-scaling_params!$B$7)))+MAX(0,MIN(1,(T3599-scaling_params!$B$11)/(scaling_params!$C$11-scaling_params!$B$11))))/3</f>
        <v>0.3100424328</v>
      </c>
      <c r="AA3599" s="15">
        <f>(MAX(0,MIN(1,1-(Q3599-scaling_params!$B$8)/(scaling_params!$C$8-scaling_params!$B$8)))+MAX(0,MIN(1,(R3599-scaling_params!$B$9)/(scaling_params!$C$9-scaling_params!$B$9)))+MAX(0,MIN(1,(S3599-scaling_params!$B$10)/(scaling_params!$C$10-scaling_params!$B$10))))/3</f>
        <v>0.1874562829</v>
      </c>
      <c r="AB3599" s="15">
        <f>(MAX(0,MIN(1,(U3599-scaling_params!$B$12)/(scaling_params!$C$12-scaling_params!$B$12)))+MAX(0,MIN(1,(V3599-scaling_params!$B$13)/(scaling_params!$C$13-scaling_params!$B$13))))/2</f>
        <v>0.2790909091</v>
      </c>
      <c r="AC3599" s="13">
        <f>(scaling_params!$G$2*X3599+scaling_params!$G$3*Y3599+scaling_params!$G$4*Z3599+scaling_params!$G$5*AA3599+scaling_params!$G$6*AB3599)*100</f>
        <v>26.55253759</v>
      </c>
      <c r="AD3599" s="11" t="s">
        <v>684</v>
      </c>
      <c r="AE3599" s="11">
        <f t="shared" si="2"/>
        <v>1</v>
      </c>
    </row>
    <row r="3600" ht="15.75" customHeight="1">
      <c r="A3600" s="11" t="s">
        <v>985</v>
      </c>
      <c r="B3600" s="11" t="s">
        <v>886</v>
      </c>
      <c r="C3600" s="11" t="s">
        <v>610</v>
      </c>
      <c r="D3600" s="11" t="s">
        <v>174</v>
      </c>
      <c r="E3600" s="12">
        <v>2024.0</v>
      </c>
      <c r="F3600" s="11" t="s">
        <v>166</v>
      </c>
      <c r="G3600" s="11" t="s">
        <v>167</v>
      </c>
      <c r="H3600" s="11">
        <v>1.0</v>
      </c>
      <c r="I3600" s="13">
        <v>7.4</v>
      </c>
      <c r="J3600" s="11">
        <v>0.0</v>
      </c>
      <c r="K3600" s="13">
        <v>3.5</v>
      </c>
      <c r="L3600" s="13">
        <v>5.7</v>
      </c>
      <c r="M3600" s="11">
        <v>-7.0</v>
      </c>
      <c r="N3600" s="14">
        <v>0.8</v>
      </c>
      <c r="O3600" s="13">
        <v>56.6</v>
      </c>
      <c r="P3600" s="13">
        <v>8.0</v>
      </c>
      <c r="Q3600" s="13">
        <v>18.2</v>
      </c>
      <c r="R3600" s="13">
        <v>10.4</v>
      </c>
      <c r="S3600" s="13">
        <v>3.1</v>
      </c>
      <c r="T3600" s="13">
        <v>3.1</v>
      </c>
      <c r="U3600" s="13">
        <v>1.0</v>
      </c>
      <c r="V3600" s="13">
        <v>64.2</v>
      </c>
      <c r="W3600" s="11" t="str">
        <f t="shared" si="1"/>
        <v>Benchmark|Sabadell|Digital|2024</v>
      </c>
      <c r="X3600" s="15">
        <f>(MAX(0,MIN(1,1-(K3600-scaling_params!$B$2)/(scaling_params!$C$2-scaling_params!$B$2)))+MAX(0,MIN(1,(L3600-scaling_params!$B$3)/(scaling_params!$C$3-scaling_params!$B$3))))/2</f>
        <v>0.2818627451</v>
      </c>
      <c r="Y3600" s="15">
        <f>(MAX(0,MIN(1,(M3600-scaling_params!$B$4)/(scaling_params!$C$4-scaling_params!$B$4)))+MAX(0,MIN(1,(N3600-scaling_params!$B$5)/(scaling_params!$C$5-scaling_params!$B$5))))/2</f>
        <v>0.4779761905</v>
      </c>
      <c r="Z3600" s="15">
        <f>(MAX(0,MIN(1,(O3600-scaling_params!$B$6)/(scaling_params!$C$6-scaling_params!$B$6)))+MAX(0,MIN(1,1-(P3600-scaling_params!$B$7)/(scaling_params!$C$7-scaling_params!$B$7)))+MAX(0,MIN(1,(T3600-scaling_params!$B$11)/(scaling_params!$C$11-scaling_params!$B$11))))/3</f>
        <v>0.2604890605</v>
      </c>
      <c r="AA3600" s="15">
        <f>(MAX(0,MIN(1,1-(Q3600-scaling_params!$B$8)/(scaling_params!$C$8-scaling_params!$B$8)))+MAX(0,MIN(1,(R3600-scaling_params!$B$9)/(scaling_params!$C$9-scaling_params!$B$9)))+MAX(0,MIN(1,(S3600-scaling_params!$B$10)/(scaling_params!$C$10-scaling_params!$B$10))))/3</f>
        <v>0.2303921569</v>
      </c>
      <c r="AB3600" s="15">
        <f>(MAX(0,MIN(1,(U3600-scaling_params!$B$12)/(scaling_params!$C$12-scaling_params!$B$12)))+MAX(0,MIN(1,(V3600-scaling_params!$B$13)/(scaling_params!$C$13-scaling_params!$B$13))))/2</f>
        <v>0.1890909091</v>
      </c>
      <c r="AC3600" s="13">
        <f>(scaling_params!$G$2*X3600+scaling_params!$G$3*Y3600+scaling_params!$G$4*Z3600+scaling_params!$G$5*AA3600+scaling_params!$G$6*AB3600)*100</f>
        <v>30.2638826</v>
      </c>
      <c r="AD3600" s="11" t="s">
        <v>684</v>
      </c>
      <c r="AE3600" s="11">
        <f t="shared" si="2"/>
        <v>1</v>
      </c>
    </row>
    <row r="3601" ht="15.75" customHeight="1">
      <c r="A3601" s="11" t="s">
        <v>985</v>
      </c>
      <c r="B3601" s="11" t="s">
        <v>886</v>
      </c>
      <c r="C3601" s="11" t="s">
        <v>610</v>
      </c>
      <c r="D3601" s="11" t="s">
        <v>174</v>
      </c>
      <c r="E3601" s="12">
        <v>2025.0</v>
      </c>
      <c r="F3601" s="11" t="s">
        <v>166</v>
      </c>
      <c r="G3601" s="11" t="s">
        <v>167</v>
      </c>
      <c r="H3601" s="11">
        <v>1.0</v>
      </c>
      <c r="I3601" s="13">
        <v>7.1</v>
      </c>
      <c r="J3601" s="11">
        <v>0.0</v>
      </c>
      <c r="K3601" s="13">
        <v>4.0</v>
      </c>
      <c r="L3601" s="13">
        <v>5.5</v>
      </c>
      <c r="M3601" s="11">
        <v>14.0</v>
      </c>
      <c r="N3601" s="14">
        <v>0.77</v>
      </c>
      <c r="O3601" s="13">
        <v>65.0</v>
      </c>
      <c r="P3601" s="13">
        <v>9.2</v>
      </c>
      <c r="Q3601" s="13">
        <v>20.3</v>
      </c>
      <c r="R3601" s="13">
        <v>11.5</v>
      </c>
      <c r="S3601" s="13">
        <v>2.7</v>
      </c>
      <c r="T3601" s="13">
        <v>2.6</v>
      </c>
      <c r="U3601" s="13">
        <v>1.6</v>
      </c>
      <c r="V3601" s="13">
        <v>60.0</v>
      </c>
      <c r="W3601" s="11" t="str">
        <f t="shared" si="1"/>
        <v>Benchmark|Sabadell|Digital|2025</v>
      </c>
      <c r="X3601" s="15">
        <f>(MAX(0,MIN(1,1-(K3601-scaling_params!$B$2)/(scaling_params!$C$2-scaling_params!$B$2)))+MAX(0,MIN(1,(L3601-scaling_params!$B$3)/(scaling_params!$C$3-scaling_params!$B$3))))/2</f>
        <v>0.1838235294</v>
      </c>
      <c r="Y3601" s="15">
        <f>(MAX(0,MIN(1,(M3601-scaling_params!$B$4)/(scaling_params!$C$4-scaling_params!$B$4)))+MAX(0,MIN(1,(N3601-scaling_params!$B$5)/(scaling_params!$C$5-scaling_params!$B$5))))/2</f>
        <v>0.5404761905</v>
      </c>
      <c r="Z3601" s="15">
        <f>(MAX(0,MIN(1,(O3601-scaling_params!$B$6)/(scaling_params!$C$6-scaling_params!$B$6)))+MAX(0,MIN(1,1-(P3601-scaling_params!$B$7)/(scaling_params!$C$7-scaling_params!$B$7)))+MAX(0,MIN(1,(T3601-scaling_params!$B$11)/(scaling_params!$C$11-scaling_params!$B$11))))/3</f>
        <v>0.2433757661</v>
      </c>
      <c r="AA3601" s="15">
        <f>(MAX(0,MIN(1,1-(Q3601-scaling_params!$B$8)/(scaling_params!$C$8-scaling_params!$B$8)))+MAX(0,MIN(1,(R3601-scaling_params!$B$9)/(scaling_params!$C$9-scaling_params!$B$9)))+MAX(0,MIN(1,(S3601-scaling_params!$B$10)/(scaling_params!$C$10-scaling_params!$B$10))))/3</f>
        <v>0.1580445182</v>
      </c>
      <c r="AB3601" s="15">
        <f>(MAX(0,MIN(1,(U3601-scaling_params!$B$12)/(scaling_params!$C$12-scaling_params!$B$12)))+MAX(0,MIN(1,(V3601-scaling_params!$B$13)/(scaling_params!$C$13-scaling_params!$B$13))))/2</f>
        <v>0.3009090909</v>
      </c>
      <c r="AC3601" s="13">
        <f>(scaling_params!$G$2*X3601+scaling_params!$G$3*Y3601+scaling_params!$G$4*Z3601+scaling_params!$G$5*AA3601+scaling_params!$G$6*AB3601)*100</f>
        <v>29.07268471</v>
      </c>
      <c r="AD3601" s="11" t="s">
        <v>684</v>
      </c>
      <c r="AE3601" s="11">
        <f t="shared" si="2"/>
        <v>1</v>
      </c>
    </row>
    <row r="3602" ht="15.75" customHeight="1">
      <c r="A3602" s="11" t="s">
        <v>986</v>
      </c>
      <c r="B3602" s="11" t="s">
        <v>987</v>
      </c>
      <c r="C3602" s="11" t="s">
        <v>164</v>
      </c>
      <c r="D3602" s="11" t="s">
        <v>177</v>
      </c>
      <c r="E3602" s="12">
        <v>2024.0</v>
      </c>
      <c r="F3602" s="11" t="s">
        <v>166</v>
      </c>
      <c r="G3602" s="11" t="s">
        <v>184</v>
      </c>
      <c r="H3602" s="11">
        <v>4.0</v>
      </c>
      <c r="I3602" s="13">
        <v>15.8</v>
      </c>
      <c r="J3602" s="11">
        <v>0.0</v>
      </c>
      <c r="K3602" s="13">
        <v>1.1</v>
      </c>
      <c r="L3602" s="13">
        <v>6.4</v>
      </c>
      <c r="M3602" s="11">
        <v>22.0</v>
      </c>
      <c r="N3602" s="14">
        <v>0.81</v>
      </c>
      <c r="O3602" s="13">
        <v>76.8</v>
      </c>
      <c r="P3602" s="13">
        <v>6.3</v>
      </c>
      <c r="Q3602" s="13">
        <v>14.5</v>
      </c>
      <c r="R3602" s="13">
        <v>14.7</v>
      </c>
      <c r="S3602" s="13">
        <v>3.9</v>
      </c>
      <c r="T3602" s="13">
        <v>3.2</v>
      </c>
      <c r="U3602" s="13">
        <v>2.7</v>
      </c>
      <c r="V3602" s="13">
        <v>78.2</v>
      </c>
      <c r="W3602" s="11" t="str">
        <f t="shared" si="1"/>
        <v>Benchmark|Santander|Retail|2024</v>
      </c>
      <c r="X3602" s="15">
        <f>(MAX(0,MIN(1,1-(K3602-scaling_params!$B$2)/(scaling_params!$C$2-scaling_params!$B$2)))+MAX(0,MIN(1,(L3602-scaling_params!$B$3)/(scaling_params!$C$3-scaling_params!$B$3))))/2</f>
        <v>0.7333333333</v>
      </c>
      <c r="Y3602" s="15">
        <f>(MAX(0,MIN(1,(M3602-scaling_params!$B$4)/(scaling_params!$C$4-scaling_params!$B$4)))+MAX(0,MIN(1,(N3602-scaling_params!$B$5)/(scaling_params!$C$5-scaling_params!$B$5))))/2</f>
        <v>0.6285714286</v>
      </c>
      <c r="Z3602" s="15">
        <f>(MAX(0,MIN(1,(O3602-scaling_params!$B$6)/(scaling_params!$C$6-scaling_params!$B$6)))+MAX(0,MIN(1,1-(P3602-scaling_params!$B$7)/(scaling_params!$C$7-scaling_params!$B$7)))+MAX(0,MIN(1,(T3602-scaling_params!$B$11)/(scaling_params!$C$11-scaling_params!$B$11))))/3</f>
        <v>0.7564993565</v>
      </c>
      <c r="AA3602" s="15">
        <f>(MAX(0,MIN(1,1-(Q3602-scaling_params!$B$8)/(scaling_params!$C$8-scaling_params!$B$8)))+MAX(0,MIN(1,(R3602-scaling_params!$B$9)/(scaling_params!$C$9-scaling_params!$B$9)))+MAX(0,MIN(1,(S3602-scaling_params!$B$10)/(scaling_params!$C$10-scaling_params!$B$10))))/3</f>
        <v>0.6304096437</v>
      </c>
      <c r="AB3602" s="15">
        <f>(MAX(0,MIN(1,(U3602-scaling_params!$B$12)/(scaling_params!$C$12-scaling_params!$B$12)))+MAX(0,MIN(1,(V3602-scaling_params!$B$13)/(scaling_params!$C$13-scaling_params!$B$13))))/2</f>
        <v>0.7413636364</v>
      </c>
      <c r="AC3602" s="13">
        <f>(scaling_params!$G$2*X3602+scaling_params!$G$3*Y3602+scaling_params!$G$4*Z3602+scaling_params!$G$5*AA3602+scaling_params!$G$6*AB3602)*100</f>
        <v>69.62579742</v>
      </c>
      <c r="AD3602" s="11" t="s">
        <v>684</v>
      </c>
      <c r="AE3602" s="11">
        <f t="shared" si="2"/>
        <v>1</v>
      </c>
    </row>
    <row r="3603" ht="15.75" customHeight="1">
      <c r="A3603" s="11" t="s">
        <v>986</v>
      </c>
      <c r="B3603" s="11" t="s">
        <v>987</v>
      </c>
      <c r="C3603" s="11" t="s">
        <v>164</v>
      </c>
      <c r="D3603" s="11" t="s">
        <v>177</v>
      </c>
      <c r="E3603" s="12">
        <v>2025.0</v>
      </c>
      <c r="F3603" s="11" t="s">
        <v>166</v>
      </c>
      <c r="G3603" s="11" t="s">
        <v>184</v>
      </c>
      <c r="H3603" s="11">
        <v>4.0</v>
      </c>
      <c r="I3603" s="13">
        <v>15.2</v>
      </c>
      <c r="J3603" s="11">
        <v>0.0</v>
      </c>
      <c r="K3603" s="13">
        <v>1.3</v>
      </c>
      <c r="L3603" s="13">
        <v>7.8</v>
      </c>
      <c r="M3603" s="11">
        <v>29.0</v>
      </c>
      <c r="N3603" s="14">
        <v>0.84</v>
      </c>
      <c r="O3603" s="13">
        <v>76.6</v>
      </c>
      <c r="P3603" s="13">
        <v>7.2</v>
      </c>
      <c r="Q3603" s="13">
        <v>11.6</v>
      </c>
      <c r="R3603" s="13">
        <v>14.3</v>
      </c>
      <c r="S3603" s="13">
        <v>3.9</v>
      </c>
      <c r="T3603" s="13">
        <v>4.1</v>
      </c>
      <c r="U3603" s="13">
        <v>2.6</v>
      </c>
      <c r="V3603" s="13">
        <v>81.5</v>
      </c>
      <c r="W3603" s="11" t="str">
        <f t="shared" si="1"/>
        <v>Benchmark|Santander|Retail|2025</v>
      </c>
      <c r="X3603" s="15">
        <f>(MAX(0,MIN(1,1-(K3603-scaling_params!$B$2)/(scaling_params!$C$2-scaling_params!$B$2)))+MAX(0,MIN(1,(L3603-scaling_params!$B$3)/(scaling_params!$C$3-scaling_params!$B$3))))/2</f>
        <v>0.8029411765</v>
      </c>
      <c r="Y3603" s="15">
        <f>(MAX(0,MIN(1,(M3603-scaling_params!$B$4)/(scaling_params!$C$4-scaling_params!$B$4)))+MAX(0,MIN(1,(N3603-scaling_params!$B$5)/(scaling_params!$C$5-scaling_params!$B$5))))/2</f>
        <v>0.6994047619</v>
      </c>
      <c r="Z3603" s="15">
        <f>(MAX(0,MIN(1,(O3603-scaling_params!$B$6)/(scaling_params!$C$6-scaling_params!$B$6)))+MAX(0,MIN(1,1-(P3603-scaling_params!$B$7)/(scaling_params!$C$7-scaling_params!$B$7)))+MAX(0,MIN(1,(T3603-scaling_params!$B$11)/(scaling_params!$C$11-scaling_params!$B$11))))/3</f>
        <v>0.7578322311</v>
      </c>
      <c r="AA3603" s="15">
        <f>(MAX(0,MIN(1,1-(Q3603-scaling_params!$B$8)/(scaling_params!$C$8-scaling_params!$B$8)))+MAX(0,MIN(1,(R3603-scaling_params!$B$9)/(scaling_params!$C$9-scaling_params!$B$9)))+MAX(0,MIN(1,(S3603-scaling_params!$B$10)/(scaling_params!$C$10-scaling_params!$B$10))))/3</f>
        <v>0.7233804914</v>
      </c>
      <c r="AB3603" s="15">
        <f>(MAX(0,MIN(1,(U3603-scaling_params!$B$12)/(scaling_params!$C$12-scaling_params!$B$12)))+MAX(0,MIN(1,(V3603-scaling_params!$B$13)/(scaling_params!$C$13-scaling_params!$B$13))))/2</f>
        <v>0.7463636364</v>
      </c>
      <c r="AC3603" s="13">
        <f>(scaling_params!$G$2*X3603+scaling_params!$G$3*Y3603+scaling_params!$G$4*Z3603+scaling_params!$G$5*AA3603+scaling_params!$G$6*AB3603)*100</f>
        <v>74.65277454</v>
      </c>
      <c r="AD3603" s="11" t="s">
        <v>684</v>
      </c>
      <c r="AE3603" s="11">
        <f t="shared" si="2"/>
        <v>1</v>
      </c>
    </row>
    <row r="3604" ht="15.75" customHeight="1">
      <c r="A3604" s="11" t="s">
        <v>988</v>
      </c>
      <c r="B3604" s="11" t="s">
        <v>987</v>
      </c>
      <c r="C3604" s="11" t="s">
        <v>164</v>
      </c>
      <c r="D3604" s="11" t="s">
        <v>165</v>
      </c>
      <c r="E3604" s="12">
        <v>2024.0</v>
      </c>
      <c r="F3604" s="11" t="s">
        <v>166</v>
      </c>
      <c r="G3604" s="11" t="s">
        <v>172</v>
      </c>
      <c r="H3604" s="11">
        <v>3.0</v>
      </c>
      <c r="I3604" s="13">
        <v>15.8</v>
      </c>
      <c r="J3604" s="11">
        <v>1.0</v>
      </c>
      <c r="K3604" s="13">
        <v>1.7</v>
      </c>
      <c r="L3604" s="13">
        <v>7.7</v>
      </c>
      <c r="M3604" s="11">
        <v>1.0</v>
      </c>
      <c r="N3604" s="14">
        <v>0.75</v>
      </c>
      <c r="O3604" s="13">
        <v>73.2</v>
      </c>
      <c r="P3604" s="13">
        <v>8.0</v>
      </c>
      <c r="Q3604" s="13">
        <v>15.9</v>
      </c>
      <c r="R3604" s="13">
        <v>14.5</v>
      </c>
      <c r="S3604" s="13">
        <v>4.0</v>
      </c>
      <c r="T3604" s="13">
        <v>4.4</v>
      </c>
      <c r="U3604" s="13">
        <v>1.9</v>
      </c>
      <c r="V3604" s="13">
        <v>80.0</v>
      </c>
      <c r="W3604" s="11" t="str">
        <f t="shared" si="1"/>
        <v>Benchmark|Santander|Operations|2024</v>
      </c>
      <c r="X3604" s="15">
        <f>(MAX(0,MIN(1,1-(K3604-scaling_params!$B$2)/(scaling_params!$C$2-scaling_params!$B$2)))+MAX(0,MIN(1,(L3604-scaling_params!$B$3)/(scaling_params!$C$3-scaling_params!$B$3))))/2</f>
        <v>0.7289215686</v>
      </c>
      <c r="Y3604" s="15">
        <f>(MAX(0,MIN(1,(M3604-scaling_params!$B$4)/(scaling_params!$C$4-scaling_params!$B$4)))+MAX(0,MIN(1,(N3604-scaling_params!$B$5)/(scaling_params!$C$5-scaling_params!$B$5))))/2</f>
        <v>0.4535714286</v>
      </c>
      <c r="Z3604" s="15">
        <f>(MAX(0,MIN(1,(O3604-scaling_params!$B$6)/(scaling_params!$C$6-scaling_params!$B$6)))+MAX(0,MIN(1,1-(P3604-scaling_params!$B$7)/(scaling_params!$C$7-scaling_params!$B$7)))+MAX(0,MIN(1,(T3604-scaling_params!$B$11)/(scaling_params!$C$11-scaling_params!$B$11))))/3</f>
        <v>0.658225977</v>
      </c>
      <c r="AA3604" s="15">
        <f>(MAX(0,MIN(1,1-(Q3604-scaling_params!$B$8)/(scaling_params!$C$8-scaling_params!$B$8)))+MAX(0,MIN(1,(R3604-scaling_params!$B$9)/(scaling_params!$C$9-scaling_params!$B$9)))+MAX(0,MIN(1,(S3604-scaling_params!$B$10)/(scaling_params!$C$10-scaling_params!$B$10))))/3</f>
        <v>0.5787444437</v>
      </c>
      <c r="AB3604" s="15">
        <f>(MAX(0,MIN(1,(U3604-scaling_params!$B$12)/(scaling_params!$C$12-scaling_params!$B$12)))+MAX(0,MIN(1,(V3604-scaling_params!$B$13)/(scaling_params!$C$13-scaling_params!$B$13))))/2</f>
        <v>0.5577272727</v>
      </c>
      <c r="AC3604" s="13">
        <f>(scaling_params!$G$2*X3604+scaling_params!$G$3*Y3604+scaling_params!$G$4*Z3604+scaling_params!$G$5*AA3604+scaling_params!$G$6*AB3604)*100</f>
        <v>60.02397992</v>
      </c>
      <c r="AD3604" s="11" t="s">
        <v>684</v>
      </c>
      <c r="AE3604" s="11">
        <f t="shared" si="2"/>
        <v>1</v>
      </c>
    </row>
    <row r="3605" ht="15.75" customHeight="1">
      <c r="A3605" s="11" t="s">
        <v>988</v>
      </c>
      <c r="B3605" s="11" t="s">
        <v>987</v>
      </c>
      <c r="C3605" s="11" t="s">
        <v>164</v>
      </c>
      <c r="D3605" s="11" t="s">
        <v>165</v>
      </c>
      <c r="E3605" s="12">
        <v>2025.0</v>
      </c>
      <c r="F3605" s="11" t="s">
        <v>166</v>
      </c>
      <c r="G3605" s="11" t="s">
        <v>172</v>
      </c>
      <c r="H3605" s="11">
        <v>3.0</v>
      </c>
      <c r="I3605" s="13">
        <v>15.2</v>
      </c>
      <c r="J3605" s="11">
        <v>0.0</v>
      </c>
      <c r="K3605" s="13">
        <v>2.2</v>
      </c>
      <c r="L3605" s="13">
        <v>8.3</v>
      </c>
      <c r="M3605" s="11">
        <v>21.0</v>
      </c>
      <c r="N3605" s="14">
        <v>0.87</v>
      </c>
      <c r="O3605" s="13">
        <v>75.7</v>
      </c>
      <c r="P3605" s="13">
        <v>6.8</v>
      </c>
      <c r="Q3605" s="13">
        <v>14.0</v>
      </c>
      <c r="R3605" s="13">
        <v>13.8</v>
      </c>
      <c r="S3605" s="13">
        <v>4.2</v>
      </c>
      <c r="T3605" s="13">
        <v>4.1</v>
      </c>
      <c r="U3605" s="13">
        <v>3.0</v>
      </c>
      <c r="V3605" s="13">
        <v>80.5</v>
      </c>
      <c r="W3605" s="11" t="str">
        <f t="shared" si="1"/>
        <v>Benchmark|Santander|Operations|2025</v>
      </c>
      <c r="X3605" s="15">
        <f>(MAX(0,MIN(1,1-(K3605-scaling_params!$B$2)/(scaling_params!$C$2-scaling_params!$B$2)))+MAX(0,MIN(1,(L3605-scaling_params!$B$3)/(scaling_params!$C$3-scaling_params!$B$3))))/2</f>
        <v>0.6897058824</v>
      </c>
      <c r="Y3605" s="15">
        <f>(MAX(0,MIN(1,(M3605-scaling_params!$B$4)/(scaling_params!$C$4-scaling_params!$B$4)))+MAX(0,MIN(1,(N3605-scaling_params!$B$5)/(scaling_params!$C$5-scaling_params!$B$5))))/2</f>
        <v>0.6988095238</v>
      </c>
      <c r="Z3605" s="15">
        <f>(MAX(0,MIN(1,(O3605-scaling_params!$B$6)/(scaling_params!$C$6-scaling_params!$B$6)))+MAX(0,MIN(1,1-(P3605-scaling_params!$B$7)/(scaling_params!$C$7-scaling_params!$B$7)))+MAX(0,MIN(1,(T3605-scaling_params!$B$11)/(scaling_params!$C$11-scaling_params!$B$11))))/3</f>
        <v>0.779016782</v>
      </c>
      <c r="AA3605" s="15">
        <f>(MAX(0,MIN(1,1-(Q3605-scaling_params!$B$8)/(scaling_params!$C$8-scaling_params!$B$8)))+MAX(0,MIN(1,(R3605-scaling_params!$B$9)/(scaling_params!$C$9-scaling_params!$B$9)))+MAX(0,MIN(1,(S3605-scaling_params!$B$10)/(scaling_params!$C$10-scaling_params!$B$10))))/3</f>
        <v>0.6407861188</v>
      </c>
      <c r="AB3605" s="15">
        <f>(MAX(0,MIN(1,(U3605-scaling_params!$B$12)/(scaling_params!$C$12-scaling_params!$B$12)))+MAX(0,MIN(1,(V3605-scaling_params!$B$13)/(scaling_params!$C$13-scaling_params!$B$13))))/2</f>
        <v>0.8372727273</v>
      </c>
      <c r="AC3605" s="13">
        <f>(scaling_params!$G$2*X3605+scaling_params!$G$3*Y3605+scaling_params!$G$4*Z3605+scaling_params!$G$5*AA3605+scaling_params!$G$6*AB3605)*100</f>
        <v>72.09466029</v>
      </c>
      <c r="AD3605" s="11" t="s">
        <v>684</v>
      </c>
      <c r="AE3605" s="11">
        <f t="shared" si="2"/>
        <v>1</v>
      </c>
    </row>
    <row r="3606" ht="15.75" customHeight="1">
      <c r="A3606" s="11" t="s">
        <v>989</v>
      </c>
      <c r="B3606" s="11" t="s">
        <v>987</v>
      </c>
      <c r="C3606" s="11" t="s">
        <v>164</v>
      </c>
      <c r="D3606" s="11" t="s">
        <v>165</v>
      </c>
      <c r="E3606" s="12">
        <v>2024.0</v>
      </c>
      <c r="F3606" s="11" t="s">
        <v>171</v>
      </c>
      <c r="G3606" s="11" t="s">
        <v>167</v>
      </c>
      <c r="H3606" s="11">
        <v>4.0</v>
      </c>
      <c r="I3606" s="13">
        <v>15.8</v>
      </c>
      <c r="J3606" s="11">
        <v>0.0</v>
      </c>
      <c r="K3606" s="13">
        <v>1.7</v>
      </c>
      <c r="L3606" s="13">
        <v>5.7</v>
      </c>
      <c r="M3606" s="11">
        <v>-8.0</v>
      </c>
      <c r="N3606" s="14">
        <v>0.75</v>
      </c>
      <c r="O3606" s="13">
        <v>73.2</v>
      </c>
      <c r="P3606" s="13">
        <v>8.0</v>
      </c>
      <c r="Q3606" s="13">
        <v>15.9</v>
      </c>
      <c r="R3606" s="13">
        <v>14.5</v>
      </c>
      <c r="S3606" s="13">
        <v>3.7</v>
      </c>
      <c r="T3606" s="13">
        <v>2.6</v>
      </c>
      <c r="U3606" s="13">
        <v>1.9</v>
      </c>
      <c r="V3606" s="13">
        <v>66.7</v>
      </c>
      <c r="W3606" s="11" t="str">
        <f t="shared" si="1"/>
        <v>Benchmark|Santander|Operations|2024</v>
      </c>
      <c r="X3606" s="15">
        <f>(MAX(0,MIN(1,1-(K3606-scaling_params!$B$2)/(scaling_params!$C$2-scaling_params!$B$2)))+MAX(0,MIN(1,(L3606-scaling_params!$B$3)/(scaling_params!$C$3-scaling_params!$B$3))))/2</f>
        <v>0.5818627451</v>
      </c>
      <c r="Y3606" s="15">
        <f>(MAX(0,MIN(1,(M3606-scaling_params!$B$4)/(scaling_params!$C$4-scaling_params!$B$4)))+MAX(0,MIN(1,(N3606-scaling_params!$B$5)/(scaling_params!$C$5-scaling_params!$B$5))))/2</f>
        <v>0.4107142857</v>
      </c>
      <c r="Z3606" s="15">
        <f>(MAX(0,MIN(1,(O3606-scaling_params!$B$6)/(scaling_params!$C$6-scaling_params!$B$6)))+MAX(0,MIN(1,1-(P3606-scaling_params!$B$7)/(scaling_params!$C$7-scaling_params!$B$7)))+MAX(0,MIN(1,(T3606-scaling_params!$B$11)/(scaling_params!$C$11-scaling_params!$B$11))))/3</f>
        <v>0.4867974056</v>
      </c>
      <c r="AA3606" s="15">
        <f>(MAX(0,MIN(1,1-(Q3606-scaling_params!$B$8)/(scaling_params!$C$8-scaling_params!$B$8)))+MAX(0,MIN(1,(R3606-scaling_params!$B$9)/(scaling_params!$C$9-scaling_params!$B$9)))+MAX(0,MIN(1,(S3606-scaling_params!$B$10)/(scaling_params!$C$10-scaling_params!$B$10))))/3</f>
        <v>0.549332679</v>
      </c>
      <c r="AB3606" s="15">
        <f>(MAX(0,MIN(1,(U3606-scaling_params!$B$12)/(scaling_params!$C$12-scaling_params!$B$12)))+MAX(0,MIN(1,(V3606-scaling_params!$B$13)/(scaling_params!$C$13-scaling_params!$B$13))))/2</f>
        <v>0.4368181818</v>
      </c>
      <c r="AC3606" s="13">
        <f>(scaling_params!$G$2*X3606+scaling_params!$G$3*Y3606+scaling_params!$G$4*Z3606+scaling_params!$G$5*AA3606+scaling_params!$G$6*AB3606)*100</f>
        <v>49.58800895</v>
      </c>
      <c r="AD3606" s="11" t="s">
        <v>684</v>
      </c>
      <c r="AE3606" s="11">
        <f t="shared" si="2"/>
        <v>1</v>
      </c>
    </row>
    <row r="3607" ht="15.75" customHeight="1">
      <c r="A3607" s="11" t="s">
        <v>989</v>
      </c>
      <c r="B3607" s="11" t="s">
        <v>987</v>
      </c>
      <c r="C3607" s="11" t="s">
        <v>164</v>
      </c>
      <c r="D3607" s="11" t="s">
        <v>165</v>
      </c>
      <c r="E3607" s="12">
        <v>2025.0</v>
      </c>
      <c r="F3607" s="11" t="s">
        <v>171</v>
      </c>
      <c r="G3607" s="11" t="s">
        <v>167</v>
      </c>
      <c r="H3607" s="11">
        <v>4.0</v>
      </c>
      <c r="I3607" s="13">
        <v>15.2</v>
      </c>
      <c r="J3607" s="11">
        <v>0.0</v>
      </c>
      <c r="K3607" s="13">
        <v>2.2</v>
      </c>
      <c r="L3607" s="13">
        <v>5.8</v>
      </c>
      <c r="M3607" s="11">
        <v>6.0</v>
      </c>
      <c r="N3607" s="14">
        <v>0.69</v>
      </c>
      <c r="O3607" s="13">
        <v>75.7</v>
      </c>
      <c r="P3607" s="13">
        <v>6.8</v>
      </c>
      <c r="Q3607" s="13">
        <v>14.0</v>
      </c>
      <c r="R3607" s="13">
        <v>13.8</v>
      </c>
      <c r="S3607" s="13">
        <v>3.2</v>
      </c>
      <c r="T3607" s="13">
        <v>3.2</v>
      </c>
      <c r="U3607" s="13">
        <v>3.0</v>
      </c>
      <c r="V3607" s="13">
        <v>68.1</v>
      </c>
      <c r="W3607" s="11" t="str">
        <f t="shared" si="1"/>
        <v>Benchmark|Santander|Operations|2025</v>
      </c>
      <c r="X3607" s="15">
        <f>(MAX(0,MIN(1,1-(K3607-scaling_params!$B$2)/(scaling_params!$C$2-scaling_params!$B$2)))+MAX(0,MIN(1,(L3607-scaling_params!$B$3)/(scaling_params!$C$3-scaling_params!$B$3))))/2</f>
        <v>0.5058823529</v>
      </c>
      <c r="Y3607" s="15">
        <f>(MAX(0,MIN(1,(M3607-scaling_params!$B$4)/(scaling_params!$C$4-scaling_params!$B$4)))+MAX(0,MIN(1,(N3607-scaling_params!$B$5)/(scaling_params!$C$5-scaling_params!$B$5))))/2</f>
        <v>0.4023809524</v>
      </c>
      <c r="Z3607" s="15">
        <f>(MAX(0,MIN(1,(O3607-scaling_params!$B$6)/(scaling_params!$C$6-scaling_params!$B$6)))+MAX(0,MIN(1,1-(P3607-scaling_params!$B$7)/(scaling_params!$C$7-scaling_params!$B$7)))+MAX(0,MIN(1,(T3607-scaling_params!$B$11)/(scaling_params!$C$11-scaling_params!$B$11))))/3</f>
        <v>0.6933024963</v>
      </c>
      <c r="AA3607" s="15">
        <f>(MAX(0,MIN(1,1-(Q3607-scaling_params!$B$8)/(scaling_params!$C$8-scaling_params!$B$8)))+MAX(0,MIN(1,(R3607-scaling_params!$B$9)/(scaling_params!$C$9-scaling_params!$B$9)))+MAX(0,MIN(1,(S3607-scaling_params!$B$10)/(scaling_params!$C$10-scaling_params!$B$10))))/3</f>
        <v>0.5427469031</v>
      </c>
      <c r="AB3607" s="15">
        <f>(MAX(0,MIN(1,(U3607-scaling_params!$B$12)/(scaling_params!$C$12-scaling_params!$B$12)))+MAX(0,MIN(1,(V3607-scaling_params!$B$13)/(scaling_params!$C$13-scaling_params!$B$13))))/2</f>
        <v>0.7245454545</v>
      </c>
      <c r="AC3607" s="13">
        <f>(scaling_params!$G$2*X3607+scaling_params!$G$3*Y3607+scaling_params!$G$4*Z3607+scaling_params!$G$5*AA3607+scaling_params!$G$6*AB3607)*100</f>
        <v>55.7387782</v>
      </c>
      <c r="AD3607" s="11" t="s">
        <v>684</v>
      </c>
      <c r="AE3607" s="11">
        <f t="shared" si="2"/>
        <v>1</v>
      </c>
    </row>
    <row r="3608" ht="15.75" customHeight="1">
      <c r="A3608" s="11" t="s">
        <v>990</v>
      </c>
      <c r="B3608" s="11" t="s">
        <v>987</v>
      </c>
      <c r="C3608" s="11" t="s">
        <v>164</v>
      </c>
      <c r="D3608" s="11" t="s">
        <v>170</v>
      </c>
      <c r="E3608" s="12">
        <v>2024.0</v>
      </c>
      <c r="F3608" s="11" t="s">
        <v>166</v>
      </c>
      <c r="G3608" s="11" t="s">
        <v>167</v>
      </c>
      <c r="H3608" s="11">
        <v>1.0</v>
      </c>
      <c r="I3608" s="13">
        <v>15.8</v>
      </c>
      <c r="J3608" s="11">
        <v>0.0</v>
      </c>
      <c r="K3608" s="13">
        <v>2.9</v>
      </c>
      <c r="L3608" s="13">
        <v>6.9</v>
      </c>
      <c r="M3608" s="11">
        <v>-10.0</v>
      </c>
      <c r="N3608" s="14">
        <v>0.71</v>
      </c>
      <c r="O3608" s="13">
        <v>74.8</v>
      </c>
      <c r="P3608" s="13">
        <v>6.3</v>
      </c>
      <c r="Q3608" s="13">
        <v>12.8</v>
      </c>
      <c r="R3608" s="13">
        <v>15.4</v>
      </c>
      <c r="S3608" s="13">
        <v>3.4</v>
      </c>
      <c r="T3608" s="13">
        <v>2.6</v>
      </c>
      <c r="U3608" s="13">
        <v>2.1</v>
      </c>
      <c r="V3608" s="13">
        <v>62.2</v>
      </c>
      <c r="W3608" s="11" t="str">
        <f t="shared" si="1"/>
        <v>Benchmark|Santander|Risk|2024</v>
      </c>
      <c r="X3608" s="15">
        <f>(MAX(0,MIN(1,1-(K3608-scaling_params!$B$2)/(scaling_params!$C$2-scaling_params!$B$2)))+MAX(0,MIN(1,(L3608-scaling_params!$B$3)/(scaling_params!$C$3-scaling_params!$B$3))))/2</f>
        <v>0.4700980392</v>
      </c>
      <c r="Y3608" s="15">
        <f>(MAX(0,MIN(1,(M3608-scaling_params!$B$4)/(scaling_params!$C$4-scaling_params!$B$4)))+MAX(0,MIN(1,(N3608-scaling_params!$B$5)/(scaling_params!$C$5-scaling_params!$B$5))))/2</f>
        <v>0.3511904762</v>
      </c>
      <c r="Z3608" s="15">
        <f>(MAX(0,MIN(1,(O3608-scaling_params!$B$6)/(scaling_params!$C$6-scaling_params!$B$6)))+MAX(0,MIN(1,1-(P3608-scaling_params!$B$7)/(scaling_params!$C$7-scaling_params!$B$7)))+MAX(0,MIN(1,(T3608-scaling_params!$B$11)/(scaling_params!$C$11-scaling_params!$B$11))))/3</f>
        <v>0.666353199</v>
      </c>
      <c r="AA3608" s="15">
        <f>(MAX(0,MIN(1,1-(Q3608-scaling_params!$B$8)/(scaling_params!$C$8-scaling_params!$B$8)))+MAX(0,MIN(1,(R3608-scaling_params!$B$9)/(scaling_params!$C$9-scaling_params!$B$9)))+MAX(0,MIN(1,(S3608-scaling_params!$B$10)/(scaling_params!$C$10-scaling_params!$B$10))))/3</f>
        <v>0.6753198402</v>
      </c>
      <c r="AB3608" s="15">
        <f>(MAX(0,MIN(1,(U3608-scaling_params!$B$12)/(scaling_params!$C$12-scaling_params!$B$12)))+MAX(0,MIN(1,(V3608-scaling_params!$B$13)/(scaling_params!$C$13-scaling_params!$B$13))))/2</f>
        <v>0.4459090909</v>
      </c>
      <c r="AC3608" s="13">
        <f>(scaling_params!$G$2*X3608+scaling_params!$G$3*Y3608+scaling_params!$G$4*Z3608+scaling_params!$G$5*AA3608+scaling_params!$G$6*AB3608)*100</f>
        <v>52.10693675</v>
      </c>
      <c r="AD3608" s="11" t="s">
        <v>684</v>
      </c>
      <c r="AE3608" s="11">
        <f t="shared" si="2"/>
        <v>1</v>
      </c>
    </row>
    <row r="3609" ht="15.75" customHeight="1">
      <c r="A3609" s="11" t="s">
        <v>990</v>
      </c>
      <c r="B3609" s="11" t="s">
        <v>987</v>
      </c>
      <c r="C3609" s="11" t="s">
        <v>164</v>
      </c>
      <c r="D3609" s="11" t="s">
        <v>170</v>
      </c>
      <c r="E3609" s="12">
        <v>2025.0</v>
      </c>
      <c r="F3609" s="11" t="s">
        <v>166</v>
      </c>
      <c r="G3609" s="11" t="s">
        <v>167</v>
      </c>
      <c r="H3609" s="11">
        <v>1.0</v>
      </c>
      <c r="I3609" s="13">
        <v>15.2</v>
      </c>
      <c r="J3609" s="11">
        <v>0.0</v>
      </c>
      <c r="K3609" s="13">
        <v>1.4</v>
      </c>
      <c r="L3609" s="13">
        <v>6.6</v>
      </c>
      <c r="M3609" s="11">
        <v>-4.0</v>
      </c>
      <c r="N3609" s="14">
        <v>0.74</v>
      </c>
      <c r="O3609" s="13">
        <v>73.6</v>
      </c>
      <c r="P3609" s="13">
        <v>7.0</v>
      </c>
      <c r="Q3609" s="13">
        <v>15.4</v>
      </c>
      <c r="R3609" s="13">
        <v>16.6</v>
      </c>
      <c r="S3609" s="13">
        <v>3.1</v>
      </c>
      <c r="T3609" s="13">
        <v>3.6</v>
      </c>
      <c r="U3609" s="13">
        <v>2.4</v>
      </c>
      <c r="V3609" s="13">
        <v>63.5</v>
      </c>
      <c r="W3609" s="11" t="str">
        <f t="shared" si="1"/>
        <v>Benchmark|Santander|Risk|2025</v>
      </c>
      <c r="X3609" s="15">
        <f>(MAX(0,MIN(1,1-(K3609-scaling_params!$B$2)/(scaling_params!$C$2-scaling_params!$B$2)))+MAX(0,MIN(1,(L3609-scaling_params!$B$3)/(scaling_params!$C$3-scaling_params!$B$3))))/2</f>
        <v>0.6980392157</v>
      </c>
      <c r="Y3609" s="15">
        <f>(MAX(0,MIN(1,(M3609-scaling_params!$B$4)/(scaling_params!$C$4-scaling_params!$B$4)))+MAX(0,MIN(1,(N3609-scaling_params!$B$5)/(scaling_params!$C$5-scaling_params!$B$5))))/2</f>
        <v>0.4172619048</v>
      </c>
      <c r="Z3609" s="15">
        <f>(MAX(0,MIN(1,(O3609-scaling_params!$B$6)/(scaling_params!$C$6-scaling_params!$B$6)))+MAX(0,MIN(1,1-(P3609-scaling_params!$B$7)/(scaling_params!$C$7-scaling_params!$B$7)))+MAX(0,MIN(1,(T3609-scaling_params!$B$11)/(scaling_params!$C$11-scaling_params!$B$11))))/3</f>
        <v>0.678726251</v>
      </c>
      <c r="AA3609" s="15">
        <f>(MAX(0,MIN(1,1-(Q3609-scaling_params!$B$8)/(scaling_params!$C$8-scaling_params!$B$8)))+MAX(0,MIN(1,(R3609-scaling_params!$B$9)/(scaling_params!$C$9-scaling_params!$B$9)))+MAX(0,MIN(1,(S3609-scaling_params!$B$10)/(scaling_params!$C$10-scaling_params!$B$10))))/3</f>
        <v>0.5980561385</v>
      </c>
      <c r="AB3609" s="15">
        <f>(MAX(0,MIN(1,(U3609-scaling_params!$B$12)/(scaling_params!$C$12-scaling_params!$B$12)))+MAX(0,MIN(1,(V3609-scaling_params!$B$13)/(scaling_params!$C$13-scaling_params!$B$13))))/2</f>
        <v>0.5327272727</v>
      </c>
      <c r="AC3609" s="13">
        <f>(scaling_params!$G$2*X3609+scaling_params!$G$3*Y3609+scaling_params!$G$4*Z3609+scaling_params!$G$5*AA3609+scaling_params!$G$6*AB3609)*100</f>
        <v>58.97161308</v>
      </c>
      <c r="AD3609" s="11" t="s">
        <v>684</v>
      </c>
      <c r="AE3609" s="11">
        <f t="shared" si="2"/>
        <v>1</v>
      </c>
    </row>
    <row r="3610" ht="15.75" customHeight="1">
      <c r="A3610" s="11" t="s">
        <v>991</v>
      </c>
      <c r="B3610" s="11" t="s">
        <v>987</v>
      </c>
      <c r="C3610" s="11" t="s">
        <v>164</v>
      </c>
      <c r="D3610" s="11" t="s">
        <v>165</v>
      </c>
      <c r="E3610" s="12">
        <v>2024.0</v>
      </c>
      <c r="F3610" s="11" t="s">
        <v>166</v>
      </c>
      <c r="G3610" s="11" t="s">
        <v>184</v>
      </c>
      <c r="H3610" s="11">
        <v>4.0</v>
      </c>
      <c r="I3610" s="13">
        <v>15.8</v>
      </c>
      <c r="J3610" s="11">
        <v>0.0</v>
      </c>
      <c r="K3610" s="13">
        <v>1.7</v>
      </c>
      <c r="L3610" s="13">
        <v>5.3</v>
      </c>
      <c r="M3610" s="11">
        <v>-16.0</v>
      </c>
      <c r="N3610" s="14">
        <v>0.62</v>
      </c>
      <c r="O3610" s="13">
        <v>73.2</v>
      </c>
      <c r="P3610" s="13">
        <v>8.0</v>
      </c>
      <c r="Q3610" s="13">
        <v>15.9</v>
      </c>
      <c r="R3610" s="13">
        <v>14.5</v>
      </c>
      <c r="S3610" s="13">
        <v>2.8</v>
      </c>
      <c r="T3610" s="13">
        <v>2.3</v>
      </c>
      <c r="U3610" s="13">
        <v>1.9</v>
      </c>
      <c r="V3610" s="13">
        <v>64.0</v>
      </c>
      <c r="W3610" s="11" t="str">
        <f t="shared" si="1"/>
        <v>Benchmark|Santander|Operations|2024</v>
      </c>
      <c r="X3610" s="15">
        <f>(MAX(0,MIN(1,1-(K3610-scaling_params!$B$2)/(scaling_params!$C$2-scaling_params!$B$2)))+MAX(0,MIN(1,(L3610-scaling_params!$B$3)/(scaling_params!$C$3-scaling_params!$B$3))))/2</f>
        <v>0.5524509804</v>
      </c>
      <c r="Y3610" s="15">
        <f>(MAX(0,MIN(1,(M3610-scaling_params!$B$4)/(scaling_params!$C$4-scaling_params!$B$4)))+MAX(0,MIN(1,(N3610-scaling_params!$B$5)/(scaling_params!$C$5-scaling_params!$B$5))))/2</f>
        <v>0.2101190476</v>
      </c>
      <c r="Z3610" s="15">
        <f>(MAX(0,MIN(1,(O3610-scaling_params!$B$6)/(scaling_params!$C$6-scaling_params!$B$6)))+MAX(0,MIN(1,1-(P3610-scaling_params!$B$7)/(scaling_params!$C$7-scaling_params!$B$7)))+MAX(0,MIN(1,(T3610-scaling_params!$B$11)/(scaling_params!$C$11-scaling_params!$B$11))))/3</f>
        <v>0.458225977</v>
      </c>
      <c r="AA3610" s="15">
        <f>(MAX(0,MIN(1,1-(Q3610-scaling_params!$B$8)/(scaling_params!$C$8-scaling_params!$B$8)))+MAX(0,MIN(1,(R3610-scaling_params!$B$9)/(scaling_params!$C$9-scaling_params!$B$9)))+MAX(0,MIN(1,(S3610-scaling_params!$B$10)/(scaling_params!$C$10-scaling_params!$B$10))))/3</f>
        <v>0.4610973849</v>
      </c>
      <c r="AB3610" s="15">
        <f>(MAX(0,MIN(1,(U3610-scaling_params!$B$12)/(scaling_params!$C$12-scaling_params!$B$12)))+MAX(0,MIN(1,(V3610-scaling_params!$B$13)/(scaling_params!$C$13-scaling_params!$B$13))))/2</f>
        <v>0.4122727273</v>
      </c>
      <c r="AC3610" s="13">
        <f>(scaling_params!$G$2*X3610+scaling_params!$G$3*Y3610+scaling_params!$G$4*Z3610+scaling_params!$G$5*AA3610+scaling_params!$G$6*AB3610)*100</f>
        <v>41.66883827</v>
      </c>
      <c r="AD3610" s="11" t="s">
        <v>684</v>
      </c>
      <c r="AE3610" s="11">
        <f t="shared" si="2"/>
        <v>1</v>
      </c>
    </row>
    <row r="3611" ht="15.75" customHeight="1">
      <c r="A3611" s="11" t="s">
        <v>991</v>
      </c>
      <c r="B3611" s="11" t="s">
        <v>987</v>
      </c>
      <c r="C3611" s="11" t="s">
        <v>164</v>
      </c>
      <c r="D3611" s="11" t="s">
        <v>165</v>
      </c>
      <c r="E3611" s="12">
        <v>2025.0</v>
      </c>
      <c r="F3611" s="11" t="s">
        <v>166</v>
      </c>
      <c r="G3611" s="11" t="s">
        <v>184</v>
      </c>
      <c r="H3611" s="11">
        <v>4.0</v>
      </c>
      <c r="I3611" s="13">
        <v>15.2</v>
      </c>
      <c r="J3611" s="11">
        <v>0.0</v>
      </c>
      <c r="K3611" s="13">
        <v>2.2</v>
      </c>
      <c r="L3611" s="13">
        <v>5.1</v>
      </c>
      <c r="M3611" s="11">
        <v>-22.0</v>
      </c>
      <c r="N3611" s="14">
        <v>0.79</v>
      </c>
      <c r="O3611" s="13">
        <v>75.7</v>
      </c>
      <c r="P3611" s="13">
        <v>6.8</v>
      </c>
      <c r="Q3611" s="13">
        <v>14.0</v>
      </c>
      <c r="R3611" s="13">
        <v>13.8</v>
      </c>
      <c r="S3611" s="13">
        <v>2.9</v>
      </c>
      <c r="T3611" s="13">
        <v>2.6</v>
      </c>
      <c r="U3611" s="13">
        <v>3.0</v>
      </c>
      <c r="V3611" s="13">
        <v>63.0</v>
      </c>
      <c r="W3611" s="11" t="str">
        <f t="shared" si="1"/>
        <v>Benchmark|Santander|Operations|2025</v>
      </c>
      <c r="X3611" s="15">
        <f>(MAX(0,MIN(1,1-(K3611-scaling_params!$B$2)/(scaling_params!$C$2-scaling_params!$B$2)))+MAX(0,MIN(1,(L3611-scaling_params!$B$3)/(scaling_params!$C$3-scaling_params!$B$3))))/2</f>
        <v>0.4544117647</v>
      </c>
      <c r="Y3611" s="15">
        <f>(MAX(0,MIN(1,(M3611-scaling_params!$B$4)/(scaling_params!$C$4-scaling_params!$B$4)))+MAX(0,MIN(1,(N3611-scaling_params!$B$5)/(scaling_params!$C$5-scaling_params!$B$5))))/2</f>
        <v>0.394047619</v>
      </c>
      <c r="Z3611" s="15">
        <f>(MAX(0,MIN(1,(O3611-scaling_params!$B$6)/(scaling_params!$C$6-scaling_params!$B$6)))+MAX(0,MIN(1,1-(P3611-scaling_params!$B$7)/(scaling_params!$C$7-scaling_params!$B$7)))+MAX(0,MIN(1,(T3611-scaling_params!$B$11)/(scaling_params!$C$11-scaling_params!$B$11))))/3</f>
        <v>0.6361596391</v>
      </c>
      <c r="AA3611" s="15">
        <f>(MAX(0,MIN(1,1-(Q3611-scaling_params!$B$8)/(scaling_params!$C$8-scaling_params!$B$8)))+MAX(0,MIN(1,(R3611-scaling_params!$B$9)/(scaling_params!$C$9-scaling_params!$B$9)))+MAX(0,MIN(1,(S3611-scaling_params!$B$10)/(scaling_params!$C$10-scaling_params!$B$10))))/3</f>
        <v>0.5133351384</v>
      </c>
      <c r="AB3611" s="15">
        <f>(MAX(0,MIN(1,(U3611-scaling_params!$B$12)/(scaling_params!$C$12-scaling_params!$B$12)))+MAX(0,MIN(1,(V3611-scaling_params!$B$13)/(scaling_params!$C$13-scaling_params!$B$13))))/2</f>
        <v>0.6781818182</v>
      </c>
      <c r="AC3611" s="13">
        <f>(scaling_params!$G$2*X3611+scaling_params!$G$3*Y3611+scaling_params!$G$4*Z3611+scaling_params!$G$5*AA3611+scaling_params!$G$6*AB3611)*100</f>
        <v>51.92579093</v>
      </c>
      <c r="AD3611" s="11" t="s">
        <v>684</v>
      </c>
      <c r="AE3611" s="11">
        <f t="shared" si="2"/>
        <v>1</v>
      </c>
    </row>
    <row r="3612" ht="15.75" customHeight="1">
      <c r="A3612" s="11" t="s">
        <v>992</v>
      </c>
      <c r="B3612" s="11" t="s">
        <v>987</v>
      </c>
      <c r="C3612" s="11" t="s">
        <v>164</v>
      </c>
      <c r="D3612" s="11" t="s">
        <v>181</v>
      </c>
      <c r="E3612" s="12">
        <v>2024.0</v>
      </c>
      <c r="F3612" s="11" t="s">
        <v>166</v>
      </c>
      <c r="G3612" s="11" t="s">
        <v>175</v>
      </c>
      <c r="H3612" s="11">
        <v>1.0</v>
      </c>
      <c r="I3612" s="13">
        <v>15.8</v>
      </c>
      <c r="J3612" s="11">
        <v>0.0</v>
      </c>
      <c r="K3612" s="13">
        <v>1.6</v>
      </c>
      <c r="L3612" s="13">
        <v>7.7</v>
      </c>
      <c r="M3612" s="11">
        <v>19.0</v>
      </c>
      <c r="N3612" s="14">
        <v>0.81</v>
      </c>
      <c r="O3612" s="13">
        <v>70.8</v>
      </c>
      <c r="P3612" s="13">
        <v>5.5</v>
      </c>
      <c r="Q3612" s="13">
        <v>12.6</v>
      </c>
      <c r="R3612" s="13">
        <v>16.6</v>
      </c>
      <c r="S3612" s="13">
        <v>5.0</v>
      </c>
      <c r="T3612" s="13">
        <v>4.2</v>
      </c>
      <c r="U3612" s="13">
        <v>2.8</v>
      </c>
      <c r="V3612" s="13">
        <v>80.7</v>
      </c>
      <c r="W3612" s="11" t="str">
        <f t="shared" si="1"/>
        <v>Benchmark|Santander|Corporate|2024</v>
      </c>
      <c r="X3612" s="15">
        <f>(MAX(0,MIN(1,1-(K3612-scaling_params!$B$2)/(scaling_params!$C$2-scaling_params!$B$2)))+MAX(0,MIN(1,(L3612-scaling_params!$B$3)/(scaling_params!$C$3-scaling_params!$B$3))))/2</f>
        <v>0.7455882353</v>
      </c>
      <c r="Y3612" s="15">
        <f>(MAX(0,MIN(1,(M3612-scaling_params!$B$4)/(scaling_params!$C$4-scaling_params!$B$4)))+MAX(0,MIN(1,(N3612-scaling_params!$B$5)/(scaling_params!$C$5-scaling_params!$B$5))))/2</f>
        <v>0.6142857143</v>
      </c>
      <c r="Z3612" s="15">
        <f>(MAX(0,MIN(1,(O3612-scaling_params!$B$6)/(scaling_params!$C$6-scaling_params!$B$6)))+MAX(0,MIN(1,1-(P3612-scaling_params!$B$7)/(scaling_params!$C$7-scaling_params!$B$7)))+MAX(0,MIN(1,(T3612-scaling_params!$B$11)/(scaling_params!$C$11-scaling_params!$B$11))))/3</f>
        <v>0.8247996228</v>
      </c>
      <c r="AA3612" s="15">
        <f>(MAX(0,MIN(1,1-(Q3612-scaling_params!$B$8)/(scaling_params!$C$8-scaling_params!$B$8)))+MAX(0,MIN(1,(R3612-scaling_params!$B$9)/(scaling_params!$C$9-scaling_params!$B$9)))+MAX(0,MIN(1,(S3612-scaling_params!$B$10)/(scaling_params!$C$10-scaling_params!$B$10))))/3</f>
        <v>0.8903912543</v>
      </c>
      <c r="AB3612" s="15">
        <f>(MAX(0,MIN(1,(U3612-scaling_params!$B$12)/(scaling_params!$C$12-scaling_params!$B$12)))+MAX(0,MIN(1,(V3612-scaling_params!$B$13)/(scaling_params!$C$13-scaling_params!$B$13))))/2</f>
        <v>0.7890909091</v>
      </c>
      <c r="AC3612" s="13">
        <f>(scaling_params!$G$2*X3612+scaling_params!$G$3*Y3612+scaling_params!$G$4*Z3612+scaling_params!$G$5*AA3612+scaling_params!$G$6*AB3612)*100</f>
        <v>76.32198775</v>
      </c>
      <c r="AD3612" s="11" t="s">
        <v>684</v>
      </c>
      <c r="AE3612" s="11">
        <f t="shared" si="2"/>
        <v>1</v>
      </c>
    </row>
    <row r="3613" ht="15.75" customHeight="1">
      <c r="A3613" s="11" t="s">
        <v>992</v>
      </c>
      <c r="B3613" s="11" t="s">
        <v>987</v>
      </c>
      <c r="C3613" s="11" t="s">
        <v>164</v>
      </c>
      <c r="D3613" s="11" t="s">
        <v>181</v>
      </c>
      <c r="E3613" s="12">
        <v>2025.0</v>
      </c>
      <c r="F3613" s="11" t="s">
        <v>166</v>
      </c>
      <c r="G3613" s="11" t="s">
        <v>175</v>
      </c>
      <c r="H3613" s="11">
        <v>1.0</v>
      </c>
      <c r="I3613" s="13">
        <v>15.2</v>
      </c>
      <c r="J3613" s="11">
        <v>0.0</v>
      </c>
      <c r="K3613" s="13">
        <v>1.7</v>
      </c>
      <c r="L3613" s="13">
        <v>8.2</v>
      </c>
      <c r="M3613" s="11">
        <v>38.0</v>
      </c>
      <c r="N3613" s="14">
        <v>0.86</v>
      </c>
      <c r="O3613" s="13">
        <v>75.5</v>
      </c>
      <c r="P3613" s="13">
        <v>7.7</v>
      </c>
      <c r="Q3613" s="13">
        <v>12.3</v>
      </c>
      <c r="R3613" s="13">
        <v>15.9</v>
      </c>
      <c r="S3613" s="13">
        <v>5.0</v>
      </c>
      <c r="T3613" s="13">
        <v>4.8</v>
      </c>
      <c r="U3613" s="13">
        <v>2.3</v>
      </c>
      <c r="V3613" s="13">
        <v>84.3</v>
      </c>
      <c r="W3613" s="11" t="str">
        <f t="shared" si="1"/>
        <v>Benchmark|Santander|Corporate|2025</v>
      </c>
      <c r="X3613" s="15">
        <f>(MAX(0,MIN(1,1-(K3613-scaling_params!$B$2)/(scaling_params!$C$2-scaling_params!$B$2)))+MAX(0,MIN(1,(L3613-scaling_params!$B$3)/(scaling_params!$C$3-scaling_params!$B$3))))/2</f>
        <v>0.7656862745</v>
      </c>
      <c r="Y3613" s="15">
        <f>(MAX(0,MIN(1,(M3613-scaling_params!$B$4)/(scaling_params!$C$4-scaling_params!$B$4)))+MAX(0,MIN(1,(N3613-scaling_params!$B$5)/(scaling_params!$C$5-scaling_params!$B$5))))/2</f>
        <v>0.7672619048</v>
      </c>
      <c r="Z3613" s="15">
        <f>(MAX(0,MIN(1,(O3613-scaling_params!$B$6)/(scaling_params!$C$6-scaling_params!$B$6)))+MAX(0,MIN(1,1-(P3613-scaling_params!$B$7)/(scaling_params!$C$7-scaling_params!$B$7)))+MAX(0,MIN(1,(T3613-scaling_params!$B$11)/(scaling_params!$C$11-scaling_params!$B$11))))/3</f>
        <v>0.7613020375</v>
      </c>
      <c r="AA3613" s="15">
        <f>(MAX(0,MIN(1,1-(Q3613-scaling_params!$B$8)/(scaling_params!$C$8-scaling_params!$B$8)))+MAX(0,MIN(1,(R3613-scaling_params!$B$9)/(scaling_params!$C$9-scaling_params!$B$9)))+MAX(0,MIN(1,(S3613-scaling_params!$B$10)/(scaling_params!$C$10-scaling_params!$B$10))))/3</f>
        <v>0.8722190257</v>
      </c>
      <c r="AB3613" s="15">
        <f>(MAX(0,MIN(1,(U3613-scaling_params!$B$12)/(scaling_params!$C$12-scaling_params!$B$12)))+MAX(0,MIN(1,(V3613-scaling_params!$B$13)/(scaling_params!$C$13-scaling_params!$B$13))))/2</f>
        <v>0.6968181818</v>
      </c>
      <c r="AC3613" s="13">
        <f>(scaling_params!$G$2*X3613+scaling_params!$G$3*Y3613+scaling_params!$G$4*Z3613+scaling_params!$G$5*AA3613+scaling_params!$G$6*AB3613)*100</f>
        <v>77.48838949</v>
      </c>
      <c r="AD3613" s="11" t="s">
        <v>684</v>
      </c>
      <c r="AE3613" s="11">
        <f t="shared" si="2"/>
        <v>1</v>
      </c>
    </row>
    <row r="3614" ht="15.75" customHeight="1">
      <c r="A3614" s="11" t="s">
        <v>993</v>
      </c>
      <c r="B3614" s="11" t="s">
        <v>987</v>
      </c>
      <c r="C3614" s="11" t="s">
        <v>164</v>
      </c>
      <c r="D3614" s="11" t="s">
        <v>177</v>
      </c>
      <c r="E3614" s="12">
        <v>2024.0</v>
      </c>
      <c r="F3614" s="11" t="s">
        <v>166</v>
      </c>
      <c r="G3614" s="11" t="s">
        <v>184</v>
      </c>
      <c r="H3614" s="11">
        <v>2.0</v>
      </c>
      <c r="I3614" s="13">
        <v>15.8</v>
      </c>
      <c r="J3614" s="11">
        <v>0.0</v>
      </c>
      <c r="K3614" s="13">
        <v>1.1</v>
      </c>
      <c r="L3614" s="13">
        <v>7.5</v>
      </c>
      <c r="M3614" s="11">
        <v>45.0</v>
      </c>
      <c r="N3614" s="14">
        <v>0.92</v>
      </c>
      <c r="O3614" s="13">
        <v>76.8</v>
      </c>
      <c r="P3614" s="13">
        <v>6.3</v>
      </c>
      <c r="Q3614" s="13">
        <v>14.5</v>
      </c>
      <c r="R3614" s="13">
        <v>14.7</v>
      </c>
      <c r="S3614" s="13">
        <v>5.0</v>
      </c>
      <c r="T3614" s="13">
        <v>4.3</v>
      </c>
      <c r="U3614" s="13">
        <v>2.7</v>
      </c>
      <c r="V3614" s="13">
        <v>86.5</v>
      </c>
      <c r="W3614" s="11" t="str">
        <f t="shared" si="1"/>
        <v>Benchmark|Santander|Retail|2024</v>
      </c>
      <c r="X3614" s="15">
        <f>(MAX(0,MIN(1,1-(K3614-scaling_params!$B$2)/(scaling_params!$C$2-scaling_params!$B$2)))+MAX(0,MIN(1,(L3614-scaling_params!$B$3)/(scaling_params!$C$3-scaling_params!$B$3))))/2</f>
        <v>0.8142156863</v>
      </c>
      <c r="Y3614" s="15">
        <f>(MAX(0,MIN(1,(M3614-scaling_params!$B$4)/(scaling_params!$C$4-scaling_params!$B$4)))+MAX(0,MIN(1,(N3614-scaling_params!$B$5)/(scaling_params!$C$5-scaling_params!$B$5))))/2</f>
        <v>0.8755952381</v>
      </c>
      <c r="Z3614" s="15">
        <f>(MAX(0,MIN(1,(O3614-scaling_params!$B$6)/(scaling_params!$C$6-scaling_params!$B$6)))+MAX(0,MIN(1,1-(P3614-scaling_params!$B$7)/(scaling_params!$C$7-scaling_params!$B$7)))+MAX(0,MIN(1,(T3614-scaling_params!$B$11)/(scaling_params!$C$11-scaling_params!$B$11))))/3</f>
        <v>0.8612612613</v>
      </c>
      <c r="AA3614" s="15">
        <f>(MAX(0,MIN(1,1-(Q3614-scaling_params!$B$8)/(scaling_params!$C$8-scaling_params!$B$8)))+MAX(0,MIN(1,(R3614-scaling_params!$B$9)/(scaling_params!$C$9-scaling_params!$B$9)))+MAX(0,MIN(1,(S3614-scaling_params!$B$10)/(scaling_params!$C$10-scaling_params!$B$10))))/3</f>
        <v>0.738252781</v>
      </c>
      <c r="AB3614" s="15">
        <f>(MAX(0,MIN(1,(U3614-scaling_params!$B$12)/(scaling_params!$C$12-scaling_params!$B$12)))+MAX(0,MIN(1,(V3614-scaling_params!$B$13)/(scaling_params!$C$13-scaling_params!$B$13))))/2</f>
        <v>0.8168181818</v>
      </c>
      <c r="AC3614" s="13">
        <f>(scaling_params!$G$2*X3614+scaling_params!$G$3*Y3614+scaling_params!$G$4*Z3614+scaling_params!$G$5*AA3614+scaling_params!$G$6*AB3614)*100</f>
        <v>82.58189985</v>
      </c>
      <c r="AD3614" s="11" t="s">
        <v>684</v>
      </c>
      <c r="AE3614" s="11">
        <f t="shared" si="2"/>
        <v>1</v>
      </c>
    </row>
    <row r="3615" ht="15.75" customHeight="1">
      <c r="A3615" s="11" t="s">
        <v>993</v>
      </c>
      <c r="B3615" s="11" t="s">
        <v>987</v>
      </c>
      <c r="C3615" s="11" t="s">
        <v>164</v>
      </c>
      <c r="D3615" s="11" t="s">
        <v>177</v>
      </c>
      <c r="E3615" s="12">
        <v>2025.0</v>
      </c>
      <c r="F3615" s="11" t="s">
        <v>166</v>
      </c>
      <c r="G3615" s="11" t="s">
        <v>184</v>
      </c>
      <c r="H3615" s="11">
        <v>2.0</v>
      </c>
      <c r="I3615" s="13">
        <v>15.2</v>
      </c>
      <c r="J3615" s="11">
        <v>0.0</v>
      </c>
      <c r="K3615" s="13">
        <v>1.3</v>
      </c>
      <c r="L3615" s="13">
        <v>8.1</v>
      </c>
      <c r="M3615" s="11">
        <v>27.0</v>
      </c>
      <c r="N3615" s="14">
        <v>0.88</v>
      </c>
      <c r="O3615" s="13">
        <v>76.6</v>
      </c>
      <c r="P3615" s="13">
        <v>7.2</v>
      </c>
      <c r="Q3615" s="13">
        <v>11.6</v>
      </c>
      <c r="R3615" s="13">
        <v>14.3</v>
      </c>
      <c r="S3615" s="13">
        <v>4.9</v>
      </c>
      <c r="T3615" s="13">
        <v>4.8</v>
      </c>
      <c r="U3615" s="13">
        <v>2.6</v>
      </c>
      <c r="V3615" s="13">
        <v>83.0</v>
      </c>
      <c r="W3615" s="11" t="str">
        <f t="shared" si="1"/>
        <v>Benchmark|Santander|Retail|2025</v>
      </c>
      <c r="X3615" s="15">
        <f>(MAX(0,MIN(1,1-(K3615-scaling_params!$B$2)/(scaling_params!$C$2-scaling_params!$B$2)))+MAX(0,MIN(1,(L3615-scaling_params!$B$3)/(scaling_params!$C$3-scaling_params!$B$3))))/2</f>
        <v>0.825</v>
      </c>
      <c r="Y3615" s="15">
        <f>(MAX(0,MIN(1,(M3615-scaling_params!$B$4)/(scaling_params!$C$4-scaling_params!$B$4)))+MAX(0,MIN(1,(N3615-scaling_params!$B$5)/(scaling_params!$C$5-scaling_params!$B$5))))/2</f>
        <v>0.7398809524</v>
      </c>
      <c r="Z3615" s="15">
        <f>(MAX(0,MIN(1,(O3615-scaling_params!$B$6)/(scaling_params!$C$6-scaling_params!$B$6)))+MAX(0,MIN(1,1-(P3615-scaling_params!$B$7)/(scaling_params!$C$7-scaling_params!$B$7)))+MAX(0,MIN(1,(T3615-scaling_params!$B$11)/(scaling_params!$C$11-scaling_params!$B$11))))/3</f>
        <v>0.8244988978</v>
      </c>
      <c r="AA3615" s="15">
        <f>(MAX(0,MIN(1,1-(Q3615-scaling_params!$B$8)/(scaling_params!$C$8-scaling_params!$B$8)))+MAX(0,MIN(1,(R3615-scaling_params!$B$9)/(scaling_params!$C$9-scaling_params!$B$9)))+MAX(0,MIN(1,(S3615-scaling_params!$B$10)/(scaling_params!$C$10-scaling_params!$B$10))))/3</f>
        <v>0.8214197071</v>
      </c>
      <c r="AB3615" s="15">
        <f>(MAX(0,MIN(1,(U3615-scaling_params!$B$12)/(scaling_params!$C$12-scaling_params!$B$12)))+MAX(0,MIN(1,(V3615-scaling_params!$B$13)/(scaling_params!$C$13-scaling_params!$B$13))))/2</f>
        <v>0.76</v>
      </c>
      <c r="AC3615" s="13">
        <f>(scaling_params!$G$2*X3615+scaling_params!$G$3*Y3615+scaling_params!$G$4*Z3615+scaling_params!$G$5*AA3615+scaling_params!$G$6*AB3615)*100</f>
        <v>79.57541332</v>
      </c>
      <c r="AD3615" s="11" t="s">
        <v>684</v>
      </c>
      <c r="AE3615" s="11">
        <f t="shared" si="2"/>
        <v>1</v>
      </c>
    </row>
    <row r="3616" ht="15.75" customHeight="1">
      <c r="A3616" s="11" t="s">
        <v>994</v>
      </c>
      <c r="B3616" s="11" t="s">
        <v>987</v>
      </c>
      <c r="C3616" s="11" t="s">
        <v>164</v>
      </c>
      <c r="D3616" s="11" t="s">
        <v>177</v>
      </c>
      <c r="E3616" s="12">
        <v>2024.0</v>
      </c>
      <c r="F3616" s="11" t="s">
        <v>171</v>
      </c>
      <c r="G3616" s="11" t="s">
        <v>172</v>
      </c>
      <c r="H3616" s="11">
        <v>5.0</v>
      </c>
      <c r="I3616" s="13">
        <v>15.8</v>
      </c>
      <c r="J3616" s="11">
        <v>0.0</v>
      </c>
      <c r="K3616" s="13">
        <v>1.1</v>
      </c>
      <c r="L3616" s="13">
        <v>7.9</v>
      </c>
      <c r="M3616" s="11">
        <v>16.0</v>
      </c>
      <c r="N3616" s="14">
        <v>0.76</v>
      </c>
      <c r="O3616" s="13">
        <v>76.8</v>
      </c>
      <c r="P3616" s="13">
        <v>6.3</v>
      </c>
      <c r="Q3616" s="13">
        <v>14.5</v>
      </c>
      <c r="R3616" s="13">
        <v>14.7</v>
      </c>
      <c r="S3616" s="13">
        <v>4.3</v>
      </c>
      <c r="T3616" s="13">
        <v>3.6</v>
      </c>
      <c r="U3616" s="13">
        <v>2.7</v>
      </c>
      <c r="V3616" s="13">
        <v>80.5</v>
      </c>
      <c r="W3616" s="11" t="str">
        <f t="shared" si="1"/>
        <v>Benchmark|Santander|Retail|2024</v>
      </c>
      <c r="X3616" s="15">
        <f>(MAX(0,MIN(1,1-(K3616-scaling_params!$B$2)/(scaling_params!$C$2-scaling_params!$B$2)))+MAX(0,MIN(1,(L3616-scaling_params!$B$3)/(scaling_params!$C$3-scaling_params!$B$3))))/2</f>
        <v>0.843627451</v>
      </c>
      <c r="Y3616" s="15">
        <f>(MAX(0,MIN(1,(M3616-scaling_params!$B$4)/(scaling_params!$C$4-scaling_params!$B$4)))+MAX(0,MIN(1,(N3616-scaling_params!$B$5)/(scaling_params!$C$5-scaling_params!$B$5))))/2</f>
        <v>0.5375</v>
      </c>
      <c r="Z3616" s="15">
        <f>(MAX(0,MIN(1,(O3616-scaling_params!$B$6)/(scaling_params!$C$6-scaling_params!$B$6)))+MAX(0,MIN(1,1-(P3616-scaling_params!$B$7)/(scaling_params!$C$7-scaling_params!$B$7)))+MAX(0,MIN(1,(T3616-scaling_params!$B$11)/(scaling_params!$C$11-scaling_params!$B$11))))/3</f>
        <v>0.7945945946</v>
      </c>
      <c r="AA3616" s="15">
        <f>(MAX(0,MIN(1,1-(Q3616-scaling_params!$B$8)/(scaling_params!$C$8-scaling_params!$B$8)))+MAX(0,MIN(1,(R3616-scaling_params!$B$9)/(scaling_params!$C$9-scaling_params!$B$9)))+MAX(0,MIN(1,(S3616-scaling_params!$B$10)/(scaling_params!$C$10-scaling_params!$B$10))))/3</f>
        <v>0.66962533</v>
      </c>
      <c r="AB3616" s="15">
        <f>(MAX(0,MIN(1,(U3616-scaling_params!$B$12)/(scaling_params!$C$12-scaling_params!$B$12)))+MAX(0,MIN(1,(V3616-scaling_params!$B$13)/(scaling_params!$C$13-scaling_params!$B$13))))/2</f>
        <v>0.7622727273</v>
      </c>
      <c r="AC3616" s="13">
        <f>(scaling_params!$G$2*X3616+scaling_params!$G$3*Y3616+scaling_params!$G$4*Z3616+scaling_params!$G$5*AA3616+scaling_params!$G$6*AB3616)*100</f>
        <v>71.90969206</v>
      </c>
      <c r="AD3616" s="11" t="s">
        <v>684</v>
      </c>
      <c r="AE3616" s="11">
        <f t="shared" si="2"/>
        <v>1</v>
      </c>
    </row>
    <row r="3617" ht="15.75" customHeight="1">
      <c r="A3617" s="11" t="s">
        <v>994</v>
      </c>
      <c r="B3617" s="11" t="s">
        <v>987</v>
      </c>
      <c r="C3617" s="11" t="s">
        <v>164</v>
      </c>
      <c r="D3617" s="11" t="s">
        <v>177</v>
      </c>
      <c r="E3617" s="12">
        <v>2025.0</v>
      </c>
      <c r="F3617" s="11" t="s">
        <v>171</v>
      </c>
      <c r="G3617" s="11" t="s">
        <v>172</v>
      </c>
      <c r="H3617" s="11">
        <v>5.0</v>
      </c>
      <c r="I3617" s="13">
        <v>15.2</v>
      </c>
      <c r="J3617" s="11">
        <v>0.0</v>
      </c>
      <c r="K3617" s="13">
        <v>1.3</v>
      </c>
      <c r="L3617" s="13">
        <v>6.7</v>
      </c>
      <c r="M3617" s="11">
        <v>29.0</v>
      </c>
      <c r="N3617" s="14">
        <v>0.8</v>
      </c>
      <c r="O3617" s="13">
        <v>76.6</v>
      </c>
      <c r="P3617" s="13">
        <v>7.2</v>
      </c>
      <c r="Q3617" s="13">
        <v>11.6</v>
      </c>
      <c r="R3617" s="13">
        <v>14.3</v>
      </c>
      <c r="S3617" s="13">
        <v>4.0</v>
      </c>
      <c r="T3617" s="13">
        <v>3.4</v>
      </c>
      <c r="U3617" s="13">
        <v>2.6</v>
      </c>
      <c r="V3617" s="13">
        <v>76.3</v>
      </c>
      <c r="W3617" s="11" t="str">
        <f t="shared" si="1"/>
        <v>Benchmark|Santander|Retail|2025</v>
      </c>
      <c r="X3617" s="15">
        <f>(MAX(0,MIN(1,1-(K3617-scaling_params!$B$2)/(scaling_params!$C$2-scaling_params!$B$2)))+MAX(0,MIN(1,(L3617-scaling_params!$B$3)/(scaling_params!$C$3-scaling_params!$B$3))))/2</f>
        <v>0.7220588235</v>
      </c>
      <c r="Y3617" s="15">
        <f>(MAX(0,MIN(1,(M3617-scaling_params!$B$4)/(scaling_params!$C$4-scaling_params!$B$4)))+MAX(0,MIN(1,(N3617-scaling_params!$B$5)/(scaling_params!$C$5-scaling_params!$B$5))))/2</f>
        <v>0.6494047619</v>
      </c>
      <c r="Z3617" s="15">
        <f>(MAX(0,MIN(1,(O3617-scaling_params!$B$6)/(scaling_params!$C$6-scaling_params!$B$6)))+MAX(0,MIN(1,1-(P3617-scaling_params!$B$7)/(scaling_params!$C$7-scaling_params!$B$7)))+MAX(0,MIN(1,(T3617-scaling_params!$B$11)/(scaling_params!$C$11-scaling_params!$B$11))))/3</f>
        <v>0.6911655644</v>
      </c>
      <c r="AA3617" s="15">
        <f>(MAX(0,MIN(1,1-(Q3617-scaling_params!$B$8)/(scaling_params!$C$8-scaling_params!$B$8)))+MAX(0,MIN(1,(R3617-scaling_params!$B$9)/(scaling_params!$C$9-scaling_params!$B$9)))+MAX(0,MIN(1,(S3617-scaling_params!$B$10)/(scaling_params!$C$10-scaling_params!$B$10))))/3</f>
        <v>0.733184413</v>
      </c>
      <c r="AB3617" s="15">
        <f>(MAX(0,MIN(1,(U3617-scaling_params!$B$12)/(scaling_params!$C$12-scaling_params!$B$12)))+MAX(0,MIN(1,(V3617-scaling_params!$B$13)/(scaling_params!$C$13-scaling_params!$B$13))))/2</f>
        <v>0.6990909091</v>
      </c>
      <c r="AC3617" s="13">
        <f>(scaling_params!$G$2*X3617+scaling_params!$G$3*Y3617+scaling_params!$G$4*Z3617+scaling_params!$G$5*AA3617+scaling_params!$G$6*AB3617)*100</f>
        <v>69.62510342</v>
      </c>
      <c r="AD3617" s="11" t="s">
        <v>684</v>
      </c>
      <c r="AE3617" s="11">
        <f t="shared" si="2"/>
        <v>1</v>
      </c>
    </row>
    <row r="3618" ht="15.75" customHeight="1">
      <c r="A3618" s="11" t="s">
        <v>995</v>
      </c>
      <c r="B3618" s="11" t="s">
        <v>987</v>
      </c>
      <c r="C3618" s="11" t="s">
        <v>164</v>
      </c>
      <c r="D3618" s="11" t="s">
        <v>170</v>
      </c>
      <c r="E3618" s="12">
        <v>2024.0</v>
      </c>
      <c r="F3618" s="11" t="s">
        <v>166</v>
      </c>
      <c r="G3618" s="11" t="s">
        <v>184</v>
      </c>
      <c r="H3618" s="11">
        <v>2.0</v>
      </c>
      <c r="I3618" s="13">
        <v>15.8</v>
      </c>
      <c r="J3618" s="11">
        <v>0.0</v>
      </c>
      <c r="K3618" s="13">
        <v>2.9</v>
      </c>
      <c r="L3618" s="13">
        <v>7.2</v>
      </c>
      <c r="M3618" s="11">
        <v>16.0</v>
      </c>
      <c r="N3618" s="14">
        <v>0.79</v>
      </c>
      <c r="O3618" s="13">
        <v>74.8</v>
      </c>
      <c r="P3618" s="13">
        <v>6.3</v>
      </c>
      <c r="Q3618" s="13">
        <v>12.8</v>
      </c>
      <c r="R3618" s="13">
        <v>15.4</v>
      </c>
      <c r="S3618" s="13">
        <v>4.0</v>
      </c>
      <c r="T3618" s="13">
        <v>4.0</v>
      </c>
      <c r="U3618" s="13">
        <v>2.1</v>
      </c>
      <c r="V3618" s="13">
        <v>71.8</v>
      </c>
      <c r="W3618" s="11" t="str">
        <f t="shared" si="1"/>
        <v>Benchmark|Santander|Risk|2024</v>
      </c>
      <c r="X3618" s="15">
        <f>(MAX(0,MIN(1,1-(K3618-scaling_params!$B$2)/(scaling_params!$C$2-scaling_params!$B$2)))+MAX(0,MIN(1,(L3618-scaling_params!$B$3)/(scaling_params!$C$3-scaling_params!$B$3))))/2</f>
        <v>0.4921568627</v>
      </c>
      <c r="Y3618" s="15">
        <f>(MAX(0,MIN(1,(M3618-scaling_params!$B$4)/(scaling_params!$C$4-scaling_params!$B$4)))+MAX(0,MIN(1,(N3618-scaling_params!$B$5)/(scaling_params!$C$5-scaling_params!$B$5))))/2</f>
        <v>0.575</v>
      </c>
      <c r="Z3618" s="15">
        <f>(MAX(0,MIN(1,(O3618-scaling_params!$B$6)/(scaling_params!$C$6-scaling_params!$B$6)))+MAX(0,MIN(1,1-(P3618-scaling_params!$B$7)/(scaling_params!$C$7-scaling_params!$B$7)))+MAX(0,MIN(1,(T3618-scaling_params!$B$11)/(scaling_params!$C$11-scaling_params!$B$11))))/3</f>
        <v>0.7996865324</v>
      </c>
      <c r="AA3618" s="15">
        <f>(MAX(0,MIN(1,1-(Q3618-scaling_params!$B$8)/(scaling_params!$C$8-scaling_params!$B$8)))+MAX(0,MIN(1,(R3618-scaling_params!$B$9)/(scaling_params!$C$9-scaling_params!$B$9)))+MAX(0,MIN(1,(S3618-scaling_params!$B$10)/(scaling_params!$C$10-scaling_params!$B$10))))/3</f>
        <v>0.7341433697</v>
      </c>
      <c r="AB3618" s="15">
        <f>(MAX(0,MIN(1,(U3618-scaling_params!$B$12)/(scaling_params!$C$12-scaling_params!$B$12)))+MAX(0,MIN(1,(V3618-scaling_params!$B$13)/(scaling_params!$C$13-scaling_params!$B$13))))/2</f>
        <v>0.5331818182</v>
      </c>
      <c r="AC3618" s="13">
        <f>(scaling_params!$G$2*X3618+scaling_params!$G$3*Y3618+scaling_params!$G$4*Z3618+scaling_params!$G$5*AA3618+scaling_params!$G$6*AB3618)*100</f>
        <v>63.08328855</v>
      </c>
      <c r="AD3618" s="11" t="s">
        <v>684</v>
      </c>
      <c r="AE3618" s="11">
        <f t="shared" si="2"/>
        <v>1</v>
      </c>
    </row>
    <row r="3619" ht="15.75" customHeight="1">
      <c r="A3619" s="11" t="s">
        <v>995</v>
      </c>
      <c r="B3619" s="11" t="s">
        <v>987</v>
      </c>
      <c r="C3619" s="11" t="s">
        <v>164</v>
      </c>
      <c r="D3619" s="11" t="s">
        <v>170</v>
      </c>
      <c r="E3619" s="12">
        <v>2025.0</v>
      </c>
      <c r="F3619" s="11" t="s">
        <v>166</v>
      </c>
      <c r="G3619" s="11" t="s">
        <v>184</v>
      </c>
      <c r="H3619" s="11">
        <v>2.0</v>
      </c>
      <c r="I3619" s="13">
        <v>15.2</v>
      </c>
      <c r="J3619" s="11">
        <v>0.0</v>
      </c>
      <c r="K3619" s="13">
        <v>1.4</v>
      </c>
      <c r="L3619" s="13">
        <v>7.0</v>
      </c>
      <c r="M3619" s="11">
        <v>23.0</v>
      </c>
      <c r="N3619" s="14">
        <v>0.8</v>
      </c>
      <c r="O3619" s="13">
        <v>73.6</v>
      </c>
      <c r="P3619" s="13">
        <v>7.0</v>
      </c>
      <c r="Q3619" s="13">
        <v>15.4</v>
      </c>
      <c r="R3619" s="13">
        <v>16.6</v>
      </c>
      <c r="S3619" s="13">
        <v>4.4</v>
      </c>
      <c r="T3619" s="13">
        <v>4.3</v>
      </c>
      <c r="U3619" s="13">
        <v>2.4</v>
      </c>
      <c r="V3619" s="13">
        <v>72.7</v>
      </c>
      <c r="W3619" s="11" t="str">
        <f t="shared" si="1"/>
        <v>Benchmark|Santander|Risk|2025</v>
      </c>
      <c r="X3619" s="15">
        <f>(MAX(0,MIN(1,1-(K3619-scaling_params!$B$2)/(scaling_params!$C$2-scaling_params!$B$2)))+MAX(0,MIN(1,(L3619-scaling_params!$B$3)/(scaling_params!$C$3-scaling_params!$B$3))))/2</f>
        <v>0.7274509804</v>
      </c>
      <c r="Y3619" s="15">
        <f>(MAX(0,MIN(1,(M3619-scaling_params!$B$4)/(scaling_params!$C$4-scaling_params!$B$4)))+MAX(0,MIN(1,(N3619-scaling_params!$B$5)/(scaling_params!$C$5-scaling_params!$B$5))))/2</f>
        <v>0.6208333333</v>
      </c>
      <c r="Z3619" s="15">
        <f>(MAX(0,MIN(1,(O3619-scaling_params!$B$6)/(scaling_params!$C$6-scaling_params!$B$6)))+MAX(0,MIN(1,1-(P3619-scaling_params!$B$7)/(scaling_params!$C$7-scaling_params!$B$7)))+MAX(0,MIN(1,(T3619-scaling_params!$B$11)/(scaling_params!$C$11-scaling_params!$B$11))))/3</f>
        <v>0.7453929177</v>
      </c>
      <c r="AA3619" s="15">
        <f>(MAX(0,MIN(1,1-(Q3619-scaling_params!$B$8)/(scaling_params!$C$8-scaling_params!$B$8)))+MAX(0,MIN(1,(R3619-scaling_params!$B$9)/(scaling_params!$C$9-scaling_params!$B$9)))+MAX(0,MIN(1,(S3619-scaling_params!$B$10)/(scaling_params!$C$10-scaling_params!$B$10))))/3</f>
        <v>0.7255071188</v>
      </c>
      <c r="AB3619" s="15">
        <f>(MAX(0,MIN(1,(U3619-scaling_params!$B$12)/(scaling_params!$C$12-scaling_params!$B$12)))+MAX(0,MIN(1,(V3619-scaling_params!$B$13)/(scaling_params!$C$13-scaling_params!$B$13))))/2</f>
        <v>0.6163636364</v>
      </c>
      <c r="AC3619" s="13">
        <f>(scaling_params!$G$2*X3619+scaling_params!$G$3*Y3619+scaling_params!$G$4*Z3619+scaling_params!$G$5*AA3619+scaling_params!$G$6*AB3619)*100</f>
        <v>69.24343114</v>
      </c>
      <c r="AD3619" s="11" t="s">
        <v>684</v>
      </c>
      <c r="AE3619" s="11">
        <f t="shared" si="2"/>
        <v>1</v>
      </c>
    </row>
    <row r="3620" ht="15.75" customHeight="1">
      <c r="A3620" s="11" t="s">
        <v>996</v>
      </c>
      <c r="B3620" s="11" t="s">
        <v>987</v>
      </c>
      <c r="C3620" s="11" t="s">
        <v>164</v>
      </c>
      <c r="D3620" s="11" t="s">
        <v>181</v>
      </c>
      <c r="E3620" s="12">
        <v>2024.0</v>
      </c>
      <c r="F3620" s="11" t="s">
        <v>166</v>
      </c>
      <c r="G3620" s="11" t="s">
        <v>184</v>
      </c>
      <c r="H3620" s="11">
        <v>4.0</v>
      </c>
      <c r="I3620" s="13">
        <v>15.8</v>
      </c>
      <c r="J3620" s="11">
        <v>0.0</v>
      </c>
      <c r="K3620" s="13">
        <v>1.6</v>
      </c>
      <c r="L3620" s="13">
        <v>6.4</v>
      </c>
      <c r="M3620" s="11">
        <v>-5.0</v>
      </c>
      <c r="N3620" s="14">
        <v>0.73</v>
      </c>
      <c r="O3620" s="13">
        <v>70.8</v>
      </c>
      <c r="P3620" s="13">
        <v>5.5</v>
      </c>
      <c r="Q3620" s="13">
        <v>12.6</v>
      </c>
      <c r="R3620" s="13">
        <v>16.6</v>
      </c>
      <c r="S3620" s="13">
        <v>3.5</v>
      </c>
      <c r="T3620" s="13">
        <v>3.2</v>
      </c>
      <c r="U3620" s="13">
        <v>2.8</v>
      </c>
      <c r="V3620" s="13">
        <v>74.0</v>
      </c>
      <c r="W3620" s="11" t="str">
        <f t="shared" si="1"/>
        <v>Benchmark|Santander|Corporate|2024</v>
      </c>
      <c r="X3620" s="15">
        <f>(MAX(0,MIN(1,1-(K3620-scaling_params!$B$2)/(scaling_params!$C$2-scaling_params!$B$2)))+MAX(0,MIN(1,(L3620-scaling_params!$B$3)/(scaling_params!$C$3-scaling_params!$B$3))))/2</f>
        <v>0.65</v>
      </c>
      <c r="Y3620" s="15">
        <f>(MAX(0,MIN(1,(M3620-scaling_params!$B$4)/(scaling_params!$C$4-scaling_params!$B$4)))+MAX(0,MIN(1,(N3620-scaling_params!$B$5)/(scaling_params!$C$5-scaling_params!$B$5))))/2</f>
        <v>0.4</v>
      </c>
      <c r="Z3620" s="15">
        <f>(MAX(0,MIN(1,(O3620-scaling_params!$B$6)/(scaling_params!$C$6-scaling_params!$B$6)))+MAX(0,MIN(1,1-(P3620-scaling_params!$B$7)/(scaling_params!$C$7-scaling_params!$B$7)))+MAX(0,MIN(1,(T3620-scaling_params!$B$11)/(scaling_params!$C$11-scaling_params!$B$11))))/3</f>
        <v>0.7295615276</v>
      </c>
      <c r="AA3620" s="15">
        <f>(MAX(0,MIN(1,1-(Q3620-scaling_params!$B$8)/(scaling_params!$C$8-scaling_params!$B$8)))+MAX(0,MIN(1,(R3620-scaling_params!$B$9)/(scaling_params!$C$9-scaling_params!$B$9)))+MAX(0,MIN(1,(S3620-scaling_params!$B$10)/(scaling_params!$C$10-scaling_params!$B$10))))/3</f>
        <v>0.7433324308</v>
      </c>
      <c r="AB3620" s="15">
        <f>(MAX(0,MIN(1,(U3620-scaling_params!$B$12)/(scaling_params!$C$12-scaling_params!$B$12)))+MAX(0,MIN(1,(V3620-scaling_params!$B$13)/(scaling_params!$C$13-scaling_params!$B$13))))/2</f>
        <v>0.7281818182</v>
      </c>
      <c r="AC3620" s="13">
        <f>(scaling_params!$G$2*X3620+scaling_params!$G$3*Y3620+scaling_params!$G$4*Z3620+scaling_params!$G$5*AA3620+scaling_params!$G$6*AB3620)*100</f>
        <v>63.49489213</v>
      </c>
      <c r="AD3620" s="11" t="s">
        <v>684</v>
      </c>
      <c r="AE3620" s="11">
        <f t="shared" si="2"/>
        <v>1</v>
      </c>
    </row>
    <row r="3621" ht="15.75" customHeight="1">
      <c r="A3621" s="11" t="s">
        <v>996</v>
      </c>
      <c r="B3621" s="11" t="s">
        <v>987</v>
      </c>
      <c r="C3621" s="11" t="s">
        <v>164</v>
      </c>
      <c r="D3621" s="11" t="s">
        <v>181</v>
      </c>
      <c r="E3621" s="12">
        <v>2025.0</v>
      </c>
      <c r="F3621" s="11" t="s">
        <v>166</v>
      </c>
      <c r="G3621" s="11" t="s">
        <v>184</v>
      </c>
      <c r="H3621" s="11">
        <v>4.0</v>
      </c>
      <c r="I3621" s="13">
        <v>15.2</v>
      </c>
      <c r="J3621" s="11">
        <v>0.0</v>
      </c>
      <c r="K3621" s="13">
        <v>1.7</v>
      </c>
      <c r="L3621" s="13">
        <v>7.0</v>
      </c>
      <c r="M3621" s="11">
        <v>2.0</v>
      </c>
      <c r="N3621" s="14">
        <v>0.79</v>
      </c>
      <c r="O3621" s="13">
        <v>75.5</v>
      </c>
      <c r="P3621" s="13">
        <v>7.7</v>
      </c>
      <c r="Q3621" s="13">
        <v>12.3</v>
      </c>
      <c r="R3621" s="13">
        <v>15.9</v>
      </c>
      <c r="S3621" s="13">
        <v>4.1</v>
      </c>
      <c r="T3621" s="13">
        <v>3.5</v>
      </c>
      <c r="U3621" s="13">
        <v>2.3</v>
      </c>
      <c r="V3621" s="13">
        <v>70.4</v>
      </c>
      <c r="W3621" s="11" t="str">
        <f t="shared" si="1"/>
        <v>Benchmark|Santander|Corporate|2025</v>
      </c>
      <c r="X3621" s="15">
        <f>(MAX(0,MIN(1,1-(K3621-scaling_params!$B$2)/(scaling_params!$C$2-scaling_params!$B$2)))+MAX(0,MIN(1,(L3621-scaling_params!$B$3)/(scaling_params!$C$3-scaling_params!$B$3))))/2</f>
        <v>0.6774509804</v>
      </c>
      <c r="Y3621" s="15">
        <f>(MAX(0,MIN(1,(M3621-scaling_params!$B$4)/(scaling_params!$C$4-scaling_params!$B$4)))+MAX(0,MIN(1,(N3621-scaling_params!$B$5)/(scaling_params!$C$5-scaling_params!$B$5))))/2</f>
        <v>0.5083333333</v>
      </c>
      <c r="Z3621" s="15">
        <f>(MAX(0,MIN(1,(O3621-scaling_params!$B$6)/(scaling_params!$C$6-scaling_params!$B$6)))+MAX(0,MIN(1,1-(P3621-scaling_params!$B$7)/(scaling_params!$C$7-scaling_params!$B$7)))+MAX(0,MIN(1,(T3621-scaling_params!$B$11)/(scaling_params!$C$11-scaling_params!$B$11))))/3</f>
        <v>0.6374925137</v>
      </c>
      <c r="AA3621" s="15">
        <f>(MAX(0,MIN(1,1-(Q3621-scaling_params!$B$8)/(scaling_params!$C$8-scaling_params!$B$8)))+MAX(0,MIN(1,(R3621-scaling_params!$B$9)/(scaling_params!$C$9-scaling_params!$B$9)))+MAX(0,MIN(1,(S3621-scaling_params!$B$10)/(scaling_params!$C$10-scaling_params!$B$10))))/3</f>
        <v>0.7839837316</v>
      </c>
      <c r="AB3621" s="15">
        <f>(MAX(0,MIN(1,(U3621-scaling_params!$B$12)/(scaling_params!$C$12-scaling_params!$B$12)))+MAX(0,MIN(1,(V3621-scaling_params!$B$13)/(scaling_params!$C$13-scaling_params!$B$13))))/2</f>
        <v>0.5704545455</v>
      </c>
      <c r="AC3621" s="13">
        <f>(scaling_params!$G$2*X3621+scaling_params!$G$3*Y3621+scaling_params!$G$4*Z3621+scaling_params!$G$5*AA3621+scaling_params!$G$6*AB3621)*100</f>
        <v>63.37648276</v>
      </c>
      <c r="AD3621" s="11" t="s">
        <v>684</v>
      </c>
      <c r="AE3621" s="11">
        <f t="shared" si="2"/>
        <v>1</v>
      </c>
    </row>
    <row r="3622" ht="15.75" customHeight="1">
      <c r="A3622" s="11" t="s">
        <v>997</v>
      </c>
      <c r="B3622" s="11" t="s">
        <v>987</v>
      </c>
      <c r="C3622" s="11" t="s">
        <v>164</v>
      </c>
      <c r="D3622" s="11" t="s">
        <v>170</v>
      </c>
      <c r="E3622" s="12">
        <v>2024.0</v>
      </c>
      <c r="F3622" s="11" t="s">
        <v>166</v>
      </c>
      <c r="G3622" s="11" t="s">
        <v>175</v>
      </c>
      <c r="H3622" s="11">
        <v>4.0</v>
      </c>
      <c r="I3622" s="13">
        <v>15.8</v>
      </c>
      <c r="J3622" s="11">
        <v>0.0</v>
      </c>
      <c r="K3622" s="13">
        <v>2.9</v>
      </c>
      <c r="L3622" s="13">
        <v>6.1</v>
      </c>
      <c r="M3622" s="11">
        <v>33.0</v>
      </c>
      <c r="N3622" s="14">
        <v>0.75</v>
      </c>
      <c r="O3622" s="13">
        <v>74.8</v>
      </c>
      <c r="P3622" s="13">
        <v>6.3</v>
      </c>
      <c r="Q3622" s="13">
        <v>12.8</v>
      </c>
      <c r="R3622" s="13">
        <v>15.4</v>
      </c>
      <c r="S3622" s="13">
        <v>4.2</v>
      </c>
      <c r="T3622" s="13">
        <v>2.9</v>
      </c>
      <c r="U3622" s="13">
        <v>2.1</v>
      </c>
      <c r="V3622" s="13">
        <v>73.6</v>
      </c>
      <c r="W3622" s="11" t="str">
        <f t="shared" si="1"/>
        <v>Benchmark|Santander|Risk|2024</v>
      </c>
      <c r="X3622" s="15">
        <f>(MAX(0,MIN(1,1-(K3622-scaling_params!$B$2)/(scaling_params!$C$2-scaling_params!$B$2)))+MAX(0,MIN(1,(L3622-scaling_params!$B$3)/(scaling_params!$C$3-scaling_params!$B$3))))/2</f>
        <v>0.4112745098</v>
      </c>
      <c r="Y3622" s="15">
        <f>(MAX(0,MIN(1,(M3622-scaling_params!$B$4)/(scaling_params!$C$4-scaling_params!$B$4)))+MAX(0,MIN(1,(N3622-scaling_params!$B$5)/(scaling_params!$C$5-scaling_params!$B$5))))/2</f>
        <v>0.605952381</v>
      </c>
      <c r="Z3622" s="15">
        <f>(MAX(0,MIN(1,(O3622-scaling_params!$B$6)/(scaling_params!$C$6-scaling_params!$B$6)))+MAX(0,MIN(1,1-(P3622-scaling_params!$B$7)/(scaling_params!$C$7-scaling_params!$B$7)))+MAX(0,MIN(1,(T3622-scaling_params!$B$11)/(scaling_params!$C$11-scaling_params!$B$11))))/3</f>
        <v>0.6949246276</v>
      </c>
      <c r="AA3622" s="15">
        <f>(MAX(0,MIN(1,1-(Q3622-scaling_params!$B$8)/(scaling_params!$C$8-scaling_params!$B$8)))+MAX(0,MIN(1,(R3622-scaling_params!$B$9)/(scaling_params!$C$9-scaling_params!$B$9)))+MAX(0,MIN(1,(S3622-scaling_params!$B$10)/(scaling_params!$C$10-scaling_params!$B$10))))/3</f>
        <v>0.7537512128</v>
      </c>
      <c r="AB3622" s="15">
        <f>(MAX(0,MIN(1,(U3622-scaling_params!$B$12)/(scaling_params!$C$12-scaling_params!$B$12)))+MAX(0,MIN(1,(V3622-scaling_params!$B$13)/(scaling_params!$C$13-scaling_params!$B$13))))/2</f>
        <v>0.5495454545</v>
      </c>
      <c r="AC3622" s="13">
        <f>(scaling_params!$G$2*X3622+scaling_params!$G$3*Y3622+scaling_params!$G$4*Z3622+scaling_params!$G$5*AA3622+scaling_params!$G$6*AB3622)*100</f>
        <v>59.98621839</v>
      </c>
      <c r="AD3622" s="11" t="s">
        <v>684</v>
      </c>
      <c r="AE3622" s="11">
        <f t="shared" si="2"/>
        <v>1</v>
      </c>
    </row>
    <row r="3623" ht="15.75" customHeight="1">
      <c r="A3623" s="11" t="s">
        <v>997</v>
      </c>
      <c r="B3623" s="11" t="s">
        <v>987</v>
      </c>
      <c r="C3623" s="11" t="s">
        <v>164</v>
      </c>
      <c r="D3623" s="11" t="s">
        <v>170</v>
      </c>
      <c r="E3623" s="12">
        <v>2025.0</v>
      </c>
      <c r="F3623" s="11" t="s">
        <v>166</v>
      </c>
      <c r="G3623" s="11" t="s">
        <v>175</v>
      </c>
      <c r="H3623" s="11">
        <v>4.0</v>
      </c>
      <c r="I3623" s="13">
        <v>15.2</v>
      </c>
      <c r="J3623" s="11">
        <v>0.0</v>
      </c>
      <c r="K3623" s="13">
        <v>1.4</v>
      </c>
      <c r="L3623" s="13">
        <v>6.8</v>
      </c>
      <c r="M3623" s="11">
        <v>41.0</v>
      </c>
      <c r="N3623" s="14">
        <v>0.81</v>
      </c>
      <c r="O3623" s="13">
        <v>73.6</v>
      </c>
      <c r="P3623" s="13">
        <v>7.0</v>
      </c>
      <c r="Q3623" s="13">
        <v>15.4</v>
      </c>
      <c r="R3623" s="13">
        <v>16.6</v>
      </c>
      <c r="S3623" s="13">
        <v>3.7</v>
      </c>
      <c r="T3623" s="13">
        <v>4.1</v>
      </c>
      <c r="U3623" s="13">
        <v>2.4</v>
      </c>
      <c r="V3623" s="13">
        <v>75.7</v>
      </c>
      <c r="W3623" s="11" t="str">
        <f t="shared" si="1"/>
        <v>Benchmark|Santander|Risk|2025</v>
      </c>
      <c r="X3623" s="15">
        <f>(MAX(0,MIN(1,1-(K3623-scaling_params!$B$2)/(scaling_params!$C$2-scaling_params!$B$2)))+MAX(0,MIN(1,(L3623-scaling_params!$B$3)/(scaling_params!$C$3-scaling_params!$B$3))))/2</f>
        <v>0.712745098</v>
      </c>
      <c r="Y3623" s="15">
        <f>(MAX(0,MIN(1,(M3623-scaling_params!$B$4)/(scaling_params!$C$4-scaling_params!$B$4)))+MAX(0,MIN(1,(N3623-scaling_params!$B$5)/(scaling_params!$C$5-scaling_params!$B$5))))/2</f>
        <v>0.719047619</v>
      </c>
      <c r="Z3623" s="15">
        <f>(MAX(0,MIN(1,(O3623-scaling_params!$B$6)/(scaling_params!$C$6-scaling_params!$B$6)))+MAX(0,MIN(1,1-(P3623-scaling_params!$B$7)/(scaling_params!$C$7-scaling_params!$B$7)))+MAX(0,MIN(1,(T3623-scaling_params!$B$11)/(scaling_params!$C$11-scaling_params!$B$11))))/3</f>
        <v>0.7263452986</v>
      </c>
      <c r="AA3623" s="15">
        <f>(MAX(0,MIN(1,1-(Q3623-scaling_params!$B$8)/(scaling_params!$C$8-scaling_params!$B$8)))+MAX(0,MIN(1,(R3623-scaling_params!$B$9)/(scaling_params!$C$9-scaling_params!$B$9)))+MAX(0,MIN(1,(S3623-scaling_params!$B$10)/(scaling_params!$C$10-scaling_params!$B$10))))/3</f>
        <v>0.6568796679</v>
      </c>
      <c r="AB3623" s="15">
        <f>(MAX(0,MIN(1,(U3623-scaling_params!$B$12)/(scaling_params!$C$12-scaling_params!$B$12)))+MAX(0,MIN(1,(V3623-scaling_params!$B$13)/(scaling_params!$C$13-scaling_params!$B$13))))/2</f>
        <v>0.6436363636</v>
      </c>
      <c r="AC3623" s="13">
        <f>(scaling_params!$G$2*X3623+scaling_params!$G$3*Y3623+scaling_params!$G$4*Z3623+scaling_params!$G$5*AA3623+scaling_params!$G$6*AB3623)*100</f>
        <v>69.87223461</v>
      </c>
      <c r="AD3623" s="11" t="s">
        <v>684</v>
      </c>
      <c r="AE3623" s="11">
        <f t="shared" si="2"/>
        <v>1</v>
      </c>
    </row>
    <row r="3624" ht="15.75" customHeight="1">
      <c r="A3624" s="11" t="s">
        <v>998</v>
      </c>
      <c r="B3624" s="11" t="s">
        <v>987</v>
      </c>
      <c r="C3624" s="11" t="s">
        <v>164</v>
      </c>
      <c r="D3624" s="11" t="s">
        <v>177</v>
      </c>
      <c r="E3624" s="12">
        <v>2024.0</v>
      </c>
      <c r="F3624" s="11" t="s">
        <v>166</v>
      </c>
      <c r="G3624" s="11" t="s">
        <v>172</v>
      </c>
      <c r="H3624" s="11">
        <v>3.0</v>
      </c>
      <c r="I3624" s="13">
        <v>15.8</v>
      </c>
      <c r="J3624" s="11">
        <v>0.0</v>
      </c>
      <c r="K3624" s="13">
        <v>1.1</v>
      </c>
      <c r="L3624" s="13">
        <v>5.9</v>
      </c>
      <c r="M3624" s="11">
        <v>8.0</v>
      </c>
      <c r="N3624" s="14">
        <v>0.72</v>
      </c>
      <c r="O3624" s="13">
        <v>76.8</v>
      </c>
      <c r="P3624" s="13">
        <v>6.3</v>
      </c>
      <c r="Q3624" s="13">
        <v>14.5</v>
      </c>
      <c r="R3624" s="13">
        <v>14.7</v>
      </c>
      <c r="S3624" s="13">
        <v>3.6</v>
      </c>
      <c r="T3624" s="13">
        <v>2.4</v>
      </c>
      <c r="U3624" s="13">
        <v>2.7</v>
      </c>
      <c r="V3624" s="13">
        <v>65.2</v>
      </c>
      <c r="W3624" s="11" t="str">
        <f t="shared" si="1"/>
        <v>Benchmark|Santander|Retail|2024</v>
      </c>
      <c r="X3624" s="15">
        <f>(MAX(0,MIN(1,1-(K3624-scaling_params!$B$2)/(scaling_params!$C$2-scaling_params!$B$2)))+MAX(0,MIN(1,(L3624-scaling_params!$B$3)/(scaling_params!$C$3-scaling_params!$B$3))))/2</f>
        <v>0.6965686275</v>
      </c>
      <c r="Y3624" s="15">
        <f>(MAX(0,MIN(1,(M3624-scaling_params!$B$4)/(scaling_params!$C$4-scaling_params!$B$4)))+MAX(0,MIN(1,(N3624-scaling_params!$B$5)/(scaling_params!$C$5-scaling_params!$B$5))))/2</f>
        <v>0.4494047619</v>
      </c>
      <c r="Z3624" s="15">
        <f>(MAX(0,MIN(1,(O3624-scaling_params!$B$6)/(scaling_params!$C$6-scaling_params!$B$6)))+MAX(0,MIN(1,1-(P3624-scaling_params!$B$7)/(scaling_params!$C$7-scaling_params!$B$7)))+MAX(0,MIN(1,(T3624-scaling_params!$B$11)/(scaling_params!$C$11-scaling_params!$B$11))))/3</f>
        <v>0.6803088803</v>
      </c>
      <c r="AA3624" s="15">
        <f>(MAX(0,MIN(1,1-(Q3624-scaling_params!$B$8)/(scaling_params!$C$8-scaling_params!$B$8)))+MAX(0,MIN(1,(R3624-scaling_params!$B$9)/(scaling_params!$C$9-scaling_params!$B$9)))+MAX(0,MIN(1,(S3624-scaling_params!$B$10)/(scaling_params!$C$10-scaling_params!$B$10))))/3</f>
        <v>0.600997879</v>
      </c>
      <c r="AB3624" s="15">
        <f>(MAX(0,MIN(1,(U3624-scaling_params!$B$12)/(scaling_params!$C$12-scaling_params!$B$12)))+MAX(0,MIN(1,(V3624-scaling_params!$B$13)/(scaling_params!$C$13-scaling_params!$B$13))))/2</f>
        <v>0.6231818182</v>
      </c>
      <c r="AC3624" s="13">
        <f>(scaling_params!$G$2*X3624+scaling_params!$G$3*Y3624+scaling_params!$G$4*Z3624+scaling_params!$G$5*AA3624+scaling_params!$G$6*AB3624)*100</f>
        <v>60.84874146</v>
      </c>
      <c r="AD3624" s="11" t="s">
        <v>684</v>
      </c>
      <c r="AE3624" s="11">
        <f t="shared" si="2"/>
        <v>1</v>
      </c>
    </row>
    <row r="3625" ht="15.75" customHeight="1">
      <c r="A3625" s="11" t="s">
        <v>998</v>
      </c>
      <c r="B3625" s="11" t="s">
        <v>987</v>
      </c>
      <c r="C3625" s="11" t="s">
        <v>164</v>
      </c>
      <c r="D3625" s="11" t="s">
        <v>177</v>
      </c>
      <c r="E3625" s="12">
        <v>2025.0</v>
      </c>
      <c r="F3625" s="11" t="s">
        <v>166</v>
      </c>
      <c r="G3625" s="11" t="s">
        <v>172</v>
      </c>
      <c r="H3625" s="11">
        <v>3.0</v>
      </c>
      <c r="I3625" s="13">
        <v>15.2</v>
      </c>
      <c r="J3625" s="11">
        <v>0.0</v>
      </c>
      <c r="K3625" s="13">
        <v>1.3</v>
      </c>
      <c r="L3625" s="13">
        <v>5.9</v>
      </c>
      <c r="M3625" s="11">
        <v>10.0</v>
      </c>
      <c r="N3625" s="14">
        <v>0.72</v>
      </c>
      <c r="O3625" s="13">
        <v>76.6</v>
      </c>
      <c r="P3625" s="13">
        <v>7.2</v>
      </c>
      <c r="Q3625" s="13">
        <v>11.6</v>
      </c>
      <c r="R3625" s="13">
        <v>14.3</v>
      </c>
      <c r="S3625" s="13">
        <v>4.1</v>
      </c>
      <c r="T3625" s="13">
        <v>2.8</v>
      </c>
      <c r="U3625" s="13">
        <v>2.6</v>
      </c>
      <c r="V3625" s="13">
        <v>64.7</v>
      </c>
      <c r="W3625" s="11" t="str">
        <f t="shared" si="1"/>
        <v>Benchmark|Santander|Retail|2025</v>
      </c>
      <c r="X3625" s="15">
        <f>(MAX(0,MIN(1,1-(K3625-scaling_params!$B$2)/(scaling_params!$C$2-scaling_params!$B$2)))+MAX(0,MIN(1,(L3625-scaling_params!$B$3)/(scaling_params!$C$3-scaling_params!$B$3))))/2</f>
        <v>0.6632352941</v>
      </c>
      <c r="Y3625" s="15">
        <f>(MAX(0,MIN(1,(M3625-scaling_params!$B$4)/(scaling_params!$C$4-scaling_params!$B$4)))+MAX(0,MIN(1,(N3625-scaling_params!$B$5)/(scaling_params!$C$5-scaling_params!$B$5))))/2</f>
        <v>0.4589285714</v>
      </c>
      <c r="Z3625" s="15">
        <f>(MAX(0,MIN(1,(O3625-scaling_params!$B$6)/(scaling_params!$C$6-scaling_params!$B$6)))+MAX(0,MIN(1,1-(P3625-scaling_params!$B$7)/(scaling_params!$C$7-scaling_params!$B$7)))+MAX(0,MIN(1,(T3625-scaling_params!$B$11)/(scaling_params!$C$11-scaling_params!$B$11))))/3</f>
        <v>0.6340227073</v>
      </c>
      <c r="AA3625" s="15">
        <f>(MAX(0,MIN(1,1-(Q3625-scaling_params!$B$8)/(scaling_params!$C$8-scaling_params!$B$8)))+MAX(0,MIN(1,(R3625-scaling_params!$B$9)/(scaling_params!$C$9-scaling_params!$B$9)))+MAX(0,MIN(1,(S3625-scaling_params!$B$10)/(scaling_params!$C$10-scaling_params!$B$10))))/3</f>
        <v>0.7429883346</v>
      </c>
      <c r="AB3625" s="15">
        <f>(MAX(0,MIN(1,(U3625-scaling_params!$B$12)/(scaling_params!$C$12-scaling_params!$B$12)))+MAX(0,MIN(1,(V3625-scaling_params!$B$13)/(scaling_params!$C$13-scaling_params!$B$13))))/2</f>
        <v>0.5936363636</v>
      </c>
      <c r="AC3625" s="13">
        <f>(scaling_params!$G$2*X3625+scaling_params!$G$3*Y3625+scaling_params!$G$4*Z3625+scaling_params!$G$5*AA3625+scaling_params!$G$6*AB3625)*100</f>
        <v>61.35188824</v>
      </c>
      <c r="AD3625" s="11" t="s">
        <v>684</v>
      </c>
      <c r="AE3625" s="11">
        <f t="shared" si="2"/>
        <v>1</v>
      </c>
    </row>
    <row r="3626" ht="15.75" customHeight="1">
      <c r="A3626" s="11" t="s">
        <v>999</v>
      </c>
      <c r="B3626" s="11" t="s">
        <v>987</v>
      </c>
      <c r="C3626" s="11" t="s">
        <v>164</v>
      </c>
      <c r="D3626" s="11" t="s">
        <v>174</v>
      </c>
      <c r="E3626" s="12">
        <v>2024.0</v>
      </c>
      <c r="F3626" s="11" t="s">
        <v>171</v>
      </c>
      <c r="G3626" s="11" t="s">
        <v>167</v>
      </c>
      <c r="H3626" s="11">
        <v>1.0</v>
      </c>
      <c r="I3626" s="13">
        <v>15.8</v>
      </c>
      <c r="J3626" s="11">
        <v>0.0</v>
      </c>
      <c r="K3626" s="13">
        <v>1.9</v>
      </c>
      <c r="L3626" s="13">
        <v>5.8</v>
      </c>
      <c r="M3626" s="11">
        <v>26.0</v>
      </c>
      <c r="N3626" s="14">
        <v>0.75</v>
      </c>
      <c r="O3626" s="13">
        <v>66.9</v>
      </c>
      <c r="P3626" s="13">
        <v>7.1</v>
      </c>
      <c r="Q3626" s="13">
        <v>15.0</v>
      </c>
      <c r="R3626" s="13">
        <v>15.0</v>
      </c>
      <c r="S3626" s="13">
        <v>3.3</v>
      </c>
      <c r="T3626" s="13">
        <v>3.0</v>
      </c>
      <c r="U3626" s="13">
        <v>2.2</v>
      </c>
      <c r="V3626" s="13">
        <v>75.7</v>
      </c>
      <c r="W3626" s="11" t="str">
        <f t="shared" si="1"/>
        <v>Benchmark|Santander|Digital|2024</v>
      </c>
      <c r="X3626" s="15">
        <f>(MAX(0,MIN(1,1-(K3626-scaling_params!$B$2)/(scaling_params!$C$2-scaling_params!$B$2)))+MAX(0,MIN(1,(L3626-scaling_params!$B$3)/(scaling_params!$C$3-scaling_params!$B$3))))/2</f>
        <v>0.5558823529</v>
      </c>
      <c r="Y3626" s="15">
        <f>(MAX(0,MIN(1,(M3626-scaling_params!$B$4)/(scaling_params!$C$4-scaling_params!$B$4)))+MAX(0,MIN(1,(N3626-scaling_params!$B$5)/(scaling_params!$C$5-scaling_params!$B$5))))/2</f>
        <v>0.5726190476</v>
      </c>
      <c r="Z3626" s="15">
        <f>(MAX(0,MIN(1,(O3626-scaling_params!$B$6)/(scaling_params!$C$6-scaling_params!$B$6)))+MAX(0,MIN(1,1-(P3626-scaling_params!$B$7)/(scaling_params!$C$7-scaling_params!$B$7)))+MAX(0,MIN(1,(T3626-scaling_params!$B$11)/(scaling_params!$C$11-scaling_params!$B$11))))/3</f>
        <v>0.5020133287</v>
      </c>
      <c r="AA3626" s="15">
        <f>(MAX(0,MIN(1,1-(Q3626-scaling_params!$B$8)/(scaling_params!$C$8-scaling_params!$B$8)))+MAX(0,MIN(1,(R3626-scaling_params!$B$9)/(scaling_params!$C$9-scaling_params!$B$9)))+MAX(0,MIN(1,(S3626-scaling_params!$B$10)/(scaling_params!$C$10-scaling_params!$B$10))))/3</f>
        <v>0.5653049482</v>
      </c>
      <c r="AB3626" s="15">
        <f>(MAX(0,MIN(1,(U3626-scaling_params!$B$12)/(scaling_params!$C$12-scaling_params!$B$12)))+MAX(0,MIN(1,(V3626-scaling_params!$B$13)/(scaling_params!$C$13-scaling_params!$B$13))))/2</f>
        <v>0.5936363636</v>
      </c>
      <c r="AC3626" s="13">
        <f>(scaling_params!$G$2*X3626+scaling_params!$G$3*Y3626+scaling_params!$G$4*Z3626+scaling_params!$G$5*AA3626+scaling_params!$G$6*AB3626)*100</f>
        <v>55.27137232</v>
      </c>
      <c r="AD3626" s="11" t="s">
        <v>684</v>
      </c>
      <c r="AE3626" s="11">
        <f t="shared" si="2"/>
        <v>1</v>
      </c>
    </row>
    <row r="3627" ht="15.75" customHeight="1">
      <c r="A3627" s="11" t="s">
        <v>999</v>
      </c>
      <c r="B3627" s="11" t="s">
        <v>987</v>
      </c>
      <c r="C3627" s="11" t="s">
        <v>164</v>
      </c>
      <c r="D3627" s="11" t="s">
        <v>174</v>
      </c>
      <c r="E3627" s="12">
        <v>2025.0</v>
      </c>
      <c r="F3627" s="11" t="s">
        <v>171</v>
      </c>
      <c r="G3627" s="11" t="s">
        <v>167</v>
      </c>
      <c r="H3627" s="11">
        <v>1.0</v>
      </c>
      <c r="I3627" s="13">
        <v>15.2</v>
      </c>
      <c r="J3627" s="11">
        <v>1.0</v>
      </c>
      <c r="K3627" s="13">
        <v>1.6</v>
      </c>
      <c r="L3627" s="13">
        <v>5.5</v>
      </c>
      <c r="M3627" s="11">
        <v>39.0</v>
      </c>
      <c r="N3627" s="14">
        <v>0.72</v>
      </c>
      <c r="O3627" s="13">
        <v>68.0</v>
      </c>
      <c r="P3627" s="13">
        <v>6.4</v>
      </c>
      <c r="Q3627" s="13">
        <v>16.0</v>
      </c>
      <c r="R3627" s="13">
        <v>14.4</v>
      </c>
      <c r="S3627" s="13">
        <v>3.5</v>
      </c>
      <c r="T3627" s="13">
        <v>3.1</v>
      </c>
      <c r="U3627" s="13">
        <v>1.8</v>
      </c>
      <c r="V3627" s="13">
        <v>66.9</v>
      </c>
      <c r="W3627" s="11" t="str">
        <f t="shared" si="1"/>
        <v>Benchmark|Santander|Digital|2025</v>
      </c>
      <c r="X3627" s="15">
        <f>(MAX(0,MIN(1,1-(K3627-scaling_params!$B$2)/(scaling_params!$C$2-scaling_params!$B$2)))+MAX(0,MIN(1,(L3627-scaling_params!$B$3)/(scaling_params!$C$3-scaling_params!$B$3))))/2</f>
        <v>0.5838235294</v>
      </c>
      <c r="Y3627" s="15">
        <f>(MAX(0,MIN(1,(M3627-scaling_params!$B$4)/(scaling_params!$C$4-scaling_params!$B$4)))+MAX(0,MIN(1,(N3627-scaling_params!$B$5)/(scaling_params!$C$5-scaling_params!$B$5))))/2</f>
        <v>0.5970238095</v>
      </c>
      <c r="Z3627" s="15">
        <f>(MAX(0,MIN(1,(O3627-scaling_params!$B$6)/(scaling_params!$C$6-scaling_params!$B$6)))+MAX(0,MIN(1,1-(P3627-scaling_params!$B$7)/(scaling_params!$C$7-scaling_params!$B$7)))+MAX(0,MIN(1,(T3627-scaling_params!$B$11)/(scaling_params!$C$11-scaling_params!$B$11))))/3</f>
        <v>0.5927520165</v>
      </c>
      <c r="AA3627" s="15">
        <f>(MAX(0,MIN(1,1-(Q3627-scaling_params!$B$8)/(scaling_params!$C$8-scaling_params!$B$8)))+MAX(0,MIN(1,(R3627-scaling_params!$B$9)/(scaling_params!$C$9-scaling_params!$B$9)))+MAX(0,MIN(1,(S3627-scaling_params!$B$10)/(scaling_params!$C$10-scaling_params!$B$10))))/3</f>
        <v>0.5217175478</v>
      </c>
      <c r="AB3627" s="15">
        <f>(MAX(0,MIN(1,(U3627-scaling_params!$B$12)/(scaling_params!$C$12-scaling_params!$B$12)))+MAX(0,MIN(1,(V3627-scaling_params!$B$13)/(scaling_params!$C$13-scaling_params!$B$13))))/2</f>
        <v>0.4136363636</v>
      </c>
      <c r="AC3627" s="13">
        <f>(scaling_params!$G$2*X3627+scaling_params!$G$3*Y3627+scaling_params!$G$4*Z3627+scaling_params!$G$5*AA3627+scaling_params!$G$6*AB3627)*100</f>
        <v>55.74272278</v>
      </c>
      <c r="AD3627" s="11" t="s">
        <v>684</v>
      </c>
      <c r="AE3627" s="11">
        <f t="shared" si="2"/>
        <v>1</v>
      </c>
    </row>
    <row r="3628" ht="15.75" customHeight="1">
      <c r="A3628" s="11" t="s">
        <v>1000</v>
      </c>
      <c r="B3628" s="11" t="s">
        <v>987</v>
      </c>
      <c r="C3628" s="11" t="s">
        <v>164</v>
      </c>
      <c r="D3628" s="11" t="s">
        <v>165</v>
      </c>
      <c r="E3628" s="12">
        <v>2024.0</v>
      </c>
      <c r="F3628" s="11" t="s">
        <v>166</v>
      </c>
      <c r="G3628" s="11" t="s">
        <v>175</v>
      </c>
      <c r="H3628" s="11">
        <v>3.0</v>
      </c>
      <c r="I3628" s="13">
        <v>15.8</v>
      </c>
      <c r="J3628" s="11">
        <v>0.0</v>
      </c>
      <c r="K3628" s="13">
        <v>1.7</v>
      </c>
      <c r="L3628" s="13">
        <v>6.6</v>
      </c>
      <c r="M3628" s="11">
        <v>21.0</v>
      </c>
      <c r="N3628" s="14">
        <v>0.8</v>
      </c>
      <c r="O3628" s="13">
        <v>73.2</v>
      </c>
      <c r="P3628" s="13">
        <v>8.0</v>
      </c>
      <c r="Q3628" s="13">
        <v>15.9</v>
      </c>
      <c r="R3628" s="13">
        <v>14.5</v>
      </c>
      <c r="S3628" s="13">
        <v>4.0</v>
      </c>
      <c r="T3628" s="13">
        <v>3.1</v>
      </c>
      <c r="U3628" s="13">
        <v>1.9</v>
      </c>
      <c r="V3628" s="13">
        <v>74.3</v>
      </c>
      <c r="W3628" s="11" t="str">
        <f t="shared" si="1"/>
        <v>Benchmark|Santander|Operations|2024</v>
      </c>
      <c r="X3628" s="15">
        <f>(MAX(0,MIN(1,1-(K3628-scaling_params!$B$2)/(scaling_params!$C$2-scaling_params!$B$2)))+MAX(0,MIN(1,(L3628-scaling_params!$B$3)/(scaling_params!$C$3-scaling_params!$B$3))))/2</f>
        <v>0.6480392157</v>
      </c>
      <c r="Y3628" s="15">
        <f>(MAX(0,MIN(1,(M3628-scaling_params!$B$4)/(scaling_params!$C$4-scaling_params!$B$4)))+MAX(0,MIN(1,(N3628-scaling_params!$B$5)/(scaling_params!$C$5-scaling_params!$B$5))))/2</f>
        <v>0.6113095238</v>
      </c>
      <c r="Z3628" s="15">
        <f>(MAX(0,MIN(1,(O3628-scaling_params!$B$6)/(scaling_params!$C$6-scaling_params!$B$6)))+MAX(0,MIN(1,1-(P3628-scaling_params!$B$7)/(scaling_params!$C$7-scaling_params!$B$7)))+MAX(0,MIN(1,(T3628-scaling_params!$B$11)/(scaling_params!$C$11-scaling_params!$B$11))))/3</f>
        <v>0.5344164532</v>
      </c>
      <c r="AA3628" s="15">
        <f>(MAX(0,MIN(1,1-(Q3628-scaling_params!$B$8)/(scaling_params!$C$8-scaling_params!$B$8)))+MAX(0,MIN(1,(R3628-scaling_params!$B$9)/(scaling_params!$C$9-scaling_params!$B$9)))+MAX(0,MIN(1,(S3628-scaling_params!$B$10)/(scaling_params!$C$10-scaling_params!$B$10))))/3</f>
        <v>0.5787444437</v>
      </c>
      <c r="AB3628" s="15">
        <f>(MAX(0,MIN(1,(U3628-scaling_params!$B$12)/(scaling_params!$C$12-scaling_params!$B$12)))+MAX(0,MIN(1,(V3628-scaling_params!$B$13)/(scaling_params!$C$13-scaling_params!$B$13))))/2</f>
        <v>0.5059090909</v>
      </c>
      <c r="AC3628" s="13">
        <f>(scaling_params!$G$2*X3628+scaling_params!$G$3*Y3628+scaling_params!$G$4*Z3628+scaling_params!$G$5*AA3628+scaling_params!$G$6*AB3628)*100</f>
        <v>58.30911151</v>
      </c>
      <c r="AD3628" s="11" t="s">
        <v>684</v>
      </c>
      <c r="AE3628" s="11">
        <f t="shared" si="2"/>
        <v>1</v>
      </c>
    </row>
    <row r="3629" ht="15.75" customHeight="1">
      <c r="A3629" s="11" t="s">
        <v>1000</v>
      </c>
      <c r="B3629" s="11" t="s">
        <v>987</v>
      </c>
      <c r="C3629" s="11" t="s">
        <v>164</v>
      </c>
      <c r="D3629" s="11" t="s">
        <v>165</v>
      </c>
      <c r="E3629" s="12">
        <v>2025.0</v>
      </c>
      <c r="F3629" s="11" t="s">
        <v>166</v>
      </c>
      <c r="G3629" s="11" t="s">
        <v>175</v>
      </c>
      <c r="H3629" s="11">
        <v>3.0</v>
      </c>
      <c r="I3629" s="13">
        <v>15.2</v>
      </c>
      <c r="J3629" s="11">
        <v>0.0</v>
      </c>
      <c r="K3629" s="13">
        <v>2.2</v>
      </c>
      <c r="L3629" s="13">
        <v>6.8</v>
      </c>
      <c r="M3629" s="11">
        <v>24.0</v>
      </c>
      <c r="N3629" s="14">
        <v>0.72</v>
      </c>
      <c r="O3629" s="13">
        <v>75.7</v>
      </c>
      <c r="P3629" s="13">
        <v>6.8</v>
      </c>
      <c r="Q3629" s="13">
        <v>14.0</v>
      </c>
      <c r="R3629" s="13">
        <v>13.8</v>
      </c>
      <c r="S3629" s="13">
        <v>4.2</v>
      </c>
      <c r="T3629" s="13">
        <v>3.4</v>
      </c>
      <c r="U3629" s="13">
        <v>3.0</v>
      </c>
      <c r="V3629" s="13">
        <v>64.0</v>
      </c>
      <c r="W3629" s="11" t="str">
        <f t="shared" si="1"/>
        <v>Benchmark|Santander|Operations|2025</v>
      </c>
      <c r="X3629" s="15">
        <f>(MAX(0,MIN(1,1-(K3629-scaling_params!$B$2)/(scaling_params!$C$2-scaling_params!$B$2)))+MAX(0,MIN(1,(L3629-scaling_params!$B$3)/(scaling_params!$C$3-scaling_params!$B$3))))/2</f>
        <v>0.5794117647</v>
      </c>
      <c r="Y3629" s="15">
        <f>(MAX(0,MIN(1,(M3629-scaling_params!$B$4)/(scaling_params!$C$4-scaling_params!$B$4)))+MAX(0,MIN(1,(N3629-scaling_params!$B$5)/(scaling_params!$C$5-scaling_params!$B$5))))/2</f>
        <v>0.5255952381</v>
      </c>
      <c r="Z3629" s="15">
        <f>(MAX(0,MIN(1,(O3629-scaling_params!$B$6)/(scaling_params!$C$6-scaling_params!$B$6)))+MAX(0,MIN(1,1-(P3629-scaling_params!$B$7)/(scaling_params!$C$7-scaling_params!$B$7)))+MAX(0,MIN(1,(T3629-scaling_params!$B$11)/(scaling_params!$C$11-scaling_params!$B$11))))/3</f>
        <v>0.7123501153</v>
      </c>
      <c r="AA3629" s="15">
        <f>(MAX(0,MIN(1,1-(Q3629-scaling_params!$B$8)/(scaling_params!$C$8-scaling_params!$B$8)))+MAX(0,MIN(1,(R3629-scaling_params!$B$9)/(scaling_params!$C$9-scaling_params!$B$9)))+MAX(0,MIN(1,(S3629-scaling_params!$B$10)/(scaling_params!$C$10-scaling_params!$B$10))))/3</f>
        <v>0.6407861188</v>
      </c>
      <c r="AB3629" s="15">
        <f>(MAX(0,MIN(1,(U3629-scaling_params!$B$12)/(scaling_params!$C$12-scaling_params!$B$12)))+MAX(0,MIN(1,(V3629-scaling_params!$B$13)/(scaling_params!$C$13-scaling_params!$B$13))))/2</f>
        <v>0.6872727273</v>
      </c>
      <c r="AC3629" s="13">
        <f>(scaling_params!$G$2*X3629+scaling_params!$G$3*Y3629+scaling_params!$G$4*Z3629+scaling_params!$G$5*AA3629+scaling_params!$G$6*AB3629)*100</f>
        <v>62.09554615</v>
      </c>
      <c r="AD3629" s="11" t="s">
        <v>684</v>
      </c>
      <c r="AE3629" s="11">
        <f t="shared" si="2"/>
        <v>1</v>
      </c>
    </row>
    <row r="3630" ht="15.75" customHeight="1">
      <c r="A3630" s="11" t="s">
        <v>1001</v>
      </c>
      <c r="B3630" s="11" t="s">
        <v>987</v>
      </c>
      <c r="C3630" s="11" t="s">
        <v>164</v>
      </c>
      <c r="D3630" s="11" t="s">
        <v>170</v>
      </c>
      <c r="E3630" s="12">
        <v>2024.0</v>
      </c>
      <c r="F3630" s="11" t="s">
        <v>171</v>
      </c>
      <c r="G3630" s="11" t="s">
        <v>172</v>
      </c>
      <c r="H3630" s="11">
        <v>2.0</v>
      </c>
      <c r="I3630" s="13">
        <v>15.8</v>
      </c>
      <c r="J3630" s="11">
        <v>0.0</v>
      </c>
      <c r="K3630" s="13">
        <v>2.9</v>
      </c>
      <c r="L3630" s="13">
        <v>6.9</v>
      </c>
      <c r="M3630" s="11">
        <v>37.0</v>
      </c>
      <c r="N3630" s="14">
        <v>0.84</v>
      </c>
      <c r="O3630" s="13">
        <v>74.8</v>
      </c>
      <c r="P3630" s="13">
        <v>6.3</v>
      </c>
      <c r="Q3630" s="13">
        <v>12.8</v>
      </c>
      <c r="R3630" s="13">
        <v>15.4</v>
      </c>
      <c r="S3630" s="13">
        <v>3.9</v>
      </c>
      <c r="T3630" s="13">
        <v>3.8</v>
      </c>
      <c r="U3630" s="13">
        <v>2.1</v>
      </c>
      <c r="V3630" s="13">
        <v>68.3</v>
      </c>
      <c r="W3630" s="11" t="str">
        <f t="shared" si="1"/>
        <v>Benchmark|Santander|Risk|2024</v>
      </c>
      <c r="X3630" s="15">
        <f>(MAX(0,MIN(1,1-(K3630-scaling_params!$B$2)/(scaling_params!$C$2-scaling_params!$B$2)))+MAX(0,MIN(1,(L3630-scaling_params!$B$3)/(scaling_params!$C$3-scaling_params!$B$3))))/2</f>
        <v>0.4700980392</v>
      </c>
      <c r="Y3630" s="15">
        <f>(MAX(0,MIN(1,(M3630-scaling_params!$B$4)/(scaling_params!$C$4-scaling_params!$B$4)))+MAX(0,MIN(1,(N3630-scaling_params!$B$5)/(scaling_params!$C$5-scaling_params!$B$5))))/2</f>
        <v>0.7375</v>
      </c>
      <c r="Z3630" s="15">
        <f>(MAX(0,MIN(1,(O3630-scaling_params!$B$6)/(scaling_params!$C$6-scaling_params!$B$6)))+MAX(0,MIN(1,1-(P3630-scaling_params!$B$7)/(scaling_params!$C$7-scaling_params!$B$7)))+MAX(0,MIN(1,(T3630-scaling_params!$B$11)/(scaling_params!$C$11-scaling_params!$B$11))))/3</f>
        <v>0.7806389133</v>
      </c>
      <c r="AA3630" s="15">
        <f>(MAX(0,MIN(1,1-(Q3630-scaling_params!$B$8)/(scaling_params!$C$8-scaling_params!$B$8)))+MAX(0,MIN(1,(R3630-scaling_params!$B$9)/(scaling_params!$C$9-scaling_params!$B$9)))+MAX(0,MIN(1,(S3630-scaling_params!$B$10)/(scaling_params!$C$10-scaling_params!$B$10))))/3</f>
        <v>0.7243394481</v>
      </c>
      <c r="AB3630" s="15">
        <f>(MAX(0,MIN(1,(U3630-scaling_params!$B$12)/(scaling_params!$C$12-scaling_params!$B$12)))+MAX(0,MIN(1,(V3630-scaling_params!$B$13)/(scaling_params!$C$13-scaling_params!$B$13))))/2</f>
        <v>0.5013636364</v>
      </c>
      <c r="AC3630" s="13">
        <f>(scaling_params!$G$2*X3630+scaling_params!$G$3*Y3630+scaling_params!$G$4*Z3630+scaling_params!$G$5*AA3630+scaling_params!$G$6*AB3630)*100</f>
        <v>65.38803358</v>
      </c>
      <c r="AD3630" s="11" t="s">
        <v>684</v>
      </c>
      <c r="AE3630" s="11">
        <f t="shared" si="2"/>
        <v>1</v>
      </c>
    </row>
    <row r="3631" ht="15.75" customHeight="1">
      <c r="A3631" s="11" t="s">
        <v>1001</v>
      </c>
      <c r="B3631" s="11" t="s">
        <v>987</v>
      </c>
      <c r="C3631" s="11" t="s">
        <v>164</v>
      </c>
      <c r="D3631" s="11" t="s">
        <v>170</v>
      </c>
      <c r="E3631" s="12">
        <v>2025.0</v>
      </c>
      <c r="F3631" s="11" t="s">
        <v>171</v>
      </c>
      <c r="G3631" s="11" t="s">
        <v>172</v>
      </c>
      <c r="H3631" s="11">
        <v>2.0</v>
      </c>
      <c r="I3631" s="13">
        <v>15.2</v>
      </c>
      <c r="J3631" s="11">
        <v>0.0</v>
      </c>
      <c r="K3631" s="13">
        <v>1.4</v>
      </c>
      <c r="L3631" s="13">
        <v>5.9</v>
      </c>
      <c r="M3631" s="11">
        <v>1.0</v>
      </c>
      <c r="N3631" s="14">
        <v>0.77</v>
      </c>
      <c r="O3631" s="13">
        <v>73.6</v>
      </c>
      <c r="P3631" s="13">
        <v>7.0</v>
      </c>
      <c r="Q3631" s="13">
        <v>15.4</v>
      </c>
      <c r="R3631" s="13">
        <v>16.6</v>
      </c>
      <c r="S3631" s="13">
        <v>3.9</v>
      </c>
      <c r="T3631" s="13">
        <v>3.3</v>
      </c>
      <c r="U3631" s="13">
        <v>2.4</v>
      </c>
      <c r="V3631" s="13">
        <v>75.0</v>
      </c>
      <c r="W3631" s="11" t="str">
        <f t="shared" si="1"/>
        <v>Benchmark|Santander|Risk|2025</v>
      </c>
      <c r="X3631" s="15">
        <f>(MAX(0,MIN(1,1-(K3631-scaling_params!$B$2)/(scaling_params!$C$2-scaling_params!$B$2)))+MAX(0,MIN(1,(L3631-scaling_params!$B$3)/(scaling_params!$C$3-scaling_params!$B$3))))/2</f>
        <v>0.6465686275</v>
      </c>
      <c r="Y3631" s="15">
        <f>(MAX(0,MIN(1,(M3631-scaling_params!$B$4)/(scaling_params!$C$4-scaling_params!$B$4)))+MAX(0,MIN(1,(N3631-scaling_params!$B$5)/(scaling_params!$C$5-scaling_params!$B$5))))/2</f>
        <v>0.4785714286</v>
      </c>
      <c r="Z3631" s="15">
        <f>(MAX(0,MIN(1,(O3631-scaling_params!$B$6)/(scaling_params!$C$6-scaling_params!$B$6)))+MAX(0,MIN(1,1-(P3631-scaling_params!$B$7)/(scaling_params!$C$7-scaling_params!$B$7)))+MAX(0,MIN(1,(T3631-scaling_params!$B$11)/(scaling_params!$C$11-scaling_params!$B$11))))/3</f>
        <v>0.6501548224</v>
      </c>
      <c r="AA3631" s="15">
        <f>(MAX(0,MIN(1,1-(Q3631-scaling_params!$B$8)/(scaling_params!$C$8-scaling_params!$B$8)))+MAX(0,MIN(1,(R3631-scaling_params!$B$9)/(scaling_params!$C$9-scaling_params!$B$9)))+MAX(0,MIN(1,(S3631-scaling_params!$B$10)/(scaling_params!$C$10-scaling_params!$B$10))))/3</f>
        <v>0.676487511</v>
      </c>
      <c r="AB3631" s="15">
        <f>(MAX(0,MIN(1,(U3631-scaling_params!$B$12)/(scaling_params!$C$12-scaling_params!$B$12)))+MAX(0,MIN(1,(V3631-scaling_params!$B$13)/(scaling_params!$C$13-scaling_params!$B$13))))/2</f>
        <v>0.6372727273</v>
      </c>
      <c r="AC3631" s="13">
        <f>(scaling_params!$G$2*X3631+scaling_params!$G$3*Y3631+scaling_params!$G$4*Z3631+scaling_params!$G$5*AA3631+scaling_params!$G$6*AB3631)*100</f>
        <v>61.14542802</v>
      </c>
      <c r="AD3631" s="11" t="s">
        <v>684</v>
      </c>
      <c r="AE3631" s="11">
        <f t="shared" si="2"/>
        <v>1</v>
      </c>
    </row>
    <row r="3632" ht="15.75" customHeight="1">
      <c r="A3632" s="11" t="s">
        <v>1002</v>
      </c>
      <c r="B3632" s="11" t="s">
        <v>987</v>
      </c>
      <c r="C3632" s="11" t="s">
        <v>164</v>
      </c>
      <c r="D3632" s="11" t="s">
        <v>174</v>
      </c>
      <c r="E3632" s="12">
        <v>2024.0</v>
      </c>
      <c r="F3632" s="11" t="s">
        <v>166</v>
      </c>
      <c r="G3632" s="11" t="s">
        <v>167</v>
      </c>
      <c r="H3632" s="11">
        <v>3.0</v>
      </c>
      <c r="I3632" s="13">
        <v>15.8</v>
      </c>
      <c r="J3632" s="11">
        <v>0.0</v>
      </c>
      <c r="K3632" s="13">
        <v>1.9</v>
      </c>
      <c r="L3632" s="13">
        <v>4.7</v>
      </c>
      <c r="M3632" s="11">
        <v>1.0</v>
      </c>
      <c r="N3632" s="14">
        <v>0.7</v>
      </c>
      <c r="O3632" s="13">
        <v>66.9</v>
      </c>
      <c r="P3632" s="13">
        <v>7.1</v>
      </c>
      <c r="Q3632" s="13">
        <v>15.0</v>
      </c>
      <c r="R3632" s="13">
        <v>15.0</v>
      </c>
      <c r="S3632" s="13">
        <v>2.7</v>
      </c>
      <c r="T3632" s="13">
        <v>2.0</v>
      </c>
      <c r="U3632" s="13">
        <v>2.2</v>
      </c>
      <c r="V3632" s="13">
        <v>69.6</v>
      </c>
      <c r="W3632" s="11" t="str">
        <f t="shared" si="1"/>
        <v>Benchmark|Santander|Digital|2024</v>
      </c>
      <c r="X3632" s="15">
        <f>(MAX(0,MIN(1,1-(K3632-scaling_params!$B$2)/(scaling_params!$C$2-scaling_params!$B$2)))+MAX(0,MIN(1,(L3632-scaling_params!$B$3)/(scaling_params!$C$3-scaling_params!$B$3))))/2</f>
        <v>0.475</v>
      </c>
      <c r="Y3632" s="15">
        <f>(MAX(0,MIN(1,(M3632-scaling_params!$B$4)/(scaling_params!$C$4-scaling_params!$B$4)))+MAX(0,MIN(1,(N3632-scaling_params!$B$5)/(scaling_params!$C$5-scaling_params!$B$5))))/2</f>
        <v>0.3910714286</v>
      </c>
      <c r="Z3632" s="15">
        <f>(MAX(0,MIN(1,(O3632-scaling_params!$B$6)/(scaling_params!$C$6-scaling_params!$B$6)))+MAX(0,MIN(1,1-(P3632-scaling_params!$B$7)/(scaling_params!$C$7-scaling_params!$B$7)))+MAX(0,MIN(1,(T3632-scaling_params!$B$11)/(scaling_params!$C$11-scaling_params!$B$11))))/3</f>
        <v>0.4067752335</v>
      </c>
      <c r="AA3632" s="15">
        <f>(MAX(0,MIN(1,1-(Q3632-scaling_params!$B$8)/(scaling_params!$C$8-scaling_params!$B$8)))+MAX(0,MIN(1,(R3632-scaling_params!$B$9)/(scaling_params!$C$9-scaling_params!$B$9)))+MAX(0,MIN(1,(S3632-scaling_params!$B$10)/(scaling_params!$C$10-scaling_params!$B$10))))/3</f>
        <v>0.5064814188</v>
      </c>
      <c r="AB3632" s="15">
        <f>(MAX(0,MIN(1,(U3632-scaling_params!$B$12)/(scaling_params!$C$12-scaling_params!$B$12)))+MAX(0,MIN(1,(V3632-scaling_params!$B$13)/(scaling_params!$C$13-scaling_params!$B$13))))/2</f>
        <v>0.5381818182</v>
      </c>
      <c r="AC3632" s="13">
        <f>(scaling_params!$G$2*X3632+scaling_params!$G$3*Y3632+scaling_params!$G$4*Z3632+scaling_params!$G$5*AA3632+scaling_params!$G$6*AB3632)*100</f>
        <v>45.17651498</v>
      </c>
      <c r="AD3632" s="11" t="s">
        <v>684</v>
      </c>
      <c r="AE3632" s="11">
        <f t="shared" si="2"/>
        <v>1</v>
      </c>
    </row>
    <row r="3633" ht="15.75" customHeight="1">
      <c r="A3633" s="11" t="s">
        <v>1002</v>
      </c>
      <c r="B3633" s="11" t="s">
        <v>987</v>
      </c>
      <c r="C3633" s="11" t="s">
        <v>164</v>
      </c>
      <c r="D3633" s="11" t="s">
        <v>174</v>
      </c>
      <c r="E3633" s="12">
        <v>2025.0</v>
      </c>
      <c r="F3633" s="11" t="s">
        <v>166</v>
      </c>
      <c r="G3633" s="11" t="s">
        <v>167</v>
      </c>
      <c r="H3633" s="11">
        <v>3.0</v>
      </c>
      <c r="I3633" s="13">
        <v>15.2</v>
      </c>
      <c r="J3633" s="11">
        <v>0.0</v>
      </c>
      <c r="K3633" s="13">
        <v>1.6</v>
      </c>
      <c r="L3633" s="13">
        <v>6.6</v>
      </c>
      <c r="M3633" s="11">
        <v>7.0</v>
      </c>
      <c r="N3633" s="14">
        <v>0.78</v>
      </c>
      <c r="O3633" s="13">
        <v>68.0</v>
      </c>
      <c r="P3633" s="13">
        <v>6.4</v>
      </c>
      <c r="Q3633" s="13">
        <v>16.0</v>
      </c>
      <c r="R3633" s="13">
        <v>14.4</v>
      </c>
      <c r="S3633" s="13">
        <v>2.9</v>
      </c>
      <c r="T3633" s="13">
        <v>2.5</v>
      </c>
      <c r="U3633" s="13">
        <v>1.8</v>
      </c>
      <c r="V3633" s="13">
        <v>69.0</v>
      </c>
      <c r="W3633" s="11" t="str">
        <f t="shared" si="1"/>
        <v>Benchmark|Santander|Digital|2025</v>
      </c>
      <c r="X3633" s="15">
        <f>(MAX(0,MIN(1,1-(K3633-scaling_params!$B$2)/(scaling_params!$C$2-scaling_params!$B$2)))+MAX(0,MIN(1,(L3633-scaling_params!$B$3)/(scaling_params!$C$3-scaling_params!$B$3))))/2</f>
        <v>0.6647058824</v>
      </c>
      <c r="Y3633" s="15">
        <f>(MAX(0,MIN(1,(M3633-scaling_params!$B$4)/(scaling_params!$C$4-scaling_params!$B$4)))+MAX(0,MIN(1,(N3633-scaling_params!$B$5)/(scaling_params!$C$5-scaling_params!$B$5))))/2</f>
        <v>0.5196428571</v>
      </c>
      <c r="Z3633" s="15">
        <f>(MAX(0,MIN(1,(O3633-scaling_params!$B$6)/(scaling_params!$C$6-scaling_params!$B$6)))+MAX(0,MIN(1,1-(P3633-scaling_params!$B$7)/(scaling_params!$C$7-scaling_params!$B$7)))+MAX(0,MIN(1,(T3633-scaling_params!$B$11)/(scaling_params!$C$11-scaling_params!$B$11))))/3</f>
        <v>0.5356091594</v>
      </c>
      <c r="AA3633" s="15">
        <f>(MAX(0,MIN(1,1-(Q3633-scaling_params!$B$8)/(scaling_params!$C$8-scaling_params!$B$8)))+MAX(0,MIN(1,(R3633-scaling_params!$B$9)/(scaling_params!$C$9-scaling_params!$B$9)))+MAX(0,MIN(1,(S3633-scaling_params!$B$10)/(scaling_params!$C$10-scaling_params!$B$10))))/3</f>
        <v>0.4628940184</v>
      </c>
      <c r="AB3633" s="15">
        <f>(MAX(0,MIN(1,(U3633-scaling_params!$B$12)/(scaling_params!$C$12-scaling_params!$B$12)))+MAX(0,MIN(1,(V3633-scaling_params!$B$13)/(scaling_params!$C$13-scaling_params!$B$13))))/2</f>
        <v>0.4327272727</v>
      </c>
      <c r="AC3633" s="13">
        <f>(scaling_params!$G$2*X3633+scaling_params!$G$3*Y3633+scaling_params!$G$4*Z3633+scaling_params!$G$5*AA3633+scaling_params!$G$6*AB3633)*100</f>
        <v>53.67212716</v>
      </c>
      <c r="AD3633" s="11" t="s">
        <v>684</v>
      </c>
      <c r="AE3633" s="11">
        <f t="shared" si="2"/>
        <v>1</v>
      </c>
    </row>
    <row r="3634" ht="15.75" customHeight="1">
      <c r="A3634" s="11" t="s">
        <v>1003</v>
      </c>
      <c r="B3634" s="11" t="s">
        <v>987</v>
      </c>
      <c r="C3634" s="11" t="s">
        <v>164</v>
      </c>
      <c r="D3634" s="11" t="s">
        <v>170</v>
      </c>
      <c r="E3634" s="12">
        <v>2024.0</v>
      </c>
      <c r="F3634" s="11" t="s">
        <v>166</v>
      </c>
      <c r="G3634" s="11" t="s">
        <v>175</v>
      </c>
      <c r="H3634" s="11">
        <v>4.0</v>
      </c>
      <c r="I3634" s="13">
        <v>15.8</v>
      </c>
      <c r="J3634" s="11">
        <v>0.0</v>
      </c>
      <c r="K3634" s="13">
        <v>2.9</v>
      </c>
      <c r="L3634" s="13">
        <v>5.3</v>
      </c>
      <c r="M3634" s="11">
        <v>-9.0</v>
      </c>
      <c r="N3634" s="14">
        <v>0.71</v>
      </c>
      <c r="O3634" s="13">
        <v>74.8</v>
      </c>
      <c r="P3634" s="13">
        <v>6.3</v>
      </c>
      <c r="Q3634" s="13">
        <v>12.8</v>
      </c>
      <c r="R3634" s="13">
        <v>15.4</v>
      </c>
      <c r="S3634" s="13">
        <v>3.4</v>
      </c>
      <c r="T3634" s="13">
        <v>3.0</v>
      </c>
      <c r="U3634" s="13">
        <v>2.1</v>
      </c>
      <c r="V3634" s="13">
        <v>61.0</v>
      </c>
      <c r="W3634" s="11" t="str">
        <f t="shared" si="1"/>
        <v>Benchmark|Santander|Risk|2024</v>
      </c>
      <c r="X3634" s="15">
        <f>(MAX(0,MIN(1,1-(K3634-scaling_params!$B$2)/(scaling_params!$C$2-scaling_params!$B$2)))+MAX(0,MIN(1,(L3634-scaling_params!$B$3)/(scaling_params!$C$3-scaling_params!$B$3))))/2</f>
        <v>0.3524509804</v>
      </c>
      <c r="Y3634" s="15">
        <f>(MAX(0,MIN(1,(M3634-scaling_params!$B$4)/(scaling_params!$C$4-scaling_params!$B$4)))+MAX(0,MIN(1,(N3634-scaling_params!$B$5)/(scaling_params!$C$5-scaling_params!$B$5))))/2</f>
        <v>0.355952381</v>
      </c>
      <c r="Z3634" s="15">
        <f>(MAX(0,MIN(1,(O3634-scaling_params!$B$6)/(scaling_params!$C$6-scaling_params!$B$6)))+MAX(0,MIN(1,1-(P3634-scaling_params!$B$7)/(scaling_params!$C$7-scaling_params!$B$7)))+MAX(0,MIN(1,(T3634-scaling_params!$B$11)/(scaling_params!$C$11-scaling_params!$B$11))))/3</f>
        <v>0.7044484371</v>
      </c>
      <c r="AA3634" s="15">
        <f>(MAX(0,MIN(1,1-(Q3634-scaling_params!$B$8)/(scaling_params!$C$8-scaling_params!$B$8)))+MAX(0,MIN(1,(R3634-scaling_params!$B$9)/(scaling_params!$C$9-scaling_params!$B$9)))+MAX(0,MIN(1,(S3634-scaling_params!$B$10)/(scaling_params!$C$10-scaling_params!$B$10))))/3</f>
        <v>0.6753198402</v>
      </c>
      <c r="AB3634" s="15">
        <f>(MAX(0,MIN(1,(U3634-scaling_params!$B$12)/(scaling_params!$C$12-scaling_params!$B$12)))+MAX(0,MIN(1,(V3634-scaling_params!$B$13)/(scaling_params!$C$13-scaling_params!$B$13))))/2</f>
        <v>0.435</v>
      </c>
      <c r="AC3634" s="13">
        <f>(scaling_params!$G$2*X3634+scaling_params!$G$3*Y3634+scaling_params!$G$4*Z3634+scaling_params!$G$5*AA3634+scaling_params!$G$6*AB3634)*100</f>
        <v>50.22064645</v>
      </c>
      <c r="AD3634" s="11" t="s">
        <v>684</v>
      </c>
      <c r="AE3634" s="11">
        <f t="shared" si="2"/>
        <v>1</v>
      </c>
    </row>
    <row r="3635" ht="15.75" customHeight="1">
      <c r="A3635" s="11" t="s">
        <v>1003</v>
      </c>
      <c r="B3635" s="11" t="s">
        <v>987</v>
      </c>
      <c r="C3635" s="11" t="s">
        <v>164</v>
      </c>
      <c r="D3635" s="11" t="s">
        <v>170</v>
      </c>
      <c r="E3635" s="12">
        <v>2025.0</v>
      </c>
      <c r="F3635" s="11" t="s">
        <v>166</v>
      </c>
      <c r="G3635" s="11" t="s">
        <v>175</v>
      </c>
      <c r="H3635" s="11">
        <v>4.0</v>
      </c>
      <c r="I3635" s="13">
        <v>15.2</v>
      </c>
      <c r="J3635" s="11">
        <v>0.0</v>
      </c>
      <c r="K3635" s="13">
        <v>1.4</v>
      </c>
      <c r="L3635" s="13">
        <v>6.1</v>
      </c>
      <c r="M3635" s="11">
        <v>10.0</v>
      </c>
      <c r="N3635" s="14">
        <v>0.74</v>
      </c>
      <c r="O3635" s="13">
        <v>73.6</v>
      </c>
      <c r="P3635" s="13">
        <v>7.0</v>
      </c>
      <c r="Q3635" s="13">
        <v>15.4</v>
      </c>
      <c r="R3635" s="13">
        <v>16.6</v>
      </c>
      <c r="S3635" s="13">
        <v>3.3</v>
      </c>
      <c r="T3635" s="13">
        <v>3.3</v>
      </c>
      <c r="U3635" s="13">
        <v>2.4</v>
      </c>
      <c r="V3635" s="13">
        <v>62.6</v>
      </c>
      <c r="W3635" s="11" t="str">
        <f t="shared" si="1"/>
        <v>Benchmark|Santander|Risk|2025</v>
      </c>
      <c r="X3635" s="15">
        <f>(MAX(0,MIN(1,1-(K3635-scaling_params!$B$2)/(scaling_params!$C$2-scaling_params!$B$2)))+MAX(0,MIN(1,(L3635-scaling_params!$B$3)/(scaling_params!$C$3-scaling_params!$B$3))))/2</f>
        <v>0.6612745098</v>
      </c>
      <c r="Y3635" s="15">
        <f>(MAX(0,MIN(1,(M3635-scaling_params!$B$4)/(scaling_params!$C$4-scaling_params!$B$4)))+MAX(0,MIN(1,(N3635-scaling_params!$B$5)/(scaling_params!$C$5-scaling_params!$B$5))))/2</f>
        <v>0.4839285714</v>
      </c>
      <c r="Z3635" s="15">
        <f>(MAX(0,MIN(1,(O3635-scaling_params!$B$6)/(scaling_params!$C$6-scaling_params!$B$6)))+MAX(0,MIN(1,1-(P3635-scaling_params!$B$7)/(scaling_params!$C$7-scaling_params!$B$7)))+MAX(0,MIN(1,(T3635-scaling_params!$B$11)/(scaling_params!$C$11-scaling_params!$B$11))))/3</f>
        <v>0.6501548224</v>
      </c>
      <c r="AA3635" s="15">
        <f>(MAX(0,MIN(1,1-(Q3635-scaling_params!$B$8)/(scaling_params!$C$8-scaling_params!$B$8)))+MAX(0,MIN(1,(R3635-scaling_params!$B$9)/(scaling_params!$C$9-scaling_params!$B$9)))+MAX(0,MIN(1,(S3635-scaling_params!$B$10)/(scaling_params!$C$10-scaling_params!$B$10))))/3</f>
        <v>0.6176639816</v>
      </c>
      <c r="AB3635" s="15">
        <f>(MAX(0,MIN(1,(U3635-scaling_params!$B$12)/(scaling_params!$C$12-scaling_params!$B$12)))+MAX(0,MIN(1,(V3635-scaling_params!$B$13)/(scaling_params!$C$13-scaling_params!$B$13))))/2</f>
        <v>0.5245454545</v>
      </c>
      <c r="AC3635" s="13">
        <f>(scaling_params!$G$2*X3635+scaling_params!$G$3*Y3635+scaling_params!$G$4*Z3635+scaling_params!$G$5*AA3635+scaling_params!$G$6*AB3635)*100</f>
        <v>59.25143318</v>
      </c>
      <c r="AD3635" s="11" t="s">
        <v>684</v>
      </c>
      <c r="AE3635" s="11">
        <f t="shared" si="2"/>
        <v>1</v>
      </c>
    </row>
    <row r="3636" ht="15.75" customHeight="1">
      <c r="A3636" s="11" t="s">
        <v>1004</v>
      </c>
      <c r="B3636" s="11" t="s">
        <v>987</v>
      </c>
      <c r="C3636" s="11" t="s">
        <v>164</v>
      </c>
      <c r="D3636" s="11" t="s">
        <v>170</v>
      </c>
      <c r="E3636" s="12">
        <v>2024.0</v>
      </c>
      <c r="F3636" s="11" t="s">
        <v>166</v>
      </c>
      <c r="G3636" s="11" t="s">
        <v>184</v>
      </c>
      <c r="H3636" s="11">
        <v>1.0</v>
      </c>
      <c r="I3636" s="13">
        <v>15.8</v>
      </c>
      <c r="J3636" s="11">
        <v>0.0</v>
      </c>
      <c r="K3636" s="13">
        <v>2.9</v>
      </c>
      <c r="L3636" s="13">
        <v>6.8</v>
      </c>
      <c r="M3636" s="11">
        <v>30.0</v>
      </c>
      <c r="N3636" s="14">
        <v>0.74</v>
      </c>
      <c r="O3636" s="13">
        <v>74.8</v>
      </c>
      <c r="P3636" s="13">
        <v>6.3</v>
      </c>
      <c r="Q3636" s="13">
        <v>12.8</v>
      </c>
      <c r="R3636" s="13">
        <v>15.4</v>
      </c>
      <c r="S3636" s="13">
        <v>4.4</v>
      </c>
      <c r="T3636" s="13">
        <v>4.3</v>
      </c>
      <c r="U3636" s="13">
        <v>2.1</v>
      </c>
      <c r="V3636" s="13">
        <v>79.4</v>
      </c>
      <c r="W3636" s="11" t="str">
        <f t="shared" si="1"/>
        <v>Benchmark|Santander|Risk|2024</v>
      </c>
      <c r="X3636" s="15">
        <f>(MAX(0,MIN(1,1-(K3636-scaling_params!$B$2)/(scaling_params!$C$2-scaling_params!$B$2)))+MAX(0,MIN(1,(L3636-scaling_params!$B$3)/(scaling_params!$C$3-scaling_params!$B$3))))/2</f>
        <v>0.462745098</v>
      </c>
      <c r="Y3636" s="15">
        <f>(MAX(0,MIN(1,(M3636-scaling_params!$B$4)/(scaling_params!$C$4-scaling_params!$B$4)))+MAX(0,MIN(1,(N3636-scaling_params!$B$5)/(scaling_params!$C$5-scaling_params!$B$5))))/2</f>
        <v>0.5791666667</v>
      </c>
      <c r="Z3636" s="15">
        <f>(MAX(0,MIN(1,(O3636-scaling_params!$B$6)/(scaling_params!$C$6-scaling_params!$B$6)))+MAX(0,MIN(1,1-(P3636-scaling_params!$B$7)/(scaling_params!$C$7-scaling_params!$B$7)))+MAX(0,MIN(1,(T3636-scaling_params!$B$11)/(scaling_params!$C$11-scaling_params!$B$11))))/3</f>
        <v>0.8282579609</v>
      </c>
      <c r="AA3636" s="15">
        <f>(MAX(0,MIN(1,1-(Q3636-scaling_params!$B$8)/(scaling_params!$C$8-scaling_params!$B$8)))+MAX(0,MIN(1,(R3636-scaling_params!$B$9)/(scaling_params!$C$9-scaling_params!$B$9)))+MAX(0,MIN(1,(S3636-scaling_params!$B$10)/(scaling_params!$C$10-scaling_params!$B$10))))/3</f>
        <v>0.7733590559</v>
      </c>
      <c r="AB3636" s="15">
        <f>(MAX(0,MIN(1,(U3636-scaling_params!$B$12)/(scaling_params!$C$12-scaling_params!$B$12)))+MAX(0,MIN(1,(V3636-scaling_params!$B$13)/(scaling_params!$C$13-scaling_params!$B$13))))/2</f>
        <v>0.6022727273</v>
      </c>
      <c r="AC3636" s="13">
        <f>(scaling_params!$G$2*X3636+scaling_params!$G$3*Y3636+scaling_params!$G$4*Z3636+scaling_params!$G$5*AA3636+scaling_params!$G$6*AB3636)*100</f>
        <v>64.66692612</v>
      </c>
      <c r="AD3636" s="11" t="s">
        <v>684</v>
      </c>
      <c r="AE3636" s="11">
        <f t="shared" si="2"/>
        <v>1</v>
      </c>
    </row>
    <row r="3637" ht="15.75" customHeight="1">
      <c r="A3637" s="11" t="s">
        <v>1004</v>
      </c>
      <c r="B3637" s="11" t="s">
        <v>987</v>
      </c>
      <c r="C3637" s="11" t="s">
        <v>164</v>
      </c>
      <c r="D3637" s="11" t="s">
        <v>170</v>
      </c>
      <c r="E3637" s="12">
        <v>2025.0</v>
      </c>
      <c r="F3637" s="11" t="s">
        <v>166</v>
      </c>
      <c r="G3637" s="11" t="s">
        <v>184</v>
      </c>
      <c r="H3637" s="11">
        <v>1.0</v>
      </c>
      <c r="I3637" s="13">
        <v>15.2</v>
      </c>
      <c r="J3637" s="11">
        <v>0.0</v>
      </c>
      <c r="K3637" s="13">
        <v>1.4</v>
      </c>
      <c r="L3637" s="13">
        <v>7.3</v>
      </c>
      <c r="M3637" s="11">
        <v>34.0</v>
      </c>
      <c r="N3637" s="14">
        <v>0.74</v>
      </c>
      <c r="O3637" s="13">
        <v>73.6</v>
      </c>
      <c r="P3637" s="13">
        <v>7.0</v>
      </c>
      <c r="Q3637" s="13">
        <v>15.4</v>
      </c>
      <c r="R3637" s="13">
        <v>16.6</v>
      </c>
      <c r="S3637" s="13">
        <v>4.2</v>
      </c>
      <c r="T3637" s="13">
        <v>3.6</v>
      </c>
      <c r="U3637" s="13">
        <v>2.4</v>
      </c>
      <c r="V3637" s="13">
        <v>80.1</v>
      </c>
      <c r="W3637" s="11" t="str">
        <f t="shared" si="1"/>
        <v>Benchmark|Santander|Risk|2025</v>
      </c>
      <c r="X3637" s="15">
        <f>(MAX(0,MIN(1,1-(K3637-scaling_params!$B$2)/(scaling_params!$C$2-scaling_params!$B$2)))+MAX(0,MIN(1,(L3637-scaling_params!$B$3)/(scaling_params!$C$3-scaling_params!$B$3))))/2</f>
        <v>0.7495098039</v>
      </c>
      <c r="Y3637" s="15">
        <f>(MAX(0,MIN(1,(M3637-scaling_params!$B$4)/(scaling_params!$C$4-scaling_params!$B$4)))+MAX(0,MIN(1,(N3637-scaling_params!$B$5)/(scaling_params!$C$5-scaling_params!$B$5))))/2</f>
        <v>0.5982142857</v>
      </c>
      <c r="Z3637" s="15">
        <f>(MAX(0,MIN(1,(O3637-scaling_params!$B$6)/(scaling_params!$C$6-scaling_params!$B$6)))+MAX(0,MIN(1,1-(P3637-scaling_params!$B$7)/(scaling_params!$C$7-scaling_params!$B$7)))+MAX(0,MIN(1,(T3637-scaling_params!$B$11)/(scaling_params!$C$11-scaling_params!$B$11))))/3</f>
        <v>0.678726251</v>
      </c>
      <c r="AA3637" s="15">
        <f>(MAX(0,MIN(1,1-(Q3637-scaling_params!$B$8)/(scaling_params!$C$8-scaling_params!$B$8)))+MAX(0,MIN(1,(R3637-scaling_params!$B$9)/(scaling_params!$C$9-scaling_params!$B$9)))+MAX(0,MIN(1,(S3637-scaling_params!$B$10)/(scaling_params!$C$10-scaling_params!$B$10))))/3</f>
        <v>0.7058992757</v>
      </c>
      <c r="AB3637" s="15">
        <f>(MAX(0,MIN(1,(U3637-scaling_params!$B$12)/(scaling_params!$C$12-scaling_params!$B$12)))+MAX(0,MIN(1,(V3637-scaling_params!$B$13)/(scaling_params!$C$13-scaling_params!$B$13))))/2</f>
        <v>0.6836363636</v>
      </c>
      <c r="AC3637" s="13">
        <f>(scaling_params!$G$2*X3637+scaling_params!$G$3*Y3637+scaling_params!$G$4*Z3637+scaling_params!$G$5*AA3637+scaling_params!$G$6*AB3637)*100</f>
        <v>68.11231935</v>
      </c>
      <c r="AD3637" s="11" t="s">
        <v>684</v>
      </c>
      <c r="AE3637" s="11">
        <f t="shared" si="2"/>
        <v>1</v>
      </c>
    </row>
    <row r="3638" ht="15.75" customHeight="1">
      <c r="A3638" s="11" t="s">
        <v>1005</v>
      </c>
      <c r="B3638" s="11" t="s">
        <v>987</v>
      </c>
      <c r="C3638" s="11" t="s">
        <v>267</v>
      </c>
      <c r="D3638" s="11" t="s">
        <v>170</v>
      </c>
      <c r="E3638" s="12">
        <v>2024.0</v>
      </c>
      <c r="F3638" s="11" t="s">
        <v>171</v>
      </c>
      <c r="G3638" s="11" t="s">
        <v>175</v>
      </c>
      <c r="H3638" s="11">
        <v>1.0</v>
      </c>
      <c r="I3638" s="13">
        <v>11.9</v>
      </c>
      <c r="J3638" s="11">
        <v>1.0</v>
      </c>
      <c r="K3638" s="13">
        <v>2.9</v>
      </c>
      <c r="L3638" s="13">
        <v>5.3</v>
      </c>
      <c r="M3638" s="11">
        <v>-5.0</v>
      </c>
      <c r="N3638" s="14">
        <v>0.75</v>
      </c>
      <c r="O3638" s="13">
        <v>74.8</v>
      </c>
      <c r="P3638" s="13">
        <v>6.3</v>
      </c>
      <c r="Q3638" s="13">
        <v>12.8</v>
      </c>
      <c r="R3638" s="13">
        <v>15.4</v>
      </c>
      <c r="S3638" s="13">
        <v>3.8</v>
      </c>
      <c r="T3638" s="13">
        <v>3.4</v>
      </c>
      <c r="U3638" s="13">
        <v>2.1</v>
      </c>
      <c r="V3638" s="13">
        <v>74.5</v>
      </c>
      <c r="W3638" s="11" t="str">
        <f t="shared" si="1"/>
        <v>Benchmark|Santander|Risk|2024</v>
      </c>
      <c r="X3638" s="15">
        <f>(MAX(0,MIN(1,1-(K3638-scaling_params!$B$2)/(scaling_params!$C$2-scaling_params!$B$2)))+MAX(0,MIN(1,(L3638-scaling_params!$B$3)/(scaling_params!$C$3-scaling_params!$B$3))))/2</f>
        <v>0.3524509804</v>
      </c>
      <c r="Y3638" s="15">
        <f>(MAX(0,MIN(1,(M3638-scaling_params!$B$4)/(scaling_params!$C$4-scaling_params!$B$4)))+MAX(0,MIN(1,(N3638-scaling_params!$B$5)/(scaling_params!$C$5-scaling_params!$B$5))))/2</f>
        <v>0.425</v>
      </c>
      <c r="Z3638" s="15">
        <f>(MAX(0,MIN(1,(O3638-scaling_params!$B$6)/(scaling_params!$C$6-scaling_params!$B$6)))+MAX(0,MIN(1,1-(P3638-scaling_params!$B$7)/(scaling_params!$C$7-scaling_params!$B$7)))+MAX(0,MIN(1,(T3638-scaling_params!$B$11)/(scaling_params!$C$11-scaling_params!$B$11))))/3</f>
        <v>0.7425436752</v>
      </c>
      <c r="AA3638" s="15">
        <f>(MAX(0,MIN(1,1-(Q3638-scaling_params!$B$8)/(scaling_params!$C$8-scaling_params!$B$8)))+MAX(0,MIN(1,(R3638-scaling_params!$B$9)/(scaling_params!$C$9-scaling_params!$B$9)))+MAX(0,MIN(1,(S3638-scaling_params!$B$10)/(scaling_params!$C$10-scaling_params!$B$10))))/3</f>
        <v>0.7145355265</v>
      </c>
      <c r="AB3638" s="15">
        <f>(MAX(0,MIN(1,(U3638-scaling_params!$B$12)/(scaling_params!$C$12-scaling_params!$B$12)))+MAX(0,MIN(1,(V3638-scaling_params!$B$13)/(scaling_params!$C$13-scaling_params!$B$13))))/2</f>
        <v>0.5577272727</v>
      </c>
      <c r="AC3638" s="13">
        <f>(scaling_params!$G$2*X3638+scaling_params!$G$3*Y3638+scaling_params!$G$4*Z3638+scaling_params!$G$5*AA3638+scaling_params!$G$6*AB3638)*100</f>
        <v>54.87688149</v>
      </c>
      <c r="AD3638" s="11" t="s">
        <v>684</v>
      </c>
      <c r="AE3638" s="11">
        <f t="shared" si="2"/>
        <v>1</v>
      </c>
    </row>
    <row r="3639" ht="15.75" customHeight="1">
      <c r="A3639" s="11" t="s">
        <v>1005</v>
      </c>
      <c r="B3639" s="11" t="s">
        <v>987</v>
      </c>
      <c r="C3639" s="11" t="s">
        <v>267</v>
      </c>
      <c r="D3639" s="11" t="s">
        <v>170</v>
      </c>
      <c r="E3639" s="12">
        <v>2025.0</v>
      </c>
      <c r="F3639" s="11" t="s">
        <v>171</v>
      </c>
      <c r="G3639" s="11" t="s">
        <v>175</v>
      </c>
      <c r="H3639" s="11">
        <v>1.0</v>
      </c>
      <c r="I3639" s="13">
        <v>11.4</v>
      </c>
      <c r="J3639" s="11">
        <v>0.0</v>
      </c>
      <c r="K3639" s="13">
        <v>1.4</v>
      </c>
      <c r="L3639" s="13">
        <v>6.7</v>
      </c>
      <c r="M3639" s="11">
        <v>18.0</v>
      </c>
      <c r="N3639" s="14">
        <v>0.78</v>
      </c>
      <c r="O3639" s="13">
        <v>73.6</v>
      </c>
      <c r="P3639" s="13">
        <v>7.0</v>
      </c>
      <c r="Q3639" s="13">
        <v>15.4</v>
      </c>
      <c r="R3639" s="13">
        <v>16.6</v>
      </c>
      <c r="S3639" s="13">
        <v>3.5</v>
      </c>
      <c r="T3639" s="13">
        <v>3.0</v>
      </c>
      <c r="U3639" s="13">
        <v>2.4</v>
      </c>
      <c r="V3639" s="13">
        <v>69.5</v>
      </c>
      <c r="W3639" s="11" t="str">
        <f t="shared" si="1"/>
        <v>Benchmark|Santander|Risk|2025</v>
      </c>
      <c r="X3639" s="15">
        <f>(MAX(0,MIN(1,1-(K3639-scaling_params!$B$2)/(scaling_params!$C$2-scaling_params!$B$2)))+MAX(0,MIN(1,(L3639-scaling_params!$B$3)/(scaling_params!$C$3-scaling_params!$B$3))))/2</f>
        <v>0.7053921569</v>
      </c>
      <c r="Y3639" s="15">
        <f>(MAX(0,MIN(1,(M3639-scaling_params!$B$4)/(scaling_params!$C$4-scaling_params!$B$4)))+MAX(0,MIN(1,(N3639-scaling_params!$B$5)/(scaling_params!$C$5-scaling_params!$B$5))))/2</f>
        <v>0.5720238095</v>
      </c>
      <c r="Z3639" s="15">
        <f>(MAX(0,MIN(1,(O3639-scaling_params!$B$6)/(scaling_params!$C$6-scaling_params!$B$6)))+MAX(0,MIN(1,1-(P3639-scaling_params!$B$7)/(scaling_params!$C$7-scaling_params!$B$7)))+MAX(0,MIN(1,(T3639-scaling_params!$B$11)/(scaling_params!$C$11-scaling_params!$B$11))))/3</f>
        <v>0.6215833939</v>
      </c>
      <c r="AA3639" s="15">
        <f>(MAX(0,MIN(1,1-(Q3639-scaling_params!$B$8)/(scaling_params!$C$8-scaling_params!$B$8)))+MAX(0,MIN(1,(R3639-scaling_params!$B$9)/(scaling_params!$C$9-scaling_params!$B$9)))+MAX(0,MIN(1,(S3639-scaling_params!$B$10)/(scaling_params!$C$10-scaling_params!$B$10))))/3</f>
        <v>0.6372718247</v>
      </c>
      <c r="AB3639" s="15">
        <f>(MAX(0,MIN(1,(U3639-scaling_params!$B$12)/(scaling_params!$C$12-scaling_params!$B$12)))+MAX(0,MIN(1,(V3639-scaling_params!$B$13)/(scaling_params!$C$13-scaling_params!$B$13))))/2</f>
        <v>0.5872727273</v>
      </c>
      <c r="AC3639" s="13">
        <f>(scaling_params!$G$2*X3639+scaling_params!$G$3*Y3639+scaling_params!$G$4*Z3639+scaling_params!$G$5*AA3639+scaling_params!$G$6*AB3639)*100</f>
        <v>62.77228726</v>
      </c>
      <c r="AD3639" s="11" t="s">
        <v>684</v>
      </c>
      <c r="AE3639" s="11">
        <f t="shared" si="2"/>
        <v>1</v>
      </c>
    </row>
    <row r="3640" ht="15.75" customHeight="1">
      <c r="A3640" s="11" t="s">
        <v>1006</v>
      </c>
      <c r="B3640" s="11" t="s">
        <v>987</v>
      </c>
      <c r="C3640" s="11" t="s">
        <v>267</v>
      </c>
      <c r="D3640" s="11" t="s">
        <v>170</v>
      </c>
      <c r="E3640" s="12">
        <v>2024.0</v>
      </c>
      <c r="F3640" s="11" t="s">
        <v>166</v>
      </c>
      <c r="G3640" s="11" t="s">
        <v>167</v>
      </c>
      <c r="H3640" s="11">
        <v>3.0</v>
      </c>
      <c r="I3640" s="13">
        <v>11.9</v>
      </c>
      <c r="J3640" s="11">
        <v>0.0</v>
      </c>
      <c r="K3640" s="13">
        <v>2.9</v>
      </c>
      <c r="L3640" s="13">
        <v>7.1</v>
      </c>
      <c r="M3640" s="11">
        <v>16.0</v>
      </c>
      <c r="N3640" s="14">
        <v>0.81</v>
      </c>
      <c r="O3640" s="13">
        <v>74.8</v>
      </c>
      <c r="P3640" s="13">
        <v>6.3</v>
      </c>
      <c r="Q3640" s="13">
        <v>12.8</v>
      </c>
      <c r="R3640" s="13">
        <v>15.4</v>
      </c>
      <c r="S3640" s="13">
        <v>4.1</v>
      </c>
      <c r="T3640" s="13">
        <v>4.0</v>
      </c>
      <c r="U3640" s="13">
        <v>2.1</v>
      </c>
      <c r="V3640" s="13">
        <v>70.8</v>
      </c>
      <c r="W3640" s="11" t="str">
        <f t="shared" si="1"/>
        <v>Benchmark|Santander|Risk|2024</v>
      </c>
      <c r="X3640" s="15">
        <f>(MAX(0,MIN(1,1-(K3640-scaling_params!$B$2)/(scaling_params!$C$2-scaling_params!$B$2)))+MAX(0,MIN(1,(L3640-scaling_params!$B$3)/(scaling_params!$C$3-scaling_params!$B$3))))/2</f>
        <v>0.4848039216</v>
      </c>
      <c r="Y3640" s="15">
        <f>(MAX(0,MIN(1,(M3640-scaling_params!$B$4)/(scaling_params!$C$4-scaling_params!$B$4)))+MAX(0,MIN(1,(N3640-scaling_params!$B$5)/(scaling_params!$C$5-scaling_params!$B$5))))/2</f>
        <v>0.6</v>
      </c>
      <c r="Z3640" s="15">
        <f>(MAX(0,MIN(1,(O3640-scaling_params!$B$6)/(scaling_params!$C$6-scaling_params!$B$6)))+MAX(0,MIN(1,1-(P3640-scaling_params!$B$7)/(scaling_params!$C$7-scaling_params!$B$7)))+MAX(0,MIN(1,(T3640-scaling_params!$B$11)/(scaling_params!$C$11-scaling_params!$B$11))))/3</f>
        <v>0.7996865324</v>
      </c>
      <c r="AA3640" s="15">
        <f>(MAX(0,MIN(1,1-(Q3640-scaling_params!$B$8)/(scaling_params!$C$8-scaling_params!$B$8)))+MAX(0,MIN(1,(R3640-scaling_params!$B$9)/(scaling_params!$C$9-scaling_params!$B$9)))+MAX(0,MIN(1,(S3640-scaling_params!$B$10)/(scaling_params!$C$10-scaling_params!$B$10))))/3</f>
        <v>0.7439472912</v>
      </c>
      <c r="AB3640" s="15">
        <f>(MAX(0,MIN(1,(U3640-scaling_params!$B$12)/(scaling_params!$C$12-scaling_params!$B$12)))+MAX(0,MIN(1,(V3640-scaling_params!$B$13)/(scaling_params!$C$13-scaling_params!$B$13))))/2</f>
        <v>0.5240909091</v>
      </c>
      <c r="AC3640" s="13">
        <f>(scaling_params!$G$2*X3640+scaling_params!$G$3*Y3640+scaling_params!$G$4*Z3640+scaling_params!$G$5*AA3640+scaling_params!$G$6*AB3640)*100</f>
        <v>63.56327072</v>
      </c>
      <c r="AD3640" s="11" t="s">
        <v>684</v>
      </c>
      <c r="AE3640" s="11">
        <f t="shared" si="2"/>
        <v>1</v>
      </c>
    </row>
    <row r="3641" ht="15.75" customHeight="1">
      <c r="A3641" s="11" t="s">
        <v>1006</v>
      </c>
      <c r="B3641" s="11" t="s">
        <v>987</v>
      </c>
      <c r="C3641" s="11" t="s">
        <v>267</v>
      </c>
      <c r="D3641" s="11" t="s">
        <v>170</v>
      </c>
      <c r="E3641" s="12">
        <v>2025.0</v>
      </c>
      <c r="F3641" s="11" t="s">
        <v>166</v>
      </c>
      <c r="G3641" s="11" t="s">
        <v>167</v>
      </c>
      <c r="H3641" s="11">
        <v>3.0</v>
      </c>
      <c r="I3641" s="13">
        <v>11.4</v>
      </c>
      <c r="J3641" s="11">
        <v>0.0</v>
      </c>
      <c r="K3641" s="13">
        <v>1.4</v>
      </c>
      <c r="L3641" s="13">
        <v>7.2</v>
      </c>
      <c r="M3641" s="11">
        <v>22.0</v>
      </c>
      <c r="N3641" s="14">
        <v>0.92</v>
      </c>
      <c r="O3641" s="13">
        <v>73.6</v>
      </c>
      <c r="P3641" s="13">
        <v>7.0</v>
      </c>
      <c r="Q3641" s="13">
        <v>15.4</v>
      </c>
      <c r="R3641" s="13">
        <v>16.6</v>
      </c>
      <c r="S3641" s="13">
        <v>4.5</v>
      </c>
      <c r="T3641" s="13">
        <v>4.2</v>
      </c>
      <c r="U3641" s="13">
        <v>2.4</v>
      </c>
      <c r="V3641" s="13">
        <v>87.2</v>
      </c>
      <c r="W3641" s="11" t="str">
        <f t="shared" si="1"/>
        <v>Benchmark|Santander|Risk|2025</v>
      </c>
      <c r="X3641" s="15">
        <f>(MAX(0,MIN(1,1-(K3641-scaling_params!$B$2)/(scaling_params!$C$2-scaling_params!$B$2)))+MAX(0,MIN(1,(L3641-scaling_params!$B$3)/(scaling_params!$C$3-scaling_params!$B$3))))/2</f>
        <v>0.7421568627</v>
      </c>
      <c r="Y3641" s="15">
        <f>(MAX(0,MIN(1,(M3641-scaling_params!$B$4)/(scaling_params!$C$4-scaling_params!$B$4)))+MAX(0,MIN(1,(N3641-scaling_params!$B$5)/(scaling_params!$C$5-scaling_params!$B$5))))/2</f>
        <v>0.7660714286</v>
      </c>
      <c r="Z3641" s="15">
        <f>(MAX(0,MIN(1,(O3641-scaling_params!$B$6)/(scaling_params!$C$6-scaling_params!$B$6)))+MAX(0,MIN(1,1-(P3641-scaling_params!$B$7)/(scaling_params!$C$7-scaling_params!$B$7)))+MAX(0,MIN(1,(T3641-scaling_params!$B$11)/(scaling_params!$C$11-scaling_params!$B$11))))/3</f>
        <v>0.7358691081</v>
      </c>
      <c r="AA3641" s="15">
        <f>(MAX(0,MIN(1,1-(Q3641-scaling_params!$B$8)/(scaling_params!$C$8-scaling_params!$B$8)))+MAX(0,MIN(1,(R3641-scaling_params!$B$9)/(scaling_params!$C$9-scaling_params!$B$9)))+MAX(0,MIN(1,(S3641-scaling_params!$B$10)/(scaling_params!$C$10-scaling_params!$B$10))))/3</f>
        <v>0.7353110404</v>
      </c>
      <c r="AB3641" s="15">
        <f>(MAX(0,MIN(1,(U3641-scaling_params!$B$12)/(scaling_params!$C$12-scaling_params!$B$12)))+MAX(0,MIN(1,(V3641-scaling_params!$B$13)/(scaling_params!$C$13-scaling_params!$B$13))))/2</f>
        <v>0.7481818182</v>
      </c>
      <c r="AC3641" s="13">
        <f>(scaling_params!$G$2*X3641+scaling_params!$G$3*Y3641+scaling_params!$G$4*Z3641+scaling_params!$G$5*AA3641+scaling_params!$G$6*AB3641)*100</f>
        <v>74.50630865</v>
      </c>
      <c r="AD3641" s="11" t="s">
        <v>684</v>
      </c>
      <c r="AE3641" s="11">
        <f t="shared" si="2"/>
        <v>1</v>
      </c>
    </row>
    <row r="3642" ht="15.75" customHeight="1">
      <c r="A3642" s="11" t="s">
        <v>1007</v>
      </c>
      <c r="B3642" s="11" t="s">
        <v>987</v>
      </c>
      <c r="C3642" s="11" t="s">
        <v>267</v>
      </c>
      <c r="D3642" s="11" t="s">
        <v>177</v>
      </c>
      <c r="E3642" s="12">
        <v>2024.0</v>
      </c>
      <c r="F3642" s="11" t="s">
        <v>166</v>
      </c>
      <c r="G3642" s="11" t="s">
        <v>167</v>
      </c>
      <c r="H3642" s="11">
        <v>1.0</v>
      </c>
      <c r="I3642" s="13">
        <v>11.9</v>
      </c>
      <c r="J3642" s="11">
        <v>0.0</v>
      </c>
      <c r="K3642" s="13">
        <v>1.1</v>
      </c>
      <c r="L3642" s="13">
        <v>6.9</v>
      </c>
      <c r="M3642" s="11">
        <v>23.0</v>
      </c>
      <c r="N3642" s="14">
        <v>0.8</v>
      </c>
      <c r="O3642" s="13">
        <v>76.8</v>
      </c>
      <c r="P3642" s="13">
        <v>6.3</v>
      </c>
      <c r="Q3642" s="13">
        <v>14.5</v>
      </c>
      <c r="R3642" s="13">
        <v>14.7</v>
      </c>
      <c r="S3642" s="13">
        <v>4.0</v>
      </c>
      <c r="T3642" s="13">
        <v>3.9</v>
      </c>
      <c r="U3642" s="13">
        <v>2.7</v>
      </c>
      <c r="V3642" s="13">
        <v>73.7</v>
      </c>
      <c r="W3642" s="11" t="str">
        <f t="shared" si="1"/>
        <v>Benchmark|Santander|Retail|2024</v>
      </c>
      <c r="X3642" s="15">
        <f>(MAX(0,MIN(1,1-(K3642-scaling_params!$B$2)/(scaling_params!$C$2-scaling_params!$B$2)))+MAX(0,MIN(1,(L3642-scaling_params!$B$3)/(scaling_params!$C$3-scaling_params!$B$3))))/2</f>
        <v>0.7700980392</v>
      </c>
      <c r="Y3642" s="15">
        <f>(MAX(0,MIN(1,(M3642-scaling_params!$B$4)/(scaling_params!$C$4-scaling_params!$B$4)))+MAX(0,MIN(1,(N3642-scaling_params!$B$5)/(scaling_params!$C$5-scaling_params!$B$5))))/2</f>
        <v>0.6208333333</v>
      </c>
      <c r="Z3642" s="15">
        <f>(MAX(0,MIN(1,(O3642-scaling_params!$B$6)/(scaling_params!$C$6-scaling_params!$B$6)))+MAX(0,MIN(1,1-(P3642-scaling_params!$B$7)/(scaling_params!$C$7-scaling_params!$B$7)))+MAX(0,MIN(1,(T3642-scaling_params!$B$11)/(scaling_params!$C$11-scaling_params!$B$11))))/3</f>
        <v>0.8231660232</v>
      </c>
      <c r="AA3642" s="15">
        <f>(MAX(0,MIN(1,1-(Q3642-scaling_params!$B$8)/(scaling_params!$C$8-scaling_params!$B$8)))+MAX(0,MIN(1,(R3642-scaling_params!$B$9)/(scaling_params!$C$9-scaling_params!$B$9)))+MAX(0,MIN(1,(S3642-scaling_params!$B$10)/(scaling_params!$C$10-scaling_params!$B$10))))/3</f>
        <v>0.6402135653</v>
      </c>
      <c r="AB3642" s="15">
        <f>(MAX(0,MIN(1,(U3642-scaling_params!$B$12)/(scaling_params!$C$12-scaling_params!$B$12)))+MAX(0,MIN(1,(V3642-scaling_params!$B$13)/(scaling_params!$C$13-scaling_params!$B$13))))/2</f>
        <v>0.7004545455</v>
      </c>
      <c r="AC3642" s="13">
        <f>(scaling_params!$G$2*X3642+scaling_params!$G$3*Y3642+scaling_params!$G$4*Z3642+scaling_params!$G$5*AA3642+scaling_params!$G$6*AB3642)*100</f>
        <v>71.56441118</v>
      </c>
      <c r="AD3642" s="11" t="s">
        <v>684</v>
      </c>
      <c r="AE3642" s="11">
        <f t="shared" si="2"/>
        <v>1</v>
      </c>
    </row>
    <row r="3643" ht="15.75" customHeight="1">
      <c r="A3643" s="11" t="s">
        <v>1007</v>
      </c>
      <c r="B3643" s="11" t="s">
        <v>987</v>
      </c>
      <c r="C3643" s="11" t="s">
        <v>267</v>
      </c>
      <c r="D3643" s="11" t="s">
        <v>177</v>
      </c>
      <c r="E3643" s="12">
        <v>2025.0</v>
      </c>
      <c r="F3643" s="11" t="s">
        <v>166</v>
      </c>
      <c r="G3643" s="11" t="s">
        <v>167</v>
      </c>
      <c r="H3643" s="11">
        <v>1.0</v>
      </c>
      <c r="I3643" s="13">
        <v>11.4</v>
      </c>
      <c r="J3643" s="11">
        <v>0.0</v>
      </c>
      <c r="K3643" s="13">
        <v>1.3</v>
      </c>
      <c r="L3643" s="13">
        <v>6.5</v>
      </c>
      <c r="M3643" s="11">
        <v>28.0</v>
      </c>
      <c r="N3643" s="14">
        <v>0.79</v>
      </c>
      <c r="O3643" s="13">
        <v>76.6</v>
      </c>
      <c r="P3643" s="13">
        <v>7.2</v>
      </c>
      <c r="Q3643" s="13">
        <v>11.6</v>
      </c>
      <c r="R3643" s="13">
        <v>14.3</v>
      </c>
      <c r="S3643" s="13">
        <v>4.0</v>
      </c>
      <c r="T3643" s="13">
        <v>3.7</v>
      </c>
      <c r="U3643" s="13">
        <v>2.6</v>
      </c>
      <c r="V3643" s="13">
        <v>80.2</v>
      </c>
      <c r="W3643" s="11" t="str">
        <f t="shared" si="1"/>
        <v>Benchmark|Santander|Retail|2025</v>
      </c>
      <c r="X3643" s="15">
        <f>(MAX(0,MIN(1,1-(K3643-scaling_params!$B$2)/(scaling_params!$C$2-scaling_params!$B$2)))+MAX(0,MIN(1,(L3643-scaling_params!$B$3)/(scaling_params!$C$3-scaling_params!$B$3))))/2</f>
        <v>0.7073529412</v>
      </c>
      <c r="Y3643" s="15">
        <f>(MAX(0,MIN(1,(M3643-scaling_params!$B$4)/(scaling_params!$C$4-scaling_params!$B$4)))+MAX(0,MIN(1,(N3643-scaling_params!$B$5)/(scaling_params!$C$5-scaling_params!$B$5))))/2</f>
        <v>0.6321428571</v>
      </c>
      <c r="Z3643" s="15">
        <f>(MAX(0,MIN(1,(O3643-scaling_params!$B$6)/(scaling_params!$C$6-scaling_params!$B$6)))+MAX(0,MIN(1,1-(P3643-scaling_params!$B$7)/(scaling_params!$C$7-scaling_params!$B$7)))+MAX(0,MIN(1,(T3643-scaling_params!$B$11)/(scaling_params!$C$11-scaling_params!$B$11))))/3</f>
        <v>0.719736993</v>
      </c>
      <c r="AA3643" s="15">
        <f>(MAX(0,MIN(1,1-(Q3643-scaling_params!$B$8)/(scaling_params!$C$8-scaling_params!$B$8)))+MAX(0,MIN(1,(R3643-scaling_params!$B$9)/(scaling_params!$C$9-scaling_params!$B$9)))+MAX(0,MIN(1,(S3643-scaling_params!$B$10)/(scaling_params!$C$10-scaling_params!$B$10))))/3</f>
        <v>0.733184413</v>
      </c>
      <c r="AB3643" s="15">
        <f>(MAX(0,MIN(1,(U3643-scaling_params!$B$12)/(scaling_params!$C$12-scaling_params!$B$12)))+MAX(0,MIN(1,(V3643-scaling_params!$B$13)/(scaling_params!$C$13-scaling_params!$B$13))))/2</f>
        <v>0.7345454545</v>
      </c>
      <c r="AC3643" s="13">
        <f>(scaling_params!$G$2*X3643+scaling_params!$G$3*Y3643+scaling_params!$G$4*Z3643+scaling_params!$G$5*AA3643+scaling_params!$G$6*AB3643)*100</f>
        <v>69.96365263</v>
      </c>
      <c r="AD3643" s="11" t="s">
        <v>684</v>
      </c>
      <c r="AE3643" s="11">
        <f t="shared" si="2"/>
        <v>1</v>
      </c>
    </row>
    <row r="3644" ht="15.75" customHeight="1">
      <c r="A3644" s="11" t="s">
        <v>1008</v>
      </c>
      <c r="B3644" s="11" t="s">
        <v>987</v>
      </c>
      <c r="C3644" s="11" t="s">
        <v>267</v>
      </c>
      <c r="D3644" s="11" t="s">
        <v>165</v>
      </c>
      <c r="E3644" s="12">
        <v>2024.0</v>
      </c>
      <c r="F3644" s="11" t="s">
        <v>166</v>
      </c>
      <c r="G3644" s="11" t="s">
        <v>167</v>
      </c>
      <c r="H3644" s="11">
        <v>4.0</v>
      </c>
      <c r="I3644" s="13">
        <v>11.9</v>
      </c>
      <c r="J3644" s="11">
        <v>1.0</v>
      </c>
      <c r="K3644" s="13">
        <v>1.7</v>
      </c>
      <c r="L3644" s="13">
        <v>6.8</v>
      </c>
      <c r="M3644" s="11">
        <v>38.0</v>
      </c>
      <c r="N3644" s="14">
        <v>0.87</v>
      </c>
      <c r="O3644" s="13">
        <v>73.2</v>
      </c>
      <c r="P3644" s="13">
        <v>8.0</v>
      </c>
      <c r="Q3644" s="13">
        <v>15.9</v>
      </c>
      <c r="R3644" s="13">
        <v>14.5</v>
      </c>
      <c r="S3644" s="13">
        <v>4.0</v>
      </c>
      <c r="T3644" s="13">
        <v>4.0</v>
      </c>
      <c r="U3644" s="13">
        <v>1.9</v>
      </c>
      <c r="V3644" s="13">
        <v>78.2</v>
      </c>
      <c r="W3644" s="11" t="str">
        <f t="shared" si="1"/>
        <v>Benchmark|Santander|Operations|2024</v>
      </c>
      <c r="X3644" s="15">
        <f>(MAX(0,MIN(1,1-(K3644-scaling_params!$B$2)/(scaling_params!$C$2-scaling_params!$B$2)))+MAX(0,MIN(1,(L3644-scaling_params!$B$3)/(scaling_params!$C$3-scaling_params!$B$3))))/2</f>
        <v>0.662745098</v>
      </c>
      <c r="Y3644" s="15">
        <f>(MAX(0,MIN(1,(M3644-scaling_params!$B$4)/(scaling_params!$C$4-scaling_params!$B$4)))+MAX(0,MIN(1,(N3644-scaling_params!$B$5)/(scaling_params!$C$5-scaling_params!$B$5))))/2</f>
        <v>0.7797619048</v>
      </c>
      <c r="Z3644" s="15">
        <f>(MAX(0,MIN(1,(O3644-scaling_params!$B$6)/(scaling_params!$C$6-scaling_params!$B$6)))+MAX(0,MIN(1,1-(P3644-scaling_params!$B$7)/(scaling_params!$C$7-scaling_params!$B$7)))+MAX(0,MIN(1,(T3644-scaling_params!$B$11)/(scaling_params!$C$11-scaling_params!$B$11))))/3</f>
        <v>0.6201307389</v>
      </c>
      <c r="AA3644" s="15">
        <f>(MAX(0,MIN(1,1-(Q3644-scaling_params!$B$8)/(scaling_params!$C$8-scaling_params!$B$8)))+MAX(0,MIN(1,(R3644-scaling_params!$B$9)/(scaling_params!$C$9-scaling_params!$B$9)))+MAX(0,MIN(1,(S3644-scaling_params!$B$10)/(scaling_params!$C$10-scaling_params!$B$10))))/3</f>
        <v>0.5787444437</v>
      </c>
      <c r="AB3644" s="15">
        <f>(MAX(0,MIN(1,(U3644-scaling_params!$B$12)/(scaling_params!$C$12-scaling_params!$B$12)))+MAX(0,MIN(1,(V3644-scaling_params!$B$13)/(scaling_params!$C$13-scaling_params!$B$13))))/2</f>
        <v>0.5413636364</v>
      </c>
      <c r="AC3644" s="13">
        <f>(scaling_params!$G$2*X3644+scaling_params!$G$3*Y3644+scaling_params!$G$4*Z3644+scaling_params!$G$5*AA3644+scaling_params!$G$6*AB3644)*100</f>
        <v>65.04598005</v>
      </c>
      <c r="AD3644" s="11" t="s">
        <v>684</v>
      </c>
      <c r="AE3644" s="11">
        <f t="shared" si="2"/>
        <v>1</v>
      </c>
    </row>
    <row r="3645" ht="15.75" customHeight="1">
      <c r="A3645" s="11" t="s">
        <v>1008</v>
      </c>
      <c r="B3645" s="11" t="s">
        <v>987</v>
      </c>
      <c r="C3645" s="11" t="s">
        <v>267</v>
      </c>
      <c r="D3645" s="11" t="s">
        <v>165</v>
      </c>
      <c r="E3645" s="12">
        <v>2025.0</v>
      </c>
      <c r="F3645" s="11" t="s">
        <v>166</v>
      </c>
      <c r="G3645" s="11" t="s">
        <v>167</v>
      </c>
      <c r="H3645" s="11">
        <v>4.0</v>
      </c>
      <c r="I3645" s="13">
        <v>11.4</v>
      </c>
      <c r="J3645" s="11">
        <v>0.0</v>
      </c>
      <c r="K3645" s="13">
        <v>2.2</v>
      </c>
      <c r="L3645" s="13">
        <v>6.4</v>
      </c>
      <c r="M3645" s="11">
        <v>26.0</v>
      </c>
      <c r="N3645" s="14">
        <v>0.8</v>
      </c>
      <c r="O3645" s="13">
        <v>75.7</v>
      </c>
      <c r="P3645" s="13">
        <v>6.8</v>
      </c>
      <c r="Q3645" s="13">
        <v>14.0</v>
      </c>
      <c r="R3645" s="13">
        <v>13.8</v>
      </c>
      <c r="S3645" s="13">
        <v>3.5</v>
      </c>
      <c r="T3645" s="13">
        <v>3.9</v>
      </c>
      <c r="U3645" s="13">
        <v>3.0</v>
      </c>
      <c r="V3645" s="13">
        <v>72.2</v>
      </c>
      <c r="W3645" s="11" t="str">
        <f t="shared" si="1"/>
        <v>Benchmark|Santander|Operations|2025</v>
      </c>
      <c r="X3645" s="15">
        <f>(MAX(0,MIN(1,1-(K3645-scaling_params!$B$2)/(scaling_params!$C$2-scaling_params!$B$2)))+MAX(0,MIN(1,(L3645-scaling_params!$B$3)/(scaling_params!$C$3-scaling_params!$B$3))))/2</f>
        <v>0.55</v>
      </c>
      <c r="Y3645" s="15">
        <f>(MAX(0,MIN(1,(M3645-scaling_params!$B$4)/(scaling_params!$C$4-scaling_params!$B$4)))+MAX(0,MIN(1,(N3645-scaling_params!$B$5)/(scaling_params!$C$5-scaling_params!$B$5))))/2</f>
        <v>0.6351190476</v>
      </c>
      <c r="Z3645" s="15">
        <f>(MAX(0,MIN(1,(O3645-scaling_params!$B$6)/(scaling_params!$C$6-scaling_params!$B$6)))+MAX(0,MIN(1,1-(P3645-scaling_params!$B$7)/(scaling_params!$C$7-scaling_params!$B$7)))+MAX(0,MIN(1,(T3645-scaling_params!$B$11)/(scaling_params!$C$11-scaling_params!$B$11))))/3</f>
        <v>0.7599691629</v>
      </c>
      <c r="AA3645" s="15">
        <f>(MAX(0,MIN(1,1-(Q3645-scaling_params!$B$8)/(scaling_params!$C$8-scaling_params!$B$8)))+MAX(0,MIN(1,(R3645-scaling_params!$B$9)/(scaling_params!$C$9-scaling_params!$B$9)))+MAX(0,MIN(1,(S3645-scaling_params!$B$10)/(scaling_params!$C$10-scaling_params!$B$10))))/3</f>
        <v>0.5721586678</v>
      </c>
      <c r="AB3645" s="15">
        <f>(MAX(0,MIN(1,(U3645-scaling_params!$B$12)/(scaling_params!$C$12-scaling_params!$B$12)))+MAX(0,MIN(1,(V3645-scaling_params!$B$13)/(scaling_params!$C$13-scaling_params!$B$13))))/2</f>
        <v>0.7618181818</v>
      </c>
      <c r="AC3645" s="13">
        <f>(scaling_params!$G$2*X3645+scaling_params!$G$3*Y3645+scaling_params!$G$4*Z3645+scaling_params!$G$5*AA3645+scaling_params!$G$6*AB3645)*100</f>
        <v>64.76902005</v>
      </c>
      <c r="AD3645" s="11" t="s">
        <v>684</v>
      </c>
      <c r="AE3645" s="11">
        <f t="shared" si="2"/>
        <v>1</v>
      </c>
    </row>
    <row r="3646" ht="15.75" customHeight="1">
      <c r="A3646" s="11" t="s">
        <v>1009</v>
      </c>
      <c r="B3646" s="11" t="s">
        <v>987</v>
      </c>
      <c r="C3646" s="11" t="s">
        <v>267</v>
      </c>
      <c r="D3646" s="11" t="s">
        <v>174</v>
      </c>
      <c r="E3646" s="12">
        <v>2024.0</v>
      </c>
      <c r="F3646" s="11" t="s">
        <v>171</v>
      </c>
      <c r="G3646" s="11" t="s">
        <v>167</v>
      </c>
      <c r="H3646" s="11">
        <v>3.0</v>
      </c>
      <c r="I3646" s="13">
        <v>11.9</v>
      </c>
      <c r="J3646" s="11">
        <v>1.0</v>
      </c>
      <c r="K3646" s="13">
        <v>1.9</v>
      </c>
      <c r="L3646" s="13">
        <v>7.3</v>
      </c>
      <c r="M3646" s="11">
        <v>2.0</v>
      </c>
      <c r="N3646" s="14">
        <v>0.83</v>
      </c>
      <c r="O3646" s="13">
        <v>66.9</v>
      </c>
      <c r="P3646" s="13">
        <v>7.1</v>
      </c>
      <c r="Q3646" s="13">
        <v>15.0</v>
      </c>
      <c r="R3646" s="13">
        <v>15.0</v>
      </c>
      <c r="S3646" s="13">
        <v>3.9</v>
      </c>
      <c r="T3646" s="13">
        <v>3.3</v>
      </c>
      <c r="U3646" s="13">
        <v>2.2</v>
      </c>
      <c r="V3646" s="13">
        <v>77.4</v>
      </c>
      <c r="W3646" s="11" t="str">
        <f t="shared" si="1"/>
        <v>Benchmark|Santander|Digital|2024</v>
      </c>
      <c r="X3646" s="15">
        <f>(MAX(0,MIN(1,1-(K3646-scaling_params!$B$2)/(scaling_params!$C$2-scaling_params!$B$2)))+MAX(0,MIN(1,(L3646-scaling_params!$B$3)/(scaling_params!$C$3-scaling_params!$B$3))))/2</f>
        <v>0.6661764706</v>
      </c>
      <c r="Y3646" s="15">
        <f>(MAX(0,MIN(1,(M3646-scaling_params!$B$4)/(scaling_params!$C$4-scaling_params!$B$4)))+MAX(0,MIN(1,(N3646-scaling_params!$B$5)/(scaling_params!$C$5-scaling_params!$B$5))))/2</f>
        <v>0.5583333333</v>
      </c>
      <c r="Z3646" s="15">
        <f>(MAX(0,MIN(1,(O3646-scaling_params!$B$6)/(scaling_params!$C$6-scaling_params!$B$6)))+MAX(0,MIN(1,1-(P3646-scaling_params!$B$7)/(scaling_params!$C$7-scaling_params!$B$7)))+MAX(0,MIN(1,(T3646-scaling_params!$B$11)/(scaling_params!$C$11-scaling_params!$B$11))))/3</f>
        <v>0.5305847573</v>
      </c>
      <c r="AA3646" s="15">
        <f>(MAX(0,MIN(1,1-(Q3646-scaling_params!$B$8)/(scaling_params!$C$8-scaling_params!$B$8)))+MAX(0,MIN(1,(R3646-scaling_params!$B$9)/(scaling_params!$C$9-scaling_params!$B$9)))+MAX(0,MIN(1,(S3646-scaling_params!$B$10)/(scaling_params!$C$10-scaling_params!$B$10))))/3</f>
        <v>0.6241284776</v>
      </c>
      <c r="AB3646" s="15">
        <f>(MAX(0,MIN(1,(U3646-scaling_params!$B$12)/(scaling_params!$C$12-scaling_params!$B$12)))+MAX(0,MIN(1,(V3646-scaling_params!$B$13)/(scaling_params!$C$13-scaling_params!$B$13))))/2</f>
        <v>0.6090909091</v>
      </c>
      <c r="AC3646" s="13">
        <f>(scaling_params!$G$2*X3646+scaling_params!$G$3*Y3646+scaling_params!$G$4*Z3646+scaling_params!$G$5*AA3646+scaling_params!$G$6*AB3646)*100</f>
        <v>59.41665612</v>
      </c>
      <c r="AD3646" s="11" t="s">
        <v>684</v>
      </c>
      <c r="AE3646" s="11">
        <f t="shared" si="2"/>
        <v>1</v>
      </c>
    </row>
    <row r="3647" ht="15.75" customHeight="1">
      <c r="A3647" s="11" t="s">
        <v>1009</v>
      </c>
      <c r="B3647" s="11" t="s">
        <v>987</v>
      </c>
      <c r="C3647" s="11" t="s">
        <v>267</v>
      </c>
      <c r="D3647" s="11" t="s">
        <v>174</v>
      </c>
      <c r="E3647" s="12">
        <v>2025.0</v>
      </c>
      <c r="F3647" s="11" t="s">
        <v>171</v>
      </c>
      <c r="G3647" s="11" t="s">
        <v>167</v>
      </c>
      <c r="H3647" s="11">
        <v>3.0</v>
      </c>
      <c r="I3647" s="13">
        <v>11.4</v>
      </c>
      <c r="J3647" s="11">
        <v>0.0</v>
      </c>
      <c r="K3647" s="13">
        <v>1.6</v>
      </c>
      <c r="L3647" s="13">
        <v>7.3</v>
      </c>
      <c r="M3647" s="11">
        <v>21.0</v>
      </c>
      <c r="N3647" s="14">
        <v>0.84</v>
      </c>
      <c r="O3647" s="13">
        <v>68.0</v>
      </c>
      <c r="P3647" s="13">
        <v>6.4</v>
      </c>
      <c r="Q3647" s="13">
        <v>16.0</v>
      </c>
      <c r="R3647" s="13">
        <v>14.4</v>
      </c>
      <c r="S3647" s="13">
        <v>4.5</v>
      </c>
      <c r="T3647" s="13">
        <v>3.9</v>
      </c>
      <c r="U3647" s="13">
        <v>1.8</v>
      </c>
      <c r="V3647" s="13">
        <v>83.9</v>
      </c>
      <c r="W3647" s="11" t="str">
        <f t="shared" si="1"/>
        <v>Benchmark|Santander|Digital|2025</v>
      </c>
      <c r="X3647" s="15">
        <f>(MAX(0,MIN(1,1-(K3647-scaling_params!$B$2)/(scaling_params!$C$2-scaling_params!$B$2)))+MAX(0,MIN(1,(L3647-scaling_params!$B$3)/(scaling_params!$C$3-scaling_params!$B$3))))/2</f>
        <v>0.7161764706</v>
      </c>
      <c r="Y3647" s="15">
        <f>(MAX(0,MIN(1,(M3647-scaling_params!$B$4)/(scaling_params!$C$4-scaling_params!$B$4)))+MAX(0,MIN(1,(N3647-scaling_params!$B$5)/(scaling_params!$C$5-scaling_params!$B$5))))/2</f>
        <v>0.6613095238</v>
      </c>
      <c r="Z3647" s="15">
        <f>(MAX(0,MIN(1,(O3647-scaling_params!$B$6)/(scaling_params!$C$6-scaling_params!$B$6)))+MAX(0,MIN(1,1-(P3647-scaling_params!$B$7)/(scaling_params!$C$7-scaling_params!$B$7)))+MAX(0,MIN(1,(T3647-scaling_params!$B$11)/(scaling_params!$C$11-scaling_params!$B$11))))/3</f>
        <v>0.6689424927</v>
      </c>
      <c r="AA3647" s="15">
        <f>(MAX(0,MIN(1,1-(Q3647-scaling_params!$B$8)/(scaling_params!$C$8-scaling_params!$B$8)))+MAX(0,MIN(1,(R3647-scaling_params!$B$9)/(scaling_params!$C$9-scaling_params!$B$9)))+MAX(0,MIN(1,(S3647-scaling_params!$B$10)/(scaling_params!$C$10-scaling_params!$B$10))))/3</f>
        <v>0.6197567635</v>
      </c>
      <c r="AB3647" s="15">
        <f>(MAX(0,MIN(1,(U3647-scaling_params!$B$12)/(scaling_params!$C$12-scaling_params!$B$12)))+MAX(0,MIN(1,(V3647-scaling_params!$B$13)/(scaling_params!$C$13-scaling_params!$B$13))))/2</f>
        <v>0.5681818182</v>
      </c>
      <c r="AC3647" s="13">
        <f>(scaling_params!$G$2*X3647+scaling_params!$G$3*Y3647+scaling_params!$G$4*Z3647+scaling_params!$G$5*AA3647+scaling_params!$G$6*AB3647)*100</f>
        <v>65.70333394</v>
      </c>
      <c r="AD3647" s="11" t="s">
        <v>684</v>
      </c>
      <c r="AE3647" s="11">
        <f t="shared" si="2"/>
        <v>1</v>
      </c>
    </row>
    <row r="3648" ht="15.75" customHeight="1">
      <c r="A3648" s="11" t="s">
        <v>1010</v>
      </c>
      <c r="B3648" s="11" t="s">
        <v>987</v>
      </c>
      <c r="C3648" s="11" t="s">
        <v>267</v>
      </c>
      <c r="D3648" s="11" t="s">
        <v>177</v>
      </c>
      <c r="E3648" s="12">
        <v>2024.0</v>
      </c>
      <c r="F3648" s="11" t="s">
        <v>166</v>
      </c>
      <c r="G3648" s="11" t="s">
        <v>184</v>
      </c>
      <c r="H3648" s="11">
        <v>4.0</v>
      </c>
      <c r="I3648" s="13">
        <v>11.9</v>
      </c>
      <c r="J3648" s="11">
        <v>0.0</v>
      </c>
      <c r="K3648" s="13">
        <v>1.1</v>
      </c>
      <c r="L3648" s="13">
        <v>5.7</v>
      </c>
      <c r="M3648" s="11">
        <v>13.0</v>
      </c>
      <c r="N3648" s="14">
        <v>0.7</v>
      </c>
      <c r="O3648" s="13">
        <v>76.8</v>
      </c>
      <c r="P3648" s="13">
        <v>6.3</v>
      </c>
      <c r="Q3648" s="13">
        <v>14.5</v>
      </c>
      <c r="R3648" s="13">
        <v>14.7</v>
      </c>
      <c r="S3648" s="13">
        <v>3.8</v>
      </c>
      <c r="T3648" s="13">
        <v>3.5</v>
      </c>
      <c r="U3648" s="13">
        <v>2.7</v>
      </c>
      <c r="V3648" s="13">
        <v>73.0</v>
      </c>
      <c r="W3648" s="11" t="str">
        <f t="shared" si="1"/>
        <v>Benchmark|Santander|Retail|2024</v>
      </c>
      <c r="X3648" s="15">
        <f>(MAX(0,MIN(1,1-(K3648-scaling_params!$B$2)/(scaling_params!$C$2-scaling_params!$B$2)))+MAX(0,MIN(1,(L3648-scaling_params!$B$3)/(scaling_params!$C$3-scaling_params!$B$3))))/2</f>
        <v>0.6818627451</v>
      </c>
      <c r="Y3648" s="15">
        <f>(MAX(0,MIN(1,(M3648-scaling_params!$B$4)/(scaling_params!$C$4-scaling_params!$B$4)))+MAX(0,MIN(1,(N3648-scaling_params!$B$5)/(scaling_params!$C$5-scaling_params!$B$5))))/2</f>
        <v>0.4482142857</v>
      </c>
      <c r="Z3648" s="15">
        <f>(MAX(0,MIN(1,(O3648-scaling_params!$B$6)/(scaling_params!$C$6-scaling_params!$B$6)))+MAX(0,MIN(1,1-(P3648-scaling_params!$B$7)/(scaling_params!$C$7-scaling_params!$B$7)))+MAX(0,MIN(1,(T3648-scaling_params!$B$11)/(scaling_params!$C$11-scaling_params!$B$11))))/3</f>
        <v>0.7850707851</v>
      </c>
      <c r="AA3648" s="15">
        <f>(MAX(0,MIN(1,1-(Q3648-scaling_params!$B$8)/(scaling_params!$C$8-scaling_params!$B$8)))+MAX(0,MIN(1,(R3648-scaling_params!$B$9)/(scaling_params!$C$9-scaling_params!$B$9)))+MAX(0,MIN(1,(S3648-scaling_params!$B$10)/(scaling_params!$C$10-scaling_params!$B$10))))/3</f>
        <v>0.6206057222</v>
      </c>
      <c r="AB3648" s="15">
        <f>(MAX(0,MIN(1,(U3648-scaling_params!$B$12)/(scaling_params!$C$12-scaling_params!$B$12)))+MAX(0,MIN(1,(V3648-scaling_params!$B$13)/(scaling_params!$C$13-scaling_params!$B$13))))/2</f>
        <v>0.6940909091</v>
      </c>
      <c r="AC3648" s="13">
        <f>(scaling_params!$G$2*X3648+scaling_params!$G$3*Y3648+scaling_params!$G$4*Z3648+scaling_params!$G$5*AA3648+scaling_params!$G$6*AB3648)*100</f>
        <v>64.11890711</v>
      </c>
      <c r="AD3648" s="11" t="s">
        <v>684</v>
      </c>
      <c r="AE3648" s="11">
        <f t="shared" si="2"/>
        <v>1</v>
      </c>
    </row>
    <row r="3649" ht="15.75" customHeight="1">
      <c r="A3649" s="11" t="s">
        <v>1010</v>
      </c>
      <c r="B3649" s="11" t="s">
        <v>987</v>
      </c>
      <c r="C3649" s="11" t="s">
        <v>267</v>
      </c>
      <c r="D3649" s="11" t="s">
        <v>177</v>
      </c>
      <c r="E3649" s="12">
        <v>2025.0</v>
      </c>
      <c r="F3649" s="11" t="s">
        <v>166</v>
      </c>
      <c r="G3649" s="11" t="s">
        <v>184</v>
      </c>
      <c r="H3649" s="11">
        <v>4.0</v>
      </c>
      <c r="I3649" s="13">
        <v>11.4</v>
      </c>
      <c r="J3649" s="11">
        <v>0.0</v>
      </c>
      <c r="K3649" s="13">
        <v>1.3</v>
      </c>
      <c r="L3649" s="13">
        <v>5.6</v>
      </c>
      <c r="M3649" s="11">
        <v>2.0</v>
      </c>
      <c r="N3649" s="14">
        <v>0.8</v>
      </c>
      <c r="O3649" s="13">
        <v>76.6</v>
      </c>
      <c r="P3649" s="13">
        <v>7.2</v>
      </c>
      <c r="Q3649" s="13">
        <v>11.6</v>
      </c>
      <c r="R3649" s="13">
        <v>14.3</v>
      </c>
      <c r="S3649" s="13">
        <v>3.2</v>
      </c>
      <c r="T3649" s="13">
        <v>4.3</v>
      </c>
      <c r="U3649" s="13">
        <v>2.6</v>
      </c>
      <c r="V3649" s="13">
        <v>69.1</v>
      </c>
      <c r="W3649" s="11" t="str">
        <f t="shared" si="1"/>
        <v>Benchmark|Santander|Retail|2025</v>
      </c>
      <c r="X3649" s="15">
        <f>(MAX(0,MIN(1,1-(K3649-scaling_params!$B$2)/(scaling_params!$C$2-scaling_params!$B$2)))+MAX(0,MIN(1,(L3649-scaling_params!$B$3)/(scaling_params!$C$3-scaling_params!$B$3))))/2</f>
        <v>0.6411764706</v>
      </c>
      <c r="Y3649" s="15">
        <f>(MAX(0,MIN(1,(M3649-scaling_params!$B$4)/(scaling_params!$C$4-scaling_params!$B$4)))+MAX(0,MIN(1,(N3649-scaling_params!$B$5)/(scaling_params!$C$5-scaling_params!$B$5))))/2</f>
        <v>0.5208333333</v>
      </c>
      <c r="Z3649" s="15">
        <f>(MAX(0,MIN(1,(O3649-scaling_params!$B$6)/(scaling_params!$C$6-scaling_params!$B$6)))+MAX(0,MIN(1,1-(P3649-scaling_params!$B$7)/(scaling_params!$C$7-scaling_params!$B$7)))+MAX(0,MIN(1,(T3649-scaling_params!$B$11)/(scaling_params!$C$11-scaling_params!$B$11))))/3</f>
        <v>0.7768798501</v>
      </c>
      <c r="AA3649" s="15">
        <f>(MAX(0,MIN(1,1-(Q3649-scaling_params!$B$8)/(scaling_params!$C$8-scaling_params!$B$8)))+MAX(0,MIN(1,(R3649-scaling_params!$B$9)/(scaling_params!$C$9-scaling_params!$B$9)))+MAX(0,MIN(1,(S3649-scaling_params!$B$10)/(scaling_params!$C$10-scaling_params!$B$10))))/3</f>
        <v>0.6547530405</v>
      </c>
      <c r="AB3649" s="15">
        <f>(MAX(0,MIN(1,(U3649-scaling_params!$B$12)/(scaling_params!$C$12-scaling_params!$B$12)))+MAX(0,MIN(1,(V3649-scaling_params!$B$13)/(scaling_params!$C$13-scaling_params!$B$13))))/2</f>
        <v>0.6336363636</v>
      </c>
      <c r="AC3649" s="13">
        <f>(scaling_params!$G$2*X3649+scaling_params!$G$3*Y3649+scaling_params!$G$4*Z3649+scaling_params!$G$5*AA3649+scaling_params!$G$6*AB3649)*100</f>
        <v>64.56446947</v>
      </c>
      <c r="AD3649" s="11" t="s">
        <v>684</v>
      </c>
      <c r="AE3649" s="11">
        <f t="shared" si="2"/>
        <v>1</v>
      </c>
    </row>
    <row r="3650" ht="15.75" customHeight="1">
      <c r="A3650" s="11" t="s">
        <v>1011</v>
      </c>
      <c r="B3650" s="11" t="s">
        <v>987</v>
      </c>
      <c r="C3650" s="11" t="s">
        <v>267</v>
      </c>
      <c r="D3650" s="11" t="s">
        <v>165</v>
      </c>
      <c r="E3650" s="12">
        <v>2024.0</v>
      </c>
      <c r="F3650" s="11" t="s">
        <v>171</v>
      </c>
      <c r="G3650" s="11" t="s">
        <v>167</v>
      </c>
      <c r="H3650" s="11">
        <v>4.0</v>
      </c>
      <c r="I3650" s="13">
        <v>11.9</v>
      </c>
      <c r="J3650" s="11">
        <v>0.0</v>
      </c>
      <c r="K3650" s="13">
        <v>1.7</v>
      </c>
      <c r="L3650" s="13">
        <v>9.3</v>
      </c>
      <c r="M3650" s="11">
        <v>26.0</v>
      </c>
      <c r="N3650" s="14">
        <v>0.82</v>
      </c>
      <c r="O3650" s="13">
        <v>73.2</v>
      </c>
      <c r="P3650" s="13">
        <v>8.0</v>
      </c>
      <c r="Q3650" s="13">
        <v>15.9</v>
      </c>
      <c r="R3650" s="13">
        <v>14.5</v>
      </c>
      <c r="S3650" s="13">
        <v>5.0</v>
      </c>
      <c r="T3650" s="13">
        <v>4.7</v>
      </c>
      <c r="U3650" s="13">
        <v>1.9</v>
      </c>
      <c r="V3650" s="13">
        <v>80.4</v>
      </c>
      <c r="W3650" s="11" t="str">
        <f t="shared" si="1"/>
        <v>Benchmark|Santander|Operations|2024</v>
      </c>
      <c r="X3650" s="15">
        <f>(MAX(0,MIN(1,1-(K3650-scaling_params!$B$2)/(scaling_params!$C$2-scaling_params!$B$2)))+MAX(0,MIN(1,(L3650-scaling_params!$B$3)/(scaling_params!$C$3-scaling_params!$B$3))))/2</f>
        <v>0.8465686275</v>
      </c>
      <c r="Y3650" s="15">
        <f>(MAX(0,MIN(1,(M3650-scaling_params!$B$4)/(scaling_params!$C$4-scaling_params!$B$4)))+MAX(0,MIN(1,(N3650-scaling_params!$B$5)/(scaling_params!$C$5-scaling_params!$B$5))))/2</f>
        <v>0.6601190476</v>
      </c>
      <c r="Z3650" s="15">
        <f>(MAX(0,MIN(1,(O3650-scaling_params!$B$6)/(scaling_params!$C$6-scaling_params!$B$6)))+MAX(0,MIN(1,1-(P3650-scaling_params!$B$7)/(scaling_params!$C$7-scaling_params!$B$7)))+MAX(0,MIN(1,(T3650-scaling_params!$B$11)/(scaling_params!$C$11-scaling_params!$B$11))))/3</f>
        <v>0.6867974056</v>
      </c>
      <c r="AA3650" s="15">
        <f>(MAX(0,MIN(1,1-(Q3650-scaling_params!$B$8)/(scaling_params!$C$8-scaling_params!$B$8)))+MAX(0,MIN(1,(R3650-scaling_params!$B$9)/(scaling_params!$C$9-scaling_params!$B$9)))+MAX(0,MIN(1,(S3650-scaling_params!$B$10)/(scaling_params!$C$10-scaling_params!$B$10))))/3</f>
        <v>0.6767836594</v>
      </c>
      <c r="AB3650" s="15">
        <f>(MAX(0,MIN(1,(U3650-scaling_params!$B$12)/(scaling_params!$C$12-scaling_params!$B$12)))+MAX(0,MIN(1,(V3650-scaling_params!$B$13)/(scaling_params!$C$13-scaling_params!$B$13))))/2</f>
        <v>0.5613636364</v>
      </c>
      <c r="AC3650" s="13">
        <f>(scaling_params!$G$2*X3650+scaling_params!$G$3*Y3650+scaling_params!$G$4*Z3650+scaling_params!$G$5*AA3650+scaling_params!$G$6*AB3650)*100</f>
        <v>70.08238271</v>
      </c>
      <c r="AD3650" s="11" t="s">
        <v>684</v>
      </c>
      <c r="AE3650" s="11">
        <f t="shared" si="2"/>
        <v>1</v>
      </c>
    </row>
    <row r="3651" ht="15.75" customHeight="1">
      <c r="A3651" s="11" t="s">
        <v>1011</v>
      </c>
      <c r="B3651" s="11" t="s">
        <v>987</v>
      </c>
      <c r="C3651" s="11" t="s">
        <v>267</v>
      </c>
      <c r="D3651" s="11" t="s">
        <v>165</v>
      </c>
      <c r="E3651" s="12">
        <v>2025.0</v>
      </c>
      <c r="F3651" s="11" t="s">
        <v>171</v>
      </c>
      <c r="G3651" s="11" t="s">
        <v>167</v>
      </c>
      <c r="H3651" s="11">
        <v>4.0</v>
      </c>
      <c r="I3651" s="13">
        <v>11.4</v>
      </c>
      <c r="J3651" s="11">
        <v>0.0</v>
      </c>
      <c r="K3651" s="13">
        <v>2.2</v>
      </c>
      <c r="L3651" s="13">
        <v>7.8</v>
      </c>
      <c r="M3651" s="11">
        <v>30.0</v>
      </c>
      <c r="N3651" s="14">
        <v>0.84</v>
      </c>
      <c r="O3651" s="13">
        <v>75.7</v>
      </c>
      <c r="P3651" s="13">
        <v>6.8</v>
      </c>
      <c r="Q3651" s="13">
        <v>14.0</v>
      </c>
      <c r="R3651" s="13">
        <v>13.8</v>
      </c>
      <c r="S3651" s="13">
        <v>5.0</v>
      </c>
      <c r="T3651" s="13">
        <v>4.4</v>
      </c>
      <c r="U3651" s="13">
        <v>3.0</v>
      </c>
      <c r="V3651" s="13">
        <v>87.3</v>
      </c>
      <c r="W3651" s="11" t="str">
        <f t="shared" si="1"/>
        <v>Benchmark|Santander|Operations|2025</v>
      </c>
      <c r="X3651" s="15">
        <f>(MAX(0,MIN(1,1-(K3651-scaling_params!$B$2)/(scaling_params!$C$2-scaling_params!$B$2)))+MAX(0,MIN(1,(L3651-scaling_params!$B$3)/(scaling_params!$C$3-scaling_params!$B$3))))/2</f>
        <v>0.6529411765</v>
      </c>
      <c r="Y3651" s="15">
        <f>(MAX(0,MIN(1,(M3651-scaling_params!$B$4)/(scaling_params!$C$4-scaling_params!$B$4)))+MAX(0,MIN(1,(N3651-scaling_params!$B$5)/(scaling_params!$C$5-scaling_params!$B$5))))/2</f>
        <v>0.7041666667</v>
      </c>
      <c r="Z3651" s="15">
        <f>(MAX(0,MIN(1,(O3651-scaling_params!$B$6)/(scaling_params!$C$6-scaling_params!$B$6)))+MAX(0,MIN(1,1-(P3651-scaling_params!$B$7)/(scaling_params!$C$7-scaling_params!$B$7)))+MAX(0,MIN(1,(T3651-scaling_params!$B$11)/(scaling_params!$C$11-scaling_params!$B$11))))/3</f>
        <v>0.8075882106</v>
      </c>
      <c r="AA3651" s="15">
        <f>(MAX(0,MIN(1,1-(Q3651-scaling_params!$B$8)/(scaling_params!$C$8-scaling_params!$B$8)))+MAX(0,MIN(1,(R3651-scaling_params!$B$9)/(scaling_params!$C$9-scaling_params!$B$9)))+MAX(0,MIN(1,(S3651-scaling_params!$B$10)/(scaling_params!$C$10-scaling_params!$B$10))))/3</f>
        <v>0.7192174914</v>
      </c>
      <c r="AB3651" s="15">
        <f>(MAX(0,MIN(1,(U3651-scaling_params!$B$12)/(scaling_params!$C$12-scaling_params!$B$12)))+MAX(0,MIN(1,(V3651-scaling_params!$B$13)/(scaling_params!$C$13-scaling_params!$B$13))))/2</f>
        <v>0.8990909091</v>
      </c>
      <c r="AC3651" s="13">
        <f>(scaling_params!$G$2*X3651+scaling_params!$G$3*Y3651+scaling_params!$G$4*Z3651+scaling_params!$G$5*AA3651+scaling_params!$G$6*AB3651)*100</f>
        <v>74.13785784</v>
      </c>
      <c r="AD3651" s="11" t="s">
        <v>684</v>
      </c>
      <c r="AE3651" s="11">
        <f t="shared" si="2"/>
        <v>1</v>
      </c>
    </row>
    <row r="3652" ht="15.75" customHeight="1">
      <c r="A3652" s="11" t="s">
        <v>1012</v>
      </c>
      <c r="B3652" s="11" t="s">
        <v>987</v>
      </c>
      <c r="C3652" s="11" t="s">
        <v>267</v>
      </c>
      <c r="D3652" s="11" t="s">
        <v>181</v>
      </c>
      <c r="E3652" s="12">
        <v>2024.0</v>
      </c>
      <c r="F3652" s="11" t="s">
        <v>166</v>
      </c>
      <c r="G3652" s="11" t="s">
        <v>184</v>
      </c>
      <c r="H3652" s="11">
        <v>2.0</v>
      </c>
      <c r="I3652" s="13">
        <v>11.9</v>
      </c>
      <c r="J3652" s="11">
        <v>0.0</v>
      </c>
      <c r="K3652" s="13">
        <v>1.6</v>
      </c>
      <c r="L3652" s="13">
        <v>9.6</v>
      </c>
      <c r="M3652" s="11">
        <v>51.0</v>
      </c>
      <c r="N3652" s="14">
        <v>0.84</v>
      </c>
      <c r="O3652" s="13">
        <v>70.8</v>
      </c>
      <c r="P3652" s="13">
        <v>5.5</v>
      </c>
      <c r="Q3652" s="13">
        <v>12.6</v>
      </c>
      <c r="R3652" s="13">
        <v>16.6</v>
      </c>
      <c r="S3652" s="13">
        <v>4.9</v>
      </c>
      <c r="T3652" s="13">
        <v>5.0</v>
      </c>
      <c r="U3652" s="13">
        <v>2.8</v>
      </c>
      <c r="V3652" s="13">
        <v>93.3</v>
      </c>
      <c r="W3652" s="11" t="str">
        <f t="shared" si="1"/>
        <v>Benchmark|Santander|Corporate|2024</v>
      </c>
      <c r="X3652" s="15">
        <f>(MAX(0,MIN(1,1-(K3652-scaling_params!$B$2)/(scaling_params!$C$2-scaling_params!$B$2)))+MAX(0,MIN(1,(L3652-scaling_params!$B$3)/(scaling_params!$C$3-scaling_params!$B$3))))/2</f>
        <v>0.8852941176</v>
      </c>
      <c r="Y3652" s="15">
        <f>(MAX(0,MIN(1,(M3652-scaling_params!$B$4)/(scaling_params!$C$4-scaling_params!$B$4)))+MAX(0,MIN(1,(N3652-scaling_params!$B$5)/(scaling_params!$C$5-scaling_params!$B$5))))/2</f>
        <v>0.8041666667</v>
      </c>
      <c r="Z3652" s="15">
        <f>(MAX(0,MIN(1,(O3652-scaling_params!$B$6)/(scaling_params!$C$6-scaling_params!$B$6)))+MAX(0,MIN(1,1-(P3652-scaling_params!$B$7)/(scaling_params!$C$7-scaling_params!$B$7)))+MAX(0,MIN(1,(T3652-scaling_params!$B$11)/(scaling_params!$C$11-scaling_params!$B$11))))/3</f>
        <v>0.900990099</v>
      </c>
      <c r="AA3652" s="15">
        <f>(MAX(0,MIN(1,1-(Q3652-scaling_params!$B$8)/(scaling_params!$C$8-scaling_params!$B$8)))+MAX(0,MIN(1,(R3652-scaling_params!$B$9)/(scaling_params!$C$9-scaling_params!$B$9)))+MAX(0,MIN(1,(S3652-scaling_params!$B$10)/(scaling_params!$C$10-scaling_params!$B$10))))/3</f>
        <v>0.8805873327</v>
      </c>
      <c r="AB3652" s="15">
        <f>(MAX(0,MIN(1,(U3652-scaling_params!$B$12)/(scaling_params!$C$12-scaling_params!$B$12)))+MAX(0,MIN(1,(V3652-scaling_params!$B$13)/(scaling_params!$C$13-scaling_params!$B$13))))/2</f>
        <v>0.9036363636</v>
      </c>
      <c r="AC3652" s="13">
        <f>(scaling_params!$G$2*X3652+scaling_params!$G$3*Y3652+scaling_params!$G$4*Z3652+scaling_params!$G$5*AA3652+scaling_params!$G$6*AB3652)*100</f>
        <v>87.03684191</v>
      </c>
      <c r="AD3652" s="11" t="s">
        <v>684</v>
      </c>
      <c r="AE3652" s="11">
        <f t="shared" si="2"/>
        <v>1</v>
      </c>
    </row>
    <row r="3653" ht="15.75" customHeight="1">
      <c r="A3653" s="11" t="s">
        <v>1012</v>
      </c>
      <c r="B3653" s="11" t="s">
        <v>987</v>
      </c>
      <c r="C3653" s="11" t="s">
        <v>267</v>
      </c>
      <c r="D3653" s="11" t="s">
        <v>181</v>
      </c>
      <c r="E3653" s="12">
        <v>2025.0</v>
      </c>
      <c r="F3653" s="11" t="s">
        <v>166</v>
      </c>
      <c r="G3653" s="11" t="s">
        <v>184</v>
      </c>
      <c r="H3653" s="11">
        <v>2.0</v>
      </c>
      <c r="I3653" s="13">
        <v>11.4</v>
      </c>
      <c r="J3653" s="11">
        <v>0.0</v>
      </c>
      <c r="K3653" s="13">
        <v>1.7</v>
      </c>
      <c r="L3653" s="13">
        <v>7.4</v>
      </c>
      <c r="M3653" s="11">
        <v>57.0</v>
      </c>
      <c r="N3653" s="14">
        <v>0.97</v>
      </c>
      <c r="O3653" s="13">
        <v>75.5</v>
      </c>
      <c r="P3653" s="13">
        <v>7.7</v>
      </c>
      <c r="Q3653" s="13">
        <v>12.3</v>
      </c>
      <c r="R3653" s="13">
        <v>15.9</v>
      </c>
      <c r="S3653" s="13">
        <v>5.0</v>
      </c>
      <c r="T3653" s="13">
        <v>5.0</v>
      </c>
      <c r="U3653" s="13">
        <v>2.3</v>
      </c>
      <c r="V3653" s="13">
        <v>93.9</v>
      </c>
      <c r="W3653" s="11" t="str">
        <f t="shared" si="1"/>
        <v>Benchmark|Santander|Corporate|2025</v>
      </c>
      <c r="X3653" s="15">
        <f>(MAX(0,MIN(1,1-(K3653-scaling_params!$B$2)/(scaling_params!$C$2-scaling_params!$B$2)))+MAX(0,MIN(1,(L3653-scaling_params!$B$3)/(scaling_params!$C$3-scaling_params!$B$3))))/2</f>
        <v>0.7068627451</v>
      </c>
      <c r="Y3653" s="15">
        <f>(MAX(0,MIN(1,(M3653-scaling_params!$B$4)/(scaling_params!$C$4-scaling_params!$B$4)))+MAX(0,MIN(1,(N3653-scaling_params!$B$5)/(scaling_params!$C$5-scaling_params!$B$5))))/2</f>
        <v>0.9952380952</v>
      </c>
      <c r="Z3653" s="15">
        <f>(MAX(0,MIN(1,(O3653-scaling_params!$B$6)/(scaling_params!$C$6-scaling_params!$B$6)))+MAX(0,MIN(1,1-(P3653-scaling_params!$B$7)/(scaling_params!$C$7-scaling_params!$B$7)))+MAX(0,MIN(1,(T3653-scaling_params!$B$11)/(scaling_params!$C$11-scaling_params!$B$11))))/3</f>
        <v>0.7803496566</v>
      </c>
      <c r="AA3653" s="15">
        <f>(MAX(0,MIN(1,1-(Q3653-scaling_params!$B$8)/(scaling_params!$C$8-scaling_params!$B$8)))+MAX(0,MIN(1,(R3653-scaling_params!$B$9)/(scaling_params!$C$9-scaling_params!$B$9)))+MAX(0,MIN(1,(S3653-scaling_params!$B$10)/(scaling_params!$C$10-scaling_params!$B$10))))/3</f>
        <v>0.8722190257</v>
      </c>
      <c r="AB3653" s="15">
        <f>(MAX(0,MIN(1,(U3653-scaling_params!$B$12)/(scaling_params!$C$12-scaling_params!$B$12)))+MAX(0,MIN(1,(V3653-scaling_params!$B$13)/(scaling_params!$C$13-scaling_params!$B$13))))/2</f>
        <v>0.7840909091</v>
      </c>
      <c r="AC3653" s="13">
        <f>(scaling_params!$G$2*X3653+scaling_params!$G$3*Y3653+scaling_params!$G$4*Z3653+scaling_params!$G$5*AA3653+scaling_params!$G$6*AB3653)*100</f>
        <v>82.94091426</v>
      </c>
      <c r="AD3653" s="11" t="s">
        <v>684</v>
      </c>
      <c r="AE3653" s="11">
        <f t="shared" si="2"/>
        <v>1</v>
      </c>
    </row>
    <row r="3654" ht="15.75" customHeight="1">
      <c r="A3654" s="11" t="s">
        <v>1013</v>
      </c>
      <c r="B3654" s="11" t="s">
        <v>987</v>
      </c>
      <c r="C3654" s="11" t="s">
        <v>267</v>
      </c>
      <c r="D3654" s="11" t="s">
        <v>170</v>
      </c>
      <c r="E3654" s="12">
        <v>2024.0</v>
      </c>
      <c r="F3654" s="11" t="s">
        <v>166</v>
      </c>
      <c r="G3654" s="11" t="s">
        <v>184</v>
      </c>
      <c r="H3654" s="11">
        <v>3.0</v>
      </c>
      <c r="I3654" s="13">
        <v>11.9</v>
      </c>
      <c r="J3654" s="11">
        <v>0.0</v>
      </c>
      <c r="K3654" s="13">
        <v>2.9</v>
      </c>
      <c r="L3654" s="13">
        <v>7.5</v>
      </c>
      <c r="M3654" s="11">
        <v>1.0</v>
      </c>
      <c r="N3654" s="14">
        <v>0.75</v>
      </c>
      <c r="O3654" s="13">
        <v>74.8</v>
      </c>
      <c r="P3654" s="13">
        <v>6.3</v>
      </c>
      <c r="Q3654" s="13">
        <v>12.8</v>
      </c>
      <c r="R3654" s="13">
        <v>15.4</v>
      </c>
      <c r="S3654" s="13">
        <v>3.5</v>
      </c>
      <c r="T3654" s="13">
        <v>3.1</v>
      </c>
      <c r="U3654" s="13">
        <v>2.1</v>
      </c>
      <c r="V3654" s="13">
        <v>64.3</v>
      </c>
      <c r="W3654" s="11" t="str">
        <f t="shared" si="1"/>
        <v>Benchmark|Santander|Risk|2024</v>
      </c>
      <c r="X3654" s="15">
        <f>(MAX(0,MIN(1,1-(K3654-scaling_params!$B$2)/(scaling_params!$C$2-scaling_params!$B$2)))+MAX(0,MIN(1,(L3654-scaling_params!$B$3)/(scaling_params!$C$3-scaling_params!$B$3))))/2</f>
        <v>0.5142156863</v>
      </c>
      <c r="Y3654" s="15">
        <f>(MAX(0,MIN(1,(M3654-scaling_params!$B$4)/(scaling_params!$C$4-scaling_params!$B$4)))+MAX(0,MIN(1,(N3654-scaling_params!$B$5)/(scaling_params!$C$5-scaling_params!$B$5))))/2</f>
        <v>0.4535714286</v>
      </c>
      <c r="Z3654" s="15">
        <f>(MAX(0,MIN(1,(O3654-scaling_params!$B$6)/(scaling_params!$C$6-scaling_params!$B$6)))+MAX(0,MIN(1,1-(P3654-scaling_params!$B$7)/(scaling_params!$C$7-scaling_params!$B$7)))+MAX(0,MIN(1,(T3654-scaling_params!$B$11)/(scaling_params!$C$11-scaling_params!$B$11))))/3</f>
        <v>0.7139722466</v>
      </c>
      <c r="AA3654" s="15">
        <f>(MAX(0,MIN(1,1-(Q3654-scaling_params!$B$8)/(scaling_params!$C$8-scaling_params!$B$8)))+MAX(0,MIN(1,(R3654-scaling_params!$B$9)/(scaling_params!$C$9-scaling_params!$B$9)))+MAX(0,MIN(1,(S3654-scaling_params!$B$10)/(scaling_params!$C$10-scaling_params!$B$10))))/3</f>
        <v>0.6851237618</v>
      </c>
      <c r="AB3654" s="15">
        <f>(MAX(0,MIN(1,(U3654-scaling_params!$B$12)/(scaling_params!$C$12-scaling_params!$B$12)))+MAX(0,MIN(1,(V3654-scaling_params!$B$13)/(scaling_params!$C$13-scaling_params!$B$13))))/2</f>
        <v>0.465</v>
      </c>
      <c r="AC3654" s="13">
        <f>(scaling_params!$G$2*X3654+scaling_params!$G$3*Y3654+scaling_params!$G$4*Z3654+scaling_params!$G$5*AA3654+scaling_params!$G$6*AB3654)*100</f>
        <v>57.0665232</v>
      </c>
      <c r="AD3654" s="11" t="s">
        <v>684</v>
      </c>
      <c r="AE3654" s="11">
        <f t="shared" si="2"/>
        <v>1</v>
      </c>
    </row>
    <row r="3655" ht="15.75" customHeight="1">
      <c r="A3655" s="11" t="s">
        <v>1013</v>
      </c>
      <c r="B3655" s="11" t="s">
        <v>987</v>
      </c>
      <c r="C3655" s="11" t="s">
        <v>267</v>
      </c>
      <c r="D3655" s="11" t="s">
        <v>170</v>
      </c>
      <c r="E3655" s="12">
        <v>2025.0</v>
      </c>
      <c r="F3655" s="11" t="s">
        <v>166</v>
      </c>
      <c r="G3655" s="11" t="s">
        <v>184</v>
      </c>
      <c r="H3655" s="11">
        <v>3.0</v>
      </c>
      <c r="I3655" s="13">
        <v>11.4</v>
      </c>
      <c r="J3655" s="11">
        <v>0.0</v>
      </c>
      <c r="K3655" s="13">
        <v>1.4</v>
      </c>
      <c r="L3655" s="13">
        <v>7.3</v>
      </c>
      <c r="M3655" s="11">
        <v>19.0</v>
      </c>
      <c r="N3655" s="14">
        <v>0.82</v>
      </c>
      <c r="O3655" s="13">
        <v>73.6</v>
      </c>
      <c r="P3655" s="13">
        <v>7.0</v>
      </c>
      <c r="Q3655" s="13">
        <v>15.4</v>
      </c>
      <c r="R3655" s="13">
        <v>16.6</v>
      </c>
      <c r="S3655" s="13">
        <v>3.5</v>
      </c>
      <c r="T3655" s="13">
        <v>3.6</v>
      </c>
      <c r="U3655" s="13">
        <v>2.4</v>
      </c>
      <c r="V3655" s="13">
        <v>73.9</v>
      </c>
      <c r="W3655" s="11" t="str">
        <f t="shared" si="1"/>
        <v>Benchmark|Santander|Risk|2025</v>
      </c>
      <c r="X3655" s="15">
        <f>(MAX(0,MIN(1,1-(K3655-scaling_params!$B$2)/(scaling_params!$C$2-scaling_params!$B$2)))+MAX(0,MIN(1,(L3655-scaling_params!$B$3)/(scaling_params!$C$3-scaling_params!$B$3))))/2</f>
        <v>0.7495098039</v>
      </c>
      <c r="Y3655" s="15">
        <f>(MAX(0,MIN(1,(M3655-scaling_params!$B$4)/(scaling_params!$C$4-scaling_params!$B$4)))+MAX(0,MIN(1,(N3655-scaling_params!$B$5)/(scaling_params!$C$5-scaling_params!$B$5))))/2</f>
        <v>0.6267857143</v>
      </c>
      <c r="Z3655" s="15">
        <f>(MAX(0,MIN(1,(O3655-scaling_params!$B$6)/(scaling_params!$C$6-scaling_params!$B$6)))+MAX(0,MIN(1,1-(P3655-scaling_params!$B$7)/(scaling_params!$C$7-scaling_params!$B$7)))+MAX(0,MIN(1,(T3655-scaling_params!$B$11)/(scaling_params!$C$11-scaling_params!$B$11))))/3</f>
        <v>0.678726251</v>
      </c>
      <c r="AA3655" s="15">
        <f>(MAX(0,MIN(1,1-(Q3655-scaling_params!$B$8)/(scaling_params!$C$8-scaling_params!$B$8)))+MAX(0,MIN(1,(R3655-scaling_params!$B$9)/(scaling_params!$C$9-scaling_params!$B$9)))+MAX(0,MIN(1,(S3655-scaling_params!$B$10)/(scaling_params!$C$10-scaling_params!$B$10))))/3</f>
        <v>0.6372718247</v>
      </c>
      <c r="AB3655" s="15">
        <f>(MAX(0,MIN(1,(U3655-scaling_params!$B$12)/(scaling_params!$C$12-scaling_params!$B$12)))+MAX(0,MIN(1,(V3655-scaling_params!$B$13)/(scaling_params!$C$13-scaling_params!$B$13))))/2</f>
        <v>0.6272727273</v>
      </c>
      <c r="AC3655" s="13">
        <f>(scaling_params!$G$2*X3655+scaling_params!$G$3*Y3655+scaling_params!$G$4*Z3655+scaling_params!$G$5*AA3655+scaling_params!$G$6*AB3655)*100</f>
        <v>66.91081387</v>
      </c>
      <c r="AD3655" s="11" t="s">
        <v>684</v>
      </c>
      <c r="AE3655" s="11">
        <f t="shared" si="2"/>
        <v>1</v>
      </c>
    </row>
    <row r="3656" ht="15.75" customHeight="1">
      <c r="A3656" s="11" t="s">
        <v>1014</v>
      </c>
      <c r="B3656" s="11" t="s">
        <v>987</v>
      </c>
      <c r="C3656" s="11" t="s">
        <v>267</v>
      </c>
      <c r="D3656" s="11" t="s">
        <v>170</v>
      </c>
      <c r="E3656" s="12">
        <v>2024.0</v>
      </c>
      <c r="F3656" s="11" t="s">
        <v>166</v>
      </c>
      <c r="G3656" s="11" t="s">
        <v>167</v>
      </c>
      <c r="H3656" s="11">
        <v>3.0</v>
      </c>
      <c r="I3656" s="13">
        <v>11.9</v>
      </c>
      <c r="J3656" s="11">
        <v>0.0</v>
      </c>
      <c r="K3656" s="13">
        <v>2.9</v>
      </c>
      <c r="L3656" s="13">
        <v>7.3</v>
      </c>
      <c r="M3656" s="11">
        <v>23.0</v>
      </c>
      <c r="N3656" s="14">
        <v>0.83</v>
      </c>
      <c r="O3656" s="13">
        <v>74.8</v>
      </c>
      <c r="P3656" s="13">
        <v>6.3</v>
      </c>
      <c r="Q3656" s="13">
        <v>12.8</v>
      </c>
      <c r="R3656" s="13">
        <v>15.4</v>
      </c>
      <c r="S3656" s="13">
        <v>4.3</v>
      </c>
      <c r="T3656" s="13">
        <v>4.3</v>
      </c>
      <c r="U3656" s="13">
        <v>2.1</v>
      </c>
      <c r="V3656" s="13">
        <v>73.3</v>
      </c>
      <c r="W3656" s="11" t="str">
        <f t="shared" si="1"/>
        <v>Benchmark|Santander|Risk|2024</v>
      </c>
      <c r="X3656" s="15">
        <f>(MAX(0,MIN(1,1-(K3656-scaling_params!$B$2)/(scaling_params!$C$2-scaling_params!$B$2)))+MAX(0,MIN(1,(L3656-scaling_params!$B$3)/(scaling_params!$C$3-scaling_params!$B$3))))/2</f>
        <v>0.4995098039</v>
      </c>
      <c r="Y3656" s="15">
        <f>(MAX(0,MIN(1,(M3656-scaling_params!$B$4)/(scaling_params!$C$4-scaling_params!$B$4)))+MAX(0,MIN(1,(N3656-scaling_params!$B$5)/(scaling_params!$C$5-scaling_params!$B$5))))/2</f>
        <v>0.6583333333</v>
      </c>
      <c r="Z3656" s="15">
        <f>(MAX(0,MIN(1,(O3656-scaling_params!$B$6)/(scaling_params!$C$6-scaling_params!$B$6)))+MAX(0,MIN(1,1-(P3656-scaling_params!$B$7)/(scaling_params!$C$7-scaling_params!$B$7)))+MAX(0,MIN(1,(T3656-scaling_params!$B$11)/(scaling_params!$C$11-scaling_params!$B$11))))/3</f>
        <v>0.8282579609</v>
      </c>
      <c r="AA3656" s="15">
        <f>(MAX(0,MIN(1,1-(Q3656-scaling_params!$B$8)/(scaling_params!$C$8-scaling_params!$B$8)))+MAX(0,MIN(1,(R3656-scaling_params!$B$9)/(scaling_params!$C$9-scaling_params!$B$9)))+MAX(0,MIN(1,(S3656-scaling_params!$B$10)/(scaling_params!$C$10-scaling_params!$B$10))))/3</f>
        <v>0.7635551344</v>
      </c>
      <c r="AB3656" s="15">
        <f>(MAX(0,MIN(1,(U3656-scaling_params!$B$12)/(scaling_params!$C$12-scaling_params!$B$12)))+MAX(0,MIN(1,(V3656-scaling_params!$B$13)/(scaling_params!$C$13-scaling_params!$B$13))))/2</f>
        <v>0.5468181818</v>
      </c>
      <c r="AC3656" s="13">
        <f>(scaling_params!$G$2*X3656+scaling_params!$G$3*Y3656+scaling_params!$G$4*Z3656+scaling_params!$G$5*AA3656+scaling_params!$G$6*AB3656)*100</f>
        <v>66.56440072</v>
      </c>
      <c r="AD3656" s="11" t="s">
        <v>684</v>
      </c>
      <c r="AE3656" s="11">
        <f t="shared" si="2"/>
        <v>1</v>
      </c>
    </row>
    <row r="3657" ht="15.75" customHeight="1">
      <c r="A3657" s="11" t="s">
        <v>1014</v>
      </c>
      <c r="B3657" s="11" t="s">
        <v>987</v>
      </c>
      <c r="C3657" s="11" t="s">
        <v>267</v>
      </c>
      <c r="D3657" s="11" t="s">
        <v>170</v>
      </c>
      <c r="E3657" s="12">
        <v>2025.0</v>
      </c>
      <c r="F3657" s="11" t="s">
        <v>166</v>
      </c>
      <c r="G3657" s="11" t="s">
        <v>167</v>
      </c>
      <c r="H3657" s="11">
        <v>3.0</v>
      </c>
      <c r="I3657" s="13">
        <v>11.4</v>
      </c>
      <c r="J3657" s="11">
        <v>0.0</v>
      </c>
      <c r="K3657" s="13">
        <v>1.4</v>
      </c>
      <c r="L3657" s="13">
        <v>8.2</v>
      </c>
      <c r="M3657" s="11">
        <v>19.0</v>
      </c>
      <c r="N3657" s="14">
        <v>0.77</v>
      </c>
      <c r="O3657" s="13">
        <v>73.6</v>
      </c>
      <c r="P3657" s="13">
        <v>7.0</v>
      </c>
      <c r="Q3657" s="13">
        <v>15.4</v>
      </c>
      <c r="R3657" s="13">
        <v>16.6</v>
      </c>
      <c r="S3657" s="13">
        <v>3.8</v>
      </c>
      <c r="T3657" s="13">
        <v>3.7</v>
      </c>
      <c r="U3657" s="13">
        <v>2.4</v>
      </c>
      <c r="V3657" s="13">
        <v>75.6</v>
      </c>
      <c r="W3657" s="11" t="str">
        <f t="shared" si="1"/>
        <v>Benchmark|Santander|Risk|2025</v>
      </c>
      <c r="X3657" s="15">
        <f>(MAX(0,MIN(1,1-(K3657-scaling_params!$B$2)/(scaling_params!$C$2-scaling_params!$B$2)))+MAX(0,MIN(1,(L3657-scaling_params!$B$3)/(scaling_params!$C$3-scaling_params!$B$3))))/2</f>
        <v>0.8156862745</v>
      </c>
      <c r="Y3657" s="15">
        <f>(MAX(0,MIN(1,(M3657-scaling_params!$B$4)/(scaling_params!$C$4-scaling_params!$B$4)))+MAX(0,MIN(1,(N3657-scaling_params!$B$5)/(scaling_params!$C$5-scaling_params!$B$5))))/2</f>
        <v>0.5642857143</v>
      </c>
      <c r="Z3657" s="15">
        <f>(MAX(0,MIN(1,(O3657-scaling_params!$B$6)/(scaling_params!$C$6-scaling_params!$B$6)))+MAX(0,MIN(1,1-(P3657-scaling_params!$B$7)/(scaling_params!$C$7-scaling_params!$B$7)))+MAX(0,MIN(1,(T3657-scaling_params!$B$11)/(scaling_params!$C$11-scaling_params!$B$11))))/3</f>
        <v>0.6882500605</v>
      </c>
      <c r="AA3657" s="15">
        <f>(MAX(0,MIN(1,1-(Q3657-scaling_params!$B$8)/(scaling_params!$C$8-scaling_params!$B$8)))+MAX(0,MIN(1,(R3657-scaling_params!$B$9)/(scaling_params!$C$9-scaling_params!$B$9)))+MAX(0,MIN(1,(S3657-scaling_params!$B$10)/(scaling_params!$C$10-scaling_params!$B$10))))/3</f>
        <v>0.6666835894</v>
      </c>
      <c r="AB3657" s="15">
        <f>(MAX(0,MIN(1,(U3657-scaling_params!$B$12)/(scaling_params!$C$12-scaling_params!$B$12)))+MAX(0,MIN(1,(V3657-scaling_params!$B$13)/(scaling_params!$C$13-scaling_params!$B$13))))/2</f>
        <v>0.6427272727</v>
      </c>
      <c r="AC3657" s="13">
        <f>(scaling_params!$G$2*X3657+scaling_params!$G$3*Y3657+scaling_params!$G$4*Z3657+scaling_params!$G$5*AA3657+scaling_params!$G$6*AB3657)*100</f>
        <v>67.92103115</v>
      </c>
      <c r="AD3657" s="11" t="s">
        <v>684</v>
      </c>
      <c r="AE3657" s="11">
        <f t="shared" si="2"/>
        <v>1</v>
      </c>
    </row>
    <row r="3658" ht="15.75" customHeight="1">
      <c r="A3658" s="11" t="s">
        <v>1015</v>
      </c>
      <c r="B3658" s="11" t="s">
        <v>987</v>
      </c>
      <c r="C3658" s="11" t="s">
        <v>267</v>
      </c>
      <c r="D3658" s="11" t="s">
        <v>177</v>
      </c>
      <c r="E3658" s="12">
        <v>2024.0</v>
      </c>
      <c r="F3658" s="11" t="s">
        <v>166</v>
      </c>
      <c r="G3658" s="11" t="s">
        <v>175</v>
      </c>
      <c r="H3658" s="11">
        <v>2.0</v>
      </c>
      <c r="I3658" s="13">
        <v>11.9</v>
      </c>
      <c r="J3658" s="11">
        <v>0.0</v>
      </c>
      <c r="K3658" s="13">
        <v>1.1</v>
      </c>
      <c r="L3658" s="13">
        <v>8.3</v>
      </c>
      <c r="M3658" s="11">
        <v>21.0</v>
      </c>
      <c r="N3658" s="14">
        <v>0.89</v>
      </c>
      <c r="O3658" s="13">
        <v>76.8</v>
      </c>
      <c r="P3658" s="13">
        <v>6.3</v>
      </c>
      <c r="Q3658" s="13">
        <v>14.5</v>
      </c>
      <c r="R3658" s="13">
        <v>14.7</v>
      </c>
      <c r="S3658" s="13">
        <v>3.9</v>
      </c>
      <c r="T3658" s="13">
        <v>4.0</v>
      </c>
      <c r="U3658" s="13">
        <v>2.7</v>
      </c>
      <c r="V3658" s="13">
        <v>80.9</v>
      </c>
      <c r="W3658" s="11" t="str">
        <f t="shared" si="1"/>
        <v>Benchmark|Santander|Retail|2024</v>
      </c>
      <c r="X3658" s="15">
        <f>(MAX(0,MIN(1,1-(K3658-scaling_params!$B$2)/(scaling_params!$C$2-scaling_params!$B$2)))+MAX(0,MIN(1,(L3658-scaling_params!$B$3)/(scaling_params!$C$3-scaling_params!$B$3))))/2</f>
        <v>0.8730392157</v>
      </c>
      <c r="Y3658" s="15">
        <f>(MAX(0,MIN(1,(M3658-scaling_params!$B$4)/(scaling_params!$C$4-scaling_params!$B$4)))+MAX(0,MIN(1,(N3658-scaling_params!$B$5)/(scaling_params!$C$5-scaling_params!$B$5))))/2</f>
        <v>0.7238095238</v>
      </c>
      <c r="Z3658" s="15">
        <f>(MAX(0,MIN(1,(O3658-scaling_params!$B$6)/(scaling_params!$C$6-scaling_params!$B$6)))+MAX(0,MIN(1,1-(P3658-scaling_params!$B$7)/(scaling_params!$C$7-scaling_params!$B$7)))+MAX(0,MIN(1,(T3658-scaling_params!$B$11)/(scaling_params!$C$11-scaling_params!$B$11))))/3</f>
        <v>0.8326898327</v>
      </c>
      <c r="AA3658" s="15">
        <f>(MAX(0,MIN(1,1-(Q3658-scaling_params!$B$8)/(scaling_params!$C$8-scaling_params!$B$8)))+MAX(0,MIN(1,(R3658-scaling_params!$B$9)/(scaling_params!$C$9-scaling_params!$B$9)))+MAX(0,MIN(1,(S3658-scaling_params!$B$10)/(scaling_params!$C$10-scaling_params!$B$10))))/3</f>
        <v>0.6304096437</v>
      </c>
      <c r="AB3658" s="15">
        <f>(MAX(0,MIN(1,(U3658-scaling_params!$B$12)/(scaling_params!$C$12-scaling_params!$B$12)))+MAX(0,MIN(1,(V3658-scaling_params!$B$13)/(scaling_params!$C$13-scaling_params!$B$13))))/2</f>
        <v>0.7659090909</v>
      </c>
      <c r="AC3658" s="13">
        <f>(scaling_params!$G$2*X3658+scaling_params!$G$3*Y3658+scaling_params!$G$4*Z3658+scaling_params!$G$5*AA3658+scaling_params!$G$6*AB3658)*100</f>
        <v>77.22709345</v>
      </c>
      <c r="AD3658" s="11" t="s">
        <v>684</v>
      </c>
      <c r="AE3658" s="11">
        <f t="shared" si="2"/>
        <v>1</v>
      </c>
    </row>
    <row r="3659" ht="15.75" customHeight="1">
      <c r="A3659" s="11" t="s">
        <v>1015</v>
      </c>
      <c r="B3659" s="11" t="s">
        <v>987</v>
      </c>
      <c r="C3659" s="11" t="s">
        <v>267</v>
      </c>
      <c r="D3659" s="11" t="s">
        <v>177</v>
      </c>
      <c r="E3659" s="12">
        <v>2025.0</v>
      </c>
      <c r="F3659" s="11" t="s">
        <v>166</v>
      </c>
      <c r="G3659" s="11" t="s">
        <v>175</v>
      </c>
      <c r="H3659" s="11">
        <v>2.0</v>
      </c>
      <c r="I3659" s="13">
        <v>11.4</v>
      </c>
      <c r="J3659" s="11">
        <v>0.0</v>
      </c>
      <c r="K3659" s="13">
        <v>1.3</v>
      </c>
      <c r="L3659" s="13">
        <v>8.7</v>
      </c>
      <c r="M3659" s="11">
        <v>21.0</v>
      </c>
      <c r="N3659" s="14">
        <v>0.9</v>
      </c>
      <c r="O3659" s="13">
        <v>76.6</v>
      </c>
      <c r="P3659" s="13">
        <v>7.2</v>
      </c>
      <c r="Q3659" s="13">
        <v>11.6</v>
      </c>
      <c r="R3659" s="13">
        <v>14.3</v>
      </c>
      <c r="S3659" s="13">
        <v>3.9</v>
      </c>
      <c r="T3659" s="13">
        <v>4.6</v>
      </c>
      <c r="U3659" s="13">
        <v>2.6</v>
      </c>
      <c r="V3659" s="13">
        <v>75.6</v>
      </c>
      <c r="W3659" s="11" t="str">
        <f t="shared" si="1"/>
        <v>Benchmark|Santander|Retail|2025</v>
      </c>
      <c r="X3659" s="15">
        <f>(MAX(0,MIN(1,1-(K3659-scaling_params!$B$2)/(scaling_params!$C$2-scaling_params!$B$2)))+MAX(0,MIN(1,(L3659-scaling_params!$B$3)/(scaling_params!$C$3-scaling_params!$B$3))))/2</f>
        <v>0.8691176471</v>
      </c>
      <c r="Y3659" s="15">
        <f>(MAX(0,MIN(1,(M3659-scaling_params!$B$4)/(scaling_params!$C$4-scaling_params!$B$4)))+MAX(0,MIN(1,(N3659-scaling_params!$B$5)/(scaling_params!$C$5-scaling_params!$B$5))))/2</f>
        <v>0.7363095238</v>
      </c>
      <c r="Z3659" s="15">
        <f>(MAX(0,MIN(1,(O3659-scaling_params!$B$6)/(scaling_params!$C$6-scaling_params!$B$6)))+MAX(0,MIN(1,1-(P3659-scaling_params!$B$7)/(scaling_params!$C$7-scaling_params!$B$7)))+MAX(0,MIN(1,(T3659-scaling_params!$B$11)/(scaling_params!$C$11-scaling_params!$B$11))))/3</f>
        <v>0.8054512787</v>
      </c>
      <c r="AA3659" s="15">
        <f>(MAX(0,MIN(1,1-(Q3659-scaling_params!$B$8)/(scaling_params!$C$8-scaling_params!$B$8)))+MAX(0,MIN(1,(R3659-scaling_params!$B$9)/(scaling_params!$C$9-scaling_params!$B$9)))+MAX(0,MIN(1,(S3659-scaling_params!$B$10)/(scaling_params!$C$10-scaling_params!$B$10))))/3</f>
        <v>0.7233804914</v>
      </c>
      <c r="AB3659" s="15">
        <f>(MAX(0,MIN(1,(U3659-scaling_params!$B$12)/(scaling_params!$C$12-scaling_params!$B$12)))+MAX(0,MIN(1,(V3659-scaling_params!$B$13)/(scaling_params!$C$13-scaling_params!$B$13))))/2</f>
        <v>0.6927272727</v>
      </c>
      <c r="AC3659" s="13">
        <f>(scaling_params!$G$2*X3659+scaling_params!$G$3*Y3659+scaling_params!$G$4*Z3659+scaling_params!$G$5*AA3659+scaling_params!$G$6*AB3659)*100</f>
        <v>77.56132203</v>
      </c>
      <c r="AD3659" s="11" t="s">
        <v>684</v>
      </c>
      <c r="AE3659" s="11">
        <f t="shared" si="2"/>
        <v>1</v>
      </c>
    </row>
    <row r="3660" ht="15.75" customHeight="1">
      <c r="A3660" s="11" t="s">
        <v>1016</v>
      </c>
      <c r="B3660" s="11" t="s">
        <v>987</v>
      </c>
      <c r="C3660" s="11" t="s">
        <v>267</v>
      </c>
      <c r="D3660" s="11" t="s">
        <v>177</v>
      </c>
      <c r="E3660" s="12">
        <v>2024.0</v>
      </c>
      <c r="F3660" s="11" t="s">
        <v>171</v>
      </c>
      <c r="G3660" s="11" t="s">
        <v>172</v>
      </c>
      <c r="H3660" s="11">
        <v>2.0</v>
      </c>
      <c r="I3660" s="13">
        <v>11.9</v>
      </c>
      <c r="J3660" s="11">
        <v>0.0</v>
      </c>
      <c r="K3660" s="13">
        <v>1.1</v>
      </c>
      <c r="L3660" s="13">
        <v>6.8</v>
      </c>
      <c r="M3660" s="11">
        <v>48.0</v>
      </c>
      <c r="N3660" s="14">
        <v>0.85</v>
      </c>
      <c r="O3660" s="13">
        <v>76.8</v>
      </c>
      <c r="P3660" s="13">
        <v>6.3</v>
      </c>
      <c r="Q3660" s="13">
        <v>14.5</v>
      </c>
      <c r="R3660" s="13">
        <v>14.7</v>
      </c>
      <c r="S3660" s="13">
        <v>3.8</v>
      </c>
      <c r="T3660" s="13">
        <v>3.8</v>
      </c>
      <c r="U3660" s="13">
        <v>2.7</v>
      </c>
      <c r="V3660" s="13">
        <v>88.5</v>
      </c>
      <c r="W3660" s="11" t="str">
        <f t="shared" si="1"/>
        <v>Benchmark|Santander|Retail|2024</v>
      </c>
      <c r="X3660" s="15">
        <f>(MAX(0,MIN(1,1-(K3660-scaling_params!$B$2)/(scaling_params!$C$2-scaling_params!$B$2)))+MAX(0,MIN(1,(L3660-scaling_params!$B$3)/(scaling_params!$C$3-scaling_params!$B$3))))/2</f>
        <v>0.762745098</v>
      </c>
      <c r="Y3660" s="15">
        <f>(MAX(0,MIN(1,(M3660-scaling_params!$B$4)/(scaling_params!$C$4-scaling_params!$B$4)))+MAX(0,MIN(1,(N3660-scaling_params!$B$5)/(scaling_params!$C$5-scaling_params!$B$5))))/2</f>
        <v>0.8023809524</v>
      </c>
      <c r="Z3660" s="15">
        <f>(MAX(0,MIN(1,(O3660-scaling_params!$B$6)/(scaling_params!$C$6-scaling_params!$B$6)))+MAX(0,MIN(1,1-(P3660-scaling_params!$B$7)/(scaling_params!$C$7-scaling_params!$B$7)))+MAX(0,MIN(1,(T3660-scaling_params!$B$11)/(scaling_params!$C$11-scaling_params!$B$11))))/3</f>
        <v>0.8136422136</v>
      </c>
      <c r="AA3660" s="15">
        <f>(MAX(0,MIN(1,1-(Q3660-scaling_params!$B$8)/(scaling_params!$C$8-scaling_params!$B$8)))+MAX(0,MIN(1,(R3660-scaling_params!$B$9)/(scaling_params!$C$9-scaling_params!$B$9)))+MAX(0,MIN(1,(S3660-scaling_params!$B$10)/(scaling_params!$C$10-scaling_params!$B$10))))/3</f>
        <v>0.6206057222</v>
      </c>
      <c r="AB3660" s="15">
        <f>(MAX(0,MIN(1,(U3660-scaling_params!$B$12)/(scaling_params!$C$12-scaling_params!$B$12)))+MAX(0,MIN(1,(V3660-scaling_params!$B$13)/(scaling_params!$C$13-scaling_params!$B$13))))/2</f>
        <v>0.835</v>
      </c>
      <c r="AC3660" s="13">
        <f>(scaling_params!$G$2*X3660+scaling_params!$G$3*Y3660+scaling_params!$G$4*Z3660+scaling_params!$G$5*AA3660+scaling_params!$G$6*AB3660)*100</f>
        <v>76.67671492</v>
      </c>
      <c r="AD3660" s="11" t="s">
        <v>684</v>
      </c>
      <c r="AE3660" s="11">
        <f t="shared" si="2"/>
        <v>1</v>
      </c>
    </row>
    <row r="3661" ht="15.75" customHeight="1">
      <c r="A3661" s="11" t="s">
        <v>1016</v>
      </c>
      <c r="B3661" s="11" t="s">
        <v>987</v>
      </c>
      <c r="C3661" s="11" t="s">
        <v>267</v>
      </c>
      <c r="D3661" s="11" t="s">
        <v>177</v>
      </c>
      <c r="E3661" s="12">
        <v>2025.0</v>
      </c>
      <c r="F3661" s="11" t="s">
        <v>171</v>
      </c>
      <c r="G3661" s="11" t="s">
        <v>172</v>
      </c>
      <c r="H3661" s="11">
        <v>2.0</v>
      </c>
      <c r="I3661" s="13">
        <v>11.4</v>
      </c>
      <c r="J3661" s="11">
        <v>0.0</v>
      </c>
      <c r="K3661" s="13">
        <v>1.3</v>
      </c>
      <c r="L3661" s="13">
        <v>8.9</v>
      </c>
      <c r="M3661" s="11">
        <v>30.0</v>
      </c>
      <c r="N3661" s="14">
        <v>0.89</v>
      </c>
      <c r="O3661" s="13">
        <v>76.6</v>
      </c>
      <c r="P3661" s="13">
        <v>7.2</v>
      </c>
      <c r="Q3661" s="13">
        <v>11.6</v>
      </c>
      <c r="R3661" s="13">
        <v>14.3</v>
      </c>
      <c r="S3661" s="13">
        <v>4.4</v>
      </c>
      <c r="T3661" s="13">
        <v>4.6</v>
      </c>
      <c r="U3661" s="13">
        <v>2.6</v>
      </c>
      <c r="V3661" s="13">
        <v>85.0</v>
      </c>
      <c r="W3661" s="11" t="str">
        <f t="shared" si="1"/>
        <v>Benchmark|Santander|Retail|2025</v>
      </c>
      <c r="X3661" s="15">
        <f>(MAX(0,MIN(1,1-(K3661-scaling_params!$B$2)/(scaling_params!$C$2-scaling_params!$B$2)))+MAX(0,MIN(1,(L3661-scaling_params!$B$3)/(scaling_params!$C$3-scaling_params!$B$3))))/2</f>
        <v>0.8838235294</v>
      </c>
      <c r="Y3661" s="15">
        <f>(MAX(0,MIN(1,(M3661-scaling_params!$B$4)/(scaling_params!$C$4-scaling_params!$B$4)))+MAX(0,MIN(1,(N3661-scaling_params!$B$5)/(scaling_params!$C$5-scaling_params!$B$5))))/2</f>
        <v>0.7666666667</v>
      </c>
      <c r="Z3661" s="15">
        <f>(MAX(0,MIN(1,(O3661-scaling_params!$B$6)/(scaling_params!$C$6-scaling_params!$B$6)))+MAX(0,MIN(1,1-(P3661-scaling_params!$B$7)/(scaling_params!$C$7-scaling_params!$B$7)))+MAX(0,MIN(1,(T3661-scaling_params!$B$11)/(scaling_params!$C$11-scaling_params!$B$11))))/3</f>
        <v>0.8054512787</v>
      </c>
      <c r="AA3661" s="15">
        <f>(MAX(0,MIN(1,1-(Q3661-scaling_params!$B$8)/(scaling_params!$C$8-scaling_params!$B$8)))+MAX(0,MIN(1,(R3661-scaling_params!$B$9)/(scaling_params!$C$9-scaling_params!$B$9)))+MAX(0,MIN(1,(S3661-scaling_params!$B$10)/(scaling_params!$C$10-scaling_params!$B$10))))/3</f>
        <v>0.7724000993</v>
      </c>
      <c r="AB3661" s="15">
        <f>(MAX(0,MIN(1,(U3661-scaling_params!$B$12)/(scaling_params!$C$12-scaling_params!$B$12)))+MAX(0,MIN(1,(V3661-scaling_params!$B$13)/(scaling_params!$C$13-scaling_params!$B$13))))/2</f>
        <v>0.7781818182</v>
      </c>
      <c r="AC3661" s="13">
        <f>(scaling_params!$G$2*X3661+scaling_params!$G$3*Y3661+scaling_params!$G$4*Z3661+scaling_params!$G$5*AA3661+scaling_params!$G$6*AB3661)*100</f>
        <v>80.49141186</v>
      </c>
      <c r="AD3661" s="11" t="s">
        <v>684</v>
      </c>
      <c r="AE3661" s="11">
        <f t="shared" si="2"/>
        <v>1</v>
      </c>
    </row>
    <row r="3662" ht="15.75" customHeight="1">
      <c r="A3662" s="11" t="s">
        <v>1017</v>
      </c>
      <c r="B3662" s="11" t="s">
        <v>987</v>
      </c>
      <c r="C3662" s="11" t="s">
        <v>267</v>
      </c>
      <c r="D3662" s="11" t="s">
        <v>170</v>
      </c>
      <c r="E3662" s="12">
        <v>2024.0</v>
      </c>
      <c r="F3662" s="11" t="s">
        <v>166</v>
      </c>
      <c r="G3662" s="11" t="s">
        <v>175</v>
      </c>
      <c r="H3662" s="11">
        <v>4.0</v>
      </c>
      <c r="I3662" s="13">
        <v>11.9</v>
      </c>
      <c r="J3662" s="11">
        <v>0.0</v>
      </c>
      <c r="K3662" s="13">
        <v>2.9</v>
      </c>
      <c r="L3662" s="13">
        <v>7.4</v>
      </c>
      <c r="M3662" s="11">
        <v>6.0</v>
      </c>
      <c r="N3662" s="14">
        <v>0.75</v>
      </c>
      <c r="O3662" s="13">
        <v>74.8</v>
      </c>
      <c r="P3662" s="13">
        <v>6.3</v>
      </c>
      <c r="Q3662" s="13">
        <v>12.8</v>
      </c>
      <c r="R3662" s="13">
        <v>15.4</v>
      </c>
      <c r="S3662" s="13">
        <v>3.2</v>
      </c>
      <c r="T3662" s="13">
        <v>3.4</v>
      </c>
      <c r="U3662" s="13">
        <v>2.1</v>
      </c>
      <c r="V3662" s="13">
        <v>66.8</v>
      </c>
      <c r="W3662" s="11" t="str">
        <f t="shared" si="1"/>
        <v>Benchmark|Santander|Risk|2024</v>
      </c>
      <c r="X3662" s="15">
        <f>(MAX(0,MIN(1,1-(K3662-scaling_params!$B$2)/(scaling_params!$C$2-scaling_params!$B$2)))+MAX(0,MIN(1,(L3662-scaling_params!$B$3)/(scaling_params!$C$3-scaling_params!$B$3))))/2</f>
        <v>0.5068627451</v>
      </c>
      <c r="Y3662" s="15">
        <f>(MAX(0,MIN(1,(M3662-scaling_params!$B$4)/(scaling_params!$C$4-scaling_params!$B$4)))+MAX(0,MIN(1,(N3662-scaling_params!$B$5)/(scaling_params!$C$5-scaling_params!$B$5))))/2</f>
        <v>0.4773809524</v>
      </c>
      <c r="Z3662" s="15">
        <f>(MAX(0,MIN(1,(O3662-scaling_params!$B$6)/(scaling_params!$C$6-scaling_params!$B$6)))+MAX(0,MIN(1,1-(P3662-scaling_params!$B$7)/(scaling_params!$C$7-scaling_params!$B$7)))+MAX(0,MIN(1,(T3662-scaling_params!$B$11)/(scaling_params!$C$11-scaling_params!$B$11))))/3</f>
        <v>0.7425436752</v>
      </c>
      <c r="AA3662" s="15">
        <f>(MAX(0,MIN(1,1-(Q3662-scaling_params!$B$8)/(scaling_params!$C$8-scaling_params!$B$8)))+MAX(0,MIN(1,(R3662-scaling_params!$B$9)/(scaling_params!$C$9-scaling_params!$B$9)))+MAX(0,MIN(1,(S3662-scaling_params!$B$10)/(scaling_params!$C$10-scaling_params!$B$10))))/3</f>
        <v>0.6557119971</v>
      </c>
      <c r="AB3662" s="15">
        <f>(MAX(0,MIN(1,(U3662-scaling_params!$B$12)/(scaling_params!$C$12-scaling_params!$B$12)))+MAX(0,MIN(1,(V3662-scaling_params!$B$13)/(scaling_params!$C$13-scaling_params!$B$13))))/2</f>
        <v>0.4877272727</v>
      </c>
      <c r="AC3662" s="13">
        <f>(scaling_params!$G$2*X3662+scaling_params!$G$3*Y3662+scaling_params!$G$4*Z3662+scaling_params!$G$5*AA3662+scaling_params!$G$6*AB3662)*100</f>
        <v>57.87521623</v>
      </c>
      <c r="AD3662" s="11" t="s">
        <v>684</v>
      </c>
      <c r="AE3662" s="11">
        <f t="shared" si="2"/>
        <v>1</v>
      </c>
    </row>
    <row r="3663" ht="15.75" customHeight="1">
      <c r="A3663" s="11" t="s">
        <v>1017</v>
      </c>
      <c r="B3663" s="11" t="s">
        <v>987</v>
      </c>
      <c r="C3663" s="11" t="s">
        <v>267</v>
      </c>
      <c r="D3663" s="11" t="s">
        <v>170</v>
      </c>
      <c r="E3663" s="12">
        <v>2025.0</v>
      </c>
      <c r="F3663" s="11" t="s">
        <v>166</v>
      </c>
      <c r="G3663" s="11" t="s">
        <v>175</v>
      </c>
      <c r="H3663" s="11">
        <v>4.0</v>
      </c>
      <c r="I3663" s="13">
        <v>11.4</v>
      </c>
      <c r="J3663" s="11">
        <v>0.0</v>
      </c>
      <c r="K3663" s="13">
        <v>1.4</v>
      </c>
      <c r="L3663" s="13">
        <v>6.3</v>
      </c>
      <c r="M3663" s="11">
        <v>6.0</v>
      </c>
      <c r="N3663" s="14">
        <v>0.82</v>
      </c>
      <c r="O3663" s="13">
        <v>73.6</v>
      </c>
      <c r="P3663" s="13">
        <v>7.0</v>
      </c>
      <c r="Q3663" s="13">
        <v>15.4</v>
      </c>
      <c r="R3663" s="13">
        <v>16.6</v>
      </c>
      <c r="S3663" s="13">
        <v>4.2</v>
      </c>
      <c r="T3663" s="13">
        <v>3.9</v>
      </c>
      <c r="U3663" s="13">
        <v>2.4</v>
      </c>
      <c r="V3663" s="13">
        <v>79.7</v>
      </c>
      <c r="W3663" s="11" t="str">
        <f t="shared" si="1"/>
        <v>Benchmark|Santander|Risk|2025</v>
      </c>
      <c r="X3663" s="15">
        <f>(MAX(0,MIN(1,1-(K3663-scaling_params!$B$2)/(scaling_params!$C$2-scaling_params!$B$2)))+MAX(0,MIN(1,(L3663-scaling_params!$B$3)/(scaling_params!$C$3-scaling_params!$B$3))))/2</f>
        <v>0.6759803922</v>
      </c>
      <c r="Y3663" s="15">
        <f>(MAX(0,MIN(1,(M3663-scaling_params!$B$4)/(scaling_params!$C$4-scaling_params!$B$4)))+MAX(0,MIN(1,(N3663-scaling_params!$B$5)/(scaling_params!$C$5-scaling_params!$B$5))))/2</f>
        <v>0.5648809524</v>
      </c>
      <c r="Z3663" s="15">
        <f>(MAX(0,MIN(1,(O3663-scaling_params!$B$6)/(scaling_params!$C$6-scaling_params!$B$6)))+MAX(0,MIN(1,1-(P3663-scaling_params!$B$7)/(scaling_params!$C$7-scaling_params!$B$7)))+MAX(0,MIN(1,(T3663-scaling_params!$B$11)/(scaling_params!$C$11-scaling_params!$B$11))))/3</f>
        <v>0.7072976796</v>
      </c>
      <c r="AA3663" s="15">
        <f>(MAX(0,MIN(1,1-(Q3663-scaling_params!$B$8)/(scaling_params!$C$8-scaling_params!$B$8)))+MAX(0,MIN(1,(R3663-scaling_params!$B$9)/(scaling_params!$C$9-scaling_params!$B$9)))+MAX(0,MIN(1,(S3663-scaling_params!$B$10)/(scaling_params!$C$10-scaling_params!$B$10))))/3</f>
        <v>0.7058992757</v>
      </c>
      <c r="AB3663" s="15">
        <f>(MAX(0,MIN(1,(U3663-scaling_params!$B$12)/(scaling_params!$C$12-scaling_params!$B$12)))+MAX(0,MIN(1,(V3663-scaling_params!$B$13)/(scaling_params!$C$13-scaling_params!$B$13))))/2</f>
        <v>0.68</v>
      </c>
      <c r="AC3663" s="13">
        <f>(scaling_params!$G$2*X3663+scaling_params!$G$3*Y3663+scaling_params!$G$4*Z3663+scaling_params!$G$5*AA3663+scaling_params!$G$6*AB3663)*100</f>
        <v>66.22956432</v>
      </c>
      <c r="AD3663" s="11" t="s">
        <v>684</v>
      </c>
      <c r="AE3663" s="11">
        <f t="shared" si="2"/>
        <v>1</v>
      </c>
    </row>
    <row r="3664" ht="15.75" customHeight="1">
      <c r="A3664" s="11" t="s">
        <v>1018</v>
      </c>
      <c r="B3664" s="11" t="s">
        <v>987</v>
      </c>
      <c r="C3664" s="11" t="s">
        <v>267</v>
      </c>
      <c r="D3664" s="11" t="s">
        <v>177</v>
      </c>
      <c r="E3664" s="12">
        <v>2024.0</v>
      </c>
      <c r="F3664" s="11" t="s">
        <v>171</v>
      </c>
      <c r="G3664" s="11" t="s">
        <v>184</v>
      </c>
      <c r="H3664" s="11">
        <v>5.0</v>
      </c>
      <c r="I3664" s="13">
        <v>11.9</v>
      </c>
      <c r="J3664" s="11">
        <v>0.0</v>
      </c>
      <c r="K3664" s="13">
        <v>1.1</v>
      </c>
      <c r="L3664" s="13">
        <v>6.5</v>
      </c>
      <c r="M3664" s="11">
        <v>4.0</v>
      </c>
      <c r="N3664" s="14">
        <v>0.78</v>
      </c>
      <c r="O3664" s="13">
        <v>76.8</v>
      </c>
      <c r="P3664" s="13">
        <v>6.3</v>
      </c>
      <c r="Q3664" s="13">
        <v>14.5</v>
      </c>
      <c r="R3664" s="13">
        <v>14.7</v>
      </c>
      <c r="S3664" s="13">
        <v>3.4</v>
      </c>
      <c r="T3664" s="13">
        <v>3.3</v>
      </c>
      <c r="U3664" s="13">
        <v>2.7</v>
      </c>
      <c r="V3664" s="13">
        <v>60.7</v>
      </c>
      <c r="W3664" s="11" t="str">
        <f t="shared" si="1"/>
        <v>Benchmark|Santander|Retail|2024</v>
      </c>
      <c r="X3664" s="15">
        <f>(MAX(0,MIN(1,1-(K3664-scaling_params!$B$2)/(scaling_params!$C$2-scaling_params!$B$2)))+MAX(0,MIN(1,(L3664-scaling_params!$B$3)/(scaling_params!$C$3-scaling_params!$B$3))))/2</f>
        <v>0.7406862745</v>
      </c>
      <c r="Y3664" s="15">
        <f>(MAX(0,MIN(1,(M3664-scaling_params!$B$4)/(scaling_params!$C$4-scaling_params!$B$4)))+MAX(0,MIN(1,(N3664-scaling_params!$B$5)/(scaling_params!$C$5-scaling_params!$B$5))))/2</f>
        <v>0.5053571429</v>
      </c>
      <c r="Z3664" s="15">
        <f>(MAX(0,MIN(1,(O3664-scaling_params!$B$6)/(scaling_params!$C$6-scaling_params!$B$6)))+MAX(0,MIN(1,1-(P3664-scaling_params!$B$7)/(scaling_params!$C$7-scaling_params!$B$7)))+MAX(0,MIN(1,(T3664-scaling_params!$B$11)/(scaling_params!$C$11-scaling_params!$B$11))))/3</f>
        <v>0.766023166</v>
      </c>
      <c r="AA3664" s="15">
        <f>(MAX(0,MIN(1,1-(Q3664-scaling_params!$B$8)/(scaling_params!$C$8-scaling_params!$B$8)))+MAX(0,MIN(1,(R3664-scaling_params!$B$9)/(scaling_params!$C$9-scaling_params!$B$9)))+MAX(0,MIN(1,(S3664-scaling_params!$B$10)/(scaling_params!$C$10-scaling_params!$B$10))))/3</f>
        <v>0.5813900359</v>
      </c>
      <c r="AB3664" s="15">
        <f>(MAX(0,MIN(1,(U3664-scaling_params!$B$12)/(scaling_params!$C$12-scaling_params!$B$12)))+MAX(0,MIN(1,(V3664-scaling_params!$B$13)/(scaling_params!$C$13-scaling_params!$B$13))))/2</f>
        <v>0.5822727273</v>
      </c>
      <c r="AC3664" s="13">
        <f>(scaling_params!$G$2*X3664+scaling_params!$G$3*Y3664+scaling_params!$G$4*Z3664+scaling_params!$G$5*AA3664+scaling_params!$G$6*AB3664)*100</f>
        <v>64.38684752</v>
      </c>
      <c r="AD3664" s="11" t="s">
        <v>684</v>
      </c>
      <c r="AE3664" s="11">
        <f t="shared" si="2"/>
        <v>1</v>
      </c>
    </row>
    <row r="3665" ht="15.75" customHeight="1">
      <c r="A3665" s="11" t="s">
        <v>1018</v>
      </c>
      <c r="B3665" s="11" t="s">
        <v>987</v>
      </c>
      <c r="C3665" s="11" t="s">
        <v>267</v>
      </c>
      <c r="D3665" s="11" t="s">
        <v>177</v>
      </c>
      <c r="E3665" s="12">
        <v>2025.0</v>
      </c>
      <c r="F3665" s="11" t="s">
        <v>171</v>
      </c>
      <c r="G3665" s="11" t="s">
        <v>184</v>
      </c>
      <c r="H3665" s="11">
        <v>5.0</v>
      </c>
      <c r="I3665" s="13">
        <v>11.4</v>
      </c>
      <c r="J3665" s="11">
        <v>0.0</v>
      </c>
      <c r="K3665" s="13">
        <v>1.3</v>
      </c>
      <c r="L3665" s="13">
        <v>7.2</v>
      </c>
      <c r="M3665" s="11">
        <v>19.0</v>
      </c>
      <c r="N3665" s="14">
        <v>0.81</v>
      </c>
      <c r="O3665" s="13">
        <v>76.6</v>
      </c>
      <c r="P3665" s="13">
        <v>7.2</v>
      </c>
      <c r="Q3665" s="13">
        <v>11.6</v>
      </c>
      <c r="R3665" s="13">
        <v>14.3</v>
      </c>
      <c r="S3665" s="13">
        <v>3.5</v>
      </c>
      <c r="T3665" s="13">
        <v>3.4</v>
      </c>
      <c r="U3665" s="13">
        <v>2.6</v>
      </c>
      <c r="V3665" s="13">
        <v>75.9</v>
      </c>
      <c r="W3665" s="11" t="str">
        <f t="shared" si="1"/>
        <v>Benchmark|Santander|Retail|2025</v>
      </c>
      <c r="X3665" s="15">
        <f>(MAX(0,MIN(1,1-(K3665-scaling_params!$B$2)/(scaling_params!$C$2-scaling_params!$B$2)))+MAX(0,MIN(1,(L3665-scaling_params!$B$3)/(scaling_params!$C$3-scaling_params!$B$3))))/2</f>
        <v>0.7588235294</v>
      </c>
      <c r="Y3665" s="15">
        <f>(MAX(0,MIN(1,(M3665-scaling_params!$B$4)/(scaling_params!$C$4-scaling_params!$B$4)))+MAX(0,MIN(1,(N3665-scaling_params!$B$5)/(scaling_params!$C$5-scaling_params!$B$5))))/2</f>
        <v>0.6142857143</v>
      </c>
      <c r="Z3665" s="15">
        <f>(MAX(0,MIN(1,(O3665-scaling_params!$B$6)/(scaling_params!$C$6-scaling_params!$B$6)))+MAX(0,MIN(1,1-(P3665-scaling_params!$B$7)/(scaling_params!$C$7-scaling_params!$B$7)))+MAX(0,MIN(1,(T3665-scaling_params!$B$11)/(scaling_params!$C$11-scaling_params!$B$11))))/3</f>
        <v>0.6911655644</v>
      </c>
      <c r="AA3665" s="15">
        <f>(MAX(0,MIN(1,1-(Q3665-scaling_params!$B$8)/(scaling_params!$C$8-scaling_params!$B$8)))+MAX(0,MIN(1,(R3665-scaling_params!$B$9)/(scaling_params!$C$9-scaling_params!$B$9)))+MAX(0,MIN(1,(S3665-scaling_params!$B$10)/(scaling_params!$C$10-scaling_params!$B$10))))/3</f>
        <v>0.6841648052</v>
      </c>
      <c r="AB3665" s="15">
        <f>(MAX(0,MIN(1,(U3665-scaling_params!$B$12)/(scaling_params!$C$12-scaling_params!$B$12)))+MAX(0,MIN(1,(V3665-scaling_params!$B$13)/(scaling_params!$C$13-scaling_params!$B$13))))/2</f>
        <v>0.6954545455</v>
      </c>
      <c r="AC3665" s="13">
        <f>(scaling_params!$G$2*X3665+scaling_params!$G$3*Y3665+scaling_params!$G$4*Z3665+scaling_params!$G$5*AA3665+scaling_params!$G$6*AB3665)*100</f>
        <v>68.7581222</v>
      </c>
      <c r="AD3665" s="11" t="s">
        <v>684</v>
      </c>
      <c r="AE3665" s="11">
        <f t="shared" si="2"/>
        <v>1</v>
      </c>
    </row>
    <row r="3666" ht="15.75" customHeight="1">
      <c r="A3666" s="11" t="s">
        <v>1019</v>
      </c>
      <c r="B3666" s="11" t="s">
        <v>987</v>
      </c>
      <c r="C3666" s="11" t="s">
        <v>328</v>
      </c>
      <c r="D3666" s="11" t="s">
        <v>177</v>
      </c>
      <c r="E3666" s="12">
        <v>2024.0</v>
      </c>
      <c r="F3666" s="11" t="s">
        <v>166</v>
      </c>
      <c r="G3666" s="11" t="s">
        <v>172</v>
      </c>
      <c r="H3666" s="11">
        <v>4.0</v>
      </c>
      <c r="I3666" s="13">
        <v>8.9</v>
      </c>
      <c r="J3666" s="11">
        <v>0.0</v>
      </c>
      <c r="K3666" s="13">
        <v>1.1</v>
      </c>
      <c r="L3666" s="13">
        <v>6.8</v>
      </c>
      <c r="M3666" s="11">
        <v>13.0</v>
      </c>
      <c r="N3666" s="14">
        <v>0.86</v>
      </c>
      <c r="O3666" s="13">
        <v>76.8</v>
      </c>
      <c r="P3666" s="13">
        <v>6.3</v>
      </c>
      <c r="Q3666" s="13">
        <v>14.5</v>
      </c>
      <c r="R3666" s="13">
        <v>14.7</v>
      </c>
      <c r="S3666" s="13">
        <v>4.0</v>
      </c>
      <c r="T3666" s="13">
        <v>3.7</v>
      </c>
      <c r="U3666" s="13">
        <v>2.7</v>
      </c>
      <c r="V3666" s="13">
        <v>77.9</v>
      </c>
      <c r="W3666" s="11" t="str">
        <f t="shared" si="1"/>
        <v>Benchmark|Santander|Retail|2024</v>
      </c>
      <c r="X3666" s="15">
        <f>(MAX(0,MIN(1,1-(K3666-scaling_params!$B$2)/(scaling_params!$C$2-scaling_params!$B$2)))+MAX(0,MIN(1,(L3666-scaling_params!$B$3)/(scaling_params!$C$3-scaling_params!$B$3))))/2</f>
        <v>0.762745098</v>
      </c>
      <c r="Y3666" s="15">
        <f>(MAX(0,MIN(1,(M3666-scaling_params!$B$4)/(scaling_params!$C$4-scaling_params!$B$4)))+MAX(0,MIN(1,(N3666-scaling_params!$B$5)/(scaling_params!$C$5-scaling_params!$B$5))))/2</f>
        <v>0.6482142857</v>
      </c>
      <c r="Z3666" s="15">
        <f>(MAX(0,MIN(1,(O3666-scaling_params!$B$6)/(scaling_params!$C$6-scaling_params!$B$6)))+MAX(0,MIN(1,1-(P3666-scaling_params!$B$7)/(scaling_params!$C$7-scaling_params!$B$7)))+MAX(0,MIN(1,(T3666-scaling_params!$B$11)/(scaling_params!$C$11-scaling_params!$B$11))))/3</f>
        <v>0.8041184041</v>
      </c>
      <c r="AA3666" s="15">
        <f>(MAX(0,MIN(1,1-(Q3666-scaling_params!$B$8)/(scaling_params!$C$8-scaling_params!$B$8)))+MAX(0,MIN(1,(R3666-scaling_params!$B$9)/(scaling_params!$C$9-scaling_params!$B$9)))+MAX(0,MIN(1,(S3666-scaling_params!$B$10)/(scaling_params!$C$10-scaling_params!$B$10))))/3</f>
        <v>0.6402135653</v>
      </c>
      <c r="AB3666" s="15">
        <f>(MAX(0,MIN(1,(U3666-scaling_params!$B$12)/(scaling_params!$C$12-scaling_params!$B$12)))+MAX(0,MIN(1,(V3666-scaling_params!$B$13)/(scaling_params!$C$13-scaling_params!$B$13))))/2</f>
        <v>0.7386363636</v>
      </c>
      <c r="AC3666" s="13">
        <f>(scaling_params!$G$2*X3666+scaling_params!$G$3*Y3666+scaling_params!$G$4*Z3666+scaling_params!$G$5*AA3666+scaling_params!$G$6*AB3666)*100</f>
        <v>72.03799585</v>
      </c>
      <c r="AD3666" s="11" t="s">
        <v>684</v>
      </c>
      <c r="AE3666" s="11">
        <f t="shared" si="2"/>
        <v>1</v>
      </c>
    </row>
    <row r="3667" ht="15.75" customHeight="1">
      <c r="A3667" s="11" t="s">
        <v>1019</v>
      </c>
      <c r="B3667" s="11" t="s">
        <v>987</v>
      </c>
      <c r="C3667" s="11" t="s">
        <v>328</v>
      </c>
      <c r="D3667" s="11" t="s">
        <v>177</v>
      </c>
      <c r="E3667" s="12">
        <v>2025.0</v>
      </c>
      <c r="F3667" s="11" t="s">
        <v>166</v>
      </c>
      <c r="G3667" s="11" t="s">
        <v>172</v>
      </c>
      <c r="H3667" s="11">
        <v>4.0</v>
      </c>
      <c r="I3667" s="13">
        <v>8.6</v>
      </c>
      <c r="J3667" s="11">
        <v>0.0</v>
      </c>
      <c r="K3667" s="13">
        <v>1.3</v>
      </c>
      <c r="L3667" s="13">
        <v>6.9</v>
      </c>
      <c r="M3667" s="11">
        <v>27.0</v>
      </c>
      <c r="N3667" s="14">
        <v>0.76</v>
      </c>
      <c r="O3667" s="13">
        <v>76.6</v>
      </c>
      <c r="P3667" s="13">
        <v>7.2</v>
      </c>
      <c r="Q3667" s="13">
        <v>11.6</v>
      </c>
      <c r="R3667" s="13">
        <v>14.3</v>
      </c>
      <c r="S3667" s="13">
        <v>4.0</v>
      </c>
      <c r="T3667" s="13">
        <v>4.0</v>
      </c>
      <c r="U3667" s="13">
        <v>2.6</v>
      </c>
      <c r="V3667" s="13">
        <v>78.3</v>
      </c>
      <c r="W3667" s="11" t="str">
        <f t="shared" si="1"/>
        <v>Benchmark|Santander|Retail|2025</v>
      </c>
      <c r="X3667" s="15">
        <f>(MAX(0,MIN(1,1-(K3667-scaling_params!$B$2)/(scaling_params!$C$2-scaling_params!$B$2)))+MAX(0,MIN(1,(L3667-scaling_params!$B$3)/(scaling_params!$C$3-scaling_params!$B$3))))/2</f>
        <v>0.7367647059</v>
      </c>
      <c r="Y3667" s="15">
        <f>(MAX(0,MIN(1,(M3667-scaling_params!$B$4)/(scaling_params!$C$4-scaling_params!$B$4)))+MAX(0,MIN(1,(N3667-scaling_params!$B$5)/(scaling_params!$C$5-scaling_params!$B$5))))/2</f>
        <v>0.5898809524</v>
      </c>
      <c r="Z3667" s="15">
        <f>(MAX(0,MIN(1,(O3667-scaling_params!$B$6)/(scaling_params!$C$6-scaling_params!$B$6)))+MAX(0,MIN(1,1-(P3667-scaling_params!$B$7)/(scaling_params!$C$7-scaling_params!$B$7)))+MAX(0,MIN(1,(T3667-scaling_params!$B$11)/(scaling_params!$C$11-scaling_params!$B$11))))/3</f>
        <v>0.7483084216</v>
      </c>
      <c r="AA3667" s="15">
        <f>(MAX(0,MIN(1,1-(Q3667-scaling_params!$B$8)/(scaling_params!$C$8-scaling_params!$B$8)))+MAX(0,MIN(1,(R3667-scaling_params!$B$9)/(scaling_params!$C$9-scaling_params!$B$9)))+MAX(0,MIN(1,(S3667-scaling_params!$B$10)/(scaling_params!$C$10-scaling_params!$B$10))))/3</f>
        <v>0.733184413</v>
      </c>
      <c r="AB3667" s="15">
        <f>(MAX(0,MIN(1,(U3667-scaling_params!$B$12)/(scaling_params!$C$12-scaling_params!$B$12)))+MAX(0,MIN(1,(V3667-scaling_params!$B$13)/(scaling_params!$C$13-scaling_params!$B$13))))/2</f>
        <v>0.7172727273</v>
      </c>
      <c r="AC3667" s="13">
        <f>(scaling_params!$G$2*X3667+scaling_params!$G$3*Y3667+scaling_params!$G$4*Z3667+scaling_params!$G$5*AA3667+scaling_params!$G$6*AB3667)*100</f>
        <v>70.12928473</v>
      </c>
      <c r="AD3667" s="11" t="s">
        <v>684</v>
      </c>
      <c r="AE3667" s="11">
        <f t="shared" si="2"/>
        <v>1</v>
      </c>
    </row>
    <row r="3668" ht="15.75" customHeight="1">
      <c r="A3668" s="11" t="s">
        <v>1020</v>
      </c>
      <c r="B3668" s="11" t="s">
        <v>987</v>
      </c>
      <c r="C3668" s="11" t="s">
        <v>328</v>
      </c>
      <c r="D3668" s="11" t="s">
        <v>181</v>
      </c>
      <c r="E3668" s="12">
        <v>2024.0</v>
      </c>
      <c r="F3668" s="11" t="s">
        <v>166</v>
      </c>
      <c r="G3668" s="11" t="s">
        <v>167</v>
      </c>
      <c r="H3668" s="11">
        <v>1.0</v>
      </c>
      <c r="I3668" s="13">
        <v>8.9</v>
      </c>
      <c r="J3668" s="11">
        <v>0.0</v>
      </c>
      <c r="K3668" s="13">
        <v>1.6</v>
      </c>
      <c r="L3668" s="13">
        <v>6.9</v>
      </c>
      <c r="M3668" s="11">
        <v>26.0</v>
      </c>
      <c r="N3668" s="14">
        <v>0.83</v>
      </c>
      <c r="O3668" s="13">
        <v>70.8</v>
      </c>
      <c r="P3668" s="13">
        <v>5.5</v>
      </c>
      <c r="Q3668" s="13">
        <v>12.6</v>
      </c>
      <c r="R3668" s="13">
        <v>16.6</v>
      </c>
      <c r="S3668" s="13">
        <v>4.4</v>
      </c>
      <c r="T3668" s="13">
        <v>4.3</v>
      </c>
      <c r="U3668" s="13">
        <v>2.8</v>
      </c>
      <c r="V3668" s="13">
        <v>84.5</v>
      </c>
      <c r="W3668" s="11" t="str">
        <f t="shared" si="1"/>
        <v>Benchmark|Santander|Corporate|2024</v>
      </c>
      <c r="X3668" s="15">
        <f>(MAX(0,MIN(1,1-(K3668-scaling_params!$B$2)/(scaling_params!$C$2-scaling_params!$B$2)))+MAX(0,MIN(1,(L3668-scaling_params!$B$3)/(scaling_params!$C$3-scaling_params!$B$3))))/2</f>
        <v>0.6867647059</v>
      </c>
      <c r="Y3668" s="15">
        <f>(MAX(0,MIN(1,(M3668-scaling_params!$B$4)/(scaling_params!$C$4-scaling_params!$B$4)))+MAX(0,MIN(1,(N3668-scaling_params!$B$5)/(scaling_params!$C$5-scaling_params!$B$5))))/2</f>
        <v>0.6726190476</v>
      </c>
      <c r="Z3668" s="15">
        <f>(MAX(0,MIN(1,(O3668-scaling_params!$B$6)/(scaling_params!$C$6-scaling_params!$B$6)))+MAX(0,MIN(1,1-(P3668-scaling_params!$B$7)/(scaling_params!$C$7-scaling_params!$B$7)))+MAX(0,MIN(1,(T3668-scaling_params!$B$11)/(scaling_params!$C$11-scaling_params!$B$11))))/3</f>
        <v>0.8343234323</v>
      </c>
      <c r="AA3668" s="15">
        <f>(MAX(0,MIN(1,1-(Q3668-scaling_params!$B$8)/(scaling_params!$C$8-scaling_params!$B$8)))+MAX(0,MIN(1,(R3668-scaling_params!$B$9)/(scaling_params!$C$9-scaling_params!$B$9)))+MAX(0,MIN(1,(S3668-scaling_params!$B$10)/(scaling_params!$C$10-scaling_params!$B$10))))/3</f>
        <v>0.8315677249</v>
      </c>
      <c r="AB3668" s="15">
        <f>(MAX(0,MIN(1,(U3668-scaling_params!$B$12)/(scaling_params!$C$12-scaling_params!$B$12)))+MAX(0,MIN(1,(V3668-scaling_params!$B$13)/(scaling_params!$C$13-scaling_params!$B$13))))/2</f>
        <v>0.8236363636</v>
      </c>
      <c r="AC3668" s="13">
        <f>(scaling_params!$G$2*X3668+scaling_params!$G$3*Y3668+scaling_params!$G$4*Z3668+scaling_params!$G$5*AA3668+scaling_params!$G$6*AB3668)*100</f>
        <v>75.90661992</v>
      </c>
      <c r="AD3668" s="11" t="s">
        <v>684</v>
      </c>
      <c r="AE3668" s="11">
        <f t="shared" si="2"/>
        <v>1</v>
      </c>
    </row>
    <row r="3669" ht="15.75" customHeight="1">
      <c r="A3669" s="11" t="s">
        <v>1020</v>
      </c>
      <c r="B3669" s="11" t="s">
        <v>987</v>
      </c>
      <c r="C3669" s="11" t="s">
        <v>328</v>
      </c>
      <c r="D3669" s="11" t="s">
        <v>181</v>
      </c>
      <c r="E3669" s="12">
        <v>2025.0</v>
      </c>
      <c r="F3669" s="11" t="s">
        <v>166</v>
      </c>
      <c r="G3669" s="11" t="s">
        <v>167</v>
      </c>
      <c r="H3669" s="11">
        <v>1.0</v>
      </c>
      <c r="I3669" s="13">
        <v>8.6</v>
      </c>
      <c r="J3669" s="11">
        <v>0.0</v>
      </c>
      <c r="K3669" s="13">
        <v>1.7</v>
      </c>
      <c r="L3669" s="13">
        <v>7.1</v>
      </c>
      <c r="M3669" s="11">
        <v>26.0</v>
      </c>
      <c r="N3669" s="14">
        <v>0.83</v>
      </c>
      <c r="O3669" s="13">
        <v>75.5</v>
      </c>
      <c r="P3669" s="13">
        <v>7.7</v>
      </c>
      <c r="Q3669" s="13">
        <v>12.3</v>
      </c>
      <c r="R3669" s="13">
        <v>15.9</v>
      </c>
      <c r="S3669" s="13">
        <v>4.3</v>
      </c>
      <c r="T3669" s="13">
        <v>4.3</v>
      </c>
      <c r="U3669" s="13">
        <v>2.3</v>
      </c>
      <c r="V3669" s="13">
        <v>78.4</v>
      </c>
      <c r="W3669" s="11" t="str">
        <f t="shared" si="1"/>
        <v>Benchmark|Santander|Corporate|2025</v>
      </c>
      <c r="X3669" s="15">
        <f>(MAX(0,MIN(1,1-(K3669-scaling_params!$B$2)/(scaling_params!$C$2-scaling_params!$B$2)))+MAX(0,MIN(1,(L3669-scaling_params!$B$3)/(scaling_params!$C$3-scaling_params!$B$3))))/2</f>
        <v>0.6848039216</v>
      </c>
      <c r="Y3669" s="15">
        <f>(MAX(0,MIN(1,(M3669-scaling_params!$B$4)/(scaling_params!$C$4-scaling_params!$B$4)))+MAX(0,MIN(1,(N3669-scaling_params!$B$5)/(scaling_params!$C$5-scaling_params!$B$5))))/2</f>
        <v>0.6726190476</v>
      </c>
      <c r="Z3669" s="15">
        <f>(MAX(0,MIN(1,(O3669-scaling_params!$B$6)/(scaling_params!$C$6-scaling_params!$B$6)))+MAX(0,MIN(1,1-(P3669-scaling_params!$B$7)/(scaling_params!$C$7-scaling_params!$B$7)))+MAX(0,MIN(1,(T3669-scaling_params!$B$11)/(scaling_params!$C$11-scaling_params!$B$11))))/3</f>
        <v>0.7136829899</v>
      </c>
      <c r="AA3669" s="15">
        <f>(MAX(0,MIN(1,1-(Q3669-scaling_params!$B$8)/(scaling_params!$C$8-scaling_params!$B$8)))+MAX(0,MIN(1,(R3669-scaling_params!$B$9)/(scaling_params!$C$9-scaling_params!$B$9)))+MAX(0,MIN(1,(S3669-scaling_params!$B$10)/(scaling_params!$C$10-scaling_params!$B$10))))/3</f>
        <v>0.8035915747</v>
      </c>
      <c r="AB3669" s="15">
        <f>(MAX(0,MIN(1,(U3669-scaling_params!$B$12)/(scaling_params!$C$12-scaling_params!$B$12)))+MAX(0,MIN(1,(V3669-scaling_params!$B$13)/(scaling_params!$C$13-scaling_params!$B$13))))/2</f>
        <v>0.6431818182</v>
      </c>
      <c r="AC3669" s="13">
        <f>(scaling_params!$G$2*X3669+scaling_params!$G$3*Y3669+scaling_params!$G$4*Z3669+scaling_params!$G$5*AA3669+scaling_params!$G$6*AB3669)*100</f>
        <v>70.40374721</v>
      </c>
      <c r="AD3669" s="11" t="s">
        <v>684</v>
      </c>
      <c r="AE3669" s="11">
        <f t="shared" si="2"/>
        <v>1</v>
      </c>
    </row>
    <row r="3670" ht="15.75" customHeight="1">
      <c r="A3670" s="11" t="s">
        <v>1021</v>
      </c>
      <c r="B3670" s="11" t="s">
        <v>987</v>
      </c>
      <c r="C3670" s="11" t="s">
        <v>328</v>
      </c>
      <c r="D3670" s="11" t="s">
        <v>165</v>
      </c>
      <c r="E3670" s="12">
        <v>2024.0</v>
      </c>
      <c r="F3670" s="11" t="s">
        <v>166</v>
      </c>
      <c r="G3670" s="11" t="s">
        <v>167</v>
      </c>
      <c r="H3670" s="11">
        <v>1.0</v>
      </c>
      <c r="I3670" s="13">
        <v>8.9</v>
      </c>
      <c r="J3670" s="11">
        <v>0.0</v>
      </c>
      <c r="K3670" s="13">
        <v>1.7</v>
      </c>
      <c r="L3670" s="13">
        <v>7.6</v>
      </c>
      <c r="M3670" s="11">
        <v>12.0</v>
      </c>
      <c r="N3670" s="14">
        <v>0.81</v>
      </c>
      <c r="O3670" s="13">
        <v>73.2</v>
      </c>
      <c r="P3670" s="13">
        <v>8.0</v>
      </c>
      <c r="Q3670" s="13">
        <v>15.9</v>
      </c>
      <c r="R3670" s="13">
        <v>14.5</v>
      </c>
      <c r="S3670" s="13">
        <v>4.1</v>
      </c>
      <c r="T3670" s="13">
        <v>3.9</v>
      </c>
      <c r="U3670" s="13">
        <v>1.9</v>
      </c>
      <c r="V3670" s="13">
        <v>72.9</v>
      </c>
      <c r="W3670" s="11" t="str">
        <f t="shared" si="1"/>
        <v>Benchmark|Santander|Operations|2024</v>
      </c>
      <c r="X3670" s="15">
        <f>(MAX(0,MIN(1,1-(K3670-scaling_params!$B$2)/(scaling_params!$C$2-scaling_params!$B$2)))+MAX(0,MIN(1,(L3670-scaling_params!$B$3)/(scaling_params!$C$3-scaling_params!$B$3))))/2</f>
        <v>0.7215686275</v>
      </c>
      <c r="Y3670" s="15">
        <f>(MAX(0,MIN(1,(M3670-scaling_params!$B$4)/(scaling_params!$C$4-scaling_params!$B$4)))+MAX(0,MIN(1,(N3670-scaling_params!$B$5)/(scaling_params!$C$5-scaling_params!$B$5))))/2</f>
        <v>0.580952381</v>
      </c>
      <c r="Z3670" s="15">
        <f>(MAX(0,MIN(1,(O3670-scaling_params!$B$6)/(scaling_params!$C$6-scaling_params!$B$6)))+MAX(0,MIN(1,1-(P3670-scaling_params!$B$7)/(scaling_params!$C$7-scaling_params!$B$7)))+MAX(0,MIN(1,(T3670-scaling_params!$B$11)/(scaling_params!$C$11-scaling_params!$B$11))))/3</f>
        <v>0.6106069294</v>
      </c>
      <c r="AA3670" s="15">
        <f>(MAX(0,MIN(1,1-(Q3670-scaling_params!$B$8)/(scaling_params!$C$8-scaling_params!$B$8)))+MAX(0,MIN(1,(R3670-scaling_params!$B$9)/(scaling_params!$C$9-scaling_params!$B$9)))+MAX(0,MIN(1,(S3670-scaling_params!$B$10)/(scaling_params!$C$10-scaling_params!$B$10))))/3</f>
        <v>0.5885483653</v>
      </c>
      <c r="AB3670" s="15">
        <f>(MAX(0,MIN(1,(U3670-scaling_params!$B$12)/(scaling_params!$C$12-scaling_params!$B$12)))+MAX(0,MIN(1,(V3670-scaling_params!$B$13)/(scaling_params!$C$13-scaling_params!$B$13))))/2</f>
        <v>0.4931818182</v>
      </c>
      <c r="AC3670" s="13">
        <f>(scaling_params!$G$2*X3670+scaling_params!$G$3*Y3670+scaling_params!$G$4*Z3670+scaling_params!$G$5*AA3670+scaling_params!$G$6*AB3670)*100</f>
        <v>61.13650322</v>
      </c>
      <c r="AD3670" s="11" t="s">
        <v>684</v>
      </c>
      <c r="AE3670" s="11">
        <f t="shared" si="2"/>
        <v>1</v>
      </c>
    </row>
    <row r="3671" ht="15.75" customHeight="1">
      <c r="A3671" s="11" t="s">
        <v>1021</v>
      </c>
      <c r="B3671" s="11" t="s">
        <v>987</v>
      </c>
      <c r="C3671" s="11" t="s">
        <v>328</v>
      </c>
      <c r="D3671" s="11" t="s">
        <v>165</v>
      </c>
      <c r="E3671" s="12">
        <v>2025.0</v>
      </c>
      <c r="F3671" s="11" t="s">
        <v>166</v>
      </c>
      <c r="G3671" s="11" t="s">
        <v>167</v>
      </c>
      <c r="H3671" s="11">
        <v>1.0</v>
      </c>
      <c r="I3671" s="13">
        <v>8.6</v>
      </c>
      <c r="J3671" s="11">
        <v>0.0</v>
      </c>
      <c r="K3671" s="13">
        <v>2.2</v>
      </c>
      <c r="L3671" s="13">
        <v>6.3</v>
      </c>
      <c r="M3671" s="11">
        <v>31.0</v>
      </c>
      <c r="N3671" s="14">
        <v>0.86</v>
      </c>
      <c r="O3671" s="13">
        <v>75.7</v>
      </c>
      <c r="P3671" s="13">
        <v>6.8</v>
      </c>
      <c r="Q3671" s="13">
        <v>14.0</v>
      </c>
      <c r="R3671" s="13">
        <v>13.8</v>
      </c>
      <c r="S3671" s="13">
        <v>3.7</v>
      </c>
      <c r="T3671" s="13">
        <v>3.7</v>
      </c>
      <c r="U3671" s="13">
        <v>3.0</v>
      </c>
      <c r="V3671" s="13">
        <v>75.1</v>
      </c>
      <c r="W3671" s="11" t="str">
        <f t="shared" si="1"/>
        <v>Benchmark|Santander|Operations|2025</v>
      </c>
      <c r="X3671" s="15">
        <f>(MAX(0,MIN(1,1-(K3671-scaling_params!$B$2)/(scaling_params!$C$2-scaling_params!$B$2)))+MAX(0,MIN(1,(L3671-scaling_params!$B$3)/(scaling_params!$C$3-scaling_params!$B$3))))/2</f>
        <v>0.5426470588</v>
      </c>
      <c r="Y3671" s="15">
        <f>(MAX(0,MIN(1,(M3671-scaling_params!$B$4)/(scaling_params!$C$4-scaling_params!$B$4)))+MAX(0,MIN(1,(N3671-scaling_params!$B$5)/(scaling_params!$C$5-scaling_params!$B$5))))/2</f>
        <v>0.7339285714</v>
      </c>
      <c r="Z3671" s="15">
        <f>(MAX(0,MIN(1,(O3671-scaling_params!$B$6)/(scaling_params!$C$6-scaling_params!$B$6)))+MAX(0,MIN(1,1-(P3671-scaling_params!$B$7)/(scaling_params!$C$7-scaling_params!$B$7)))+MAX(0,MIN(1,(T3671-scaling_params!$B$11)/(scaling_params!$C$11-scaling_params!$B$11))))/3</f>
        <v>0.7409215439</v>
      </c>
      <c r="AA3671" s="15">
        <f>(MAX(0,MIN(1,1-(Q3671-scaling_params!$B$8)/(scaling_params!$C$8-scaling_params!$B$8)))+MAX(0,MIN(1,(R3671-scaling_params!$B$9)/(scaling_params!$C$9-scaling_params!$B$9)))+MAX(0,MIN(1,(S3671-scaling_params!$B$10)/(scaling_params!$C$10-scaling_params!$B$10))))/3</f>
        <v>0.591766511</v>
      </c>
      <c r="AB3671" s="15">
        <f>(MAX(0,MIN(1,(U3671-scaling_params!$B$12)/(scaling_params!$C$12-scaling_params!$B$12)))+MAX(0,MIN(1,(V3671-scaling_params!$B$13)/(scaling_params!$C$13-scaling_params!$B$13))))/2</f>
        <v>0.7881818182</v>
      </c>
      <c r="AC3671" s="13">
        <f>(scaling_params!$G$2*X3671+scaling_params!$G$3*Y3671+scaling_params!$G$4*Z3671+scaling_params!$G$5*AA3671+scaling_params!$G$6*AB3671)*100</f>
        <v>67.12681964</v>
      </c>
      <c r="AD3671" s="11" t="s">
        <v>684</v>
      </c>
      <c r="AE3671" s="11">
        <f t="shared" si="2"/>
        <v>1</v>
      </c>
    </row>
    <row r="3672" ht="15.75" customHeight="1">
      <c r="A3672" s="11" t="s">
        <v>1022</v>
      </c>
      <c r="B3672" s="11" t="s">
        <v>987</v>
      </c>
      <c r="C3672" s="11" t="s">
        <v>328</v>
      </c>
      <c r="D3672" s="11" t="s">
        <v>170</v>
      </c>
      <c r="E3672" s="12">
        <v>2024.0</v>
      </c>
      <c r="F3672" s="11" t="s">
        <v>171</v>
      </c>
      <c r="G3672" s="11" t="s">
        <v>167</v>
      </c>
      <c r="H3672" s="11">
        <v>1.0</v>
      </c>
      <c r="I3672" s="13">
        <v>8.9</v>
      </c>
      <c r="J3672" s="11">
        <v>0.0</v>
      </c>
      <c r="K3672" s="13">
        <v>2.9</v>
      </c>
      <c r="L3672" s="13">
        <v>6.7</v>
      </c>
      <c r="M3672" s="11">
        <v>8.0</v>
      </c>
      <c r="N3672" s="14">
        <v>0.8</v>
      </c>
      <c r="O3672" s="13">
        <v>74.8</v>
      </c>
      <c r="P3672" s="13">
        <v>6.3</v>
      </c>
      <c r="Q3672" s="13">
        <v>12.8</v>
      </c>
      <c r="R3672" s="13">
        <v>15.4</v>
      </c>
      <c r="S3672" s="13">
        <v>2.8</v>
      </c>
      <c r="T3672" s="13">
        <v>3.1</v>
      </c>
      <c r="U3672" s="13">
        <v>2.1</v>
      </c>
      <c r="V3672" s="13">
        <v>74.2</v>
      </c>
      <c r="W3672" s="11" t="str">
        <f t="shared" si="1"/>
        <v>Benchmark|Santander|Risk|2024</v>
      </c>
      <c r="X3672" s="15">
        <f>(MAX(0,MIN(1,1-(K3672-scaling_params!$B$2)/(scaling_params!$C$2-scaling_params!$B$2)))+MAX(0,MIN(1,(L3672-scaling_params!$B$3)/(scaling_params!$C$3-scaling_params!$B$3))))/2</f>
        <v>0.4553921569</v>
      </c>
      <c r="Y3672" s="15">
        <f>(MAX(0,MIN(1,(M3672-scaling_params!$B$4)/(scaling_params!$C$4-scaling_params!$B$4)))+MAX(0,MIN(1,(N3672-scaling_params!$B$5)/(scaling_params!$C$5-scaling_params!$B$5))))/2</f>
        <v>0.5494047619</v>
      </c>
      <c r="Z3672" s="15">
        <f>(MAX(0,MIN(1,(O3672-scaling_params!$B$6)/(scaling_params!$C$6-scaling_params!$B$6)))+MAX(0,MIN(1,1-(P3672-scaling_params!$B$7)/(scaling_params!$C$7-scaling_params!$B$7)))+MAX(0,MIN(1,(T3672-scaling_params!$B$11)/(scaling_params!$C$11-scaling_params!$B$11))))/3</f>
        <v>0.7139722466</v>
      </c>
      <c r="AA3672" s="15">
        <f>(MAX(0,MIN(1,1-(Q3672-scaling_params!$B$8)/(scaling_params!$C$8-scaling_params!$B$8)))+MAX(0,MIN(1,(R3672-scaling_params!$B$9)/(scaling_params!$C$9-scaling_params!$B$9)))+MAX(0,MIN(1,(S3672-scaling_params!$B$10)/(scaling_params!$C$10-scaling_params!$B$10))))/3</f>
        <v>0.6164963108</v>
      </c>
      <c r="AB3672" s="15">
        <f>(MAX(0,MIN(1,(U3672-scaling_params!$B$12)/(scaling_params!$C$12-scaling_params!$B$12)))+MAX(0,MIN(1,(V3672-scaling_params!$B$13)/(scaling_params!$C$13-scaling_params!$B$13))))/2</f>
        <v>0.555</v>
      </c>
      <c r="AC3672" s="13">
        <f>(scaling_params!$G$2*X3672+scaling_params!$G$3*Y3672+scaling_params!$G$4*Z3672+scaling_params!$G$5*AA3672+scaling_params!$G$6*AB3672)*100</f>
        <v>57.79041046</v>
      </c>
      <c r="AD3672" s="11" t="s">
        <v>684</v>
      </c>
      <c r="AE3672" s="11">
        <f t="shared" si="2"/>
        <v>1</v>
      </c>
    </row>
    <row r="3673" ht="15.75" customHeight="1">
      <c r="A3673" s="11" t="s">
        <v>1022</v>
      </c>
      <c r="B3673" s="11" t="s">
        <v>987</v>
      </c>
      <c r="C3673" s="11" t="s">
        <v>328</v>
      </c>
      <c r="D3673" s="11" t="s">
        <v>170</v>
      </c>
      <c r="E3673" s="12">
        <v>2025.0</v>
      </c>
      <c r="F3673" s="11" t="s">
        <v>171</v>
      </c>
      <c r="G3673" s="11" t="s">
        <v>167</v>
      </c>
      <c r="H3673" s="11">
        <v>1.0</v>
      </c>
      <c r="I3673" s="13">
        <v>8.6</v>
      </c>
      <c r="J3673" s="11">
        <v>0.0</v>
      </c>
      <c r="K3673" s="13">
        <v>1.4</v>
      </c>
      <c r="L3673" s="13">
        <v>6.0</v>
      </c>
      <c r="M3673" s="11">
        <v>10.0</v>
      </c>
      <c r="N3673" s="14">
        <v>0.79</v>
      </c>
      <c r="O3673" s="13">
        <v>73.6</v>
      </c>
      <c r="P3673" s="13">
        <v>7.0</v>
      </c>
      <c r="Q3673" s="13">
        <v>15.4</v>
      </c>
      <c r="R3673" s="13">
        <v>16.6</v>
      </c>
      <c r="S3673" s="13">
        <v>3.5</v>
      </c>
      <c r="T3673" s="13">
        <v>4.2</v>
      </c>
      <c r="U3673" s="13">
        <v>2.4</v>
      </c>
      <c r="V3673" s="13">
        <v>73.9</v>
      </c>
      <c r="W3673" s="11" t="str">
        <f t="shared" si="1"/>
        <v>Benchmark|Santander|Risk|2025</v>
      </c>
      <c r="X3673" s="15">
        <f>(MAX(0,MIN(1,1-(K3673-scaling_params!$B$2)/(scaling_params!$C$2-scaling_params!$B$2)))+MAX(0,MIN(1,(L3673-scaling_params!$B$3)/(scaling_params!$C$3-scaling_params!$B$3))))/2</f>
        <v>0.6539215686</v>
      </c>
      <c r="Y3673" s="15">
        <f>(MAX(0,MIN(1,(M3673-scaling_params!$B$4)/(scaling_params!$C$4-scaling_params!$B$4)))+MAX(0,MIN(1,(N3673-scaling_params!$B$5)/(scaling_params!$C$5-scaling_params!$B$5))))/2</f>
        <v>0.5464285714</v>
      </c>
      <c r="Z3673" s="15">
        <f>(MAX(0,MIN(1,(O3673-scaling_params!$B$6)/(scaling_params!$C$6-scaling_params!$B$6)))+MAX(0,MIN(1,1-(P3673-scaling_params!$B$7)/(scaling_params!$C$7-scaling_params!$B$7)))+MAX(0,MIN(1,(T3673-scaling_params!$B$11)/(scaling_params!$C$11-scaling_params!$B$11))))/3</f>
        <v>0.7358691081</v>
      </c>
      <c r="AA3673" s="15">
        <f>(MAX(0,MIN(1,1-(Q3673-scaling_params!$B$8)/(scaling_params!$C$8-scaling_params!$B$8)))+MAX(0,MIN(1,(R3673-scaling_params!$B$9)/(scaling_params!$C$9-scaling_params!$B$9)))+MAX(0,MIN(1,(S3673-scaling_params!$B$10)/(scaling_params!$C$10-scaling_params!$B$10))))/3</f>
        <v>0.6372718247</v>
      </c>
      <c r="AB3673" s="15">
        <f>(MAX(0,MIN(1,(U3673-scaling_params!$B$12)/(scaling_params!$C$12-scaling_params!$B$12)))+MAX(0,MIN(1,(V3673-scaling_params!$B$13)/(scaling_params!$C$13-scaling_params!$B$13))))/2</f>
        <v>0.6272727273</v>
      </c>
      <c r="AC3673" s="13">
        <f>(scaling_params!$G$2*X3673+scaling_params!$G$3*Y3673+scaling_params!$G$4*Z3673+scaling_params!$G$5*AA3673+scaling_params!$G$6*AB3673)*100</f>
        <v>64.11895463</v>
      </c>
      <c r="AD3673" s="11" t="s">
        <v>684</v>
      </c>
      <c r="AE3673" s="11">
        <f t="shared" si="2"/>
        <v>1</v>
      </c>
    </row>
    <row r="3674" ht="15.75" customHeight="1">
      <c r="A3674" s="11" t="s">
        <v>1023</v>
      </c>
      <c r="B3674" s="11" t="s">
        <v>987</v>
      </c>
      <c r="C3674" s="11" t="s">
        <v>328</v>
      </c>
      <c r="D3674" s="11" t="s">
        <v>177</v>
      </c>
      <c r="E3674" s="12">
        <v>2024.0</v>
      </c>
      <c r="F3674" s="11" t="s">
        <v>171</v>
      </c>
      <c r="G3674" s="11" t="s">
        <v>167</v>
      </c>
      <c r="H3674" s="11">
        <v>1.0</v>
      </c>
      <c r="I3674" s="13">
        <v>8.9</v>
      </c>
      <c r="J3674" s="11">
        <v>0.0</v>
      </c>
      <c r="K3674" s="13">
        <v>1.1</v>
      </c>
      <c r="L3674" s="13">
        <v>8.9</v>
      </c>
      <c r="M3674" s="11">
        <v>15.0</v>
      </c>
      <c r="N3674" s="14">
        <v>0.86</v>
      </c>
      <c r="O3674" s="13">
        <v>76.8</v>
      </c>
      <c r="P3674" s="13">
        <v>6.3</v>
      </c>
      <c r="Q3674" s="13">
        <v>14.5</v>
      </c>
      <c r="R3674" s="13">
        <v>14.7</v>
      </c>
      <c r="S3674" s="13">
        <v>4.4</v>
      </c>
      <c r="T3674" s="13">
        <v>4.1</v>
      </c>
      <c r="U3674" s="13">
        <v>2.7</v>
      </c>
      <c r="V3674" s="13">
        <v>71.7</v>
      </c>
      <c r="W3674" s="11" t="str">
        <f t="shared" si="1"/>
        <v>Benchmark|Santander|Retail|2024</v>
      </c>
      <c r="X3674" s="15">
        <f>(MAX(0,MIN(1,1-(K3674-scaling_params!$B$2)/(scaling_params!$C$2-scaling_params!$B$2)))+MAX(0,MIN(1,(L3674-scaling_params!$B$3)/(scaling_params!$C$3-scaling_params!$B$3))))/2</f>
        <v>0.9171568627</v>
      </c>
      <c r="Y3674" s="15">
        <f>(MAX(0,MIN(1,(M3674-scaling_params!$B$4)/(scaling_params!$C$4-scaling_params!$B$4)))+MAX(0,MIN(1,(N3674-scaling_params!$B$5)/(scaling_params!$C$5-scaling_params!$B$5))))/2</f>
        <v>0.6577380952</v>
      </c>
      <c r="Z3674" s="15">
        <f>(MAX(0,MIN(1,(O3674-scaling_params!$B$6)/(scaling_params!$C$6-scaling_params!$B$6)))+MAX(0,MIN(1,1-(P3674-scaling_params!$B$7)/(scaling_params!$C$7-scaling_params!$B$7)))+MAX(0,MIN(1,(T3674-scaling_params!$B$11)/(scaling_params!$C$11-scaling_params!$B$11))))/3</f>
        <v>0.8422136422</v>
      </c>
      <c r="AA3674" s="15">
        <f>(MAX(0,MIN(1,1-(Q3674-scaling_params!$B$8)/(scaling_params!$C$8-scaling_params!$B$8)))+MAX(0,MIN(1,(R3674-scaling_params!$B$9)/(scaling_params!$C$9-scaling_params!$B$9)))+MAX(0,MIN(1,(S3674-scaling_params!$B$10)/(scaling_params!$C$10-scaling_params!$B$10))))/3</f>
        <v>0.6794292516</v>
      </c>
      <c r="AB3674" s="15">
        <f>(MAX(0,MIN(1,(U3674-scaling_params!$B$12)/(scaling_params!$C$12-scaling_params!$B$12)))+MAX(0,MIN(1,(V3674-scaling_params!$B$13)/(scaling_params!$C$13-scaling_params!$B$13))))/2</f>
        <v>0.6822727273</v>
      </c>
      <c r="AC3674" s="13">
        <f>(scaling_params!$G$2*X3674+scaling_params!$G$3*Y3674+scaling_params!$G$4*Z3674+scaling_params!$G$5*AA3674+scaling_params!$G$6*AB3674)*100</f>
        <v>76.81082511</v>
      </c>
      <c r="AD3674" s="11" t="s">
        <v>684</v>
      </c>
      <c r="AE3674" s="11">
        <f t="shared" si="2"/>
        <v>1</v>
      </c>
    </row>
    <row r="3675" ht="15.75" customHeight="1">
      <c r="A3675" s="11" t="s">
        <v>1023</v>
      </c>
      <c r="B3675" s="11" t="s">
        <v>987</v>
      </c>
      <c r="C3675" s="11" t="s">
        <v>328</v>
      </c>
      <c r="D3675" s="11" t="s">
        <v>177</v>
      </c>
      <c r="E3675" s="12">
        <v>2025.0</v>
      </c>
      <c r="F3675" s="11" t="s">
        <v>171</v>
      </c>
      <c r="G3675" s="11" t="s">
        <v>167</v>
      </c>
      <c r="H3675" s="11">
        <v>1.0</v>
      </c>
      <c r="I3675" s="13">
        <v>8.6</v>
      </c>
      <c r="J3675" s="11">
        <v>0.0</v>
      </c>
      <c r="K3675" s="13">
        <v>1.3</v>
      </c>
      <c r="L3675" s="13">
        <v>7.6</v>
      </c>
      <c r="M3675" s="11">
        <v>37.0</v>
      </c>
      <c r="N3675" s="14">
        <v>0.85</v>
      </c>
      <c r="O3675" s="13">
        <v>76.6</v>
      </c>
      <c r="P3675" s="13">
        <v>7.2</v>
      </c>
      <c r="Q3675" s="13">
        <v>11.6</v>
      </c>
      <c r="R3675" s="13">
        <v>14.3</v>
      </c>
      <c r="S3675" s="13">
        <v>4.3</v>
      </c>
      <c r="T3675" s="13">
        <v>4.3</v>
      </c>
      <c r="U3675" s="13">
        <v>2.6</v>
      </c>
      <c r="V3675" s="13">
        <v>75.2</v>
      </c>
      <c r="W3675" s="11" t="str">
        <f t="shared" si="1"/>
        <v>Benchmark|Santander|Retail|2025</v>
      </c>
      <c r="X3675" s="15">
        <f>(MAX(0,MIN(1,1-(K3675-scaling_params!$B$2)/(scaling_params!$C$2-scaling_params!$B$2)))+MAX(0,MIN(1,(L3675-scaling_params!$B$3)/(scaling_params!$C$3-scaling_params!$B$3))))/2</f>
        <v>0.7882352941</v>
      </c>
      <c r="Y3675" s="15">
        <f>(MAX(0,MIN(1,(M3675-scaling_params!$B$4)/(scaling_params!$C$4-scaling_params!$B$4)))+MAX(0,MIN(1,(N3675-scaling_params!$B$5)/(scaling_params!$C$5-scaling_params!$B$5))))/2</f>
        <v>0.75</v>
      </c>
      <c r="Z3675" s="15">
        <f>(MAX(0,MIN(1,(O3675-scaling_params!$B$6)/(scaling_params!$C$6-scaling_params!$B$6)))+MAX(0,MIN(1,1-(P3675-scaling_params!$B$7)/(scaling_params!$C$7-scaling_params!$B$7)))+MAX(0,MIN(1,(T3675-scaling_params!$B$11)/(scaling_params!$C$11-scaling_params!$B$11))))/3</f>
        <v>0.7768798501</v>
      </c>
      <c r="AA3675" s="15">
        <f>(MAX(0,MIN(1,1-(Q3675-scaling_params!$B$8)/(scaling_params!$C$8-scaling_params!$B$8)))+MAX(0,MIN(1,(R3675-scaling_params!$B$9)/(scaling_params!$C$9-scaling_params!$B$9)))+MAX(0,MIN(1,(S3675-scaling_params!$B$10)/(scaling_params!$C$10-scaling_params!$B$10))))/3</f>
        <v>0.7625961777</v>
      </c>
      <c r="AB3675" s="15">
        <f>(MAX(0,MIN(1,(U3675-scaling_params!$B$12)/(scaling_params!$C$12-scaling_params!$B$12)))+MAX(0,MIN(1,(V3675-scaling_params!$B$13)/(scaling_params!$C$13-scaling_params!$B$13))))/2</f>
        <v>0.6890909091</v>
      </c>
      <c r="AC3675" s="13">
        <f>(scaling_params!$G$2*X3675+scaling_params!$G$3*Y3675+scaling_params!$G$4*Z3675+scaling_params!$G$5*AA3675+scaling_params!$G$6*AB3675)*100</f>
        <v>75.95817135</v>
      </c>
      <c r="AD3675" s="11" t="s">
        <v>684</v>
      </c>
      <c r="AE3675" s="11">
        <f t="shared" si="2"/>
        <v>1</v>
      </c>
    </row>
    <row r="3676" ht="15.75" customHeight="1">
      <c r="A3676" s="11" t="s">
        <v>1024</v>
      </c>
      <c r="B3676" s="11" t="s">
        <v>987</v>
      </c>
      <c r="C3676" s="11" t="s">
        <v>328</v>
      </c>
      <c r="D3676" s="11" t="s">
        <v>181</v>
      </c>
      <c r="E3676" s="12">
        <v>2024.0</v>
      </c>
      <c r="F3676" s="11" t="s">
        <v>166</v>
      </c>
      <c r="G3676" s="11" t="s">
        <v>184</v>
      </c>
      <c r="H3676" s="11">
        <v>1.0</v>
      </c>
      <c r="I3676" s="13">
        <v>8.9</v>
      </c>
      <c r="J3676" s="11">
        <v>0.0</v>
      </c>
      <c r="K3676" s="13">
        <v>1.6</v>
      </c>
      <c r="L3676" s="13">
        <v>7.0</v>
      </c>
      <c r="M3676" s="11">
        <v>-1.0</v>
      </c>
      <c r="N3676" s="14">
        <v>0.86</v>
      </c>
      <c r="O3676" s="13">
        <v>70.8</v>
      </c>
      <c r="P3676" s="13">
        <v>5.5</v>
      </c>
      <c r="Q3676" s="13">
        <v>12.6</v>
      </c>
      <c r="R3676" s="13">
        <v>16.6</v>
      </c>
      <c r="S3676" s="13">
        <v>3.9</v>
      </c>
      <c r="T3676" s="13">
        <v>3.8</v>
      </c>
      <c r="U3676" s="13">
        <v>2.8</v>
      </c>
      <c r="V3676" s="13">
        <v>79.0</v>
      </c>
      <c r="W3676" s="11" t="str">
        <f t="shared" si="1"/>
        <v>Benchmark|Santander|Corporate|2024</v>
      </c>
      <c r="X3676" s="15">
        <f>(MAX(0,MIN(1,1-(K3676-scaling_params!$B$2)/(scaling_params!$C$2-scaling_params!$B$2)))+MAX(0,MIN(1,(L3676-scaling_params!$B$3)/(scaling_params!$C$3-scaling_params!$B$3))))/2</f>
        <v>0.6941176471</v>
      </c>
      <c r="Y3676" s="15">
        <f>(MAX(0,MIN(1,(M3676-scaling_params!$B$4)/(scaling_params!$C$4-scaling_params!$B$4)))+MAX(0,MIN(1,(N3676-scaling_params!$B$5)/(scaling_params!$C$5-scaling_params!$B$5))))/2</f>
        <v>0.581547619</v>
      </c>
      <c r="Z3676" s="15">
        <f>(MAX(0,MIN(1,(O3676-scaling_params!$B$6)/(scaling_params!$C$6-scaling_params!$B$6)))+MAX(0,MIN(1,1-(P3676-scaling_params!$B$7)/(scaling_params!$C$7-scaling_params!$B$7)))+MAX(0,MIN(1,(T3676-scaling_params!$B$11)/(scaling_params!$C$11-scaling_params!$B$11))))/3</f>
        <v>0.7867043847</v>
      </c>
      <c r="AA3676" s="15">
        <f>(MAX(0,MIN(1,1-(Q3676-scaling_params!$B$8)/(scaling_params!$C$8-scaling_params!$B$8)))+MAX(0,MIN(1,(R3676-scaling_params!$B$9)/(scaling_params!$C$9-scaling_params!$B$9)))+MAX(0,MIN(1,(S3676-scaling_params!$B$10)/(scaling_params!$C$10-scaling_params!$B$10))))/3</f>
        <v>0.7825481171</v>
      </c>
      <c r="AB3676" s="15">
        <f>(MAX(0,MIN(1,(U3676-scaling_params!$B$12)/(scaling_params!$C$12-scaling_params!$B$12)))+MAX(0,MIN(1,(V3676-scaling_params!$B$13)/(scaling_params!$C$13-scaling_params!$B$13))))/2</f>
        <v>0.7736363636</v>
      </c>
      <c r="AC3676" s="13">
        <f>(scaling_params!$G$2*X3676+scaling_params!$G$3*Y3676+scaling_params!$G$4*Z3676+scaling_params!$G$5*AA3676+scaling_params!$G$6*AB3676)*100</f>
        <v>71.36744275</v>
      </c>
      <c r="AD3676" s="11" t="s">
        <v>684</v>
      </c>
      <c r="AE3676" s="11">
        <f t="shared" si="2"/>
        <v>1</v>
      </c>
    </row>
    <row r="3677" ht="15.75" customHeight="1">
      <c r="A3677" s="11" t="s">
        <v>1024</v>
      </c>
      <c r="B3677" s="11" t="s">
        <v>987</v>
      </c>
      <c r="C3677" s="11" t="s">
        <v>328</v>
      </c>
      <c r="D3677" s="11" t="s">
        <v>181</v>
      </c>
      <c r="E3677" s="12">
        <v>2025.0</v>
      </c>
      <c r="F3677" s="11" t="s">
        <v>166</v>
      </c>
      <c r="G3677" s="11" t="s">
        <v>184</v>
      </c>
      <c r="H3677" s="11">
        <v>1.0</v>
      </c>
      <c r="I3677" s="13">
        <v>8.6</v>
      </c>
      <c r="J3677" s="11">
        <v>0.0</v>
      </c>
      <c r="K3677" s="13">
        <v>1.7</v>
      </c>
      <c r="L3677" s="13">
        <v>6.1</v>
      </c>
      <c r="M3677" s="11">
        <v>12.0</v>
      </c>
      <c r="N3677" s="14">
        <v>0.71</v>
      </c>
      <c r="O3677" s="13">
        <v>75.5</v>
      </c>
      <c r="P3677" s="13">
        <v>7.7</v>
      </c>
      <c r="Q3677" s="13">
        <v>12.3</v>
      </c>
      <c r="R3677" s="13">
        <v>15.9</v>
      </c>
      <c r="S3677" s="13">
        <v>3.1</v>
      </c>
      <c r="T3677" s="13">
        <v>3.2</v>
      </c>
      <c r="U3677" s="13">
        <v>2.3</v>
      </c>
      <c r="V3677" s="13">
        <v>66.0</v>
      </c>
      <c r="W3677" s="11" t="str">
        <f t="shared" si="1"/>
        <v>Benchmark|Santander|Corporate|2025</v>
      </c>
      <c r="X3677" s="15">
        <f>(MAX(0,MIN(1,1-(K3677-scaling_params!$B$2)/(scaling_params!$C$2-scaling_params!$B$2)))+MAX(0,MIN(1,(L3677-scaling_params!$B$3)/(scaling_params!$C$3-scaling_params!$B$3))))/2</f>
        <v>0.6112745098</v>
      </c>
      <c r="Y3677" s="15">
        <f>(MAX(0,MIN(1,(M3677-scaling_params!$B$4)/(scaling_params!$C$4-scaling_params!$B$4)))+MAX(0,MIN(1,(N3677-scaling_params!$B$5)/(scaling_params!$C$5-scaling_params!$B$5))))/2</f>
        <v>0.455952381</v>
      </c>
      <c r="Z3677" s="15">
        <f>(MAX(0,MIN(1,(O3677-scaling_params!$B$6)/(scaling_params!$C$6-scaling_params!$B$6)))+MAX(0,MIN(1,1-(P3677-scaling_params!$B$7)/(scaling_params!$C$7-scaling_params!$B$7)))+MAX(0,MIN(1,(T3677-scaling_params!$B$11)/(scaling_params!$C$11-scaling_params!$B$11))))/3</f>
        <v>0.6089210852</v>
      </c>
      <c r="AA3677" s="15">
        <f>(MAX(0,MIN(1,1-(Q3677-scaling_params!$B$8)/(scaling_params!$C$8-scaling_params!$B$8)))+MAX(0,MIN(1,(R3677-scaling_params!$B$9)/(scaling_params!$C$9-scaling_params!$B$9)))+MAX(0,MIN(1,(S3677-scaling_params!$B$10)/(scaling_params!$C$10-scaling_params!$B$10))))/3</f>
        <v>0.6859445159</v>
      </c>
      <c r="AB3677" s="15">
        <f>(MAX(0,MIN(1,(U3677-scaling_params!$B$12)/(scaling_params!$C$12-scaling_params!$B$12)))+MAX(0,MIN(1,(V3677-scaling_params!$B$13)/(scaling_params!$C$13-scaling_params!$B$13))))/2</f>
        <v>0.5304545455</v>
      </c>
      <c r="AC3677" s="13">
        <f>(scaling_params!$G$2*X3677+scaling_params!$G$3*Y3677+scaling_params!$G$4*Z3677+scaling_params!$G$5*AA3677+scaling_params!$G$6*AB3677)*100</f>
        <v>57.72146455</v>
      </c>
      <c r="AD3677" s="11" t="s">
        <v>684</v>
      </c>
      <c r="AE3677" s="11">
        <f t="shared" si="2"/>
        <v>1</v>
      </c>
    </row>
    <row r="3678" ht="15.75" customHeight="1">
      <c r="A3678" s="11" t="s">
        <v>1025</v>
      </c>
      <c r="B3678" s="11" t="s">
        <v>987</v>
      </c>
      <c r="C3678" s="11" t="s">
        <v>328</v>
      </c>
      <c r="D3678" s="11" t="s">
        <v>170</v>
      </c>
      <c r="E3678" s="12">
        <v>2024.0</v>
      </c>
      <c r="F3678" s="11" t="s">
        <v>166</v>
      </c>
      <c r="G3678" s="11" t="s">
        <v>172</v>
      </c>
      <c r="H3678" s="11">
        <v>4.0</v>
      </c>
      <c r="I3678" s="13">
        <v>8.9</v>
      </c>
      <c r="J3678" s="11">
        <v>0.0</v>
      </c>
      <c r="K3678" s="13">
        <v>2.9</v>
      </c>
      <c r="L3678" s="13">
        <v>7.3</v>
      </c>
      <c r="M3678" s="11">
        <v>11.0</v>
      </c>
      <c r="N3678" s="14">
        <v>0.81</v>
      </c>
      <c r="O3678" s="13">
        <v>74.8</v>
      </c>
      <c r="P3678" s="13">
        <v>6.3</v>
      </c>
      <c r="Q3678" s="13">
        <v>12.8</v>
      </c>
      <c r="R3678" s="13">
        <v>15.4</v>
      </c>
      <c r="S3678" s="13">
        <v>4.0</v>
      </c>
      <c r="T3678" s="13">
        <v>3.5</v>
      </c>
      <c r="U3678" s="13">
        <v>2.1</v>
      </c>
      <c r="V3678" s="13">
        <v>71.6</v>
      </c>
      <c r="W3678" s="11" t="str">
        <f t="shared" si="1"/>
        <v>Benchmark|Santander|Risk|2024</v>
      </c>
      <c r="X3678" s="15">
        <f>(MAX(0,MIN(1,1-(K3678-scaling_params!$B$2)/(scaling_params!$C$2-scaling_params!$B$2)))+MAX(0,MIN(1,(L3678-scaling_params!$B$3)/(scaling_params!$C$3-scaling_params!$B$3))))/2</f>
        <v>0.4995098039</v>
      </c>
      <c r="Y3678" s="15">
        <f>(MAX(0,MIN(1,(M3678-scaling_params!$B$4)/(scaling_params!$C$4-scaling_params!$B$4)))+MAX(0,MIN(1,(N3678-scaling_params!$B$5)/(scaling_params!$C$5-scaling_params!$B$5))))/2</f>
        <v>0.5761904762</v>
      </c>
      <c r="Z3678" s="15">
        <f>(MAX(0,MIN(1,(O3678-scaling_params!$B$6)/(scaling_params!$C$6-scaling_params!$B$6)))+MAX(0,MIN(1,1-(P3678-scaling_params!$B$7)/(scaling_params!$C$7-scaling_params!$B$7)))+MAX(0,MIN(1,(T3678-scaling_params!$B$11)/(scaling_params!$C$11-scaling_params!$B$11))))/3</f>
        <v>0.7520674847</v>
      </c>
      <c r="AA3678" s="15">
        <f>(MAX(0,MIN(1,1-(Q3678-scaling_params!$B$8)/(scaling_params!$C$8-scaling_params!$B$8)))+MAX(0,MIN(1,(R3678-scaling_params!$B$9)/(scaling_params!$C$9-scaling_params!$B$9)))+MAX(0,MIN(1,(S3678-scaling_params!$B$10)/(scaling_params!$C$10-scaling_params!$B$10))))/3</f>
        <v>0.7341433697</v>
      </c>
      <c r="AB3678" s="15">
        <f>(MAX(0,MIN(1,(U3678-scaling_params!$B$12)/(scaling_params!$C$12-scaling_params!$B$12)))+MAX(0,MIN(1,(V3678-scaling_params!$B$13)/(scaling_params!$C$13-scaling_params!$B$13))))/2</f>
        <v>0.5313636364</v>
      </c>
      <c r="AC3678" s="13">
        <f>(scaling_params!$G$2*X3678+scaling_params!$G$3*Y3678+scaling_params!$G$4*Z3678+scaling_params!$G$5*AA3678+scaling_params!$G$6*AB3678)*100</f>
        <v>62.14355669</v>
      </c>
      <c r="AD3678" s="11" t="s">
        <v>684</v>
      </c>
      <c r="AE3678" s="11">
        <f t="shared" si="2"/>
        <v>1</v>
      </c>
    </row>
    <row r="3679" ht="15.75" customHeight="1">
      <c r="A3679" s="11" t="s">
        <v>1025</v>
      </c>
      <c r="B3679" s="11" t="s">
        <v>987</v>
      </c>
      <c r="C3679" s="11" t="s">
        <v>328</v>
      </c>
      <c r="D3679" s="11" t="s">
        <v>170</v>
      </c>
      <c r="E3679" s="12">
        <v>2025.0</v>
      </c>
      <c r="F3679" s="11" t="s">
        <v>166</v>
      </c>
      <c r="G3679" s="11" t="s">
        <v>172</v>
      </c>
      <c r="H3679" s="11">
        <v>4.0</v>
      </c>
      <c r="I3679" s="13">
        <v>8.6</v>
      </c>
      <c r="J3679" s="11">
        <v>0.0</v>
      </c>
      <c r="K3679" s="13">
        <v>1.4</v>
      </c>
      <c r="L3679" s="13">
        <v>7.1</v>
      </c>
      <c r="M3679" s="11">
        <v>22.0</v>
      </c>
      <c r="N3679" s="14">
        <v>0.78</v>
      </c>
      <c r="O3679" s="13">
        <v>73.6</v>
      </c>
      <c r="P3679" s="13">
        <v>7.0</v>
      </c>
      <c r="Q3679" s="13">
        <v>15.4</v>
      </c>
      <c r="R3679" s="13">
        <v>16.6</v>
      </c>
      <c r="S3679" s="13">
        <v>4.6</v>
      </c>
      <c r="T3679" s="13">
        <v>5.0</v>
      </c>
      <c r="U3679" s="13">
        <v>2.4</v>
      </c>
      <c r="V3679" s="13">
        <v>86.3</v>
      </c>
      <c r="W3679" s="11" t="str">
        <f t="shared" si="1"/>
        <v>Benchmark|Santander|Risk|2025</v>
      </c>
      <c r="X3679" s="15">
        <f>(MAX(0,MIN(1,1-(K3679-scaling_params!$B$2)/(scaling_params!$C$2-scaling_params!$B$2)))+MAX(0,MIN(1,(L3679-scaling_params!$B$3)/(scaling_params!$C$3-scaling_params!$B$3))))/2</f>
        <v>0.7348039216</v>
      </c>
      <c r="Y3679" s="15">
        <f>(MAX(0,MIN(1,(M3679-scaling_params!$B$4)/(scaling_params!$C$4-scaling_params!$B$4)))+MAX(0,MIN(1,(N3679-scaling_params!$B$5)/(scaling_params!$C$5-scaling_params!$B$5))))/2</f>
        <v>0.5910714286</v>
      </c>
      <c r="Z3679" s="15">
        <f>(MAX(0,MIN(1,(O3679-scaling_params!$B$6)/(scaling_params!$C$6-scaling_params!$B$6)))+MAX(0,MIN(1,1-(P3679-scaling_params!$B$7)/(scaling_params!$C$7-scaling_params!$B$7)))+MAX(0,MIN(1,(T3679-scaling_params!$B$11)/(scaling_params!$C$11-scaling_params!$B$11))))/3</f>
        <v>0.8120595843</v>
      </c>
      <c r="AA3679" s="15">
        <f>(MAX(0,MIN(1,1-(Q3679-scaling_params!$B$8)/(scaling_params!$C$8-scaling_params!$B$8)))+MAX(0,MIN(1,(R3679-scaling_params!$B$9)/(scaling_params!$C$9-scaling_params!$B$9)))+MAX(0,MIN(1,(S3679-scaling_params!$B$10)/(scaling_params!$C$10-scaling_params!$B$10))))/3</f>
        <v>0.745114962</v>
      </c>
      <c r="AB3679" s="15">
        <f>(MAX(0,MIN(1,(U3679-scaling_params!$B$12)/(scaling_params!$C$12-scaling_params!$B$12)))+MAX(0,MIN(1,(V3679-scaling_params!$B$13)/(scaling_params!$C$13-scaling_params!$B$13))))/2</f>
        <v>0.74</v>
      </c>
      <c r="AC3679" s="13">
        <f>(scaling_params!$G$2*X3679+scaling_params!$G$3*Y3679+scaling_params!$G$4*Z3679+scaling_params!$G$5*AA3679+scaling_params!$G$6*AB3679)*100</f>
        <v>72.08749429</v>
      </c>
      <c r="AD3679" s="11" t="s">
        <v>684</v>
      </c>
      <c r="AE3679" s="11">
        <f t="shared" si="2"/>
        <v>1</v>
      </c>
    </row>
    <row r="3680" ht="15.75" customHeight="1">
      <c r="A3680" s="11" t="s">
        <v>1026</v>
      </c>
      <c r="B3680" s="11" t="s">
        <v>987</v>
      </c>
      <c r="C3680" s="11" t="s">
        <v>328</v>
      </c>
      <c r="D3680" s="11" t="s">
        <v>177</v>
      </c>
      <c r="E3680" s="12">
        <v>2024.0</v>
      </c>
      <c r="F3680" s="11" t="s">
        <v>166</v>
      </c>
      <c r="G3680" s="11" t="s">
        <v>167</v>
      </c>
      <c r="H3680" s="11">
        <v>2.0</v>
      </c>
      <c r="I3680" s="13">
        <v>8.9</v>
      </c>
      <c r="J3680" s="11">
        <v>0.0</v>
      </c>
      <c r="K3680" s="13">
        <v>1.1</v>
      </c>
      <c r="L3680" s="13">
        <v>8.3</v>
      </c>
      <c r="M3680" s="11">
        <v>28.0</v>
      </c>
      <c r="N3680" s="14">
        <v>0.88</v>
      </c>
      <c r="O3680" s="13">
        <v>76.8</v>
      </c>
      <c r="P3680" s="13">
        <v>6.3</v>
      </c>
      <c r="Q3680" s="13">
        <v>14.5</v>
      </c>
      <c r="R3680" s="13">
        <v>14.7</v>
      </c>
      <c r="S3680" s="13">
        <v>3.9</v>
      </c>
      <c r="T3680" s="13">
        <v>4.1</v>
      </c>
      <c r="U3680" s="13">
        <v>2.7</v>
      </c>
      <c r="V3680" s="13">
        <v>66.7</v>
      </c>
      <c r="W3680" s="11" t="str">
        <f t="shared" si="1"/>
        <v>Benchmark|Santander|Retail|2024</v>
      </c>
      <c r="X3680" s="15">
        <f>(MAX(0,MIN(1,1-(K3680-scaling_params!$B$2)/(scaling_params!$C$2-scaling_params!$B$2)))+MAX(0,MIN(1,(L3680-scaling_params!$B$3)/(scaling_params!$C$3-scaling_params!$B$3))))/2</f>
        <v>0.8730392157</v>
      </c>
      <c r="Y3680" s="15">
        <f>(MAX(0,MIN(1,(M3680-scaling_params!$B$4)/(scaling_params!$C$4-scaling_params!$B$4)))+MAX(0,MIN(1,(N3680-scaling_params!$B$5)/(scaling_params!$C$5-scaling_params!$B$5))))/2</f>
        <v>0.7446428571</v>
      </c>
      <c r="Z3680" s="15">
        <f>(MAX(0,MIN(1,(O3680-scaling_params!$B$6)/(scaling_params!$C$6-scaling_params!$B$6)))+MAX(0,MIN(1,1-(P3680-scaling_params!$B$7)/(scaling_params!$C$7-scaling_params!$B$7)))+MAX(0,MIN(1,(T3680-scaling_params!$B$11)/(scaling_params!$C$11-scaling_params!$B$11))))/3</f>
        <v>0.8422136422</v>
      </c>
      <c r="AA3680" s="15">
        <f>(MAX(0,MIN(1,1-(Q3680-scaling_params!$B$8)/(scaling_params!$C$8-scaling_params!$B$8)))+MAX(0,MIN(1,(R3680-scaling_params!$B$9)/(scaling_params!$C$9-scaling_params!$B$9)))+MAX(0,MIN(1,(S3680-scaling_params!$B$10)/(scaling_params!$C$10-scaling_params!$B$10))))/3</f>
        <v>0.6304096437</v>
      </c>
      <c r="AB3680" s="15">
        <f>(MAX(0,MIN(1,(U3680-scaling_params!$B$12)/(scaling_params!$C$12-scaling_params!$B$12)))+MAX(0,MIN(1,(V3680-scaling_params!$B$13)/(scaling_params!$C$13-scaling_params!$B$13))))/2</f>
        <v>0.6368181818</v>
      </c>
      <c r="AC3680" s="13">
        <f>(scaling_params!$G$2*X3680+scaling_params!$G$3*Y3680+scaling_params!$G$4*Z3680+scaling_params!$G$5*AA3680+scaling_params!$G$6*AB3680)*100</f>
        <v>76.41721358</v>
      </c>
      <c r="AD3680" s="11" t="s">
        <v>684</v>
      </c>
      <c r="AE3680" s="11">
        <f t="shared" si="2"/>
        <v>1</v>
      </c>
    </row>
    <row r="3681" ht="15.75" customHeight="1">
      <c r="A3681" s="11" t="s">
        <v>1026</v>
      </c>
      <c r="B3681" s="11" t="s">
        <v>987</v>
      </c>
      <c r="C3681" s="11" t="s">
        <v>328</v>
      </c>
      <c r="D3681" s="11" t="s">
        <v>177</v>
      </c>
      <c r="E3681" s="12">
        <v>2025.0</v>
      </c>
      <c r="F3681" s="11" t="s">
        <v>166</v>
      </c>
      <c r="G3681" s="11" t="s">
        <v>167</v>
      </c>
      <c r="H3681" s="11">
        <v>2.0</v>
      </c>
      <c r="I3681" s="13">
        <v>8.6</v>
      </c>
      <c r="J3681" s="11">
        <v>1.0</v>
      </c>
      <c r="K3681" s="13">
        <v>1.3</v>
      </c>
      <c r="L3681" s="13">
        <v>7.4</v>
      </c>
      <c r="M3681" s="11">
        <v>23.0</v>
      </c>
      <c r="N3681" s="14">
        <v>0.75</v>
      </c>
      <c r="O3681" s="13">
        <v>76.6</v>
      </c>
      <c r="P3681" s="13">
        <v>7.2</v>
      </c>
      <c r="Q3681" s="13">
        <v>11.6</v>
      </c>
      <c r="R3681" s="13">
        <v>14.3</v>
      </c>
      <c r="S3681" s="13">
        <v>3.8</v>
      </c>
      <c r="T3681" s="13">
        <v>3.7</v>
      </c>
      <c r="U3681" s="13">
        <v>2.6</v>
      </c>
      <c r="V3681" s="13">
        <v>74.0</v>
      </c>
      <c r="W3681" s="11" t="str">
        <f t="shared" si="1"/>
        <v>Benchmark|Santander|Retail|2025</v>
      </c>
      <c r="X3681" s="15">
        <f>(MAX(0,MIN(1,1-(K3681-scaling_params!$B$2)/(scaling_params!$C$2-scaling_params!$B$2)))+MAX(0,MIN(1,(L3681-scaling_params!$B$3)/(scaling_params!$C$3-scaling_params!$B$3))))/2</f>
        <v>0.7735294118</v>
      </c>
      <c r="Y3681" s="15">
        <f>(MAX(0,MIN(1,(M3681-scaling_params!$B$4)/(scaling_params!$C$4-scaling_params!$B$4)))+MAX(0,MIN(1,(N3681-scaling_params!$B$5)/(scaling_params!$C$5-scaling_params!$B$5))))/2</f>
        <v>0.5583333333</v>
      </c>
      <c r="Z3681" s="15">
        <f>(MAX(0,MIN(1,(O3681-scaling_params!$B$6)/(scaling_params!$C$6-scaling_params!$B$6)))+MAX(0,MIN(1,1-(P3681-scaling_params!$B$7)/(scaling_params!$C$7-scaling_params!$B$7)))+MAX(0,MIN(1,(T3681-scaling_params!$B$11)/(scaling_params!$C$11-scaling_params!$B$11))))/3</f>
        <v>0.719736993</v>
      </c>
      <c r="AA3681" s="15">
        <f>(MAX(0,MIN(1,1-(Q3681-scaling_params!$B$8)/(scaling_params!$C$8-scaling_params!$B$8)))+MAX(0,MIN(1,(R3681-scaling_params!$B$9)/(scaling_params!$C$9-scaling_params!$B$9)))+MAX(0,MIN(1,(S3681-scaling_params!$B$10)/(scaling_params!$C$10-scaling_params!$B$10))))/3</f>
        <v>0.7135765699</v>
      </c>
      <c r="AB3681" s="15">
        <f>(MAX(0,MIN(1,(U3681-scaling_params!$B$12)/(scaling_params!$C$12-scaling_params!$B$12)))+MAX(0,MIN(1,(V3681-scaling_params!$B$13)/(scaling_params!$C$13-scaling_params!$B$13))))/2</f>
        <v>0.6781818182</v>
      </c>
      <c r="AC3681" s="13">
        <f>(scaling_params!$G$2*X3681+scaling_params!$G$3*Y3681+scaling_params!$G$4*Z3681+scaling_params!$G$5*AA3681+scaling_params!$G$6*AB3681)*100</f>
        <v>68.77408693</v>
      </c>
      <c r="AD3681" s="11" t="s">
        <v>684</v>
      </c>
      <c r="AE3681" s="11">
        <f t="shared" si="2"/>
        <v>1</v>
      </c>
    </row>
    <row r="3682" ht="15.75" customHeight="1">
      <c r="A3682" s="11" t="s">
        <v>1027</v>
      </c>
      <c r="B3682" s="11" t="s">
        <v>987</v>
      </c>
      <c r="C3682" s="11" t="s">
        <v>328</v>
      </c>
      <c r="D3682" s="11" t="s">
        <v>181</v>
      </c>
      <c r="E3682" s="12">
        <v>2024.0</v>
      </c>
      <c r="F3682" s="11" t="s">
        <v>171</v>
      </c>
      <c r="G3682" s="11" t="s">
        <v>167</v>
      </c>
      <c r="H3682" s="11">
        <v>4.0</v>
      </c>
      <c r="I3682" s="13">
        <v>8.9</v>
      </c>
      <c r="J3682" s="11">
        <v>0.0</v>
      </c>
      <c r="K3682" s="13">
        <v>1.6</v>
      </c>
      <c r="L3682" s="13">
        <v>7.5</v>
      </c>
      <c r="M3682" s="11">
        <v>26.0</v>
      </c>
      <c r="N3682" s="14">
        <v>0.84</v>
      </c>
      <c r="O3682" s="13">
        <v>70.8</v>
      </c>
      <c r="P3682" s="13">
        <v>5.5</v>
      </c>
      <c r="Q3682" s="13">
        <v>12.6</v>
      </c>
      <c r="R3682" s="13">
        <v>16.6</v>
      </c>
      <c r="S3682" s="13">
        <v>4.5</v>
      </c>
      <c r="T3682" s="13">
        <v>4.0</v>
      </c>
      <c r="U3682" s="13">
        <v>2.8</v>
      </c>
      <c r="V3682" s="13">
        <v>71.2</v>
      </c>
      <c r="W3682" s="11" t="str">
        <f t="shared" si="1"/>
        <v>Benchmark|Santander|Corporate|2024</v>
      </c>
      <c r="X3682" s="15">
        <f>(MAX(0,MIN(1,1-(K3682-scaling_params!$B$2)/(scaling_params!$C$2-scaling_params!$B$2)))+MAX(0,MIN(1,(L3682-scaling_params!$B$3)/(scaling_params!$C$3-scaling_params!$B$3))))/2</f>
        <v>0.7308823529</v>
      </c>
      <c r="Y3682" s="15">
        <f>(MAX(0,MIN(1,(M3682-scaling_params!$B$4)/(scaling_params!$C$4-scaling_params!$B$4)))+MAX(0,MIN(1,(N3682-scaling_params!$B$5)/(scaling_params!$C$5-scaling_params!$B$5))))/2</f>
        <v>0.6851190476</v>
      </c>
      <c r="Z3682" s="15">
        <f>(MAX(0,MIN(1,(O3682-scaling_params!$B$6)/(scaling_params!$C$6-scaling_params!$B$6)))+MAX(0,MIN(1,1-(P3682-scaling_params!$B$7)/(scaling_params!$C$7-scaling_params!$B$7)))+MAX(0,MIN(1,(T3682-scaling_params!$B$11)/(scaling_params!$C$11-scaling_params!$B$11))))/3</f>
        <v>0.8057520038</v>
      </c>
      <c r="AA3682" s="15">
        <f>(MAX(0,MIN(1,1-(Q3682-scaling_params!$B$8)/(scaling_params!$C$8-scaling_params!$B$8)))+MAX(0,MIN(1,(R3682-scaling_params!$B$9)/(scaling_params!$C$9-scaling_params!$B$9)))+MAX(0,MIN(1,(S3682-scaling_params!$B$10)/(scaling_params!$C$10-scaling_params!$B$10))))/3</f>
        <v>0.8413716465</v>
      </c>
      <c r="AB3682" s="15">
        <f>(MAX(0,MIN(1,(U3682-scaling_params!$B$12)/(scaling_params!$C$12-scaling_params!$B$12)))+MAX(0,MIN(1,(V3682-scaling_params!$B$13)/(scaling_params!$C$13-scaling_params!$B$13))))/2</f>
        <v>0.7027272727</v>
      </c>
      <c r="AC3682" s="13">
        <f>(scaling_params!$G$2*X3682+scaling_params!$G$3*Y3682+scaling_params!$G$4*Z3682+scaling_params!$G$5*AA3682+scaling_params!$G$6*AB3682)*100</f>
        <v>75.3115278</v>
      </c>
      <c r="AD3682" s="11" t="s">
        <v>684</v>
      </c>
      <c r="AE3682" s="11">
        <f t="shared" si="2"/>
        <v>1</v>
      </c>
    </row>
    <row r="3683" ht="15.75" customHeight="1">
      <c r="A3683" s="11" t="s">
        <v>1027</v>
      </c>
      <c r="B3683" s="11" t="s">
        <v>987</v>
      </c>
      <c r="C3683" s="11" t="s">
        <v>328</v>
      </c>
      <c r="D3683" s="11" t="s">
        <v>181</v>
      </c>
      <c r="E3683" s="12">
        <v>2025.0</v>
      </c>
      <c r="F3683" s="11" t="s">
        <v>171</v>
      </c>
      <c r="G3683" s="11" t="s">
        <v>167</v>
      </c>
      <c r="H3683" s="11">
        <v>4.0</v>
      </c>
      <c r="I3683" s="13">
        <v>8.6</v>
      </c>
      <c r="J3683" s="11">
        <v>0.0</v>
      </c>
      <c r="K3683" s="13">
        <v>1.7</v>
      </c>
      <c r="L3683" s="13">
        <v>8.7</v>
      </c>
      <c r="M3683" s="11">
        <v>30.0</v>
      </c>
      <c r="N3683" s="14">
        <v>0.85</v>
      </c>
      <c r="O3683" s="13">
        <v>75.5</v>
      </c>
      <c r="P3683" s="13">
        <v>7.7</v>
      </c>
      <c r="Q3683" s="13">
        <v>12.3</v>
      </c>
      <c r="R3683" s="13">
        <v>15.9</v>
      </c>
      <c r="S3683" s="13">
        <v>4.4</v>
      </c>
      <c r="T3683" s="13">
        <v>4.2</v>
      </c>
      <c r="U3683" s="13">
        <v>2.3</v>
      </c>
      <c r="V3683" s="13">
        <v>82.3</v>
      </c>
      <c r="W3683" s="11" t="str">
        <f t="shared" si="1"/>
        <v>Benchmark|Santander|Corporate|2025</v>
      </c>
      <c r="X3683" s="15">
        <f>(MAX(0,MIN(1,1-(K3683-scaling_params!$B$2)/(scaling_params!$C$2-scaling_params!$B$2)))+MAX(0,MIN(1,(L3683-scaling_params!$B$3)/(scaling_params!$C$3-scaling_params!$B$3))))/2</f>
        <v>0.8024509804</v>
      </c>
      <c r="Y3683" s="15">
        <f>(MAX(0,MIN(1,(M3683-scaling_params!$B$4)/(scaling_params!$C$4-scaling_params!$B$4)))+MAX(0,MIN(1,(N3683-scaling_params!$B$5)/(scaling_params!$C$5-scaling_params!$B$5))))/2</f>
        <v>0.7166666667</v>
      </c>
      <c r="Z3683" s="15">
        <f>(MAX(0,MIN(1,(O3683-scaling_params!$B$6)/(scaling_params!$C$6-scaling_params!$B$6)))+MAX(0,MIN(1,1-(P3683-scaling_params!$B$7)/(scaling_params!$C$7-scaling_params!$B$7)))+MAX(0,MIN(1,(T3683-scaling_params!$B$11)/(scaling_params!$C$11-scaling_params!$B$11))))/3</f>
        <v>0.7041591804</v>
      </c>
      <c r="AA3683" s="15">
        <f>(MAX(0,MIN(1,1-(Q3683-scaling_params!$B$8)/(scaling_params!$C$8-scaling_params!$B$8)))+MAX(0,MIN(1,(R3683-scaling_params!$B$9)/(scaling_params!$C$9-scaling_params!$B$9)))+MAX(0,MIN(1,(S3683-scaling_params!$B$10)/(scaling_params!$C$10-scaling_params!$B$10))))/3</f>
        <v>0.8133954963</v>
      </c>
      <c r="AB3683" s="15">
        <f>(MAX(0,MIN(1,(U3683-scaling_params!$B$12)/(scaling_params!$C$12-scaling_params!$B$12)))+MAX(0,MIN(1,(V3683-scaling_params!$B$13)/(scaling_params!$C$13-scaling_params!$B$13))))/2</f>
        <v>0.6786363636</v>
      </c>
      <c r="AC3683" s="13">
        <f>(scaling_params!$G$2*X3683+scaling_params!$G$3*Y3683+scaling_params!$G$4*Z3683+scaling_params!$G$5*AA3683+scaling_params!$G$6*AB3683)*100</f>
        <v>74.57067527</v>
      </c>
      <c r="AD3683" s="11" t="s">
        <v>684</v>
      </c>
      <c r="AE3683" s="11">
        <f t="shared" si="2"/>
        <v>1</v>
      </c>
    </row>
    <row r="3684" ht="15.75" customHeight="1">
      <c r="A3684" s="11" t="s">
        <v>1028</v>
      </c>
      <c r="B3684" s="11" t="s">
        <v>987</v>
      </c>
      <c r="C3684" s="11" t="s">
        <v>328</v>
      </c>
      <c r="D3684" s="11" t="s">
        <v>181</v>
      </c>
      <c r="E3684" s="12">
        <v>2024.0</v>
      </c>
      <c r="F3684" s="11" t="s">
        <v>166</v>
      </c>
      <c r="G3684" s="11" t="s">
        <v>167</v>
      </c>
      <c r="H3684" s="11">
        <v>1.0</v>
      </c>
      <c r="I3684" s="13">
        <v>8.9</v>
      </c>
      <c r="J3684" s="11">
        <v>0.0</v>
      </c>
      <c r="K3684" s="13">
        <v>1.6</v>
      </c>
      <c r="L3684" s="13">
        <v>7.6</v>
      </c>
      <c r="M3684" s="11">
        <v>30.0</v>
      </c>
      <c r="N3684" s="14">
        <v>0.74</v>
      </c>
      <c r="O3684" s="13">
        <v>70.8</v>
      </c>
      <c r="P3684" s="13">
        <v>5.5</v>
      </c>
      <c r="Q3684" s="13">
        <v>12.6</v>
      </c>
      <c r="R3684" s="13">
        <v>16.6</v>
      </c>
      <c r="S3684" s="13">
        <v>4.4</v>
      </c>
      <c r="T3684" s="13">
        <v>4.3</v>
      </c>
      <c r="U3684" s="13">
        <v>2.8</v>
      </c>
      <c r="V3684" s="13">
        <v>80.7</v>
      </c>
      <c r="W3684" s="11" t="str">
        <f t="shared" si="1"/>
        <v>Benchmark|Santander|Corporate|2024</v>
      </c>
      <c r="X3684" s="15">
        <f>(MAX(0,MIN(1,1-(K3684-scaling_params!$B$2)/(scaling_params!$C$2-scaling_params!$B$2)))+MAX(0,MIN(1,(L3684-scaling_params!$B$3)/(scaling_params!$C$3-scaling_params!$B$3))))/2</f>
        <v>0.7382352941</v>
      </c>
      <c r="Y3684" s="15">
        <f>(MAX(0,MIN(1,(M3684-scaling_params!$B$4)/(scaling_params!$C$4-scaling_params!$B$4)))+MAX(0,MIN(1,(N3684-scaling_params!$B$5)/(scaling_params!$C$5-scaling_params!$B$5))))/2</f>
        <v>0.5791666667</v>
      </c>
      <c r="Z3684" s="15">
        <f>(MAX(0,MIN(1,(O3684-scaling_params!$B$6)/(scaling_params!$C$6-scaling_params!$B$6)))+MAX(0,MIN(1,1-(P3684-scaling_params!$B$7)/(scaling_params!$C$7-scaling_params!$B$7)))+MAX(0,MIN(1,(T3684-scaling_params!$B$11)/(scaling_params!$C$11-scaling_params!$B$11))))/3</f>
        <v>0.8343234323</v>
      </c>
      <c r="AA3684" s="15">
        <f>(MAX(0,MIN(1,1-(Q3684-scaling_params!$B$8)/(scaling_params!$C$8-scaling_params!$B$8)))+MAX(0,MIN(1,(R3684-scaling_params!$B$9)/(scaling_params!$C$9-scaling_params!$B$9)))+MAX(0,MIN(1,(S3684-scaling_params!$B$10)/(scaling_params!$C$10-scaling_params!$B$10))))/3</f>
        <v>0.8315677249</v>
      </c>
      <c r="AB3684" s="15">
        <f>(MAX(0,MIN(1,(U3684-scaling_params!$B$12)/(scaling_params!$C$12-scaling_params!$B$12)))+MAX(0,MIN(1,(V3684-scaling_params!$B$13)/(scaling_params!$C$13-scaling_params!$B$13))))/2</f>
        <v>0.7890909091</v>
      </c>
      <c r="AC3684" s="13">
        <f>(scaling_params!$G$2*X3684+scaling_params!$G$3*Y3684+scaling_params!$G$4*Z3684+scaling_params!$G$5*AA3684+scaling_params!$G$6*AB3684)*100</f>
        <v>74.51241142</v>
      </c>
      <c r="AD3684" s="11" t="s">
        <v>684</v>
      </c>
      <c r="AE3684" s="11">
        <f t="shared" si="2"/>
        <v>1</v>
      </c>
    </row>
    <row r="3685" ht="15.75" customHeight="1">
      <c r="A3685" s="11" t="s">
        <v>1028</v>
      </c>
      <c r="B3685" s="11" t="s">
        <v>987</v>
      </c>
      <c r="C3685" s="11" t="s">
        <v>328</v>
      </c>
      <c r="D3685" s="11" t="s">
        <v>181</v>
      </c>
      <c r="E3685" s="12">
        <v>2025.0</v>
      </c>
      <c r="F3685" s="11" t="s">
        <v>166</v>
      </c>
      <c r="G3685" s="11" t="s">
        <v>167</v>
      </c>
      <c r="H3685" s="11">
        <v>1.0</v>
      </c>
      <c r="I3685" s="13">
        <v>8.6</v>
      </c>
      <c r="J3685" s="11">
        <v>0.0</v>
      </c>
      <c r="K3685" s="13">
        <v>1.7</v>
      </c>
      <c r="L3685" s="13">
        <v>7.4</v>
      </c>
      <c r="M3685" s="11">
        <v>5.0</v>
      </c>
      <c r="N3685" s="14">
        <v>0.91</v>
      </c>
      <c r="O3685" s="13">
        <v>75.5</v>
      </c>
      <c r="P3685" s="13">
        <v>7.7</v>
      </c>
      <c r="Q3685" s="13">
        <v>12.3</v>
      </c>
      <c r="R3685" s="13">
        <v>15.9</v>
      </c>
      <c r="S3685" s="13">
        <v>4.2</v>
      </c>
      <c r="T3685" s="13">
        <v>3.4</v>
      </c>
      <c r="U3685" s="13">
        <v>2.3</v>
      </c>
      <c r="V3685" s="13">
        <v>78.8</v>
      </c>
      <c r="W3685" s="11" t="str">
        <f t="shared" si="1"/>
        <v>Benchmark|Santander|Corporate|2025</v>
      </c>
      <c r="X3685" s="15">
        <f>(MAX(0,MIN(1,1-(K3685-scaling_params!$B$2)/(scaling_params!$C$2-scaling_params!$B$2)))+MAX(0,MIN(1,(L3685-scaling_params!$B$3)/(scaling_params!$C$3-scaling_params!$B$3))))/2</f>
        <v>0.7068627451</v>
      </c>
      <c r="Y3685" s="15">
        <f>(MAX(0,MIN(1,(M3685-scaling_params!$B$4)/(scaling_params!$C$4-scaling_params!$B$4)))+MAX(0,MIN(1,(N3685-scaling_params!$B$5)/(scaling_params!$C$5-scaling_params!$B$5))))/2</f>
        <v>0.6726190476</v>
      </c>
      <c r="Z3685" s="15">
        <f>(MAX(0,MIN(1,(O3685-scaling_params!$B$6)/(scaling_params!$C$6-scaling_params!$B$6)))+MAX(0,MIN(1,1-(P3685-scaling_params!$B$7)/(scaling_params!$C$7-scaling_params!$B$7)))+MAX(0,MIN(1,(T3685-scaling_params!$B$11)/(scaling_params!$C$11-scaling_params!$B$11))))/3</f>
        <v>0.6279687042</v>
      </c>
      <c r="AA3685" s="15">
        <f>(MAX(0,MIN(1,1-(Q3685-scaling_params!$B$8)/(scaling_params!$C$8-scaling_params!$B$8)))+MAX(0,MIN(1,(R3685-scaling_params!$B$9)/(scaling_params!$C$9-scaling_params!$B$9)))+MAX(0,MIN(1,(S3685-scaling_params!$B$10)/(scaling_params!$C$10-scaling_params!$B$10))))/3</f>
        <v>0.7937876532</v>
      </c>
      <c r="AB3685" s="15">
        <f>(MAX(0,MIN(1,(U3685-scaling_params!$B$12)/(scaling_params!$C$12-scaling_params!$B$12)))+MAX(0,MIN(1,(V3685-scaling_params!$B$13)/(scaling_params!$C$13-scaling_params!$B$13))))/2</f>
        <v>0.6468181818</v>
      </c>
      <c r="AC3685" s="13">
        <f>(scaling_params!$G$2*X3685+scaling_params!$G$3*Y3685+scaling_params!$G$4*Z3685+scaling_params!$G$5*AA3685+scaling_params!$G$6*AB3685)*100</f>
        <v>68.77820392</v>
      </c>
      <c r="AD3685" s="11" t="s">
        <v>684</v>
      </c>
      <c r="AE3685" s="11">
        <f t="shared" si="2"/>
        <v>1</v>
      </c>
    </row>
    <row r="3686" ht="15.75" customHeight="1">
      <c r="A3686" s="11" t="s">
        <v>1029</v>
      </c>
      <c r="B3686" s="11" t="s">
        <v>987</v>
      </c>
      <c r="C3686" s="11" t="s">
        <v>328</v>
      </c>
      <c r="D3686" s="11" t="s">
        <v>174</v>
      </c>
      <c r="E3686" s="12">
        <v>2024.0</v>
      </c>
      <c r="F3686" s="11" t="s">
        <v>166</v>
      </c>
      <c r="G3686" s="11" t="s">
        <v>184</v>
      </c>
      <c r="H3686" s="11">
        <v>3.0</v>
      </c>
      <c r="I3686" s="13">
        <v>8.9</v>
      </c>
      <c r="J3686" s="11">
        <v>0.0</v>
      </c>
      <c r="K3686" s="13">
        <v>1.9</v>
      </c>
      <c r="L3686" s="13">
        <v>6.6</v>
      </c>
      <c r="M3686" s="11">
        <v>21.0</v>
      </c>
      <c r="N3686" s="14">
        <v>0.82</v>
      </c>
      <c r="O3686" s="13">
        <v>66.9</v>
      </c>
      <c r="P3686" s="13">
        <v>7.1</v>
      </c>
      <c r="Q3686" s="13">
        <v>15.0</v>
      </c>
      <c r="R3686" s="13">
        <v>15.0</v>
      </c>
      <c r="S3686" s="13">
        <v>4.1</v>
      </c>
      <c r="T3686" s="13">
        <v>4.1</v>
      </c>
      <c r="U3686" s="13">
        <v>2.2</v>
      </c>
      <c r="V3686" s="13">
        <v>73.6</v>
      </c>
      <c r="W3686" s="11" t="str">
        <f t="shared" si="1"/>
        <v>Benchmark|Santander|Digital|2024</v>
      </c>
      <c r="X3686" s="15">
        <f>(MAX(0,MIN(1,1-(K3686-scaling_params!$B$2)/(scaling_params!$C$2-scaling_params!$B$2)))+MAX(0,MIN(1,(L3686-scaling_params!$B$3)/(scaling_params!$C$3-scaling_params!$B$3))))/2</f>
        <v>0.6147058824</v>
      </c>
      <c r="Y3686" s="15">
        <f>(MAX(0,MIN(1,(M3686-scaling_params!$B$4)/(scaling_params!$C$4-scaling_params!$B$4)))+MAX(0,MIN(1,(N3686-scaling_params!$B$5)/(scaling_params!$C$5-scaling_params!$B$5))))/2</f>
        <v>0.6363095238</v>
      </c>
      <c r="Z3686" s="15">
        <f>(MAX(0,MIN(1,(O3686-scaling_params!$B$6)/(scaling_params!$C$6-scaling_params!$B$6)))+MAX(0,MIN(1,1-(P3686-scaling_params!$B$7)/(scaling_params!$C$7-scaling_params!$B$7)))+MAX(0,MIN(1,(T3686-scaling_params!$B$11)/(scaling_params!$C$11-scaling_params!$B$11))))/3</f>
        <v>0.6067752335</v>
      </c>
      <c r="AA3686" s="15">
        <f>(MAX(0,MIN(1,1-(Q3686-scaling_params!$B$8)/(scaling_params!$C$8-scaling_params!$B$8)))+MAX(0,MIN(1,(R3686-scaling_params!$B$9)/(scaling_params!$C$9-scaling_params!$B$9)))+MAX(0,MIN(1,(S3686-scaling_params!$B$10)/(scaling_params!$C$10-scaling_params!$B$10))))/3</f>
        <v>0.6437363208</v>
      </c>
      <c r="AB3686" s="15">
        <f>(MAX(0,MIN(1,(U3686-scaling_params!$B$12)/(scaling_params!$C$12-scaling_params!$B$12)))+MAX(0,MIN(1,(V3686-scaling_params!$B$13)/(scaling_params!$C$13-scaling_params!$B$13))))/2</f>
        <v>0.5745454545</v>
      </c>
      <c r="AC3686" s="13">
        <f>(scaling_params!$G$2*X3686+scaling_params!$G$3*Y3686+scaling_params!$G$4*Z3686+scaling_params!$G$5*AA3686+scaling_params!$G$6*AB3686)*100</f>
        <v>61.76747564</v>
      </c>
      <c r="AD3686" s="11" t="s">
        <v>684</v>
      </c>
      <c r="AE3686" s="11">
        <f t="shared" si="2"/>
        <v>1</v>
      </c>
    </row>
    <row r="3687" ht="15.75" customHeight="1">
      <c r="A3687" s="11" t="s">
        <v>1029</v>
      </c>
      <c r="B3687" s="11" t="s">
        <v>987</v>
      </c>
      <c r="C3687" s="11" t="s">
        <v>328</v>
      </c>
      <c r="D3687" s="11" t="s">
        <v>174</v>
      </c>
      <c r="E3687" s="12">
        <v>2025.0</v>
      </c>
      <c r="F3687" s="11" t="s">
        <v>166</v>
      </c>
      <c r="G3687" s="11" t="s">
        <v>184</v>
      </c>
      <c r="H3687" s="11">
        <v>3.0</v>
      </c>
      <c r="I3687" s="13">
        <v>8.6</v>
      </c>
      <c r="J3687" s="11">
        <v>0.0</v>
      </c>
      <c r="K3687" s="13">
        <v>1.6</v>
      </c>
      <c r="L3687" s="13">
        <v>7.8</v>
      </c>
      <c r="M3687" s="11">
        <v>4.0</v>
      </c>
      <c r="N3687" s="14">
        <v>0.8</v>
      </c>
      <c r="O3687" s="13">
        <v>68.0</v>
      </c>
      <c r="P3687" s="13">
        <v>6.4</v>
      </c>
      <c r="Q3687" s="13">
        <v>16.0</v>
      </c>
      <c r="R3687" s="13">
        <v>14.4</v>
      </c>
      <c r="S3687" s="13">
        <v>3.1</v>
      </c>
      <c r="T3687" s="13">
        <v>3.6</v>
      </c>
      <c r="U3687" s="13">
        <v>1.8</v>
      </c>
      <c r="V3687" s="13">
        <v>81.2</v>
      </c>
      <c r="W3687" s="11" t="str">
        <f t="shared" si="1"/>
        <v>Benchmark|Santander|Digital|2025</v>
      </c>
      <c r="X3687" s="15">
        <f>(MAX(0,MIN(1,1-(K3687-scaling_params!$B$2)/(scaling_params!$C$2-scaling_params!$B$2)))+MAX(0,MIN(1,(L3687-scaling_params!$B$3)/(scaling_params!$C$3-scaling_params!$B$3))))/2</f>
        <v>0.7529411765</v>
      </c>
      <c r="Y3687" s="15">
        <f>(MAX(0,MIN(1,(M3687-scaling_params!$B$4)/(scaling_params!$C$4-scaling_params!$B$4)))+MAX(0,MIN(1,(N3687-scaling_params!$B$5)/(scaling_params!$C$5-scaling_params!$B$5))))/2</f>
        <v>0.5303571429</v>
      </c>
      <c r="Z3687" s="15">
        <f>(MAX(0,MIN(1,(O3687-scaling_params!$B$6)/(scaling_params!$C$6-scaling_params!$B$6)))+MAX(0,MIN(1,1-(P3687-scaling_params!$B$7)/(scaling_params!$C$7-scaling_params!$B$7)))+MAX(0,MIN(1,(T3687-scaling_params!$B$11)/(scaling_params!$C$11-scaling_params!$B$11))))/3</f>
        <v>0.6403710641</v>
      </c>
      <c r="AA3687" s="15">
        <f>(MAX(0,MIN(1,1-(Q3687-scaling_params!$B$8)/(scaling_params!$C$8-scaling_params!$B$8)))+MAX(0,MIN(1,(R3687-scaling_params!$B$9)/(scaling_params!$C$9-scaling_params!$B$9)))+MAX(0,MIN(1,(S3687-scaling_params!$B$10)/(scaling_params!$C$10-scaling_params!$B$10))))/3</f>
        <v>0.4825018615</v>
      </c>
      <c r="AB3687" s="15">
        <f>(MAX(0,MIN(1,(U3687-scaling_params!$B$12)/(scaling_params!$C$12-scaling_params!$B$12)))+MAX(0,MIN(1,(V3687-scaling_params!$B$13)/(scaling_params!$C$13-scaling_params!$B$13))))/2</f>
        <v>0.5436363636</v>
      </c>
      <c r="AC3687" s="13">
        <f>(scaling_params!$G$2*X3687+scaling_params!$G$3*Y3687+scaling_params!$G$4*Z3687+scaling_params!$G$5*AA3687+scaling_params!$G$6*AB3687)*100</f>
        <v>60.11317236</v>
      </c>
      <c r="AD3687" s="11" t="s">
        <v>684</v>
      </c>
      <c r="AE3687" s="11">
        <f t="shared" si="2"/>
        <v>1</v>
      </c>
    </row>
    <row r="3688" ht="15.75" customHeight="1">
      <c r="A3688" s="11" t="s">
        <v>1030</v>
      </c>
      <c r="B3688" s="11" t="s">
        <v>987</v>
      </c>
      <c r="C3688" s="11" t="s">
        <v>328</v>
      </c>
      <c r="D3688" s="11" t="s">
        <v>177</v>
      </c>
      <c r="E3688" s="12">
        <v>2024.0</v>
      </c>
      <c r="F3688" s="11" t="s">
        <v>171</v>
      </c>
      <c r="G3688" s="11" t="s">
        <v>175</v>
      </c>
      <c r="H3688" s="11">
        <v>2.0</v>
      </c>
      <c r="I3688" s="13">
        <v>8.9</v>
      </c>
      <c r="J3688" s="11">
        <v>0.0</v>
      </c>
      <c r="K3688" s="13">
        <v>1.1</v>
      </c>
      <c r="L3688" s="13">
        <v>7.2</v>
      </c>
      <c r="M3688" s="11">
        <v>22.0</v>
      </c>
      <c r="N3688" s="14">
        <v>0.79</v>
      </c>
      <c r="O3688" s="13">
        <v>76.8</v>
      </c>
      <c r="P3688" s="13">
        <v>6.3</v>
      </c>
      <c r="Q3688" s="13">
        <v>14.5</v>
      </c>
      <c r="R3688" s="13">
        <v>14.7</v>
      </c>
      <c r="S3688" s="13">
        <v>4.0</v>
      </c>
      <c r="T3688" s="13">
        <v>3.7</v>
      </c>
      <c r="U3688" s="13">
        <v>2.7</v>
      </c>
      <c r="V3688" s="13">
        <v>81.1</v>
      </c>
      <c r="W3688" s="11" t="str">
        <f t="shared" si="1"/>
        <v>Benchmark|Santander|Retail|2024</v>
      </c>
      <c r="X3688" s="15">
        <f>(MAX(0,MIN(1,1-(K3688-scaling_params!$B$2)/(scaling_params!$C$2-scaling_params!$B$2)))+MAX(0,MIN(1,(L3688-scaling_params!$B$3)/(scaling_params!$C$3-scaling_params!$B$3))))/2</f>
        <v>0.7921568627</v>
      </c>
      <c r="Y3688" s="15">
        <f>(MAX(0,MIN(1,(M3688-scaling_params!$B$4)/(scaling_params!$C$4-scaling_params!$B$4)))+MAX(0,MIN(1,(N3688-scaling_params!$B$5)/(scaling_params!$C$5-scaling_params!$B$5))))/2</f>
        <v>0.6035714286</v>
      </c>
      <c r="Z3688" s="15">
        <f>(MAX(0,MIN(1,(O3688-scaling_params!$B$6)/(scaling_params!$C$6-scaling_params!$B$6)))+MAX(0,MIN(1,1-(P3688-scaling_params!$B$7)/(scaling_params!$C$7-scaling_params!$B$7)))+MAX(0,MIN(1,(T3688-scaling_params!$B$11)/(scaling_params!$C$11-scaling_params!$B$11))))/3</f>
        <v>0.8041184041</v>
      </c>
      <c r="AA3688" s="15">
        <f>(MAX(0,MIN(1,1-(Q3688-scaling_params!$B$8)/(scaling_params!$C$8-scaling_params!$B$8)))+MAX(0,MIN(1,(R3688-scaling_params!$B$9)/(scaling_params!$C$9-scaling_params!$B$9)))+MAX(0,MIN(1,(S3688-scaling_params!$B$10)/(scaling_params!$C$10-scaling_params!$B$10))))/3</f>
        <v>0.6402135653</v>
      </c>
      <c r="AB3688" s="15">
        <f>(MAX(0,MIN(1,(U3688-scaling_params!$B$12)/(scaling_params!$C$12-scaling_params!$B$12)))+MAX(0,MIN(1,(V3688-scaling_params!$B$13)/(scaling_params!$C$13-scaling_params!$B$13))))/2</f>
        <v>0.7677272727</v>
      </c>
      <c r="AC3688" s="13">
        <f>(scaling_params!$G$2*X3688+scaling_params!$G$3*Y3688+scaling_params!$G$4*Z3688+scaling_params!$G$5*AA3688+scaling_params!$G$6*AB3688)*100</f>
        <v>72.02333791</v>
      </c>
      <c r="AD3688" s="11" t="s">
        <v>684</v>
      </c>
      <c r="AE3688" s="11">
        <f t="shared" si="2"/>
        <v>1</v>
      </c>
    </row>
    <row r="3689" ht="15.75" customHeight="1">
      <c r="A3689" s="11" t="s">
        <v>1030</v>
      </c>
      <c r="B3689" s="11" t="s">
        <v>987</v>
      </c>
      <c r="C3689" s="11" t="s">
        <v>328</v>
      </c>
      <c r="D3689" s="11" t="s">
        <v>177</v>
      </c>
      <c r="E3689" s="12">
        <v>2025.0</v>
      </c>
      <c r="F3689" s="11" t="s">
        <v>171</v>
      </c>
      <c r="G3689" s="11" t="s">
        <v>175</v>
      </c>
      <c r="H3689" s="11">
        <v>2.0</v>
      </c>
      <c r="I3689" s="13">
        <v>8.6</v>
      </c>
      <c r="J3689" s="11">
        <v>0.0</v>
      </c>
      <c r="K3689" s="13">
        <v>1.3</v>
      </c>
      <c r="L3689" s="13">
        <v>6.0</v>
      </c>
      <c r="M3689" s="11">
        <v>11.0</v>
      </c>
      <c r="N3689" s="14">
        <v>0.89</v>
      </c>
      <c r="O3689" s="13">
        <v>76.6</v>
      </c>
      <c r="P3689" s="13">
        <v>7.2</v>
      </c>
      <c r="Q3689" s="13">
        <v>11.6</v>
      </c>
      <c r="R3689" s="13">
        <v>14.3</v>
      </c>
      <c r="S3689" s="13">
        <v>4.2</v>
      </c>
      <c r="T3689" s="13">
        <v>4.1</v>
      </c>
      <c r="U3689" s="13">
        <v>2.6</v>
      </c>
      <c r="V3689" s="13">
        <v>73.8</v>
      </c>
      <c r="W3689" s="11" t="str">
        <f t="shared" si="1"/>
        <v>Benchmark|Santander|Retail|2025</v>
      </c>
      <c r="X3689" s="15">
        <f>(MAX(0,MIN(1,1-(K3689-scaling_params!$B$2)/(scaling_params!$C$2-scaling_params!$B$2)))+MAX(0,MIN(1,(L3689-scaling_params!$B$3)/(scaling_params!$C$3-scaling_params!$B$3))))/2</f>
        <v>0.6705882353</v>
      </c>
      <c r="Y3689" s="15">
        <f>(MAX(0,MIN(1,(M3689-scaling_params!$B$4)/(scaling_params!$C$4-scaling_params!$B$4)))+MAX(0,MIN(1,(N3689-scaling_params!$B$5)/(scaling_params!$C$5-scaling_params!$B$5))))/2</f>
        <v>0.6761904762</v>
      </c>
      <c r="Z3689" s="15">
        <f>(MAX(0,MIN(1,(O3689-scaling_params!$B$6)/(scaling_params!$C$6-scaling_params!$B$6)))+MAX(0,MIN(1,1-(P3689-scaling_params!$B$7)/(scaling_params!$C$7-scaling_params!$B$7)))+MAX(0,MIN(1,(T3689-scaling_params!$B$11)/(scaling_params!$C$11-scaling_params!$B$11))))/3</f>
        <v>0.7578322311</v>
      </c>
      <c r="AA3689" s="15">
        <f>(MAX(0,MIN(1,1-(Q3689-scaling_params!$B$8)/(scaling_params!$C$8-scaling_params!$B$8)))+MAX(0,MIN(1,(R3689-scaling_params!$B$9)/(scaling_params!$C$9-scaling_params!$B$9)))+MAX(0,MIN(1,(S3689-scaling_params!$B$10)/(scaling_params!$C$10-scaling_params!$B$10))))/3</f>
        <v>0.7527922561</v>
      </c>
      <c r="AB3689" s="15">
        <f>(MAX(0,MIN(1,(U3689-scaling_params!$B$12)/(scaling_params!$C$12-scaling_params!$B$12)))+MAX(0,MIN(1,(V3689-scaling_params!$B$13)/(scaling_params!$C$13-scaling_params!$B$13))))/2</f>
        <v>0.6763636364</v>
      </c>
      <c r="AC3689" s="13">
        <f>(scaling_params!$G$2*X3689+scaling_params!$G$3*Y3689+scaling_params!$G$4*Z3689+scaling_params!$G$5*AA3689+scaling_params!$G$6*AB3689)*100</f>
        <v>70.68859177</v>
      </c>
      <c r="AD3689" s="11" t="s">
        <v>684</v>
      </c>
      <c r="AE3689" s="11">
        <f t="shared" si="2"/>
        <v>1</v>
      </c>
    </row>
    <row r="3690" ht="15.75" customHeight="1">
      <c r="A3690" s="11" t="s">
        <v>1031</v>
      </c>
      <c r="B3690" s="11" t="s">
        <v>987</v>
      </c>
      <c r="C3690" s="11" t="s">
        <v>328</v>
      </c>
      <c r="D3690" s="11" t="s">
        <v>170</v>
      </c>
      <c r="E3690" s="12">
        <v>2024.0</v>
      </c>
      <c r="F3690" s="11" t="s">
        <v>166</v>
      </c>
      <c r="G3690" s="11" t="s">
        <v>172</v>
      </c>
      <c r="H3690" s="11">
        <v>2.0</v>
      </c>
      <c r="I3690" s="13">
        <v>8.9</v>
      </c>
      <c r="J3690" s="11">
        <v>0.0</v>
      </c>
      <c r="K3690" s="13">
        <v>2.9</v>
      </c>
      <c r="L3690" s="13">
        <v>7.8</v>
      </c>
      <c r="M3690" s="11">
        <v>20.0</v>
      </c>
      <c r="N3690" s="14">
        <v>0.88</v>
      </c>
      <c r="O3690" s="13">
        <v>74.8</v>
      </c>
      <c r="P3690" s="13">
        <v>6.3</v>
      </c>
      <c r="Q3690" s="13">
        <v>12.8</v>
      </c>
      <c r="R3690" s="13">
        <v>15.4</v>
      </c>
      <c r="S3690" s="13">
        <v>5.0</v>
      </c>
      <c r="T3690" s="13">
        <v>4.6</v>
      </c>
      <c r="U3690" s="13">
        <v>2.1</v>
      </c>
      <c r="V3690" s="13">
        <v>83.3</v>
      </c>
      <c r="W3690" s="11" t="str">
        <f t="shared" si="1"/>
        <v>Benchmark|Santander|Risk|2024</v>
      </c>
      <c r="X3690" s="15">
        <f>(MAX(0,MIN(1,1-(K3690-scaling_params!$B$2)/(scaling_params!$C$2-scaling_params!$B$2)))+MAX(0,MIN(1,(L3690-scaling_params!$B$3)/(scaling_params!$C$3-scaling_params!$B$3))))/2</f>
        <v>0.5362745098</v>
      </c>
      <c r="Y3690" s="15">
        <f>(MAX(0,MIN(1,(M3690-scaling_params!$B$4)/(scaling_params!$C$4-scaling_params!$B$4)))+MAX(0,MIN(1,(N3690-scaling_params!$B$5)/(scaling_params!$C$5-scaling_params!$B$5))))/2</f>
        <v>0.706547619</v>
      </c>
      <c r="Z3690" s="15">
        <f>(MAX(0,MIN(1,(O3690-scaling_params!$B$6)/(scaling_params!$C$6-scaling_params!$B$6)))+MAX(0,MIN(1,1-(P3690-scaling_params!$B$7)/(scaling_params!$C$7-scaling_params!$B$7)))+MAX(0,MIN(1,(T3690-scaling_params!$B$11)/(scaling_params!$C$11-scaling_params!$B$11))))/3</f>
        <v>0.8568293895</v>
      </c>
      <c r="AA3690" s="15">
        <f>(MAX(0,MIN(1,1-(Q3690-scaling_params!$B$8)/(scaling_params!$C$8-scaling_params!$B$8)))+MAX(0,MIN(1,(R3690-scaling_params!$B$9)/(scaling_params!$C$9-scaling_params!$B$9)))+MAX(0,MIN(1,(S3690-scaling_params!$B$10)/(scaling_params!$C$10-scaling_params!$B$10))))/3</f>
        <v>0.8321825853</v>
      </c>
      <c r="AB3690" s="15">
        <f>(MAX(0,MIN(1,(U3690-scaling_params!$B$12)/(scaling_params!$C$12-scaling_params!$B$12)))+MAX(0,MIN(1,(V3690-scaling_params!$B$13)/(scaling_params!$C$13-scaling_params!$B$13))))/2</f>
        <v>0.6377272727</v>
      </c>
      <c r="AC3690" s="13">
        <f>(scaling_params!$G$2*X3690+scaling_params!$G$3*Y3690+scaling_params!$G$4*Z3690+scaling_params!$G$5*AA3690+scaling_params!$G$6*AB3690)*100</f>
        <v>71.513406</v>
      </c>
      <c r="AD3690" s="11" t="s">
        <v>684</v>
      </c>
      <c r="AE3690" s="11">
        <f t="shared" si="2"/>
        <v>1</v>
      </c>
    </row>
    <row r="3691" ht="15.75" customHeight="1">
      <c r="A3691" s="11" t="s">
        <v>1031</v>
      </c>
      <c r="B3691" s="11" t="s">
        <v>987</v>
      </c>
      <c r="C3691" s="11" t="s">
        <v>328</v>
      </c>
      <c r="D3691" s="11" t="s">
        <v>170</v>
      </c>
      <c r="E3691" s="12">
        <v>2025.0</v>
      </c>
      <c r="F3691" s="11" t="s">
        <v>166</v>
      </c>
      <c r="G3691" s="11" t="s">
        <v>172</v>
      </c>
      <c r="H3691" s="11">
        <v>2.0</v>
      </c>
      <c r="I3691" s="13">
        <v>8.6</v>
      </c>
      <c r="J3691" s="11">
        <v>0.0</v>
      </c>
      <c r="K3691" s="13">
        <v>1.4</v>
      </c>
      <c r="L3691" s="13">
        <v>8.2</v>
      </c>
      <c r="M3691" s="11">
        <v>45.0</v>
      </c>
      <c r="N3691" s="14">
        <v>0.85</v>
      </c>
      <c r="O3691" s="13">
        <v>73.6</v>
      </c>
      <c r="P3691" s="13">
        <v>7.0</v>
      </c>
      <c r="Q3691" s="13">
        <v>15.4</v>
      </c>
      <c r="R3691" s="13">
        <v>16.6</v>
      </c>
      <c r="S3691" s="13">
        <v>5.0</v>
      </c>
      <c r="T3691" s="13">
        <v>4.6</v>
      </c>
      <c r="U3691" s="13">
        <v>2.4</v>
      </c>
      <c r="V3691" s="13">
        <v>89.7</v>
      </c>
      <c r="W3691" s="11" t="str">
        <f t="shared" si="1"/>
        <v>Benchmark|Santander|Risk|2025</v>
      </c>
      <c r="X3691" s="15">
        <f>(MAX(0,MIN(1,1-(K3691-scaling_params!$B$2)/(scaling_params!$C$2-scaling_params!$B$2)))+MAX(0,MIN(1,(L3691-scaling_params!$B$3)/(scaling_params!$C$3-scaling_params!$B$3))))/2</f>
        <v>0.8156862745</v>
      </c>
      <c r="Y3691" s="15">
        <f>(MAX(0,MIN(1,(M3691-scaling_params!$B$4)/(scaling_params!$C$4-scaling_params!$B$4)))+MAX(0,MIN(1,(N3691-scaling_params!$B$5)/(scaling_params!$C$5-scaling_params!$B$5))))/2</f>
        <v>0.7880952381</v>
      </c>
      <c r="Z3691" s="15">
        <f>(MAX(0,MIN(1,(O3691-scaling_params!$B$6)/(scaling_params!$C$6-scaling_params!$B$6)))+MAX(0,MIN(1,1-(P3691-scaling_params!$B$7)/(scaling_params!$C$7-scaling_params!$B$7)))+MAX(0,MIN(1,(T3691-scaling_params!$B$11)/(scaling_params!$C$11-scaling_params!$B$11))))/3</f>
        <v>0.7739643462</v>
      </c>
      <c r="AA3691" s="15">
        <f>(MAX(0,MIN(1,1-(Q3691-scaling_params!$B$8)/(scaling_params!$C$8-scaling_params!$B$8)))+MAX(0,MIN(1,(R3691-scaling_params!$B$9)/(scaling_params!$C$9-scaling_params!$B$9)))+MAX(0,MIN(1,(S3691-scaling_params!$B$10)/(scaling_params!$C$10-scaling_params!$B$10))))/3</f>
        <v>0.7843306483</v>
      </c>
      <c r="AB3691" s="15">
        <f>(MAX(0,MIN(1,(U3691-scaling_params!$B$12)/(scaling_params!$C$12-scaling_params!$B$12)))+MAX(0,MIN(1,(V3691-scaling_params!$B$13)/(scaling_params!$C$13-scaling_params!$B$13))))/2</f>
        <v>0.7709090909</v>
      </c>
      <c r="AC3691" s="13">
        <f>(scaling_params!$G$2*X3691+scaling_params!$G$3*Y3691+scaling_params!$G$4*Z3691+scaling_params!$G$5*AA3691+scaling_params!$G$6*AB3691)*100</f>
        <v>78.77797436</v>
      </c>
      <c r="AD3691" s="11" t="s">
        <v>684</v>
      </c>
      <c r="AE3691" s="11">
        <f t="shared" si="2"/>
        <v>1</v>
      </c>
    </row>
    <row r="3692" ht="15.75" customHeight="1">
      <c r="A3692" s="11" t="s">
        <v>1032</v>
      </c>
      <c r="B3692" s="11" t="s">
        <v>987</v>
      </c>
      <c r="C3692" s="11" t="s">
        <v>328</v>
      </c>
      <c r="D3692" s="11" t="s">
        <v>165</v>
      </c>
      <c r="E3692" s="12">
        <v>2024.0</v>
      </c>
      <c r="F3692" s="11" t="s">
        <v>166</v>
      </c>
      <c r="G3692" s="11" t="s">
        <v>175</v>
      </c>
      <c r="H3692" s="11">
        <v>3.0</v>
      </c>
      <c r="I3692" s="13">
        <v>8.9</v>
      </c>
      <c r="J3692" s="11">
        <v>0.0</v>
      </c>
      <c r="K3692" s="13">
        <v>1.7</v>
      </c>
      <c r="L3692" s="13">
        <v>7.5</v>
      </c>
      <c r="M3692" s="11">
        <v>27.0</v>
      </c>
      <c r="N3692" s="14">
        <v>0.89</v>
      </c>
      <c r="O3692" s="13">
        <v>73.2</v>
      </c>
      <c r="P3692" s="13">
        <v>8.0</v>
      </c>
      <c r="Q3692" s="13">
        <v>15.9</v>
      </c>
      <c r="R3692" s="13">
        <v>14.5</v>
      </c>
      <c r="S3692" s="13">
        <v>4.0</v>
      </c>
      <c r="T3692" s="13">
        <v>3.9</v>
      </c>
      <c r="U3692" s="13">
        <v>1.9</v>
      </c>
      <c r="V3692" s="13">
        <v>76.1</v>
      </c>
      <c r="W3692" s="11" t="str">
        <f t="shared" si="1"/>
        <v>Benchmark|Santander|Operations|2024</v>
      </c>
      <c r="X3692" s="15">
        <f>(MAX(0,MIN(1,1-(K3692-scaling_params!$B$2)/(scaling_params!$C$2-scaling_params!$B$2)))+MAX(0,MIN(1,(L3692-scaling_params!$B$3)/(scaling_params!$C$3-scaling_params!$B$3))))/2</f>
        <v>0.7142156863</v>
      </c>
      <c r="Y3692" s="15">
        <f>(MAX(0,MIN(1,(M3692-scaling_params!$B$4)/(scaling_params!$C$4-scaling_params!$B$4)))+MAX(0,MIN(1,(N3692-scaling_params!$B$5)/(scaling_params!$C$5-scaling_params!$B$5))))/2</f>
        <v>0.7523809524</v>
      </c>
      <c r="Z3692" s="15">
        <f>(MAX(0,MIN(1,(O3692-scaling_params!$B$6)/(scaling_params!$C$6-scaling_params!$B$6)))+MAX(0,MIN(1,1-(P3692-scaling_params!$B$7)/(scaling_params!$C$7-scaling_params!$B$7)))+MAX(0,MIN(1,(T3692-scaling_params!$B$11)/(scaling_params!$C$11-scaling_params!$B$11))))/3</f>
        <v>0.6106069294</v>
      </c>
      <c r="AA3692" s="15">
        <f>(MAX(0,MIN(1,1-(Q3692-scaling_params!$B$8)/(scaling_params!$C$8-scaling_params!$B$8)))+MAX(0,MIN(1,(R3692-scaling_params!$B$9)/(scaling_params!$C$9-scaling_params!$B$9)))+MAX(0,MIN(1,(S3692-scaling_params!$B$10)/(scaling_params!$C$10-scaling_params!$B$10))))/3</f>
        <v>0.5787444437</v>
      </c>
      <c r="AB3692" s="15">
        <f>(MAX(0,MIN(1,(U3692-scaling_params!$B$12)/(scaling_params!$C$12-scaling_params!$B$12)))+MAX(0,MIN(1,(V3692-scaling_params!$B$13)/(scaling_params!$C$13-scaling_params!$B$13))))/2</f>
        <v>0.5222727273</v>
      </c>
      <c r="AC3692" s="13">
        <f>(scaling_params!$G$2*X3692+scaling_params!$G$3*Y3692+scaling_params!$G$4*Z3692+scaling_params!$G$5*AA3692+scaling_params!$G$6*AB3692)*100</f>
        <v>65.16300424</v>
      </c>
      <c r="AD3692" s="11" t="s">
        <v>684</v>
      </c>
      <c r="AE3692" s="11">
        <f t="shared" si="2"/>
        <v>1</v>
      </c>
    </row>
    <row r="3693" ht="15.75" customHeight="1">
      <c r="A3693" s="11" t="s">
        <v>1032</v>
      </c>
      <c r="B3693" s="11" t="s">
        <v>987</v>
      </c>
      <c r="C3693" s="11" t="s">
        <v>328</v>
      </c>
      <c r="D3693" s="11" t="s">
        <v>165</v>
      </c>
      <c r="E3693" s="12">
        <v>2025.0</v>
      </c>
      <c r="F3693" s="11" t="s">
        <v>166</v>
      </c>
      <c r="G3693" s="11" t="s">
        <v>175</v>
      </c>
      <c r="H3693" s="11">
        <v>3.0</v>
      </c>
      <c r="I3693" s="13">
        <v>8.6</v>
      </c>
      <c r="J3693" s="11">
        <v>0.0</v>
      </c>
      <c r="K3693" s="13">
        <v>2.2</v>
      </c>
      <c r="L3693" s="13">
        <v>7.5</v>
      </c>
      <c r="M3693" s="11">
        <v>30.0</v>
      </c>
      <c r="N3693" s="14">
        <v>0.86</v>
      </c>
      <c r="O3693" s="13">
        <v>75.7</v>
      </c>
      <c r="P3693" s="13">
        <v>6.8</v>
      </c>
      <c r="Q3693" s="13">
        <v>14.0</v>
      </c>
      <c r="R3693" s="13">
        <v>13.8</v>
      </c>
      <c r="S3693" s="13">
        <v>4.2</v>
      </c>
      <c r="T3693" s="13">
        <v>4.4</v>
      </c>
      <c r="U3693" s="13">
        <v>3.0</v>
      </c>
      <c r="V3693" s="13">
        <v>77.3</v>
      </c>
      <c r="W3693" s="11" t="str">
        <f t="shared" si="1"/>
        <v>Benchmark|Santander|Operations|2025</v>
      </c>
      <c r="X3693" s="15">
        <f>(MAX(0,MIN(1,1-(K3693-scaling_params!$B$2)/(scaling_params!$C$2-scaling_params!$B$2)))+MAX(0,MIN(1,(L3693-scaling_params!$B$3)/(scaling_params!$C$3-scaling_params!$B$3))))/2</f>
        <v>0.6308823529</v>
      </c>
      <c r="Y3693" s="15">
        <f>(MAX(0,MIN(1,(M3693-scaling_params!$B$4)/(scaling_params!$C$4-scaling_params!$B$4)))+MAX(0,MIN(1,(N3693-scaling_params!$B$5)/(scaling_params!$C$5-scaling_params!$B$5))))/2</f>
        <v>0.7291666667</v>
      </c>
      <c r="Z3693" s="15">
        <f>(MAX(0,MIN(1,(O3693-scaling_params!$B$6)/(scaling_params!$C$6-scaling_params!$B$6)))+MAX(0,MIN(1,1-(P3693-scaling_params!$B$7)/(scaling_params!$C$7-scaling_params!$B$7)))+MAX(0,MIN(1,(T3693-scaling_params!$B$11)/(scaling_params!$C$11-scaling_params!$B$11))))/3</f>
        <v>0.8075882106</v>
      </c>
      <c r="AA3693" s="15">
        <f>(MAX(0,MIN(1,1-(Q3693-scaling_params!$B$8)/(scaling_params!$C$8-scaling_params!$B$8)))+MAX(0,MIN(1,(R3693-scaling_params!$B$9)/(scaling_params!$C$9-scaling_params!$B$9)))+MAX(0,MIN(1,(S3693-scaling_params!$B$10)/(scaling_params!$C$10-scaling_params!$B$10))))/3</f>
        <v>0.6407861188</v>
      </c>
      <c r="AB3693" s="15">
        <f>(MAX(0,MIN(1,(U3693-scaling_params!$B$12)/(scaling_params!$C$12-scaling_params!$B$12)))+MAX(0,MIN(1,(V3693-scaling_params!$B$13)/(scaling_params!$C$13-scaling_params!$B$13))))/2</f>
        <v>0.8081818182</v>
      </c>
      <c r="AC3693" s="13">
        <f>(scaling_params!$G$2*X3693+scaling_params!$G$3*Y3693+scaling_params!$G$4*Z3693+scaling_params!$G$5*AA3693+scaling_params!$G$6*AB3693)*100</f>
        <v>71.75385605</v>
      </c>
      <c r="AD3693" s="11" t="s">
        <v>684</v>
      </c>
      <c r="AE3693" s="11">
        <f t="shared" si="2"/>
        <v>1</v>
      </c>
    </row>
    <row r="3694" ht="15.75" customHeight="1">
      <c r="A3694" s="11" t="s">
        <v>1033</v>
      </c>
      <c r="B3694" s="11" t="s">
        <v>987</v>
      </c>
      <c r="C3694" s="11" t="s">
        <v>328</v>
      </c>
      <c r="D3694" s="11" t="s">
        <v>170</v>
      </c>
      <c r="E3694" s="12">
        <v>2024.0</v>
      </c>
      <c r="F3694" s="11" t="s">
        <v>171</v>
      </c>
      <c r="G3694" s="11" t="s">
        <v>175</v>
      </c>
      <c r="H3694" s="11">
        <v>1.0</v>
      </c>
      <c r="I3694" s="13">
        <v>8.9</v>
      </c>
      <c r="J3694" s="11">
        <v>0.0</v>
      </c>
      <c r="K3694" s="13">
        <v>2.9</v>
      </c>
      <c r="L3694" s="13">
        <v>7.3</v>
      </c>
      <c r="M3694" s="11">
        <v>7.0</v>
      </c>
      <c r="N3694" s="14">
        <v>0.88</v>
      </c>
      <c r="O3694" s="13">
        <v>74.8</v>
      </c>
      <c r="P3694" s="13">
        <v>6.3</v>
      </c>
      <c r="Q3694" s="13">
        <v>12.8</v>
      </c>
      <c r="R3694" s="13">
        <v>15.4</v>
      </c>
      <c r="S3694" s="13">
        <v>4.0</v>
      </c>
      <c r="T3694" s="13">
        <v>4.4</v>
      </c>
      <c r="U3694" s="13">
        <v>2.1</v>
      </c>
      <c r="V3694" s="13">
        <v>72.3</v>
      </c>
      <c r="W3694" s="11" t="str">
        <f t="shared" si="1"/>
        <v>Benchmark|Santander|Risk|2024</v>
      </c>
      <c r="X3694" s="15">
        <f>(MAX(0,MIN(1,1-(K3694-scaling_params!$B$2)/(scaling_params!$C$2-scaling_params!$B$2)))+MAX(0,MIN(1,(L3694-scaling_params!$B$3)/(scaling_params!$C$3-scaling_params!$B$3))))/2</f>
        <v>0.4995098039</v>
      </c>
      <c r="Y3694" s="15">
        <f>(MAX(0,MIN(1,(M3694-scaling_params!$B$4)/(scaling_params!$C$4-scaling_params!$B$4)))+MAX(0,MIN(1,(N3694-scaling_params!$B$5)/(scaling_params!$C$5-scaling_params!$B$5))))/2</f>
        <v>0.6446428571</v>
      </c>
      <c r="Z3694" s="15">
        <f>(MAX(0,MIN(1,(O3694-scaling_params!$B$6)/(scaling_params!$C$6-scaling_params!$B$6)))+MAX(0,MIN(1,1-(P3694-scaling_params!$B$7)/(scaling_params!$C$7-scaling_params!$B$7)))+MAX(0,MIN(1,(T3694-scaling_params!$B$11)/(scaling_params!$C$11-scaling_params!$B$11))))/3</f>
        <v>0.8377817705</v>
      </c>
      <c r="AA3694" s="15">
        <f>(MAX(0,MIN(1,1-(Q3694-scaling_params!$B$8)/(scaling_params!$C$8-scaling_params!$B$8)))+MAX(0,MIN(1,(R3694-scaling_params!$B$9)/(scaling_params!$C$9-scaling_params!$B$9)))+MAX(0,MIN(1,(S3694-scaling_params!$B$10)/(scaling_params!$C$10-scaling_params!$B$10))))/3</f>
        <v>0.7341433697</v>
      </c>
      <c r="AB3694" s="15">
        <f>(MAX(0,MIN(1,(U3694-scaling_params!$B$12)/(scaling_params!$C$12-scaling_params!$B$12)))+MAX(0,MIN(1,(V3694-scaling_params!$B$13)/(scaling_params!$C$13-scaling_params!$B$13))))/2</f>
        <v>0.5377272727</v>
      </c>
      <c r="AC3694" s="13">
        <f>(scaling_params!$G$2*X3694+scaling_params!$G$3*Y3694+scaling_params!$G$4*Z3694+scaling_params!$G$5*AA3694+scaling_params!$G$6*AB3694)*100</f>
        <v>65.84156426</v>
      </c>
      <c r="AD3694" s="11" t="s">
        <v>684</v>
      </c>
      <c r="AE3694" s="11">
        <f t="shared" si="2"/>
        <v>1</v>
      </c>
    </row>
    <row r="3695" ht="15.75" customHeight="1">
      <c r="A3695" s="11" t="s">
        <v>1033</v>
      </c>
      <c r="B3695" s="11" t="s">
        <v>987</v>
      </c>
      <c r="C3695" s="11" t="s">
        <v>328</v>
      </c>
      <c r="D3695" s="11" t="s">
        <v>170</v>
      </c>
      <c r="E3695" s="12">
        <v>2025.0</v>
      </c>
      <c r="F3695" s="11" t="s">
        <v>171</v>
      </c>
      <c r="G3695" s="11" t="s">
        <v>175</v>
      </c>
      <c r="H3695" s="11">
        <v>1.0</v>
      </c>
      <c r="I3695" s="13">
        <v>8.6</v>
      </c>
      <c r="J3695" s="11">
        <v>0.0</v>
      </c>
      <c r="K3695" s="13">
        <v>1.4</v>
      </c>
      <c r="L3695" s="13">
        <v>7.4</v>
      </c>
      <c r="M3695" s="11">
        <v>54.0</v>
      </c>
      <c r="N3695" s="14">
        <v>0.88</v>
      </c>
      <c r="O3695" s="13">
        <v>73.6</v>
      </c>
      <c r="P3695" s="13">
        <v>7.0</v>
      </c>
      <c r="Q3695" s="13">
        <v>15.4</v>
      </c>
      <c r="R3695" s="13">
        <v>16.6</v>
      </c>
      <c r="S3695" s="13">
        <v>4.5</v>
      </c>
      <c r="T3695" s="13">
        <v>4.7</v>
      </c>
      <c r="U3695" s="13">
        <v>2.4</v>
      </c>
      <c r="V3695" s="13">
        <v>79.8</v>
      </c>
      <c r="W3695" s="11" t="str">
        <f t="shared" si="1"/>
        <v>Benchmark|Santander|Risk|2025</v>
      </c>
      <c r="X3695" s="15">
        <f>(MAX(0,MIN(1,1-(K3695-scaling_params!$B$2)/(scaling_params!$C$2-scaling_params!$B$2)))+MAX(0,MIN(1,(L3695-scaling_params!$B$3)/(scaling_params!$C$3-scaling_params!$B$3))))/2</f>
        <v>0.7568627451</v>
      </c>
      <c r="Y3695" s="15">
        <f>(MAX(0,MIN(1,(M3695-scaling_params!$B$4)/(scaling_params!$C$4-scaling_params!$B$4)))+MAX(0,MIN(1,(N3695-scaling_params!$B$5)/(scaling_params!$C$5-scaling_params!$B$5))))/2</f>
        <v>0.868452381</v>
      </c>
      <c r="Z3695" s="15">
        <f>(MAX(0,MIN(1,(O3695-scaling_params!$B$6)/(scaling_params!$C$6-scaling_params!$B$6)))+MAX(0,MIN(1,1-(P3695-scaling_params!$B$7)/(scaling_params!$C$7-scaling_params!$B$7)))+MAX(0,MIN(1,(T3695-scaling_params!$B$11)/(scaling_params!$C$11-scaling_params!$B$11))))/3</f>
        <v>0.7834881558</v>
      </c>
      <c r="AA3695" s="15">
        <f>(MAX(0,MIN(1,1-(Q3695-scaling_params!$B$8)/(scaling_params!$C$8-scaling_params!$B$8)))+MAX(0,MIN(1,(R3695-scaling_params!$B$9)/(scaling_params!$C$9-scaling_params!$B$9)))+MAX(0,MIN(1,(S3695-scaling_params!$B$10)/(scaling_params!$C$10-scaling_params!$B$10))))/3</f>
        <v>0.7353110404</v>
      </c>
      <c r="AB3695" s="15">
        <f>(MAX(0,MIN(1,(U3695-scaling_params!$B$12)/(scaling_params!$C$12-scaling_params!$B$12)))+MAX(0,MIN(1,(V3695-scaling_params!$B$13)/(scaling_params!$C$13-scaling_params!$B$13))))/2</f>
        <v>0.6809090909</v>
      </c>
      <c r="AC3695" s="13">
        <f>(scaling_params!$G$2*X3695+scaling_params!$G$3*Y3695+scaling_params!$G$4*Z3695+scaling_params!$G$5*AA3695+scaling_params!$G$6*AB3695)*100</f>
        <v>77.58307871</v>
      </c>
      <c r="AD3695" s="11" t="s">
        <v>684</v>
      </c>
      <c r="AE3695" s="11">
        <f t="shared" si="2"/>
        <v>1</v>
      </c>
    </row>
    <row r="3696" ht="15.75" customHeight="1">
      <c r="A3696" s="11" t="s">
        <v>1034</v>
      </c>
      <c r="B3696" s="11" t="s">
        <v>987</v>
      </c>
      <c r="C3696" s="11" t="s">
        <v>328</v>
      </c>
      <c r="D3696" s="11" t="s">
        <v>177</v>
      </c>
      <c r="E3696" s="12">
        <v>2024.0</v>
      </c>
      <c r="F3696" s="11" t="s">
        <v>171</v>
      </c>
      <c r="G3696" s="11" t="s">
        <v>175</v>
      </c>
      <c r="H3696" s="11">
        <v>1.0</v>
      </c>
      <c r="I3696" s="13">
        <v>8.9</v>
      </c>
      <c r="J3696" s="11">
        <v>0.0</v>
      </c>
      <c r="K3696" s="13">
        <v>1.1</v>
      </c>
      <c r="L3696" s="13">
        <v>7.5</v>
      </c>
      <c r="M3696" s="11">
        <v>28.0</v>
      </c>
      <c r="N3696" s="14">
        <v>0.86</v>
      </c>
      <c r="O3696" s="13">
        <v>76.8</v>
      </c>
      <c r="P3696" s="13">
        <v>6.3</v>
      </c>
      <c r="Q3696" s="13">
        <v>14.5</v>
      </c>
      <c r="R3696" s="13">
        <v>14.7</v>
      </c>
      <c r="S3696" s="13">
        <v>4.8</v>
      </c>
      <c r="T3696" s="13">
        <v>3.8</v>
      </c>
      <c r="U3696" s="13">
        <v>2.7</v>
      </c>
      <c r="V3696" s="13">
        <v>93.1</v>
      </c>
      <c r="W3696" s="11" t="str">
        <f t="shared" si="1"/>
        <v>Benchmark|Santander|Retail|2024</v>
      </c>
      <c r="X3696" s="15">
        <f>(MAX(0,MIN(1,1-(K3696-scaling_params!$B$2)/(scaling_params!$C$2-scaling_params!$B$2)))+MAX(0,MIN(1,(L3696-scaling_params!$B$3)/(scaling_params!$C$3-scaling_params!$B$3))))/2</f>
        <v>0.8142156863</v>
      </c>
      <c r="Y3696" s="15">
        <f>(MAX(0,MIN(1,(M3696-scaling_params!$B$4)/(scaling_params!$C$4-scaling_params!$B$4)))+MAX(0,MIN(1,(N3696-scaling_params!$B$5)/(scaling_params!$C$5-scaling_params!$B$5))))/2</f>
        <v>0.7196428571</v>
      </c>
      <c r="Z3696" s="15">
        <f>(MAX(0,MIN(1,(O3696-scaling_params!$B$6)/(scaling_params!$C$6-scaling_params!$B$6)))+MAX(0,MIN(1,1-(P3696-scaling_params!$B$7)/(scaling_params!$C$7-scaling_params!$B$7)))+MAX(0,MIN(1,(T3696-scaling_params!$B$11)/(scaling_params!$C$11-scaling_params!$B$11))))/3</f>
        <v>0.8136422136</v>
      </c>
      <c r="AA3696" s="15">
        <f>(MAX(0,MIN(1,1-(Q3696-scaling_params!$B$8)/(scaling_params!$C$8-scaling_params!$B$8)))+MAX(0,MIN(1,(R3696-scaling_params!$B$9)/(scaling_params!$C$9-scaling_params!$B$9)))+MAX(0,MIN(1,(S3696-scaling_params!$B$10)/(scaling_params!$C$10-scaling_params!$B$10))))/3</f>
        <v>0.7186449378</v>
      </c>
      <c r="AB3696" s="15">
        <f>(MAX(0,MIN(1,(U3696-scaling_params!$B$12)/(scaling_params!$C$12-scaling_params!$B$12)))+MAX(0,MIN(1,(V3696-scaling_params!$B$13)/(scaling_params!$C$13-scaling_params!$B$13))))/2</f>
        <v>0.8768181818</v>
      </c>
      <c r="AC3696" s="13">
        <f>(scaling_params!$G$2*X3696+scaling_params!$G$3*Y3696+scaling_params!$G$4*Z3696+scaling_params!$G$5*AA3696+scaling_params!$G$6*AB3696)*100</f>
        <v>78.16087324</v>
      </c>
      <c r="AD3696" s="11" t="s">
        <v>684</v>
      </c>
      <c r="AE3696" s="11">
        <f t="shared" si="2"/>
        <v>1</v>
      </c>
    </row>
    <row r="3697" ht="15.75" customHeight="1">
      <c r="A3697" s="11" t="s">
        <v>1034</v>
      </c>
      <c r="B3697" s="11" t="s">
        <v>987</v>
      </c>
      <c r="C3697" s="11" t="s">
        <v>328</v>
      </c>
      <c r="D3697" s="11" t="s">
        <v>177</v>
      </c>
      <c r="E3697" s="12">
        <v>2025.0</v>
      </c>
      <c r="F3697" s="11" t="s">
        <v>171</v>
      </c>
      <c r="G3697" s="11" t="s">
        <v>175</v>
      </c>
      <c r="H3697" s="11">
        <v>1.0</v>
      </c>
      <c r="I3697" s="13">
        <v>8.6</v>
      </c>
      <c r="J3697" s="11">
        <v>0.0</v>
      </c>
      <c r="K3697" s="13">
        <v>1.3</v>
      </c>
      <c r="L3697" s="13">
        <v>6.4</v>
      </c>
      <c r="M3697" s="11">
        <v>15.0</v>
      </c>
      <c r="N3697" s="14">
        <v>0.79</v>
      </c>
      <c r="O3697" s="13">
        <v>76.6</v>
      </c>
      <c r="P3697" s="13">
        <v>7.2</v>
      </c>
      <c r="Q3697" s="13">
        <v>11.6</v>
      </c>
      <c r="R3697" s="13">
        <v>14.3</v>
      </c>
      <c r="S3697" s="13">
        <v>4.2</v>
      </c>
      <c r="T3697" s="13">
        <v>3.3</v>
      </c>
      <c r="U3697" s="13">
        <v>2.6</v>
      </c>
      <c r="V3697" s="13">
        <v>77.9</v>
      </c>
      <c r="W3697" s="11" t="str">
        <f t="shared" si="1"/>
        <v>Benchmark|Santander|Retail|2025</v>
      </c>
      <c r="X3697" s="15">
        <f>(MAX(0,MIN(1,1-(K3697-scaling_params!$B$2)/(scaling_params!$C$2-scaling_params!$B$2)))+MAX(0,MIN(1,(L3697-scaling_params!$B$3)/(scaling_params!$C$3-scaling_params!$B$3))))/2</f>
        <v>0.7</v>
      </c>
      <c r="Y3697" s="15">
        <f>(MAX(0,MIN(1,(M3697-scaling_params!$B$4)/(scaling_params!$C$4-scaling_params!$B$4)))+MAX(0,MIN(1,(N3697-scaling_params!$B$5)/(scaling_params!$C$5-scaling_params!$B$5))))/2</f>
        <v>0.5702380952</v>
      </c>
      <c r="Z3697" s="15">
        <f>(MAX(0,MIN(1,(O3697-scaling_params!$B$6)/(scaling_params!$C$6-scaling_params!$B$6)))+MAX(0,MIN(1,1-(P3697-scaling_params!$B$7)/(scaling_params!$C$7-scaling_params!$B$7)))+MAX(0,MIN(1,(T3697-scaling_params!$B$11)/(scaling_params!$C$11-scaling_params!$B$11))))/3</f>
        <v>0.6816417549</v>
      </c>
      <c r="AA3697" s="15">
        <f>(MAX(0,MIN(1,1-(Q3697-scaling_params!$B$8)/(scaling_params!$C$8-scaling_params!$B$8)))+MAX(0,MIN(1,(R3697-scaling_params!$B$9)/(scaling_params!$C$9-scaling_params!$B$9)))+MAX(0,MIN(1,(S3697-scaling_params!$B$10)/(scaling_params!$C$10-scaling_params!$B$10))))/3</f>
        <v>0.7527922561</v>
      </c>
      <c r="AB3697" s="15">
        <f>(MAX(0,MIN(1,(U3697-scaling_params!$B$12)/(scaling_params!$C$12-scaling_params!$B$12)))+MAX(0,MIN(1,(V3697-scaling_params!$B$13)/(scaling_params!$C$13-scaling_params!$B$13))))/2</f>
        <v>0.7136363636</v>
      </c>
      <c r="AC3697" s="13">
        <f>(scaling_params!$G$2*X3697+scaling_params!$G$3*Y3697+scaling_params!$G$4*Z3697+scaling_params!$G$5*AA3697+scaling_params!$G$6*AB3697)*100</f>
        <v>67.53922928</v>
      </c>
      <c r="AD3697" s="11" t="s">
        <v>684</v>
      </c>
      <c r="AE3697" s="11">
        <f t="shared" si="2"/>
        <v>1</v>
      </c>
    </row>
    <row r="3698" ht="15.75" customHeight="1">
      <c r="A3698" s="11" t="s">
        <v>1035</v>
      </c>
      <c r="B3698" s="11" t="s">
        <v>987</v>
      </c>
      <c r="C3698" s="11" t="s">
        <v>328</v>
      </c>
      <c r="D3698" s="11" t="s">
        <v>174</v>
      </c>
      <c r="E3698" s="12">
        <v>2024.0</v>
      </c>
      <c r="F3698" s="11" t="s">
        <v>171</v>
      </c>
      <c r="G3698" s="11" t="s">
        <v>175</v>
      </c>
      <c r="H3698" s="11">
        <v>3.0</v>
      </c>
      <c r="I3698" s="13">
        <v>8.9</v>
      </c>
      <c r="J3698" s="11">
        <v>0.0</v>
      </c>
      <c r="K3698" s="13">
        <v>1.9</v>
      </c>
      <c r="L3698" s="13">
        <v>6.1</v>
      </c>
      <c r="M3698" s="11">
        <v>8.0</v>
      </c>
      <c r="N3698" s="14">
        <v>0.75</v>
      </c>
      <c r="O3698" s="13">
        <v>66.9</v>
      </c>
      <c r="P3698" s="13">
        <v>7.1</v>
      </c>
      <c r="Q3698" s="13">
        <v>15.0</v>
      </c>
      <c r="R3698" s="13">
        <v>15.0</v>
      </c>
      <c r="S3698" s="13">
        <v>3.2</v>
      </c>
      <c r="T3698" s="13">
        <v>2.4</v>
      </c>
      <c r="U3698" s="13">
        <v>2.2</v>
      </c>
      <c r="V3698" s="13">
        <v>64.6</v>
      </c>
      <c r="W3698" s="11" t="str">
        <f t="shared" si="1"/>
        <v>Benchmark|Santander|Digital|2024</v>
      </c>
      <c r="X3698" s="15">
        <f>(MAX(0,MIN(1,1-(K3698-scaling_params!$B$2)/(scaling_params!$C$2-scaling_params!$B$2)))+MAX(0,MIN(1,(L3698-scaling_params!$B$3)/(scaling_params!$C$3-scaling_params!$B$3))))/2</f>
        <v>0.5779411765</v>
      </c>
      <c r="Y3698" s="15">
        <f>(MAX(0,MIN(1,(M3698-scaling_params!$B$4)/(scaling_params!$C$4-scaling_params!$B$4)))+MAX(0,MIN(1,(N3698-scaling_params!$B$5)/(scaling_params!$C$5-scaling_params!$B$5))))/2</f>
        <v>0.4869047619</v>
      </c>
      <c r="Z3698" s="15">
        <f>(MAX(0,MIN(1,(O3698-scaling_params!$B$6)/(scaling_params!$C$6-scaling_params!$B$6)))+MAX(0,MIN(1,1-(P3698-scaling_params!$B$7)/(scaling_params!$C$7-scaling_params!$B$7)))+MAX(0,MIN(1,(T3698-scaling_params!$B$11)/(scaling_params!$C$11-scaling_params!$B$11))))/3</f>
        <v>0.4448704716</v>
      </c>
      <c r="AA3698" s="15">
        <f>(MAX(0,MIN(1,1-(Q3698-scaling_params!$B$8)/(scaling_params!$C$8-scaling_params!$B$8)))+MAX(0,MIN(1,(R3698-scaling_params!$B$9)/(scaling_params!$C$9-scaling_params!$B$9)))+MAX(0,MIN(1,(S3698-scaling_params!$B$10)/(scaling_params!$C$10-scaling_params!$B$10))))/3</f>
        <v>0.5555010266</v>
      </c>
      <c r="AB3698" s="15">
        <f>(MAX(0,MIN(1,(U3698-scaling_params!$B$12)/(scaling_params!$C$12-scaling_params!$B$12)))+MAX(0,MIN(1,(V3698-scaling_params!$B$13)/(scaling_params!$C$13-scaling_params!$B$13))))/2</f>
        <v>0.4927272727</v>
      </c>
      <c r="AC3698" s="13">
        <f>(scaling_params!$G$2*X3698+scaling_params!$G$3*Y3698+scaling_params!$G$4*Z3698+scaling_params!$G$5*AA3698+scaling_params!$G$6*AB3698)*100</f>
        <v>51.06933552</v>
      </c>
      <c r="AD3698" s="11" t="s">
        <v>684</v>
      </c>
      <c r="AE3698" s="11">
        <f t="shared" si="2"/>
        <v>1</v>
      </c>
    </row>
    <row r="3699" ht="15.75" customHeight="1">
      <c r="A3699" s="11" t="s">
        <v>1035</v>
      </c>
      <c r="B3699" s="11" t="s">
        <v>987</v>
      </c>
      <c r="C3699" s="11" t="s">
        <v>328</v>
      </c>
      <c r="D3699" s="11" t="s">
        <v>174</v>
      </c>
      <c r="E3699" s="12">
        <v>2025.0</v>
      </c>
      <c r="F3699" s="11" t="s">
        <v>171</v>
      </c>
      <c r="G3699" s="11" t="s">
        <v>175</v>
      </c>
      <c r="H3699" s="11">
        <v>3.0</v>
      </c>
      <c r="I3699" s="13">
        <v>8.6</v>
      </c>
      <c r="J3699" s="11">
        <v>0.0</v>
      </c>
      <c r="K3699" s="13">
        <v>1.6</v>
      </c>
      <c r="L3699" s="13">
        <v>5.6</v>
      </c>
      <c r="M3699" s="11">
        <v>-20.0</v>
      </c>
      <c r="N3699" s="14">
        <v>0.77</v>
      </c>
      <c r="O3699" s="13">
        <v>68.0</v>
      </c>
      <c r="P3699" s="13">
        <v>6.4</v>
      </c>
      <c r="Q3699" s="13">
        <v>16.0</v>
      </c>
      <c r="R3699" s="13">
        <v>14.4</v>
      </c>
      <c r="S3699" s="13">
        <v>3.5</v>
      </c>
      <c r="T3699" s="13">
        <v>2.8</v>
      </c>
      <c r="U3699" s="13">
        <v>1.8</v>
      </c>
      <c r="V3699" s="13">
        <v>66.2</v>
      </c>
      <c r="W3699" s="11" t="str">
        <f t="shared" si="1"/>
        <v>Benchmark|Santander|Digital|2025</v>
      </c>
      <c r="X3699" s="15">
        <f>(MAX(0,MIN(1,1-(K3699-scaling_params!$B$2)/(scaling_params!$C$2-scaling_params!$B$2)))+MAX(0,MIN(1,(L3699-scaling_params!$B$3)/(scaling_params!$C$3-scaling_params!$B$3))))/2</f>
        <v>0.5911764706</v>
      </c>
      <c r="Y3699" s="15">
        <f>(MAX(0,MIN(1,(M3699-scaling_params!$B$4)/(scaling_params!$C$4-scaling_params!$B$4)))+MAX(0,MIN(1,(N3699-scaling_params!$B$5)/(scaling_params!$C$5-scaling_params!$B$5))))/2</f>
        <v>0.3785714286</v>
      </c>
      <c r="Z3699" s="15">
        <f>(MAX(0,MIN(1,(O3699-scaling_params!$B$6)/(scaling_params!$C$6-scaling_params!$B$6)))+MAX(0,MIN(1,1-(P3699-scaling_params!$B$7)/(scaling_params!$C$7-scaling_params!$B$7)))+MAX(0,MIN(1,(T3699-scaling_params!$B$11)/(scaling_params!$C$11-scaling_params!$B$11))))/3</f>
        <v>0.5641805879</v>
      </c>
      <c r="AA3699" s="15">
        <f>(MAX(0,MIN(1,1-(Q3699-scaling_params!$B$8)/(scaling_params!$C$8-scaling_params!$B$8)))+MAX(0,MIN(1,(R3699-scaling_params!$B$9)/(scaling_params!$C$9-scaling_params!$B$9)))+MAX(0,MIN(1,(S3699-scaling_params!$B$10)/(scaling_params!$C$10-scaling_params!$B$10))))/3</f>
        <v>0.5217175478</v>
      </c>
      <c r="AB3699" s="15">
        <f>(MAX(0,MIN(1,(U3699-scaling_params!$B$12)/(scaling_params!$C$12-scaling_params!$B$12)))+MAX(0,MIN(1,(V3699-scaling_params!$B$13)/(scaling_params!$C$13-scaling_params!$B$13))))/2</f>
        <v>0.4072727273</v>
      </c>
      <c r="AC3699" s="13">
        <f>(scaling_params!$G$2*X3699+scaling_params!$G$3*Y3699+scaling_params!$G$4*Z3699+scaling_params!$G$5*AA3699+scaling_params!$G$6*AB3699)*100</f>
        <v>50.03536647</v>
      </c>
      <c r="AD3699" s="11" t="s">
        <v>684</v>
      </c>
      <c r="AE3699" s="11">
        <f t="shared" si="2"/>
        <v>1</v>
      </c>
    </row>
    <row r="3700" ht="15.75" customHeight="1">
      <c r="A3700" s="11" t="s">
        <v>1036</v>
      </c>
      <c r="B3700" s="11" t="s">
        <v>987</v>
      </c>
      <c r="C3700" s="11" t="s">
        <v>328</v>
      </c>
      <c r="D3700" s="11" t="s">
        <v>174</v>
      </c>
      <c r="E3700" s="12">
        <v>2024.0</v>
      </c>
      <c r="F3700" s="11" t="s">
        <v>166</v>
      </c>
      <c r="G3700" s="11" t="s">
        <v>184</v>
      </c>
      <c r="H3700" s="11">
        <v>2.0</v>
      </c>
      <c r="I3700" s="13">
        <v>8.9</v>
      </c>
      <c r="J3700" s="11">
        <v>0.0</v>
      </c>
      <c r="K3700" s="13">
        <v>1.9</v>
      </c>
      <c r="L3700" s="13">
        <v>6.9</v>
      </c>
      <c r="M3700" s="11">
        <v>-9.0</v>
      </c>
      <c r="N3700" s="14">
        <v>0.77</v>
      </c>
      <c r="O3700" s="13">
        <v>66.9</v>
      </c>
      <c r="P3700" s="13">
        <v>7.1</v>
      </c>
      <c r="Q3700" s="13">
        <v>15.0</v>
      </c>
      <c r="R3700" s="13">
        <v>15.0</v>
      </c>
      <c r="S3700" s="13">
        <v>3.4</v>
      </c>
      <c r="T3700" s="13">
        <v>3.6</v>
      </c>
      <c r="U3700" s="13">
        <v>2.2</v>
      </c>
      <c r="V3700" s="13">
        <v>79.1</v>
      </c>
      <c r="W3700" s="11" t="str">
        <f t="shared" si="1"/>
        <v>Benchmark|Santander|Digital|2024</v>
      </c>
      <c r="X3700" s="15">
        <f>(MAX(0,MIN(1,1-(K3700-scaling_params!$B$2)/(scaling_params!$C$2-scaling_params!$B$2)))+MAX(0,MIN(1,(L3700-scaling_params!$B$3)/(scaling_params!$C$3-scaling_params!$B$3))))/2</f>
        <v>0.6367647059</v>
      </c>
      <c r="Y3700" s="15">
        <f>(MAX(0,MIN(1,(M3700-scaling_params!$B$4)/(scaling_params!$C$4-scaling_params!$B$4)))+MAX(0,MIN(1,(N3700-scaling_params!$B$5)/(scaling_params!$C$5-scaling_params!$B$5))))/2</f>
        <v>0.430952381</v>
      </c>
      <c r="Z3700" s="15">
        <f>(MAX(0,MIN(1,(O3700-scaling_params!$B$6)/(scaling_params!$C$6-scaling_params!$B$6)))+MAX(0,MIN(1,1-(P3700-scaling_params!$B$7)/(scaling_params!$C$7-scaling_params!$B$7)))+MAX(0,MIN(1,(T3700-scaling_params!$B$11)/(scaling_params!$C$11-scaling_params!$B$11))))/3</f>
        <v>0.5591561859</v>
      </c>
      <c r="AA3700" s="15">
        <f>(MAX(0,MIN(1,1-(Q3700-scaling_params!$B$8)/(scaling_params!$C$8-scaling_params!$B$8)))+MAX(0,MIN(1,(R3700-scaling_params!$B$9)/(scaling_params!$C$9-scaling_params!$B$9)))+MAX(0,MIN(1,(S3700-scaling_params!$B$10)/(scaling_params!$C$10-scaling_params!$B$10))))/3</f>
        <v>0.5751088698</v>
      </c>
      <c r="AB3700" s="15">
        <f>(MAX(0,MIN(1,(U3700-scaling_params!$B$12)/(scaling_params!$C$12-scaling_params!$B$12)))+MAX(0,MIN(1,(V3700-scaling_params!$B$13)/(scaling_params!$C$13-scaling_params!$B$13))))/2</f>
        <v>0.6245454545</v>
      </c>
      <c r="AC3700" s="13">
        <f>(scaling_params!$G$2*X3700+scaling_params!$G$3*Y3700+scaling_params!$G$4*Z3700+scaling_params!$G$5*AA3700+scaling_params!$G$6*AB3700)*100</f>
        <v>55.72307438</v>
      </c>
      <c r="AD3700" s="11" t="s">
        <v>684</v>
      </c>
      <c r="AE3700" s="11">
        <f t="shared" si="2"/>
        <v>1</v>
      </c>
    </row>
    <row r="3701" ht="15.75" customHeight="1">
      <c r="A3701" s="11" t="s">
        <v>1036</v>
      </c>
      <c r="B3701" s="11" t="s">
        <v>987</v>
      </c>
      <c r="C3701" s="11" t="s">
        <v>328</v>
      </c>
      <c r="D3701" s="11" t="s">
        <v>174</v>
      </c>
      <c r="E3701" s="12">
        <v>2025.0</v>
      </c>
      <c r="F3701" s="11" t="s">
        <v>166</v>
      </c>
      <c r="G3701" s="11" t="s">
        <v>184</v>
      </c>
      <c r="H3701" s="11">
        <v>2.0</v>
      </c>
      <c r="I3701" s="13">
        <v>8.6</v>
      </c>
      <c r="J3701" s="11">
        <v>0.0</v>
      </c>
      <c r="K3701" s="13">
        <v>1.6</v>
      </c>
      <c r="L3701" s="13">
        <v>6.6</v>
      </c>
      <c r="M3701" s="11">
        <v>8.0</v>
      </c>
      <c r="N3701" s="14">
        <v>0.78</v>
      </c>
      <c r="O3701" s="13">
        <v>68.0</v>
      </c>
      <c r="P3701" s="13">
        <v>6.4</v>
      </c>
      <c r="Q3701" s="13">
        <v>16.0</v>
      </c>
      <c r="R3701" s="13">
        <v>14.4</v>
      </c>
      <c r="S3701" s="13">
        <v>4.5</v>
      </c>
      <c r="T3701" s="13">
        <v>3.8</v>
      </c>
      <c r="U3701" s="13">
        <v>1.8</v>
      </c>
      <c r="V3701" s="13">
        <v>76.3</v>
      </c>
      <c r="W3701" s="11" t="str">
        <f t="shared" si="1"/>
        <v>Benchmark|Santander|Digital|2025</v>
      </c>
      <c r="X3701" s="15">
        <f>(MAX(0,MIN(1,1-(K3701-scaling_params!$B$2)/(scaling_params!$C$2-scaling_params!$B$2)))+MAX(0,MIN(1,(L3701-scaling_params!$B$3)/(scaling_params!$C$3-scaling_params!$B$3))))/2</f>
        <v>0.6647058824</v>
      </c>
      <c r="Y3701" s="15">
        <f>(MAX(0,MIN(1,(M3701-scaling_params!$B$4)/(scaling_params!$C$4-scaling_params!$B$4)))+MAX(0,MIN(1,(N3701-scaling_params!$B$5)/(scaling_params!$C$5-scaling_params!$B$5))))/2</f>
        <v>0.5244047619</v>
      </c>
      <c r="Z3701" s="15">
        <f>(MAX(0,MIN(1,(O3701-scaling_params!$B$6)/(scaling_params!$C$6-scaling_params!$B$6)))+MAX(0,MIN(1,1-(P3701-scaling_params!$B$7)/(scaling_params!$C$7-scaling_params!$B$7)))+MAX(0,MIN(1,(T3701-scaling_params!$B$11)/(scaling_params!$C$11-scaling_params!$B$11))))/3</f>
        <v>0.6594186832</v>
      </c>
      <c r="AA3701" s="15">
        <f>(MAX(0,MIN(1,1-(Q3701-scaling_params!$B$8)/(scaling_params!$C$8-scaling_params!$B$8)))+MAX(0,MIN(1,(R3701-scaling_params!$B$9)/(scaling_params!$C$9-scaling_params!$B$9)))+MAX(0,MIN(1,(S3701-scaling_params!$B$10)/(scaling_params!$C$10-scaling_params!$B$10))))/3</f>
        <v>0.6197567635</v>
      </c>
      <c r="AB3701" s="15">
        <f>(MAX(0,MIN(1,(U3701-scaling_params!$B$12)/(scaling_params!$C$12-scaling_params!$B$12)))+MAX(0,MIN(1,(V3701-scaling_params!$B$13)/(scaling_params!$C$13-scaling_params!$B$13))))/2</f>
        <v>0.4990909091</v>
      </c>
      <c r="AC3701" s="13">
        <f>(scaling_params!$G$2*X3701+scaling_params!$G$3*Y3701+scaling_params!$G$4*Z3701+scaling_params!$G$5*AA3701+scaling_params!$G$6*AB3701)*100</f>
        <v>60.23743096</v>
      </c>
      <c r="AD3701" s="11" t="s">
        <v>684</v>
      </c>
      <c r="AE3701" s="11">
        <f t="shared" si="2"/>
        <v>1</v>
      </c>
    </row>
    <row r="3702" ht="15.75" customHeight="1">
      <c r="A3702" s="11" t="s">
        <v>1037</v>
      </c>
      <c r="B3702" s="11" t="s">
        <v>987</v>
      </c>
      <c r="C3702" s="11" t="s">
        <v>328</v>
      </c>
      <c r="D3702" s="11" t="s">
        <v>177</v>
      </c>
      <c r="E3702" s="12">
        <v>2024.0</v>
      </c>
      <c r="F3702" s="11" t="s">
        <v>171</v>
      </c>
      <c r="G3702" s="11" t="s">
        <v>175</v>
      </c>
      <c r="H3702" s="11">
        <v>4.0</v>
      </c>
      <c r="I3702" s="13">
        <v>8.9</v>
      </c>
      <c r="J3702" s="11">
        <v>0.0</v>
      </c>
      <c r="K3702" s="13">
        <v>1.1</v>
      </c>
      <c r="L3702" s="13">
        <v>5.9</v>
      </c>
      <c r="M3702" s="11">
        <v>19.0</v>
      </c>
      <c r="N3702" s="14">
        <v>0.76</v>
      </c>
      <c r="O3702" s="13">
        <v>76.8</v>
      </c>
      <c r="P3702" s="13">
        <v>6.3</v>
      </c>
      <c r="Q3702" s="13">
        <v>14.5</v>
      </c>
      <c r="R3702" s="13">
        <v>14.7</v>
      </c>
      <c r="S3702" s="13">
        <v>4.5</v>
      </c>
      <c r="T3702" s="13">
        <v>3.8</v>
      </c>
      <c r="U3702" s="13">
        <v>2.7</v>
      </c>
      <c r="V3702" s="13">
        <v>77.1</v>
      </c>
      <c r="W3702" s="11" t="str">
        <f t="shared" si="1"/>
        <v>Benchmark|Santander|Retail|2024</v>
      </c>
      <c r="X3702" s="15">
        <f>(MAX(0,MIN(1,1-(K3702-scaling_params!$B$2)/(scaling_params!$C$2-scaling_params!$B$2)))+MAX(0,MIN(1,(L3702-scaling_params!$B$3)/(scaling_params!$C$3-scaling_params!$B$3))))/2</f>
        <v>0.6965686275</v>
      </c>
      <c r="Y3702" s="15">
        <f>(MAX(0,MIN(1,(M3702-scaling_params!$B$4)/(scaling_params!$C$4-scaling_params!$B$4)))+MAX(0,MIN(1,(N3702-scaling_params!$B$5)/(scaling_params!$C$5-scaling_params!$B$5))))/2</f>
        <v>0.5517857143</v>
      </c>
      <c r="Z3702" s="15">
        <f>(MAX(0,MIN(1,(O3702-scaling_params!$B$6)/(scaling_params!$C$6-scaling_params!$B$6)))+MAX(0,MIN(1,1-(P3702-scaling_params!$B$7)/(scaling_params!$C$7-scaling_params!$B$7)))+MAX(0,MIN(1,(T3702-scaling_params!$B$11)/(scaling_params!$C$11-scaling_params!$B$11))))/3</f>
        <v>0.8136422136</v>
      </c>
      <c r="AA3702" s="15">
        <f>(MAX(0,MIN(1,1-(Q3702-scaling_params!$B$8)/(scaling_params!$C$8-scaling_params!$B$8)))+MAX(0,MIN(1,(R3702-scaling_params!$B$9)/(scaling_params!$C$9-scaling_params!$B$9)))+MAX(0,MIN(1,(S3702-scaling_params!$B$10)/(scaling_params!$C$10-scaling_params!$B$10))))/3</f>
        <v>0.6892331731</v>
      </c>
      <c r="AB3702" s="15">
        <f>(MAX(0,MIN(1,(U3702-scaling_params!$B$12)/(scaling_params!$C$12-scaling_params!$B$12)))+MAX(0,MIN(1,(V3702-scaling_params!$B$13)/(scaling_params!$C$13-scaling_params!$B$13))))/2</f>
        <v>0.7313636364</v>
      </c>
      <c r="AC3702" s="13">
        <f>(scaling_params!$G$2*X3702+scaling_params!$G$3*Y3702+scaling_params!$G$4*Z3702+scaling_params!$G$5*AA3702+scaling_params!$G$6*AB3702)*100</f>
        <v>69.21751381</v>
      </c>
      <c r="AD3702" s="11" t="s">
        <v>684</v>
      </c>
      <c r="AE3702" s="11">
        <f t="shared" si="2"/>
        <v>1</v>
      </c>
    </row>
    <row r="3703" ht="15.75" customHeight="1">
      <c r="A3703" s="11" t="s">
        <v>1037</v>
      </c>
      <c r="B3703" s="11" t="s">
        <v>987</v>
      </c>
      <c r="C3703" s="11" t="s">
        <v>328</v>
      </c>
      <c r="D3703" s="11" t="s">
        <v>177</v>
      </c>
      <c r="E3703" s="12">
        <v>2025.0</v>
      </c>
      <c r="F3703" s="11" t="s">
        <v>171</v>
      </c>
      <c r="G3703" s="11" t="s">
        <v>175</v>
      </c>
      <c r="H3703" s="11">
        <v>4.0</v>
      </c>
      <c r="I3703" s="13">
        <v>8.6</v>
      </c>
      <c r="J3703" s="11">
        <v>0.0</v>
      </c>
      <c r="K3703" s="13">
        <v>1.3</v>
      </c>
      <c r="L3703" s="13">
        <v>7.3</v>
      </c>
      <c r="M3703" s="11">
        <v>-19.0</v>
      </c>
      <c r="N3703" s="14">
        <v>0.73</v>
      </c>
      <c r="O3703" s="13">
        <v>76.6</v>
      </c>
      <c r="P3703" s="13">
        <v>7.2</v>
      </c>
      <c r="Q3703" s="13">
        <v>11.6</v>
      </c>
      <c r="R3703" s="13">
        <v>14.3</v>
      </c>
      <c r="S3703" s="13">
        <v>3.9</v>
      </c>
      <c r="T3703" s="13">
        <v>4.0</v>
      </c>
      <c r="U3703" s="13">
        <v>2.6</v>
      </c>
      <c r="V3703" s="13">
        <v>65.2</v>
      </c>
      <c r="W3703" s="11" t="str">
        <f t="shared" si="1"/>
        <v>Benchmark|Santander|Retail|2025</v>
      </c>
      <c r="X3703" s="15">
        <f>(MAX(0,MIN(1,1-(K3703-scaling_params!$B$2)/(scaling_params!$C$2-scaling_params!$B$2)))+MAX(0,MIN(1,(L3703-scaling_params!$B$3)/(scaling_params!$C$3-scaling_params!$B$3))))/2</f>
        <v>0.7661764706</v>
      </c>
      <c r="Y3703" s="15">
        <f>(MAX(0,MIN(1,(M3703-scaling_params!$B$4)/(scaling_params!$C$4-scaling_params!$B$4)))+MAX(0,MIN(1,(N3703-scaling_params!$B$5)/(scaling_params!$C$5-scaling_params!$B$5))))/2</f>
        <v>0.3333333333</v>
      </c>
      <c r="Z3703" s="15">
        <f>(MAX(0,MIN(1,(O3703-scaling_params!$B$6)/(scaling_params!$C$6-scaling_params!$B$6)))+MAX(0,MIN(1,1-(P3703-scaling_params!$B$7)/(scaling_params!$C$7-scaling_params!$B$7)))+MAX(0,MIN(1,(T3703-scaling_params!$B$11)/(scaling_params!$C$11-scaling_params!$B$11))))/3</f>
        <v>0.7483084216</v>
      </c>
      <c r="AA3703" s="15">
        <f>(MAX(0,MIN(1,1-(Q3703-scaling_params!$B$8)/(scaling_params!$C$8-scaling_params!$B$8)))+MAX(0,MIN(1,(R3703-scaling_params!$B$9)/(scaling_params!$C$9-scaling_params!$B$9)))+MAX(0,MIN(1,(S3703-scaling_params!$B$10)/(scaling_params!$C$10-scaling_params!$B$10))))/3</f>
        <v>0.7233804914</v>
      </c>
      <c r="AB3703" s="15">
        <f>(MAX(0,MIN(1,(U3703-scaling_params!$B$12)/(scaling_params!$C$12-scaling_params!$B$12)))+MAX(0,MIN(1,(V3703-scaling_params!$B$13)/(scaling_params!$C$13-scaling_params!$B$13))))/2</f>
        <v>0.5981818182</v>
      </c>
      <c r="AC3703" s="13">
        <f>(scaling_params!$G$2*X3703+scaling_params!$G$3*Y3703+scaling_params!$G$4*Z3703+scaling_params!$G$5*AA3703+scaling_params!$G$6*AB3703)*100</f>
        <v>63.2137704</v>
      </c>
      <c r="AD3703" s="11" t="s">
        <v>684</v>
      </c>
      <c r="AE3703" s="11">
        <f t="shared" si="2"/>
        <v>1</v>
      </c>
    </row>
    <row r="3704" ht="15.75" customHeight="1">
      <c r="A3704" s="11" t="s">
        <v>1038</v>
      </c>
      <c r="B3704" s="11" t="s">
        <v>987</v>
      </c>
      <c r="C3704" s="11" t="s">
        <v>328</v>
      </c>
      <c r="D3704" s="11" t="s">
        <v>165</v>
      </c>
      <c r="E3704" s="12">
        <v>2024.0</v>
      </c>
      <c r="F3704" s="11" t="s">
        <v>171</v>
      </c>
      <c r="G3704" s="11" t="s">
        <v>167</v>
      </c>
      <c r="H3704" s="11">
        <v>1.0</v>
      </c>
      <c r="I3704" s="13">
        <v>8.9</v>
      </c>
      <c r="J3704" s="11">
        <v>0.0</v>
      </c>
      <c r="K3704" s="13">
        <v>1.7</v>
      </c>
      <c r="L3704" s="13">
        <v>5.9</v>
      </c>
      <c r="M3704" s="11">
        <v>4.0</v>
      </c>
      <c r="N3704" s="14">
        <v>0.73</v>
      </c>
      <c r="O3704" s="13">
        <v>73.2</v>
      </c>
      <c r="P3704" s="13">
        <v>8.0</v>
      </c>
      <c r="Q3704" s="13">
        <v>15.9</v>
      </c>
      <c r="R3704" s="13">
        <v>14.5</v>
      </c>
      <c r="S3704" s="13">
        <v>3.6</v>
      </c>
      <c r="T3704" s="13">
        <v>3.5</v>
      </c>
      <c r="U3704" s="13">
        <v>1.9</v>
      </c>
      <c r="V3704" s="13">
        <v>65.9</v>
      </c>
      <c r="W3704" s="11" t="str">
        <f t="shared" si="1"/>
        <v>Benchmark|Santander|Operations|2024</v>
      </c>
      <c r="X3704" s="15">
        <f>(MAX(0,MIN(1,1-(K3704-scaling_params!$B$2)/(scaling_params!$C$2-scaling_params!$B$2)))+MAX(0,MIN(1,(L3704-scaling_params!$B$3)/(scaling_params!$C$3-scaling_params!$B$3))))/2</f>
        <v>0.5965686275</v>
      </c>
      <c r="Y3704" s="15">
        <f>(MAX(0,MIN(1,(M3704-scaling_params!$B$4)/(scaling_params!$C$4-scaling_params!$B$4)))+MAX(0,MIN(1,(N3704-scaling_params!$B$5)/(scaling_params!$C$5-scaling_params!$B$5))))/2</f>
        <v>0.4428571429</v>
      </c>
      <c r="Z3704" s="15">
        <f>(MAX(0,MIN(1,(O3704-scaling_params!$B$6)/(scaling_params!$C$6-scaling_params!$B$6)))+MAX(0,MIN(1,1-(P3704-scaling_params!$B$7)/(scaling_params!$C$7-scaling_params!$B$7)))+MAX(0,MIN(1,(T3704-scaling_params!$B$11)/(scaling_params!$C$11-scaling_params!$B$11))))/3</f>
        <v>0.5725116913</v>
      </c>
      <c r="AA3704" s="15">
        <f>(MAX(0,MIN(1,1-(Q3704-scaling_params!$B$8)/(scaling_params!$C$8-scaling_params!$B$8)))+MAX(0,MIN(1,(R3704-scaling_params!$B$9)/(scaling_params!$C$9-scaling_params!$B$9)))+MAX(0,MIN(1,(S3704-scaling_params!$B$10)/(scaling_params!$C$10-scaling_params!$B$10))))/3</f>
        <v>0.5395287574</v>
      </c>
      <c r="AB3704" s="15">
        <f>(MAX(0,MIN(1,(U3704-scaling_params!$B$12)/(scaling_params!$C$12-scaling_params!$B$12)))+MAX(0,MIN(1,(V3704-scaling_params!$B$13)/(scaling_params!$C$13-scaling_params!$B$13))))/2</f>
        <v>0.4295454545</v>
      </c>
      <c r="AC3704" s="13">
        <f>(scaling_params!$G$2*X3704+scaling_params!$G$3*Y3704+scaling_params!$G$4*Z3704+scaling_params!$G$5*AA3704+scaling_params!$G$6*AB3704)*100</f>
        <v>52.44487284</v>
      </c>
      <c r="AD3704" s="11" t="s">
        <v>684</v>
      </c>
      <c r="AE3704" s="11">
        <f t="shared" si="2"/>
        <v>1</v>
      </c>
    </row>
    <row r="3705" ht="15.75" customHeight="1">
      <c r="A3705" s="11" t="s">
        <v>1038</v>
      </c>
      <c r="B3705" s="11" t="s">
        <v>987</v>
      </c>
      <c r="C3705" s="11" t="s">
        <v>328</v>
      </c>
      <c r="D3705" s="11" t="s">
        <v>165</v>
      </c>
      <c r="E3705" s="12">
        <v>2025.0</v>
      </c>
      <c r="F3705" s="11" t="s">
        <v>171</v>
      </c>
      <c r="G3705" s="11" t="s">
        <v>167</v>
      </c>
      <c r="H3705" s="11">
        <v>1.0</v>
      </c>
      <c r="I3705" s="13">
        <v>8.6</v>
      </c>
      <c r="J3705" s="11">
        <v>0.0</v>
      </c>
      <c r="K3705" s="13">
        <v>2.2</v>
      </c>
      <c r="L3705" s="13">
        <v>6.0</v>
      </c>
      <c r="M3705" s="11">
        <v>22.0</v>
      </c>
      <c r="N3705" s="14">
        <v>0.75</v>
      </c>
      <c r="O3705" s="13">
        <v>75.7</v>
      </c>
      <c r="P3705" s="13">
        <v>6.8</v>
      </c>
      <c r="Q3705" s="13">
        <v>14.0</v>
      </c>
      <c r="R3705" s="13">
        <v>13.8</v>
      </c>
      <c r="S3705" s="13">
        <v>3.9</v>
      </c>
      <c r="T3705" s="13">
        <v>3.7</v>
      </c>
      <c r="U3705" s="13">
        <v>3.0</v>
      </c>
      <c r="V3705" s="13">
        <v>66.7</v>
      </c>
      <c r="W3705" s="11" t="str">
        <f t="shared" si="1"/>
        <v>Benchmark|Santander|Operations|2025</v>
      </c>
      <c r="X3705" s="15">
        <f>(MAX(0,MIN(1,1-(K3705-scaling_params!$B$2)/(scaling_params!$C$2-scaling_params!$B$2)))+MAX(0,MIN(1,(L3705-scaling_params!$B$3)/(scaling_params!$C$3-scaling_params!$B$3))))/2</f>
        <v>0.5205882353</v>
      </c>
      <c r="Y3705" s="15">
        <f>(MAX(0,MIN(1,(M3705-scaling_params!$B$4)/(scaling_params!$C$4-scaling_params!$B$4)))+MAX(0,MIN(1,(N3705-scaling_params!$B$5)/(scaling_params!$C$5-scaling_params!$B$5))))/2</f>
        <v>0.5535714286</v>
      </c>
      <c r="Z3705" s="15">
        <f>(MAX(0,MIN(1,(O3705-scaling_params!$B$6)/(scaling_params!$C$6-scaling_params!$B$6)))+MAX(0,MIN(1,1-(P3705-scaling_params!$B$7)/(scaling_params!$C$7-scaling_params!$B$7)))+MAX(0,MIN(1,(T3705-scaling_params!$B$11)/(scaling_params!$C$11-scaling_params!$B$11))))/3</f>
        <v>0.7409215439</v>
      </c>
      <c r="AA3705" s="15">
        <f>(MAX(0,MIN(1,1-(Q3705-scaling_params!$B$8)/(scaling_params!$C$8-scaling_params!$B$8)))+MAX(0,MIN(1,(R3705-scaling_params!$B$9)/(scaling_params!$C$9-scaling_params!$B$9)))+MAX(0,MIN(1,(S3705-scaling_params!$B$10)/(scaling_params!$C$10-scaling_params!$B$10))))/3</f>
        <v>0.6113743541</v>
      </c>
      <c r="AB3705" s="15">
        <f>(MAX(0,MIN(1,(U3705-scaling_params!$B$12)/(scaling_params!$C$12-scaling_params!$B$12)))+MAX(0,MIN(1,(V3705-scaling_params!$B$13)/(scaling_params!$C$13-scaling_params!$B$13))))/2</f>
        <v>0.7118181818</v>
      </c>
      <c r="AC3705" s="13">
        <f>(scaling_params!$G$2*X3705+scaling_params!$G$3*Y3705+scaling_params!$G$4*Z3705+scaling_params!$G$5*AA3705+scaling_params!$G$6*AB3705)*100</f>
        <v>61.81405156</v>
      </c>
      <c r="AD3705" s="11" t="s">
        <v>684</v>
      </c>
      <c r="AE3705" s="11">
        <f t="shared" si="2"/>
        <v>1</v>
      </c>
    </row>
    <row r="3706" ht="15.75" customHeight="1">
      <c r="A3706" s="11" t="s">
        <v>1039</v>
      </c>
      <c r="B3706" s="11" t="s">
        <v>987</v>
      </c>
      <c r="C3706" s="11" t="s">
        <v>328</v>
      </c>
      <c r="D3706" s="11" t="s">
        <v>170</v>
      </c>
      <c r="E3706" s="12">
        <v>2024.0</v>
      </c>
      <c r="F3706" s="11" t="s">
        <v>171</v>
      </c>
      <c r="G3706" s="11" t="s">
        <v>172</v>
      </c>
      <c r="H3706" s="11">
        <v>3.0</v>
      </c>
      <c r="I3706" s="13">
        <v>8.9</v>
      </c>
      <c r="J3706" s="11">
        <v>0.0</v>
      </c>
      <c r="K3706" s="13">
        <v>2.9</v>
      </c>
      <c r="L3706" s="13">
        <v>7.6</v>
      </c>
      <c r="M3706" s="11">
        <v>21.0</v>
      </c>
      <c r="N3706" s="14">
        <v>0.82</v>
      </c>
      <c r="O3706" s="13">
        <v>74.8</v>
      </c>
      <c r="P3706" s="13">
        <v>6.3</v>
      </c>
      <c r="Q3706" s="13">
        <v>12.8</v>
      </c>
      <c r="R3706" s="13">
        <v>15.4</v>
      </c>
      <c r="S3706" s="13">
        <v>3.7</v>
      </c>
      <c r="T3706" s="13">
        <v>4.1</v>
      </c>
      <c r="U3706" s="13">
        <v>2.1</v>
      </c>
      <c r="V3706" s="13">
        <v>79.6</v>
      </c>
      <c r="W3706" s="11" t="str">
        <f t="shared" si="1"/>
        <v>Benchmark|Santander|Risk|2024</v>
      </c>
      <c r="X3706" s="15">
        <f>(MAX(0,MIN(1,1-(K3706-scaling_params!$B$2)/(scaling_params!$C$2-scaling_params!$B$2)))+MAX(0,MIN(1,(L3706-scaling_params!$B$3)/(scaling_params!$C$3-scaling_params!$B$3))))/2</f>
        <v>0.5215686275</v>
      </c>
      <c r="Y3706" s="15">
        <f>(MAX(0,MIN(1,(M3706-scaling_params!$B$4)/(scaling_params!$C$4-scaling_params!$B$4)))+MAX(0,MIN(1,(N3706-scaling_params!$B$5)/(scaling_params!$C$5-scaling_params!$B$5))))/2</f>
        <v>0.6363095238</v>
      </c>
      <c r="Z3706" s="15">
        <f>(MAX(0,MIN(1,(O3706-scaling_params!$B$6)/(scaling_params!$C$6-scaling_params!$B$6)))+MAX(0,MIN(1,1-(P3706-scaling_params!$B$7)/(scaling_params!$C$7-scaling_params!$B$7)))+MAX(0,MIN(1,(T3706-scaling_params!$B$11)/(scaling_params!$C$11-scaling_params!$B$11))))/3</f>
        <v>0.8092103419</v>
      </c>
      <c r="AA3706" s="15">
        <f>(MAX(0,MIN(1,1-(Q3706-scaling_params!$B$8)/(scaling_params!$C$8-scaling_params!$B$8)))+MAX(0,MIN(1,(R3706-scaling_params!$B$9)/(scaling_params!$C$9-scaling_params!$B$9)))+MAX(0,MIN(1,(S3706-scaling_params!$B$10)/(scaling_params!$C$10-scaling_params!$B$10))))/3</f>
        <v>0.704731605</v>
      </c>
      <c r="AB3706" s="15">
        <f>(MAX(0,MIN(1,(U3706-scaling_params!$B$12)/(scaling_params!$C$12-scaling_params!$B$12)))+MAX(0,MIN(1,(V3706-scaling_params!$B$13)/(scaling_params!$C$13-scaling_params!$B$13))))/2</f>
        <v>0.6040909091</v>
      </c>
      <c r="AC3706" s="13">
        <f>(scaling_params!$G$2*X3706+scaling_params!$G$3*Y3706+scaling_params!$G$4*Z3706+scaling_params!$G$5*AA3706+scaling_params!$G$6*AB3706)*100</f>
        <v>65.75812856</v>
      </c>
      <c r="AD3706" s="11" t="s">
        <v>684</v>
      </c>
      <c r="AE3706" s="11">
        <f t="shared" si="2"/>
        <v>1</v>
      </c>
    </row>
    <row r="3707" ht="15.75" customHeight="1">
      <c r="A3707" s="11" t="s">
        <v>1039</v>
      </c>
      <c r="B3707" s="11" t="s">
        <v>987</v>
      </c>
      <c r="C3707" s="11" t="s">
        <v>328</v>
      </c>
      <c r="D3707" s="11" t="s">
        <v>170</v>
      </c>
      <c r="E3707" s="12">
        <v>2025.0</v>
      </c>
      <c r="F3707" s="11" t="s">
        <v>171</v>
      </c>
      <c r="G3707" s="11" t="s">
        <v>172</v>
      </c>
      <c r="H3707" s="11">
        <v>3.0</v>
      </c>
      <c r="I3707" s="13">
        <v>8.6</v>
      </c>
      <c r="J3707" s="11">
        <v>1.0</v>
      </c>
      <c r="K3707" s="13">
        <v>1.4</v>
      </c>
      <c r="L3707" s="13">
        <v>7.9</v>
      </c>
      <c r="M3707" s="11">
        <v>15.0</v>
      </c>
      <c r="N3707" s="14">
        <v>0.81</v>
      </c>
      <c r="O3707" s="13">
        <v>73.6</v>
      </c>
      <c r="P3707" s="13">
        <v>7.0</v>
      </c>
      <c r="Q3707" s="13">
        <v>15.4</v>
      </c>
      <c r="R3707" s="13">
        <v>16.6</v>
      </c>
      <c r="S3707" s="13">
        <v>4.5</v>
      </c>
      <c r="T3707" s="13">
        <v>4.2</v>
      </c>
      <c r="U3707" s="13">
        <v>2.4</v>
      </c>
      <c r="V3707" s="13">
        <v>78.4</v>
      </c>
      <c r="W3707" s="11" t="str">
        <f t="shared" si="1"/>
        <v>Benchmark|Santander|Risk|2025</v>
      </c>
      <c r="X3707" s="15">
        <f>(MAX(0,MIN(1,1-(K3707-scaling_params!$B$2)/(scaling_params!$C$2-scaling_params!$B$2)))+MAX(0,MIN(1,(L3707-scaling_params!$B$3)/(scaling_params!$C$3-scaling_params!$B$3))))/2</f>
        <v>0.793627451</v>
      </c>
      <c r="Y3707" s="15">
        <f>(MAX(0,MIN(1,(M3707-scaling_params!$B$4)/(scaling_params!$C$4-scaling_params!$B$4)))+MAX(0,MIN(1,(N3707-scaling_params!$B$5)/(scaling_params!$C$5-scaling_params!$B$5))))/2</f>
        <v>0.5952380952</v>
      </c>
      <c r="Z3707" s="15">
        <f>(MAX(0,MIN(1,(O3707-scaling_params!$B$6)/(scaling_params!$C$6-scaling_params!$B$6)))+MAX(0,MIN(1,1-(P3707-scaling_params!$B$7)/(scaling_params!$C$7-scaling_params!$B$7)))+MAX(0,MIN(1,(T3707-scaling_params!$B$11)/(scaling_params!$C$11-scaling_params!$B$11))))/3</f>
        <v>0.7358691081</v>
      </c>
      <c r="AA3707" s="15">
        <f>(MAX(0,MIN(1,1-(Q3707-scaling_params!$B$8)/(scaling_params!$C$8-scaling_params!$B$8)))+MAX(0,MIN(1,(R3707-scaling_params!$B$9)/(scaling_params!$C$9-scaling_params!$B$9)))+MAX(0,MIN(1,(S3707-scaling_params!$B$10)/(scaling_params!$C$10-scaling_params!$B$10))))/3</f>
        <v>0.7353110404</v>
      </c>
      <c r="AB3707" s="15">
        <f>(MAX(0,MIN(1,(U3707-scaling_params!$B$12)/(scaling_params!$C$12-scaling_params!$B$12)))+MAX(0,MIN(1,(V3707-scaling_params!$B$13)/(scaling_params!$C$13-scaling_params!$B$13))))/2</f>
        <v>0.6681818182</v>
      </c>
      <c r="AC3707" s="13">
        <f>(scaling_params!$G$2*X3707+scaling_params!$G$3*Y3707+scaling_params!$G$4*Z3707+scaling_params!$G$5*AA3707+scaling_params!$G$6*AB3707)*100</f>
        <v>70.75728414</v>
      </c>
      <c r="AD3707" s="11" t="s">
        <v>684</v>
      </c>
      <c r="AE3707" s="11">
        <f t="shared" si="2"/>
        <v>1</v>
      </c>
    </row>
    <row r="3708" ht="15.75" customHeight="1">
      <c r="A3708" s="11" t="s">
        <v>1040</v>
      </c>
      <c r="B3708" s="11" t="s">
        <v>987</v>
      </c>
      <c r="C3708" s="11" t="s">
        <v>328</v>
      </c>
      <c r="D3708" s="11" t="s">
        <v>174</v>
      </c>
      <c r="E3708" s="12">
        <v>2024.0</v>
      </c>
      <c r="F3708" s="11" t="s">
        <v>171</v>
      </c>
      <c r="G3708" s="11" t="s">
        <v>172</v>
      </c>
      <c r="H3708" s="11">
        <v>5.0</v>
      </c>
      <c r="I3708" s="13">
        <v>8.9</v>
      </c>
      <c r="J3708" s="11">
        <v>0.0</v>
      </c>
      <c r="K3708" s="13">
        <v>1.9</v>
      </c>
      <c r="L3708" s="13">
        <v>7.6</v>
      </c>
      <c r="M3708" s="11">
        <v>7.0</v>
      </c>
      <c r="N3708" s="14">
        <v>0.76</v>
      </c>
      <c r="O3708" s="13">
        <v>66.9</v>
      </c>
      <c r="P3708" s="13">
        <v>7.1</v>
      </c>
      <c r="Q3708" s="13">
        <v>15.0</v>
      </c>
      <c r="R3708" s="13">
        <v>15.0</v>
      </c>
      <c r="S3708" s="13">
        <v>3.3</v>
      </c>
      <c r="T3708" s="13">
        <v>3.6</v>
      </c>
      <c r="U3708" s="13">
        <v>2.2</v>
      </c>
      <c r="V3708" s="13">
        <v>80.1</v>
      </c>
      <c r="W3708" s="11" t="str">
        <f t="shared" si="1"/>
        <v>Benchmark|Santander|Digital|2024</v>
      </c>
      <c r="X3708" s="15">
        <f>(MAX(0,MIN(1,1-(K3708-scaling_params!$B$2)/(scaling_params!$C$2-scaling_params!$B$2)))+MAX(0,MIN(1,(L3708-scaling_params!$B$3)/(scaling_params!$C$3-scaling_params!$B$3))))/2</f>
        <v>0.6882352941</v>
      </c>
      <c r="Y3708" s="15">
        <f>(MAX(0,MIN(1,(M3708-scaling_params!$B$4)/(scaling_params!$C$4-scaling_params!$B$4)))+MAX(0,MIN(1,(N3708-scaling_params!$B$5)/(scaling_params!$C$5-scaling_params!$B$5))))/2</f>
        <v>0.4946428571</v>
      </c>
      <c r="Z3708" s="15">
        <f>(MAX(0,MIN(1,(O3708-scaling_params!$B$6)/(scaling_params!$C$6-scaling_params!$B$6)))+MAX(0,MIN(1,1-(P3708-scaling_params!$B$7)/(scaling_params!$C$7-scaling_params!$B$7)))+MAX(0,MIN(1,(T3708-scaling_params!$B$11)/(scaling_params!$C$11-scaling_params!$B$11))))/3</f>
        <v>0.5591561859</v>
      </c>
      <c r="AA3708" s="15">
        <f>(MAX(0,MIN(1,1-(Q3708-scaling_params!$B$8)/(scaling_params!$C$8-scaling_params!$B$8)))+MAX(0,MIN(1,(R3708-scaling_params!$B$9)/(scaling_params!$C$9-scaling_params!$B$9)))+MAX(0,MIN(1,(S3708-scaling_params!$B$10)/(scaling_params!$C$10-scaling_params!$B$10))))/3</f>
        <v>0.5653049482</v>
      </c>
      <c r="AB3708" s="15">
        <f>(MAX(0,MIN(1,(U3708-scaling_params!$B$12)/(scaling_params!$C$12-scaling_params!$B$12)))+MAX(0,MIN(1,(V3708-scaling_params!$B$13)/(scaling_params!$C$13-scaling_params!$B$13))))/2</f>
        <v>0.6336363636</v>
      </c>
      <c r="AC3708" s="13">
        <f>(scaling_params!$G$2*X3708+scaling_params!$G$3*Y3708+scaling_params!$G$4*Z3708+scaling_params!$G$5*AA3708+scaling_params!$G$6*AB3708)*100</f>
        <v>58.3640831</v>
      </c>
      <c r="AD3708" s="11" t="s">
        <v>684</v>
      </c>
      <c r="AE3708" s="11">
        <f t="shared" si="2"/>
        <v>1</v>
      </c>
    </row>
    <row r="3709" ht="15.75" customHeight="1">
      <c r="A3709" s="11" t="s">
        <v>1040</v>
      </c>
      <c r="B3709" s="11" t="s">
        <v>987</v>
      </c>
      <c r="C3709" s="11" t="s">
        <v>328</v>
      </c>
      <c r="D3709" s="11" t="s">
        <v>174</v>
      </c>
      <c r="E3709" s="12">
        <v>2025.0</v>
      </c>
      <c r="F3709" s="11" t="s">
        <v>171</v>
      </c>
      <c r="G3709" s="11" t="s">
        <v>172</v>
      </c>
      <c r="H3709" s="11">
        <v>5.0</v>
      </c>
      <c r="I3709" s="13">
        <v>8.6</v>
      </c>
      <c r="J3709" s="11">
        <v>0.0</v>
      </c>
      <c r="K3709" s="13">
        <v>1.6</v>
      </c>
      <c r="L3709" s="13">
        <v>5.9</v>
      </c>
      <c r="M3709" s="11">
        <v>18.0</v>
      </c>
      <c r="N3709" s="14">
        <v>0.77</v>
      </c>
      <c r="O3709" s="13">
        <v>68.0</v>
      </c>
      <c r="P3709" s="13">
        <v>6.4</v>
      </c>
      <c r="Q3709" s="13">
        <v>16.0</v>
      </c>
      <c r="R3709" s="13">
        <v>14.4</v>
      </c>
      <c r="S3709" s="13">
        <v>4.3</v>
      </c>
      <c r="T3709" s="13">
        <v>4.1</v>
      </c>
      <c r="U3709" s="13">
        <v>1.8</v>
      </c>
      <c r="V3709" s="13">
        <v>68.0</v>
      </c>
      <c r="W3709" s="11" t="str">
        <f t="shared" si="1"/>
        <v>Benchmark|Santander|Digital|2025</v>
      </c>
      <c r="X3709" s="15">
        <f>(MAX(0,MIN(1,1-(K3709-scaling_params!$B$2)/(scaling_params!$C$2-scaling_params!$B$2)))+MAX(0,MIN(1,(L3709-scaling_params!$B$3)/(scaling_params!$C$3-scaling_params!$B$3))))/2</f>
        <v>0.6132352941</v>
      </c>
      <c r="Y3709" s="15">
        <f>(MAX(0,MIN(1,(M3709-scaling_params!$B$4)/(scaling_params!$C$4-scaling_params!$B$4)))+MAX(0,MIN(1,(N3709-scaling_params!$B$5)/(scaling_params!$C$5-scaling_params!$B$5))))/2</f>
        <v>0.5595238095</v>
      </c>
      <c r="Z3709" s="15">
        <f>(MAX(0,MIN(1,(O3709-scaling_params!$B$6)/(scaling_params!$C$6-scaling_params!$B$6)))+MAX(0,MIN(1,1-(P3709-scaling_params!$B$7)/(scaling_params!$C$7-scaling_params!$B$7)))+MAX(0,MIN(1,(T3709-scaling_params!$B$11)/(scaling_params!$C$11-scaling_params!$B$11))))/3</f>
        <v>0.6879901118</v>
      </c>
      <c r="AA3709" s="15">
        <f>(MAX(0,MIN(1,1-(Q3709-scaling_params!$B$8)/(scaling_params!$C$8-scaling_params!$B$8)))+MAX(0,MIN(1,(R3709-scaling_params!$B$9)/(scaling_params!$C$9-scaling_params!$B$9)))+MAX(0,MIN(1,(S3709-scaling_params!$B$10)/(scaling_params!$C$10-scaling_params!$B$10))))/3</f>
        <v>0.6001489203</v>
      </c>
      <c r="AB3709" s="15">
        <f>(MAX(0,MIN(1,(U3709-scaling_params!$B$12)/(scaling_params!$C$12-scaling_params!$B$12)))+MAX(0,MIN(1,(V3709-scaling_params!$B$13)/(scaling_params!$C$13-scaling_params!$B$13))))/2</f>
        <v>0.4236363636</v>
      </c>
      <c r="AC3709" s="13">
        <f>(scaling_params!$G$2*X3709+scaling_params!$G$3*Y3709+scaling_params!$G$4*Z3709+scaling_params!$G$5*AA3709+scaling_params!$G$6*AB3709)*100</f>
        <v>59.28913665</v>
      </c>
      <c r="AD3709" s="11" t="s">
        <v>684</v>
      </c>
      <c r="AE3709" s="11">
        <f t="shared" si="2"/>
        <v>1</v>
      </c>
    </row>
    <row r="3710" ht="15.75" customHeight="1">
      <c r="A3710" s="11" t="s">
        <v>1041</v>
      </c>
      <c r="B3710" s="11" t="s">
        <v>987</v>
      </c>
      <c r="C3710" s="11" t="s">
        <v>449</v>
      </c>
      <c r="D3710" s="11" t="s">
        <v>170</v>
      </c>
      <c r="E3710" s="12">
        <v>2024.0</v>
      </c>
      <c r="F3710" s="11" t="s">
        <v>171</v>
      </c>
      <c r="G3710" s="11" t="s">
        <v>167</v>
      </c>
      <c r="H3710" s="11">
        <v>4.0</v>
      </c>
      <c r="I3710" s="13">
        <v>8.6</v>
      </c>
      <c r="J3710" s="11">
        <v>0.0</v>
      </c>
      <c r="K3710" s="13">
        <v>2.9</v>
      </c>
      <c r="L3710" s="13">
        <v>6.7</v>
      </c>
      <c r="M3710" s="11">
        <v>10.0</v>
      </c>
      <c r="N3710" s="14">
        <v>0.88</v>
      </c>
      <c r="O3710" s="13">
        <v>74.8</v>
      </c>
      <c r="P3710" s="13">
        <v>6.3</v>
      </c>
      <c r="Q3710" s="13">
        <v>12.8</v>
      </c>
      <c r="R3710" s="13">
        <v>15.4</v>
      </c>
      <c r="S3710" s="13">
        <v>4.7</v>
      </c>
      <c r="T3710" s="13">
        <v>4.1</v>
      </c>
      <c r="U3710" s="13">
        <v>2.1</v>
      </c>
      <c r="V3710" s="13">
        <v>91.4</v>
      </c>
      <c r="W3710" s="11" t="str">
        <f t="shared" si="1"/>
        <v>Benchmark|Santander|Risk|2024</v>
      </c>
      <c r="X3710" s="15">
        <f>(MAX(0,MIN(1,1-(K3710-scaling_params!$B$2)/(scaling_params!$C$2-scaling_params!$B$2)))+MAX(0,MIN(1,(L3710-scaling_params!$B$3)/(scaling_params!$C$3-scaling_params!$B$3))))/2</f>
        <v>0.4553921569</v>
      </c>
      <c r="Y3710" s="15">
        <f>(MAX(0,MIN(1,(M3710-scaling_params!$B$4)/(scaling_params!$C$4-scaling_params!$B$4)))+MAX(0,MIN(1,(N3710-scaling_params!$B$5)/(scaling_params!$C$5-scaling_params!$B$5))))/2</f>
        <v>0.6589285714</v>
      </c>
      <c r="Z3710" s="15">
        <f>(MAX(0,MIN(1,(O3710-scaling_params!$B$6)/(scaling_params!$C$6-scaling_params!$B$6)))+MAX(0,MIN(1,1-(P3710-scaling_params!$B$7)/(scaling_params!$C$7-scaling_params!$B$7)))+MAX(0,MIN(1,(T3710-scaling_params!$B$11)/(scaling_params!$C$11-scaling_params!$B$11))))/3</f>
        <v>0.8092103419</v>
      </c>
      <c r="AA3710" s="15">
        <f>(MAX(0,MIN(1,1-(Q3710-scaling_params!$B$8)/(scaling_params!$C$8-scaling_params!$B$8)))+MAX(0,MIN(1,(R3710-scaling_params!$B$9)/(scaling_params!$C$9-scaling_params!$B$9)))+MAX(0,MIN(1,(S3710-scaling_params!$B$10)/(scaling_params!$C$10-scaling_params!$B$10))))/3</f>
        <v>0.8027708206</v>
      </c>
      <c r="AB3710" s="15">
        <f>(MAX(0,MIN(1,(U3710-scaling_params!$B$12)/(scaling_params!$C$12-scaling_params!$B$12)))+MAX(0,MIN(1,(V3710-scaling_params!$B$13)/(scaling_params!$C$13-scaling_params!$B$13))))/2</f>
        <v>0.7113636364</v>
      </c>
      <c r="AC3710" s="13">
        <f>(scaling_params!$G$2*X3710+scaling_params!$G$3*Y3710+scaling_params!$G$4*Z3710+scaling_params!$G$5*AA3710+scaling_params!$G$6*AB3710)*100</f>
        <v>67.7258375</v>
      </c>
      <c r="AD3710" s="11" t="s">
        <v>684</v>
      </c>
      <c r="AE3710" s="11">
        <f t="shared" si="2"/>
        <v>1</v>
      </c>
    </row>
    <row r="3711" ht="15.75" customHeight="1">
      <c r="A3711" s="11" t="s">
        <v>1041</v>
      </c>
      <c r="B3711" s="11" t="s">
        <v>987</v>
      </c>
      <c r="C3711" s="11" t="s">
        <v>449</v>
      </c>
      <c r="D3711" s="11" t="s">
        <v>170</v>
      </c>
      <c r="E3711" s="12">
        <v>2025.0</v>
      </c>
      <c r="F3711" s="11" t="s">
        <v>171</v>
      </c>
      <c r="G3711" s="11" t="s">
        <v>167</v>
      </c>
      <c r="H3711" s="11">
        <v>4.0</v>
      </c>
      <c r="I3711" s="13">
        <v>8.3</v>
      </c>
      <c r="J3711" s="11">
        <v>0.0</v>
      </c>
      <c r="K3711" s="13">
        <v>1.4</v>
      </c>
      <c r="L3711" s="13">
        <v>8.5</v>
      </c>
      <c r="M3711" s="11">
        <v>29.0</v>
      </c>
      <c r="N3711" s="14">
        <v>0.89</v>
      </c>
      <c r="O3711" s="13">
        <v>73.6</v>
      </c>
      <c r="P3711" s="13">
        <v>7.0</v>
      </c>
      <c r="Q3711" s="13">
        <v>15.4</v>
      </c>
      <c r="R3711" s="13">
        <v>16.6</v>
      </c>
      <c r="S3711" s="13">
        <v>5.0</v>
      </c>
      <c r="T3711" s="13">
        <v>4.9</v>
      </c>
      <c r="U3711" s="13">
        <v>2.4</v>
      </c>
      <c r="V3711" s="13">
        <v>89.7</v>
      </c>
      <c r="W3711" s="11" t="str">
        <f t="shared" si="1"/>
        <v>Benchmark|Santander|Risk|2025</v>
      </c>
      <c r="X3711" s="15">
        <f>(MAX(0,MIN(1,1-(K3711-scaling_params!$B$2)/(scaling_params!$C$2-scaling_params!$B$2)))+MAX(0,MIN(1,(L3711-scaling_params!$B$3)/(scaling_params!$C$3-scaling_params!$B$3))))/2</f>
        <v>0.837745098</v>
      </c>
      <c r="Y3711" s="15">
        <f>(MAX(0,MIN(1,(M3711-scaling_params!$B$4)/(scaling_params!$C$4-scaling_params!$B$4)))+MAX(0,MIN(1,(N3711-scaling_params!$B$5)/(scaling_params!$C$5-scaling_params!$B$5))))/2</f>
        <v>0.7619047619</v>
      </c>
      <c r="Z3711" s="15">
        <f>(MAX(0,MIN(1,(O3711-scaling_params!$B$6)/(scaling_params!$C$6-scaling_params!$B$6)))+MAX(0,MIN(1,1-(P3711-scaling_params!$B$7)/(scaling_params!$C$7-scaling_params!$B$7)))+MAX(0,MIN(1,(T3711-scaling_params!$B$11)/(scaling_params!$C$11-scaling_params!$B$11))))/3</f>
        <v>0.8025357748</v>
      </c>
      <c r="AA3711" s="15">
        <f>(MAX(0,MIN(1,1-(Q3711-scaling_params!$B$8)/(scaling_params!$C$8-scaling_params!$B$8)))+MAX(0,MIN(1,(R3711-scaling_params!$B$9)/(scaling_params!$C$9-scaling_params!$B$9)))+MAX(0,MIN(1,(S3711-scaling_params!$B$10)/(scaling_params!$C$10-scaling_params!$B$10))))/3</f>
        <v>0.7843306483</v>
      </c>
      <c r="AB3711" s="15">
        <f>(MAX(0,MIN(1,(U3711-scaling_params!$B$12)/(scaling_params!$C$12-scaling_params!$B$12)))+MAX(0,MIN(1,(V3711-scaling_params!$B$13)/(scaling_params!$C$13-scaling_params!$B$13))))/2</f>
        <v>0.7709090909</v>
      </c>
      <c r="AC3711" s="13">
        <f>(scaling_params!$G$2*X3711+scaling_params!$G$3*Y3711+scaling_params!$G$4*Z3711+scaling_params!$G$5*AA3711+scaling_params!$G$6*AB3711)*100</f>
        <v>79.3523091</v>
      </c>
      <c r="AD3711" s="11" t="s">
        <v>684</v>
      </c>
      <c r="AE3711" s="11">
        <f t="shared" si="2"/>
        <v>1</v>
      </c>
    </row>
    <row r="3712" ht="15.75" customHeight="1">
      <c r="A3712" s="11" t="s">
        <v>1042</v>
      </c>
      <c r="B3712" s="11" t="s">
        <v>987</v>
      </c>
      <c r="C3712" s="11" t="s">
        <v>449</v>
      </c>
      <c r="D3712" s="11" t="s">
        <v>165</v>
      </c>
      <c r="E3712" s="12">
        <v>2024.0</v>
      </c>
      <c r="F3712" s="11" t="s">
        <v>171</v>
      </c>
      <c r="G3712" s="11" t="s">
        <v>184</v>
      </c>
      <c r="H3712" s="11">
        <v>4.0</v>
      </c>
      <c r="I3712" s="13">
        <v>8.6</v>
      </c>
      <c r="J3712" s="11">
        <v>0.0</v>
      </c>
      <c r="K3712" s="13">
        <v>1.7</v>
      </c>
      <c r="L3712" s="13">
        <v>6.0</v>
      </c>
      <c r="M3712" s="11">
        <v>2.0</v>
      </c>
      <c r="N3712" s="14">
        <v>0.77</v>
      </c>
      <c r="O3712" s="13">
        <v>73.2</v>
      </c>
      <c r="P3712" s="13">
        <v>8.0</v>
      </c>
      <c r="Q3712" s="13">
        <v>15.9</v>
      </c>
      <c r="R3712" s="13">
        <v>14.5</v>
      </c>
      <c r="S3712" s="13">
        <v>3.9</v>
      </c>
      <c r="T3712" s="13">
        <v>3.1</v>
      </c>
      <c r="U3712" s="13">
        <v>1.9</v>
      </c>
      <c r="V3712" s="13">
        <v>65.6</v>
      </c>
      <c r="W3712" s="11" t="str">
        <f t="shared" si="1"/>
        <v>Benchmark|Santander|Operations|2024</v>
      </c>
      <c r="X3712" s="15">
        <f>(MAX(0,MIN(1,1-(K3712-scaling_params!$B$2)/(scaling_params!$C$2-scaling_params!$B$2)))+MAX(0,MIN(1,(L3712-scaling_params!$B$3)/(scaling_params!$C$3-scaling_params!$B$3))))/2</f>
        <v>0.6039215686</v>
      </c>
      <c r="Y3712" s="15">
        <f>(MAX(0,MIN(1,(M3712-scaling_params!$B$4)/(scaling_params!$C$4-scaling_params!$B$4)))+MAX(0,MIN(1,(N3712-scaling_params!$B$5)/(scaling_params!$C$5-scaling_params!$B$5))))/2</f>
        <v>0.4833333333</v>
      </c>
      <c r="Z3712" s="15">
        <f>(MAX(0,MIN(1,(O3712-scaling_params!$B$6)/(scaling_params!$C$6-scaling_params!$B$6)))+MAX(0,MIN(1,1-(P3712-scaling_params!$B$7)/(scaling_params!$C$7-scaling_params!$B$7)))+MAX(0,MIN(1,(T3712-scaling_params!$B$11)/(scaling_params!$C$11-scaling_params!$B$11))))/3</f>
        <v>0.5344164532</v>
      </c>
      <c r="AA3712" s="15">
        <f>(MAX(0,MIN(1,1-(Q3712-scaling_params!$B$8)/(scaling_params!$C$8-scaling_params!$B$8)))+MAX(0,MIN(1,(R3712-scaling_params!$B$9)/(scaling_params!$C$9-scaling_params!$B$9)))+MAX(0,MIN(1,(S3712-scaling_params!$B$10)/(scaling_params!$C$10-scaling_params!$B$10))))/3</f>
        <v>0.5689405221</v>
      </c>
      <c r="AB3712" s="15">
        <f>(MAX(0,MIN(1,(U3712-scaling_params!$B$12)/(scaling_params!$C$12-scaling_params!$B$12)))+MAX(0,MIN(1,(V3712-scaling_params!$B$13)/(scaling_params!$C$13-scaling_params!$B$13))))/2</f>
        <v>0.4268181818</v>
      </c>
      <c r="AC3712" s="13">
        <f>(scaling_params!$G$2*X3712+scaling_params!$G$3*Y3712+scaling_params!$G$4*Z3712+scaling_params!$G$5*AA3712+scaling_params!$G$6*AB3712)*100</f>
        <v>53.15908458</v>
      </c>
      <c r="AD3712" s="11" t="s">
        <v>684</v>
      </c>
      <c r="AE3712" s="11">
        <f t="shared" si="2"/>
        <v>1</v>
      </c>
    </row>
    <row r="3713" ht="15.75" customHeight="1">
      <c r="A3713" s="11" t="s">
        <v>1042</v>
      </c>
      <c r="B3713" s="11" t="s">
        <v>987</v>
      </c>
      <c r="C3713" s="11" t="s">
        <v>449</v>
      </c>
      <c r="D3713" s="11" t="s">
        <v>165</v>
      </c>
      <c r="E3713" s="12">
        <v>2025.0</v>
      </c>
      <c r="F3713" s="11" t="s">
        <v>171</v>
      </c>
      <c r="G3713" s="11" t="s">
        <v>184</v>
      </c>
      <c r="H3713" s="11">
        <v>4.0</v>
      </c>
      <c r="I3713" s="13">
        <v>8.3</v>
      </c>
      <c r="J3713" s="11">
        <v>0.0</v>
      </c>
      <c r="K3713" s="13">
        <v>2.2</v>
      </c>
      <c r="L3713" s="13">
        <v>5.8</v>
      </c>
      <c r="M3713" s="11">
        <v>4.0</v>
      </c>
      <c r="N3713" s="14">
        <v>0.8</v>
      </c>
      <c r="O3713" s="13">
        <v>75.7</v>
      </c>
      <c r="P3713" s="13">
        <v>6.8</v>
      </c>
      <c r="Q3713" s="13">
        <v>14.0</v>
      </c>
      <c r="R3713" s="13">
        <v>13.8</v>
      </c>
      <c r="S3713" s="13">
        <v>3.8</v>
      </c>
      <c r="T3713" s="13">
        <v>3.2</v>
      </c>
      <c r="U3713" s="13">
        <v>3.0</v>
      </c>
      <c r="V3713" s="13">
        <v>76.6</v>
      </c>
      <c r="W3713" s="11" t="str">
        <f t="shared" si="1"/>
        <v>Benchmark|Santander|Operations|2025</v>
      </c>
      <c r="X3713" s="15">
        <f>(MAX(0,MIN(1,1-(K3713-scaling_params!$B$2)/(scaling_params!$C$2-scaling_params!$B$2)))+MAX(0,MIN(1,(L3713-scaling_params!$B$3)/(scaling_params!$C$3-scaling_params!$B$3))))/2</f>
        <v>0.5058823529</v>
      </c>
      <c r="Y3713" s="15">
        <f>(MAX(0,MIN(1,(M3713-scaling_params!$B$4)/(scaling_params!$C$4-scaling_params!$B$4)))+MAX(0,MIN(1,(N3713-scaling_params!$B$5)/(scaling_params!$C$5-scaling_params!$B$5))))/2</f>
        <v>0.5303571429</v>
      </c>
      <c r="Z3713" s="15">
        <f>(MAX(0,MIN(1,(O3713-scaling_params!$B$6)/(scaling_params!$C$6-scaling_params!$B$6)))+MAX(0,MIN(1,1-(P3713-scaling_params!$B$7)/(scaling_params!$C$7-scaling_params!$B$7)))+MAX(0,MIN(1,(T3713-scaling_params!$B$11)/(scaling_params!$C$11-scaling_params!$B$11))))/3</f>
        <v>0.6933024963</v>
      </c>
      <c r="AA3713" s="15">
        <f>(MAX(0,MIN(1,1-(Q3713-scaling_params!$B$8)/(scaling_params!$C$8-scaling_params!$B$8)))+MAX(0,MIN(1,(R3713-scaling_params!$B$9)/(scaling_params!$C$9-scaling_params!$B$9)))+MAX(0,MIN(1,(S3713-scaling_params!$B$10)/(scaling_params!$C$10-scaling_params!$B$10))))/3</f>
        <v>0.6015704325</v>
      </c>
      <c r="AB3713" s="15">
        <f>(MAX(0,MIN(1,(U3713-scaling_params!$B$12)/(scaling_params!$C$12-scaling_params!$B$12)))+MAX(0,MIN(1,(V3713-scaling_params!$B$13)/(scaling_params!$C$13-scaling_params!$B$13))))/2</f>
        <v>0.8018181818</v>
      </c>
      <c r="AC3713" s="13">
        <f>(scaling_params!$G$2*X3713+scaling_params!$G$3*Y3713+scaling_params!$G$4*Z3713+scaling_params!$G$5*AA3713+scaling_params!$G$6*AB3713)*100</f>
        <v>60.69333097</v>
      </c>
      <c r="AD3713" s="11" t="s">
        <v>684</v>
      </c>
      <c r="AE3713" s="11">
        <f t="shared" si="2"/>
        <v>1</v>
      </c>
    </row>
    <row r="3714" ht="15.75" customHeight="1">
      <c r="A3714" s="11" t="s">
        <v>1043</v>
      </c>
      <c r="B3714" s="11" t="s">
        <v>987</v>
      </c>
      <c r="C3714" s="11" t="s">
        <v>449</v>
      </c>
      <c r="D3714" s="11" t="s">
        <v>170</v>
      </c>
      <c r="E3714" s="12">
        <v>2024.0</v>
      </c>
      <c r="F3714" s="11" t="s">
        <v>166</v>
      </c>
      <c r="G3714" s="11" t="s">
        <v>175</v>
      </c>
      <c r="H3714" s="11">
        <v>4.0</v>
      </c>
      <c r="I3714" s="13">
        <v>8.6</v>
      </c>
      <c r="J3714" s="11">
        <v>0.0</v>
      </c>
      <c r="K3714" s="13">
        <v>2.9</v>
      </c>
      <c r="L3714" s="13">
        <v>7.2</v>
      </c>
      <c r="M3714" s="11">
        <v>22.0</v>
      </c>
      <c r="N3714" s="14">
        <v>0.75</v>
      </c>
      <c r="O3714" s="13">
        <v>74.8</v>
      </c>
      <c r="P3714" s="13">
        <v>6.3</v>
      </c>
      <c r="Q3714" s="13">
        <v>12.8</v>
      </c>
      <c r="R3714" s="13">
        <v>15.4</v>
      </c>
      <c r="S3714" s="13">
        <v>3.8</v>
      </c>
      <c r="T3714" s="13">
        <v>4.5</v>
      </c>
      <c r="U3714" s="13">
        <v>2.1</v>
      </c>
      <c r="V3714" s="13">
        <v>72.8</v>
      </c>
      <c r="W3714" s="11" t="str">
        <f t="shared" si="1"/>
        <v>Benchmark|Santander|Risk|2024</v>
      </c>
      <c r="X3714" s="15">
        <f>(MAX(0,MIN(1,1-(K3714-scaling_params!$B$2)/(scaling_params!$C$2-scaling_params!$B$2)))+MAX(0,MIN(1,(L3714-scaling_params!$B$3)/(scaling_params!$C$3-scaling_params!$B$3))))/2</f>
        <v>0.4921568627</v>
      </c>
      <c r="Y3714" s="15">
        <f>(MAX(0,MIN(1,(M3714-scaling_params!$B$4)/(scaling_params!$C$4-scaling_params!$B$4)))+MAX(0,MIN(1,(N3714-scaling_params!$B$5)/(scaling_params!$C$5-scaling_params!$B$5))))/2</f>
        <v>0.5535714286</v>
      </c>
      <c r="Z3714" s="15">
        <f>(MAX(0,MIN(1,(O3714-scaling_params!$B$6)/(scaling_params!$C$6-scaling_params!$B$6)))+MAX(0,MIN(1,1-(P3714-scaling_params!$B$7)/(scaling_params!$C$7-scaling_params!$B$7)))+MAX(0,MIN(1,(T3714-scaling_params!$B$11)/(scaling_params!$C$11-scaling_params!$B$11))))/3</f>
        <v>0.84730558</v>
      </c>
      <c r="AA3714" s="15">
        <f>(MAX(0,MIN(1,1-(Q3714-scaling_params!$B$8)/(scaling_params!$C$8-scaling_params!$B$8)))+MAX(0,MIN(1,(R3714-scaling_params!$B$9)/(scaling_params!$C$9-scaling_params!$B$9)))+MAX(0,MIN(1,(S3714-scaling_params!$B$10)/(scaling_params!$C$10-scaling_params!$B$10))))/3</f>
        <v>0.7145355265</v>
      </c>
      <c r="AB3714" s="15">
        <f>(MAX(0,MIN(1,(U3714-scaling_params!$B$12)/(scaling_params!$C$12-scaling_params!$B$12)))+MAX(0,MIN(1,(V3714-scaling_params!$B$13)/(scaling_params!$C$13-scaling_params!$B$13))))/2</f>
        <v>0.5422727273</v>
      </c>
      <c r="AC3714" s="13">
        <f>(scaling_params!$G$2*X3714+scaling_params!$G$3*Y3714+scaling_params!$G$4*Z3714+scaling_params!$G$5*AA3714+scaling_params!$G$6*AB3714)*100</f>
        <v>63.46093942</v>
      </c>
      <c r="AD3714" s="11" t="s">
        <v>684</v>
      </c>
      <c r="AE3714" s="11">
        <f t="shared" si="2"/>
        <v>1</v>
      </c>
    </row>
    <row r="3715" ht="15.75" customHeight="1">
      <c r="A3715" s="11" t="s">
        <v>1043</v>
      </c>
      <c r="B3715" s="11" t="s">
        <v>987</v>
      </c>
      <c r="C3715" s="11" t="s">
        <v>449</v>
      </c>
      <c r="D3715" s="11" t="s">
        <v>170</v>
      </c>
      <c r="E3715" s="12">
        <v>2025.0</v>
      </c>
      <c r="F3715" s="11" t="s">
        <v>166</v>
      </c>
      <c r="G3715" s="11" t="s">
        <v>175</v>
      </c>
      <c r="H3715" s="11">
        <v>4.0</v>
      </c>
      <c r="I3715" s="13">
        <v>8.3</v>
      </c>
      <c r="J3715" s="11">
        <v>1.0</v>
      </c>
      <c r="K3715" s="13">
        <v>1.4</v>
      </c>
      <c r="L3715" s="13">
        <v>8.2</v>
      </c>
      <c r="M3715" s="11">
        <v>47.0</v>
      </c>
      <c r="N3715" s="14">
        <v>0.82</v>
      </c>
      <c r="O3715" s="13">
        <v>73.6</v>
      </c>
      <c r="P3715" s="13">
        <v>7.0</v>
      </c>
      <c r="Q3715" s="13">
        <v>15.4</v>
      </c>
      <c r="R3715" s="13">
        <v>16.6</v>
      </c>
      <c r="S3715" s="13">
        <v>4.3</v>
      </c>
      <c r="T3715" s="13">
        <v>3.5</v>
      </c>
      <c r="U3715" s="13">
        <v>2.4</v>
      </c>
      <c r="V3715" s="13">
        <v>76.2</v>
      </c>
      <c r="W3715" s="11" t="str">
        <f t="shared" si="1"/>
        <v>Benchmark|Santander|Risk|2025</v>
      </c>
      <c r="X3715" s="15">
        <f>(MAX(0,MIN(1,1-(K3715-scaling_params!$B$2)/(scaling_params!$C$2-scaling_params!$B$2)))+MAX(0,MIN(1,(L3715-scaling_params!$B$3)/(scaling_params!$C$3-scaling_params!$B$3))))/2</f>
        <v>0.8156862745</v>
      </c>
      <c r="Y3715" s="15">
        <f>(MAX(0,MIN(1,(M3715-scaling_params!$B$4)/(scaling_params!$C$4-scaling_params!$B$4)))+MAX(0,MIN(1,(N3715-scaling_params!$B$5)/(scaling_params!$C$5-scaling_params!$B$5))))/2</f>
        <v>0.7601190476</v>
      </c>
      <c r="Z3715" s="15">
        <f>(MAX(0,MIN(1,(O3715-scaling_params!$B$6)/(scaling_params!$C$6-scaling_params!$B$6)))+MAX(0,MIN(1,1-(P3715-scaling_params!$B$7)/(scaling_params!$C$7-scaling_params!$B$7)))+MAX(0,MIN(1,(T3715-scaling_params!$B$11)/(scaling_params!$C$11-scaling_params!$B$11))))/3</f>
        <v>0.6692024415</v>
      </c>
      <c r="AA3715" s="15">
        <f>(MAX(0,MIN(1,1-(Q3715-scaling_params!$B$8)/(scaling_params!$C$8-scaling_params!$B$8)))+MAX(0,MIN(1,(R3715-scaling_params!$B$9)/(scaling_params!$C$9-scaling_params!$B$9)))+MAX(0,MIN(1,(S3715-scaling_params!$B$10)/(scaling_params!$C$10-scaling_params!$B$10))))/3</f>
        <v>0.7157031973</v>
      </c>
      <c r="AB3715" s="15">
        <f>(MAX(0,MIN(1,(U3715-scaling_params!$B$12)/(scaling_params!$C$12-scaling_params!$B$12)))+MAX(0,MIN(1,(V3715-scaling_params!$B$13)/(scaling_params!$C$13-scaling_params!$B$13))))/2</f>
        <v>0.6481818182</v>
      </c>
      <c r="AC3715" s="13">
        <f>(scaling_params!$G$2*X3715+scaling_params!$G$3*Y3715+scaling_params!$G$4*Z3715+scaling_params!$G$5*AA3715+scaling_params!$G$6*AB3715)*100</f>
        <v>73.00260417</v>
      </c>
      <c r="AD3715" s="11" t="s">
        <v>684</v>
      </c>
      <c r="AE3715" s="11">
        <f t="shared" si="2"/>
        <v>1</v>
      </c>
    </row>
    <row r="3716" ht="15.75" customHeight="1">
      <c r="A3716" s="11" t="s">
        <v>1044</v>
      </c>
      <c r="B3716" s="11" t="s">
        <v>987</v>
      </c>
      <c r="C3716" s="11" t="s">
        <v>449</v>
      </c>
      <c r="D3716" s="11" t="s">
        <v>170</v>
      </c>
      <c r="E3716" s="12">
        <v>2024.0</v>
      </c>
      <c r="F3716" s="11" t="s">
        <v>166</v>
      </c>
      <c r="G3716" s="11" t="s">
        <v>184</v>
      </c>
      <c r="H3716" s="11">
        <v>4.0</v>
      </c>
      <c r="I3716" s="13">
        <v>8.6</v>
      </c>
      <c r="J3716" s="11">
        <v>0.0</v>
      </c>
      <c r="K3716" s="13">
        <v>2.9</v>
      </c>
      <c r="L3716" s="13">
        <v>8.4</v>
      </c>
      <c r="M3716" s="11">
        <v>42.0</v>
      </c>
      <c r="N3716" s="14">
        <v>0.89</v>
      </c>
      <c r="O3716" s="13">
        <v>74.8</v>
      </c>
      <c r="P3716" s="13">
        <v>6.3</v>
      </c>
      <c r="Q3716" s="13">
        <v>12.8</v>
      </c>
      <c r="R3716" s="13">
        <v>15.4</v>
      </c>
      <c r="S3716" s="13">
        <v>5.0</v>
      </c>
      <c r="T3716" s="13">
        <v>4.6</v>
      </c>
      <c r="U3716" s="13">
        <v>2.1</v>
      </c>
      <c r="V3716" s="13">
        <v>96.0</v>
      </c>
      <c r="W3716" s="11" t="str">
        <f t="shared" si="1"/>
        <v>Benchmark|Santander|Risk|2024</v>
      </c>
      <c r="X3716" s="15">
        <f>(MAX(0,MIN(1,1-(K3716-scaling_params!$B$2)/(scaling_params!$C$2-scaling_params!$B$2)))+MAX(0,MIN(1,(L3716-scaling_params!$B$3)/(scaling_params!$C$3-scaling_params!$B$3))))/2</f>
        <v>0.5803921569</v>
      </c>
      <c r="Y3716" s="15">
        <f>(MAX(0,MIN(1,(M3716-scaling_params!$B$4)/(scaling_params!$C$4-scaling_params!$B$4)))+MAX(0,MIN(1,(N3716-scaling_params!$B$5)/(scaling_params!$C$5-scaling_params!$B$5))))/2</f>
        <v>0.8238095238</v>
      </c>
      <c r="Z3716" s="15">
        <f>(MAX(0,MIN(1,(O3716-scaling_params!$B$6)/(scaling_params!$C$6-scaling_params!$B$6)))+MAX(0,MIN(1,1-(P3716-scaling_params!$B$7)/(scaling_params!$C$7-scaling_params!$B$7)))+MAX(0,MIN(1,(T3716-scaling_params!$B$11)/(scaling_params!$C$11-scaling_params!$B$11))))/3</f>
        <v>0.8568293895</v>
      </c>
      <c r="AA3716" s="15">
        <f>(MAX(0,MIN(1,1-(Q3716-scaling_params!$B$8)/(scaling_params!$C$8-scaling_params!$B$8)))+MAX(0,MIN(1,(R3716-scaling_params!$B$9)/(scaling_params!$C$9-scaling_params!$B$9)))+MAX(0,MIN(1,(S3716-scaling_params!$B$10)/(scaling_params!$C$10-scaling_params!$B$10))))/3</f>
        <v>0.8321825853</v>
      </c>
      <c r="AB3716" s="15">
        <f>(MAX(0,MIN(1,(U3716-scaling_params!$B$12)/(scaling_params!$C$12-scaling_params!$B$12)))+MAX(0,MIN(1,(V3716-scaling_params!$B$13)/(scaling_params!$C$13-scaling_params!$B$13))))/2</f>
        <v>0.7531818182</v>
      </c>
      <c r="AC3716" s="13">
        <f>(scaling_params!$G$2*X3716+scaling_params!$G$3*Y3716+scaling_params!$G$4*Z3716+scaling_params!$G$5*AA3716+scaling_params!$G$6*AB3716)*100</f>
        <v>76.66818911</v>
      </c>
      <c r="AD3716" s="11" t="s">
        <v>684</v>
      </c>
      <c r="AE3716" s="11">
        <f t="shared" si="2"/>
        <v>1</v>
      </c>
    </row>
    <row r="3717" ht="15.75" customHeight="1">
      <c r="A3717" s="11" t="s">
        <v>1044</v>
      </c>
      <c r="B3717" s="11" t="s">
        <v>987</v>
      </c>
      <c r="C3717" s="11" t="s">
        <v>449</v>
      </c>
      <c r="D3717" s="11" t="s">
        <v>170</v>
      </c>
      <c r="E3717" s="12">
        <v>2025.0</v>
      </c>
      <c r="F3717" s="11" t="s">
        <v>166</v>
      </c>
      <c r="G3717" s="11" t="s">
        <v>184</v>
      </c>
      <c r="H3717" s="11">
        <v>4.0</v>
      </c>
      <c r="I3717" s="13">
        <v>8.3</v>
      </c>
      <c r="J3717" s="11">
        <v>0.0</v>
      </c>
      <c r="K3717" s="13">
        <v>1.4</v>
      </c>
      <c r="L3717" s="13">
        <v>8.8</v>
      </c>
      <c r="M3717" s="11">
        <v>42.0</v>
      </c>
      <c r="N3717" s="14">
        <v>0.94</v>
      </c>
      <c r="O3717" s="13">
        <v>73.6</v>
      </c>
      <c r="P3717" s="13">
        <v>7.0</v>
      </c>
      <c r="Q3717" s="13">
        <v>15.4</v>
      </c>
      <c r="R3717" s="13">
        <v>16.6</v>
      </c>
      <c r="S3717" s="13">
        <v>5.0</v>
      </c>
      <c r="T3717" s="13">
        <v>5.0</v>
      </c>
      <c r="U3717" s="13">
        <v>2.4</v>
      </c>
      <c r="V3717" s="13">
        <v>84.6</v>
      </c>
      <c r="W3717" s="11" t="str">
        <f t="shared" si="1"/>
        <v>Benchmark|Santander|Risk|2025</v>
      </c>
      <c r="X3717" s="15">
        <f>(MAX(0,MIN(1,1-(K3717-scaling_params!$B$2)/(scaling_params!$C$2-scaling_params!$B$2)))+MAX(0,MIN(1,(L3717-scaling_params!$B$3)/(scaling_params!$C$3-scaling_params!$B$3))))/2</f>
        <v>0.8598039216</v>
      </c>
      <c r="Y3717" s="15">
        <f>(MAX(0,MIN(1,(M3717-scaling_params!$B$4)/(scaling_params!$C$4-scaling_params!$B$4)))+MAX(0,MIN(1,(N3717-scaling_params!$B$5)/(scaling_params!$C$5-scaling_params!$B$5))))/2</f>
        <v>0.8863095238</v>
      </c>
      <c r="Z3717" s="15">
        <f>(MAX(0,MIN(1,(O3717-scaling_params!$B$6)/(scaling_params!$C$6-scaling_params!$B$6)))+MAX(0,MIN(1,1-(P3717-scaling_params!$B$7)/(scaling_params!$C$7-scaling_params!$B$7)))+MAX(0,MIN(1,(T3717-scaling_params!$B$11)/(scaling_params!$C$11-scaling_params!$B$11))))/3</f>
        <v>0.8120595843</v>
      </c>
      <c r="AA3717" s="15">
        <f>(MAX(0,MIN(1,1-(Q3717-scaling_params!$B$8)/(scaling_params!$C$8-scaling_params!$B$8)))+MAX(0,MIN(1,(R3717-scaling_params!$B$9)/(scaling_params!$C$9-scaling_params!$B$9)))+MAX(0,MIN(1,(S3717-scaling_params!$B$10)/(scaling_params!$C$10-scaling_params!$B$10))))/3</f>
        <v>0.7843306483</v>
      </c>
      <c r="AB3717" s="15">
        <f>(MAX(0,MIN(1,(U3717-scaling_params!$B$12)/(scaling_params!$C$12-scaling_params!$B$12)))+MAX(0,MIN(1,(V3717-scaling_params!$B$13)/(scaling_params!$C$13-scaling_params!$B$13))))/2</f>
        <v>0.7245454545</v>
      </c>
      <c r="AC3717" s="13">
        <f>(scaling_params!$G$2*X3717+scaling_params!$G$3*Y3717+scaling_params!$G$4*Z3717+scaling_params!$G$5*AA3717+scaling_params!$G$6*AB3717)*100</f>
        <v>82.47092197</v>
      </c>
      <c r="AD3717" s="11" t="s">
        <v>684</v>
      </c>
      <c r="AE3717" s="11">
        <f t="shared" si="2"/>
        <v>1</v>
      </c>
    </row>
    <row r="3718" ht="15.75" customHeight="1">
      <c r="A3718" s="11" t="s">
        <v>1045</v>
      </c>
      <c r="B3718" s="11" t="s">
        <v>987</v>
      </c>
      <c r="C3718" s="11" t="s">
        <v>449</v>
      </c>
      <c r="D3718" s="11" t="s">
        <v>181</v>
      </c>
      <c r="E3718" s="12">
        <v>2024.0</v>
      </c>
      <c r="F3718" s="11" t="s">
        <v>171</v>
      </c>
      <c r="G3718" s="11" t="s">
        <v>175</v>
      </c>
      <c r="H3718" s="11">
        <v>2.0</v>
      </c>
      <c r="I3718" s="13">
        <v>8.6</v>
      </c>
      <c r="J3718" s="11">
        <v>0.0</v>
      </c>
      <c r="K3718" s="13">
        <v>1.6</v>
      </c>
      <c r="L3718" s="13">
        <v>8.2</v>
      </c>
      <c r="M3718" s="11">
        <v>21.0</v>
      </c>
      <c r="N3718" s="14">
        <v>0.81</v>
      </c>
      <c r="O3718" s="13">
        <v>70.8</v>
      </c>
      <c r="P3718" s="13">
        <v>5.5</v>
      </c>
      <c r="Q3718" s="13">
        <v>12.6</v>
      </c>
      <c r="R3718" s="13">
        <v>16.6</v>
      </c>
      <c r="S3718" s="13">
        <v>3.7</v>
      </c>
      <c r="T3718" s="13">
        <v>4.4</v>
      </c>
      <c r="U3718" s="13">
        <v>2.8</v>
      </c>
      <c r="V3718" s="13">
        <v>76.8</v>
      </c>
      <c r="W3718" s="11" t="str">
        <f t="shared" si="1"/>
        <v>Benchmark|Santander|Corporate|2024</v>
      </c>
      <c r="X3718" s="15">
        <f>(MAX(0,MIN(1,1-(K3718-scaling_params!$B$2)/(scaling_params!$C$2-scaling_params!$B$2)))+MAX(0,MIN(1,(L3718-scaling_params!$B$3)/(scaling_params!$C$3-scaling_params!$B$3))))/2</f>
        <v>0.7823529412</v>
      </c>
      <c r="Y3718" s="15">
        <f>(MAX(0,MIN(1,(M3718-scaling_params!$B$4)/(scaling_params!$C$4-scaling_params!$B$4)))+MAX(0,MIN(1,(N3718-scaling_params!$B$5)/(scaling_params!$C$5-scaling_params!$B$5))))/2</f>
        <v>0.6238095238</v>
      </c>
      <c r="Z3718" s="15">
        <f>(MAX(0,MIN(1,(O3718-scaling_params!$B$6)/(scaling_params!$C$6-scaling_params!$B$6)))+MAX(0,MIN(1,1-(P3718-scaling_params!$B$7)/(scaling_params!$C$7-scaling_params!$B$7)))+MAX(0,MIN(1,(T3718-scaling_params!$B$11)/(scaling_params!$C$11-scaling_params!$B$11))))/3</f>
        <v>0.8438472419</v>
      </c>
      <c r="AA3718" s="15">
        <f>(MAX(0,MIN(1,1-(Q3718-scaling_params!$B$8)/(scaling_params!$C$8-scaling_params!$B$8)))+MAX(0,MIN(1,(R3718-scaling_params!$B$9)/(scaling_params!$C$9-scaling_params!$B$9)))+MAX(0,MIN(1,(S3718-scaling_params!$B$10)/(scaling_params!$C$10-scaling_params!$B$10))))/3</f>
        <v>0.7629402739</v>
      </c>
      <c r="AB3718" s="15">
        <f>(MAX(0,MIN(1,(U3718-scaling_params!$B$12)/(scaling_params!$C$12-scaling_params!$B$12)))+MAX(0,MIN(1,(V3718-scaling_params!$B$13)/(scaling_params!$C$13-scaling_params!$B$13))))/2</f>
        <v>0.7536363636</v>
      </c>
      <c r="AC3718" s="13">
        <f>(scaling_params!$G$2*X3718+scaling_params!$G$3*Y3718+scaling_params!$G$4*Z3718+scaling_params!$G$5*AA3718+scaling_params!$G$6*AB3718)*100</f>
        <v>75.19588602</v>
      </c>
      <c r="AD3718" s="11" t="s">
        <v>684</v>
      </c>
      <c r="AE3718" s="11">
        <f t="shared" si="2"/>
        <v>1</v>
      </c>
    </row>
    <row r="3719" ht="15.75" customHeight="1">
      <c r="A3719" s="11" t="s">
        <v>1045</v>
      </c>
      <c r="B3719" s="11" t="s">
        <v>987</v>
      </c>
      <c r="C3719" s="11" t="s">
        <v>449</v>
      </c>
      <c r="D3719" s="11" t="s">
        <v>181</v>
      </c>
      <c r="E3719" s="12">
        <v>2025.0</v>
      </c>
      <c r="F3719" s="11" t="s">
        <v>171</v>
      </c>
      <c r="G3719" s="11" t="s">
        <v>175</v>
      </c>
      <c r="H3719" s="11">
        <v>2.0</v>
      </c>
      <c r="I3719" s="13">
        <v>8.3</v>
      </c>
      <c r="J3719" s="11">
        <v>0.0</v>
      </c>
      <c r="K3719" s="13">
        <v>1.7</v>
      </c>
      <c r="L3719" s="13">
        <v>5.7</v>
      </c>
      <c r="M3719" s="11">
        <v>20.0</v>
      </c>
      <c r="N3719" s="14">
        <v>0.81</v>
      </c>
      <c r="O3719" s="13">
        <v>75.5</v>
      </c>
      <c r="P3719" s="13">
        <v>7.7</v>
      </c>
      <c r="Q3719" s="13">
        <v>12.3</v>
      </c>
      <c r="R3719" s="13">
        <v>15.9</v>
      </c>
      <c r="S3719" s="13">
        <v>3.6</v>
      </c>
      <c r="T3719" s="13">
        <v>4.3</v>
      </c>
      <c r="U3719" s="13">
        <v>2.3</v>
      </c>
      <c r="V3719" s="13">
        <v>75.7</v>
      </c>
      <c r="W3719" s="11" t="str">
        <f t="shared" si="1"/>
        <v>Benchmark|Santander|Corporate|2025</v>
      </c>
      <c r="X3719" s="15">
        <f>(MAX(0,MIN(1,1-(K3719-scaling_params!$B$2)/(scaling_params!$C$2-scaling_params!$B$2)))+MAX(0,MIN(1,(L3719-scaling_params!$B$3)/(scaling_params!$C$3-scaling_params!$B$3))))/2</f>
        <v>0.5818627451</v>
      </c>
      <c r="Y3719" s="15">
        <f>(MAX(0,MIN(1,(M3719-scaling_params!$B$4)/(scaling_params!$C$4-scaling_params!$B$4)))+MAX(0,MIN(1,(N3719-scaling_params!$B$5)/(scaling_params!$C$5-scaling_params!$B$5))))/2</f>
        <v>0.619047619</v>
      </c>
      <c r="Z3719" s="15">
        <f>(MAX(0,MIN(1,(O3719-scaling_params!$B$6)/(scaling_params!$C$6-scaling_params!$B$6)))+MAX(0,MIN(1,1-(P3719-scaling_params!$B$7)/(scaling_params!$C$7-scaling_params!$B$7)))+MAX(0,MIN(1,(T3719-scaling_params!$B$11)/(scaling_params!$C$11-scaling_params!$B$11))))/3</f>
        <v>0.7136829899</v>
      </c>
      <c r="AA3719" s="15">
        <f>(MAX(0,MIN(1,1-(Q3719-scaling_params!$B$8)/(scaling_params!$C$8-scaling_params!$B$8)))+MAX(0,MIN(1,(R3719-scaling_params!$B$9)/(scaling_params!$C$9-scaling_params!$B$9)))+MAX(0,MIN(1,(S3719-scaling_params!$B$10)/(scaling_params!$C$10-scaling_params!$B$10))))/3</f>
        <v>0.7349641237</v>
      </c>
      <c r="AB3719" s="15">
        <f>(MAX(0,MIN(1,(U3719-scaling_params!$B$12)/(scaling_params!$C$12-scaling_params!$B$12)))+MAX(0,MIN(1,(V3719-scaling_params!$B$13)/(scaling_params!$C$13-scaling_params!$B$13))))/2</f>
        <v>0.6186363636</v>
      </c>
      <c r="AC3719" s="13">
        <f>(scaling_params!$G$2*X3719+scaling_params!$G$3*Y3719+scaling_params!$G$4*Z3719+scaling_params!$G$5*AA3719+scaling_params!$G$6*AB3719)*100</f>
        <v>65.22822149</v>
      </c>
      <c r="AD3719" s="11" t="s">
        <v>684</v>
      </c>
      <c r="AE3719" s="11">
        <f t="shared" si="2"/>
        <v>1</v>
      </c>
    </row>
    <row r="3720" ht="15.75" customHeight="1">
      <c r="A3720" s="11" t="s">
        <v>1046</v>
      </c>
      <c r="B3720" s="11" t="s">
        <v>987</v>
      </c>
      <c r="C3720" s="11" t="s">
        <v>449</v>
      </c>
      <c r="D3720" s="11" t="s">
        <v>170</v>
      </c>
      <c r="E3720" s="12">
        <v>2024.0</v>
      </c>
      <c r="F3720" s="11" t="s">
        <v>166</v>
      </c>
      <c r="G3720" s="11" t="s">
        <v>172</v>
      </c>
      <c r="H3720" s="11">
        <v>5.0</v>
      </c>
      <c r="I3720" s="13">
        <v>8.6</v>
      </c>
      <c r="J3720" s="11">
        <v>0.0</v>
      </c>
      <c r="K3720" s="13">
        <v>2.9</v>
      </c>
      <c r="L3720" s="13">
        <v>7.5</v>
      </c>
      <c r="M3720" s="11">
        <v>3.0</v>
      </c>
      <c r="N3720" s="14">
        <v>0.8</v>
      </c>
      <c r="O3720" s="13">
        <v>74.8</v>
      </c>
      <c r="P3720" s="13">
        <v>6.3</v>
      </c>
      <c r="Q3720" s="13">
        <v>12.8</v>
      </c>
      <c r="R3720" s="13">
        <v>15.4</v>
      </c>
      <c r="S3720" s="13">
        <v>3.8</v>
      </c>
      <c r="T3720" s="13">
        <v>4.5</v>
      </c>
      <c r="U3720" s="13">
        <v>2.1</v>
      </c>
      <c r="V3720" s="13">
        <v>70.2</v>
      </c>
      <c r="W3720" s="11" t="str">
        <f t="shared" si="1"/>
        <v>Benchmark|Santander|Risk|2024</v>
      </c>
      <c r="X3720" s="15">
        <f>(MAX(0,MIN(1,1-(K3720-scaling_params!$B$2)/(scaling_params!$C$2-scaling_params!$B$2)))+MAX(0,MIN(1,(L3720-scaling_params!$B$3)/(scaling_params!$C$3-scaling_params!$B$3))))/2</f>
        <v>0.5142156863</v>
      </c>
      <c r="Y3720" s="15">
        <f>(MAX(0,MIN(1,(M3720-scaling_params!$B$4)/(scaling_params!$C$4-scaling_params!$B$4)))+MAX(0,MIN(1,(N3720-scaling_params!$B$5)/(scaling_params!$C$5-scaling_params!$B$5))))/2</f>
        <v>0.5255952381</v>
      </c>
      <c r="Z3720" s="15">
        <f>(MAX(0,MIN(1,(O3720-scaling_params!$B$6)/(scaling_params!$C$6-scaling_params!$B$6)))+MAX(0,MIN(1,1-(P3720-scaling_params!$B$7)/(scaling_params!$C$7-scaling_params!$B$7)))+MAX(0,MIN(1,(T3720-scaling_params!$B$11)/(scaling_params!$C$11-scaling_params!$B$11))))/3</f>
        <v>0.84730558</v>
      </c>
      <c r="AA3720" s="15">
        <f>(MAX(0,MIN(1,1-(Q3720-scaling_params!$B$8)/(scaling_params!$C$8-scaling_params!$B$8)))+MAX(0,MIN(1,(R3720-scaling_params!$B$9)/(scaling_params!$C$9-scaling_params!$B$9)))+MAX(0,MIN(1,(S3720-scaling_params!$B$10)/(scaling_params!$C$10-scaling_params!$B$10))))/3</f>
        <v>0.7145355265</v>
      </c>
      <c r="AB3720" s="15">
        <f>(MAX(0,MIN(1,(U3720-scaling_params!$B$12)/(scaling_params!$C$12-scaling_params!$B$12)))+MAX(0,MIN(1,(V3720-scaling_params!$B$13)/(scaling_params!$C$13-scaling_params!$B$13))))/2</f>
        <v>0.5186363636</v>
      </c>
      <c r="AC3720" s="13">
        <f>(scaling_params!$G$2*X3720+scaling_params!$G$3*Y3720+scaling_params!$G$4*Z3720+scaling_params!$G$5*AA3720+scaling_params!$G$6*AB3720)*100</f>
        <v>63.04297221</v>
      </c>
      <c r="AD3720" s="11" t="s">
        <v>684</v>
      </c>
      <c r="AE3720" s="11">
        <f t="shared" si="2"/>
        <v>1</v>
      </c>
    </row>
    <row r="3721" ht="15.75" customHeight="1">
      <c r="A3721" s="11" t="s">
        <v>1046</v>
      </c>
      <c r="B3721" s="11" t="s">
        <v>987</v>
      </c>
      <c r="C3721" s="11" t="s">
        <v>449</v>
      </c>
      <c r="D3721" s="11" t="s">
        <v>170</v>
      </c>
      <c r="E3721" s="12">
        <v>2025.0</v>
      </c>
      <c r="F3721" s="11" t="s">
        <v>166</v>
      </c>
      <c r="G3721" s="11" t="s">
        <v>172</v>
      </c>
      <c r="H3721" s="11">
        <v>5.0</v>
      </c>
      <c r="I3721" s="13">
        <v>8.3</v>
      </c>
      <c r="J3721" s="11">
        <v>0.0</v>
      </c>
      <c r="K3721" s="13">
        <v>1.4</v>
      </c>
      <c r="L3721" s="13">
        <v>6.5</v>
      </c>
      <c r="M3721" s="11">
        <v>19.0</v>
      </c>
      <c r="N3721" s="14">
        <v>0.84</v>
      </c>
      <c r="O3721" s="13">
        <v>73.6</v>
      </c>
      <c r="P3721" s="13">
        <v>7.0</v>
      </c>
      <c r="Q3721" s="13">
        <v>15.4</v>
      </c>
      <c r="R3721" s="13">
        <v>16.6</v>
      </c>
      <c r="S3721" s="13">
        <v>4.8</v>
      </c>
      <c r="T3721" s="13">
        <v>4.3</v>
      </c>
      <c r="U3721" s="13">
        <v>2.4</v>
      </c>
      <c r="V3721" s="13">
        <v>81.3</v>
      </c>
      <c r="W3721" s="11" t="str">
        <f t="shared" si="1"/>
        <v>Benchmark|Santander|Risk|2025</v>
      </c>
      <c r="X3721" s="15">
        <f>(MAX(0,MIN(1,1-(K3721-scaling_params!$B$2)/(scaling_params!$C$2-scaling_params!$B$2)))+MAX(0,MIN(1,(L3721-scaling_params!$B$3)/(scaling_params!$C$3-scaling_params!$B$3))))/2</f>
        <v>0.6906862745</v>
      </c>
      <c r="Y3721" s="15">
        <f>(MAX(0,MIN(1,(M3721-scaling_params!$B$4)/(scaling_params!$C$4-scaling_params!$B$4)))+MAX(0,MIN(1,(N3721-scaling_params!$B$5)/(scaling_params!$C$5-scaling_params!$B$5))))/2</f>
        <v>0.6517857143</v>
      </c>
      <c r="Z3721" s="15">
        <f>(MAX(0,MIN(1,(O3721-scaling_params!$B$6)/(scaling_params!$C$6-scaling_params!$B$6)))+MAX(0,MIN(1,1-(P3721-scaling_params!$B$7)/(scaling_params!$C$7-scaling_params!$B$7)))+MAX(0,MIN(1,(T3721-scaling_params!$B$11)/(scaling_params!$C$11-scaling_params!$B$11))))/3</f>
        <v>0.7453929177</v>
      </c>
      <c r="AA3721" s="15">
        <f>(MAX(0,MIN(1,1-(Q3721-scaling_params!$B$8)/(scaling_params!$C$8-scaling_params!$B$8)))+MAX(0,MIN(1,(R3721-scaling_params!$B$9)/(scaling_params!$C$9-scaling_params!$B$9)))+MAX(0,MIN(1,(S3721-scaling_params!$B$10)/(scaling_params!$C$10-scaling_params!$B$10))))/3</f>
        <v>0.7647228051</v>
      </c>
      <c r="AB3721" s="15">
        <f>(MAX(0,MIN(1,(U3721-scaling_params!$B$12)/(scaling_params!$C$12-scaling_params!$B$12)))+MAX(0,MIN(1,(V3721-scaling_params!$B$13)/(scaling_params!$C$13-scaling_params!$B$13))))/2</f>
        <v>0.6945454545</v>
      </c>
      <c r="AC3721" s="13">
        <f>(scaling_params!$G$2*X3721+scaling_params!$G$3*Y3721+scaling_params!$G$4*Z3721+scaling_params!$G$5*AA3721+scaling_params!$G$6*AB3721)*100</f>
        <v>70.71958304</v>
      </c>
      <c r="AD3721" s="11" t="s">
        <v>684</v>
      </c>
      <c r="AE3721" s="11">
        <f t="shared" si="2"/>
        <v>1</v>
      </c>
    </row>
    <row r="3722" ht="15.75" customHeight="1">
      <c r="A3722" s="11" t="s">
        <v>1047</v>
      </c>
      <c r="B3722" s="11" t="s">
        <v>987</v>
      </c>
      <c r="C3722" s="11" t="s">
        <v>449</v>
      </c>
      <c r="D3722" s="11" t="s">
        <v>181</v>
      </c>
      <c r="E3722" s="12">
        <v>2024.0</v>
      </c>
      <c r="F3722" s="11" t="s">
        <v>166</v>
      </c>
      <c r="G3722" s="11" t="s">
        <v>184</v>
      </c>
      <c r="H3722" s="11">
        <v>1.0</v>
      </c>
      <c r="I3722" s="13">
        <v>8.6</v>
      </c>
      <c r="J3722" s="11">
        <v>0.0</v>
      </c>
      <c r="K3722" s="13">
        <v>1.6</v>
      </c>
      <c r="L3722" s="13">
        <v>7.9</v>
      </c>
      <c r="M3722" s="11">
        <v>38.0</v>
      </c>
      <c r="N3722" s="14">
        <v>0.87</v>
      </c>
      <c r="O3722" s="13">
        <v>70.8</v>
      </c>
      <c r="P3722" s="13">
        <v>5.5</v>
      </c>
      <c r="Q3722" s="13">
        <v>12.6</v>
      </c>
      <c r="R3722" s="13">
        <v>16.6</v>
      </c>
      <c r="S3722" s="13">
        <v>4.6</v>
      </c>
      <c r="T3722" s="13">
        <v>4.2</v>
      </c>
      <c r="U3722" s="13">
        <v>2.8</v>
      </c>
      <c r="V3722" s="13">
        <v>88.3</v>
      </c>
      <c r="W3722" s="11" t="str">
        <f t="shared" si="1"/>
        <v>Benchmark|Santander|Corporate|2024</v>
      </c>
      <c r="X3722" s="15">
        <f>(MAX(0,MIN(1,1-(K3722-scaling_params!$B$2)/(scaling_params!$C$2-scaling_params!$B$2)))+MAX(0,MIN(1,(L3722-scaling_params!$B$3)/(scaling_params!$C$3-scaling_params!$B$3))))/2</f>
        <v>0.7602941176</v>
      </c>
      <c r="Y3722" s="15">
        <f>(MAX(0,MIN(1,(M3722-scaling_params!$B$4)/(scaling_params!$C$4-scaling_params!$B$4)))+MAX(0,MIN(1,(N3722-scaling_params!$B$5)/(scaling_params!$C$5-scaling_params!$B$5))))/2</f>
        <v>0.7797619048</v>
      </c>
      <c r="Z3722" s="15">
        <f>(MAX(0,MIN(1,(O3722-scaling_params!$B$6)/(scaling_params!$C$6-scaling_params!$B$6)))+MAX(0,MIN(1,1-(P3722-scaling_params!$B$7)/(scaling_params!$C$7-scaling_params!$B$7)))+MAX(0,MIN(1,(T3722-scaling_params!$B$11)/(scaling_params!$C$11-scaling_params!$B$11))))/3</f>
        <v>0.8247996228</v>
      </c>
      <c r="AA3722" s="15">
        <f>(MAX(0,MIN(1,1-(Q3722-scaling_params!$B$8)/(scaling_params!$C$8-scaling_params!$B$8)))+MAX(0,MIN(1,(R3722-scaling_params!$B$9)/(scaling_params!$C$9-scaling_params!$B$9)))+MAX(0,MIN(1,(S3722-scaling_params!$B$10)/(scaling_params!$C$10-scaling_params!$B$10))))/3</f>
        <v>0.851175568</v>
      </c>
      <c r="AB3722" s="15">
        <f>(MAX(0,MIN(1,(U3722-scaling_params!$B$12)/(scaling_params!$C$12-scaling_params!$B$12)))+MAX(0,MIN(1,(V3722-scaling_params!$B$13)/(scaling_params!$C$13-scaling_params!$B$13))))/2</f>
        <v>0.8581818182</v>
      </c>
      <c r="AC3722" s="13">
        <f>(scaling_params!$G$2*X3722+scaling_params!$G$3*Y3722+scaling_params!$G$4*Z3722+scaling_params!$G$5*AA3722+scaling_params!$G$6*AB3722)*100</f>
        <v>80.68134311</v>
      </c>
      <c r="AD3722" s="11" t="s">
        <v>684</v>
      </c>
      <c r="AE3722" s="11">
        <f t="shared" si="2"/>
        <v>1</v>
      </c>
    </row>
    <row r="3723" ht="15.75" customHeight="1">
      <c r="A3723" s="11" t="s">
        <v>1047</v>
      </c>
      <c r="B3723" s="11" t="s">
        <v>987</v>
      </c>
      <c r="C3723" s="11" t="s">
        <v>449</v>
      </c>
      <c r="D3723" s="11" t="s">
        <v>181</v>
      </c>
      <c r="E3723" s="12">
        <v>2025.0</v>
      </c>
      <c r="F3723" s="11" t="s">
        <v>166</v>
      </c>
      <c r="G3723" s="11" t="s">
        <v>184</v>
      </c>
      <c r="H3723" s="11">
        <v>1.0</v>
      </c>
      <c r="I3723" s="13">
        <v>8.3</v>
      </c>
      <c r="J3723" s="11">
        <v>0.0</v>
      </c>
      <c r="K3723" s="13">
        <v>1.7</v>
      </c>
      <c r="L3723" s="13">
        <v>9.2</v>
      </c>
      <c r="M3723" s="11">
        <v>33.0</v>
      </c>
      <c r="N3723" s="14">
        <v>0.84</v>
      </c>
      <c r="O3723" s="13">
        <v>75.5</v>
      </c>
      <c r="P3723" s="13">
        <v>7.7</v>
      </c>
      <c r="Q3723" s="13">
        <v>12.3</v>
      </c>
      <c r="R3723" s="13">
        <v>15.9</v>
      </c>
      <c r="S3723" s="13">
        <v>4.0</v>
      </c>
      <c r="T3723" s="13">
        <v>4.0</v>
      </c>
      <c r="U3723" s="13">
        <v>2.3</v>
      </c>
      <c r="V3723" s="13">
        <v>76.8</v>
      </c>
      <c r="W3723" s="11" t="str">
        <f t="shared" si="1"/>
        <v>Benchmark|Santander|Corporate|2025</v>
      </c>
      <c r="X3723" s="15">
        <f>(MAX(0,MIN(1,1-(K3723-scaling_params!$B$2)/(scaling_params!$C$2-scaling_params!$B$2)))+MAX(0,MIN(1,(L3723-scaling_params!$B$3)/(scaling_params!$C$3-scaling_params!$B$3))))/2</f>
        <v>0.8392156863</v>
      </c>
      <c r="Y3723" s="15">
        <f>(MAX(0,MIN(1,(M3723-scaling_params!$B$4)/(scaling_params!$C$4-scaling_params!$B$4)))+MAX(0,MIN(1,(N3723-scaling_params!$B$5)/(scaling_params!$C$5-scaling_params!$B$5))))/2</f>
        <v>0.718452381</v>
      </c>
      <c r="Z3723" s="15">
        <f>(MAX(0,MIN(1,(O3723-scaling_params!$B$6)/(scaling_params!$C$6-scaling_params!$B$6)))+MAX(0,MIN(1,1-(P3723-scaling_params!$B$7)/(scaling_params!$C$7-scaling_params!$B$7)))+MAX(0,MIN(1,(T3723-scaling_params!$B$11)/(scaling_params!$C$11-scaling_params!$B$11))))/3</f>
        <v>0.6851115613</v>
      </c>
      <c r="AA3723" s="15">
        <f>(MAX(0,MIN(1,1-(Q3723-scaling_params!$B$8)/(scaling_params!$C$8-scaling_params!$B$8)))+MAX(0,MIN(1,(R3723-scaling_params!$B$9)/(scaling_params!$C$9-scaling_params!$B$9)))+MAX(0,MIN(1,(S3723-scaling_params!$B$10)/(scaling_params!$C$10-scaling_params!$B$10))))/3</f>
        <v>0.77417981</v>
      </c>
      <c r="AB3723" s="15">
        <f>(MAX(0,MIN(1,(U3723-scaling_params!$B$12)/(scaling_params!$C$12-scaling_params!$B$12)))+MAX(0,MIN(1,(V3723-scaling_params!$B$13)/(scaling_params!$C$13-scaling_params!$B$13))))/2</f>
        <v>0.6286363636</v>
      </c>
      <c r="AC3723" s="13">
        <f>(scaling_params!$G$2*X3723+scaling_params!$G$3*Y3723+scaling_params!$G$4*Z3723+scaling_params!$G$5*AA3723+scaling_params!$G$6*AB3723)*100</f>
        <v>73.74879502</v>
      </c>
      <c r="AD3723" s="11" t="s">
        <v>684</v>
      </c>
      <c r="AE3723" s="11">
        <f t="shared" si="2"/>
        <v>1</v>
      </c>
    </row>
    <row r="3724" ht="15.75" customHeight="1">
      <c r="A3724" s="11" t="s">
        <v>1048</v>
      </c>
      <c r="B3724" s="11" t="s">
        <v>987</v>
      </c>
      <c r="C3724" s="11" t="s">
        <v>449</v>
      </c>
      <c r="D3724" s="11" t="s">
        <v>170</v>
      </c>
      <c r="E3724" s="12">
        <v>2024.0</v>
      </c>
      <c r="F3724" s="11" t="s">
        <v>166</v>
      </c>
      <c r="G3724" s="11" t="s">
        <v>167</v>
      </c>
      <c r="H3724" s="11">
        <v>2.0</v>
      </c>
      <c r="I3724" s="13">
        <v>8.6</v>
      </c>
      <c r="J3724" s="11">
        <v>0.0</v>
      </c>
      <c r="K3724" s="13">
        <v>2.9</v>
      </c>
      <c r="L3724" s="13">
        <v>6.7</v>
      </c>
      <c r="M3724" s="11">
        <v>-1.0</v>
      </c>
      <c r="N3724" s="14">
        <v>0.88</v>
      </c>
      <c r="O3724" s="13">
        <v>74.8</v>
      </c>
      <c r="P3724" s="13">
        <v>6.3</v>
      </c>
      <c r="Q3724" s="13">
        <v>12.8</v>
      </c>
      <c r="R3724" s="13">
        <v>15.4</v>
      </c>
      <c r="S3724" s="13">
        <v>4.4</v>
      </c>
      <c r="T3724" s="13">
        <v>3.5</v>
      </c>
      <c r="U3724" s="13">
        <v>2.1</v>
      </c>
      <c r="V3724" s="13">
        <v>75.3</v>
      </c>
      <c r="W3724" s="11" t="str">
        <f t="shared" si="1"/>
        <v>Benchmark|Santander|Risk|2024</v>
      </c>
      <c r="X3724" s="15">
        <f>(MAX(0,MIN(1,1-(K3724-scaling_params!$B$2)/(scaling_params!$C$2-scaling_params!$B$2)))+MAX(0,MIN(1,(L3724-scaling_params!$B$3)/(scaling_params!$C$3-scaling_params!$B$3))))/2</f>
        <v>0.4553921569</v>
      </c>
      <c r="Y3724" s="15">
        <f>(MAX(0,MIN(1,(M3724-scaling_params!$B$4)/(scaling_params!$C$4-scaling_params!$B$4)))+MAX(0,MIN(1,(N3724-scaling_params!$B$5)/(scaling_params!$C$5-scaling_params!$B$5))))/2</f>
        <v>0.606547619</v>
      </c>
      <c r="Z3724" s="15">
        <f>(MAX(0,MIN(1,(O3724-scaling_params!$B$6)/(scaling_params!$C$6-scaling_params!$B$6)))+MAX(0,MIN(1,1-(P3724-scaling_params!$B$7)/(scaling_params!$C$7-scaling_params!$B$7)))+MAX(0,MIN(1,(T3724-scaling_params!$B$11)/(scaling_params!$C$11-scaling_params!$B$11))))/3</f>
        <v>0.7520674847</v>
      </c>
      <c r="AA3724" s="15">
        <f>(MAX(0,MIN(1,1-(Q3724-scaling_params!$B$8)/(scaling_params!$C$8-scaling_params!$B$8)))+MAX(0,MIN(1,(R3724-scaling_params!$B$9)/(scaling_params!$C$9-scaling_params!$B$9)))+MAX(0,MIN(1,(S3724-scaling_params!$B$10)/(scaling_params!$C$10-scaling_params!$B$10))))/3</f>
        <v>0.7733590559</v>
      </c>
      <c r="AB3724" s="15">
        <f>(MAX(0,MIN(1,(U3724-scaling_params!$B$12)/(scaling_params!$C$12-scaling_params!$B$12)))+MAX(0,MIN(1,(V3724-scaling_params!$B$13)/(scaling_params!$C$13-scaling_params!$B$13))))/2</f>
        <v>0.565</v>
      </c>
      <c r="AC3724" s="13">
        <f>(scaling_params!$G$2*X3724+scaling_params!$G$3*Y3724+scaling_params!$G$4*Z3724+scaling_params!$G$5*AA3724+scaling_params!$G$6*AB3724)*100</f>
        <v>62.90729001</v>
      </c>
      <c r="AD3724" s="11" t="s">
        <v>684</v>
      </c>
      <c r="AE3724" s="11">
        <f t="shared" si="2"/>
        <v>1</v>
      </c>
    </row>
    <row r="3725" ht="15.75" customHeight="1">
      <c r="A3725" s="11" t="s">
        <v>1048</v>
      </c>
      <c r="B3725" s="11" t="s">
        <v>987</v>
      </c>
      <c r="C3725" s="11" t="s">
        <v>449</v>
      </c>
      <c r="D3725" s="11" t="s">
        <v>170</v>
      </c>
      <c r="E3725" s="12">
        <v>2025.0</v>
      </c>
      <c r="F3725" s="11" t="s">
        <v>166</v>
      </c>
      <c r="G3725" s="11" t="s">
        <v>167</v>
      </c>
      <c r="H3725" s="11">
        <v>2.0</v>
      </c>
      <c r="I3725" s="13">
        <v>8.3</v>
      </c>
      <c r="J3725" s="11">
        <v>0.0</v>
      </c>
      <c r="K3725" s="13">
        <v>1.4</v>
      </c>
      <c r="L3725" s="13">
        <v>6.0</v>
      </c>
      <c r="M3725" s="11">
        <v>-9.0</v>
      </c>
      <c r="N3725" s="14">
        <v>0.71</v>
      </c>
      <c r="O3725" s="13">
        <v>73.6</v>
      </c>
      <c r="P3725" s="13">
        <v>7.0</v>
      </c>
      <c r="Q3725" s="13">
        <v>15.4</v>
      </c>
      <c r="R3725" s="13">
        <v>16.6</v>
      </c>
      <c r="S3725" s="13">
        <v>3.9</v>
      </c>
      <c r="T3725" s="13">
        <v>3.2</v>
      </c>
      <c r="U3725" s="13">
        <v>2.4</v>
      </c>
      <c r="V3725" s="13">
        <v>68.7</v>
      </c>
      <c r="W3725" s="11" t="str">
        <f t="shared" si="1"/>
        <v>Benchmark|Santander|Risk|2025</v>
      </c>
      <c r="X3725" s="15">
        <f>(MAX(0,MIN(1,1-(K3725-scaling_params!$B$2)/(scaling_params!$C$2-scaling_params!$B$2)))+MAX(0,MIN(1,(L3725-scaling_params!$B$3)/(scaling_params!$C$3-scaling_params!$B$3))))/2</f>
        <v>0.6539215686</v>
      </c>
      <c r="Y3725" s="15">
        <f>(MAX(0,MIN(1,(M3725-scaling_params!$B$4)/(scaling_params!$C$4-scaling_params!$B$4)))+MAX(0,MIN(1,(N3725-scaling_params!$B$5)/(scaling_params!$C$5-scaling_params!$B$5))))/2</f>
        <v>0.355952381</v>
      </c>
      <c r="Z3725" s="15">
        <f>(MAX(0,MIN(1,(O3725-scaling_params!$B$6)/(scaling_params!$C$6-scaling_params!$B$6)))+MAX(0,MIN(1,1-(P3725-scaling_params!$B$7)/(scaling_params!$C$7-scaling_params!$B$7)))+MAX(0,MIN(1,(T3725-scaling_params!$B$11)/(scaling_params!$C$11-scaling_params!$B$11))))/3</f>
        <v>0.6406310129</v>
      </c>
      <c r="AA3725" s="15">
        <f>(MAX(0,MIN(1,1-(Q3725-scaling_params!$B$8)/(scaling_params!$C$8-scaling_params!$B$8)))+MAX(0,MIN(1,(R3725-scaling_params!$B$9)/(scaling_params!$C$9-scaling_params!$B$9)))+MAX(0,MIN(1,(S3725-scaling_params!$B$10)/(scaling_params!$C$10-scaling_params!$B$10))))/3</f>
        <v>0.676487511</v>
      </c>
      <c r="AB3725" s="15">
        <f>(MAX(0,MIN(1,(U3725-scaling_params!$B$12)/(scaling_params!$C$12-scaling_params!$B$12)))+MAX(0,MIN(1,(V3725-scaling_params!$B$13)/(scaling_params!$C$13-scaling_params!$B$13))))/2</f>
        <v>0.58</v>
      </c>
      <c r="AC3725" s="13">
        <f>(scaling_params!$G$2*X3725+scaling_params!$G$3*Y3725+scaling_params!$G$4*Z3725+scaling_params!$G$5*AA3725+scaling_params!$G$6*AB3725)*100</f>
        <v>57.53704681</v>
      </c>
      <c r="AD3725" s="11" t="s">
        <v>684</v>
      </c>
      <c r="AE3725" s="11">
        <f t="shared" si="2"/>
        <v>1</v>
      </c>
    </row>
    <row r="3726" ht="15.75" customHeight="1">
      <c r="A3726" s="11" t="s">
        <v>1049</v>
      </c>
      <c r="B3726" s="11" t="s">
        <v>987</v>
      </c>
      <c r="C3726" s="11" t="s">
        <v>449</v>
      </c>
      <c r="D3726" s="11" t="s">
        <v>181</v>
      </c>
      <c r="E3726" s="12">
        <v>2024.0</v>
      </c>
      <c r="F3726" s="11" t="s">
        <v>166</v>
      </c>
      <c r="G3726" s="11" t="s">
        <v>175</v>
      </c>
      <c r="H3726" s="11">
        <v>3.0</v>
      </c>
      <c r="I3726" s="13">
        <v>8.6</v>
      </c>
      <c r="J3726" s="11">
        <v>0.0</v>
      </c>
      <c r="K3726" s="13">
        <v>1.6</v>
      </c>
      <c r="L3726" s="13">
        <v>6.6</v>
      </c>
      <c r="M3726" s="11">
        <v>22.0</v>
      </c>
      <c r="N3726" s="14">
        <v>0.84</v>
      </c>
      <c r="O3726" s="13">
        <v>70.8</v>
      </c>
      <c r="P3726" s="13">
        <v>5.5</v>
      </c>
      <c r="Q3726" s="13">
        <v>12.6</v>
      </c>
      <c r="R3726" s="13">
        <v>16.6</v>
      </c>
      <c r="S3726" s="13">
        <v>4.2</v>
      </c>
      <c r="T3726" s="13">
        <v>4.4</v>
      </c>
      <c r="U3726" s="13">
        <v>2.8</v>
      </c>
      <c r="V3726" s="13">
        <v>71.6</v>
      </c>
      <c r="W3726" s="11" t="str">
        <f t="shared" si="1"/>
        <v>Benchmark|Santander|Corporate|2024</v>
      </c>
      <c r="X3726" s="15">
        <f>(MAX(0,MIN(1,1-(K3726-scaling_params!$B$2)/(scaling_params!$C$2-scaling_params!$B$2)))+MAX(0,MIN(1,(L3726-scaling_params!$B$3)/(scaling_params!$C$3-scaling_params!$B$3))))/2</f>
        <v>0.6647058824</v>
      </c>
      <c r="Y3726" s="15">
        <f>(MAX(0,MIN(1,(M3726-scaling_params!$B$4)/(scaling_params!$C$4-scaling_params!$B$4)))+MAX(0,MIN(1,(N3726-scaling_params!$B$5)/(scaling_params!$C$5-scaling_params!$B$5))))/2</f>
        <v>0.6660714286</v>
      </c>
      <c r="Z3726" s="15">
        <f>(MAX(0,MIN(1,(O3726-scaling_params!$B$6)/(scaling_params!$C$6-scaling_params!$B$6)))+MAX(0,MIN(1,1-(P3726-scaling_params!$B$7)/(scaling_params!$C$7-scaling_params!$B$7)))+MAX(0,MIN(1,(T3726-scaling_params!$B$11)/(scaling_params!$C$11-scaling_params!$B$11))))/3</f>
        <v>0.8438472419</v>
      </c>
      <c r="AA3726" s="15">
        <f>(MAX(0,MIN(1,1-(Q3726-scaling_params!$B$8)/(scaling_params!$C$8-scaling_params!$B$8)))+MAX(0,MIN(1,(R3726-scaling_params!$B$9)/(scaling_params!$C$9-scaling_params!$B$9)))+MAX(0,MIN(1,(S3726-scaling_params!$B$10)/(scaling_params!$C$10-scaling_params!$B$10))))/3</f>
        <v>0.8119598818</v>
      </c>
      <c r="AB3726" s="15">
        <f>(MAX(0,MIN(1,(U3726-scaling_params!$B$12)/(scaling_params!$C$12-scaling_params!$B$12)))+MAX(0,MIN(1,(V3726-scaling_params!$B$13)/(scaling_params!$C$13-scaling_params!$B$13))))/2</f>
        <v>0.7063636364</v>
      </c>
      <c r="AC3726" s="13">
        <f>(scaling_params!$G$2*X3726+scaling_params!$G$3*Y3726+scaling_params!$G$4*Z3726+scaling_params!$G$5*AA3726+scaling_params!$G$6*AB3726)*100</f>
        <v>73.72926182</v>
      </c>
      <c r="AD3726" s="11" t="s">
        <v>684</v>
      </c>
      <c r="AE3726" s="11">
        <f t="shared" si="2"/>
        <v>1</v>
      </c>
    </row>
    <row r="3727" ht="15.75" customHeight="1">
      <c r="A3727" s="11" t="s">
        <v>1049</v>
      </c>
      <c r="B3727" s="11" t="s">
        <v>987</v>
      </c>
      <c r="C3727" s="11" t="s">
        <v>449</v>
      </c>
      <c r="D3727" s="11" t="s">
        <v>181</v>
      </c>
      <c r="E3727" s="12">
        <v>2025.0</v>
      </c>
      <c r="F3727" s="11" t="s">
        <v>166</v>
      </c>
      <c r="G3727" s="11" t="s">
        <v>175</v>
      </c>
      <c r="H3727" s="11">
        <v>3.0</v>
      </c>
      <c r="I3727" s="13">
        <v>8.3</v>
      </c>
      <c r="J3727" s="11">
        <v>0.0</v>
      </c>
      <c r="K3727" s="13">
        <v>1.7</v>
      </c>
      <c r="L3727" s="13">
        <v>6.3</v>
      </c>
      <c r="M3727" s="11">
        <v>12.0</v>
      </c>
      <c r="N3727" s="14">
        <v>0.76</v>
      </c>
      <c r="O3727" s="13">
        <v>75.5</v>
      </c>
      <c r="P3727" s="13">
        <v>7.7</v>
      </c>
      <c r="Q3727" s="13">
        <v>12.3</v>
      </c>
      <c r="R3727" s="13">
        <v>15.9</v>
      </c>
      <c r="S3727" s="13">
        <v>3.9</v>
      </c>
      <c r="T3727" s="13">
        <v>3.7</v>
      </c>
      <c r="U3727" s="13">
        <v>2.3</v>
      </c>
      <c r="V3727" s="13">
        <v>85.0</v>
      </c>
      <c r="W3727" s="11" t="str">
        <f t="shared" si="1"/>
        <v>Benchmark|Santander|Corporate|2025</v>
      </c>
      <c r="X3727" s="15">
        <f>(MAX(0,MIN(1,1-(K3727-scaling_params!$B$2)/(scaling_params!$C$2-scaling_params!$B$2)))+MAX(0,MIN(1,(L3727-scaling_params!$B$3)/(scaling_params!$C$3-scaling_params!$B$3))))/2</f>
        <v>0.6259803922</v>
      </c>
      <c r="Y3727" s="15">
        <f>(MAX(0,MIN(1,(M3727-scaling_params!$B$4)/(scaling_params!$C$4-scaling_params!$B$4)))+MAX(0,MIN(1,(N3727-scaling_params!$B$5)/(scaling_params!$C$5-scaling_params!$B$5))))/2</f>
        <v>0.518452381</v>
      </c>
      <c r="Z3727" s="15">
        <f>(MAX(0,MIN(1,(O3727-scaling_params!$B$6)/(scaling_params!$C$6-scaling_params!$B$6)))+MAX(0,MIN(1,1-(P3727-scaling_params!$B$7)/(scaling_params!$C$7-scaling_params!$B$7)))+MAX(0,MIN(1,(T3727-scaling_params!$B$11)/(scaling_params!$C$11-scaling_params!$B$11))))/3</f>
        <v>0.6565401328</v>
      </c>
      <c r="AA3727" s="15">
        <f>(MAX(0,MIN(1,1-(Q3727-scaling_params!$B$8)/(scaling_params!$C$8-scaling_params!$B$8)))+MAX(0,MIN(1,(R3727-scaling_params!$B$9)/(scaling_params!$C$9-scaling_params!$B$9)))+MAX(0,MIN(1,(S3727-scaling_params!$B$10)/(scaling_params!$C$10-scaling_params!$B$10))))/3</f>
        <v>0.7643758884</v>
      </c>
      <c r="AB3727" s="15">
        <f>(MAX(0,MIN(1,(U3727-scaling_params!$B$12)/(scaling_params!$C$12-scaling_params!$B$12)))+MAX(0,MIN(1,(V3727-scaling_params!$B$13)/(scaling_params!$C$13-scaling_params!$B$13))))/2</f>
        <v>0.7031818182</v>
      </c>
      <c r="AC3727" s="13">
        <f>(scaling_params!$G$2*X3727+scaling_params!$G$3*Y3727+scaling_params!$G$4*Z3727+scaling_params!$G$5*AA3727+scaling_params!$G$6*AB3727)*100</f>
        <v>64.07342438</v>
      </c>
      <c r="AD3727" s="11" t="s">
        <v>684</v>
      </c>
      <c r="AE3727" s="11">
        <f t="shared" si="2"/>
        <v>1</v>
      </c>
    </row>
    <row r="3728" ht="15.75" customHeight="1">
      <c r="A3728" s="11" t="s">
        <v>1050</v>
      </c>
      <c r="B3728" s="11" t="s">
        <v>987</v>
      </c>
      <c r="C3728" s="11" t="s">
        <v>449</v>
      </c>
      <c r="D3728" s="11" t="s">
        <v>165</v>
      </c>
      <c r="E3728" s="12">
        <v>2024.0</v>
      </c>
      <c r="F3728" s="11" t="s">
        <v>166</v>
      </c>
      <c r="G3728" s="11" t="s">
        <v>167</v>
      </c>
      <c r="H3728" s="11">
        <v>3.0</v>
      </c>
      <c r="I3728" s="13">
        <v>8.6</v>
      </c>
      <c r="J3728" s="11">
        <v>0.0</v>
      </c>
      <c r="K3728" s="13">
        <v>1.7</v>
      </c>
      <c r="L3728" s="13">
        <v>7.6</v>
      </c>
      <c r="M3728" s="11">
        <v>0.0</v>
      </c>
      <c r="N3728" s="14">
        <v>0.8</v>
      </c>
      <c r="O3728" s="13">
        <v>73.2</v>
      </c>
      <c r="P3728" s="13">
        <v>8.0</v>
      </c>
      <c r="Q3728" s="13">
        <v>15.9</v>
      </c>
      <c r="R3728" s="13">
        <v>14.5</v>
      </c>
      <c r="S3728" s="13">
        <v>3.7</v>
      </c>
      <c r="T3728" s="13">
        <v>3.6</v>
      </c>
      <c r="U3728" s="13">
        <v>1.9</v>
      </c>
      <c r="V3728" s="13">
        <v>68.7</v>
      </c>
      <c r="W3728" s="11" t="str">
        <f t="shared" si="1"/>
        <v>Benchmark|Santander|Operations|2024</v>
      </c>
      <c r="X3728" s="15">
        <f>(MAX(0,MIN(1,1-(K3728-scaling_params!$B$2)/(scaling_params!$C$2-scaling_params!$B$2)))+MAX(0,MIN(1,(L3728-scaling_params!$B$3)/(scaling_params!$C$3-scaling_params!$B$3))))/2</f>
        <v>0.7215686275</v>
      </c>
      <c r="Y3728" s="15">
        <f>(MAX(0,MIN(1,(M3728-scaling_params!$B$4)/(scaling_params!$C$4-scaling_params!$B$4)))+MAX(0,MIN(1,(N3728-scaling_params!$B$5)/(scaling_params!$C$5-scaling_params!$B$5))))/2</f>
        <v>0.5113095238</v>
      </c>
      <c r="Z3728" s="15">
        <f>(MAX(0,MIN(1,(O3728-scaling_params!$B$6)/(scaling_params!$C$6-scaling_params!$B$6)))+MAX(0,MIN(1,1-(P3728-scaling_params!$B$7)/(scaling_params!$C$7-scaling_params!$B$7)))+MAX(0,MIN(1,(T3728-scaling_params!$B$11)/(scaling_params!$C$11-scaling_params!$B$11))))/3</f>
        <v>0.5820355008</v>
      </c>
      <c r="AA3728" s="15">
        <f>(MAX(0,MIN(1,1-(Q3728-scaling_params!$B$8)/(scaling_params!$C$8-scaling_params!$B$8)))+MAX(0,MIN(1,(R3728-scaling_params!$B$9)/(scaling_params!$C$9-scaling_params!$B$9)))+MAX(0,MIN(1,(S3728-scaling_params!$B$10)/(scaling_params!$C$10-scaling_params!$B$10))))/3</f>
        <v>0.549332679</v>
      </c>
      <c r="AB3728" s="15">
        <f>(MAX(0,MIN(1,(U3728-scaling_params!$B$12)/(scaling_params!$C$12-scaling_params!$B$12)))+MAX(0,MIN(1,(V3728-scaling_params!$B$13)/(scaling_params!$C$13-scaling_params!$B$13))))/2</f>
        <v>0.455</v>
      </c>
      <c r="AC3728" s="13">
        <f>(scaling_params!$G$2*X3728+scaling_params!$G$3*Y3728+scaling_params!$G$4*Z3728+scaling_params!$G$5*AA3728+scaling_params!$G$6*AB3728)*100</f>
        <v>57.68772597</v>
      </c>
      <c r="AD3728" s="11" t="s">
        <v>684</v>
      </c>
      <c r="AE3728" s="11">
        <f t="shared" si="2"/>
        <v>1</v>
      </c>
    </row>
    <row r="3729" ht="15.75" customHeight="1">
      <c r="A3729" s="11" t="s">
        <v>1050</v>
      </c>
      <c r="B3729" s="11" t="s">
        <v>987</v>
      </c>
      <c r="C3729" s="11" t="s">
        <v>449</v>
      </c>
      <c r="D3729" s="11" t="s">
        <v>165</v>
      </c>
      <c r="E3729" s="12">
        <v>2025.0</v>
      </c>
      <c r="F3729" s="11" t="s">
        <v>166</v>
      </c>
      <c r="G3729" s="11" t="s">
        <v>167</v>
      </c>
      <c r="H3729" s="11">
        <v>3.0</v>
      </c>
      <c r="I3729" s="13">
        <v>8.3</v>
      </c>
      <c r="J3729" s="11">
        <v>1.0</v>
      </c>
      <c r="K3729" s="13">
        <v>2.2</v>
      </c>
      <c r="L3729" s="13">
        <v>6.4</v>
      </c>
      <c r="M3729" s="11">
        <v>6.0</v>
      </c>
      <c r="N3729" s="14">
        <v>0.76</v>
      </c>
      <c r="O3729" s="13">
        <v>75.7</v>
      </c>
      <c r="P3729" s="13">
        <v>6.8</v>
      </c>
      <c r="Q3729" s="13">
        <v>14.0</v>
      </c>
      <c r="R3729" s="13">
        <v>13.8</v>
      </c>
      <c r="S3729" s="13">
        <v>3.7</v>
      </c>
      <c r="T3729" s="13">
        <v>3.4</v>
      </c>
      <c r="U3729" s="13">
        <v>3.0</v>
      </c>
      <c r="V3729" s="13">
        <v>75.9</v>
      </c>
      <c r="W3729" s="11" t="str">
        <f t="shared" si="1"/>
        <v>Benchmark|Santander|Operations|2025</v>
      </c>
      <c r="X3729" s="15">
        <f>(MAX(0,MIN(1,1-(K3729-scaling_params!$B$2)/(scaling_params!$C$2-scaling_params!$B$2)))+MAX(0,MIN(1,(L3729-scaling_params!$B$3)/(scaling_params!$C$3-scaling_params!$B$3))))/2</f>
        <v>0.55</v>
      </c>
      <c r="Y3729" s="15">
        <f>(MAX(0,MIN(1,(M3729-scaling_params!$B$4)/(scaling_params!$C$4-scaling_params!$B$4)))+MAX(0,MIN(1,(N3729-scaling_params!$B$5)/(scaling_params!$C$5-scaling_params!$B$5))))/2</f>
        <v>0.4898809524</v>
      </c>
      <c r="Z3729" s="15">
        <f>(MAX(0,MIN(1,(O3729-scaling_params!$B$6)/(scaling_params!$C$6-scaling_params!$B$6)))+MAX(0,MIN(1,1-(P3729-scaling_params!$B$7)/(scaling_params!$C$7-scaling_params!$B$7)))+MAX(0,MIN(1,(T3729-scaling_params!$B$11)/(scaling_params!$C$11-scaling_params!$B$11))))/3</f>
        <v>0.7123501153</v>
      </c>
      <c r="AA3729" s="15">
        <f>(MAX(0,MIN(1,1-(Q3729-scaling_params!$B$8)/(scaling_params!$C$8-scaling_params!$B$8)))+MAX(0,MIN(1,(R3729-scaling_params!$B$9)/(scaling_params!$C$9-scaling_params!$B$9)))+MAX(0,MIN(1,(S3729-scaling_params!$B$10)/(scaling_params!$C$10-scaling_params!$B$10))))/3</f>
        <v>0.591766511</v>
      </c>
      <c r="AB3729" s="15">
        <f>(MAX(0,MIN(1,(U3729-scaling_params!$B$12)/(scaling_params!$C$12-scaling_params!$B$12)))+MAX(0,MIN(1,(V3729-scaling_params!$B$13)/(scaling_params!$C$13-scaling_params!$B$13))))/2</f>
        <v>0.7954545455</v>
      </c>
      <c r="AC3729" s="13">
        <f>(scaling_params!$G$2*X3729+scaling_params!$G$3*Y3729+scaling_params!$G$4*Z3729+scaling_params!$G$5*AA3729+scaling_params!$G$6*AB3729)*100</f>
        <v>60.97888432</v>
      </c>
      <c r="AD3729" s="11" t="s">
        <v>684</v>
      </c>
      <c r="AE3729" s="11">
        <f t="shared" si="2"/>
        <v>1</v>
      </c>
    </row>
    <row r="3730" ht="15.75" customHeight="1">
      <c r="A3730" s="11" t="s">
        <v>1051</v>
      </c>
      <c r="B3730" s="11" t="s">
        <v>987</v>
      </c>
      <c r="C3730" s="11" t="s">
        <v>449</v>
      </c>
      <c r="D3730" s="11" t="s">
        <v>165</v>
      </c>
      <c r="E3730" s="12">
        <v>2024.0</v>
      </c>
      <c r="F3730" s="11" t="s">
        <v>166</v>
      </c>
      <c r="G3730" s="11" t="s">
        <v>175</v>
      </c>
      <c r="H3730" s="11">
        <v>2.0</v>
      </c>
      <c r="I3730" s="13">
        <v>8.6</v>
      </c>
      <c r="J3730" s="11">
        <v>0.0</v>
      </c>
      <c r="K3730" s="13">
        <v>1.7</v>
      </c>
      <c r="L3730" s="13">
        <v>5.9</v>
      </c>
      <c r="M3730" s="11">
        <v>27.0</v>
      </c>
      <c r="N3730" s="14">
        <v>0.75</v>
      </c>
      <c r="O3730" s="13">
        <v>73.2</v>
      </c>
      <c r="P3730" s="13">
        <v>8.0</v>
      </c>
      <c r="Q3730" s="13">
        <v>15.9</v>
      </c>
      <c r="R3730" s="13">
        <v>14.5</v>
      </c>
      <c r="S3730" s="13">
        <v>3.7</v>
      </c>
      <c r="T3730" s="13">
        <v>3.5</v>
      </c>
      <c r="U3730" s="13">
        <v>1.9</v>
      </c>
      <c r="V3730" s="13">
        <v>75.3</v>
      </c>
      <c r="W3730" s="11" t="str">
        <f t="shared" si="1"/>
        <v>Benchmark|Santander|Operations|2024</v>
      </c>
      <c r="X3730" s="15">
        <f>(MAX(0,MIN(1,1-(K3730-scaling_params!$B$2)/(scaling_params!$C$2-scaling_params!$B$2)))+MAX(0,MIN(1,(L3730-scaling_params!$B$3)/(scaling_params!$C$3-scaling_params!$B$3))))/2</f>
        <v>0.5965686275</v>
      </c>
      <c r="Y3730" s="15">
        <f>(MAX(0,MIN(1,(M3730-scaling_params!$B$4)/(scaling_params!$C$4-scaling_params!$B$4)))+MAX(0,MIN(1,(N3730-scaling_params!$B$5)/(scaling_params!$C$5-scaling_params!$B$5))))/2</f>
        <v>0.5773809524</v>
      </c>
      <c r="Z3730" s="15">
        <f>(MAX(0,MIN(1,(O3730-scaling_params!$B$6)/(scaling_params!$C$6-scaling_params!$B$6)))+MAX(0,MIN(1,1-(P3730-scaling_params!$B$7)/(scaling_params!$C$7-scaling_params!$B$7)))+MAX(0,MIN(1,(T3730-scaling_params!$B$11)/(scaling_params!$C$11-scaling_params!$B$11))))/3</f>
        <v>0.5725116913</v>
      </c>
      <c r="AA3730" s="15">
        <f>(MAX(0,MIN(1,1-(Q3730-scaling_params!$B$8)/(scaling_params!$C$8-scaling_params!$B$8)))+MAX(0,MIN(1,(R3730-scaling_params!$B$9)/(scaling_params!$C$9-scaling_params!$B$9)))+MAX(0,MIN(1,(S3730-scaling_params!$B$10)/(scaling_params!$C$10-scaling_params!$B$10))))/3</f>
        <v>0.549332679</v>
      </c>
      <c r="AB3730" s="15">
        <f>(MAX(0,MIN(1,(U3730-scaling_params!$B$12)/(scaling_params!$C$12-scaling_params!$B$12)))+MAX(0,MIN(1,(V3730-scaling_params!$B$13)/(scaling_params!$C$13-scaling_params!$B$13))))/2</f>
        <v>0.515</v>
      </c>
      <c r="AC3730" s="13">
        <f>(scaling_params!$G$2*X3730+scaling_params!$G$3*Y3730+scaling_params!$G$4*Z3730+scaling_params!$G$5*AA3730+scaling_params!$G$6*AB3730)*100</f>
        <v>56.78709502</v>
      </c>
      <c r="AD3730" s="11" t="s">
        <v>684</v>
      </c>
      <c r="AE3730" s="11">
        <f t="shared" si="2"/>
        <v>1</v>
      </c>
    </row>
    <row r="3731" ht="15.75" customHeight="1">
      <c r="A3731" s="11" t="s">
        <v>1051</v>
      </c>
      <c r="B3731" s="11" t="s">
        <v>987</v>
      </c>
      <c r="C3731" s="11" t="s">
        <v>449</v>
      </c>
      <c r="D3731" s="11" t="s">
        <v>165</v>
      </c>
      <c r="E3731" s="12">
        <v>2025.0</v>
      </c>
      <c r="F3731" s="11" t="s">
        <v>166</v>
      </c>
      <c r="G3731" s="11" t="s">
        <v>175</v>
      </c>
      <c r="H3731" s="11">
        <v>2.0</v>
      </c>
      <c r="I3731" s="13">
        <v>8.3</v>
      </c>
      <c r="J3731" s="11">
        <v>0.0</v>
      </c>
      <c r="K3731" s="13">
        <v>2.2</v>
      </c>
      <c r="L3731" s="13">
        <v>7.1</v>
      </c>
      <c r="M3731" s="11">
        <v>39.0</v>
      </c>
      <c r="N3731" s="14">
        <v>0.77</v>
      </c>
      <c r="O3731" s="13">
        <v>75.7</v>
      </c>
      <c r="P3731" s="13">
        <v>6.8</v>
      </c>
      <c r="Q3731" s="13">
        <v>14.0</v>
      </c>
      <c r="R3731" s="13">
        <v>13.8</v>
      </c>
      <c r="S3731" s="13">
        <v>4.1</v>
      </c>
      <c r="T3731" s="13">
        <v>3.5</v>
      </c>
      <c r="U3731" s="13">
        <v>3.0</v>
      </c>
      <c r="V3731" s="13">
        <v>80.8</v>
      </c>
      <c r="W3731" s="11" t="str">
        <f t="shared" si="1"/>
        <v>Benchmark|Santander|Operations|2025</v>
      </c>
      <c r="X3731" s="15">
        <f>(MAX(0,MIN(1,1-(K3731-scaling_params!$B$2)/(scaling_params!$C$2-scaling_params!$B$2)))+MAX(0,MIN(1,(L3731-scaling_params!$B$3)/(scaling_params!$C$3-scaling_params!$B$3))))/2</f>
        <v>0.6014705882</v>
      </c>
      <c r="Y3731" s="15">
        <f>(MAX(0,MIN(1,(M3731-scaling_params!$B$4)/(scaling_params!$C$4-scaling_params!$B$4)))+MAX(0,MIN(1,(N3731-scaling_params!$B$5)/(scaling_params!$C$5-scaling_params!$B$5))))/2</f>
        <v>0.6595238095</v>
      </c>
      <c r="Z3731" s="15">
        <f>(MAX(0,MIN(1,(O3731-scaling_params!$B$6)/(scaling_params!$C$6-scaling_params!$B$6)))+MAX(0,MIN(1,1-(P3731-scaling_params!$B$7)/(scaling_params!$C$7-scaling_params!$B$7)))+MAX(0,MIN(1,(T3731-scaling_params!$B$11)/(scaling_params!$C$11-scaling_params!$B$11))))/3</f>
        <v>0.7218739248</v>
      </c>
      <c r="AA3731" s="15">
        <f>(MAX(0,MIN(1,1-(Q3731-scaling_params!$B$8)/(scaling_params!$C$8-scaling_params!$B$8)))+MAX(0,MIN(1,(R3731-scaling_params!$B$9)/(scaling_params!$C$9-scaling_params!$B$9)))+MAX(0,MIN(1,(S3731-scaling_params!$B$10)/(scaling_params!$C$10-scaling_params!$B$10))))/3</f>
        <v>0.6309821973</v>
      </c>
      <c r="AB3731" s="15">
        <f>(MAX(0,MIN(1,(U3731-scaling_params!$B$12)/(scaling_params!$C$12-scaling_params!$B$12)))+MAX(0,MIN(1,(V3731-scaling_params!$B$13)/(scaling_params!$C$13-scaling_params!$B$13))))/2</f>
        <v>0.84</v>
      </c>
      <c r="AC3731" s="13">
        <f>(scaling_params!$G$2*X3731+scaling_params!$G$3*Y3731+scaling_params!$G$4*Z3731+scaling_params!$G$5*AA3731+scaling_params!$G$6*AB3731)*100</f>
        <v>67.61469225</v>
      </c>
      <c r="AD3731" s="11" t="s">
        <v>684</v>
      </c>
      <c r="AE3731" s="11">
        <f t="shared" si="2"/>
        <v>1</v>
      </c>
    </row>
    <row r="3732" ht="15.75" customHeight="1">
      <c r="A3732" s="11" t="s">
        <v>1052</v>
      </c>
      <c r="B3732" s="11" t="s">
        <v>987</v>
      </c>
      <c r="C3732" s="11" t="s">
        <v>449</v>
      </c>
      <c r="D3732" s="11" t="s">
        <v>181</v>
      </c>
      <c r="E3732" s="12">
        <v>2024.0</v>
      </c>
      <c r="F3732" s="11" t="s">
        <v>171</v>
      </c>
      <c r="G3732" s="11" t="s">
        <v>167</v>
      </c>
      <c r="H3732" s="11">
        <v>3.0</v>
      </c>
      <c r="I3732" s="13">
        <v>8.6</v>
      </c>
      <c r="J3732" s="11">
        <v>0.0</v>
      </c>
      <c r="K3732" s="13">
        <v>1.6</v>
      </c>
      <c r="L3732" s="13">
        <v>7.2</v>
      </c>
      <c r="M3732" s="11">
        <v>7.0</v>
      </c>
      <c r="N3732" s="14">
        <v>0.78</v>
      </c>
      <c r="O3732" s="13">
        <v>70.8</v>
      </c>
      <c r="P3732" s="13">
        <v>5.5</v>
      </c>
      <c r="Q3732" s="13">
        <v>12.6</v>
      </c>
      <c r="R3732" s="13">
        <v>16.6</v>
      </c>
      <c r="S3732" s="13">
        <v>4.0</v>
      </c>
      <c r="T3732" s="13">
        <v>3.6</v>
      </c>
      <c r="U3732" s="13">
        <v>2.8</v>
      </c>
      <c r="V3732" s="13">
        <v>72.8</v>
      </c>
      <c r="W3732" s="11" t="str">
        <f t="shared" si="1"/>
        <v>Benchmark|Santander|Corporate|2024</v>
      </c>
      <c r="X3732" s="15">
        <f>(MAX(0,MIN(1,1-(K3732-scaling_params!$B$2)/(scaling_params!$C$2-scaling_params!$B$2)))+MAX(0,MIN(1,(L3732-scaling_params!$B$3)/(scaling_params!$C$3-scaling_params!$B$3))))/2</f>
        <v>0.7088235294</v>
      </c>
      <c r="Y3732" s="15">
        <f>(MAX(0,MIN(1,(M3732-scaling_params!$B$4)/(scaling_params!$C$4-scaling_params!$B$4)))+MAX(0,MIN(1,(N3732-scaling_params!$B$5)/(scaling_params!$C$5-scaling_params!$B$5))))/2</f>
        <v>0.5196428571</v>
      </c>
      <c r="Z3732" s="15">
        <f>(MAX(0,MIN(1,(O3732-scaling_params!$B$6)/(scaling_params!$C$6-scaling_params!$B$6)))+MAX(0,MIN(1,1-(P3732-scaling_params!$B$7)/(scaling_params!$C$7-scaling_params!$B$7)))+MAX(0,MIN(1,(T3732-scaling_params!$B$11)/(scaling_params!$C$11-scaling_params!$B$11))))/3</f>
        <v>0.7676567657</v>
      </c>
      <c r="AA3732" s="15">
        <f>(MAX(0,MIN(1,1-(Q3732-scaling_params!$B$8)/(scaling_params!$C$8-scaling_params!$B$8)))+MAX(0,MIN(1,(R3732-scaling_params!$B$9)/(scaling_params!$C$9-scaling_params!$B$9)))+MAX(0,MIN(1,(S3732-scaling_params!$B$10)/(scaling_params!$C$10-scaling_params!$B$10))))/3</f>
        <v>0.7923520386</v>
      </c>
      <c r="AB3732" s="15">
        <f>(MAX(0,MIN(1,(U3732-scaling_params!$B$12)/(scaling_params!$C$12-scaling_params!$B$12)))+MAX(0,MIN(1,(V3732-scaling_params!$B$13)/(scaling_params!$C$13-scaling_params!$B$13))))/2</f>
        <v>0.7172727273</v>
      </c>
      <c r="AC3732" s="13">
        <f>(scaling_params!$G$2*X3732+scaling_params!$G$3*Y3732+scaling_params!$G$4*Z3732+scaling_params!$G$5*AA3732+scaling_params!$G$6*AB3732)*100</f>
        <v>69.31810814</v>
      </c>
      <c r="AD3732" s="11" t="s">
        <v>684</v>
      </c>
      <c r="AE3732" s="11">
        <f t="shared" si="2"/>
        <v>1</v>
      </c>
    </row>
    <row r="3733" ht="15.75" customHeight="1">
      <c r="A3733" s="11" t="s">
        <v>1052</v>
      </c>
      <c r="B3733" s="11" t="s">
        <v>987</v>
      </c>
      <c r="C3733" s="11" t="s">
        <v>449</v>
      </c>
      <c r="D3733" s="11" t="s">
        <v>181</v>
      </c>
      <c r="E3733" s="12">
        <v>2025.0</v>
      </c>
      <c r="F3733" s="11" t="s">
        <v>171</v>
      </c>
      <c r="G3733" s="11" t="s">
        <v>167</v>
      </c>
      <c r="H3733" s="11">
        <v>3.0</v>
      </c>
      <c r="I3733" s="13">
        <v>8.3</v>
      </c>
      <c r="J3733" s="11">
        <v>0.0</v>
      </c>
      <c r="K3733" s="13">
        <v>1.7</v>
      </c>
      <c r="L3733" s="13">
        <v>6.5</v>
      </c>
      <c r="M3733" s="11">
        <v>25.0</v>
      </c>
      <c r="N3733" s="14">
        <v>0.86</v>
      </c>
      <c r="O3733" s="13">
        <v>75.5</v>
      </c>
      <c r="P3733" s="13">
        <v>7.7</v>
      </c>
      <c r="Q3733" s="13">
        <v>12.3</v>
      </c>
      <c r="R3733" s="13">
        <v>15.9</v>
      </c>
      <c r="S3733" s="13">
        <v>4.4</v>
      </c>
      <c r="T3733" s="13">
        <v>4.7</v>
      </c>
      <c r="U3733" s="13">
        <v>2.3</v>
      </c>
      <c r="V3733" s="13">
        <v>73.9</v>
      </c>
      <c r="W3733" s="11" t="str">
        <f t="shared" si="1"/>
        <v>Benchmark|Santander|Corporate|2025</v>
      </c>
      <c r="X3733" s="15">
        <f>(MAX(0,MIN(1,1-(K3733-scaling_params!$B$2)/(scaling_params!$C$2-scaling_params!$B$2)))+MAX(0,MIN(1,(L3733-scaling_params!$B$3)/(scaling_params!$C$3-scaling_params!$B$3))))/2</f>
        <v>0.6406862745</v>
      </c>
      <c r="Y3733" s="15">
        <f>(MAX(0,MIN(1,(M3733-scaling_params!$B$4)/(scaling_params!$C$4-scaling_params!$B$4)))+MAX(0,MIN(1,(N3733-scaling_params!$B$5)/(scaling_params!$C$5-scaling_params!$B$5))))/2</f>
        <v>0.7053571429</v>
      </c>
      <c r="Z3733" s="15">
        <f>(MAX(0,MIN(1,(O3733-scaling_params!$B$6)/(scaling_params!$C$6-scaling_params!$B$6)))+MAX(0,MIN(1,1-(P3733-scaling_params!$B$7)/(scaling_params!$C$7-scaling_params!$B$7)))+MAX(0,MIN(1,(T3733-scaling_params!$B$11)/(scaling_params!$C$11-scaling_params!$B$11))))/3</f>
        <v>0.751778228</v>
      </c>
      <c r="AA3733" s="15">
        <f>(MAX(0,MIN(1,1-(Q3733-scaling_params!$B$8)/(scaling_params!$C$8-scaling_params!$B$8)))+MAX(0,MIN(1,(R3733-scaling_params!$B$9)/(scaling_params!$C$9-scaling_params!$B$9)))+MAX(0,MIN(1,(S3733-scaling_params!$B$10)/(scaling_params!$C$10-scaling_params!$B$10))))/3</f>
        <v>0.8133954963</v>
      </c>
      <c r="AB3733" s="15">
        <f>(MAX(0,MIN(1,(U3733-scaling_params!$B$12)/(scaling_params!$C$12-scaling_params!$B$12)))+MAX(0,MIN(1,(V3733-scaling_params!$B$13)/(scaling_params!$C$13-scaling_params!$B$13))))/2</f>
        <v>0.6022727273</v>
      </c>
      <c r="AC3733" s="13">
        <f>(scaling_params!$G$2*X3733+scaling_params!$G$3*Y3733+scaling_params!$G$4*Z3733+scaling_params!$G$5*AA3733+scaling_params!$G$6*AB3733)*100</f>
        <v>70.72138758</v>
      </c>
      <c r="AD3733" s="11" t="s">
        <v>684</v>
      </c>
      <c r="AE3733" s="11">
        <f t="shared" si="2"/>
        <v>1</v>
      </c>
    </row>
    <row r="3734" ht="15.75" customHeight="1">
      <c r="A3734" s="11" t="s">
        <v>1053</v>
      </c>
      <c r="B3734" s="11" t="s">
        <v>987</v>
      </c>
      <c r="C3734" s="11" t="s">
        <v>449</v>
      </c>
      <c r="D3734" s="11" t="s">
        <v>170</v>
      </c>
      <c r="E3734" s="12">
        <v>2024.0</v>
      </c>
      <c r="F3734" s="11" t="s">
        <v>171</v>
      </c>
      <c r="G3734" s="11" t="s">
        <v>175</v>
      </c>
      <c r="H3734" s="11">
        <v>2.0</v>
      </c>
      <c r="I3734" s="13">
        <v>8.6</v>
      </c>
      <c r="J3734" s="11">
        <v>0.0</v>
      </c>
      <c r="K3734" s="13">
        <v>2.9</v>
      </c>
      <c r="L3734" s="13">
        <v>8.5</v>
      </c>
      <c r="M3734" s="11">
        <v>28.0</v>
      </c>
      <c r="N3734" s="14">
        <v>0.79</v>
      </c>
      <c r="O3734" s="13">
        <v>74.8</v>
      </c>
      <c r="P3734" s="13">
        <v>6.3</v>
      </c>
      <c r="Q3734" s="13">
        <v>12.8</v>
      </c>
      <c r="R3734" s="13">
        <v>15.4</v>
      </c>
      <c r="S3734" s="13">
        <v>4.6</v>
      </c>
      <c r="T3734" s="13">
        <v>4.4</v>
      </c>
      <c r="U3734" s="13">
        <v>2.1</v>
      </c>
      <c r="V3734" s="13">
        <v>87.7</v>
      </c>
      <c r="W3734" s="11" t="str">
        <f t="shared" si="1"/>
        <v>Benchmark|Santander|Risk|2024</v>
      </c>
      <c r="X3734" s="15">
        <f>(MAX(0,MIN(1,1-(K3734-scaling_params!$B$2)/(scaling_params!$C$2-scaling_params!$B$2)))+MAX(0,MIN(1,(L3734-scaling_params!$B$3)/(scaling_params!$C$3-scaling_params!$B$3))))/2</f>
        <v>0.587745098</v>
      </c>
      <c r="Y3734" s="15">
        <f>(MAX(0,MIN(1,(M3734-scaling_params!$B$4)/(scaling_params!$C$4-scaling_params!$B$4)))+MAX(0,MIN(1,(N3734-scaling_params!$B$5)/(scaling_params!$C$5-scaling_params!$B$5))))/2</f>
        <v>0.6321428571</v>
      </c>
      <c r="Z3734" s="15">
        <f>(MAX(0,MIN(1,(O3734-scaling_params!$B$6)/(scaling_params!$C$6-scaling_params!$B$6)))+MAX(0,MIN(1,1-(P3734-scaling_params!$B$7)/(scaling_params!$C$7-scaling_params!$B$7)))+MAX(0,MIN(1,(T3734-scaling_params!$B$11)/(scaling_params!$C$11-scaling_params!$B$11))))/3</f>
        <v>0.8377817705</v>
      </c>
      <c r="AA3734" s="15">
        <f>(MAX(0,MIN(1,1-(Q3734-scaling_params!$B$8)/(scaling_params!$C$8-scaling_params!$B$8)))+MAX(0,MIN(1,(R3734-scaling_params!$B$9)/(scaling_params!$C$9-scaling_params!$B$9)))+MAX(0,MIN(1,(S3734-scaling_params!$B$10)/(scaling_params!$C$10-scaling_params!$B$10))))/3</f>
        <v>0.7929668991</v>
      </c>
      <c r="AB3734" s="15">
        <f>(MAX(0,MIN(1,(U3734-scaling_params!$B$12)/(scaling_params!$C$12-scaling_params!$B$12)))+MAX(0,MIN(1,(V3734-scaling_params!$B$13)/(scaling_params!$C$13-scaling_params!$B$13))))/2</f>
        <v>0.6777272727</v>
      </c>
      <c r="AC3734" s="13">
        <f>(scaling_params!$G$2*X3734+scaling_params!$G$3*Y3734+scaling_params!$G$4*Z3734+scaling_params!$G$5*AA3734+scaling_params!$G$6*AB3734)*100</f>
        <v>70.30863779</v>
      </c>
      <c r="AD3734" s="11" t="s">
        <v>684</v>
      </c>
      <c r="AE3734" s="11">
        <f t="shared" si="2"/>
        <v>1</v>
      </c>
    </row>
    <row r="3735" ht="15.75" customHeight="1">
      <c r="A3735" s="11" t="s">
        <v>1053</v>
      </c>
      <c r="B3735" s="11" t="s">
        <v>987</v>
      </c>
      <c r="C3735" s="11" t="s">
        <v>449</v>
      </c>
      <c r="D3735" s="11" t="s">
        <v>170</v>
      </c>
      <c r="E3735" s="12">
        <v>2025.0</v>
      </c>
      <c r="F3735" s="11" t="s">
        <v>171</v>
      </c>
      <c r="G3735" s="11" t="s">
        <v>175</v>
      </c>
      <c r="H3735" s="11">
        <v>2.0</v>
      </c>
      <c r="I3735" s="13">
        <v>8.3</v>
      </c>
      <c r="J3735" s="11">
        <v>0.0</v>
      </c>
      <c r="K3735" s="13">
        <v>1.4</v>
      </c>
      <c r="L3735" s="13">
        <v>7.3</v>
      </c>
      <c r="M3735" s="11">
        <v>31.0</v>
      </c>
      <c r="N3735" s="14">
        <v>0.81</v>
      </c>
      <c r="O3735" s="13">
        <v>73.6</v>
      </c>
      <c r="P3735" s="13">
        <v>7.0</v>
      </c>
      <c r="Q3735" s="13">
        <v>15.4</v>
      </c>
      <c r="R3735" s="13">
        <v>16.6</v>
      </c>
      <c r="S3735" s="13">
        <v>3.7</v>
      </c>
      <c r="T3735" s="13">
        <v>4.3</v>
      </c>
      <c r="U3735" s="13">
        <v>2.4</v>
      </c>
      <c r="V3735" s="13">
        <v>86.2</v>
      </c>
      <c r="W3735" s="11" t="str">
        <f t="shared" si="1"/>
        <v>Benchmark|Santander|Risk|2025</v>
      </c>
      <c r="X3735" s="15">
        <f>(MAX(0,MIN(1,1-(K3735-scaling_params!$B$2)/(scaling_params!$C$2-scaling_params!$B$2)))+MAX(0,MIN(1,(L3735-scaling_params!$B$3)/(scaling_params!$C$3-scaling_params!$B$3))))/2</f>
        <v>0.7495098039</v>
      </c>
      <c r="Y3735" s="15">
        <f>(MAX(0,MIN(1,(M3735-scaling_params!$B$4)/(scaling_params!$C$4-scaling_params!$B$4)))+MAX(0,MIN(1,(N3735-scaling_params!$B$5)/(scaling_params!$C$5-scaling_params!$B$5))))/2</f>
        <v>0.6714285714</v>
      </c>
      <c r="Z3735" s="15">
        <f>(MAX(0,MIN(1,(O3735-scaling_params!$B$6)/(scaling_params!$C$6-scaling_params!$B$6)))+MAX(0,MIN(1,1-(P3735-scaling_params!$B$7)/(scaling_params!$C$7-scaling_params!$B$7)))+MAX(0,MIN(1,(T3735-scaling_params!$B$11)/(scaling_params!$C$11-scaling_params!$B$11))))/3</f>
        <v>0.7453929177</v>
      </c>
      <c r="AA3735" s="15">
        <f>(MAX(0,MIN(1,1-(Q3735-scaling_params!$B$8)/(scaling_params!$C$8-scaling_params!$B$8)))+MAX(0,MIN(1,(R3735-scaling_params!$B$9)/(scaling_params!$C$9-scaling_params!$B$9)))+MAX(0,MIN(1,(S3735-scaling_params!$B$10)/(scaling_params!$C$10-scaling_params!$B$10))))/3</f>
        <v>0.6568796679</v>
      </c>
      <c r="AB3735" s="15">
        <f>(MAX(0,MIN(1,(U3735-scaling_params!$B$12)/(scaling_params!$C$12-scaling_params!$B$12)))+MAX(0,MIN(1,(V3735-scaling_params!$B$13)/(scaling_params!$C$13-scaling_params!$B$13))))/2</f>
        <v>0.7390909091</v>
      </c>
      <c r="AC3735" s="13">
        <f>(scaling_params!$G$2*X3735+scaling_params!$G$3*Y3735+scaling_params!$G$4*Z3735+scaling_params!$G$5*AA3735+scaling_params!$G$6*AB3735)*100</f>
        <v>71.19114027</v>
      </c>
      <c r="AD3735" s="11" t="s">
        <v>684</v>
      </c>
      <c r="AE3735" s="11">
        <f t="shared" si="2"/>
        <v>1</v>
      </c>
    </row>
    <row r="3736" ht="15.75" customHeight="1">
      <c r="A3736" s="11" t="s">
        <v>1054</v>
      </c>
      <c r="B3736" s="11" t="s">
        <v>987</v>
      </c>
      <c r="C3736" s="11" t="s">
        <v>449</v>
      </c>
      <c r="D3736" s="11" t="s">
        <v>181</v>
      </c>
      <c r="E3736" s="12">
        <v>2024.0</v>
      </c>
      <c r="F3736" s="11" t="s">
        <v>166</v>
      </c>
      <c r="G3736" s="11" t="s">
        <v>175</v>
      </c>
      <c r="H3736" s="11">
        <v>2.0</v>
      </c>
      <c r="I3736" s="13">
        <v>8.6</v>
      </c>
      <c r="J3736" s="11">
        <v>0.0</v>
      </c>
      <c r="K3736" s="13">
        <v>1.6</v>
      </c>
      <c r="L3736" s="13">
        <v>6.8</v>
      </c>
      <c r="M3736" s="11">
        <v>9.0</v>
      </c>
      <c r="N3736" s="14">
        <v>0.79</v>
      </c>
      <c r="O3736" s="13">
        <v>70.8</v>
      </c>
      <c r="P3736" s="13">
        <v>5.5</v>
      </c>
      <c r="Q3736" s="13">
        <v>12.6</v>
      </c>
      <c r="R3736" s="13">
        <v>16.6</v>
      </c>
      <c r="S3736" s="13">
        <v>3.6</v>
      </c>
      <c r="T3736" s="13">
        <v>3.8</v>
      </c>
      <c r="U3736" s="13">
        <v>2.8</v>
      </c>
      <c r="V3736" s="13">
        <v>70.5</v>
      </c>
      <c r="W3736" s="11" t="str">
        <f t="shared" si="1"/>
        <v>Benchmark|Santander|Corporate|2024</v>
      </c>
      <c r="X3736" s="15">
        <f>(MAX(0,MIN(1,1-(K3736-scaling_params!$B$2)/(scaling_params!$C$2-scaling_params!$B$2)))+MAX(0,MIN(1,(L3736-scaling_params!$B$3)/(scaling_params!$C$3-scaling_params!$B$3))))/2</f>
        <v>0.6794117647</v>
      </c>
      <c r="Y3736" s="15">
        <f>(MAX(0,MIN(1,(M3736-scaling_params!$B$4)/(scaling_params!$C$4-scaling_params!$B$4)))+MAX(0,MIN(1,(N3736-scaling_params!$B$5)/(scaling_params!$C$5-scaling_params!$B$5))))/2</f>
        <v>0.5416666667</v>
      </c>
      <c r="Z3736" s="15">
        <f>(MAX(0,MIN(1,(O3736-scaling_params!$B$6)/(scaling_params!$C$6-scaling_params!$B$6)))+MAX(0,MIN(1,1-(P3736-scaling_params!$B$7)/(scaling_params!$C$7-scaling_params!$B$7)))+MAX(0,MIN(1,(T3736-scaling_params!$B$11)/(scaling_params!$C$11-scaling_params!$B$11))))/3</f>
        <v>0.7867043847</v>
      </c>
      <c r="AA3736" s="15">
        <f>(MAX(0,MIN(1,1-(Q3736-scaling_params!$B$8)/(scaling_params!$C$8-scaling_params!$B$8)))+MAX(0,MIN(1,(R3736-scaling_params!$B$9)/(scaling_params!$C$9-scaling_params!$B$9)))+MAX(0,MIN(1,(S3736-scaling_params!$B$10)/(scaling_params!$C$10-scaling_params!$B$10))))/3</f>
        <v>0.7531363524</v>
      </c>
      <c r="AB3736" s="15">
        <f>(MAX(0,MIN(1,(U3736-scaling_params!$B$12)/(scaling_params!$C$12-scaling_params!$B$12)))+MAX(0,MIN(1,(V3736-scaling_params!$B$13)/(scaling_params!$C$13-scaling_params!$B$13))))/2</f>
        <v>0.6963636364</v>
      </c>
      <c r="AC3736" s="13">
        <f>(scaling_params!$G$2*X3736+scaling_params!$G$3*Y3736+scaling_params!$G$4*Z3736+scaling_params!$G$5*AA3736+scaling_params!$G$6*AB3736)*100</f>
        <v>68.65518689</v>
      </c>
      <c r="AD3736" s="11" t="s">
        <v>684</v>
      </c>
      <c r="AE3736" s="11">
        <f t="shared" si="2"/>
        <v>1</v>
      </c>
    </row>
    <row r="3737" ht="15.75" customHeight="1">
      <c r="A3737" s="11" t="s">
        <v>1054</v>
      </c>
      <c r="B3737" s="11" t="s">
        <v>987</v>
      </c>
      <c r="C3737" s="11" t="s">
        <v>449</v>
      </c>
      <c r="D3737" s="11" t="s">
        <v>181</v>
      </c>
      <c r="E3737" s="12">
        <v>2025.0</v>
      </c>
      <c r="F3737" s="11" t="s">
        <v>166</v>
      </c>
      <c r="G3737" s="11" t="s">
        <v>175</v>
      </c>
      <c r="H3737" s="11">
        <v>2.0</v>
      </c>
      <c r="I3737" s="13">
        <v>8.3</v>
      </c>
      <c r="J3737" s="11">
        <v>0.0</v>
      </c>
      <c r="K3737" s="13">
        <v>1.7</v>
      </c>
      <c r="L3737" s="13">
        <v>6.0</v>
      </c>
      <c r="M3737" s="11">
        <v>23.0</v>
      </c>
      <c r="N3737" s="14">
        <v>0.78</v>
      </c>
      <c r="O3737" s="13">
        <v>75.5</v>
      </c>
      <c r="P3737" s="13">
        <v>7.7</v>
      </c>
      <c r="Q3737" s="13">
        <v>12.3</v>
      </c>
      <c r="R3737" s="13">
        <v>15.9</v>
      </c>
      <c r="S3737" s="13">
        <v>3.6</v>
      </c>
      <c r="T3737" s="13">
        <v>3.3</v>
      </c>
      <c r="U3737" s="13">
        <v>2.3</v>
      </c>
      <c r="V3737" s="13">
        <v>68.3</v>
      </c>
      <c r="W3737" s="11" t="str">
        <f t="shared" si="1"/>
        <v>Benchmark|Santander|Corporate|2025</v>
      </c>
      <c r="X3737" s="15">
        <f>(MAX(0,MIN(1,1-(K3737-scaling_params!$B$2)/(scaling_params!$C$2-scaling_params!$B$2)))+MAX(0,MIN(1,(L3737-scaling_params!$B$3)/(scaling_params!$C$3-scaling_params!$B$3))))/2</f>
        <v>0.6039215686</v>
      </c>
      <c r="Y3737" s="15">
        <f>(MAX(0,MIN(1,(M3737-scaling_params!$B$4)/(scaling_params!$C$4-scaling_params!$B$4)))+MAX(0,MIN(1,(N3737-scaling_params!$B$5)/(scaling_params!$C$5-scaling_params!$B$5))))/2</f>
        <v>0.5958333333</v>
      </c>
      <c r="Z3737" s="15">
        <f>(MAX(0,MIN(1,(O3737-scaling_params!$B$6)/(scaling_params!$C$6-scaling_params!$B$6)))+MAX(0,MIN(1,1-(P3737-scaling_params!$B$7)/(scaling_params!$C$7-scaling_params!$B$7)))+MAX(0,MIN(1,(T3737-scaling_params!$B$11)/(scaling_params!$C$11-scaling_params!$B$11))))/3</f>
        <v>0.6184448947</v>
      </c>
      <c r="AA3737" s="15">
        <f>(MAX(0,MIN(1,1-(Q3737-scaling_params!$B$8)/(scaling_params!$C$8-scaling_params!$B$8)))+MAX(0,MIN(1,(R3737-scaling_params!$B$9)/(scaling_params!$C$9-scaling_params!$B$9)))+MAX(0,MIN(1,(S3737-scaling_params!$B$10)/(scaling_params!$C$10-scaling_params!$B$10))))/3</f>
        <v>0.7349641237</v>
      </c>
      <c r="AB3737" s="15">
        <f>(MAX(0,MIN(1,(U3737-scaling_params!$B$12)/(scaling_params!$C$12-scaling_params!$B$12)))+MAX(0,MIN(1,(V3737-scaling_params!$B$13)/(scaling_params!$C$13-scaling_params!$B$13))))/2</f>
        <v>0.5513636364</v>
      </c>
      <c r="AC3737" s="13">
        <f>(scaling_params!$G$2*X3737+scaling_params!$G$3*Y3737+scaling_params!$G$4*Z3737+scaling_params!$G$5*AA3737+scaling_params!$G$6*AB3737)*100</f>
        <v>62.16915471</v>
      </c>
      <c r="AD3737" s="11" t="s">
        <v>684</v>
      </c>
      <c r="AE3737" s="11">
        <f t="shared" si="2"/>
        <v>1</v>
      </c>
    </row>
    <row r="3738" ht="15.75" customHeight="1">
      <c r="A3738" s="11" t="s">
        <v>1055</v>
      </c>
      <c r="B3738" s="11" t="s">
        <v>987</v>
      </c>
      <c r="C3738" s="11" t="s">
        <v>449</v>
      </c>
      <c r="D3738" s="11" t="s">
        <v>177</v>
      </c>
      <c r="E3738" s="12">
        <v>2024.0</v>
      </c>
      <c r="F3738" s="11" t="s">
        <v>171</v>
      </c>
      <c r="G3738" s="11" t="s">
        <v>175</v>
      </c>
      <c r="H3738" s="11">
        <v>1.0</v>
      </c>
      <c r="I3738" s="13">
        <v>8.6</v>
      </c>
      <c r="J3738" s="11">
        <v>0.0</v>
      </c>
      <c r="K3738" s="13">
        <v>1.1</v>
      </c>
      <c r="L3738" s="13">
        <v>7.9</v>
      </c>
      <c r="M3738" s="11">
        <v>6.0</v>
      </c>
      <c r="N3738" s="14">
        <v>0.85</v>
      </c>
      <c r="O3738" s="13">
        <v>76.8</v>
      </c>
      <c r="P3738" s="13">
        <v>6.3</v>
      </c>
      <c r="Q3738" s="13">
        <v>14.5</v>
      </c>
      <c r="R3738" s="13">
        <v>14.7</v>
      </c>
      <c r="S3738" s="13">
        <v>4.3</v>
      </c>
      <c r="T3738" s="13">
        <v>3.5</v>
      </c>
      <c r="U3738" s="13">
        <v>2.7</v>
      </c>
      <c r="V3738" s="13">
        <v>69.0</v>
      </c>
      <c r="W3738" s="11" t="str">
        <f t="shared" si="1"/>
        <v>Benchmark|Santander|Retail|2024</v>
      </c>
      <c r="X3738" s="15">
        <f>(MAX(0,MIN(1,1-(K3738-scaling_params!$B$2)/(scaling_params!$C$2-scaling_params!$B$2)))+MAX(0,MIN(1,(L3738-scaling_params!$B$3)/(scaling_params!$C$3-scaling_params!$B$3))))/2</f>
        <v>0.843627451</v>
      </c>
      <c r="Y3738" s="15">
        <f>(MAX(0,MIN(1,(M3738-scaling_params!$B$4)/(scaling_params!$C$4-scaling_params!$B$4)))+MAX(0,MIN(1,(N3738-scaling_params!$B$5)/(scaling_params!$C$5-scaling_params!$B$5))))/2</f>
        <v>0.6023809524</v>
      </c>
      <c r="Z3738" s="15">
        <f>(MAX(0,MIN(1,(O3738-scaling_params!$B$6)/(scaling_params!$C$6-scaling_params!$B$6)))+MAX(0,MIN(1,1-(P3738-scaling_params!$B$7)/(scaling_params!$C$7-scaling_params!$B$7)))+MAX(0,MIN(1,(T3738-scaling_params!$B$11)/(scaling_params!$C$11-scaling_params!$B$11))))/3</f>
        <v>0.7850707851</v>
      </c>
      <c r="AA3738" s="15">
        <f>(MAX(0,MIN(1,1-(Q3738-scaling_params!$B$8)/(scaling_params!$C$8-scaling_params!$B$8)))+MAX(0,MIN(1,(R3738-scaling_params!$B$9)/(scaling_params!$C$9-scaling_params!$B$9)))+MAX(0,MIN(1,(S3738-scaling_params!$B$10)/(scaling_params!$C$10-scaling_params!$B$10))))/3</f>
        <v>0.66962533</v>
      </c>
      <c r="AB3738" s="15">
        <f>(MAX(0,MIN(1,(U3738-scaling_params!$B$12)/(scaling_params!$C$12-scaling_params!$B$12)))+MAX(0,MIN(1,(V3738-scaling_params!$B$13)/(scaling_params!$C$13-scaling_params!$B$13))))/2</f>
        <v>0.6577272727</v>
      </c>
      <c r="AC3738" s="13">
        <f>(scaling_params!$G$2*X3738+scaling_params!$G$3*Y3738+scaling_params!$G$4*Z3738+scaling_params!$G$5*AA3738+scaling_params!$G$6*AB3738)*100</f>
        <v>71.97694855</v>
      </c>
      <c r="AD3738" s="11" t="s">
        <v>684</v>
      </c>
      <c r="AE3738" s="11">
        <f t="shared" si="2"/>
        <v>1</v>
      </c>
    </row>
    <row r="3739" ht="15.75" customHeight="1">
      <c r="A3739" s="11" t="s">
        <v>1055</v>
      </c>
      <c r="B3739" s="11" t="s">
        <v>987</v>
      </c>
      <c r="C3739" s="11" t="s">
        <v>449</v>
      </c>
      <c r="D3739" s="11" t="s">
        <v>177</v>
      </c>
      <c r="E3739" s="12">
        <v>2025.0</v>
      </c>
      <c r="F3739" s="11" t="s">
        <v>171</v>
      </c>
      <c r="G3739" s="11" t="s">
        <v>175</v>
      </c>
      <c r="H3739" s="11">
        <v>1.0</v>
      </c>
      <c r="I3739" s="13">
        <v>8.3</v>
      </c>
      <c r="J3739" s="11">
        <v>0.0</v>
      </c>
      <c r="K3739" s="13">
        <v>1.3</v>
      </c>
      <c r="L3739" s="13">
        <v>8.0</v>
      </c>
      <c r="M3739" s="11">
        <v>14.0</v>
      </c>
      <c r="N3739" s="14">
        <v>0.86</v>
      </c>
      <c r="O3739" s="13">
        <v>76.6</v>
      </c>
      <c r="P3739" s="13">
        <v>7.2</v>
      </c>
      <c r="Q3739" s="13">
        <v>11.6</v>
      </c>
      <c r="R3739" s="13">
        <v>14.3</v>
      </c>
      <c r="S3739" s="13">
        <v>4.2</v>
      </c>
      <c r="T3739" s="13">
        <v>3.9</v>
      </c>
      <c r="U3739" s="13">
        <v>2.6</v>
      </c>
      <c r="V3739" s="13">
        <v>78.3</v>
      </c>
      <c r="W3739" s="11" t="str">
        <f t="shared" si="1"/>
        <v>Benchmark|Santander|Retail|2025</v>
      </c>
      <c r="X3739" s="15">
        <f>(MAX(0,MIN(1,1-(K3739-scaling_params!$B$2)/(scaling_params!$C$2-scaling_params!$B$2)))+MAX(0,MIN(1,(L3739-scaling_params!$B$3)/(scaling_params!$C$3-scaling_params!$B$3))))/2</f>
        <v>0.8176470588</v>
      </c>
      <c r="Y3739" s="15">
        <f>(MAX(0,MIN(1,(M3739-scaling_params!$B$4)/(scaling_params!$C$4-scaling_params!$B$4)))+MAX(0,MIN(1,(N3739-scaling_params!$B$5)/(scaling_params!$C$5-scaling_params!$B$5))))/2</f>
        <v>0.6529761905</v>
      </c>
      <c r="Z3739" s="15">
        <f>(MAX(0,MIN(1,(O3739-scaling_params!$B$6)/(scaling_params!$C$6-scaling_params!$B$6)))+MAX(0,MIN(1,1-(P3739-scaling_params!$B$7)/(scaling_params!$C$7-scaling_params!$B$7)))+MAX(0,MIN(1,(T3739-scaling_params!$B$11)/(scaling_params!$C$11-scaling_params!$B$11))))/3</f>
        <v>0.7387846121</v>
      </c>
      <c r="AA3739" s="15">
        <f>(MAX(0,MIN(1,1-(Q3739-scaling_params!$B$8)/(scaling_params!$C$8-scaling_params!$B$8)))+MAX(0,MIN(1,(R3739-scaling_params!$B$9)/(scaling_params!$C$9-scaling_params!$B$9)))+MAX(0,MIN(1,(S3739-scaling_params!$B$10)/(scaling_params!$C$10-scaling_params!$B$10))))/3</f>
        <v>0.7527922561</v>
      </c>
      <c r="AB3739" s="15">
        <f>(MAX(0,MIN(1,(U3739-scaling_params!$B$12)/(scaling_params!$C$12-scaling_params!$B$12)))+MAX(0,MIN(1,(V3739-scaling_params!$B$13)/(scaling_params!$C$13-scaling_params!$B$13))))/2</f>
        <v>0.7172727273</v>
      </c>
      <c r="AC3739" s="13">
        <f>(scaling_params!$G$2*X3739+scaling_params!$G$3*Y3739+scaling_params!$G$4*Z3739+scaling_params!$G$5*AA3739+scaling_params!$G$6*AB3739)*100</f>
        <v>73.63404663</v>
      </c>
      <c r="AD3739" s="11" t="s">
        <v>684</v>
      </c>
      <c r="AE3739" s="11">
        <f t="shared" si="2"/>
        <v>1</v>
      </c>
    </row>
    <row r="3740" ht="15.75" customHeight="1">
      <c r="A3740" s="11" t="s">
        <v>1056</v>
      </c>
      <c r="B3740" s="11" t="s">
        <v>987</v>
      </c>
      <c r="C3740" s="11" t="s">
        <v>449</v>
      </c>
      <c r="D3740" s="11" t="s">
        <v>165</v>
      </c>
      <c r="E3740" s="12">
        <v>2024.0</v>
      </c>
      <c r="F3740" s="11" t="s">
        <v>171</v>
      </c>
      <c r="G3740" s="11" t="s">
        <v>184</v>
      </c>
      <c r="H3740" s="11">
        <v>5.0</v>
      </c>
      <c r="I3740" s="13">
        <v>8.6</v>
      </c>
      <c r="J3740" s="11">
        <v>0.0</v>
      </c>
      <c r="K3740" s="13">
        <v>1.7</v>
      </c>
      <c r="L3740" s="13">
        <v>7.2</v>
      </c>
      <c r="M3740" s="11">
        <v>6.0</v>
      </c>
      <c r="N3740" s="14">
        <v>0.8</v>
      </c>
      <c r="O3740" s="13">
        <v>73.2</v>
      </c>
      <c r="P3740" s="13">
        <v>8.0</v>
      </c>
      <c r="Q3740" s="13">
        <v>15.9</v>
      </c>
      <c r="R3740" s="13">
        <v>14.5</v>
      </c>
      <c r="S3740" s="13">
        <v>4.8</v>
      </c>
      <c r="T3740" s="13">
        <v>3.8</v>
      </c>
      <c r="U3740" s="13">
        <v>1.9</v>
      </c>
      <c r="V3740" s="13">
        <v>81.3</v>
      </c>
      <c r="W3740" s="11" t="str">
        <f t="shared" si="1"/>
        <v>Benchmark|Santander|Operations|2024</v>
      </c>
      <c r="X3740" s="15">
        <f>(MAX(0,MIN(1,1-(K3740-scaling_params!$B$2)/(scaling_params!$C$2-scaling_params!$B$2)))+MAX(0,MIN(1,(L3740-scaling_params!$B$3)/(scaling_params!$C$3-scaling_params!$B$3))))/2</f>
        <v>0.6921568627</v>
      </c>
      <c r="Y3740" s="15">
        <f>(MAX(0,MIN(1,(M3740-scaling_params!$B$4)/(scaling_params!$C$4-scaling_params!$B$4)))+MAX(0,MIN(1,(N3740-scaling_params!$B$5)/(scaling_params!$C$5-scaling_params!$B$5))))/2</f>
        <v>0.5398809524</v>
      </c>
      <c r="Z3740" s="15">
        <f>(MAX(0,MIN(1,(O3740-scaling_params!$B$6)/(scaling_params!$C$6-scaling_params!$B$6)))+MAX(0,MIN(1,1-(P3740-scaling_params!$B$7)/(scaling_params!$C$7-scaling_params!$B$7)))+MAX(0,MIN(1,(T3740-scaling_params!$B$11)/(scaling_params!$C$11-scaling_params!$B$11))))/3</f>
        <v>0.6010831199</v>
      </c>
      <c r="AA3740" s="15">
        <f>(MAX(0,MIN(1,1-(Q3740-scaling_params!$B$8)/(scaling_params!$C$8-scaling_params!$B$8)))+MAX(0,MIN(1,(R3740-scaling_params!$B$9)/(scaling_params!$C$9-scaling_params!$B$9)))+MAX(0,MIN(1,(S3740-scaling_params!$B$10)/(scaling_params!$C$10-scaling_params!$B$10))))/3</f>
        <v>0.6571758162</v>
      </c>
      <c r="AB3740" s="15">
        <f>(MAX(0,MIN(1,(U3740-scaling_params!$B$12)/(scaling_params!$C$12-scaling_params!$B$12)))+MAX(0,MIN(1,(V3740-scaling_params!$B$13)/(scaling_params!$C$13-scaling_params!$B$13))))/2</f>
        <v>0.5695454545</v>
      </c>
      <c r="AC3740" s="13">
        <f>(scaling_params!$G$2*X3740+scaling_params!$G$3*Y3740+scaling_params!$G$4*Z3740+scaling_params!$G$5*AA3740+scaling_params!$G$6*AB3740)*100</f>
        <v>61.3652727</v>
      </c>
      <c r="AD3740" s="11" t="s">
        <v>684</v>
      </c>
      <c r="AE3740" s="11">
        <f t="shared" si="2"/>
        <v>1</v>
      </c>
    </row>
    <row r="3741" ht="15.75" customHeight="1">
      <c r="A3741" s="11" t="s">
        <v>1056</v>
      </c>
      <c r="B3741" s="11" t="s">
        <v>987</v>
      </c>
      <c r="C3741" s="11" t="s">
        <v>449</v>
      </c>
      <c r="D3741" s="11" t="s">
        <v>165</v>
      </c>
      <c r="E3741" s="12">
        <v>2025.0</v>
      </c>
      <c r="F3741" s="11" t="s">
        <v>171</v>
      </c>
      <c r="G3741" s="11" t="s">
        <v>184</v>
      </c>
      <c r="H3741" s="11">
        <v>5.0</v>
      </c>
      <c r="I3741" s="13">
        <v>8.3</v>
      </c>
      <c r="J3741" s="11">
        <v>1.0</v>
      </c>
      <c r="K3741" s="13">
        <v>2.2</v>
      </c>
      <c r="L3741" s="13">
        <v>7.4</v>
      </c>
      <c r="M3741" s="11">
        <v>19.0</v>
      </c>
      <c r="N3741" s="14">
        <v>0.87</v>
      </c>
      <c r="O3741" s="13">
        <v>75.7</v>
      </c>
      <c r="P3741" s="13">
        <v>6.8</v>
      </c>
      <c r="Q3741" s="13">
        <v>14.0</v>
      </c>
      <c r="R3741" s="13">
        <v>13.8</v>
      </c>
      <c r="S3741" s="13">
        <v>4.2</v>
      </c>
      <c r="T3741" s="13">
        <v>3.9</v>
      </c>
      <c r="U3741" s="13">
        <v>3.0</v>
      </c>
      <c r="V3741" s="13">
        <v>80.0</v>
      </c>
      <c r="W3741" s="11" t="str">
        <f t="shared" si="1"/>
        <v>Benchmark|Santander|Operations|2025</v>
      </c>
      <c r="X3741" s="15">
        <f>(MAX(0,MIN(1,1-(K3741-scaling_params!$B$2)/(scaling_params!$C$2-scaling_params!$B$2)))+MAX(0,MIN(1,(L3741-scaling_params!$B$3)/(scaling_params!$C$3-scaling_params!$B$3))))/2</f>
        <v>0.6235294118</v>
      </c>
      <c r="Y3741" s="15">
        <f>(MAX(0,MIN(1,(M3741-scaling_params!$B$4)/(scaling_params!$C$4-scaling_params!$B$4)))+MAX(0,MIN(1,(N3741-scaling_params!$B$5)/(scaling_params!$C$5-scaling_params!$B$5))))/2</f>
        <v>0.6892857143</v>
      </c>
      <c r="Z3741" s="15">
        <f>(MAX(0,MIN(1,(O3741-scaling_params!$B$6)/(scaling_params!$C$6-scaling_params!$B$6)))+MAX(0,MIN(1,1-(P3741-scaling_params!$B$7)/(scaling_params!$C$7-scaling_params!$B$7)))+MAX(0,MIN(1,(T3741-scaling_params!$B$11)/(scaling_params!$C$11-scaling_params!$B$11))))/3</f>
        <v>0.7599691629</v>
      </c>
      <c r="AA3741" s="15">
        <f>(MAX(0,MIN(1,1-(Q3741-scaling_params!$B$8)/(scaling_params!$C$8-scaling_params!$B$8)))+MAX(0,MIN(1,(R3741-scaling_params!$B$9)/(scaling_params!$C$9-scaling_params!$B$9)))+MAX(0,MIN(1,(S3741-scaling_params!$B$10)/(scaling_params!$C$10-scaling_params!$B$10))))/3</f>
        <v>0.6407861188</v>
      </c>
      <c r="AB3741" s="15">
        <f>(MAX(0,MIN(1,(U3741-scaling_params!$B$12)/(scaling_params!$C$12-scaling_params!$B$12)))+MAX(0,MIN(1,(V3741-scaling_params!$B$13)/(scaling_params!$C$13-scaling_params!$B$13))))/2</f>
        <v>0.8327272727</v>
      </c>
      <c r="AC3741" s="13">
        <f>(scaling_params!$G$2*X3741+scaling_params!$G$3*Y3741+scaling_params!$G$4*Z3741+scaling_params!$G$5*AA3741+scaling_params!$G$6*AB3741)*100</f>
        <v>69.8144483</v>
      </c>
      <c r="AD3741" s="11" t="s">
        <v>684</v>
      </c>
      <c r="AE3741" s="11">
        <f t="shared" si="2"/>
        <v>1</v>
      </c>
    </row>
    <row r="3742" ht="15.75" customHeight="1">
      <c r="A3742" s="11" t="s">
        <v>1057</v>
      </c>
      <c r="B3742" s="11" t="s">
        <v>987</v>
      </c>
      <c r="C3742" s="11" t="s">
        <v>449</v>
      </c>
      <c r="D3742" s="11" t="s">
        <v>174</v>
      </c>
      <c r="E3742" s="12">
        <v>2024.0</v>
      </c>
      <c r="F3742" s="11" t="s">
        <v>171</v>
      </c>
      <c r="G3742" s="11" t="s">
        <v>175</v>
      </c>
      <c r="H3742" s="11">
        <v>3.0</v>
      </c>
      <c r="I3742" s="13">
        <v>8.6</v>
      </c>
      <c r="J3742" s="11">
        <v>0.0</v>
      </c>
      <c r="K3742" s="13">
        <v>1.9</v>
      </c>
      <c r="L3742" s="13">
        <v>7.1</v>
      </c>
      <c r="M3742" s="11">
        <v>15.0</v>
      </c>
      <c r="N3742" s="14">
        <v>0.83</v>
      </c>
      <c r="O3742" s="13">
        <v>66.9</v>
      </c>
      <c r="P3742" s="13">
        <v>7.1</v>
      </c>
      <c r="Q3742" s="13">
        <v>15.0</v>
      </c>
      <c r="R3742" s="13">
        <v>15.0</v>
      </c>
      <c r="S3742" s="13">
        <v>4.5</v>
      </c>
      <c r="T3742" s="13">
        <v>3.9</v>
      </c>
      <c r="U3742" s="13">
        <v>2.2</v>
      </c>
      <c r="V3742" s="13">
        <v>64.4</v>
      </c>
      <c r="W3742" s="11" t="str">
        <f t="shared" si="1"/>
        <v>Benchmark|Santander|Digital|2024</v>
      </c>
      <c r="X3742" s="15">
        <f>(MAX(0,MIN(1,1-(K3742-scaling_params!$B$2)/(scaling_params!$C$2-scaling_params!$B$2)))+MAX(0,MIN(1,(L3742-scaling_params!$B$3)/(scaling_params!$C$3-scaling_params!$B$3))))/2</f>
        <v>0.6514705882</v>
      </c>
      <c r="Y3742" s="15">
        <f>(MAX(0,MIN(1,(M3742-scaling_params!$B$4)/(scaling_params!$C$4-scaling_params!$B$4)))+MAX(0,MIN(1,(N3742-scaling_params!$B$5)/(scaling_params!$C$5-scaling_params!$B$5))))/2</f>
        <v>0.6202380952</v>
      </c>
      <c r="Z3742" s="15">
        <f>(MAX(0,MIN(1,(O3742-scaling_params!$B$6)/(scaling_params!$C$6-scaling_params!$B$6)))+MAX(0,MIN(1,1-(P3742-scaling_params!$B$7)/(scaling_params!$C$7-scaling_params!$B$7)))+MAX(0,MIN(1,(T3742-scaling_params!$B$11)/(scaling_params!$C$11-scaling_params!$B$11))))/3</f>
        <v>0.5877276145</v>
      </c>
      <c r="AA3742" s="15">
        <f>(MAX(0,MIN(1,1-(Q3742-scaling_params!$B$8)/(scaling_params!$C$8-scaling_params!$B$8)))+MAX(0,MIN(1,(R3742-scaling_params!$B$9)/(scaling_params!$C$9-scaling_params!$B$9)))+MAX(0,MIN(1,(S3742-scaling_params!$B$10)/(scaling_params!$C$10-scaling_params!$B$10))))/3</f>
        <v>0.682952007</v>
      </c>
      <c r="AB3742" s="15">
        <f>(MAX(0,MIN(1,(U3742-scaling_params!$B$12)/(scaling_params!$C$12-scaling_params!$B$12)))+MAX(0,MIN(1,(V3742-scaling_params!$B$13)/(scaling_params!$C$13-scaling_params!$B$13))))/2</f>
        <v>0.4909090909</v>
      </c>
      <c r="AC3742" s="13">
        <f>(scaling_params!$G$2*X3742+scaling_params!$G$3*Y3742+scaling_params!$G$4*Z3742+scaling_params!$G$5*AA3742+scaling_params!$G$6*AB3742)*100</f>
        <v>61.5094356</v>
      </c>
      <c r="AD3742" s="11" t="s">
        <v>684</v>
      </c>
      <c r="AE3742" s="11">
        <f t="shared" si="2"/>
        <v>1</v>
      </c>
    </row>
    <row r="3743" ht="15.75" customHeight="1">
      <c r="A3743" s="11" t="s">
        <v>1057</v>
      </c>
      <c r="B3743" s="11" t="s">
        <v>987</v>
      </c>
      <c r="C3743" s="11" t="s">
        <v>449</v>
      </c>
      <c r="D3743" s="11" t="s">
        <v>174</v>
      </c>
      <c r="E3743" s="12">
        <v>2025.0</v>
      </c>
      <c r="F3743" s="11" t="s">
        <v>171</v>
      </c>
      <c r="G3743" s="11" t="s">
        <v>175</v>
      </c>
      <c r="H3743" s="11">
        <v>3.0</v>
      </c>
      <c r="I3743" s="13">
        <v>8.3</v>
      </c>
      <c r="J3743" s="11">
        <v>1.0</v>
      </c>
      <c r="K3743" s="13">
        <v>1.6</v>
      </c>
      <c r="L3743" s="13">
        <v>6.4</v>
      </c>
      <c r="M3743" s="11">
        <v>-6.0</v>
      </c>
      <c r="N3743" s="14">
        <v>0.88</v>
      </c>
      <c r="O3743" s="13">
        <v>68.0</v>
      </c>
      <c r="P3743" s="13">
        <v>6.4</v>
      </c>
      <c r="Q3743" s="13">
        <v>16.0</v>
      </c>
      <c r="R3743" s="13">
        <v>14.4</v>
      </c>
      <c r="S3743" s="13">
        <v>4.4</v>
      </c>
      <c r="T3743" s="13">
        <v>3.5</v>
      </c>
      <c r="U3743" s="13">
        <v>1.8</v>
      </c>
      <c r="V3743" s="13">
        <v>71.2</v>
      </c>
      <c r="W3743" s="11" t="str">
        <f t="shared" si="1"/>
        <v>Benchmark|Santander|Digital|2025</v>
      </c>
      <c r="X3743" s="15">
        <f>(MAX(0,MIN(1,1-(K3743-scaling_params!$B$2)/(scaling_params!$C$2-scaling_params!$B$2)))+MAX(0,MIN(1,(L3743-scaling_params!$B$3)/(scaling_params!$C$3-scaling_params!$B$3))))/2</f>
        <v>0.65</v>
      </c>
      <c r="Y3743" s="15">
        <f>(MAX(0,MIN(1,(M3743-scaling_params!$B$4)/(scaling_params!$C$4-scaling_params!$B$4)))+MAX(0,MIN(1,(N3743-scaling_params!$B$5)/(scaling_params!$C$5-scaling_params!$B$5))))/2</f>
        <v>0.5827380952</v>
      </c>
      <c r="Z3743" s="15">
        <f>(MAX(0,MIN(1,(O3743-scaling_params!$B$6)/(scaling_params!$C$6-scaling_params!$B$6)))+MAX(0,MIN(1,1-(P3743-scaling_params!$B$7)/(scaling_params!$C$7-scaling_params!$B$7)))+MAX(0,MIN(1,(T3743-scaling_params!$B$11)/(scaling_params!$C$11-scaling_params!$B$11))))/3</f>
        <v>0.6308472546</v>
      </c>
      <c r="AA3743" s="15">
        <f>(MAX(0,MIN(1,1-(Q3743-scaling_params!$B$8)/(scaling_params!$C$8-scaling_params!$B$8)))+MAX(0,MIN(1,(R3743-scaling_params!$B$9)/(scaling_params!$C$9-scaling_params!$B$9)))+MAX(0,MIN(1,(S3743-scaling_params!$B$10)/(scaling_params!$C$10-scaling_params!$B$10))))/3</f>
        <v>0.6099528419</v>
      </c>
      <c r="AB3743" s="15">
        <f>(MAX(0,MIN(1,(U3743-scaling_params!$B$12)/(scaling_params!$C$12-scaling_params!$B$12)))+MAX(0,MIN(1,(V3743-scaling_params!$B$13)/(scaling_params!$C$13-scaling_params!$B$13))))/2</f>
        <v>0.4527272727</v>
      </c>
      <c r="AC3743" s="13">
        <f>(scaling_params!$G$2*X3743+scaling_params!$G$3*Y3743+scaling_params!$G$4*Z3743+scaling_params!$G$5*AA3743+scaling_params!$G$6*AB3743)*100</f>
        <v>59.87160756</v>
      </c>
      <c r="AD3743" s="11" t="s">
        <v>684</v>
      </c>
      <c r="AE3743" s="11">
        <f t="shared" si="2"/>
        <v>1</v>
      </c>
    </row>
    <row r="3744" ht="15.75" customHeight="1">
      <c r="A3744" s="11" t="s">
        <v>1058</v>
      </c>
      <c r="B3744" s="11" t="s">
        <v>987</v>
      </c>
      <c r="C3744" s="11" t="s">
        <v>449</v>
      </c>
      <c r="D3744" s="11" t="s">
        <v>170</v>
      </c>
      <c r="E3744" s="12">
        <v>2024.0</v>
      </c>
      <c r="F3744" s="11" t="s">
        <v>171</v>
      </c>
      <c r="G3744" s="11" t="s">
        <v>167</v>
      </c>
      <c r="H3744" s="11">
        <v>4.0</v>
      </c>
      <c r="I3744" s="13">
        <v>8.6</v>
      </c>
      <c r="J3744" s="11">
        <v>0.0</v>
      </c>
      <c r="K3744" s="13">
        <v>2.9</v>
      </c>
      <c r="L3744" s="13">
        <v>5.6</v>
      </c>
      <c r="M3744" s="11">
        <v>-7.0</v>
      </c>
      <c r="N3744" s="14">
        <v>0.77</v>
      </c>
      <c r="O3744" s="13">
        <v>74.8</v>
      </c>
      <c r="P3744" s="13">
        <v>6.3</v>
      </c>
      <c r="Q3744" s="13">
        <v>12.8</v>
      </c>
      <c r="R3744" s="13">
        <v>15.4</v>
      </c>
      <c r="S3744" s="13">
        <v>3.3</v>
      </c>
      <c r="T3744" s="13">
        <v>3.3</v>
      </c>
      <c r="U3744" s="13">
        <v>2.1</v>
      </c>
      <c r="V3744" s="13">
        <v>68.5</v>
      </c>
      <c r="W3744" s="11" t="str">
        <f t="shared" si="1"/>
        <v>Benchmark|Santander|Risk|2024</v>
      </c>
      <c r="X3744" s="15">
        <f>(MAX(0,MIN(1,1-(K3744-scaling_params!$B$2)/(scaling_params!$C$2-scaling_params!$B$2)))+MAX(0,MIN(1,(L3744-scaling_params!$B$3)/(scaling_params!$C$3-scaling_params!$B$3))))/2</f>
        <v>0.3745098039</v>
      </c>
      <c r="Y3744" s="15">
        <f>(MAX(0,MIN(1,(M3744-scaling_params!$B$4)/(scaling_params!$C$4-scaling_params!$B$4)))+MAX(0,MIN(1,(N3744-scaling_params!$B$5)/(scaling_params!$C$5-scaling_params!$B$5))))/2</f>
        <v>0.4404761905</v>
      </c>
      <c r="Z3744" s="15">
        <f>(MAX(0,MIN(1,(O3744-scaling_params!$B$6)/(scaling_params!$C$6-scaling_params!$B$6)))+MAX(0,MIN(1,1-(P3744-scaling_params!$B$7)/(scaling_params!$C$7-scaling_params!$B$7)))+MAX(0,MIN(1,(T3744-scaling_params!$B$11)/(scaling_params!$C$11-scaling_params!$B$11))))/3</f>
        <v>0.7330198657</v>
      </c>
      <c r="AA3744" s="15">
        <f>(MAX(0,MIN(1,1-(Q3744-scaling_params!$B$8)/(scaling_params!$C$8-scaling_params!$B$8)))+MAX(0,MIN(1,(R3744-scaling_params!$B$9)/(scaling_params!$C$9-scaling_params!$B$9)))+MAX(0,MIN(1,(S3744-scaling_params!$B$10)/(scaling_params!$C$10-scaling_params!$B$10))))/3</f>
        <v>0.6655159187</v>
      </c>
      <c r="AB3744" s="15">
        <f>(MAX(0,MIN(1,(U3744-scaling_params!$B$12)/(scaling_params!$C$12-scaling_params!$B$12)))+MAX(0,MIN(1,(V3744-scaling_params!$B$13)/(scaling_params!$C$13-scaling_params!$B$13))))/2</f>
        <v>0.5031818182</v>
      </c>
      <c r="AC3744" s="13">
        <f>(scaling_params!$G$2*X3744+scaling_params!$G$3*Y3744+scaling_params!$G$4*Z3744+scaling_params!$G$5*AA3744+scaling_params!$G$6*AB3744)*100</f>
        <v>54.02876334</v>
      </c>
      <c r="AD3744" s="11" t="s">
        <v>684</v>
      </c>
      <c r="AE3744" s="11">
        <f t="shared" si="2"/>
        <v>1</v>
      </c>
    </row>
    <row r="3745" ht="15.75" customHeight="1">
      <c r="A3745" s="11" t="s">
        <v>1058</v>
      </c>
      <c r="B3745" s="11" t="s">
        <v>987</v>
      </c>
      <c r="C3745" s="11" t="s">
        <v>449</v>
      </c>
      <c r="D3745" s="11" t="s">
        <v>170</v>
      </c>
      <c r="E3745" s="12">
        <v>2025.0</v>
      </c>
      <c r="F3745" s="11" t="s">
        <v>171</v>
      </c>
      <c r="G3745" s="11" t="s">
        <v>167</v>
      </c>
      <c r="H3745" s="11">
        <v>4.0</v>
      </c>
      <c r="I3745" s="13">
        <v>8.3</v>
      </c>
      <c r="J3745" s="11">
        <v>0.0</v>
      </c>
      <c r="K3745" s="13">
        <v>1.4</v>
      </c>
      <c r="L3745" s="13">
        <v>6.0</v>
      </c>
      <c r="M3745" s="11">
        <v>1.0</v>
      </c>
      <c r="N3745" s="14">
        <v>0.69</v>
      </c>
      <c r="O3745" s="13">
        <v>73.6</v>
      </c>
      <c r="P3745" s="13">
        <v>7.0</v>
      </c>
      <c r="Q3745" s="13">
        <v>15.4</v>
      </c>
      <c r="R3745" s="13">
        <v>16.6</v>
      </c>
      <c r="S3745" s="13">
        <v>3.5</v>
      </c>
      <c r="T3745" s="13">
        <v>3.4</v>
      </c>
      <c r="U3745" s="13">
        <v>2.4</v>
      </c>
      <c r="V3745" s="13">
        <v>69.0</v>
      </c>
      <c r="W3745" s="11" t="str">
        <f t="shared" si="1"/>
        <v>Benchmark|Santander|Risk|2025</v>
      </c>
      <c r="X3745" s="15">
        <f>(MAX(0,MIN(1,1-(K3745-scaling_params!$B$2)/(scaling_params!$C$2-scaling_params!$B$2)))+MAX(0,MIN(1,(L3745-scaling_params!$B$3)/(scaling_params!$C$3-scaling_params!$B$3))))/2</f>
        <v>0.6539215686</v>
      </c>
      <c r="Y3745" s="15">
        <f>(MAX(0,MIN(1,(M3745-scaling_params!$B$4)/(scaling_params!$C$4-scaling_params!$B$4)))+MAX(0,MIN(1,(N3745-scaling_params!$B$5)/(scaling_params!$C$5-scaling_params!$B$5))))/2</f>
        <v>0.3785714286</v>
      </c>
      <c r="Z3745" s="15">
        <f>(MAX(0,MIN(1,(O3745-scaling_params!$B$6)/(scaling_params!$C$6-scaling_params!$B$6)))+MAX(0,MIN(1,1-(P3745-scaling_params!$B$7)/(scaling_params!$C$7-scaling_params!$B$7)))+MAX(0,MIN(1,(T3745-scaling_params!$B$11)/(scaling_params!$C$11-scaling_params!$B$11))))/3</f>
        <v>0.659678632</v>
      </c>
      <c r="AA3745" s="15">
        <f>(MAX(0,MIN(1,1-(Q3745-scaling_params!$B$8)/(scaling_params!$C$8-scaling_params!$B$8)))+MAX(0,MIN(1,(R3745-scaling_params!$B$9)/(scaling_params!$C$9-scaling_params!$B$9)))+MAX(0,MIN(1,(S3745-scaling_params!$B$10)/(scaling_params!$C$10-scaling_params!$B$10))))/3</f>
        <v>0.6372718247</v>
      </c>
      <c r="AB3745" s="15">
        <f>(MAX(0,MIN(1,(U3745-scaling_params!$B$12)/(scaling_params!$C$12-scaling_params!$B$12)))+MAX(0,MIN(1,(V3745-scaling_params!$B$13)/(scaling_params!$C$13-scaling_params!$B$13))))/2</f>
        <v>0.5827272727</v>
      </c>
      <c r="AC3745" s="13">
        <f>(scaling_params!$G$2*X3745+scaling_params!$G$3*Y3745+scaling_params!$G$4*Z3745+scaling_params!$G$5*AA3745+scaling_params!$G$6*AB3745)*100</f>
        <v>57.85819922</v>
      </c>
      <c r="AD3745" s="11" t="s">
        <v>684</v>
      </c>
      <c r="AE3745" s="11">
        <f t="shared" si="2"/>
        <v>1</v>
      </c>
    </row>
    <row r="3746" ht="15.75" customHeight="1">
      <c r="A3746" s="11" t="s">
        <v>1059</v>
      </c>
      <c r="B3746" s="11" t="s">
        <v>987</v>
      </c>
      <c r="C3746" s="11" t="s">
        <v>449</v>
      </c>
      <c r="D3746" s="11" t="s">
        <v>181</v>
      </c>
      <c r="E3746" s="12">
        <v>2024.0</v>
      </c>
      <c r="F3746" s="11" t="s">
        <v>171</v>
      </c>
      <c r="G3746" s="11" t="s">
        <v>175</v>
      </c>
      <c r="H3746" s="11">
        <v>1.0</v>
      </c>
      <c r="I3746" s="13">
        <v>8.6</v>
      </c>
      <c r="J3746" s="11">
        <v>0.0</v>
      </c>
      <c r="K3746" s="13">
        <v>1.6</v>
      </c>
      <c r="L3746" s="13">
        <v>7.8</v>
      </c>
      <c r="M3746" s="11">
        <v>9.0</v>
      </c>
      <c r="N3746" s="14">
        <v>0.86</v>
      </c>
      <c r="O3746" s="13">
        <v>70.8</v>
      </c>
      <c r="P3746" s="13">
        <v>5.5</v>
      </c>
      <c r="Q3746" s="13">
        <v>12.6</v>
      </c>
      <c r="R3746" s="13">
        <v>16.6</v>
      </c>
      <c r="S3746" s="13">
        <v>4.7</v>
      </c>
      <c r="T3746" s="13">
        <v>4.4</v>
      </c>
      <c r="U3746" s="13">
        <v>2.8</v>
      </c>
      <c r="V3746" s="13">
        <v>72.7</v>
      </c>
      <c r="W3746" s="11" t="str">
        <f t="shared" si="1"/>
        <v>Benchmark|Santander|Corporate|2024</v>
      </c>
      <c r="X3746" s="15">
        <f>(MAX(0,MIN(1,1-(K3746-scaling_params!$B$2)/(scaling_params!$C$2-scaling_params!$B$2)))+MAX(0,MIN(1,(L3746-scaling_params!$B$3)/(scaling_params!$C$3-scaling_params!$B$3))))/2</f>
        <v>0.7529411765</v>
      </c>
      <c r="Y3746" s="15">
        <f>(MAX(0,MIN(1,(M3746-scaling_params!$B$4)/(scaling_params!$C$4-scaling_params!$B$4)))+MAX(0,MIN(1,(N3746-scaling_params!$B$5)/(scaling_params!$C$5-scaling_params!$B$5))))/2</f>
        <v>0.6291666667</v>
      </c>
      <c r="Z3746" s="15">
        <f>(MAX(0,MIN(1,(O3746-scaling_params!$B$6)/(scaling_params!$C$6-scaling_params!$B$6)))+MAX(0,MIN(1,1-(P3746-scaling_params!$B$7)/(scaling_params!$C$7-scaling_params!$B$7)))+MAX(0,MIN(1,(T3746-scaling_params!$B$11)/(scaling_params!$C$11-scaling_params!$B$11))))/3</f>
        <v>0.8438472419</v>
      </c>
      <c r="AA3746" s="15">
        <f>(MAX(0,MIN(1,1-(Q3746-scaling_params!$B$8)/(scaling_params!$C$8-scaling_params!$B$8)))+MAX(0,MIN(1,(R3746-scaling_params!$B$9)/(scaling_params!$C$9-scaling_params!$B$9)))+MAX(0,MIN(1,(S3746-scaling_params!$B$10)/(scaling_params!$C$10-scaling_params!$B$10))))/3</f>
        <v>0.8609794896</v>
      </c>
      <c r="AB3746" s="15">
        <f>(MAX(0,MIN(1,(U3746-scaling_params!$B$12)/(scaling_params!$C$12-scaling_params!$B$12)))+MAX(0,MIN(1,(V3746-scaling_params!$B$13)/(scaling_params!$C$13-scaling_params!$B$13))))/2</f>
        <v>0.7163636364</v>
      </c>
      <c r="AC3746" s="13">
        <f>(scaling_params!$G$2*X3746+scaling_params!$G$3*Y3746+scaling_params!$G$4*Z3746+scaling_params!$G$5*AA3746+scaling_params!$G$6*AB3746)*100</f>
        <v>75.91627442</v>
      </c>
      <c r="AD3746" s="11" t="s">
        <v>684</v>
      </c>
      <c r="AE3746" s="11">
        <f t="shared" si="2"/>
        <v>1</v>
      </c>
    </row>
    <row r="3747" ht="15.75" customHeight="1">
      <c r="A3747" s="11" t="s">
        <v>1059</v>
      </c>
      <c r="B3747" s="11" t="s">
        <v>987</v>
      </c>
      <c r="C3747" s="11" t="s">
        <v>449</v>
      </c>
      <c r="D3747" s="11" t="s">
        <v>181</v>
      </c>
      <c r="E3747" s="12">
        <v>2025.0</v>
      </c>
      <c r="F3747" s="11" t="s">
        <v>171</v>
      </c>
      <c r="G3747" s="11" t="s">
        <v>175</v>
      </c>
      <c r="H3747" s="11">
        <v>1.0</v>
      </c>
      <c r="I3747" s="13">
        <v>8.3</v>
      </c>
      <c r="J3747" s="11">
        <v>0.0</v>
      </c>
      <c r="K3747" s="13">
        <v>1.7</v>
      </c>
      <c r="L3747" s="13">
        <v>7.4</v>
      </c>
      <c r="M3747" s="11">
        <v>14.0</v>
      </c>
      <c r="N3747" s="14">
        <v>0.93</v>
      </c>
      <c r="O3747" s="13">
        <v>75.5</v>
      </c>
      <c r="P3747" s="13">
        <v>7.7</v>
      </c>
      <c r="Q3747" s="13">
        <v>12.3</v>
      </c>
      <c r="R3747" s="13">
        <v>15.9</v>
      </c>
      <c r="S3747" s="13">
        <v>4.0</v>
      </c>
      <c r="T3747" s="13">
        <v>4.0</v>
      </c>
      <c r="U3747" s="13">
        <v>2.3</v>
      </c>
      <c r="V3747" s="13">
        <v>75.0</v>
      </c>
      <c r="W3747" s="11" t="str">
        <f t="shared" si="1"/>
        <v>Benchmark|Santander|Corporate|2025</v>
      </c>
      <c r="X3747" s="15">
        <f>(MAX(0,MIN(1,1-(K3747-scaling_params!$B$2)/(scaling_params!$C$2-scaling_params!$B$2)))+MAX(0,MIN(1,(L3747-scaling_params!$B$3)/(scaling_params!$C$3-scaling_params!$B$3))))/2</f>
        <v>0.7068627451</v>
      </c>
      <c r="Y3747" s="15">
        <f>(MAX(0,MIN(1,(M3747-scaling_params!$B$4)/(scaling_params!$C$4-scaling_params!$B$4)))+MAX(0,MIN(1,(N3747-scaling_params!$B$5)/(scaling_params!$C$5-scaling_params!$B$5))))/2</f>
        <v>0.7404761905</v>
      </c>
      <c r="Z3747" s="15">
        <f>(MAX(0,MIN(1,(O3747-scaling_params!$B$6)/(scaling_params!$C$6-scaling_params!$B$6)))+MAX(0,MIN(1,1-(P3747-scaling_params!$B$7)/(scaling_params!$C$7-scaling_params!$B$7)))+MAX(0,MIN(1,(T3747-scaling_params!$B$11)/(scaling_params!$C$11-scaling_params!$B$11))))/3</f>
        <v>0.6851115613</v>
      </c>
      <c r="AA3747" s="15">
        <f>(MAX(0,MIN(1,1-(Q3747-scaling_params!$B$8)/(scaling_params!$C$8-scaling_params!$B$8)))+MAX(0,MIN(1,(R3747-scaling_params!$B$9)/(scaling_params!$C$9-scaling_params!$B$9)))+MAX(0,MIN(1,(S3747-scaling_params!$B$10)/(scaling_params!$C$10-scaling_params!$B$10))))/3</f>
        <v>0.77417981</v>
      </c>
      <c r="AB3747" s="15">
        <f>(MAX(0,MIN(1,(U3747-scaling_params!$B$12)/(scaling_params!$C$12-scaling_params!$B$12)))+MAX(0,MIN(1,(V3747-scaling_params!$B$13)/(scaling_params!$C$13-scaling_params!$B$13))))/2</f>
        <v>0.6122727273</v>
      </c>
      <c r="AC3747" s="13">
        <f>(scaling_params!$G$2*X3747+scaling_params!$G$3*Y3747+scaling_params!$G$4*Z3747+scaling_params!$G$5*AA3747+scaling_params!$G$6*AB3747)*100</f>
        <v>70.96296952</v>
      </c>
      <c r="AD3747" s="11" t="s">
        <v>684</v>
      </c>
      <c r="AE3747" s="11">
        <f t="shared" si="2"/>
        <v>1</v>
      </c>
    </row>
    <row r="3748" ht="15.75" customHeight="1">
      <c r="A3748" s="11" t="s">
        <v>1060</v>
      </c>
      <c r="B3748" s="11" t="s">
        <v>987</v>
      </c>
      <c r="C3748" s="11" t="s">
        <v>449</v>
      </c>
      <c r="D3748" s="11" t="s">
        <v>165</v>
      </c>
      <c r="E3748" s="12">
        <v>2024.0</v>
      </c>
      <c r="F3748" s="11" t="s">
        <v>166</v>
      </c>
      <c r="G3748" s="11" t="s">
        <v>172</v>
      </c>
      <c r="H3748" s="11">
        <v>3.0</v>
      </c>
      <c r="I3748" s="13">
        <v>8.6</v>
      </c>
      <c r="J3748" s="11">
        <v>0.0</v>
      </c>
      <c r="K3748" s="13">
        <v>1.7</v>
      </c>
      <c r="L3748" s="13">
        <v>6.9</v>
      </c>
      <c r="M3748" s="11">
        <v>37.0</v>
      </c>
      <c r="N3748" s="14">
        <v>0.81</v>
      </c>
      <c r="O3748" s="13">
        <v>73.2</v>
      </c>
      <c r="P3748" s="13">
        <v>8.0</v>
      </c>
      <c r="Q3748" s="13">
        <v>15.9</v>
      </c>
      <c r="R3748" s="13">
        <v>14.5</v>
      </c>
      <c r="S3748" s="13">
        <v>3.9</v>
      </c>
      <c r="T3748" s="13">
        <v>4.1</v>
      </c>
      <c r="U3748" s="13">
        <v>1.9</v>
      </c>
      <c r="V3748" s="13">
        <v>77.9</v>
      </c>
      <c r="W3748" s="11" t="str">
        <f t="shared" si="1"/>
        <v>Benchmark|Santander|Operations|2024</v>
      </c>
      <c r="X3748" s="15">
        <f>(MAX(0,MIN(1,1-(K3748-scaling_params!$B$2)/(scaling_params!$C$2-scaling_params!$B$2)))+MAX(0,MIN(1,(L3748-scaling_params!$B$3)/(scaling_params!$C$3-scaling_params!$B$3))))/2</f>
        <v>0.6700980392</v>
      </c>
      <c r="Y3748" s="15">
        <f>(MAX(0,MIN(1,(M3748-scaling_params!$B$4)/(scaling_params!$C$4-scaling_params!$B$4)))+MAX(0,MIN(1,(N3748-scaling_params!$B$5)/(scaling_params!$C$5-scaling_params!$B$5))))/2</f>
        <v>0.7</v>
      </c>
      <c r="Z3748" s="15">
        <f>(MAX(0,MIN(1,(O3748-scaling_params!$B$6)/(scaling_params!$C$6-scaling_params!$B$6)))+MAX(0,MIN(1,1-(P3748-scaling_params!$B$7)/(scaling_params!$C$7-scaling_params!$B$7)))+MAX(0,MIN(1,(T3748-scaling_params!$B$11)/(scaling_params!$C$11-scaling_params!$B$11))))/3</f>
        <v>0.6296545485</v>
      </c>
      <c r="AA3748" s="15">
        <f>(MAX(0,MIN(1,1-(Q3748-scaling_params!$B$8)/(scaling_params!$C$8-scaling_params!$B$8)))+MAX(0,MIN(1,(R3748-scaling_params!$B$9)/(scaling_params!$C$9-scaling_params!$B$9)))+MAX(0,MIN(1,(S3748-scaling_params!$B$10)/(scaling_params!$C$10-scaling_params!$B$10))))/3</f>
        <v>0.5689405221</v>
      </c>
      <c r="AB3748" s="15">
        <f>(MAX(0,MIN(1,(U3748-scaling_params!$B$12)/(scaling_params!$C$12-scaling_params!$B$12)))+MAX(0,MIN(1,(V3748-scaling_params!$B$13)/(scaling_params!$C$13-scaling_params!$B$13))))/2</f>
        <v>0.5386363636</v>
      </c>
      <c r="AC3748" s="13">
        <f>(scaling_params!$G$2*X3748+scaling_params!$G$3*Y3748+scaling_params!$G$4*Z3748+scaling_params!$G$5*AA3748+scaling_params!$G$6*AB3748)*100</f>
        <v>63.36344809</v>
      </c>
      <c r="AD3748" s="11" t="s">
        <v>684</v>
      </c>
      <c r="AE3748" s="11">
        <f t="shared" si="2"/>
        <v>1</v>
      </c>
    </row>
    <row r="3749" ht="15.75" customHeight="1">
      <c r="A3749" s="11" t="s">
        <v>1060</v>
      </c>
      <c r="B3749" s="11" t="s">
        <v>987</v>
      </c>
      <c r="C3749" s="11" t="s">
        <v>449</v>
      </c>
      <c r="D3749" s="11" t="s">
        <v>165</v>
      </c>
      <c r="E3749" s="12">
        <v>2025.0</v>
      </c>
      <c r="F3749" s="11" t="s">
        <v>166</v>
      </c>
      <c r="G3749" s="11" t="s">
        <v>172</v>
      </c>
      <c r="H3749" s="11">
        <v>3.0</v>
      </c>
      <c r="I3749" s="13">
        <v>8.3</v>
      </c>
      <c r="J3749" s="11">
        <v>0.0</v>
      </c>
      <c r="K3749" s="13">
        <v>2.2</v>
      </c>
      <c r="L3749" s="13">
        <v>8.6</v>
      </c>
      <c r="M3749" s="11">
        <v>24.0</v>
      </c>
      <c r="N3749" s="14">
        <v>0.81</v>
      </c>
      <c r="O3749" s="13">
        <v>75.7</v>
      </c>
      <c r="P3749" s="13">
        <v>6.8</v>
      </c>
      <c r="Q3749" s="13">
        <v>14.0</v>
      </c>
      <c r="R3749" s="13">
        <v>13.8</v>
      </c>
      <c r="S3749" s="13">
        <v>4.2</v>
      </c>
      <c r="T3749" s="13">
        <v>3.7</v>
      </c>
      <c r="U3749" s="13">
        <v>3.0</v>
      </c>
      <c r="V3749" s="13">
        <v>82.8</v>
      </c>
      <c r="W3749" s="11" t="str">
        <f t="shared" si="1"/>
        <v>Benchmark|Santander|Operations|2025</v>
      </c>
      <c r="X3749" s="15">
        <f>(MAX(0,MIN(1,1-(K3749-scaling_params!$B$2)/(scaling_params!$C$2-scaling_params!$B$2)))+MAX(0,MIN(1,(L3749-scaling_params!$B$3)/(scaling_params!$C$3-scaling_params!$B$3))))/2</f>
        <v>0.7117647059</v>
      </c>
      <c r="Y3749" s="15">
        <f>(MAX(0,MIN(1,(M3749-scaling_params!$B$4)/(scaling_params!$C$4-scaling_params!$B$4)))+MAX(0,MIN(1,(N3749-scaling_params!$B$5)/(scaling_params!$C$5-scaling_params!$B$5))))/2</f>
        <v>0.6380952381</v>
      </c>
      <c r="Z3749" s="15">
        <f>(MAX(0,MIN(1,(O3749-scaling_params!$B$6)/(scaling_params!$C$6-scaling_params!$B$6)))+MAX(0,MIN(1,1-(P3749-scaling_params!$B$7)/(scaling_params!$C$7-scaling_params!$B$7)))+MAX(0,MIN(1,(T3749-scaling_params!$B$11)/(scaling_params!$C$11-scaling_params!$B$11))))/3</f>
        <v>0.7409215439</v>
      </c>
      <c r="AA3749" s="15">
        <f>(MAX(0,MIN(1,1-(Q3749-scaling_params!$B$8)/(scaling_params!$C$8-scaling_params!$B$8)))+MAX(0,MIN(1,(R3749-scaling_params!$B$9)/(scaling_params!$C$9-scaling_params!$B$9)))+MAX(0,MIN(1,(S3749-scaling_params!$B$10)/(scaling_params!$C$10-scaling_params!$B$10))))/3</f>
        <v>0.6407861188</v>
      </c>
      <c r="AB3749" s="15">
        <f>(MAX(0,MIN(1,(U3749-scaling_params!$B$12)/(scaling_params!$C$12-scaling_params!$B$12)))+MAX(0,MIN(1,(V3749-scaling_params!$B$13)/(scaling_params!$C$13-scaling_params!$B$13))))/2</f>
        <v>0.8581818182</v>
      </c>
      <c r="AC3749" s="13">
        <f>(scaling_params!$G$2*X3749+scaling_params!$G$3*Y3749+scaling_params!$G$4*Z3749+scaling_params!$G$5*AA3749+scaling_params!$G$6*AB3749)*100</f>
        <v>70.53774611</v>
      </c>
      <c r="AD3749" s="11" t="s">
        <v>684</v>
      </c>
      <c r="AE3749" s="11">
        <f t="shared" si="2"/>
        <v>1</v>
      </c>
    </row>
    <row r="3750" ht="15.75" customHeight="1">
      <c r="A3750" s="11" t="s">
        <v>1061</v>
      </c>
      <c r="B3750" s="11" t="s">
        <v>987</v>
      </c>
      <c r="C3750" s="11" t="s">
        <v>449</v>
      </c>
      <c r="D3750" s="11" t="s">
        <v>165</v>
      </c>
      <c r="E3750" s="12">
        <v>2024.0</v>
      </c>
      <c r="F3750" s="11" t="s">
        <v>166</v>
      </c>
      <c r="G3750" s="11" t="s">
        <v>184</v>
      </c>
      <c r="H3750" s="11">
        <v>2.0</v>
      </c>
      <c r="I3750" s="13">
        <v>8.6</v>
      </c>
      <c r="J3750" s="11">
        <v>1.0</v>
      </c>
      <c r="K3750" s="13">
        <v>1.7</v>
      </c>
      <c r="L3750" s="13">
        <v>4.9</v>
      </c>
      <c r="M3750" s="11">
        <v>-2.0</v>
      </c>
      <c r="N3750" s="14">
        <v>0.69</v>
      </c>
      <c r="O3750" s="13">
        <v>73.2</v>
      </c>
      <c r="P3750" s="13">
        <v>8.0</v>
      </c>
      <c r="Q3750" s="13">
        <v>15.9</v>
      </c>
      <c r="R3750" s="13">
        <v>14.5</v>
      </c>
      <c r="S3750" s="13">
        <v>3.5</v>
      </c>
      <c r="T3750" s="13">
        <v>3.1</v>
      </c>
      <c r="U3750" s="13">
        <v>1.9</v>
      </c>
      <c r="V3750" s="13">
        <v>67.5</v>
      </c>
      <c r="W3750" s="11" t="str">
        <f t="shared" si="1"/>
        <v>Benchmark|Santander|Operations|2024</v>
      </c>
      <c r="X3750" s="15">
        <f>(MAX(0,MIN(1,1-(K3750-scaling_params!$B$2)/(scaling_params!$C$2-scaling_params!$B$2)))+MAX(0,MIN(1,(L3750-scaling_params!$B$3)/(scaling_params!$C$3-scaling_params!$B$3))))/2</f>
        <v>0.5230392157</v>
      </c>
      <c r="Y3750" s="15">
        <f>(MAX(0,MIN(1,(M3750-scaling_params!$B$4)/(scaling_params!$C$4-scaling_params!$B$4)))+MAX(0,MIN(1,(N3750-scaling_params!$B$5)/(scaling_params!$C$5-scaling_params!$B$5))))/2</f>
        <v>0.3642857143</v>
      </c>
      <c r="Z3750" s="15">
        <f>(MAX(0,MIN(1,(O3750-scaling_params!$B$6)/(scaling_params!$C$6-scaling_params!$B$6)))+MAX(0,MIN(1,1-(P3750-scaling_params!$B$7)/(scaling_params!$C$7-scaling_params!$B$7)))+MAX(0,MIN(1,(T3750-scaling_params!$B$11)/(scaling_params!$C$11-scaling_params!$B$11))))/3</f>
        <v>0.5344164532</v>
      </c>
      <c r="AA3750" s="15">
        <f>(MAX(0,MIN(1,1-(Q3750-scaling_params!$B$8)/(scaling_params!$C$8-scaling_params!$B$8)))+MAX(0,MIN(1,(R3750-scaling_params!$B$9)/(scaling_params!$C$9-scaling_params!$B$9)))+MAX(0,MIN(1,(S3750-scaling_params!$B$10)/(scaling_params!$C$10-scaling_params!$B$10))))/3</f>
        <v>0.5297248358</v>
      </c>
      <c r="AB3750" s="15">
        <f>(MAX(0,MIN(1,(U3750-scaling_params!$B$12)/(scaling_params!$C$12-scaling_params!$B$12)))+MAX(0,MIN(1,(V3750-scaling_params!$B$13)/(scaling_params!$C$13-scaling_params!$B$13))))/2</f>
        <v>0.4440909091</v>
      </c>
      <c r="AC3750" s="13">
        <f>(scaling_params!$G$2*X3750+scaling_params!$G$3*Y3750+scaling_params!$G$4*Z3750+scaling_params!$G$5*AA3750+scaling_params!$G$6*AB3750)*100</f>
        <v>47.97435234</v>
      </c>
      <c r="AD3750" s="11" t="s">
        <v>684</v>
      </c>
      <c r="AE3750" s="11">
        <f t="shared" si="2"/>
        <v>1</v>
      </c>
    </row>
    <row r="3751" ht="15.75" customHeight="1">
      <c r="A3751" s="11" t="s">
        <v>1061</v>
      </c>
      <c r="B3751" s="11" t="s">
        <v>987</v>
      </c>
      <c r="C3751" s="11" t="s">
        <v>449</v>
      </c>
      <c r="D3751" s="11" t="s">
        <v>165</v>
      </c>
      <c r="E3751" s="12">
        <v>2025.0</v>
      </c>
      <c r="F3751" s="11" t="s">
        <v>166</v>
      </c>
      <c r="G3751" s="11" t="s">
        <v>184</v>
      </c>
      <c r="H3751" s="11">
        <v>2.0</v>
      </c>
      <c r="I3751" s="13">
        <v>8.3</v>
      </c>
      <c r="J3751" s="11">
        <v>0.0</v>
      </c>
      <c r="K3751" s="13">
        <v>2.2</v>
      </c>
      <c r="L3751" s="13">
        <v>5.8</v>
      </c>
      <c r="M3751" s="11">
        <v>12.0</v>
      </c>
      <c r="N3751" s="14">
        <v>0.79</v>
      </c>
      <c r="O3751" s="13">
        <v>75.7</v>
      </c>
      <c r="P3751" s="13">
        <v>6.8</v>
      </c>
      <c r="Q3751" s="13">
        <v>14.0</v>
      </c>
      <c r="R3751" s="13">
        <v>13.8</v>
      </c>
      <c r="S3751" s="13">
        <v>3.5</v>
      </c>
      <c r="T3751" s="13">
        <v>2.6</v>
      </c>
      <c r="U3751" s="13">
        <v>3.0</v>
      </c>
      <c r="V3751" s="13">
        <v>66.2</v>
      </c>
      <c r="W3751" s="11" t="str">
        <f t="shared" si="1"/>
        <v>Benchmark|Santander|Operations|2025</v>
      </c>
      <c r="X3751" s="15">
        <f>(MAX(0,MIN(1,1-(K3751-scaling_params!$B$2)/(scaling_params!$C$2-scaling_params!$B$2)))+MAX(0,MIN(1,(L3751-scaling_params!$B$3)/(scaling_params!$C$3-scaling_params!$B$3))))/2</f>
        <v>0.5058823529</v>
      </c>
      <c r="Y3751" s="15">
        <f>(MAX(0,MIN(1,(M3751-scaling_params!$B$4)/(scaling_params!$C$4-scaling_params!$B$4)))+MAX(0,MIN(1,(N3751-scaling_params!$B$5)/(scaling_params!$C$5-scaling_params!$B$5))))/2</f>
        <v>0.555952381</v>
      </c>
      <c r="Z3751" s="15">
        <f>(MAX(0,MIN(1,(O3751-scaling_params!$B$6)/(scaling_params!$C$6-scaling_params!$B$6)))+MAX(0,MIN(1,1-(P3751-scaling_params!$B$7)/(scaling_params!$C$7-scaling_params!$B$7)))+MAX(0,MIN(1,(T3751-scaling_params!$B$11)/(scaling_params!$C$11-scaling_params!$B$11))))/3</f>
        <v>0.6361596391</v>
      </c>
      <c r="AA3751" s="15">
        <f>(MAX(0,MIN(1,1-(Q3751-scaling_params!$B$8)/(scaling_params!$C$8-scaling_params!$B$8)))+MAX(0,MIN(1,(R3751-scaling_params!$B$9)/(scaling_params!$C$9-scaling_params!$B$9)))+MAX(0,MIN(1,(S3751-scaling_params!$B$10)/(scaling_params!$C$10-scaling_params!$B$10))))/3</f>
        <v>0.5721586678</v>
      </c>
      <c r="AB3751" s="15">
        <f>(MAX(0,MIN(1,(U3751-scaling_params!$B$12)/(scaling_params!$C$12-scaling_params!$B$12)))+MAX(0,MIN(1,(V3751-scaling_params!$B$13)/(scaling_params!$C$13-scaling_params!$B$13))))/2</f>
        <v>0.7072727273</v>
      </c>
      <c r="AC3751" s="13">
        <f>(scaling_params!$G$2*X3751+scaling_params!$G$3*Y3751+scaling_params!$G$4*Z3751+scaling_params!$G$5*AA3751+scaling_params!$G$6*AB3751)*100</f>
        <v>58.3186785</v>
      </c>
      <c r="AD3751" s="11" t="s">
        <v>684</v>
      </c>
      <c r="AE3751" s="11">
        <f t="shared" si="2"/>
        <v>1</v>
      </c>
    </row>
    <row r="3752" ht="15.75" customHeight="1">
      <c r="A3752" s="11" t="s">
        <v>1062</v>
      </c>
      <c r="B3752" s="11" t="s">
        <v>987</v>
      </c>
      <c r="C3752" s="11" t="s">
        <v>449</v>
      </c>
      <c r="D3752" s="11" t="s">
        <v>181</v>
      </c>
      <c r="E3752" s="12">
        <v>2024.0</v>
      </c>
      <c r="F3752" s="11" t="s">
        <v>171</v>
      </c>
      <c r="G3752" s="11" t="s">
        <v>175</v>
      </c>
      <c r="H3752" s="11">
        <v>4.0</v>
      </c>
      <c r="I3752" s="13">
        <v>8.6</v>
      </c>
      <c r="J3752" s="11">
        <v>0.0</v>
      </c>
      <c r="K3752" s="13">
        <v>1.6</v>
      </c>
      <c r="L3752" s="13">
        <v>7.2</v>
      </c>
      <c r="M3752" s="11">
        <v>19.0</v>
      </c>
      <c r="N3752" s="14">
        <v>0.8</v>
      </c>
      <c r="O3752" s="13">
        <v>70.8</v>
      </c>
      <c r="P3752" s="13">
        <v>5.5</v>
      </c>
      <c r="Q3752" s="13">
        <v>12.6</v>
      </c>
      <c r="R3752" s="13">
        <v>16.6</v>
      </c>
      <c r="S3752" s="13">
        <v>3.8</v>
      </c>
      <c r="T3752" s="13">
        <v>4.1</v>
      </c>
      <c r="U3752" s="13">
        <v>2.8</v>
      </c>
      <c r="V3752" s="13">
        <v>69.0</v>
      </c>
      <c r="W3752" s="11" t="str">
        <f t="shared" si="1"/>
        <v>Benchmark|Santander|Corporate|2024</v>
      </c>
      <c r="X3752" s="15">
        <f>(MAX(0,MIN(1,1-(K3752-scaling_params!$B$2)/(scaling_params!$C$2-scaling_params!$B$2)))+MAX(0,MIN(1,(L3752-scaling_params!$B$3)/(scaling_params!$C$3-scaling_params!$B$3))))/2</f>
        <v>0.7088235294</v>
      </c>
      <c r="Y3752" s="15">
        <f>(MAX(0,MIN(1,(M3752-scaling_params!$B$4)/(scaling_params!$C$4-scaling_params!$B$4)))+MAX(0,MIN(1,(N3752-scaling_params!$B$5)/(scaling_params!$C$5-scaling_params!$B$5))))/2</f>
        <v>0.6017857143</v>
      </c>
      <c r="Z3752" s="15">
        <f>(MAX(0,MIN(1,(O3752-scaling_params!$B$6)/(scaling_params!$C$6-scaling_params!$B$6)))+MAX(0,MIN(1,1-(P3752-scaling_params!$B$7)/(scaling_params!$C$7-scaling_params!$B$7)))+MAX(0,MIN(1,(T3752-scaling_params!$B$11)/(scaling_params!$C$11-scaling_params!$B$11))))/3</f>
        <v>0.8152758133</v>
      </c>
      <c r="AA3752" s="15">
        <f>(MAX(0,MIN(1,1-(Q3752-scaling_params!$B$8)/(scaling_params!$C$8-scaling_params!$B$8)))+MAX(0,MIN(1,(R3752-scaling_params!$B$9)/(scaling_params!$C$9-scaling_params!$B$9)))+MAX(0,MIN(1,(S3752-scaling_params!$B$10)/(scaling_params!$C$10-scaling_params!$B$10))))/3</f>
        <v>0.7727441955</v>
      </c>
      <c r="AB3752" s="15">
        <f>(MAX(0,MIN(1,(U3752-scaling_params!$B$12)/(scaling_params!$C$12-scaling_params!$B$12)))+MAX(0,MIN(1,(V3752-scaling_params!$B$13)/(scaling_params!$C$13-scaling_params!$B$13))))/2</f>
        <v>0.6827272727</v>
      </c>
      <c r="AC3752" s="13">
        <f>(scaling_params!$G$2*X3752+scaling_params!$G$3*Y3752+scaling_params!$G$4*Z3752+scaling_params!$G$5*AA3752+scaling_params!$G$6*AB3752)*100</f>
        <v>71.6147785</v>
      </c>
      <c r="AD3752" s="11" t="s">
        <v>684</v>
      </c>
      <c r="AE3752" s="11">
        <f t="shared" si="2"/>
        <v>1</v>
      </c>
    </row>
    <row r="3753" ht="15.75" customHeight="1">
      <c r="A3753" s="11" t="s">
        <v>1062</v>
      </c>
      <c r="B3753" s="11" t="s">
        <v>987</v>
      </c>
      <c r="C3753" s="11" t="s">
        <v>449</v>
      </c>
      <c r="D3753" s="11" t="s">
        <v>181</v>
      </c>
      <c r="E3753" s="12">
        <v>2025.0</v>
      </c>
      <c r="F3753" s="11" t="s">
        <v>171</v>
      </c>
      <c r="G3753" s="11" t="s">
        <v>175</v>
      </c>
      <c r="H3753" s="11">
        <v>4.0</v>
      </c>
      <c r="I3753" s="13">
        <v>8.3</v>
      </c>
      <c r="J3753" s="11">
        <v>0.0</v>
      </c>
      <c r="K3753" s="13">
        <v>1.7</v>
      </c>
      <c r="L3753" s="13">
        <v>5.9</v>
      </c>
      <c r="M3753" s="11">
        <v>3.0</v>
      </c>
      <c r="N3753" s="14">
        <v>0.84</v>
      </c>
      <c r="O3753" s="13">
        <v>75.5</v>
      </c>
      <c r="P3753" s="13">
        <v>7.7</v>
      </c>
      <c r="Q3753" s="13">
        <v>12.3</v>
      </c>
      <c r="R3753" s="13">
        <v>15.9</v>
      </c>
      <c r="S3753" s="13">
        <v>3.4</v>
      </c>
      <c r="T3753" s="13">
        <v>3.5</v>
      </c>
      <c r="U3753" s="13">
        <v>2.3</v>
      </c>
      <c r="V3753" s="13">
        <v>85.1</v>
      </c>
      <c r="W3753" s="11" t="str">
        <f t="shared" si="1"/>
        <v>Benchmark|Santander|Corporate|2025</v>
      </c>
      <c r="X3753" s="15">
        <f>(MAX(0,MIN(1,1-(K3753-scaling_params!$B$2)/(scaling_params!$C$2-scaling_params!$B$2)))+MAX(0,MIN(1,(L3753-scaling_params!$B$3)/(scaling_params!$C$3-scaling_params!$B$3))))/2</f>
        <v>0.5965686275</v>
      </c>
      <c r="Y3753" s="15">
        <f>(MAX(0,MIN(1,(M3753-scaling_params!$B$4)/(scaling_params!$C$4-scaling_params!$B$4)))+MAX(0,MIN(1,(N3753-scaling_params!$B$5)/(scaling_params!$C$5-scaling_params!$B$5))))/2</f>
        <v>0.5755952381</v>
      </c>
      <c r="Z3753" s="15">
        <f>(MAX(0,MIN(1,(O3753-scaling_params!$B$6)/(scaling_params!$C$6-scaling_params!$B$6)))+MAX(0,MIN(1,1-(P3753-scaling_params!$B$7)/(scaling_params!$C$7-scaling_params!$B$7)))+MAX(0,MIN(1,(T3753-scaling_params!$B$11)/(scaling_params!$C$11-scaling_params!$B$11))))/3</f>
        <v>0.6374925137</v>
      </c>
      <c r="AA3753" s="15">
        <f>(MAX(0,MIN(1,1-(Q3753-scaling_params!$B$8)/(scaling_params!$C$8-scaling_params!$B$8)))+MAX(0,MIN(1,(R3753-scaling_params!$B$9)/(scaling_params!$C$9-scaling_params!$B$9)))+MAX(0,MIN(1,(S3753-scaling_params!$B$10)/(scaling_params!$C$10-scaling_params!$B$10))))/3</f>
        <v>0.7153562806</v>
      </c>
      <c r="AB3753" s="15">
        <f>(MAX(0,MIN(1,(U3753-scaling_params!$B$12)/(scaling_params!$C$12-scaling_params!$B$12)))+MAX(0,MIN(1,(V3753-scaling_params!$B$13)/(scaling_params!$C$13-scaling_params!$B$13))))/2</f>
        <v>0.7040909091</v>
      </c>
      <c r="AC3753" s="13">
        <f>(scaling_params!$G$2*X3753+scaling_params!$G$3*Y3753+scaling_params!$G$4*Z3753+scaling_params!$G$5*AA3753+scaling_params!$G$6*AB3753)*100</f>
        <v>63.42546818</v>
      </c>
      <c r="AD3753" s="11" t="s">
        <v>684</v>
      </c>
      <c r="AE3753" s="11">
        <f t="shared" si="2"/>
        <v>1</v>
      </c>
    </row>
    <row r="3754" ht="15.75" customHeight="1">
      <c r="A3754" s="11" t="s">
        <v>1063</v>
      </c>
      <c r="B3754" s="11" t="s">
        <v>987</v>
      </c>
      <c r="C3754" s="11" t="s">
        <v>449</v>
      </c>
      <c r="D3754" s="11" t="s">
        <v>177</v>
      </c>
      <c r="E3754" s="12">
        <v>2024.0</v>
      </c>
      <c r="F3754" s="11" t="s">
        <v>171</v>
      </c>
      <c r="G3754" s="11" t="s">
        <v>175</v>
      </c>
      <c r="H3754" s="11">
        <v>3.0</v>
      </c>
      <c r="I3754" s="13">
        <v>8.6</v>
      </c>
      <c r="J3754" s="11">
        <v>0.0</v>
      </c>
      <c r="K3754" s="13">
        <v>1.1</v>
      </c>
      <c r="L3754" s="13">
        <v>7.2</v>
      </c>
      <c r="M3754" s="11">
        <v>52.0</v>
      </c>
      <c r="N3754" s="14">
        <v>0.81</v>
      </c>
      <c r="O3754" s="13">
        <v>76.8</v>
      </c>
      <c r="P3754" s="13">
        <v>6.3</v>
      </c>
      <c r="Q3754" s="13">
        <v>14.5</v>
      </c>
      <c r="R3754" s="13">
        <v>14.7</v>
      </c>
      <c r="S3754" s="13">
        <v>4.3</v>
      </c>
      <c r="T3754" s="13">
        <v>4.4</v>
      </c>
      <c r="U3754" s="13">
        <v>2.7</v>
      </c>
      <c r="V3754" s="13">
        <v>76.2</v>
      </c>
      <c r="W3754" s="11" t="str">
        <f t="shared" si="1"/>
        <v>Benchmark|Santander|Retail|2024</v>
      </c>
      <c r="X3754" s="15">
        <f>(MAX(0,MIN(1,1-(K3754-scaling_params!$B$2)/(scaling_params!$C$2-scaling_params!$B$2)))+MAX(0,MIN(1,(L3754-scaling_params!$B$3)/(scaling_params!$C$3-scaling_params!$B$3))))/2</f>
        <v>0.7921568627</v>
      </c>
      <c r="Y3754" s="15">
        <f>(MAX(0,MIN(1,(M3754-scaling_params!$B$4)/(scaling_params!$C$4-scaling_params!$B$4)))+MAX(0,MIN(1,(N3754-scaling_params!$B$5)/(scaling_params!$C$5-scaling_params!$B$5))))/2</f>
        <v>0.7714285714</v>
      </c>
      <c r="Z3754" s="15">
        <f>(MAX(0,MIN(1,(O3754-scaling_params!$B$6)/(scaling_params!$C$6-scaling_params!$B$6)))+MAX(0,MIN(1,1-(P3754-scaling_params!$B$7)/(scaling_params!$C$7-scaling_params!$B$7)))+MAX(0,MIN(1,(T3754-scaling_params!$B$11)/(scaling_params!$C$11-scaling_params!$B$11))))/3</f>
        <v>0.8707850708</v>
      </c>
      <c r="AA3754" s="15">
        <f>(MAX(0,MIN(1,1-(Q3754-scaling_params!$B$8)/(scaling_params!$C$8-scaling_params!$B$8)))+MAX(0,MIN(1,(R3754-scaling_params!$B$9)/(scaling_params!$C$9-scaling_params!$B$9)))+MAX(0,MIN(1,(S3754-scaling_params!$B$10)/(scaling_params!$C$10-scaling_params!$B$10))))/3</f>
        <v>0.66962533</v>
      </c>
      <c r="AB3754" s="15">
        <f>(MAX(0,MIN(1,(U3754-scaling_params!$B$12)/(scaling_params!$C$12-scaling_params!$B$12)))+MAX(0,MIN(1,(V3754-scaling_params!$B$13)/(scaling_params!$C$13-scaling_params!$B$13))))/2</f>
        <v>0.7231818182</v>
      </c>
      <c r="AC3754" s="13">
        <f>(scaling_params!$G$2*X3754+scaling_params!$G$3*Y3754+scaling_params!$G$4*Z3754+scaling_params!$G$5*AA3754+scaling_params!$G$6*AB3754)*100</f>
        <v>77.52665813</v>
      </c>
      <c r="AD3754" s="11" t="s">
        <v>684</v>
      </c>
      <c r="AE3754" s="11">
        <f t="shared" si="2"/>
        <v>1</v>
      </c>
    </row>
    <row r="3755" ht="15.75" customHeight="1">
      <c r="A3755" s="11" t="s">
        <v>1063</v>
      </c>
      <c r="B3755" s="11" t="s">
        <v>987</v>
      </c>
      <c r="C3755" s="11" t="s">
        <v>449</v>
      </c>
      <c r="D3755" s="11" t="s">
        <v>177</v>
      </c>
      <c r="E3755" s="12">
        <v>2025.0</v>
      </c>
      <c r="F3755" s="11" t="s">
        <v>171</v>
      </c>
      <c r="G3755" s="11" t="s">
        <v>175</v>
      </c>
      <c r="H3755" s="11">
        <v>3.0</v>
      </c>
      <c r="I3755" s="13">
        <v>8.3</v>
      </c>
      <c r="J3755" s="11">
        <v>0.0</v>
      </c>
      <c r="K3755" s="13">
        <v>1.3</v>
      </c>
      <c r="L3755" s="13">
        <v>6.6</v>
      </c>
      <c r="M3755" s="11">
        <v>19.0</v>
      </c>
      <c r="N3755" s="14">
        <v>0.81</v>
      </c>
      <c r="O3755" s="13">
        <v>76.6</v>
      </c>
      <c r="P3755" s="13">
        <v>7.2</v>
      </c>
      <c r="Q3755" s="13">
        <v>11.6</v>
      </c>
      <c r="R3755" s="13">
        <v>14.3</v>
      </c>
      <c r="S3755" s="13">
        <v>3.8</v>
      </c>
      <c r="T3755" s="13">
        <v>3.3</v>
      </c>
      <c r="U3755" s="13">
        <v>2.6</v>
      </c>
      <c r="V3755" s="13">
        <v>84.2</v>
      </c>
      <c r="W3755" s="11" t="str">
        <f t="shared" si="1"/>
        <v>Benchmark|Santander|Retail|2025</v>
      </c>
      <c r="X3755" s="15">
        <f>(MAX(0,MIN(1,1-(K3755-scaling_params!$B$2)/(scaling_params!$C$2-scaling_params!$B$2)))+MAX(0,MIN(1,(L3755-scaling_params!$B$3)/(scaling_params!$C$3-scaling_params!$B$3))))/2</f>
        <v>0.7147058824</v>
      </c>
      <c r="Y3755" s="15">
        <f>(MAX(0,MIN(1,(M3755-scaling_params!$B$4)/(scaling_params!$C$4-scaling_params!$B$4)))+MAX(0,MIN(1,(N3755-scaling_params!$B$5)/(scaling_params!$C$5-scaling_params!$B$5))))/2</f>
        <v>0.6142857143</v>
      </c>
      <c r="Z3755" s="15">
        <f>(MAX(0,MIN(1,(O3755-scaling_params!$B$6)/(scaling_params!$C$6-scaling_params!$B$6)))+MAX(0,MIN(1,1-(P3755-scaling_params!$B$7)/(scaling_params!$C$7-scaling_params!$B$7)))+MAX(0,MIN(1,(T3755-scaling_params!$B$11)/(scaling_params!$C$11-scaling_params!$B$11))))/3</f>
        <v>0.6816417549</v>
      </c>
      <c r="AA3755" s="15">
        <f>(MAX(0,MIN(1,1-(Q3755-scaling_params!$B$8)/(scaling_params!$C$8-scaling_params!$B$8)))+MAX(0,MIN(1,(R3755-scaling_params!$B$9)/(scaling_params!$C$9-scaling_params!$B$9)))+MAX(0,MIN(1,(S3755-scaling_params!$B$10)/(scaling_params!$C$10-scaling_params!$B$10))))/3</f>
        <v>0.7135765699</v>
      </c>
      <c r="AB3755" s="15">
        <f>(MAX(0,MIN(1,(U3755-scaling_params!$B$12)/(scaling_params!$C$12-scaling_params!$B$12)))+MAX(0,MIN(1,(V3755-scaling_params!$B$13)/(scaling_params!$C$13-scaling_params!$B$13))))/2</f>
        <v>0.7709090909</v>
      </c>
      <c r="AC3755" s="13">
        <f>(scaling_params!$G$2*X3755+scaling_params!$G$3*Y3755+scaling_params!$G$4*Z3755+scaling_params!$G$5*AA3755+scaling_params!$G$6*AB3755)*100</f>
        <v>68.90555866</v>
      </c>
      <c r="AD3755" s="11" t="s">
        <v>684</v>
      </c>
      <c r="AE3755" s="11">
        <f t="shared" si="2"/>
        <v>1</v>
      </c>
    </row>
    <row r="3756" ht="15.75" customHeight="1">
      <c r="A3756" s="11" t="s">
        <v>1064</v>
      </c>
      <c r="B3756" s="11" t="s">
        <v>987</v>
      </c>
      <c r="C3756" s="11" t="s">
        <v>449</v>
      </c>
      <c r="D3756" s="11" t="s">
        <v>181</v>
      </c>
      <c r="E3756" s="12">
        <v>2024.0</v>
      </c>
      <c r="F3756" s="11" t="s">
        <v>166</v>
      </c>
      <c r="G3756" s="11" t="s">
        <v>172</v>
      </c>
      <c r="H3756" s="11">
        <v>4.0</v>
      </c>
      <c r="I3756" s="13">
        <v>8.6</v>
      </c>
      <c r="J3756" s="11">
        <v>0.0</v>
      </c>
      <c r="K3756" s="13">
        <v>1.6</v>
      </c>
      <c r="L3756" s="13">
        <v>7.7</v>
      </c>
      <c r="M3756" s="11">
        <v>52.0</v>
      </c>
      <c r="N3756" s="14">
        <v>0.89</v>
      </c>
      <c r="O3756" s="13">
        <v>70.8</v>
      </c>
      <c r="P3756" s="13">
        <v>5.5</v>
      </c>
      <c r="Q3756" s="13">
        <v>12.6</v>
      </c>
      <c r="R3756" s="13">
        <v>16.6</v>
      </c>
      <c r="S3756" s="13">
        <v>4.3</v>
      </c>
      <c r="T3756" s="13">
        <v>5.0</v>
      </c>
      <c r="U3756" s="13">
        <v>2.8</v>
      </c>
      <c r="V3756" s="13">
        <v>82.2</v>
      </c>
      <c r="W3756" s="11" t="str">
        <f t="shared" si="1"/>
        <v>Benchmark|Santander|Corporate|2024</v>
      </c>
      <c r="X3756" s="15">
        <f>(MAX(0,MIN(1,1-(K3756-scaling_params!$B$2)/(scaling_params!$C$2-scaling_params!$B$2)))+MAX(0,MIN(1,(L3756-scaling_params!$B$3)/(scaling_params!$C$3-scaling_params!$B$3))))/2</f>
        <v>0.7455882353</v>
      </c>
      <c r="Y3756" s="15">
        <f>(MAX(0,MIN(1,(M3756-scaling_params!$B$4)/(scaling_params!$C$4-scaling_params!$B$4)))+MAX(0,MIN(1,(N3756-scaling_params!$B$5)/(scaling_params!$C$5-scaling_params!$B$5))))/2</f>
        <v>0.8714285714</v>
      </c>
      <c r="Z3756" s="15">
        <f>(MAX(0,MIN(1,(O3756-scaling_params!$B$6)/(scaling_params!$C$6-scaling_params!$B$6)))+MAX(0,MIN(1,1-(P3756-scaling_params!$B$7)/(scaling_params!$C$7-scaling_params!$B$7)))+MAX(0,MIN(1,(T3756-scaling_params!$B$11)/(scaling_params!$C$11-scaling_params!$B$11))))/3</f>
        <v>0.900990099</v>
      </c>
      <c r="AA3756" s="15">
        <f>(MAX(0,MIN(1,1-(Q3756-scaling_params!$B$8)/(scaling_params!$C$8-scaling_params!$B$8)))+MAX(0,MIN(1,(R3756-scaling_params!$B$9)/(scaling_params!$C$9-scaling_params!$B$9)))+MAX(0,MIN(1,(S3756-scaling_params!$B$10)/(scaling_params!$C$10-scaling_params!$B$10))))/3</f>
        <v>0.8217638033</v>
      </c>
      <c r="AB3756" s="15">
        <f>(MAX(0,MIN(1,(U3756-scaling_params!$B$12)/(scaling_params!$C$12-scaling_params!$B$12)))+MAX(0,MIN(1,(V3756-scaling_params!$B$13)/(scaling_params!$C$13-scaling_params!$B$13))))/2</f>
        <v>0.8027272727</v>
      </c>
      <c r="AC3756" s="13">
        <f>(scaling_params!$G$2*X3756+scaling_params!$G$3*Y3756+scaling_params!$G$4*Z3756+scaling_params!$G$5*AA3756+scaling_params!$G$6*AB3756)*100</f>
        <v>83.10838704</v>
      </c>
      <c r="AD3756" s="11" t="s">
        <v>684</v>
      </c>
      <c r="AE3756" s="11">
        <f t="shared" si="2"/>
        <v>1</v>
      </c>
    </row>
    <row r="3757" ht="15.75" customHeight="1">
      <c r="A3757" s="11" t="s">
        <v>1064</v>
      </c>
      <c r="B3757" s="11" t="s">
        <v>987</v>
      </c>
      <c r="C3757" s="11" t="s">
        <v>449</v>
      </c>
      <c r="D3757" s="11" t="s">
        <v>181</v>
      </c>
      <c r="E3757" s="12">
        <v>2025.0</v>
      </c>
      <c r="F3757" s="11" t="s">
        <v>166</v>
      </c>
      <c r="G3757" s="11" t="s">
        <v>172</v>
      </c>
      <c r="H3757" s="11">
        <v>4.0</v>
      </c>
      <c r="I3757" s="13">
        <v>8.3</v>
      </c>
      <c r="J3757" s="11">
        <v>0.0</v>
      </c>
      <c r="K3757" s="13">
        <v>1.7</v>
      </c>
      <c r="L3757" s="13">
        <v>7.7</v>
      </c>
      <c r="M3757" s="11">
        <v>37.0</v>
      </c>
      <c r="N3757" s="14">
        <v>0.85</v>
      </c>
      <c r="O3757" s="13">
        <v>75.5</v>
      </c>
      <c r="P3757" s="13">
        <v>7.7</v>
      </c>
      <c r="Q3757" s="13">
        <v>12.3</v>
      </c>
      <c r="R3757" s="13">
        <v>15.9</v>
      </c>
      <c r="S3757" s="13">
        <v>4.4</v>
      </c>
      <c r="T3757" s="13">
        <v>4.4</v>
      </c>
      <c r="U3757" s="13">
        <v>2.3</v>
      </c>
      <c r="V3757" s="13">
        <v>81.2</v>
      </c>
      <c r="W3757" s="11" t="str">
        <f t="shared" si="1"/>
        <v>Benchmark|Santander|Corporate|2025</v>
      </c>
      <c r="X3757" s="15">
        <f>(MAX(0,MIN(1,1-(K3757-scaling_params!$B$2)/(scaling_params!$C$2-scaling_params!$B$2)))+MAX(0,MIN(1,(L3757-scaling_params!$B$3)/(scaling_params!$C$3-scaling_params!$B$3))))/2</f>
        <v>0.7289215686</v>
      </c>
      <c r="Y3757" s="15">
        <f>(MAX(0,MIN(1,(M3757-scaling_params!$B$4)/(scaling_params!$C$4-scaling_params!$B$4)))+MAX(0,MIN(1,(N3757-scaling_params!$B$5)/(scaling_params!$C$5-scaling_params!$B$5))))/2</f>
        <v>0.75</v>
      </c>
      <c r="Z3757" s="15">
        <f>(MAX(0,MIN(1,(O3757-scaling_params!$B$6)/(scaling_params!$C$6-scaling_params!$B$6)))+MAX(0,MIN(1,1-(P3757-scaling_params!$B$7)/(scaling_params!$C$7-scaling_params!$B$7)))+MAX(0,MIN(1,(T3757-scaling_params!$B$11)/(scaling_params!$C$11-scaling_params!$B$11))))/3</f>
        <v>0.7232067994</v>
      </c>
      <c r="AA3757" s="15">
        <f>(MAX(0,MIN(1,1-(Q3757-scaling_params!$B$8)/(scaling_params!$C$8-scaling_params!$B$8)))+MAX(0,MIN(1,(R3757-scaling_params!$B$9)/(scaling_params!$C$9-scaling_params!$B$9)))+MAX(0,MIN(1,(S3757-scaling_params!$B$10)/(scaling_params!$C$10-scaling_params!$B$10))))/3</f>
        <v>0.8133954963</v>
      </c>
      <c r="AB3757" s="15">
        <f>(MAX(0,MIN(1,(U3757-scaling_params!$B$12)/(scaling_params!$C$12-scaling_params!$B$12)))+MAX(0,MIN(1,(V3757-scaling_params!$B$13)/(scaling_params!$C$13-scaling_params!$B$13))))/2</f>
        <v>0.6686363636</v>
      </c>
      <c r="AC3757" s="13">
        <f>(scaling_params!$G$2*X3757+scaling_params!$G$3*Y3757+scaling_params!$G$4*Z3757+scaling_params!$G$5*AA3757+scaling_params!$G$6*AB3757)*100</f>
        <v>73.95568648</v>
      </c>
      <c r="AD3757" s="11" t="s">
        <v>684</v>
      </c>
      <c r="AE3757" s="11">
        <f t="shared" si="2"/>
        <v>1</v>
      </c>
    </row>
    <row r="3758" ht="15.75" customHeight="1">
      <c r="A3758" s="11" t="s">
        <v>1065</v>
      </c>
      <c r="B3758" s="11" t="s">
        <v>987</v>
      </c>
      <c r="C3758" s="11" t="s">
        <v>449</v>
      </c>
      <c r="D3758" s="11" t="s">
        <v>177</v>
      </c>
      <c r="E3758" s="12">
        <v>2024.0</v>
      </c>
      <c r="F3758" s="11" t="s">
        <v>171</v>
      </c>
      <c r="G3758" s="11" t="s">
        <v>184</v>
      </c>
      <c r="H3758" s="11">
        <v>1.0</v>
      </c>
      <c r="I3758" s="13">
        <v>8.6</v>
      </c>
      <c r="J3758" s="11">
        <v>0.0</v>
      </c>
      <c r="K3758" s="13">
        <v>1.1</v>
      </c>
      <c r="L3758" s="13">
        <v>7.0</v>
      </c>
      <c r="M3758" s="11">
        <v>44.0</v>
      </c>
      <c r="N3758" s="14">
        <v>0.87</v>
      </c>
      <c r="O3758" s="13">
        <v>76.8</v>
      </c>
      <c r="P3758" s="13">
        <v>6.3</v>
      </c>
      <c r="Q3758" s="13">
        <v>14.5</v>
      </c>
      <c r="R3758" s="13">
        <v>14.7</v>
      </c>
      <c r="S3758" s="13">
        <v>4.5</v>
      </c>
      <c r="T3758" s="13">
        <v>4.0</v>
      </c>
      <c r="U3758" s="13">
        <v>2.7</v>
      </c>
      <c r="V3758" s="13">
        <v>79.2</v>
      </c>
      <c r="W3758" s="11" t="str">
        <f t="shared" si="1"/>
        <v>Benchmark|Santander|Retail|2024</v>
      </c>
      <c r="X3758" s="15">
        <f>(MAX(0,MIN(1,1-(K3758-scaling_params!$B$2)/(scaling_params!$C$2-scaling_params!$B$2)))+MAX(0,MIN(1,(L3758-scaling_params!$B$3)/(scaling_params!$C$3-scaling_params!$B$3))))/2</f>
        <v>0.7774509804</v>
      </c>
      <c r="Y3758" s="15">
        <f>(MAX(0,MIN(1,(M3758-scaling_params!$B$4)/(scaling_params!$C$4-scaling_params!$B$4)))+MAX(0,MIN(1,(N3758-scaling_params!$B$5)/(scaling_params!$C$5-scaling_params!$B$5))))/2</f>
        <v>0.8083333333</v>
      </c>
      <c r="Z3758" s="15">
        <f>(MAX(0,MIN(1,(O3758-scaling_params!$B$6)/(scaling_params!$C$6-scaling_params!$B$6)))+MAX(0,MIN(1,1-(P3758-scaling_params!$B$7)/(scaling_params!$C$7-scaling_params!$B$7)))+MAX(0,MIN(1,(T3758-scaling_params!$B$11)/(scaling_params!$C$11-scaling_params!$B$11))))/3</f>
        <v>0.8326898327</v>
      </c>
      <c r="AA3758" s="15">
        <f>(MAX(0,MIN(1,1-(Q3758-scaling_params!$B$8)/(scaling_params!$C$8-scaling_params!$B$8)))+MAX(0,MIN(1,(R3758-scaling_params!$B$9)/(scaling_params!$C$9-scaling_params!$B$9)))+MAX(0,MIN(1,(S3758-scaling_params!$B$10)/(scaling_params!$C$10-scaling_params!$B$10))))/3</f>
        <v>0.6892331731</v>
      </c>
      <c r="AB3758" s="15">
        <f>(MAX(0,MIN(1,(U3758-scaling_params!$B$12)/(scaling_params!$C$12-scaling_params!$B$12)))+MAX(0,MIN(1,(V3758-scaling_params!$B$13)/(scaling_params!$C$13-scaling_params!$B$13))))/2</f>
        <v>0.7504545455</v>
      </c>
      <c r="AC3758" s="13">
        <f>(scaling_params!$G$2*X3758+scaling_params!$G$3*Y3758+scaling_params!$G$4*Z3758+scaling_params!$G$5*AA3758+scaling_params!$G$6*AB3758)*100</f>
        <v>77.82000992</v>
      </c>
      <c r="AD3758" s="11" t="s">
        <v>684</v>
      </c>
      <c r="AE3758" s="11">
        <f t="shared" si="2"/>
        <v>1</v>
      </c>
    </row>
    <row r="3759" ht="15.75" customHeight="1">
      <c r="A3759" s="11" t="s">
        <v>1065</v>
      </c>
      <c r="B3759" s="11" t="s">
        <v>987</v>
      </c>
      <c r="C3759" s="11" t="s">
        <v>449</v>
      </c>
      <c r="D3759" s="11" t="s">
        <v>177</v>
      </c>
      <c r="E3759" s="12">
        <v>2025.0</v>
      </c>
      <c r="F3759" s="11" t="s">
        <v>171</v>
      </c>
      <c r="G3759" s="11" t="s">
        <v>184</v>
      </c>
      <c r="H3759" s="11">
        <v>1.0</v>
      </c>
      <c r="I3759" s="13">
        <v>8.3</v>
      </c>
      <c r="J3759" s="11">
        <v>0.0</v>
      </c>
      <c r="K3759" s="13">
        <v>1.3</v>
      </c>
      <c r="L3759" s="13">
        <v>8.7</v>
      </c>
      <c r="M3759" s="11">
        <v>7.0</v>
      </c>
      <c r="N3759" s="14">
        <v>0.79</v>
      </c>
      <c r="O3759" s="13">
        <v>76.6</v>
      </c>
      <c r="P3759" s="13">
        <v>7.2</v>
      </c>
      <c r="Q3759" s="13">
        <v>11.6</v>
      </c>
      <c r="R3759" s="13">
        <v>14.3</v>
      </c>
      <c r="S3759" s="13">
        <v>4.7</v>
      </c>
      <c r="T3759" s="13">
        <v>4.3</v>
      </c>
      <c r="U3759" s="13">
        <v>2.6</v>
      </c>
      <c r="V3759" s="13">
        <v>80.7</v>
      </c>
      <c r="W3759" s="11" t="str">
        <f t="shared" si="1"/>
        <v>Benchmark|Santander|Retail|2025</v>
      </c>
      <c r="X3759" s="15">
        <f>(MAX(0,MIN(1,1-(K3759-scaling_params!$B$2)/(scaling_params!$C$2-scaling_params!$B$2)))+MAX(0,MIN(1,(L3759-scaling_params!$B$3)/(scaling_params!$C$3-scaling_params!$B$3))))/2</f>
        <v>0.8691176471</v>
      </c>
      <c r="Y3759" s="15">
        <f>(MAX(0,MIN(1,(M3759-scaling_params!$B$4)/(scaling_params!$C$4-scaling_params!$B$4)))+MAX(0,MIN(1,(N3759-scaling_params!$B$5)/(scaling_params!$C$5-scaling_params!$B$5))))/2</f>
        <v>0.5321428571</v>
      </c>
      <c r="Z3759" s="15">
        <f>(MAX(0,MIN(1,(O3759-scaling_params!$B$6)/(scaling_params!$C$6-scaling_params!$B$6)))+MAX(0,MIN(1,1-(P3759-scaling_params!$B$7)/(scaling_params!$C$7-scaling_params!$B$7)))+MAX(0,MIN(1,(T3759-scaling_params!$B$11)/(scaling_params!$C$11-scaling_params!$B$11))))/3</f>
        <v>0.7768798501</v>
      </c>
      <c r="AA3759" s="15">
        <f>(MAX(0,MIN(1,1-(Q3759-scaling_params!$B$8)/(scaling_params!$C$8-scaling_params!$B$8)))+MAX(0,MIN(1,(R3759-scaling_params!$B$9)/(scaling_params!$C$9-scaling_params!$B$9)))+MAX(0,MIN(1,(S3759-scaling_params!$B$10)/(scaling_params!$C$10-scaling_params!$B$10))))/3</f>
        <v>0.801811864</v>
      </c>
      <c r="AB3759" s="15">
        <f>(MAX(0,MIN(1,(U3759-scaling_params!$B$12)/(scaling_params!$C$12-scaling_params!$B$12)))+MAX(0,MIN(1,(V3759-scaling_params!$B$13)/(scaling_params!$C$13-scaling_params!$B$13))))/2</f>
        <v>0.7390909091</v>
      </c>
      <c r="AC3759" s="13">
        <f>(scaling_params!$G$2*X3759+scaling_params!$G$3*Y3759+scaling_params!$G$4*Z3759+scaling_params!$G$5*AA3759+scaling_params!$G$6*AB3759)*100</f>
        <v>74.01945986</v>
      </c>
      <c r="AD3759" s="11" t="s">
        <v>684</v>
      </c>
      <c r="AE3759" s="11">
        <f t="shared" si="2"/>
        <v>1</v>
      </c>
    </row>
    <row r="3760" ht="15.75" customHeight="1">
      <c r="A3760" s="11" t="s">
        <v>1066</v>
      </c>
      <c r="B3760" s="11" t="s">
        <v>987</v>
      </c>
      <c r="C3760" s="11" t="s">
        <v>449</v>
      </c>
      <c r="D3760" s="11" t="s">
        <v>177</v>
      </c>
      <c r="E3760" s="12">
        <v>2024.0</v>
      </c>
      <c r="F3760" s="11" t="s">
        <v>171</v>
      </c>
      <c r="G3760" s="11" t="s">
        <v>175</v>
      </c>
      <c r="H3760" s="11">
        <v>4.0</v>
      </c>
      <c r="I3760" s="13">
        <v>8.6</v>
      </c>
      <c r="J3760" s="11">
        <v>0.0</v>
      </c>
      <c r="K3760" s="13">
        <v>1.1</v>
      </c>
      <c r="L3760" s="13">
        <v>5.6</v>
      </c>
      <c r="M3760" s="11">
        <v>-6.0</v>
      </c>
      <c r="N3760" s="14">
        <v>0.75</v>
      </c>
      <c r="O3760" s="13">
        <v>76.8</v>
      </c>
      <c r="P3760" s="13">
        <v>6.3</v>
      </c>
      <c r="Q3760" s="13">
        <v>14.5</v>
      </c>
      <c r="R3760" s="13">
        <v>14.7</v>
      </c>
      <c r="S3760" s="13">
        <v>3.3</v>
      </c>
      <c r="T3760" s="13">
        <v>2.7</v>
      </c>
      <c r="U3760" s="13">
        <v>2.7</v>
      </c>
      <c r="V3760" s="13">
        <v>72.6</v>
      </c>
      <c r="W3760" s="11" t="str">
        <f t="shared" si="1"/>
        <v>Benchmark|Santander|Retail|2024</v>
      </c>
      <c r="X3760" s="15">
        <f>(MAX(0,MIN(1,1-(K3760-scaling_params!$B$2)/(scaling_params!$C$2-scaling_params!$B$2)))+MAX(0,MIN(1,(L3760-scaling_params!$B$3)/(scaling_params!$C$3-scaling_params!$B$3))))/2</f>
        <v>0.6745098039</v>
      </c>
      <c r="Y3760" s="15">
        <f>(MAX(0,MIN(1,(M3760-scaling_params!$B$4)/(scaling_params!$C$4-scaling_params!$B$4)))+MAX(0,MIN(1,(N3760-scaling_params!$B$5)/(scaling_params!$C$5-scaling_params!$B$5))))/2</f>
        <v>0.4202380952</v>
      </c>
      <c r="Z3760" s="15">
        <f>(MAX(0,MIN(1,(O3760-scaling_params!$B$6)/(scaling_params!$C$6-scaling_params!$B$6)))+MAX(0,MIN(1,1-(P3760-scaling_params!$B$7)/(scaling_params!$C$7-scaling_params!$B$7)))+MAX(0,MIN(1,(T3760-scaling_params!$B$11)/(scaling_params!$C$11-scaling_params!$B$11))))/3</f>
        <v>0.7088803089</v>
      </c>
      <c r="AA3760" s="15">
        <f>(MAX(0,MIN(1,1-(Q3760-scaling_params!$B$8)/(scaling_params!$C$8-scaling_params!$B$8)))+MAX(0,MIN(1,(R3760-scaling_params!$B$9)/(scaling_params!$C$9-scaling_params!$B$9)))+MAX(0,MIN(1,(S3760-scaling_params!$B$10)/(scaling_params!$C$10-scaling_params!$B$10))))/3</f>
        <v>0.5715861143</v>
      </c>
      <c r="AB3760" s="15">
        <f>(MAX(0,MIN(1,(U3760-scaling_params!$B$12)/(scaling_params!$C$12-scaling_params!$B$12)))+MAX(0,MIN(1,(V3760-scaling_params!$B$13)/(scaling_params!$C$13-scaling_params!$B$13))))/2</f>
        <v>0.6904545455</v>
      </c>
      <c r="AC3760" s="13">
        <f>(scaling_params!$G$2*X3760+scaling_params!$G$3*Y3760+scaling_params!$G$4*Z3760+scaling_params!$G$5*AA3760+scaling_params!$G$6*AB3760)*100</f>
        <v>60.59254214</v>
      </c>
      <c r="AD3760" s="11" t="s">
        <v>684</v>
      </c>
      <c r="AE3760" s="11">
        <f t="shared" si="2"/>
        <v>1</v>
      </c>
    </row>
    <row r="3761" ht="15.75" customHeight="1">
      <c r="A3761" s="11" t="s">
        <v>1066</v>
      </c>
      <c r="B3761" s="11" t="s">
        <v>987</v>
      </c>
      <c r="C3761" s="11" t="s">
        <v>449</v>
      </c>
      <c r="D3761" s="11" t="s">
        <v>177</v>
      </c>
      <c r="E3761" s="12">
        <v>2025.0</v>
      </c>
      <c r="F3761" s="11" t="s">
        <v>171</v>
      </c>
      <c r="G3761" s="11" t="s">
        <v>175</v>
      </c>
      <c r="H3761" s="11">
        <v>4.0</v>
      </c>
      <c r="I3761" s="13">
        <v>8.3</v>
      </c>
      <c r="J3761" s="11">
        <v>1.0</v>
      </c>
      <c r="K3761" s="13">
        <v>1.3</v>
      </c>
      <c r="L3761" s="13">
        <v>7.2</v>
      </c>
      <c r="M3761" s="11">
        <v>7.0</v>
      </c>
      <c r="N3761" s="14">
        <v>0.76</v>
      </c>
      <c r="O3761" s="13">
        <v>76.6</v>
      </c>
      <c r="P3761" s="13">
        <v>7.2</v>
      </c>
      <c r="Q3761" s="13">
        <v>11.6</v>
      </c>
      <c r="R3761" s="13">
        <v>14.3</v>
      </c>
      <c r="S3761" s="13">
        <v>3.2</v>
      </c>
      <c r="T3761" s="13">
        <v>3.4</v>
      </c>
      <c r="U3761" s="13">
        <v>2.6</v>
      </c>
      <c r="V3761" s="13">
        <v>68.1</v>
      </c>
      <c r="W3761" s="11" t="str">
        <f t="shared" si="1"/>
        <v>Benchmark|Santander|Retail|2025</v>
      </c>
      <c r="X3761" s="15">
        <f>(MAX(0,MIN(1,1-(K3761-scaling_params!$B$2)/(scaling_params!$C$2-scaling_params!$B$2)))+MAX(0,MIN(1,(L3761-scaling_params!$B$3)/(scaling_params!$C$3-scaling_params!$B$3))))/2</f>
        <v>0.7588235294</v>
      </c>
      <c r="Y3761" s="15">
        <f>(MAX(0,MIN(1,(M3761-scaling_params!$B$4)/(scaling_params!$C$4-scaling_params!$B$4)))+MAX(0,MIN(1,(N3761-scaling_params!$B$5)/(scaling_params!$C$5-scaling_params!$B$5))))/2</f>
        <v>0.4946428571</v>
      </c>
      <c r="Z3761" s="15">
        <f>(MAX(0,MIN(1,(O3761-scaling_params!$B$6)/(scaling_params!$C$6-scaling_params!$B$6)))+MAX(0,MIN(1,1-(P3761-scaling_params!$B$7)/(scaling_params!$C$7-scaling_params!$B$7)))+MAX(0,MIN(1,(T3761-scaling_params!$B$11)/(scaling_params!$C$11-scaling_params!$B$11))))/3</f>
        <v>0.6911655644</v>
      </c>
      <c r="AA3761" s="15">
        <f>(MAX(0,MIN(1,1-(Q3761-scaling_params!$B$8)/(scaling_params!$C$8-scaling_params!$B$8)))+MAX(0,MIN(1,(R3761-scaling_params!$B$9)/(scaling_params!$C$9-scaling_params!$B$9)))+MAX(0,MIN(1,(S3761-scaling_params!$B$10)/(scaling_params!$C$10-scaling_params!$B$10))))/3</f>
        <v>0.6547530405</v>
      </c>
      <c r="AB3761" s="15">
        <f>(MAX(0,MIN(1,(U3761-scaling_params!$B$12)/(scaling_params!$C$12-scaling_params!$B$12)))+MAX(0,MIN(1,(V3761-scaling_params!$B$13)/(scaling_params!$C$13-scaling_params!$B$13))))/2</f>
        <v>0.6245454545</v>
      </c>
      <c r="AC3761" s="13">
        <f>(scaling_params!$G$2*X3761+scaling_params!$G$3*Y3761+scaling_params!$G$4*Z3761+scaling_params!$G$5*AA3761+scaling_params!$G$6*AB3761)*100</f>
        <v>64.59214072</v>
      </c>
      <c r="AD3761" s="11" t="s">
        <v>684</v>
      </c>
      <c r="AE3761" s="11">
        <f t="shared" si="2"/>
        <v>1</v>
      </c>
    </row>
    <row r="3762" ht="15.75" customHeight="1">
      <c r="A3762" s="11" t="s">
        <v>1067</v>
      </c>
      <c r="B3762" s="11" t="s">
        <v>987</v>
      </c>
      <c r="C3762" s="11" t="s">
        <v>449</v>
      </c>
      <c r="D3762" s="11" t="s">
        <v>170</v>
      </c>
      <c r="E3762" s="12">
        <v>2024.0</v>
      </c>
      <c r="F3762" s="11" t="s">
        <v>166</v>
      </c>
      <c r="G3762" s="11" t="s">
        <v>172</v>
      </c>
      <c r="H3762" s="11">
        <v>3.0</v>
      </c>
      <c r="I3762" s="13">
        <v>8.6</v>
      </c>
      <c r="J3762" s="11">
        <v>0.0</v>
      </c>
      <c r="K3762" s="13">
        <v>2.9</v>
      </c>
      <c r="L3762" s="13">
        <v>8.1</v>
      </c>
      <c r="M3762" s="11">
        <v>9.0</v>
      </c>
      <c r="N3762" s="14">
        <v>0.72</v>
      </c>
      <c r="O3762" s="13">
        <v>74.8</v>
      </c>
      <c r="P3762" s="13">
        <v>6.3</v>
      </c>
      <c r="Q3762" s="13">
        <v>12.8</v>
      </c>
      <c r="R3762" s="13">
        <v>15.4</v>
      </c>
      <c r="S3762" s="13">
        <v>4.0</v>
      </c>
      <c r="T3762" s="13">
        <v>3.4</v>
      </c>
      <c r="U3762" s="13">
        <v>2.1</v>
      </c>
      <c r="V3762" s="13">
        <v>79.9</v>
      </c>
      <c r="W3762" s="11" t="str">
        <f t="shared" si="1"/>
        <v>Benchmark|Santander|Risk|2024</v>
      </c>
      <c r="X3762" s="15">
        <f>(MAX(0,MIN(1,1-(K3762-scaling_params!$B$2)/(scaling_params!$C$2-scaling_params!$B$2)))+MAX(0,MIN(1,(L3762-scaling_params!$B$3)/(scaling_params!$C$3-scaling_params!$B$3))))/2</f>
        <v>0.5583333333</v>
      </c>
      <c r="Y3762" s="15">
        <f>(MAX(0,MIN(1,(M3762-scaling_params!$B$4)/(scaling_params!$C$4-scaling_params!$B$4)))+MAX(0,MIN(1,(N3762-scaling_params!$B$5)/(scaling_params!$C$5-scaling_params!$B$5))))/2</f>
        <v>0.4541666667</v>
      </c>
      <c r="Z3762" s="15">
        <f>(MAX(0,MIN(1,(O3762-scaling_params!$B$6)/(scaling_params!$C$6-scaling_params!$B$6)))+MAX(0,MIN(1,1-(P3762-scaling_params!$B$7)/(scaling_params!$C$7-scaling_params!$B$7)))+MAX(0,MIN(1,(T3762-scaling_params!$B$11)/(scaling_params!$C$11-scaling_params!$B$11))))/3</f>
        <v>0.7425436752</v>
      </c>
      <c r="AA3762" s="15">
        <f>(MAX(0,MIN(1,1-(Q3762-scaling_params!$B$8)/(scaling_params!$C$8-scaling_params!$B$8)))+MAX(0,MIN(1,(R3762-scaling_params!$B$9)/(scaling_params!$C$9-scaling_params!$B$9)))+MAX(0,MIN(1,(S3762-scaling_params!$B$10)/(scaling_params!$C$10-scaling_params!$B$10))))/3</f>
        <v>0.7341433697</v>
      </c>
      <c r="AB3762" s="15">
        <f>(MAX(0,MIN(1,(U3762-scaling_params!$B$12)/(scaling_params!$C$12-scaling_params!$B$12)))+MAX(0,MIN(1,(V3762-scaling_params!$B$13)/(scaling_params!$C$13-scaling_params!$B$13))))/2</f>
        <v>0.6068181818</v>
      </c>
      <c r="AC3762" s="13">
        <f>(scaling_params!$G$2*X3762+scaling_params!$G$3*Y3762+scaling_params!$G$4*Z3762+scaling_params!$G$5*AA3762+scaling_params!$G$6*AB3762)*100</f>
        <v>61.32490422</v>
      </c>
      <c r="AD3762" s="11" t="s">
        <v>684</v>
      </c>
      <c r="AE3762" s="11">
        <f t="shared" si="2"/>
        <v>1</v>
      </c>
    </row>
    <row r="3763" ht="15.75" customHeight="1">
      <c r="A3763" s="11" t="s">
        <v>1067</v>
      </c>
      <c r="B3763" s="11" t="s">
        <v>987</v>
      </c>
      <c r="C3763" s="11" t="s">
        <v>449</v>
      </c>
      <c r="D3763" s="11" t="s">
        <v>170</v>
      </c>
      <c r="E3763" s="12">
        <v>2025.0</v>
      </c>
      <c r="F3763" s="11" t="s">
        <v>166</v>
      </c>
      <c r="G3763" s="11" t="s">
        <v>172</v>
      </c>
      <c r="H3763" s="11">
        <v>3.0</v>
      </c>
      <c r="I3763" s="13">
        <v>8.3</v>
      </c>
      <c r="J3763" s="11">
        <v>0.0</v>
      </c>
      <c r="K3763" s="13">
        <v>1.4</v>
      </c>
      <c r="L3763" s="13">
        <v>7.3</v>
      </c>
      <c r="M3763" s="11">
        <v>37.0</v>
      </c>
      <c r="N3763" s="14">
        <v>0.86</v>
      </c>
      <c r="O3763" s="13">
        <v>73.6</v>
      </c>
      <c r="P3763" s="13">
        <v>7.0</v>
      </c>
      <c r="Q3763" s="13">
        <v>15.4</v>
      </c>
      <c r="R3763" s="13">
        <v>16.6</v>
      </c>
      <c r="S3763" s="13">
        <v>3.8</v>
      </c>
      <c r="T3763" s="13">
        <v>3.7</v>
      </c>
      <c r="U3763" s="13">
        <v>2.4</v>
      </c>
      <c r="V3763" s="13">
        <v>70.3</v>
      </c>
      <c r="W3763" s="11" t="str">
        <f t="shared" si="1"/>
        <v>Benchmark|Santander|Risk|2025</v>
      </c>
      <c r="X3763" s="15">
        <f>(MAX(0,MIN(1,1-(K3763-scaling_params!$B$2)/(scaling_params!$C$2-scaling_params!$B$2)))+MAX(0,MIN(1,(L3763-scaling_params!$B$3)/(scaling_params!$C$3-scaling_params!$B$3))))/2</f>
        <v>0.7495098039</v>
      </c>
      <c r="Y3763" s="15">
        <f>(MAX(0,MIN(1,(M3763-scaling_params!$B$4)/(scaling_params!$C$4-scaling_params!$B$4)))+MAX(0,MIN(1,(N3763-scaling_params!$B$5)/(scaling_params!$C$5-scaling_params!$B$5))))/2</f>
        <v>0.7625</v>
      </c>
      <c r="Z3763" s="15">
        <f>(MAX(0,MIN(1,(O3763-scaling_params!$B$6)/(scaling_params!$C$6-scaling_params!$B$6)))+MAX(0,MIN(1,1-(P3763-scaling_params!$B$7)/(scaling_params!$C$7-scaling_params!$B$7)))+MAX(0,MIN(1,(T3763-scaling_params!$B$11)/(scaling_params!$C$11-scaling_params!$B$11))))/3</f>
        <v>0.6882500605</v>
      </c>
      <c r="AA3763" s="15">
        <f>(MAX(0,MIN(1,1-(Q3763-scaling_params!$B$8)/(scaling_params!$C$8-scaling_params!$B$8)))+MAX(0,MIN(1,(R3763-scaling_params!$B$9)/(scaling_params!$C$9-scaling_params!$B$9)))+MAX(0,MIN(1,(S3763-scaling_params!$B$10)/(scaling_params!$C$10-scaling_params!$B$10))))/3</f>
        <v>0.6666835894</v>
      </c>
      <c r="AB3763" s="15">
        <f>(MAX(0,MIN(1,(U3763-scaling_params!$B$12)/(scaling_params!$C$12-scaling_params!$B$12)))+MAX(0,MIN(1,(V3763-scaling_params!$B$13)/(scaling_params!$C$13-scaling_params!$B$13))))/2</f>
        <v>0.5945454545</v>
      </c>
      <c r="AC3763" s="13">
        <f>(scaling_params!$G$2*X3763+scaling_params!$G$3*Y3763+scaling_params!$G$4*Z3763+scaling_params!$G$5*AA3763+scaling_params!$G$6*AB3763)*100</f>
        <v>70.45537435</v>
      </c>
      <c r="AD3763" s="11" t="s">
        <v>684</v>
      </c>
      <c r="AE3763" s="11">
        <f t="shared" si="2"/>
        <v>1</v>
      </c>
    </row>
    <row r="3764" ht="15.75" customHeight="1">
      <c r="A3764" s="11" t="s">
        <v>1068</v>
      </c>
      <c r="B3764" s="11" t="s">
        <v>987</v>
      </c>
      <c r="C3764" s="11" t="s">
        <v>610</v>
      </c>
      <c r="D3764" s="11" t="s">
        <v>174</v>
      </c>
      <c r="E3764" s="12">
        <v>2024.0</v>
      </c>
      <c r="F3764" s="11" t="s">
        <v>166</v>
      </c>
      <c r="G3764" s="11" t="s">
        <v>175</v>
      </c>
      <c r="H3764" s="11">
        <v>2.0</v>
      </c>
      <c r="I3764" s="13">
        <v>7.4</v>
      </c>
      <c r="J3764" s="11">
        <v>0.0</v>
      </c>
      <c r="K3764" s="13">
        <v>1.9</v>
      </c>
      <c r="L3764" s="13">
        <v>6.1</v>
      </c>
      <c r="M3764" s="11">
        <v>27.0</v>
      </c>
      <c r="N3764" s="14">
        <v>0.83</v>
      </c>
      <c r="O3764" s="13">
        <v>66.9</v>
      </c>
      <c r="P3764" s="13">
        <v>7.1</v>
      </c>
      <c r="Q3764" s="13">
        <v>15.0</v>
      </c>
      <c r="R3764" s="13">
        <v>15.0</v>
      </c>
      <c r="S3764" s="13">
        <v>4.0</v>
      </c>
      <c r="T3764" s="13">
        <v>3.7</v>
      </c>
      <c r="U3764" s="13">
        <v>2.2</v>
      </c>
      <c r="V3764" s="13">
        <v>77.9</v>
      </c>
      <c r="W3764" s="11" t="str">
        <f t="shared" si="1"/>
        <v>Benchmark|Santander|Digital|2024</v>
      </c>
      <c r="X3764" s="15">
        <f>(MAX(0,MIN(1,1-(K3764-scaling_params!$B$2)/(scaling_params!$C$2-scaling_params!$B$2)))+MAX(0,MIN(1,(L3764-scaling_params!$B$3)/(scaling_params!$C$3-scaling_params!$B$3))))/2</f>
        <v>0.5779411765</v>
      </c>
      <c r="Y3764" s="15">
        <f>(MAX(0,MIN(1,(M3764-scaling_params!$B$4)/(scaling_params!$C$4-scaling_params!$B$4)))+MAX(0,MIN(1,(N3764-scaling_params!$B$5)/(scaling_params!$C$5-scaling_params!$B$5))))/2</f>
        <v>0.6773809524</v>
      </c>
      <c r="Z3764" s="15">
        <f>(MAX(0,MIN(1,(O3764-scaling_params!$B$6)/(scaling_params!$C$6-scaling_params!$B$6)))+MAX(0,MIN(1,1-(P3764-scaling_params!$B$7)/(scaling_params!$C$7-scaling_params!$B$7)))+MAX(0,MIN(1,(T3764-scaling_params!$B$11)/(scaling_params!$C$11-scaling_params!$B$11))))/3</f>
        <v>0.5686799954</v>
      </c>
      <c r="AA3764" s="15">
        <f>(MAX(0,MIN(1,1-(Q3764-scaling_params!$B$8)/(scaling_params!$C$8-scaling_params!$B$8)))+MAX(0,MIN(1,(R3764-scaling_params!$B$9)/(scaling_params!$C$9-scaling_params!$B$9)))+MAX(0,MIN(1,(S3764-scaling_params!$B$10)/(scaling_params!$C$10-scaling_params!$B$10))))/3</f>
        <v>0.6339323992</v>
      </c>
      <c r="AB3764" s="15">
        <f>(MAX(0,MIN(1,(U3764-scaling_params!$B$12)/(scaling_params!$C$12-scaling_params!$B$12)))+MAX(0,MIN(1,(V3764-scaling_params!$B$13)/(scaling_params!$C$13-scaling_params!$B$13))))/2</f>
        <v>0.6136363636</v>
      </c>
      <c r="AC3764" s="13">
        <f>(scaling_params!$G$2*X3764+scaling_params!$G$3*Y3764+scaling_params!$G$4*Z3764+scaling_params!$G$5*AA3764+scaling_params!$G$6*AB3764)*100</f>
        <v>61.26216924</v>
      </c>
      <c r="AD3764" s="11" t="s">
        <v>684</v>
      </c>
      <c r="AE3764" s="11">
        <f t="shared" si="2"/>
        <v>1</v>
      </c>
    </row>
    <row r="3765" ht="15.75" customHeight="1">
      <c r="A3765" s="11" t="s">
        <v>1068</v>
      </c>
      <c r="B3765" s="11" t="s">
        <v>987</v>
      </c>
      <c r="C3765" s="11" t="s">
        <v>610</v>
      </c>
      <c r="D3765" s="11" t="s">
        <v>174</v>
      </c>
      <c r="E3765" s="12">
        <v>2025.0</v>
      </c>
      <c r="F3765" s="11" t="s">
        <v>166</v>
      </c>
      <c r="G3765" s="11" t="s">
        <v>175</v>
      </c>
      <c r="H3765" s="11">
        <v>2.0</v>
      </c>
      <c r="I3765" s="13">
        <v>7.1</v>
      </c>
      <c r="J3765" s="11">
        <v>0.0</v>
      </c>
      <c r="K3765" s="13">
        <v>1.6</v>
      </c>
      <c r="L3765" s="13">
        <v>7.8</v>
      </c>
      <c r="M3765" s="11">
        <v>10.0</v>
      </c>
      <c r="N3765" s="14">
        <v>0.76</v>
      </c>
      <c r="O3765" s="13">
        <v>68.0</v>
      </c>
      <c r="P3765" s="13">
        <v>6.4</v>
      </c>
      <c r="Q3765" s="13">
        <v>16.0</v>
      </c>
      <c r="R3765" s="13">
        <v>14.4</v>
      </c>
      <c r="S3765" s="13">
        <v>3.9</v>
      </c>
      <c r="T3765" s="13">
        <v>3.6</v>
      </c>
      <c r="U3765" s="13">
        <v>1.8</v>
      </c>
      <c r="V3765" s="13">
        <v>72.4</v>
      </c>
      <c r="W3765" s="11" t="str">
        <f t="shared" si="1"/>
        <v>Benchmark|Santander|Digital|2025</v>
      </c>
      <c r="X3765" s="15">
        <f>(MAX(0,MIN(1,1-(K3765-scaling_params!$B$2)/(scaling_params!$C$2-scaling_params!$B$2)))+MAX(0,MIN(1,(L3765-scaling_params!$B$3)/(scaling_params!$C$3-scaling_params!$B$3))))/2</f>
        <v>0.7529411765</v>
      </c>
      <c r="Y3765" s="15">
        <f>(MAX(0,MIN(1,(M3765-scaling_params!$B$4)/(scaling_params!$C$4-scaling_params!$B$4)))+MAX(0,MIN(1,(N3765-scaling_params!$B$5)/(scaling_params!$C$5-scaling_params!$B$5))))/2</f>
        <v>0.5089285714</v>
      </c>
      <c r="Z3765" s="15">
        <f>(MAX(0,MIN(1,(O3765-scaling_params!$B$6)/(scaling_params!$C$6-scaling_params!$B$6)))+MAX(0,MIN(1,1-(P3765-scaling_params!$B$7)/(scaling_params!$C$7-scaling_params!$B$7)))+MAX(0,MIN(1,(T3765-scaling_params!$B$11)/(scaling_params!$C$11-scaling_params!$B$11))))/3</f>
        <v>0.6403710641</v>
      </c>
      <c r="AA3765" s="15">
        <f>(MAX(0,MIN(1,1-(Q3765-scaling_params!$B$8)/(scaling_params!$C$8-scaling_params!$B$8)))+MAX(0,MIN(1,(R3765-scaling_params!$B$9)/(scaling_params!$C$9-scaling_params!$B$9)))+MAX(0,MIN(1,(S3765-scaling_params!$B$10)/(scaling_params!$C$10-scaling_params!$B$10))))/3</f>
        <v>0.5609332341</v>
      </c>
      <c r="AB3765" s="15">
        <f>(MAX(0,MIN(1,(U3765-scaling_params!$B$12)/(scaling_params!$C$12-scaling_params!$B$12)))+MAX(0,MIN(1,(V3765-scaling_params!$B$13)/(scaling_params!$C$13-scaling_params!$B$13))))/2</f>
        <v>0.4636363636</v>
      </c>
      <c r="AC3765" s="13">
        <f>(scaling_params!$G$2*X3765+scaling_params!$G$3*Y3765+scaling_params!$G$4*Z3765+scaling_params!$G$5*AA3765+scaling_params!$G$6*AB3765)*100</f>
        <v>60.04599309</v>
      </c>
      <c r="AD3765" s="11" t="s">
        <v>684</v>
      </c>
      <c r="AE3765" s="11">
        <f t="shared" si="2"/>
        <v>1</v>
      </c>
    </row>
    <row r="3766" ht="15.75" customHeight="1">
      <c r="A3766" s="11" t="s">
        <v>1069</v>
      </c>
      <c r="B3766" s="11" t="s">
        <v>987</v>
      </c>
      <c r="C3766" s="11" t="s">
        <v>610</v>
      </c>
      <c r="D3766" s="11" t="s">
        <v>170</v>
      </c>
      <c r="E3766" s="12">
        <v>2024.0</v>
      </c>
      <c r="F3766" s="11" t="s">
        <v>171</v>
      </c>
      <c r="G3766" s="11" t="s">
        <v>167</v>
      </c>
      <c r="H3766" s="11">
        <v>1.0</v>
      </c>
      <c r="I3766" s="13">
        <v>7.4</v>
      </c>
      <c r="J3766" s="11">
        <v>1.0</v>
      </c>
      <c r="K3766" s="13">
        <v>2.9</v>
      </c>
      <c r="L3766" s="13">
        <v>7.8</v>
      </c>
      <c r="M3766" s="11">
        <v>29.0</v>
      </c>
      <c r="N3766" s="14">
        <v>0.84</v>
      </c>
      <c r="O3766" s="13">
        <v>74.8</v>
      </c>
      <c r="P3766" s="13">
        <v>6.3</v>
      </c>
      <c r="Q3766" s="13">
        <v>12.8</v>
      </c>
      <c r="R3766" s="13">
        <v>15.4</v>
      </c>
      <c r="S3766" s="13">
        <v>4.3</v>
      </c>
      <c r="T3766" s="13">
        <v>3.2</v>
      </c>
      <c r="U3766" s="13">
        <v>2.1</v>
      </c>
      <c r="V3766" s="13">
        <v>71.5</v>
      </c>
      <c r="W3766" s="11" t="str">
        <f t="shared" si="1"/>
        <v>Benchmark|Santander|Risk|2024</v>
      </c>
      <c r="X3766" s="15">
        <f>(MAX(0,MIN(1,1-(K3766-scaling_params!$B$2)/(scaling_params!$C$2-scaling_params!$B$2)))+MAX(0,MIN(1,(L3766-scaling_params!$B$3)/(scaling_params!$C$3-scaling_params!$B$3))))/2</f>
        <v>0.5362745098</v>
      </c>
      <c r="Y3766" s="15">
        <f>(MAX(0,MIN(1,(M3766-scaling_params!$B$4)/(scaling_params!$C$4-scaling_params!$B$4)))+MAX(0,MIN(1,(N3766-scaling_params!$B$5)/(scaling_params!$C$5-scaling_params!$B$5))))/2</f>
        <v>0.6994047619</v>
      </c>
      <c r="Z3766" s="15">
        <f>(MAX(0,MIN(1,(O3766-scaling_params!$B$6)/(scaling_params!$C$6-scaling_params!$B$6)))+MAX(0,MIN(1,1-(P3766-scaling_params!$B$7)/(scaling_params!$C$7-scaling_params!$B$7)))+MAX(0,MIN(1,(T3766-scaling_params!$B$11)/(scaling_params!$C$11-scaling_params!$B$11))))/3</f>
        <v>0.7234960562</v>
      </c>
      <c r="AA3766" s="15">
        <f>(MAX(0,MIN(1,1-(Q3766-scaling_params!$B$8)/(scaling_params!$C$8-scaling_params!$B$8)))+MAX(0,MIN(1,(R3766-scaling_params!$B$9)/(scaling_params!$C$9-scaling_params!$B$9)))+MAX(0,MIN(1,(S3766-scaling_params!$B$10)/(scaling_params!$C$10-scaling_params!$B$10))))/3</f>
        <v>0.7635551344</v>
      </c>
      <c r="AB3766" s="15">
        <f>(MAX(0,MIN(1,(U3766-scaling_params!$B$12)/(scaling_params!$C$12-scaling_params!$B$12)))+MAX(0,MIN(1,(V3766-scaling_params!$B$13)/(scaling_params!$C$13-scaling_params!$B$13))))/2</f>
        <v>0.5304545455</v>
      </c>
      <c r="AC3766" s="13">
        <f>(scaling_params!$G$2*X3766+scaling_params!$G$3*Y3766+scaling_params!$G$4*Z3766+scaling_params!$G$5*AA3766+scaling_params!$G$6*AB3766)*100</f>
        <v>65.73855421</v>
      </c>
      <c r="AD3766" s="11" t="s">
        <v>684</v>
      </c>
      <c r="AE3766" s="11">
        <f t="shared" si="2"/>
        <v>1</v>
      </c>
    </row>
    <row r="3767" ht="15.75" customHeight="1">
      <c r="A3767" s="11" t="s">
        <v>1069</v>
      </c>
      <c r="B3767" s="11" t="s">
        <v>987</v>
      </c>
      <c r="C3767" s="11" t="s">
        <v>610</v>
      </c>
      <c r="D3767" s="11" t="s">
        <v>170</v>
      </c>
      <c r="E3767" s="12">
        <v>2025.0</v>
      </c>
      <c r="F3767" s="11" t="s">
        <v>171</v>
      </c>
      <c r="G3767" s="11" t="s">
        <v>167</v>
      </c>
      <c r="H3767" s="11">
        <v>1.0</v>
      </c>
      <c r="I3767" s="13">
        <v>7.1</v>
      </c>
      <c r="J3767" s="11">
        <v>0.0</v>
      </c>
      <c r="K3767" s="13">
        <v>1.4</v>
      </c>
      <c r="L3767" s="13">
        <v>8.4</v>
      </c>
      <c r="M3767" s="11">
        <v>14.0</v>
      </c>
      <c r="N3767" s="14">
        <v>0.81</v>
      </c>
      <c r="O3767" s="13">
        <v>73.6</v>
      </c>
      <c r="P3767" s="13">
        <v>7.0</v>
      </c>
      <c r="Q3767" s="13">
        <v>15.4</v>
      </c>
      <c r="R3767" s="13">
        <v>16.6</v>
      </c>
      <c r="S3767" s="13">
        <v>4.2</v>
      </c>
      <c r="T3767" s="13">
        <v>3.7</v>
      </c>
      <c r="U3767" s="13">
        <v>2.4</v>
      </c>
      <c r="V3767" s="13">
        <v>81.6</v>
      </c>
      <c r="W3767" s="11" t="str">
        <f t="shared" si="1"/>
        <v>Benchmark|Santander|Risk|2025</v>
      </c>
      <c r="X3767" s="15">
        <f>(MAX(0,MIN(1,1-(K3767-scaling_params!$B$2)/(scaling_params!$C$2-scaling_params!$B$2)))+MAX(0,MIN(1,(L3767-scaling_params!$B$3)/(scaling_params!$C$3-scaling_params!$B$3))))/2</f>
        <v>0.8303921569</v>
      </c>
      <c r="Y3767" s="15">
        <f>(MAX(0,MIN(1,(M3767-scaling_params!$B$4)/(scaling_params!$C$4-scaling_params!$B$4)))+MAX(0,MIN(1,(N3767-scaling_params!$B$5)/(scaling_params!$C$5-scaling_params!$B$5))))/2</f>
        <v>0.5904761905</v>
      </c>
      <c r="Z3767" s="15">
        <f>(MAX(0,MIN(1,(O3767-scaling_params!$B$6)/(scaling_params!$C$6-scaling_params!$B$6)))+MAX(0,MIN(1,1-(P3767-scaling_params!$B$7)/(scaling_params!$C$7-scaling_params!$B$7)))+MAX(0,MIN(1,(T3767-scaling_params!$B$11)/(scaling_params!$C$11-scaling_params!$B$11))))/3</f>
        <v>0.6882500605</v>
      </c>
      <c r="AA3767" s="15">
        <f>(MAX(0,MIN(1,1-(Q3767-scaling_params!$B$8)/(scaling_params!$C$8-scaling_params!$B$8)))+MAX(0,MIN(1,(R3767-scaling_params!$B$9)/(scaling_params!$C$9-scaling_params!$B$9)))+MAX(0,MIN(1,(S3767-scaling_params!$B$10)/(scaling_params!$C$10-scaling_params!$B$10))))/3</f>
        <v>0.7058992757</v>
      </c>
      <c r="AB3767" s="15">
        <f>(MAX(0,MIN(1,(U3767-scaling_params!$B$12)/(scaling_params!$C$12-scaling_params!$B$12)))+MAX(0,MIN(1,(V3767-scaling_params!$B$13)/(scaling_params!$C$13-scaling_params!$B$13))))/2</f>
        <v>0.6972727273</v>
      </c>
      <c r="AC3767" s="13">
        <f>(scaling_params!$G$2*X3767+scaling_params!$G$3*Y3767+scaling_params!$G$4*Z3767+scaling_params!$G$5*AA3767+scaling_params!$G$6*AB3767)*100</f>
        <v>70.21592802</v>
      </c>
      <c r="AD3767" s="11" t="s">
        <v>684</v>
      </c>
      <c r="AE3767" s="11">
        <f t="shared" si="2"/>
        <v>1</v>
      </c>
    </row>
    <row r="3768" ht="15.75" customHeight="1">
      <c r="A3768" s="11" t="s">
        <v>1070</v>
      </c>
      <c r="B3768" s="11" t="s">
        <v>987</v>
      </c>
      <c r="C3768" s="11" t="s">
        <v>610</v>
      </c>
      <c r="D3768" s="11" t="s">
        <v>181</v>
      </c>
      <c r="E3768" s="12">
        <v>2024.0</v>
      </c>
      <c r="F3768" s="11" t="s">
        <v>171</v>
      </c>
      <c r="G3768" s="11" t="s">
        <v>184</v>
      </c>
      <c r="H3768" s="11">
        <v>1.0</v>
      </c>
      <c r="I3768" s="13">
        <v>7.4</v>
      </c>
      <c r="J3768" s="11">
        <v>1.0</v>
      </c>
      <c r="K3768" s="13">
        <v>1.6</v>
      </c>
      <c r="L3768" s="13">
        <v>6.5</v>
      </c>
      <c r="M3768" s="11">
        <v>22.0</v>
      </c>
      <c r="N3768" s="14">
        <v>0.79</v>
      </c>
      <c r="O3768" s="13">
        <v>70.8</v>
      </c>
      <c r="P3768" s="13">
        <v>5.5</v>
      </c>
      <c r="Q3768" s="13">
        <v>12.6</v>
      </c>
      <c r="R3768" s="13">
        <v>16.6</v>
      </c>
      <c r="S3768" s="13">
        <v>4.2</v>
      </c>
      <c r="T3768" s="13">
        <v>3.1</v>
      </c>
      <c r="U3768" s="13">
        <v>2.8</v>
      </c>
      <c r="V3768" s="13">
        <v>75.4</v>
      </c>
      <c r="W3768" s="11" t="str">
        <f t="shared" si="1"/>
        <v>Benchmark|Santander|Corporate|2024</v>
      </c>
      <c r="X3768" s="15">
        <f>(MAX(0,MIN(1,1-(K3768-scaling_params!$B$2)/(scaling_params!$C$2-scaling_params!$B$2)))+MAX(0,MIN(1,(L3768-scaling_params!$B$3)/(scaling_params!$C$3-scaling_params!$B$3))))/2</f>
        <v>0.6573529412</v>
      </c>
      <c r="Y3768" s="15">
        <f>(MAX(0,MIN(1,(M3768-scaling_params!$B$4)/(scaling_params!$C$4-scaling_params!$B$4)))+MAX(0,MIN(1,(N3768-scaling_params!$B$5)/(scaling_params!$C$5-scaling_params!$B$5))))/2</f>
        <v>0.6035714286</v>
      </c>
      <c r="Z3768" s="15">
        <f>(MAX(0,MIN(1,(O3768-scaling_params!$B$6)/(scaling_params!$C$6-scaling_params!$B$6)))+MAX(0,MIN(1,1-(P3768-scaling_params!$B$7)/(scaling_params!$C$7-scaling_params!$B$7)))+MAX(0,MIN(1,(T3768-scaling_params!$B$11)/(scaling_params!$C$11-scaling_params!$B$11))))/3</f>
        <v>0.7200377181</v>
      </c>
      <c r="AA3768" s="15">
        <f>(MAX(0,MIN(1,1-(Q3768-scaling_params!$B$8)/(scaling_params!$C$8-scaling_params!$B$8)))+MAX(0,MIN(1,(R3768-scaling_params!$B$9)/(scaling_params!$C$9-scaling_params!$B$9)))+MAX(0,MIN(1,(S3768-scaling_params!$B$10)/(scaling_params!$C$10-scaling_params!$B$10))))/3</f>
        <v>0.8119598818</v>
      </c>
      <c r="AB3768" s="15">
        <f>(MAX(0,MIN(1,(U3768-scaling_params!$B$12)/(scaling_params!$C$12-scaling_params!$B$12)))+MAX(0,MIN(1,(V3768-scaling_params!$B$13)/(scaling_params!$C$13-scaling_params!$B$13))))/2</f>
        <v>0.7409090909</v>
      </c>
      <c r="AC3768" s="13">
        <f>(scaling_params!$G$2*X3768+scaling_params!$G$3*Y3768+scaling_params!$G$4*Z3768+scaling_params!$G$5*AA3768+scaling_params!$G$6*AB3768)*100</f>
        <v>69.58583026</v>
      </c>
      <c r="AD3768" s="11" t="s">
        <v>684</v>
      </c>
      <c r="AE3768" s="11">
        <f t="shared" si="2"/>
        <v>1</v>
      </c>
    </row>
    <row r="3769" ht="15.75" customHeight="1">
      <c r="A3769" s="11" t="s">
        <v>1070</v>
      </c>
      <c r="B3769" s="11" t="s">
        <v>987</v>
      </c>
      <c r="C3769" s="11" t="s">
        <v>610</v>
      </c>
      <c r="D3769" s="11" t="s">
        <v>181</v>
      </c>
      <c r="E3769" s="12">
        <v>2025.0</v>
      </c>
      <c r="F3769" s="11" t="s">
        <v>171</v>
      </c>
      <c r="G3769" s="11" t="s">
        <v>184</v>
      </c>
      <c r="H3769" s="11">
        <v>1.0</v>
      </c>
      <c r="I3769" s="13">
        <v>7.1</v>
      </c>
      <c r="J3769" s="11">
        <v>0.0</v>
      </c>
      <c r="K3769" s="13">
        <v>1.7</v>
      </c>
      <c r="L3769" s="13">
        <v>8.0</v>
      </c>
      <c r="M3769" s="11">
        <v>18.0</v>
      </c>
      <c r="N3769" s="14">
        <v>0.82</v>
      </c>
      <c r="O3769" s="13">
        <v>75.5</v>
      </c>
      <c r="P3769" s="13">
        <v>7.7</v>
      </c>
      <c r="Q3769" s="13">
        <v>12.3</v>
      </c>
      <c r="R3769" s="13">
        <v>15.9</v>
      </c>
      <c r="S3769" s="13">
        <v>4.1</v>
      </c>
      <c r="T3769" s="13">
        <v>4.2</v>
      </c>
      <c r="U3769" s="13">
        <v>2.3</v>
      </c>
      <c r="V3769" s="13">
        <v>74.0</v>
      </c>
      <c r="W3769" s="11" t="str">
        <f t="shared" si="1"/>
        <v>Benchmark|Santander|Corporate|2025</v>
      </c>
      <c r="X3769" s="15">
        <f>(MAX(0,MIN(1,1-(K3769-scaling_params!$B$2)/(scaling_params!$C$2-scaling_params!$B$2)))+MAX(0,MIN(1,(L3769-scaling_params!$B$3)/(scaling_params!$C$3-scaling_params!$B$3))))/2</f>
        <v>0.7509803922</v>
      </c>
      <c r="Y3769" s="15">
        <f>(MAX(0,MIN(1,(M3769-scaling_params!$B$4)/(scaling_params!$C$4-scaling_params!$B$4)))+MAX(0,MIN(1,(N3769-scaling_params!$B$5)/(scaling_params!$C$5-scaling_params!$B$5))))/2</f>
        <v>0.6220238095</v>
      </c>
      <c r="Z3769" s="15">
        <f>(MAX(0,MIN(1,(O3769-scaling_params!$B$6)/(scaling_params!$C$6-scaling_params!$B$6)))+MAX(0,MIN(1,1-(P3769-scaling_params!$B$7)/(scaling_params!$C$7-scaling_params!$B$7)))+MAX(0,MIN(1,(T3769-scaling_params!$B$11)/(scaling_params!$C$11-scaling_params!$B$11))))/3</f>
        <v>0.7041591804</v>
      </c>
      <c r="AA3769" s="15">
        <f>(MAX(0,MIN(1,1-(Q3769-scaling_params!$B$8)/(scaling_params!$C$8-scaling_params!$B$8)))+MAX(0,MIN(1,(R3769-scaling_params!$B$9)/(scaling_params!$C$9-scaling_params!$B$9)))+MAX(0,MIN(1,(S3769-scaling_params!$B$10)/(scaling_params!$C$10-scaling_params!$B$10))))/3</f>
        <v>0.7839837316</v>
      </c>
      <c r="AB3769" s="15">
        <f>(MAX(0,MIN(1,(U3769-scaling_params!$B$12)/(scaling_params!$C$12-scaling_params!$B$12)))+MAX(0,MIN(1,(V3769-scaling_params!$B$13)/(scaling_params!$C$13-scaling_params!$B$13))))/2</f>
        <v>0.6031818182</v>
      </c>
      <c r="AC3769" s="13">
        <f>(scaling_params!$G$2*X3769+scaling_params!$G$3*Y3769+scaling_params!$G$4*Z3769+scaling_params!$G$5*AA3769+scaling_params!$G$6*AB3769)*100</f>
        <v>69.72899861</v>
      </c>
      <c r="AD3769" s="11" t="s">
        <v>684</v>
      </c>
      <c r="AE3769" s="11">
        <f t="shared" si="2"/>
        <v>1</v>
      </c>
    </row>
    <row r="3770" ht="15.75" customHeight="1">
      <c r="A3770" s="11" t="s">
        <v>1071</v>
      </c>
      <c r="B3770" s="11" t="s">
        <v>987</v>
      </c>
      <c r="C3770" s="11" t="s">
        <v>610</v>
      </c>
      <c r="D3770" s="11" t="s">
        <v>181</v>
      </c>
      <c r="E3770" s="12">
        <v>2024.0</v>
      </c>
      <c r="F3770" s="11" t="s">
        <v>171</v>
      </c>
      <c r="G3770" s="11" t="s">
        <v>184</v>
      </c>
      <c r="H3770" s="11">
        <v>3.0</v>
      </c>
      <c r="I3770" s="13">
        <v>7.4</v>
      </c>
      <c r="J3770" s="11">
        <v>0.0</v>
      </c>
      <c r="K3770" s="13">
        <v>1.6</v>
      </c>
      <c r="L3770" s="13">
        <v>5.5</v>
      </c>
      <c r="M3770" s="11">
        <v>31.0</v>
      </c>
      <c r="N3770" s="14">
        <v>0.82</v>
      </c>
      <c r="O3770" s="13">
        <v>70.8</v>
      </c>
      <c r="P3770" s="13">
        <v>5.5</v>
      </c>
      <c r="Q3770" s="13">
        <v>12.6</v>
      </c>
      <c r="R3770" s="13">
        <v>16.6</v>
      </c>
      <c r="S3770" s="13">
        <v>4.0</v>
      </c>
      <c r="T3770" s="13">
        <v>2.8</v>
      </c>
      <c r="U3770" s="13">
        <v>2.8</v>
      </c>
      <c r="V3770" s="13">
        <v>68.8</v>
      </c>
      <c r="W3770" s="11" t="str">
        <f t="shared" si="1"/>
        <v>Benchmark|Santander|Corporate|2024</v>
      </c>
      <c r="X3770" s="15">
        <f>(MAX(0,MIN(1,1-(K3770-scaling_params!$B$2)/(scaling_params!$C$2-scaling_params!$B$2)))+MAX(0,MIN(1,(L3770-scaling_params!$B$3)/(scaling_params!$C$3-scaling_params!$B$3))))/2</f>
        <v>0.5838235294</v>
      </c>
      <c r="Y3770" s="15">
        <f>(MAX(0,MIN(1,(M3770-scaling_params!$B$4)/(scaling_params!$C$4-scaling_params!$B$4)))+MAX(0,MIN(1,(N3770-scaling_params!$B$5)/(scaling_params!$C$5-scaling_params!$B$5))))/2</f>
        <v>0.6839285714</v>
      </c>
      <c r="Z3770" s="15">
        <f>(MAX(0,MIN(1,(O3770-scaling_params!$B$6)/(scaling_params!$C$6-scaling_params!$B$6)))+MAX(0,MIN(1,1-(P3770-scaling_params!$B$7)/(scaling_params!$C$7-scaling_params!$B$7)))+MAX(0,MIN(1,(T3770-scaling_params!$B$11)/(scaling_params!$C$11-scaling_params!$B$11))))/3</f>
        <v>0.6914662895</v>
      </c>
      <c r="AA3770" s="15">
        <f>(MAX(0,MIN(1,1-(Q3770-scaling_params!$B$8)/(scaling_params!$C$8-scaling_params!$B$8)))+MAX(0,MIN(1,(R3770-scaling_params!$B$9)/(scaling_params!$C$9-scaling_params!$B$9)))+MAX(0,MIN(1,(S3770-scaling_params!$B$10)/(scaling_params!$C$10-scaling_params!$B$10))))/3</f>
        <v>0.7923520386</v>
      </c>
      <c r="AB3770" s="15">
        <f>(MAX(0,MIN(1,(U3770-scaling_params!$B$12)/(scaling_params!$C$12-scaling_params!$B$12)))+MAX(0,MIN(1,(V3770-scaling_params!$B$13)/(scaling_params!$C$13-scaling_params!$B$13))))/2</f>
        <v>0.6809090909</v>
      </c>
      <c r="AC3770" s="13">
        <f>(scaling_params!$G$2*X3770+scaling_params!$G$3*Y3770+scaling_params!$G$4*Z3770+scaling_params!$G$5*AA3770+scaling_params!$G$6*AB3770)*100</f>
        <v>68.02175533</v>
      </c>
      <c r="AD3770" s="11" t="s">
        <v>684</v>
      </c>
      <c r="AE3770" s="11">
        <f t="shared" si="2"/>
        <v>1</v>
      </c>
    </row>
    <row r="3771" ht="15.75" customHeight="1">
      <c r="A3771" s="11" t="s">
        <v>1071</v>
      </c>
      <c r="B3771" s="11" t="s">
        <v>987</v>
      </c>
      <c r="C3771" s="11" t="s">
        <v>610</v>
      </c>
      <c r="D3771" s="11" t="s">
        <v>181</v>
      </c>
      <c r="E3771" s="12">
        <v>2025.0</v>
      </c>
      <c r="F3771" s="11" t="s">
        <v>171</v>
      </c>
      <c r="G3771" s="11" t="s">
        <v>184</v>
      </c>
      <c r="H3771" s="11">
        <v>3.0</v>
      </c>
      <c r="I3771" s="13">
        <v>7.1</v>
      </c>
      <c r="J3771" s="11">
        <v>0.0</v>
      </c>
      <c r="K3771" s="13">
        <v>1.7</v>
      </c>
      <c r="L3771" s="13">
        <v>6.4</v>
      </c>
      <c r="M3771" s="11">
        <v>-12.0</v>
      </c>
      <c r="N3771" s="14">
        <v>0.79</v>
      </c>
      <c r="O3771" s="13">
        <v>75.5</v>
      </c>
      <c r="P3771" s="13">
        <v>7.7</v>
      </c>
      <c r="Q3771" s="13">
        <v>12.3</v>
      </c>
      <c r="R3771" s="13">
        <v>15.9</v>
      </c>
      <c r="S3771" s="13">
        <v>3.8</v>
      </c>
      <c r="T3771" s="13">
        <v>3.6</v>
      </c>
      <c r="U3771" s="13">
        <v>2.3</v>
      </c>
      <c r="V3771" s="13">
        <v>70.2</v>
      </c>
      <c r="W3771" s="11" t="str">
        <f t="shared" si="1"/>
        <v>Benchmark|Santander|Corporate|2025</v>
      </c>
      <c r="X3771" s="15">
        <f>(MAX(0,MIN(1,1-(K3771-scaling_params!$B$2)/(scaling_params!$C$2-scaling_params!$B$2)))+MAX(0,MIN(1,(L3771-scaling_params!$B$3)/(scaling_params!$C$3-scaling_params!$B$3))))/2</f>
        <v>0.6333333333</v>
      </c>
      <c r="Y3771" s="15">
        <f>(MAX(0,MIN(1,(M3771-scaling_params!$B$4)/(scaling_params!$C$4-scaling_params!$B$4)))+MAX(0,MIN(1,(N3771-scaling_params!$B$5)/(scaling_params!$C$5-scaling_params!$B$5))))/2</f>
        <v>0.4416666667</v>
      </c>
      <c r="Z3771" s="15">
        <f>(MAX(0,MIN(1,(O3771-scaling_params!$B$6)/(scaling_params!$C$6-scaling_params!$B$6)))+MAX(0,MIN(1,1-(P3771-scaling_params!$B$7)/(scaling_params!$C$7-scaling_params!$B$7)))+MAX(0,MIN(1,(T3771-scaling_params!$B$11)/(scaling_params!$C$11-scaling_params!$B$11))))/3</f>
        <v>0.6470163233</v>
      </c>
      <c r="AA3771" s="15">
        <f>(MAX(0,MIN(1,1-(Q3771-scaling_params!$B$8)/(scaling_params!$C$8-scaling_params!$B$8)))+MAX(0,MIN(1,(R3771-scaling_params!$B$9)/(scaling_params!$C$9-scaling_params!$B$9)))+MAX(0,MIN(1,(S3771-scaling_params!$B$10)/(scaling_params!$C$10-scaling_params!$B$10))))/3</f>
        <v>0.7545719669</v>
      </c>
      <c r="AB3771" s="15">
        <f>(MAX(0,MIN(1,(U3771-scaling_params!$B$12)/(scaling_params!$C$12-scaling_params!$B$12)))+MAX(0,MIN(1,(V3771-scaling_params!$B$13)/(scaling_params!$C$13-scaling_params!$B$13))))/2</f>
        <v>0.5686363636</v>
      </c>
      <c r="AC3771" s="13">
        <f>(scaling_params!$G$2*X3771+scaling_params!$G$3*Y3771+scaling_params!$G$4*Z3771+scaling_params!$G$5*AA3771+scaling_params!$G$6*AB3771)*100</f>
        <v>60.4577593</v>
      </c>
      <c r="AD3771" s="11" t="s">
        <v>684</v>
      </c>
      <c r="AE3771" s="11">
        <f t="shared" si="2"/>
        <v>1</v>
      </c>
    </row>
    <row r="3772" ht="15.75" customHeight="1">
      <c r="A3772" s="11" t="s">
        <v>1072</v>
      </c>
      <c r="B3772" s="11" t="s">
        <v>987</v>
      </c>
      <c r="C3772" s="11" t="s">
        <v>610</v>
      </c>
      <c r="D3772" s="11" t="s">
        <v>174</v>
      </c>
      <c r="E3772" s="12">
        <v>2024.0</v>
      </c>
      <c r="F3772" s="11" t="s">
        <v>166</v>
      </c>
      <c r="G3772" s="11" t="s">
        <v>184</v>
      </c>
      <c r="H3772" s="11">
        <v>2.0</v>
      </c>
      <c r="I3772" s="13">
        <v>7.4</v>
      </c>
      <c r="J3772" s="11">
        <v>1.0</v>
      </c>
      <c r="K3772" s="13">
        <v>1.9</v>
      </c>
      <c r="L3772" s="13">
        <v>5.1</v>
      </c>
      <c r="M3772" s="11">
        <v>3.0</v>
      </c>
      <c r="N3772" s="14">
        <v>0.69</v>
      </c>
      <c r="O3772" s="13">
        <v>66.9</v>
      </c>
      <c r="P3772" s="13">
        <v>7.1</v>
      </c>
      <c r="Q3772" s="13">
        <v>15.0</v>
      </c>
      <c r="R3772" s="13">
        <v>15.0</v>
      </c>
      <c r="S3772" s="13">
        <v>3.6</v>
      </c>
      <c r="T3772" s="13">
        <v>3.0</v>
      </c>
      <c r="U3772" s="13">
        <v>2.2</v>
      </c>
      <c r="V3772" s="13">
        <v>71.7</v>
      </c>
      <c r="W3772" s="11" t="str">
        <f t="shared" si="1"/>
        <v>Benchmark|Santander|Digital|2024</v>
      </c>
      <c r="X3772" s="15">
        <f>(MAX(0,MIN(1,1-(K3772-scaling_params!$B$2)/(scaling_params!$C$2-scaling_params!$B$2)))+MAX(0,MIN(1,(L3772-scaling_params!$B$3)/(scaling_params!$C$3-scaling_params!$B$3))))/2</f>
        <v>0.5044117647</v>
      </c>
      <c r="Y3772" s="15">
        <f>(MAX(0,MIN(1,(M3772-scaling_params!$B$4)/(scaling_params!$C$4-scaling_params!$B$4)))+MAX(0,MIN(1,(N3772-scaling_params!$B$5)/(scaling_params!$C$5-scaling_params!$B$5))))/2</f>
        <v>0.3880952381</v>
      </c>
      <c r="Z3772" s="15">
        <f>(MAX(0,MIN(1,(O3772-scaling_params!$B$6)/(scaling_params!$C$6-scaling_params!$B$6)))+MAX(0,MIN(1,1-(P3772-scaling_params!$B$7)/(scaling_params!$C$7-scaling_params!$B$7)))+MAX(0,MIN(1,(T3772-scaling_params!$B$11)/(scaling_params!$C$11-scaling_params!$B$11))))/3</f>
        <v>0.5020133287</v>
      </c>
      <c r="AA3772" s="15">
        <f>(MAX(0,MIN(1,1-(Q3772-scaling_params!$B$8)/(scaling_params!$C$8-scaling_params!$B$8)))+MAX(0,MIN(1,(R3772-scaling_params!$B$9)/(scaling_params!$C$9-scaling_params!$B$9)))+MAX(0,MIN(1,(S3772-scaling_params!$B$10)/(scaling_params!$C$10-scaling_params!$B$10))))/3</f>
        <v>0.5947167129</v>
      </c>
      <c r="AB3772" s="15">
        <f>(MAX(0,MIN(1,(U3772-scaling_params!$B$12)/(scaling_params!$C$12-scaling_params!$B$12)))+MAX(0,MIN(1,(V3772-scaling_params!$B$13)/(scaling_params!$C$13-scaling_params!$B$13))))/2</f>
        <v>0.5572727273</v>
      </c>
      <c r="AC3772" s="13">
        <f>(scaling_params!$G$2*X3772+scaling_params!$G$3*Y3772+scaling_params!$G$4*Z3772+scaling_params!$G$5*AA3772+scaling_params!$G$6*AB3772)*100</f>
        <v>49.81406012</v>
      </c>
      <c r="AD3772" s="11" t="s">
        <v>684</v>
      </c>
      <c r="AE3772" s="11">
        <f t="shared" si="2"/>
        <v>1</v>
      </c>
    </row>
    <row r="3773" ht="15.75" customHeight="1">
      <c r="A3773" s="11" t="s">
        <v>1072</v>
      </c>
      <c r="B3773" s="11" t="s">
        <v>987</v>
      </c>
      <c r="C3773" s="11" t="s">
        <v>610</v>
      </c>
      <c r="D3773" s="11" t="s">
        <v>174</v>
      </c>
      <c r="E3773" s="12">
        <v>2025.0</v>
      </c>
      <c r="F3773" s="11" t="s">
        <v>166</v>
      </c>
      <c r="G3773" s="11" t="s">
        <v>184</v>
      </c>
      <c r="H3773" s="11">
        <v>2.0</v>
      </c>
      <c r="I3773" s="13">
        <v>7.1</v>
      </c>
      <c r="J3773" s="11">
        <v>0.0</v>
      </c>
      <c r="K3773" s="13">
        <v>1.6</v>
      </c>
      <c r="L3773" s="13">
        <v>5.4</v>
      </c>
      <c r="M3773" s="11">
        <v>-18.0</v>
      </c>
      <c r="N3773" s="14">
        <v>0.75</v>
      </c>
      <c r="O3773" s="13">
        <v>68.0</v>
      </c>
      <c r="P3773" s="13">
        <v>6.4</v>
      </c>
      <c r="Q3773" s="13">
        <v>16.0</v>
      </c>
      <c r="R3773" s="13">
        <v>14.4</v>
      </c>
      <c r="S3773" s="13">
        <v>3.0</v>
      </c>
      <c r="T3773" s="13">
        <v>3.4</v>
      </c>
      <c r="U3773" s="13">
        <v>1.8</v>
      </c>
      <c r="V3773" s="13">
        <v>65.9</v>
      </c>
      <c r="W3773" s="11" t="str">
        <f t="shared" si="1"/>
        <v>Benchmark|Santander|Digital|2025</v>
      </c>
      <c r="X3773" s="15">
        <f>(MAX(0,MIN(1,1-(K3773-scaling_params!$B$2)/(scaling_params!$C$2-scaling_params!$B$2)))+MAX(0,MIN(1,(L3773-scaling_params!$B$3)/(scaling_params!$C$3-scaling_params!$B$3))))/2</f>
        <v>0.5764705882</v>
      </c>
      <c r="Y3773" s="15">
        <f>(MAX(0,MIN(1,(M3773-scaling_params!$B$4)/(scaling_params!$C$4-scaling_params!$B$4)))+MAX(0,MIN(1,(N3773-scaling_params!$B$5)/(scaling_params!$C$5-scaling_params!$B$5))))/2</f>
        <v>0.3630952381</v>
      </c>
      <c r="Z3773" s="15">
        <f>(MAX(0,MIN(1,(O3773-scaling_params!$B$6)/(scaling_params!$C$6-scaling_params!$B$6)))+MAX(0,MIN(1,1-(P3773-scaling_params!$B$7)/(scaling_params!$C$7-scaling_params!$B$7)))+MAX(0,MIN(1,(T3773-scaling_params!$B$11)/(scaling_params!$C$11-scaling_params!$B$11))))/3</f>
        <v>0.6213234451</v>
      </c>
      <c r="AA3773" s="15">
        <f>(MAX(0,MIN(1,1-(Q3773-scaling_params!$B$8)/(scaling_params!$C$8-scaling_params!$B$8)))+MAX(0,MIN(1,(R3773-scaling_params!$B$9)/(scaling_params!$C$9-scaling_params!$B$9)))+MAX(0,MIN(1,(S3773-scaling_params!$B$10)/(scaling_params!$C$10-scaling_params!$B$10))))/3</f>
        <v>0.4726979399</v>
      </c>
      <c r="AB3773" s="15">
        <f>(MAX(0,MIN(1,(U3773-scaling_params!$B$12)/(scaling_params!$C$12-scaling_params!$B$12)))+MAX(0,MIN(1,(V3773-scaling_params!$B$13)/(scaling_params!$C$13-scaling_params!$B$13))))/2</f>
        <v>0.4045454545</v>
      </c>
      <c r="AC3773" s="13">
        <f>(scaling_params!$G$2*X3773+scaling_params!$G$3*Y3773+scaling_params!$G$4*Z3773+scaling_params!$G$5*AA3773+scaling_params!$G$6*AB3773)*100</f>
        <v>49.77401798</v>
      </c>
      <c r="AD3773" s="11" t="s">
        <v>684</v>
      </c>
      <c r="AE3773" s="11">
        <f t="shared" si="2"/>
        <v>1</v>
      </c>
    </row>
    <row r="3774" ht="15.75" customHeight="1">
      <c r="A3774" s="11" t="s">
        <v>1073</v>
      </c>
      <c r="B3774" s="11" t="s">
        <v>987</v>
      </c>
      <c r="C3774" s="11" t="s">
        <v>610</v>
      </c>
      <c r="D3774" s="11" t="s">
        <v>181</v>
      </c>
      <c r="E3774" s="12">
        <v>2024.0</v>
      </c>
      <c r="F3774" s="11" t="s">
        <v>166</v>
      </c>
      <c r="G3774" s="11" t="s">
        <v>184</v>
      </c>
      <c r="H3774" s="11">
        <v>1.0</v>
      </c>
      <c r="I3774" s="13">
        <v>7.4</v>
      </c>
      <c r="J3774" s="11">
        <v>1.0</v>
      </c>
      <c r="K3774" s="13">
        <v>1.6</v>
      </c>
      <c r="L3774" s="13">
        <v>7.3</v>
      </c>
      <c r="M3774" s="11">
        <v>25.0</v>
      </c>
      <c r="N3774" s="14">
        <v>0.83</v>
      </c>
      <c r="O3774" s="13">
        <v>70.8</v>
      </c>
      <c r="P3774" s="13">
        <v>5.5</v>
      </c>
      <c r="Q3774" s="13">
        <v>12.6</v>
      </c>
      <c r="R3774" s="13">
        <v>16.6</v>
      </c>
      <c r="S3774" s="13">
        <v>3.7</v>
      </c>
      <c r="T3774" s="13">
        <v>3.8</v>
      </c>
      <c r="U3774" s="13">
        <v>2.8</v>
      </c>
      <c r="V3774" s="13">
        <v>73.2</v>
      </c>
      <c r="W3774" s="11" t="str">
        <f t="shared" si="1"/>
        <v>Benchmark|Santander|Corporate|2024</v>
      </c>
      <c r="X3774" s="15">
        <f>(MAX(0,MIN(1,1-(K3774-scaling_params!$B$2)/(scaling_params!$C$2-scaling_params!$B$2)))+MAX(0,MIN(1,(L3774-scaling_params!$B$3)/(scaling_params!$C$3-scaling_params!$B$3))))/2</f>
        <v>0.7161764706</v>
      </c>
      <c r="Y3774" s="15">
        <f>(MAX(0,MIN(1,(M3774-scaling_params!$B$4)/(scaling_params!$C$4-scaling_params!$B$4)))+MAX(0,MIN(1,(N3774-scaling_params!$B$5)/(scaling_params!$C$5-scaling_params!$B$5))))/2</f>
        <v>0.6678571429</v>
      </c>
      <c r="Z3774" s="15">
        <f>(MAX(0,MIN(1,(O3774-scaling_params!$B$6)/(scaling_params!$C$6-scaling_params!$B$6)))+MAX(0,MIN(1,1-(P3774-scaling_params!$B$7)/(scaling_params!$C$7-scaling_params!$B$7)))+MAX(0,MIN(1,(T3774-scaling_params!$B$11)/(scaling_params!$C$11-scaling_params!$B$11))))/3</f>
        <v>0.7867043847</v>
      </c>
      <c r="AA3774" s="15">
        <f>(MAX(0,MIN(1,1-(Q3774-scaling_params!$B$8)/(scaling_params!$C$8-scaling_params!$B$8)))+MAX(0,MIN(1,(R3774-scaling_params!$B$9)/(scaling_params!$C$9-scaling_params!$B$9)))+MAX(0,MIN(1,(S3774-scaling_params!$B$10)/(scaling_params!$C$10-scaling_params!$B$10))))/3</f>
        <v>0.7629402739</v>
      </c>
      <c r="AB3774" s="15">
        <f>(MAX(0,MIN(1,(U3774-scaling_params!$B$12)/(scaling_params!$C$12-scaling_params!$B$12)))+MAX(0,MIN(1,(V3774-scaling_params!$B$13)/(scaling_params!$C$13-scaling_params!$B$13))))/2</f>
        <v>0.7209090909</v>
      </c>
      <c r="AC3774" s="13">
        <f>(scaling_params!$G$2*X3774+scaling_params!$G$3*Y3774+scaling_params!$G$4*Z3774+scaling_params!$G$5*AA3774+scaling_params!$G$6*AB3774)*100</f>
        <v>72.94681905</v>
      </c>
      <c r="AD3774" s="11" t="s">
        <v>684</v>
      </c>
      <c r="AE3774" s="11">
        <f t="shared" si="2"/>
        <v>1</v>
      </c>
    </row>
    <row r="3775" ht="15.75" customHeight="1">
      <c r="A3775" s="11" t="s">
        <v>1073</v>
      </c>
      <c r="B3775" s="11" t="s">
        <v>987</v>
      </c>
      <c r="C3775" s="11" t="s">
        <v>610</v>
      </c>
      <c r="D3775" s="11" t="s">
        <v>181</v>
      </c>
      <c r="E3775" s="12">
        <v>2025.0</v>
      </c>
      <c r="F3775" s="11" t="s">
        <v>166</v>
      </c>
      <c r="G3775" s="11" t="s">
        <v>184</v>
      </c>
      <c r="H3775" s="11">
        <v>1.0</v>
      </c>
      <c r="I3775" s="13">
        <v>7.1</v>
      </c>
      <c r="J3775" s="11">
        <v>0.0</v>
      </c>
      <c r="K3775" s="13">
        <v>1.7</v>
      </c>
      <c r="L3775" s="13">
        <v>6.8</v>
      </c>
      <c r="M3775" s="11">
        <v>7.0</v>
      </c>
      <c r="N3775" s="14">
        <v>0.78</v>
      </c>
      <c r="O3775" s="13">
        <v>75.5</v>
      </c>
      <c r="P3775" s="13">
        <v>7.7</v>
      </c>
      <c r="Q3775" s="13">
        <v>12.3</v>
      </c>
      <c r="R3775" s="13">
        <v>15.9</v>
      </c>
      <c r="S3775" s="13">
        <v>3.2</v>
      </c>
      <c r="T3775" s="13">
        <v>3.9</v>
      </c>
      <c r="U3775" s="13">
        <v>2.3</v>
      </c>
      <c r="V3775" s="13">
        <v>74.7</v>
      </c>
      <c r="W3775" s="11" t="str">
        <f t="shared" si="1"/>
        <v>Benchmark|Santander|Corporate|2025</v>
      </c>
      <c r="X3775" s="15">
        <f>(MAX(0,MIN(1,1-(K3775-scaling_params!$B$2)/(scaling_params!$C$2-scaling_params!$B$2)))+MAX(0,MIN(1,(L3775-scaling_params!$B$3)/(scaling_params!$C$3-scaling_params!$B$3))))/2</f>
        <v>0.662745098</v>
      </c>
      <c r="Y3775" s="15">
        <f>(MAX(0,MIN(1,(M3775-scaling_params!$B$4)/(scaling_params!$C$4-scaling_params!$B$4)))+MAX(0,MIN(1,(N3775-scaling_params!$B$5)/(scaling_params!$C$5-scaling_params!$B$5))))/2</f>
        <v>0.5196428571</v>
      </c>
      <c r="Z3775" s="15">
        <f>(MAX(0,MIN(1,(O3775-scaling_params!$B$6)/(scaling_params!$C$6-scaling_params!$B$6)))+MAX(0,MIN(1,1-(P3775-scaling_params!$B$7)/(scaling_params!$C$7-scaling_params!$B$7)))+MAX(0,MIN(1,(T3775-scaling_params!$B$11)/(scaling_params!$C$11-scaling_params!$B$11))))/3</f>
        <v>0.6755877518</v>
      </c>
      <c r="AA3775" s="15">
        <f>(MAX(0,MIN(1,1-(Q3775-scaling_params!$B$8)/(scaling_params!$C$8-scaling_params!$B$8)))+MAX(0,MIN(1,(R3775-scaling_params!$B$9)/(scaling_params!$C$9-scaling_params!$B$9)))+MAX(0,MIN(1,(S3775-scaling_params!$B$10)/(scaling_params!$C$10-scaling_params!$B$10))))/3</f>
        <v>0.6957484375</v>
      </c>
      <c r="AB3775" s="15">
        <f>(MAX(0,MIN(1,(U3775-scaling_params!$B$12)/(scaling_params!$C$12-scaling_params!$B$12)))+MAX(0,MIN(1,(V3775-scaling_params!$B$13)/(scaling_params!$C$13-scaling_params!$B$13))))/2</f>
        <v>0.6095454545</v>
      </c>
      <c r="AC3775" s="13">
        <f>(scaling_params!$G$2*X3775+scaling_params!$G$3*Y3775+scaling_params!$G$4*Z3775+scaling_params!$G$5*AA3775+scaling_params!$G$6*AB3775)*100</f>
        <v>63.10023798</v>
      </c>
      <c r="AD3775" s="11" t="s">
        <v>684</v>
      </c>
      <c r="AE3775" s="11">
        <f t="shared" si="2"/>
        <v>1</v>
      </c>
    </row>
    <row r="3776" ht="15.75" customHeight="1">
      <c r="A3776" s="11" t="s">
        <v>1074</v>
      </c>
      <c r="B3776" s="11" t="s">
        <v>987</v>
      </c>
      <c r="C3776" s="11" t="s">
        <v>610</v>
      </c>
      <c r="D3776" s="11" t="s">
        <v>165</v>
      </c>
      <c r="E3776" s="12">
        <v>2024.0</v>
      </c>
      <c r="F3776" s="11" t="s">
        <v>171</v>
      </c>
      <c r="G3776" s="11" t="s">
        <v>172</v>
      </c>
      <c r="H3776" s="11">
        <v>5.0</v>
      </c>
      <c r="I3776" s="13">
        <v>7.4</v>
      </c>
      <c r="J3776" s="11">
        <v>0.0</v>
      </c>
      <c r="K3776" s="13">
        <v>1.7</v>
      </c>
      <c r="L3776" s="13">
        <v>8.2</v>
      </c>
      <c r="M3776" s="11">
        <v>11.0</v>
      </c>
      <c r="N3776" s="14">
        <v>0.85</v>
      </c>
      <c r="O3776" s="13">
        <v>73.2</v>
      </c>
      <c r="P3776" s="13">
        <v>8.0</v>
      </c>
      <c r="Q3776" s="13">
        <v>15.9</v>
      </c>
      <c r="R3776" s="13">
        <v>14.5</v>
      </c>
      <c r="S3776" s="13">
        <v>4.5</v>
      </c>
      <c r="T3776" s="13">
        <v>3.5</v>
      </c>
      <c r="U3776" s="13">
        <v>1.9</v>
      </c>
      <c r="V3776" s="13">
        <v>86.7</v>
      </c>
      <c r="W3776" s="11" t="str">
        <f t="shared" si="1"/>
        <v>Benchmark|Santander|Operations|2024</v>
      </c>
      <c r="X3776" s="15">
        <f>(MAX(0,MIN(1,1-(K3776-scaling_params!$B$2)/(scaling_params!$C$2-scaling_params!$B$2)))+MAX(0,MIN(1,(L3776-scaling_params!$B$3)/(scaling_params!$C$3-scaling_params!$B$3))))/2</f>
        <v>0.7656862745</v>
      </c>
      <c r="Y3776" s="15">
        <f>(MAX(0,MIN(1,(M3776-scaling_params!$B$4)/(scaling_params!$C$4-scaling_params!$B$4)))+MAX(0,MIN(1,(N3776-scaling_params!$B$5)/(scaling_params!$C$5-scaling_params!$B$5))))/2</f>
        <v>0.6261904762</v>
      </c>
      <c r="Z3776" s="15">
        <f>(MAX(0,MIN(1,(O3776-scaling_params!$B$6)/(scaling_params!$C$6-scaling_params!$B$6)))+MAX(0,MIN(1,1-(P3776-scaling_params!$B$7)/(scaling_params!$C$7-scaling_params!$B$7)))+MAX(0,MIN(1,(T3776-scaling_params!$B$11)/(scaling_params!$C$11-scaling_params!$B$11))))/3</f>
        <v>0.5725116913</v>
      </c>
      <c r="AA3776" s="15">
        <f>(MAX(0,MIN(1,1-(Q3776-scaling_params!$B$8)/(scaling_params!$C$8-scaling_params!$B$8)))+MAX(0,MIN(1,(R3776-scaling_params!$B$9)/(scaling_params!$C$9-scaling_params!$B$9)))+MAX(0,MIN(1,(S3776-scaling_params!$B$10)/(scaling_params!$C$10-scaling_params!$B$10))))/3</f>
        <v>0.6277640515</v>
      </c>
      <c r="AB3776" s="15">
        <f>(MAX(0,MIN(1,(U3776-scaling_params!$B$12)/(scaling_params!$C$12-scaling_params!$B$12)))+MAX(0,MIN(1,(V3776-scaling_params!$B$13)/(scaling_params!$C$13-scaling_params!$B$13))))/2</f>
        <v>0.6186363636</v>
      </c>
      <c r="AC3776" s="13">
        <f>(scaling_params!$G$2*X3776+scaling_params!$G$3*Y3776+scaling_params!$G$4*Z3776+scaling_params!$G$5*AA3776+scaling_params!$G$6*AB3776)*100</f>
        <v>64.51168479</v>
      </c>
      <c r="AD3776" s="11" t="s">
        <v>684</v>
      </c>
      <c r="AE3776" s="11">
        <f t="shared" si="2"/>
        <v>1</v>
      </c>
    </row>
    <row r="3777" ht="15.75" customHeight="1">
      <c r="A3777" s="11" t="s">
        <v>1074</v>
      </c>
      <c r="B3777" s="11" t="s">
        <v>987</v>
      </c>
      <c r="C3777" s="11" t="s">
        <v>610</v>
      </c>
      <c r="D3777" s="11" t="s">
        <v>165</v>
      </c>
      <c r="E3777" s="12">
        <v>2025.0</v>
      </c>
      <c r="F3777" s="11" t="s">
        <v>171</v>
      </c>
      <c r="G3777" s="11" t="s">
        <v>172</v>
      </c>
      <c r="H3777" s="11">
        <v>5.0</v>
      </c>
      <c r="I3777" s="13">
        <v>7.1</v>
      </c>
      <c r="J3777" s="11">
        <v>0.0</v>
      </c>
      <c r="K3777" s="13">
        <v>2.2</v>
      </c>
      <c r="L3777" s="13">
        <v>7.6</v>
      </c>
      <c r="M3777" s="11">
        <v>44.0</v>
      </c>
      <c r="N3777" s="14">
        <v>0.87</v>
      </c>
      <c r="O3777" s="13">
        <v>75.7</v>
      </c>
      <c r="P3777" s="13">
        <v>6.8</v>
      </c>
      <c r="Q3777" s="13">
        <v>14.0</v>
      </c>
      <c r="R3777" s="13">
        <v>13.8</v>
      </c>
      <c r="S3777" s="13">
        <v>3.8</v>
      </c>
      <c r="T3777" s="13">
        <v>4.0</v>
      </c>
      <c r="U3777" s="13">
        <v>3.0</v>
      </c>
      <c r="V3777" s="13">
        <v>85.5</v>
      </c>
      <c r="W3777" s="11" t="str">
        <f t="shared" si="1"/>
        <v>Benchmark|Santander|Operations|2025</v>
      </c>
      <c r="X3777" s="15">
        <f>(MAX(0,MIN(1,1-(K3777-scaling_params!$B$2)/(scaling_params!$C$2-scaling_params!$B$2)))+MAX(0,MIN(1,(L3777-scaling_params!$B$3)/(scaling_params!$C$3-scaling_params!$B$3))))/2</f>
        <v>0.6382352941</v>
      </c>
      <c r="Y3777" s="15">
        <f>(MAX(0,MIN(1,(M3777-scaling_params!$B$4)/(scaling_params!$C$4-scaling_params!$B$4)))+MAX(0,MIN(1,(N3777-scaling_params!$B$5)/(scaling_params!$C$5-scaling_params!$B$5))))/2</f>
        <v>0.8083333333</v>
      </c>
      <c r="Z3777" s="15">
        <f>(MAX(0,MIN(1,(O3777-scaling_params!$B$6)/(scaling_params!$C$6-scaling_params!$B$6)))+MAX(0,MIN(1,1-(P3777-scaling_params!$B$7)/(scaling_params!$C$7-scaling_params!$B$7)))+MAX(0,MIN(1,(T3777-scaling_params!$B$11)/(scaling_params!$C$11-scaling_params!$B$11))))/3</f>
        <v>0.7694929725</v>
      </c>
      <c r="AA3777" s="15">
        <f>(MAX(0,MIN(1,1-(Q3777-scaling_params!$B$8)/(scaling_params!$C$8-scaling_params!$B$8)))+MAX(0,MIN(1,(R3777-scaling_params!$B$9)/(scaling_params!$C$9-scaling_params!$B$9)))+MAX(0,MIN(1,(S3777-scaling_params!$B$10)/(scaling_params!$C$10-scaling_params!$B$10))))/3</f>
        <v>0.6015704325</v>
      </c>
      <c r="AB3777" s="15">
        <f>(MAX(0,MIN(1,(U3777-scaling_params!$B$12)/(scaling_params!$C$12-scaling_params!$B$12)))+MAX(0,MIN(1,(V3777-scaling_params!$B$13)/(scaling_params!$C$13-scaling_params!$B$13))))/2</f>
        <v>0.8827272727</v>
      </c>
      <c r="AC3777" s="13">
        <f>(scaling_params!$G$2*X3777+scaling_params!$G$3*Y3777+scaling_params!$G$4*Z3777+scaling_params!$G$5*AA3777+scaling_params!$G$6*AB3777)*100</f>
        <v>73.08126903</v>
      </c>
      <c r="AD3777" s="11" t="s">
        <v>684</v>
      </c>
      <c r="AE3777" s="11">
        <f t="shared" si="2"/>
        <v>1</v>
      </c>
    </row>
    <row r="3778" ht="15.75" customHeight="1">
      <c r="A3778" s="11" t="s">
        <v>1075</v>
      </c>
      <c r="B3778" s="11" t="s">
        <v>987</v>
      </c>
      <c r="C3778" s="11" t="s">
        <v>610</v>
      </c>
      <c r="D3778" s="11" t="s">
        <v>181</v>
      </c>
      <c r="E3778" s="12">
        <v>2024.0</v>
      </c>
      <c r="F3778" s="11" t="s">
        <v>171</v>
      </c>
      <c r="G3778" s="11" t="s">
        <v>167</v>
      </c>
      <c r="H3778" s="11">
        <v>1.0</v>
      </c>
      <c r="I3778" s="13">
        <v>7.4</v>
      </c>
      <c r="J3778" s="11">
        <v>0.0</v>
      </c>
      <c r="K3778" s="13">
        <v>1.6</v>
      </c>
      <c r="L3778" s="13">
        <v>7.6</v>
      </c>
      <c r="M3778" s="11">
        <v>12.0</v>
      </c>
      <c r="N3778" s="14">
        <v>0.82</v>
      </c>
      <c r="O3778" s="13">
        <v>70.8</v>
      </c>
      <c r="P3778" s="13">
        <v>5.5</v>
      </c>
      <c r="Q3778" s="13">
        <v>12.6</v>
      </c>
      <c r="R3778" s="13">
        <v>16.6</v>
      </c>
      <c r="S3778" s="13">
        <v>3.9</v>
      </c>
      <c r="T3778" s="13">
        <v>3.9</v>
      </c>
      <c r="U3778" s="13">
        <v>2.8</v>
      </c>
      <c r="V3778" s="13">
        <v>70.4</v>
      </c>
      <c r="W3778" s="11" t="str">
        <f t="shared" si="1"/>
        <v>Benchmark|Santander|Corporate|2024</v>
      </c>
      <c r="X3778" s="15">
        <f>(MAX(0,MIN(1,1-(K3778-scaling_params!$B$2)/(scaling_params!$C$2-scaling_params!$B$2)))+MAX(0,MIN(1,(L3778-scaling_params!$B$3)/(scaling_params!$C$3-scaling_params!$B$3))))/2</f>
        <v>0.7382352941</v>
      </c>
      <c r="Y3778" s="15">
        <f>(MAX(0,MIN(1,(M3778-scaling_params!$B$4)/(scaling_params!$C$4-scaling_params!$B$4)))+MAX(0,MIN(1,(N3778-scaling_params!$B$5)/(scaling_params!$C$5-scaling_params!$B$5))))/2</f>
        <v>0.593452381</v>
      </c>
      <c r="Z3778" s="15">
        <f>(MAX(0,MIN(1,(O3778-scaling_params!$B$6)/(scaling_params!$C$6-scaling_params!$B$6)))+MAX(0,MIN(1,1-(P3778-scaling_params!$B$7)/(scaling_params!$C$7-scaling_params!$B$7)))+MAX(0,MIN(1,(T3778-scaling_params!$B$11)/(scaling_params!$C$11-scaling_params!$B$11))))/3</f>
        <v>0.7962281942</v>
      </c>
      <c r="AA3778" s="15">
        <f>(MAX(0,MIN(1,1-(Q3778-scaling_params!$B$8)/(scaling_params!$C$8-scaling_params!$B$8)))+MAX(0,MIN(1,(R3778-scaling_params!$B$9)/(scaling_params!$C$9-scaling_params!$B$9)))+MAX(0,MIN(1,(S3778-scaling_params!$B$10)/(scaling_params!$C$10-scaling_params!$B$10))))/3</f>
        <v>0.7825481171</v>
      </c>
      <c r="AB3778" s="15">
        <f>(MAX(0,MIN(1,(U3778-scaling_params!$B$12)/(scaling_params!$C$12-scaling_params!$B$12)))+MAX(0,MIN(1,(V3778-scaling_params!$B$13)/(scaling_params!$C$13-scaling_params!$B$13))))/2</f>
        <v>0.6954545455</v>
      </c>
      <c r="AC3778" s="13">
        <f>(scaling_params!$G$2*X3778+scaling_params!$G$3*Y3778+scaling_params!$G$4*Z3778+scaling_params!$G$5*AA3778+scaling_params!$G$6*AB3778)*100</f>
        <v>71.98523343</v>
      </c>
      <c r="AD3778" s="11" t="s">
        <v>684</v>
      </c>
      <c r="AE3778" s="11">
        <f t="shared" si="2"/>
        <v>1</v>
      </c>
    </row>
    <row r="3779" ht="15.75" customHeight="1">
      <c r="A3779" s="11" t="s">
        <v>1075</v>
      </c>
      <c r="B3779" s="11" t="s">
        <v>987</v>
      </c>
      <c r="C3779" s="11" t="s">
        <v>610</v>
      </c>
      <c r="D3779" s="11" t="s">
        <v>181</v>
      </c>
      <c r="E3779" s="12">
        <v>2025.0</v>
      </c>
      <c r="F3779" s="11" t="s">
        <v>171</v>
      </c>
      <c r="G3779" s="11" t="s">
        <v>167</v>
      </c>
      <c r="H3779" s="11">
        <v>1.0</v>
      </c>
      <c r="I3779" s="13">
        <v>7.1</v>
      </c>
      <c r="J3779" s="11">
        <v>0.0</v>
      </c>
      <c r="K3779" s="13">
        <v>1.7</v>
      </c>
      <c r="L3779" s="13">
        <v>5.8</v>
      </c>
      <c r="M3779" s="11">
        <v>7.0</v>
      </c>
      <c r="N3779" s="14">
        <v>0.82</v>
      </c>
      <c r="O3779" s="13">
        <v>75.5</v>
      </c>
      <c r="P3779" s="13">
        <v>7.7</v>
      </c>
      <c r="Q3779" s="13">
        <v>12.3</v>
      </c>
      <c r="R3779" s="13">
        <v>15.9</v>
      </c>
      <c r="S3779" s="13">
        <v>3.8</v>
      </c>
      <c r="T3779" s="13">
        <v>3.5</v>
      </c>
      <c r="U3779" s="13">
        <v>2.3</v>
      </c>
      <c r="V3779" s="13">
        <v>77.3</v>
      </c>
      <c r="W3779" s="11" t="str">
        <f t="shared" si="1"/>
        <v>Benchmark|Santander|Corporate|2025</v>
      </c>
      <c r="X3779" s="15">
        <f>(MAX(0,MIN(1,1-(K3779-scaling_params!$B$2)/(scaling_params!$C$2-scaling_params!$B$2)))+MAX(0,MIN(1,(L3779-scaling_params!$B$3)/(scaling_params!$C$3-scaling_params!$B$3))))/2</f>
        <v>0.5892156863</v>
      </c>
      <c r="Y3779" s="15">
        <f>(MAX(0,MIN(1,(M3779-scaling_params!$B$4)/(scaling_params!$C$4-scaling_params!$B$4)))+MAX(0,MIN(1,(N3779-scaling_params!$B$5)/(scaling_params!$C$5-scaling_params!$B$5))))/2</f>
        <v>0.5696428571</v>
      </c>
      <c r="Z3779" s="15">
        <f>(MAX(0,MIN(1,(O3779-scaling_params!$B$6)/(scaling_params!$C$6-scaling_params!$B$6)))+MAX(0,MIN(1,1-(P3779-scaling_params!$B$7)/(scaling_params!$C$7-scaling_params!$B$7)))+MAX(0,MIN(1,(T3779-scaling_params!$B$11)/(scaling_params!$C$11-scaling_params!$B$11))))/3</f>
        <v>0.6374925137</v>
      </c>
      <c r="AA3779" s="15">
        <f>(MAX(0,MIN(1,1-(Q3779-scaling_params!$B$8)/(scaling_params!$C$8-scaling_params!$B$8)))+MAX(0,MIN(1,(R3779-scaling_params!$B$9)/(scaling_params!$C$9-scaling_params!$B$9)))+MAX(0,MIN(1,(S3779-scaling_params!$B$10)/(scaling_params!$C$10-scaling_params!$B$10))))/3</f>
        <v>0.7545719669</v>
      </c>
      <c r="AB3779" s="15">
        <f>(MAX(0,MIN(1,(U3779-scaling_params!$B$12)/(scaling_params!$C$12-scaling_params!$B$12)))+MAX(0,MIN(1,(V3779-scaling_params!$B$13)/(scaling_params!$C$13-scaling_params!$B$13))))/2</f>
        <v>0.6331818182</v>
      </c>
      <c r="AC3779" s="13">
        <f>(scaling_params!$G$2*X3779+scaling_params!$G$3*Y3779+scaling_params!$G$4*Z3779+scaling_params!$G$5*AA3779+scaling_params!$G$6*AB3779)*100</f>
        <v>62.96626191</v>
      </c>
      <c r="AD3779" s="11" t="s">
        <v>684</v>
      </c>
      <c r="AE3779" s="11">
        <f t="shared" si="2"/>
        <v>1</v>
      </c>
    </row>
    <row r="3780" ht="15.75" customHeight="1">
      <c r="A3780" s="11" t="s">
        <v>1076</v>
      </c>
      <c r="B3780" s="11" t="s">
        <v>987</v>
      </c>
      <c r="C3780" s="11" t="s">
        <v>610</v>
      </c>
      <c r="D3780" s="11" t="s">
        <v>177</v>
      </c>
      <c r="E3780" s="12">
        <v>2024.0</v>
      </c>
      <c r="F3780" s="11" t="s">
        <v>166</v>
      </c>
      <c r="G3780" s="11" t="s">
        <v>167</v>
      </c>
      <c r="H3780" s="11">
        <v>2.0</v>
      </c>
      <c r="I3780" s="13">
        <v>7.4</v>
      </c>
      <c r="J3780" s="11">
        <v>1.0</v>
      </c>
      <c r="K3780" s="13">
        <v>1.1</v>
      </c>
      <c r="L3780" s="13">
        <v>7.5</v>
      </c>
      <c r="M3780" s="11">
        <v>21.0</v>
      </c>
      <c r="N3780" s="14">
        <v>0.87</v>
      </c>
      <c r="O3780" s="13">
        <v>76.8</v>
      </c>
      <c r="P3780" s="13">
        <v>6.3</v>
      </c>
      <c r="Q3780" s="13">
        <v>14.5</v>
      </c>
      <c r="R3780" s="13">
        <v>14.7</v>
      </c>
      <c r="S3780" s="13">
        <v>3.9</v>
      </c>
      <c r="T3780" s="13">
        <v>4.5</v>
      </c>
      <c r="U3780" s="13">
        <v>2.7</v>
      </c>
      <c r="V3780" s="13">
        <v>78.2</v>
      </c>
      <c r="W3780" s="11" t="str">
        <f t="shared" si="1"/>
        <v>Benchmark|Santander|Retail|2024</v>
      </c>
      <c r="X3780" s="15">
        <f>(MAX(0,MIN(1,1-(K3780-scaling_params!$B$2)/(scaling_params!$C$2-scaling_params!$B$2)))+MAX(0,MIN(1,(L3780-scaling_params!$B$3)/(scaling_params!$C$3-scaling_params!$B$3))))/2</f>
        <v>0.8142156863</v>
      </c>
      <c r="Y3780" s="15">
        <f>(MAX(0,MIN(1,(M3780-scaling_params!$B$4)/(scaling_params!$C$4-scaling_params!$B$4)))+MAX(0,MIN(1,(N3780-scaling_params!$B$5)/(scaling_params!$C$5-scaling_params!$B$5))))/2</f>
        <v>0.6988095238</v>
      </c>
      <c r="Z3780" s="15">
        <f>(MAX(0,MIN(1,(O3780-scaling_params!$B$6)/(scaling_params!$C$6-scaling_params!$B$6)))+MAX(0,MIN(1,1-(P3780-scaling_params!$B$7)/(scaling_params!$C$7-scaling_params!$B$7)))+MAX(0,MIN(1,(T3780-scaling_params!$B$11)/(scaling_params!$C$11-scaling_params!$B$11))))/3</f>
        <v>0.8803088803</v>
      </c>
      <c r="AA3780" s="15">
        <f>(MAX(0,MIN(1,1-(Q3780-scaling_params!$B$8)/(scaling_params!$C$8-scaling_params!$B$8)))+MAX(0,MIN(1,(R3780-scaling_params!$B$9)/(scaling_params!$C$9-scaling_params!$B$9)))+MAX(0,MIN(1,(S3780-scaling_params!$B$10)/(scaling_params!$C$10-scaling_params!$B$10))))/3</f>
        <v>0.6304096437</v>
      </c>
      <c r="AB3780" s="15">
        <f>(MAX(0,MIN(1,(U3780-scaling_params!$B$12)/(scaling_params!$C$12-scaling_params!$B$12)))+MAX(0,MIN(1,(V3780-scaling_params!$B$13)/(scaling_params!$C$13-scaling_params!$B$13))))/2</f>
        <v>0.7413636364</v>
      </c>
      <c r="AC3780" s="13">
        <f>(scaling_params!$G$2*X3780+scaling_params!$G$3*Y3780+scaling_params!$G$4*Z3780+scaling_params!$G$5*AA3780+scaling_params!$G$6*AB3780)*100</f>
        <v>76.08665176</v>
      </c>
      <c r="AD3780" s="11" t="s">
        <v>684</v>
      </c>
      <c r="AE3780" s="11">
        <f t="shared" si="2"/>
        <v>1</v>
      </c>
    </row>
    <row r="3781" ht="15.75" customHeight="1">
      <c r="A3781" s="11" t="s">
        <v>1076</v>
      </c>
      <c r="B3781" s="11" t="s">
        <v>987</v>
      </c>
      <c r="C3781" s="11" t="s">
        <v>610</v>
      </c>
      <c r="D3781" s="11" t="s">
        <v>177</v>
      </c>
      <c r="E3781" s="12">
        <v>2025.0</v>
      </c>
      <c r="F3781" s="11" t="s">
        <v>166</v>
      </c>
      <c r="G3781" s="11" t="s">
        <v>167</v>
      </c>
      <c r="H3781" s="11">
        <v>2.0</v>
      </c>
      <c r="I3781" s="13">
        <v>7.1</v>
      </c>
      <c r="J3781" s="11">
        <v>0.0</v>
      </c>
      <c r="K3781" s="13">
        <v>1.3</v>
      </c>
      <c r="L3781" s="13">
        <v>7.3</v>
      </c>
      <c r="M3781" s="11">
        <v>29.0</v>
      </c>
      <c r="N3781" s="14">
        <v>0.83</v>
      </c>
      <c r="O3781" s="13">
        <v>76.6</v>
      </c>
      <c r="P3781" s="13">
        <v>7.2</v>
      </c>
      <c r="Q3781" s="13">
        <v>11.6</v>
      </c>
      <c r="R3781" s="13">
        <v>14.3</v>
      </c>
      <c r="S3781" s="13">
        <v>4.6</v>
      </c>
      <c r="T3781" s="13">
        <v>4.4</v>
      </c>
      <c r="U3781" s="13">
        <v>2.6</v>
      </c>
      <c r="V3781" s="13">
        <v>74.7</v>
      </c>
      <c r="W3781" s="11" t="str">
        <f t="shared" si="1"/>
        <v>Benchmark|Santander|Retail|2025</v>
      </c>
      <c r="X3781" s="15">
        <f>(MAX(0,MIN(1,1-(K3781-scaling_params!$B$2)/(scaling_params!$C$2-scaling_params!$B$2)))+MAX(0,MIN(1,(L3781-scaling_params!$B$3)/(scaling_params!$C$3-scaling_params!$B$3))))/2</f>
        <v>0.7661764706</v>
      </c>
      <c r="Y3781" s="15">
        <f>(MAX(0,MIN(1,(M3781-scaling_params!$B$4)/(scaling_params!$C$4-scaling_params!$B$4)))+MAX(0,MIN(1,(N3781-scaling_params!$B$5)/(scaling_params!$C$5-scaling_params!$B$5))))/2</f>
        <v>0.6869047619</v>
      </c>
      <c r="Z3781" s="15">
        <f>(MAX(0,MIN(1,(O3781-scaling_params!$B$6)/(scaling_params!$C$6-scaling_params!$B$6)))+MAX(0,MIN(1,1-(P3781-scaling_params!$B$7)/(scaling_params!$C$7-scaling_params!$B$7)))+MAX(0,MIN(1,(T3781-scaling_params!$B$11)/(scaling_params!$C$11-scaling_params!$B$11))))/3</f>
        <v>0.7864036597</v>
      </c>
      <c r="AA3781" s="15">
        <f>(MAX(0,MIN(1,1-(Q3781-scaling_params!$B$8)/(scaling_params!$C$8-scaling_params!$B$8)))+MAX(0,MIN(1,(R3781-scaling_params!$B$9)/(scaling_params!$C$9-scaling_params!$B$9)))+MAX(0,MIN(1,(S3781-scaling_params!$B$10)/(scaling_params!$C$10-scaling_params!$B$10))))/3</f>
        <v>0.7920079424</v>
      </c>
      <c r="AB3781" s="15">
        <f>(MAX(0,MIN(1,(U3781-scaling_params!$B$12)/(scaling_params!$C$12-scaling_params!$B$12)))+MAX(0,MIN(1,(V3781-scaling_params!$B$13)/(scaling_params!$C$13-scaling_params!$B$13))))/2</f>
        <v>0.6845454545</v>
      </c>
      <c r="AC3781" s="13">
        <f>(scaling_params!$G$2*X3781+scaling_params!$G$3*Y3781+scaling_params!$G$4*Z3781+scaling_params!$G$5*AA3781+scaling_params!$G$6*AB3781)*100</f>
        <v>74.64487112</v>
      </c>
      <c r="AD3781" s="11" t="s">
        <v>684</v>
      </c>
      <c r="AE3781" s="11">
        <f t="shared" si="2"/>
        <v>1</v>
      </c>
    </row>
    <row r="3782" ht="15.75" customHeight="1">
      <c r="A3782" s="11" t="s">
        <v>1077</v>
      </c>
      <c r="B3782" s="11" t="s">
        <v>987</v>
      </c>
      <c r="C3782" s="11" t="s">
        <v>610</v>
      </c>
      <c r="D3782" s="11" t="s">
        <v>170</v>
      </c>
      <c r="E3782" s="12">
        <v>2024.0</v>
      </c>
      <c r="F3782" s="11" t="s">
        <v>171</v>
      </c>
      <c r="G3782" s="11" t="s">
        <v>172</v>
      </c>
      <c r="H3782" s="11">
        <v>4.0</v>
      </c>
      <c r="I3782" s="13">
        <v>7.4</v>
      </c>
      <c r="J3782" s="11">
        <v>0.0</v>
      </c>
      <c r="K3782" s="13">
        <v>2.9</v>
      </c>
      <c r="L3782" s="13">
        <v>8.3</v>
      </c>
      <c r="M3782" s="11">
        <v>32.0</v>
      </c>
      <c r="N3782" s="14">
        <v>0.9</v>
      </c>
      <c r="O3782" s="13">
        <v>74.8</v>
      </c>
      <c r="P3782" s="13">
        <v>6.3</v>
      </c>
      <c r="Q3782" s="13">
        <v>12.8</v>
      </c>
      <c r="R3782" s="13">
        <v>15.4</v>
      </c>
      <c r="S3782" s="13">
        <v>4.2</v>
      </c>
      <c r="T3782" s="13">
        <v>4.0</v>
      </c>
      <c r="U3782" s="13">
        <v>2.1</v>
      </c>
      <c r="V3782" s="13">
        <v>84.0</v>
      </c>
      <c r="W3782" s="11" t="str">
        <f t="shared" si="1"/>
        <v>Benchmark|Santander|Risk|2024</v>
      </c>
      <c r="X3782" s="15">
        <f>(MAX(0,MIN(1,1-(K3782-scaling_params!$B$2)/(scaling_params!$C$2-scaling_params!$B$2)))+MAX(0,MIN(1,(L3782-scaling_params!$B$3)/(scaling_params!$C$3-scaling_params!$B$3))))/2</f>
        <v>0.5730392157</v>
      </c>
      <c r="Y3782" s="15">
        <f>(MAX(0,MIN(1,(M3782-scaling_params!$B$4)/(scaling_params!$C$4-scaling_params!$B$4)))+MAX(0,MIN(1,(N3782-scaling_params!$B$5)/(scaling_params!$C$5-scaling_params!$B$5))))/2</f>
        <v>0.7886904762</v>
      </c>
      <c r="Z3782" s="15">
        <f>(MAX(0,MIN(1,(O3782-scaling_params!$B$6)/(scaling_params!$C$6-scaling_params!$B$6)))+MAX(0,MIN(1,1-(P3782-scaling_params!$B$7)/(scaling_params!$C$7-scaling_params!$B$7)))+MAX(0,MIN(1,(T3782-scaling_params!$B$11)/(scaling_params!$C$11-scaling_params!$B$11))))/3</f>
        <v>0.7996865324</v>
      </c>
      <c r="AA3782" s="15">
        <f>(MAX(0,MIN(1,1-(Q3782-scaling_params!$B$8)/(scaling_params!$C$8-scaling_params!$B$8)))+MAX(0,MIN(1,(R3782-scaling_params!$B$9)/(scaling_params!$C$9-scaling_params!$B$9)))+MAX(0,MIN(1,(S3782-scaling_params!$B$10)/(scaling_params!$C$10-scaling_params!$B$10))))/3</f>
        <v>0.7537512128</v>
      </c>
      <c r="AB3782" s="15">
        <f>(MAX(0,MIN(1,(U3782-scaling_params!$B$12)/(scaling_params!$C$12-scaling_params!$B$12)))+MAX(0,MIN(1,(V3782-scaling_params!$B$13)/(scaling_params!$C$13-scaling_params!$B$13))))/2</f>
        <v>0.6440909091</v>
      </c>
      <c r="AC3782" s="13">
        <f>(scaling_params!$G$2*X3782+scaling_params!$G$3*Y3782+scaling_params!$G$4*Z3782+scaling_params!$G$5*AA3782+scaling_params!$G$6*AB3782)*100</f>
        <v>71.65957534</v>
      </c>
      <c r="AD3782" s="11" t="s">
        <v>684</v>
      </c>
      <c r="AE3782" s="11">
        <f t="shared" si="2"/>
        <v>1</v>
      </c>
    </row>
    <row r="3783" ht="15.75" customHeight="1">
      <c r="A3783" s="11" t="s">
        <v>1077</v>
      </c>
      <c r="B3783" s="11" t="s">
        <v>987</v>
      </c>
      <c r="C3783" s="11" t="s">
        <v>610</v>
      </c>
      <c r="D3783" s="11" t="s">
        <v>170</v>
      </c>
      <c r="E3783" s="12">
        <v>2025.0</v>
      </c>
      <c r="F3783" s="11" t="s">
        <v>171</v>
      </c>
      <c r="G3783" s="11" t="s">
        <v>172</v>
      </c>
      <c r="H3783" s="11">
        <v>4.0</v>
      </c>
      <c r="I3783" s="13">
        <v>7.1</v>
      </c>
      <c r="J3783" s="11">
        <v>0.0</v>
      </c>
      <c r="K3783" s="13">
        <v>1.4</v>
      </c>
      <c r="L3783" s="13">
        <v>9.4</v>
      </c>
      <c r="M3783" s="11">
        <v>20.0</v>
      </c>
      <c r="N3783" s="14">
        <v>0.86</v>
      </c>
      <c r="O3783" s="13">
        <v>73.6</v>
      </c>
      <c r="P3783" s="13">
        <v>7.0</v>
      </c>
      <c r="Q3783" s="13">
        <v>15.4</v>
      </c>
      <c r="R3783" s="13">
        <v>16.6</v>
      </c>
      <c r="S3783" s="13">
        <v>4.6</v>
      </c>
      <c r="T3783" s="13">
        <v>4.8</v>
      </c>
      <c r="U3783" s="13">
        <v>2.4</v>
      </c>
      <c r="V3783" s="13">
        <v>78.4</v>
      </c>
      <c r="W3783" s="11" t="str">
        <f t="shared" si="1"/>
        <v>Benchmark|Santander|Risk|2025</v>
      </c>
      <c r="X3783" s="15">
        <f>(MAX(0,MIN(1,1-(K3783-scaling_params!$B$2)/(scaling_params!$C$2-scaling_params!$B$2)))+MAX(0,MIN(1,(L3783-scaling_params!$B$3)/(scaling_params!$C$3-scaling_params!$B$3))))/2</f>
        <v>0.9039215686</v>
      </c>
      <c r="Y3783" s="15">
        <f>(MAX(0,MIN(1,(M3783-scaling_params!$B$4)/(scaling_params!$C$4-scaling_params!$B$4)))+MAX(0,MIN(1,(N3783-scaling_params!$B$5)/(scaling_params!$C$5-scaling_params!$B$5))))/2</f>
        <v>0.681547619</v>
      </c>
      <c r="Z3783" s="15">
        <f>(MAX(0,MIN(1,(O3783-scaling_params!$B$6)/(scaling_params!$C$6-scaling_params!$B$6)))+MAX(0,MIN(1,1-(P3783-scaling_params!$B$7)/(scaling_params!$C$7-scaling_params!$B$7)))+MAX(0,MIN(1,(T3783-scaling_params!$B$11)/(scaling_params!$C$11-scaling_params!$B$11))))/3</f>
        <v>0.7930119653</v>
      </c>
      <c r="AA3783" s="15">
        <f>(MAX(0,MIN(1,1-(Q3783-scaling_params!$B$8)/(scaling_params!$C$8-scaling_params!$B$8)))+MAX(0,MIN(1,(R3783-scaling_params!$B$9)/(scaling_params!$C$9-scaling_params!$B$9)))+MAX(0,MIN(1,(S3783-scaling_params!$B$10)/(scaling_params!$C$10-scaling_params!$B$10))))/3</f>
        <v>0.745114962</v>
      </c>
      <c r="AB3783" s="15">
        <f>(MAX(0,MIN(1,(U3783-scaling_params!$B$12)/(scaling_params!$C$12-scaling_params!$B$12)))+MAX(0,MIN(1,(V3783-scaling_params!$B$13)/(scaling_params!$C$13-scaling_params!$B$13))))/2</f>
        <v>0.6681818182</v>
      </c>
      <c r="AC3783" s="13">
        <f>(scaling_params!$G$2*X3783+scaling_params!$G$3*Y3783+scaling_params!$G$4*Z3783+scaling_params!$G$5*AA3783+scaling_params!$G$6*AB3783)*100</f>
        <v>76.89287588</v>
      </c>
      <c r="AD3783" s="11" t="s">
        <v>684</v>
      </c>
      <c r="AE3783" s="11">
        <f t="shared" si="2"/>
        <v>1</v>
      </c>
    </row>
    <row r="3784" ht="15.75" customHeight="1">
      <c r="A3784" s="11" t="s">
        <v>1078</v>
      </c>
      <c r="B3784" s="11" t="s">
        <v>987</v>
      </c>
      <c r="C3784" s="11" t="s">
        <v>610</v>
      </c>
      <c r="D3784" s="11" t="s">
        <v>181</v>
      </c>
      <c r="E3784" s="12">
        <v>2024.0</v>
      </c>
      <c r="F3784" s="11" t="s">
        <v>166</v>
      </c>
      <c r="G3784" s="11" t="s">
        <v>167</v>
      </c>
      <c r="H3784" s="11">
        <v>3.0</v>
      </c>
      <c r="I3784" s="13">
        <v>7.4</v>
      </c>
      <c r="J3784" s="11">
        <v>0.0</v>
      </c>
      <c r="K3784" s="13">
        <v>1.6</v>
      </c>
      <c r="L3784" s="13">
        <v>8.2</v>
      </c>
      <c r="M3784" s="11">
        <v>19.0</v>
      </c>
      <c r="N3784" s="14">
        <v>0.93</v>
      </c>
      <c r="O3784" s="13">
        <v>70.8</v>
      </c>
      <c r="P3784" s="13">
        <v>5.5</v>
      </c>
      <c r="Q3784" s="13">
        <v>12.6</v>
      </c>
      <c r="R3784" s="13">
        <v>16.6</v>
      </c>
      <c r="S3784" s="13">
        <v>4.4</v>
      </c>
      <c r="T3784" s="13">
        <v>5.0</v>
      </c>
      <c r="U3784" s="13">
        <v>2.8</v>
      </c>
      <c r="V3784" s="13">
        <v>83.9</v>
      </c>
      <c r="W3784" s="11" t="str">
        <f t="shared" si="1"/>
        <v>Benchmark|Santander|Corporate|2024</v>
      </c>
      <c r="X3784" s="15">
        <f>(MAX(0,MIN(1,1-(K3784-scaling_params!$B$2)/(scaling_params!$C$2-scaling_params!$B$2)))+MAX(0,MIN(1,(L3784-scaling_params!$B$3)/(scaling_params!$C$3-scaling_params!$B$3))))/2</f>
        <v>0.7823529412</v>
      </c>
      <c r="Y3784" s="15">
        <f>(MAX(0,MIN(1,(M3784-scaling_params!$B$4)/(scaling_params!$C$4-scaling_params!$B$4)))+MAX(0,MIN(1,(N3784-scaling_params!$B$5)/(scaling_params!$C$5-scaling_params!$B$5))))/2</f>
        <v>0.7642857143</v>
      </c>
      <c r="Z3784" s="15">
        <f>(MAX(0,MIN(1,(O3784-scaling_params!$B$6)/(scaling_params!$C$6-scaling_params!$B$6)))+MAX(0,MIN(1,1-(P3784-scaling_params!$B$7)/(scaling_params!$C$7-scaling_params!$B$7)))+MAX(0,MIN(1,(T3784-scaling_params!$B$11)/(scaling_params!$C$11-scaling_params!$B$11))))/3</f>
        <v>0.900990099</v>
      </c>
      <c r="AA3784" s="15">
        <f>(MAX(0,MIN(1,1-(Q3784-scaling_params!$B$8)/(scaling_params!$C$8-scaling_params!$B$8)))+MAX(0,MIN(1,(R3784-scaling_params!$B$9)/(scaling_params!$C$9-scaling_params!$B$9)))+MAX(0,MIN(1,(S3784-scaling_params!$B$10)/(scaling_params!$C$10-scaling_params!$B$10))))/3</f>
        <v>0.8315677249</v>
      </c>
      <c r="AB3784" s="15">
        <f>(MAX(0,MIN(1,(U3784-scaling_params!$B$12)/(scaling_params!$C$12-scaling_params!$B$12)))+MAX(0,MIN(1,(V3784-scaling_params!$B$13)/(scaling_params!$C$13-scaling_params!$B$13))))/2</f>
        <v>0.8181818182</v>
      </c>
      <c r="AC3784" s="13">
        <f>(scaling_params!$G$2*X3784+scaling_params!$G$3*Y3784+scaling_params!$G$4*Z3784+scaling_params!$G$5*AA3784+scaling_params!$G$6*AB3784)*100</f>
        <v>81.80941314</v>
      </c>
      <c r="AD3784" s="11" t="s">
        <v>684</v>
      </c>
      <c r="AE3784" s="11">
        <f t="shared" si="2"/>
        <v>1</v>
      </c>
    </row>
    <row r="3785" ht="15.75" customHeight="1">
      <c r="A3785" s="11" t="s">
        <v>1078</v>
      </c>
      <c r="B3785" s="11" t="s">
        <v>987</v>
      </c>
      <c r="C3785" s="11" t="s">
        <v>610</v>
      </c>
      <c r="D3785" s="11" t="s">
        <v>181</v>
      </c>
      <c r="E3785" s="12">
        <v>2025.0</v>
      </c>
      <c r="F3785" s="11" t="s">
        <v>166</v>
      </c>
      <c r="G3785" s="11" t="s">
        <v>167</v>
      </c>
      <c r="H3785" s="11">
        <v>3.0</v>
      </c>
      <c r="I3785" s="13">
        <v>7.1</v>
      </c>
      <c r="J3785" s="11">
        <v>0.0</v>
      </c>
      <c r="K3785" s="13">
        <v>1.7</v>
      </c>
      <c r="L3785" s="13">
        <v>9.3</v>
      </c>
      <c r="M3785" s="11">
        <v>16.0</v>
      </c>
      <c r="N3785" s="14">
        <v>0.83</v>
      </c>
      <c r="O3785" s="13">
        <v>75.5</v>
      </c>
      <c r="P3785" s="13">
        <v>7.7</v>
      </c>
      <c r="Q3785" s="13">
        <v>12.3</v>
      </c>
      <c r="R3785" s="13">
        <v>15.9</v>
      </c>
      <c r="S3785" s="13">
        <v>4.6</v>
      </c>
      <c r="T3785" s="13">
        <v>4.5</v>
      </c>
      <c r="U3785" s="13">
        <v>2.3</v>
      </c>
      <c r="V3785" s="13">
        <v>98.4</v>
      </c>
      <c r="W3785" s="11" t="str">
        <f t="shared" si="1"/>
        <v>Benchmark|Santander|Corporate|2025</v>
      </c>
      <c r="X3785" s="15">
        <f>(MAX(0,MIN(1,1-(K3785-scaling_params!$B$2)/(scaling_params!$C$2-scaling_params!$B$2)))+MAX(0,MIN(1,(L3785-scaling_params!$B$3)/(scaling_params!$C$3-scaling_params!$B$3))))/2</f>
        <v>0.8465686275</v>
      </c>
      <c r="Y3785" s="15">
        <f>(MAX(0,MIN(1,(M3785-scaling_params!$B$4)/(scaling_params!$C$4-scaling_params!$B$4)))+MAX(0,MIN(1,(N3785-scaling_params!$B$5)/(scaling_params!$C$5-scaling_params!$B$5))))/2</f>
        <v>0.625</v>
      </c>
      <c r="Z3785" s="15">
        <f>(MAX(0,MIN(1,(O3785-scaling_params!$B$6)/(scaling_params!$C$6-scaling_params!$B$6)))+MAX(0,MIN(1,1-(P3785-scaling_params!$B$7)/(scaling_params!$C$7-scaling_params!$B$7)))+MAX(0,MIN(1,(T3785-scaling_params!$B$11)/(scaling_params!$C$11-scaling_params!$B$11))))/3</f>
        <v>0.732730609</v>
      </c>
      <c r="AA3785" s="15">
        <f>(MAX(0,MIN(1,1-(Q3785-scaling_params!$B$8)/(scaling_params!$C$8-scaling_params!$B$8)))+MAX(0,MIN(1,(R3785-scaling_params!$B$9)/(scaling_params!$C$9-scaling_params!$B$9)))+MAX(0,MIN(1,(S3785-scaling_params!$B$10)/(scaling_params!$C$10-scaling_params!$B$10))))/3</f>
        <v>0.8330033394</v>
      </c>
      <c r="AB3785" s="15">
        <f>(MAX(0,MIN(1,(U3785-scaling_params!$B$12)/(scaling_params!$C$12-scaling_params!$B$12)))+MAX(0,MIN(1,(V3785-scaling_params!$B$13)/(scaling_params!$C$13-scaling_params!$B$13))))/2</f>
        <v>0.825</v>
      </c>
      <c r="AC3785" s="13">
        <f>(scaling_params!$G$2*X3785+scaling_params!$G$3*Y3785+scaling_params!$G$4*Z3785+scaling_params!$G$5*AA3785+scaling_params!$G$6*AB3785)*100</f>
        <v>76.19689083</v>
      </c>
      <c r="AD3785" s="11" t="s">
        <v>684</v>
      </c>
      <c r="AE3785" s="11">
        <f t="shared" si="2"/>
        <v>1</v>
      </c>
    </row>
    <row r="3786" ht="15.75" customHeight="1">
      <c r="A3786" s="11" t="s">
        <v>1079</v>
      </c>
      <c r="B3786" s="11" t="s">
        <v>987</v>
      </c>
      <c r="C3786" s="11" t="s">
        <v>610</v>
      </c>
      <c r="D3786" s="11" t="s">
        <v>177</v>
      </c>
      <c r="E3786" s="12">
        <v>2024.0</v>
      </c>
      <c r="F3786" s="11" t="s">
        <v>166</v>
      </c>
      <c r="G3786" s="11" t="s">
        <v>167</v>
      </c>
      <c r="H3786" s="11">
        <v>1.0</v>
      </c>
      <c r="I3786" s="13">
        <v>7.4</v>
      </c>
      <c r="J3786" s="11">
        <v>0.0</v>
      </c>
      <c r="K3786" s="13">
        <v>1.1</v>
      </c>
      <c r="L3786" s="13">
        <v>6.0</v>
      </c>
      <c r="M3786" s="11">
        <v>3.0</v>
      </c>
      <c r="N3786" s="14">
        <v>0.81</v>
      </c>
      <c r="O3786" s="13">
        <v>76.8</v>
      </c>
      <c r="P3786" s="13">
        <v>6.3</v>
      </c>
      <c r="Q3786" s="13">
        <v>14.5</v>
      </c>
      <c r="R3786" s="13">
        <v>14.7</v>
      </c>
      <c r="S3786" s="13">
        <v>4.0</v>
      </c>
      <c r="T3786" s="13">
        <v>3.4</v>
      </c>
      <c r="U3786" s="13">
        <v>2.7</v>
      </c>
      <c r="V3786" s="13">
        <v>74.3</v>
      </c>
      <c r="W3786" s="11" t="str">
        <f t="shared" si="1"/>
        <v>Benchmark|Santander|Retail|2024</v>
      </c>
      <c r="X3786" s="15">
        <f>(MAX(0,MIN(1,1-(K3786-scaling_params!$B$2)/(scaling_params!$C$2-scaling_params!$B$2)))+MAX(0,MIN(1,(L3786-scaling_params!$B$3)/(scaling_params!$C$3-scaling_params!$B$3))))/2</f>
        <v>0.7039215686</v>
      </c>
      <c r="Y3786" s="15">
        <f>(MAX(0,MIN(1,(M3786-scaling_params!$B$4)/(scaling_params!$C$4-scaling_params!$B$4)))+MAX(0,MIN(1,(N3786-scaling_params!$B$5)/(scaling_params!$C$5-scaling_params!$B$5))))/2</f>
        <v>0.5380952381</v>
      </c>
      <c r="Z3786" s="15">
        <f>(MAX(0,MIN(1,(O3786-scaling_params!$B$6)/(scaling_params!$C$6-scaling_params!$B$6)))+MAX(0,MIN(1,1-(P3786-scaling_params!$B$7)/(scaling_params!$C$7-scaling_params!$B$7)))+MAX(0,MIN(1,(T3786-scaling_params!$B$11)/(scaling_params!$C$11-scaling_params!$B$11))))/3</f>
        <v>0.7755469755</v>
      </c>
      <c r="AA3786" s="15">
        <f>(MAX(0,MIN(1,1-(Q3786-scaling_params!$B$8)/(scaling_params!$C$8-scaling_params!$B$8)))+MAX(0,MIN(1,(R3786-scaling_params!$B$9)/(scaling_params!$C$9-scaling_params!$B$9)))+MAX(0,MIN(1,(S3786-scaling_params!$B$10)/(scaling_params!$C$10-scaling_params!$B$10))))/3</f>
        <v>0.6402135653</v>
      </c>
      <c r="AB3786" s="15">
        <f>(MAX(0,MIN(1,(U3786-scaling_params!$B$12)/(scaling_params!$C$12-scaling_params!$B$12)))+MAX(0,MIN(1,(V3786-scaling_params!$B$13)/(scaling_params!$C$13-scaling_params!$B$13))))/2</f>
        <v>0.7059090909</v>
      </c>
      <c r="AC3786" s="13">
        <f>(scaling_params!$G$2*X3786+scaling_params!$G$3*Y3786+scaling_params!$G$4*Z3786+scaling_params!$G$5*AA3786+scaling_params!$G$6*AB3786)*100</f>
        <v>67.01023491</v>
      </c>
      <c r="AD3786" s="11" t="s">
        <v>684</v>
      </c>
      <c r="AE3786" s="11">
        <f t="shared" si="2"/>
        <v>1</v>
      </c>
    </row>
    <row r="3787" ht="15.75" customHeight="1">
      <c r="A3787" s="11" t="s">
        <v>1079</v>
      </c>
      <c r="B3787" s="11" t="s">
        <v>987</v>
      </c>
      <c r="C3787" s="11" t="s">
        <v>610</v>
      </c>
      <c r="D3787" s="11" t="s">
        <v>177</v>
      </c>
      <c r="E3787" s="12">
        <v>2025.0</v>
      </c>
      <c r="F3787" s="11" t="s">
        <v>166</v>
      </c>
      <c r="G3787" s="11" t="s">
        <v>167</v>
      </c>
      <c r="H3787" s="11">
        <v>1.0</v>
      </c>
      <c r="I3787" s="13">
        <v>7.1</v>
      </c>
      <c r="J3787" s="11">
        <v>0.0</v>
      </c>
      <c r="K3787" s="13">
        <v>1.3</v>
      </c>
      <c r="L3787" s="13">
        <v>6.9</v>
      </c>
      <c r="M3787" s="11">
        <v>18.0</v>
      </c>
      <c r="N3787" s="14">
        <v>0.87</v>
      </c>
      <c r="O3787" s="13">
        <v>76.6</v>
      </c>
      <c r="P3787" s="13">
        <v>7.2</v>
      </c>
      <c r="Q3787" s="13">
        <v>11.6</v>
      </c>
      <c r="R3787" s="13">
        <v>14.3</v>
      </c>
      <c r="S3787" s="13">
        <v>3.6</v>
      </c>
      <c r="T3787" s="13">
        <v>3.4</v>
      </c>
      <c r="U3787" s="13">
        <v>2.6</v>
      </c>
      <c r="V3787" s="13">
        <v>71.7</v>
      </c>
      <c r="W3787" s="11" t="str">
        <f t="shared" si="1"/>
        <v>Benchmark|Santander|Retail|2025</v>
      </c>
      <c r="X3787" s="15">
        <f>(MAX(0,MIN(1,1-(K3787-scaling_params!$B$2)/(scaling_params!$C$2-scaling_params!$B$2)))+MAX(0,MIN(1,(L3787-scaling_params!$B$3)/(scaling_params!$C$3-scaling_params!$B$3))))/2</f>
        <v>0.7367647059</v>
      </c>
      <c r="Y3787" s="15">
        <f>(MAX(0,MIN(1,(M3787-scaling_params!$B$4)/(scaling_params!$C$4-scaling_params!$B$4)))+MAX(0,MIN(1,(N3787-scaling_params!$B$5)/(scaling_params!$C$5-scaling_params!$B$5))))/2</f>
        <v>0.6845238095</v>
      </c>
      <c r="Z3787" s="15">
        <f>(MAX(0,MIN(1,(O3787-scaling_params!$B$6)/(scaling_params!$C$6-scaling_params!$B$6)))+MAX(0,MIN(1,1-(P3787-scaling_params!$B$7)/(scaling_params!$C$7-scaling_params!$B$7)))+MAX(0,MIN(1,(T3787-scaling_params!$B$11)/(scaling_params!$C$11-scaling_params!$B$11))))/3</f>
        <v>0.6911655644</v>
      </c>
      <c r="AA3787" s="15">
        <f>(MAX(0,MIN(1,1-(Q3787-scaling_params!$B$8)/(scaling_params!$C$8-scaling_params!$B$8)))+MAX(0,MIN(1,(R3787-scaling_params!$B$9)/(scaling_params!$C$9-scaling_params!$B$9)))+MAX(0,MIN(1,(S3787-scaling_params!$B$10)/(scaling_params!$C$10-scaling_params!$B$10))))/3</f>
        <v>0.6939687267</v>
      </c>
      <c r="AB3787" s="15">
        <f>(MAX(0,MIN(1,(U3787-scaling_params!$B$12)/(scaling_params!$C$12-scaling_params!$B$12)))+MAX(0,MIN(1,(V3787-scaling_params!$B$13)/(scaling_params!$C$13-scaling_params!$B$13))))/2</f>
        <v>0.6572727273</v>
      </c>
      <c r="AC3787" s="13">
        <f>(scaling_params!$G$2*X3787+scaling_params!$G$3*Y3787+scaling_params!$G$4*Z3787+scaling_params!$G$5*AA3787+scaling_params!$G$6*AB3787)*100</f>
        <v>69.61233865</v>
      </c>
      <c r="AD3787" s="11" t="s">
        <v>684</v>
      </c>
      <c r="AE3787" s="11">
        <f t="shared" si="2"/>
        <v>1</v>
      </c>
    </row>
    <row r="3788" ht="15.75" customHeight="1">
      <c r="A3788" s="11" t="s">
        <v>1080</v>
      </c>
      <c r="B3788" s="11" t="s">
        <v>987</v>
      </c>
      <c r="C3788" s="11" t="s">
        <v>610</v>
      </c>
      <c r="D3788" s="11" t="s">
        <v>174</v>
      </c>
      <c r="E3788" s="12">
        <v>2024.0</v>
      </c>
      <c r="F3788" s="11" t="s">
        <v>166</v>
      </c>
      <c r="G3788" s="11" t="s">
        <v>184</v>
      </c>
      <c r="H3788" s="11">
        <v>5.0</v>
      </c>
      <c r="I3788" s="13">
        <v>7.4</v>
      </c>
      <c r="J3788" s="11">
        <v>0.0</v>
      </c>
      <c r="K3788" s="13">
        <v>1.9</v>
      </c>
      <c r="L3788" s="13">
        <v>8.4</v>
      </c>
      <c r="M3788" s="11">
        <v>34.0</v>
      </c>
      <c r="N3788" s="14">
        <v>0.85</v>
      </c>
      <c r="O3788" s="13">
        <v>66.9</v>
      </c>
      <c r="P3788" s="13">
        <v>7.1</v>
      </c>
      <c r="Q3788" s="13">
        <v>15.0</v>
      </c>
      <c r="R3788" s="13">
        <v>15.0</v>
      </c>
      <c r="S3788" s="13">
        <v>4.6</v>
      </c>
      <c r="T3788" s="13">
        <v>4.7</v>
      </c>
      <c r="U3788" s="13">
        <v>2.2</v>
      </c>
      <c r="V3788" s="13">
        <v>85.7</v>
      </c>
      <c r="W3788" s="11" t="str">
        <f t="shared" si="1"/>
        <v>Benchmark|Santander|Digital|2024</v>
      </c>
      <c r="X3788" s="15">
        <f>(MAX(0,MIN(1,1-(K3788-scaling_params!$B$2)/(scaling_params!$C$2-scaling_params!$B$2)))+MAX(0,MIN(1,(L3788-scaling_params!$B$3)/(scaling_params!$C$3-scaling_params!$B$3))))/2</f>
        <v>0.7470588235</v>
      </c>
      <c r="Y3788" s="15">
        <f>(MAX(0,MIN(1,(M3788-scaling_params!$B$4)/(scaling_params!$C$4-scaling_params!$B$4)))+MAX(0,MIN(1,(N3788-scaling_params!$B$5)/(scaling_params!$C$5-scaling_params!$B$5))))/2</f>
        <v>0.7357142857</v>
      </c>
      <c r="Z3788" s="15">
        <f>(MAX(0,MIN(1,(O3788-scaling_params!$B$6)/(scaling_params!$C$6-scaling_params!$B$6)))+MAX(0,MIN(1,1-(P3788-scaling_params!$B$7)/(scaling_params!$C$7-scaling_params!$B$7)))+MAX(0,MIN(1,(T3788-scaling_params!$B$11)/(scaling_params!$C$11-scaling_params!$B$11))))/3</f>
        <v>0.6639180907</v>
      </c>
      <c r="AA3788" s="15">
        <f>(MAX(0,MIN(1,1-(Q3788-scaling_params!$B$8)/(scaling_params!$C$8-scaling_params!$B$8)))+MAX(0,MIN(1,(R3788-scaling_params!$B$9)/(scaling_params!$C$9-scaling_params!$B$9)))+MAX(0,MIN(1,(S3788-scaling_params!$B$10)/(scaling_params!$C$10-scaling_params!$B$10))))/3</f>
        <v>0.6927559286</v>
      </c>
      <c r="AB3788" s="15">
        <f>(MAX(0,MIN(1,(U3788-scaling_params!$B$12)/(scaling_params!$C$12-scaling_params!$B$12)))+MAX(0,MIN(1,(V3788-scaling_params!$B$13)/(scaling_params!$C$13-scaling_params!$B$13))))/2</f>
        <v>0.6845454545</v>
      </c>
      <c r="AC3788" s="13">
        <f>(scaling_params!$G$2*X3788+scaling_params!$G$3*Y3788+scaling_params!$G$4*Z3788+scaling_params!$G$5*AA3788+scaling_params!$G$6*AB3788)*100</f>
        <v>70.7173839</v>
      </c>
      <c r="AD3788" s="11" t="s">
        <v>684</v>
      </c>
      <c r="AE3788" s="11">
        <f t="shared" si="2"/>
        <v>1</v>
      </c>
    </row>
    <row r="3789" ht="15.75" customHeight="1">
      <c r="A3789" s="11" t="s">
        <v>1080</v>
      </c>
      <c r="B3789" s="11" t="s">
        <v>987</v>
      </c>
      <c r="C3789" s="11" t="s">
        <v>610</v>
      </c>
      <c r="D3789" s="11" t="s">
        <v>174</v>
      </c>
      <c r="E3789" s="12">
        <v>2025.0</v>
      </c>
      <c r="F3789" s="11" t="s">
        <v>166</v>
      </c>
      <c r="G3789" s="11" t="s">
        <v>184</v>
      </c>
      <c r="H3789" s="11">
        <v>5.0</v>
      </c>
      <c r="I3789" s="13">
        <v>7.1</v>
      </c>
      <c r="J3789" s="11">
        <v>0.0</v>
      </c>
      <c r="K3789" s="13">
        <v>1.6</v>
      </c>
      <c r="L3789" s="13">
        <v>8.1</v>
      </c>
      <c r="M3789" s="11">
        <v>31.0</v>
      </c>
      <c r="N3789" s="14">
        <v>0.82</v>
      </c>
      <c r="O3789" s="13">
        <v>68.0</v>
      </c>
      <c r="P3789" s="13">
        <v>6.4</v>
      </c>
      <c r="Q3789" s="13">
        <v>16.0</v>
      </c>
      <c r="R3789" s="13">
        <v>14.4</v>
      </c>
      <c r="S3789" s="13">
        <v>5.0</v>
      </c>
      <c r="T3789" s="13">
        <v>4.9</v>
      </c>
      <c r="U3789" s="13">
        <v>1.8</v>
      </c>
      <c r="V3789" s="13">
        <v>92.0</v>
      </c>
      <c r="W3789" s="11" t="str">
        <f t="shared" si="1"/>
        <v>Benchmark|Santander|Digital|2025</v>
      </c>
      <c r="X3789" s="15">
        <f>(MAX(0,MIN(1,1-(K3789-scaling_params!$B$2)/(scaling_params!$C$2-scaling_params!$B$2)))+MAX(0,MIN(1,(L3789-scaling_params!$B$3)/(scaling_params!$C$3-scaling_params!$B$3))))/2</f>
        <v>0.775</v>
      </c>
      <c r="Y3789" s="15">
        <f>(MAX(0,MIN(1,(M3789-scaling_params!$B$4)/(scaling_params!$C$4-scaling_params!$B$4)))+MAX(0,MIN(1,(N3789-scaling_params!$B$5)/(scaling_params!$C$5-scaling_params!$B$5))))/2</f>
        <v>0.6839285714</v>
      </c>
      <c r="Z3789" s="15">
        <f>(MAX(0,MIN(1,(O3789-scaling_params!$B$6)/(scaling_params!$C$6-scaling_params!$B$6)))+MAX(0,MIN(1,1-(P3789-scaling_params!$B$7)/(scaling_params!$C$7-scaling_params!$B$7)))+MAX(0,MIN(1,(T3789-scaling_params!$B$11)/(scaling_params!$C$11-scaling_params!$B$11))))/3</f>
        <v>0.7641805879</v>
      </c>
      <c r="AA3789" s="15">
        <f>(MAX(0,MIN(1,1-(Q3789-scaling_params!$B$8)/(scaling_params!$C$8-scaling_params!$B$8)))+MAX(0,MIN(1,(R3789-scaling_params!$B$9)/(scaling_params!$C$9-scaling_params!$B$9)))+MAX(0,MIN(1,(S3789-scaling_params!$B$10)/(scaling_params!$C$10-scaling_params!$B$10))))/3</f>
        <v>0.6687763713</v>
      </c>
      <c r="AB3789" s="15">
        <f>(MAX(0,MIN(1,(U3789-scaling_params!$B$12)/(scaling_params!$C$12-scaling_params!$B$12)))+MAX(0,MIN(1,(V3789-scaling_params!$B$13)/(scaling_params!$C$13-scaling_params!$B$13))))/2</f>
        <v>0.6418181818</v>
      </c>
      <c r="AC3789" s="13">
        <f>(scaling_params!$G$2*X3789+scaling_params!$G$3*Y3789+scaling_params!$G$4*Z3789+scaling_params!$G$5*AA3789+scaling_params!$G$6*AB3789)*100</f>
        <v>71.58698393</v>
      </c>
      <c r="AD3789" s="11" t="s">
        <v>684</v>
      </c>
      <c r="AE3789" s="11">
        <f t="shared" si="2"/>
        <v>1</v>
      </c>
    </row>
    <row r="3790" ht="15.75" customHeight="1">
      <c r="A3790" s="11" t="s">
        <v>1081</v>
      </c>
      <c r="B3790" s="11" t="s">
        <v>987</v>
      </c>
      <c r="C3790" s="11" t="s">
        <v>610</v>
      </c>
      <c r="D3790" s="11" t="s">
        <v>177</v>
      </c>
      <c r="E3790" s="12">
        <v>2024.0</v>
      </c>
      <c r="F3790" s="11" t="s">
        <v>166</v>
      </c>
      <c r="G3790" s="11" t="s">
        <v>172</v>
      </c>
      <c r="H3790" s="11">
        <v>5.0</v>
      </c>
      <c r="I3790" s="13">
        <v>7.4</v>
      </c>
      <c r="J3790" s="11">
        <v>0.0</v>
      </c>
      <c r="K3790" s="13">
        <v>1.1</v>
      </c>
      <c r="L3790" s="13">
        <v>5.8</v>
      </c>
      <c r="M3790" s="11">
        <v>19.0</v>
      </c>
      <c r="N3790" s="14">
        <v>0.82</v>
      </c>
      <c r="O3790" s="13">
        <v>76.8</v>
      </c>
      <c r="P3790" s="13">
        <v>6.3</v>
      </c>
      <c r="Q3790" s="13">
        <v>14.5</v>
      </c>
      <c r="R3790" s="13">
        <v>14.7</v>
      </c>
      <c r="S3790" s="13">
        <v>3.9</v>
      </c>
      <c r="T3790" s="13">
        <v>3.9</v>
      </c>
      <c r="U3790" s="13">
        <v>2.7</v>
      </c>
      <c r="V3790" s="13">
        <v>77.3</v>
      </c>
      <c r="W3790" s="11" t="str">
        <f t="shared" si="1"/>
        <v>Benchmark|Santander|Retail|2024</v>
      </c>
      <c r="X3790" s="15">
        <f>(MAX(0,MIN(1,1-(K3790-scaling_params!$B$2)/(scaling_params!$C$2-scaling_params!$B$2)))+MAX(0,MIN(1,(L3790-scaling_params!$B$3)/(scaling_params!$C$3-scaling_params!$B$3))))/2</f>
        <v>0.6892156863</v>
      </c>
      <c r="Y3790" s="15">
        <f>(MAX(0,MIN(1,(M3790-scaling_params!$B$4)/(scaling_params!$C$4-scaling_params!$B$4)))+MAX(0,MIN(1,(N3790-scaling_params!$B$5)/(scaling_params!$C$5-scaling_params!$B$5))))/2</f>
        <v>0.6267857143</v>
      </c>
      <c r="Z3790" s="15">
        <f>(MAX(0,MIN(1,(O3790-scaling_params!$B$6)/(scaling_params!$C$6-scaling_params!$B$6)))+MAX(0,MIN(1,1-(P3790-scaling_params!$B$7)/(scaling_params!$C$7-scaling_params!$B$7)))+MAX(0,MIN(1,(T3790-scaling_params!$B$11)/(scaling_params!$C$11-scaling_params!$B$11))))/3</f>
        <v>0.8231660232</v>
      </c>
      <c r="AA3790" s="15">
        <f>(MAX(0,MIN(1,1-(Q3790-scaling_params!$B$8)/(scaling_params!$C$8-scaling_params!$B$8)))+MAX(0,MIN(1,(R3790-scaling_params!$B$9)/(scaling_params!$C$9-scaling_params!$B$9)))+MAX(0,MIN(1,(S3790-scaling_params!$B$10)/(scaling_params!$C$10-scaling_params!$B$10))))/3</f>
        <v>0.6304096437</v>
      </c>
      <c r="AB3790" s="15">
        <f>(MAX(0,MIN(1,(U3790-scaling_params!$B$12)/(scaling_params!$C$12-scaling_params!$B$12)))+MAX(0,MIN(1,(V3790-scaling_params!$B$13)/(scaling_params!$C$13-scaling_params!$B$13))))/2</f>
        <v>0.7331818182</v>
      </c>
      <c r="AC3790" s="13">
        <f>(scaling_params!$G$2*X3790+scaling_params!$G$3*Y3790+scaling_params!$G$4*Z3790+scaling_params!$G$5*AA3790+scaling_params!$G$6*AB3790)*100</f>
        <v>70.01718964</v>
      </c>
      <c r="AD3790" s="11" t="s">
        <v>684</v>
      </c>
      <c r="AE3790" s="11">
        <f t="shared" si="2"/>
        <v>1</v>
      </c>
    </row>
    <row r="3791" ht="15.75" customHeight="1">
      <c r="A3791" s="11" t="s">
        <v>1081</v>
      </c>
      <c r="B3791" s="11" t="s">
        <v>987</v>
      </c>
      <c r="C3791" s="11" t="s">
        <v>610</v>
      </c>
      <c r="D3791" s="11" t="s">
        <v>177</v>
      </c>
      <c r="E3791" s="12">
        <v>2025.0</v>
      </c>
      <c r="F3791" s="11" t="s">
        <v>166</v>
      </c>
      <c r="G3791" s="11" t="s">
        <v>172</v>
      </c>
      <c r="H3791" s="11">
        <v>5.0</v>
      </c>
      <c r="I3791" s="13">
        <v>7.1</v>
      </c>
      <c r="J3791" s="11">
        <v>0.0</v>
      </c>
      <c r="K3791" s="13">
        <v>1.3</v>
      </c>
      <c r="L3791" s="13">
        <v>7.7</v>
      </c>
      <c r="M3791" s="11">
        <v>30.0</v>
      </c>
      <c r="N3791" s="14">
        <v>0.77</v>
      </c>
      <c r="O3791" s="13">
        <v>76.6</v>
      </c>
      <c r="P3791" s="13">
        <v>7.2</v>
      </c>
      <c r="Q3791" s="13">
        <v>11.6</v>
      </c>
      <c r="R3791" s="13">
        <v>14.3</v>
      </c>
      <c r="S3791" s="13">
        <v>4.7</v>
      </c>
      <c r="T3791" s="13">
        <v>3.7</v>
      </c>
      <c r="U3791" s="13">
        <v>2.6</v>
      </c>
      <c r="V3791" s="13">
        <v>73.8</v>
      </c>
      <c r="W3791" s="11" t="str">
        <f t="shared" si="1"/>
        <v>Benchmark|Santander|Retail|2025</v>
      </c>
      <c r="X3791" s="15">
        <f>(MAX(0,MIN(1,1-(K3791-scaling_params!$B$2)/(scaling_params!$C$2-scaling_params!$B$2)))+MAX(0,MIN(1,(L3791-scaling_params!$B$3)/(scaling_params!$C$3-scaling_params!$B$3))))/2</f>
        <v>0.7955882353</v>
      </c>
      <c r="Y3791" s="15">
        <f>(MAX(0,MIN(1,(M3791-scaling_params!$B$4)/(scaling_params!$C$4-scaling_params!$B$4)))+MAX(0,MIN(1,(N3791-scaling_params!$B$5)/(scaling_params!$C$5-scaling_params!$B$5))))/2</f>
        <v>0.6166666667</v>
      </c>
      <c r="Z3791" s="15">
        <f>(MAX(0,MIN(1,(O3791-scaling_params!$B$6)/(scaling_params!$C$6-scaling_params!$B$6)))+MAX(0,MIN(1,1-(P3791-scaling_params!$B$7)/(scaling_params!$C$7-scaling_params!$B$7)))+MAX(0,MIN(1,(T3791-scaling_params!$B$11)/(scaling_params!$C$11-scaling_params!$B$11))))/3</f>
        <v>0.719736993</v>
      </c>
      <c r="AA3791" s="15">
        <f>(MAX(0,MIN(1,1-(Q3791-scaling_params!$B$8)/(scaling_params!$C$8-scaling_params!$B$8)))+MAX(0,MIN(1,(R3791-scaling_params!$B$9)/(scaling_params!$C$9-scaling_params!$B$9)))+MAX(0,MIN(1,(S3791-scaling_params!$B$10)/(scaling_params!$C$10-scaling_params!$B$10))))/3</f>
        <v>0.801811864</v>
      </c>
      <c r="AB3791" s="15">
        <f>(MAX(0,MIN(1,(U3791-scaling_params!$B$12)/(scaling_params!$C$12-scaling_params!$B$12)))+MAX(0,MIN(1,(V3791-scaling_params!$B$13)/(scaling_params!$C$13-scaling_params!$B$13))))/2</f>
        <v>0.6763636364</v>
      </c>
      <c r="AC3791" s="13">
        <f>(scaling_params!$G$2*X3791+scaling_params!$G$3*Y3791+scaling_params!$G$4*Z3791+scaling_params!$G$5*AA3791+scaling_params!$G$6*AB3791)*100</f>
        <v>72.19478925</v>
      </c>
      <c r="AD3791" s="11" t="s">
        <v>684</v>
      </c>
      <c r="AE3791" s="11">
        <f t="shared" si="2"/>
        <v>1</v>
      </c>
    </row>
    <row r="3792" ht="15.75" customHeight="1">
      <c r="A3792" s="11" t="s">
        <v>1082</v>
      </c>
      <c r="B3792" s="11" t="s">
        <v>987</v>
      </c>
      <c r="C3792" s="11" t="s">
        <v>610</v>
      </c>
      <c r="D3792" s="11" t="s">
        <v>165</v>
      </c>
      <c r="E3792" s="12">
        <v>2024.0</v>
      </c>
      <c r="F3792" s="11" t="s">
        <v>166</v>
      </c>
      <c r="G3792" s="11" t="s">
        <v>175</v>
      </c>
      <c r="H3792" s="11">
        <v>1.0</v>
      </c>
      <c r="I3792" s="13">
        <v>7.4</v>
      </c>
      <c r="J3792" s="11">
        <v>0.0</v>
      </c>
      <c r="K3792" s="13">
        <v>1.7</v>
      </c>
      <c r="L3792" s="13">
        <v>5.4</v>
      </c>
      <c r="M3792" s="11">
        <v>21.0</v>
      </c>
      <c r="N3792" s="14">
        <v>0.84</v>
      </c>
      <c r="O3792" s="13">
        <v>73.2</v>
      </c>
      <c r="P3792" s="13">
        <v>8.0</v>
      </c>
      <c r="Q3792" s="13">
        <v>15.9</v>
      </c>
      <c r="R3792" s="13">
        <v>14.5</v>
      </c>
      <c r="S3792" s="13">
        <v>4.2</v>
      </c>
      <c r="T3792" s="13">
        <v>3.8</v>
      </c>
      <c r="U3792" s="13">
        <v>1.9</v>
      </c>
      <c r="V3792" s="13">
        <v>81.4</v>
      </c>
      <c r="W3792" s="11" t="str">
        <f t="shared" si="1"/>
        <v>Benchmark|Santander|Operations|2024</v>
      </c>
      <c r="X3792" s="15">
        <f>(MAX(0,MIN(1,1-(K3792-scaling_params!$B$2)/(scaling_params!$C$2-scaling_params!$B$2)))+MAX(0,MIN(1,(L3792-scaling_params!$B$3)/(scaling_params!$C$3-scaling_params!$B$3))))/2</f>
        <v>0.5598039216</v>
      </c>
      <c r="Y3792" s="15">
        <f>(MAX(0,MIN(1,(M3792-scaling_params!$B$4)/(scaling_params!$C$4-scaling_params!$B$4)))+MAX(0,MIN(1,(N3792-scaling_params!$B$5)/(scaling_params!$C$5-scaling_params!$B$5))))/2</f>
        <v>0.6613095238</v>
      </c>
      <c r="Z3792" s="15">
        <f>(MAX(0,MIN(1,(O3792-scaling_params!$B$6)/(scaling_params!$C$6-scaling_params!$B$6)))+MAX(0,MIN(1,1-(P3792-scaling_params!$B$7)/(scaling_params!$C$7-scaling_params!$B$7)))+MAX(0,MIN(1,(T3792-scaling_params!$B$11)/(scaling_params!$C$11-scaling_params!$B$11))))/3</f>
        <v>0.6010831199</v>
      </c>
      <c r="AA3792" s="15">
        <f>(MAX(0,MIN(1,1-(Q3792-scaling_params!$B$8)/(scaling_params!$C$8-scaling_params!$B$8)))+MAX(0,MIN(1,(R3792-scaling_params!$B$9)/(scaling_params!$C$9-scaling_params!$B$9)))+MAX(0,MIN(1,(S3792-scaling_params!$B$10)/(scaling_params!$C$10-scaling_params!$B$10))))/3</f>
        <v>0.5983522868</v>
      </c>
      <c r="AB3792" s="15">
        <f>(MAX(0,MIN(1,(U3792-scaling_params!$B$12)/(scaling_params!$C$12-scaling_params!$B$12)))+MAX(0,MIN(1,(V3792-scaling_params!$B$13)/(scaling_params!$C$13-scaling_params!$B$13))))/2</f>
        <v>0.5704545455</v>
      </c>
      <c r="AC3792" s="13">
        <f>(scaling_params!$G$2*X3792+scaling_params!$G$3*Y3792+scaling_params!$G$4*Z3792+scaling_params!$G$5*AA3792+scaling_params!$G$6*AB3792)*100</f>
        <v>60.08398317</v>
      </c>
      <c r="AD3792" s="11" t="s">
        <v>684</v>
      </c>
      <c r="AE3792" s="11">
        <f t="shared" si="2"/>
        <v>1</v>
      </c>
    </row>
    <row r="3793" ht="15.75" customHeight="1">
      <c r="A3793" s="11" t="s">
        <v>1082</v>
      </c>
      <c r="B3793" s="11" t="s">
        <v>987</v>
      </c>
      <c r="C3793" s="11" t="s">
        <v>610</v>
      </c>
      <c r="D3793" s="11" t="s">
        <v>165</v>
      </c>
      <c r="E3793" s="12">
        <v>2025.0</v>
      </c>
      <c r="F3793" s="11" t="s">
        <v>166</v>
      </c>
      <c r="G3793" s="11" t="s">
        <v>175</v>
      </c>
      <c r="H3793" s="11">
        <v>1.0</v>
      </c>
      <c r="I3793" s="13">
        <v>7.1</v>
      </c>
      <c r="J3793" s="11">
        <v>0.0</v>
      </c>
      <c r="K3793" s="13">
        <v>2.2</v>
      </c>
      <c r="L3793" s="13">
        <v>6.8</v>
      </c>
      <c r="M3793" s="11">
        <v>22.0</v>
      </c>
      <c r="N3793" s="14">
        <v>0.86</v>
      </c>
      <c r="O3793" s="13">
        <v>75.7</v>
      </c>
      <c r="P3793" s="13">
        <v>6.8</v>
      </c>
      <c r="Q3793" s="13">
        <v>14.0</v>
      </c>
      <c r="R3793" s="13">
        <v>13.8</v>
      </c>
      <c r="S3793" s="13">
        <v>3.7</v>
      </c>
      <c r="T3793" s="13">
        <v>3.7</v>
      </c>
      <c r="U3793" s="13">
        <v>3.0</v>
      </c>
      <c r="V3793" s="13">
        <v>72.6</v>
      </c>
      <c r="W3793" s="11" t="str">
        <f t="shared" si="1"/>
        <v>Benchmark|Santander|Operations|2025</v>
      </c>
      <c r="X3793" s="15">
        <f>(MAX(0,MIN(1,1-(K3793-scaling_params!$B$2)/(scaling_params!$C$2-scaling_params!$B$2)))+MAX(0,MIN(1,(L3793-scaling_params!$B$3)/(scaling_params!$C$3-scaling_params!$B$3))))/2</f>
        <v>0.5794117647</v>
      </c>
      <c r="Y3793" s="15">
        <f>(MAX(0,MIN(1,(M3793-scaling_params!$B$4)/(scaling_params!$C$4-scaling_params!$B$4)))+MAX(0,MIN(1,(N3793-scaling_params!$B$5)/(scaling_params!$C$5-scaling_params!$B$5))))/2</f>
        <v>0.6910714286</v>
      </c>
      <c r="Z3793" s="15">
        <f>(MAX(0,MIN(1,(O3793-scaling_params!$B$6)/(scaling_params!$C$6-scaling_params!$B$6)))+MAX(0,MIN(1,1-(P3793-scaling_params!$B$7)/(scaling_params!$C$7-scaling_params!$B$7)))+MAX(0,MIN(1,(T3793-scaling_params!$B$11)/(scaling_params!$C$11-scaling_params!$B$11))))/3</f>
        <v>0.7409215439</v>
      </c>
      <c r="AA3793" s="15">
        <f>(MAX(0,MIN(1,1-(Q3793-scaling_params!$B$8)/(scaling_params!$C$8-scaling_params!$B$8)))+MAX(0,MIN(1,(R3793-scaling_params!$B$9)/(scaling_params!$C$9-scaling_params!$B$9)))+MAX(0,MIN(1,(S3793-scaling_params!$B$10)/(scaling_params!$C$10-scaling_params!$B$10))))/3</f>
        <v>0.591766511</v>
      </c>
      <c r="AB3793" s="15">
        <f>(MAX(0,MIN(1,(U3793-scaling_params!$B$12)/(scaling_params!$C$12-scaling_params!$B$12)))+MAX(0,MIN(1,(V3793-scaling_params!$B$13)/(scaling_params!$C$13-scaling_params!$B$13))))/2</f>
        <v>0.7654545455</v>
      </c>
      <c r="AC3793" s="13">
        <f>(scaling_params!$G$2*X3793+scaling_params!$G$3*Y3793+scaling_params!$G$4*Z3793+scaling_params!$G$5*AA3793+scaling_params!$G$6*AB3793)*100</f>
        <v>66.71546555</v>
      </c>
      <c r="AD3793" s="11" t="s">
        <v>684</v>
      </c>
      <c r="AE3793" s="11">
        <f t="shared" si="2"/>
        <v>1</v>
      </c>
    </row>
    <row r="3794" ht="15.75" customHeight="1">
      <c r="A3794" s="11" t="s">
        <v>1083</v>
      </c>
      <c r="B3794" s="11" t="s">
        <v>987</v>
      </c>
      <c r="C3794" s="11" t="s">
        <v>610</v>
      </c>
      <c r="D3794" s="11" t="s">
        <v>181</v>
      </c>
      <c r="E3794" s="12">
        <v>2024.0</v>
      </c>
      <c r="F3794" s="11" t="s">
        <v>166</v>
      </c>
      <c r="G3794" s="11" t="s">
        <v>184</v>
      </c>
      <c r="H3794" s="11">
        <v>4.0</v>
      </c>
      <c r="I3794" s="13">
        <v>7.4</v>
      </c>
      <c r="J3794" s="11">
        <v>0.0</v>
      </c>
      <c r="K3794" s="13">
        <v>1.6</v>
      </c>
      <c r="L3794" s="13">
        <v>6.5</v>
      </c>
      <c r="M3794" s="11">
        <v>22.0</v>
      </c>
      <c r="N3794" s="14">
        <v>0.81</v>
      </c>
      <c r="O3794" s="13">
        <v>70.8</v>
      </c>
      <c r="P3794" s="13">
        <v>5.5</v>
      </c>
      <c r="Q3794" s="13">
        <v>12.6</v>
      </c>
      <c r="R3794" s="13">
        <v>16.6</v>
      </c>
      <c r="S3794" s="13">
        <v>3.8</v>
      </c>
      <c r="T3794" s="13">
        <v>3.6</v>
      </c>
      <c r="U3794" s="13">
        <v>2.8</v>
      </c>
      <c r="V3794" s="13">
        <v>73.2</v>
      </c>
      <c r="W3794" s="11" t="str">
        <f t="shared" si="1"/>
        <v>Benchmark|Santander|Corporate|2024</v>
      </c>
      <c r="X3794" s="15">
        <f>(MAX(0,MIN(1,1-(K3794-scaling_params!$B$2)/(scaling_params!$C$2-scaling_params!$B$2)))+MAX(0,MIN(1,(L3794-scaling_params!$B$3)/(scaling_params!$C$3-scaling_params!$B$3))))/2</f>
        <v>0.6573529412</v>
      </c>
      <c r="Y3794" s="15">
        <f>(MAX(0,MIN(1,(M3794-scaling_params!$B$4)/(scaling_params!$C$4-scaling_params!$B$4)))+MAX(0,MIN(1,(N3794-scaling_params!$B$5)/(scaling_params!$C$5-scaling_params!$B$5))))/2</f>
        <v>0.6285714286</v>
      </c>
      <c r="Z3794" s="15">
        <f>(MAX(0,MIN(1,(O3794-scaling_params!$B$6)/(scaling_params!$C$6-scaling_params!$B$6)))+MAX(0,MIN(1,1-(P3794-scaling_params!$B$7)/(scaling_params!$C$7-scaling_params!$B$7)))+MAX(0,MIN(1,(T3794-scaling_params!$B$11)/(scaling_params!$C$11-scaling_params!$B$11))))/3</f>
        <v>0.7676567657</v>
      </c>
      <c r="AA3794" s="15">
        <f>(MAX(0,MIN(1,1-(Q3794-scaling_params!$B$8)/(scaling_params!$C$8-scaling_params!$B$8)))+MAX(0,MIN(1,(R3794-scaling_params!$B$9)/(scaling_params!$C$9-scaling_params!$B$9)))+MAX(0,MIN(1,(S3794-scaling_params!$B$10)/(scaling_params!$C$10-scaling_params!$B$10))))/3</f>
        <v>0.7727441955</v>
      </c>
      <c r="AB3794" s="15">
        <f>(MAX(0,MIN(1,(U3794-scaling_params!$B$12)/(scaling_params!$C$12-scaling_params!$B$12)))+MAX(0,MIN(1,(V3794-scaling_params!$B$13)/(scaling_params!$C$13-scaling_params!$B$13))))/2</f>
        <v>0.7209090909</v>
      </c>
      <c r="AC3794" s="13">
        <f>(scaling_params!$G$2*X3794+scaling_params!$G$3*Y3794+scaling_params!$G$4*Z3794+scaling_params!$G$5*AA3794+scaling_params!$G$6*AB3794)*100</f>
        <v>70.3661818</v>
      </c>
      <c r="AD3794" s="11" t="s">
        <v>684</v>
      </c>
      <c r="AE3794" s="11">
        <f t="shared" si="2"/>
        <v>1</v>
      </c>
    </row>
    <row r="3795" ht="15.75" customHeight="1">
      <c r="A3795" s="11" t="s">
        <v>1083</v>
      </c>
      <c r="B3795" s="11" t="s">
        <v>987</v>
      </c>
      <c r="C3795" s="11" t="s">
        <v>610</v>
      </c>
      <c r="D3795" s="11" t="s">
        <v>181</v>
      </c>
      <c r="E3795" s="12">
        <v>2025.0</v>
      </c>
      <c r="F3795" s="11" t="s">
        <v>166</v>
      </c>
      <c r="G3795" s="11" t="s">
        <v>184</v>
      </c>
      <c r="H3795" s="11">
        <v>4.0</v>
      </c>
      <c r="I3795" s="13">
        <v>7.1</v>
      </c>
      <c r="J3795" s="11">
        <v>0.0</v>
      </c>
      <c r="K3795" s="13">
        <v>1.7</v>
      </c>
      <c r="L3795" s="13">
        <v>7.4</v>
      </c>
      <c r="M3795" s="11">
        <v>33.0</v>
      </c>
      <c r="N3795" s="14">
        <v>0.82</v>
      </c>
      <c r="O3795" s="13">
        <v>75.5</v>
      </c>
      <c r="P3795" s="13">
        <v>7.7</v>
      </c>
      <c r="Q3795" s="13">
        <v>12.3</v>
      </c>
      <c r="R3795" s="13">
        <v>15.9</v>
      </c>
      <c r="S3795" s="13">
        <v>4.8</v>
      </c>
      <c r="T3795" s="13">
        <v>4.0</v>
      </c>
      <c r="U3795" s="13">
        <v>2.3</v>
      </c>
      <c r="V3795" s="13">
        <v>85.1</v>
      </c>
      <c r="W3795" s="11" t="str">
        <f t="shared" si="1"/>
        <v>Benchmark|Santander|Corporate|2025</v>
      </c>
      <c r="X3795" s="15">
        <f>(MAX(0,MIN(1,1-(K3795-scaling_params!$B$2)/(scaling_params!$C$2-scaling_params!$B$2)))+MAX(0,MIN(1,(L3795-scaling_params!$B$3)/(scaling_params!$C$3-scaling_params!$B$3))))/2</f>
        <v>0.7068627451</v>
      </c>
      <c r="Y3795" s="15">
        <f>(MAX(0,MIN(1,(M3795-scaling_params!$B$4)/(scaling_params!$C$4-scaling_params!$B$4)))+MAX(0,MIN(1,(N3795-scaling_params!$B$5)/(scaling_params!$C$5-scaling_params!$B$5))))/2</f>
        <v>0.693452381</v>
      </c>
      <c r="Z3795" s="15">
        <f>(MAX(0,MIN(1,(O3795-scaling_params!$B$6)/(scaling_params!$C$6-scaling_params!$B$6)))+MAX(0,MIN(1,1-(P3795-scaling_params!$B$7)/(scaling_params!$C$7-scaling_params!$B$7)))+MAX(0,MIN(1,(T3795-scaling_params!$B$11)/(scaling_params!$C$11-scaling_params!$B$11))))/3</f>
        <v>0.6851115613</v>
      </c>
      <c r="AA3795" s="15">
        <f>(MAX(0,MIN(1,1-(Q3795-scaling_params!$B$8)/(scaling_params!$C$8-scaling_params!$B$8)))+MAX(0,MIN(1,(R3795-scaling_params!$B$9)/(scaling_params!$C$9-scaling_params!$B$9)))+MAX(0,MIN(1,(S3795-scaling_params!$B$10)/(scaling_params!$C$10-scaling_params!$B$10))))/3</f>
        <v>0.8526111826</v>
      </c>
      <c r="AB3795" s="15">
        <f>(MAX(0,MIN(1,(U3795-scaling_params!$B$12)/(scaling_params!$C$12-scaling_params!$B$12)))+MAX(0,MIN(1,(V3795-scaling_params!$B$13)/(scaling_params!$C$13-scaling_params!$B$13))))/2</f>
        <v>0.7040909091</v>
      </c>
      <c r="AC3795" s="13">
        <f>(scaling_params!$G$2*X3795+scaling_params!$G$3*Y3795+scaling_params!$G$4*Z3795+scaling_params!$G$5*AA3795+scaling_params!$G$6*AB3795)*100</f>
        <v>72.32175669</v>
      </c>
      <c r="AD3795" s="11" t="s">
        <v>684</v>
      </c>
      <c r="AE3795" s="11">
        <f t="shared" si="2"/>
        <v>1</v>
      </c>
    </row>
    <row r="3796" ht="15.75" customHeight="1">
      <c r="A3796" s="11" t="s">
        <v>1084</v>
      </c>
      <c r="B3796" s="11" t="s">
        <v>987</v>
      </c>
      <c r="C3796" s="11" t="s">
        <v>610</v>
      </c>
      <c r="D3796" s="11" t="s">
        <v>165</v>
      </c>
      <c r="E3796" s="12">
        <v>2024.0</v>
      </c>
      <c r="F3796" s="11" t="s">
        <v>171</v>
      </c>
      <c r="G3796" s="11" t="s">
        <v>184</v>
      </c>
      <c r="H3796" s="11">
        <v>5.0</v>
      </c>
      <c r="I3796" s="13">
        <v>7.4</v>
      </c>
      <c r="J3796" s="11">
        <v>0.0</v>
      </c>
      <c r="K3796" s="13">
        <v>1.7</v>
      </c>
      <c r="L3796" s="13">
        <v>7.3</v>
      </c>
      <c r="M3796" s="11">
        <v>23.0</v>
      </c>
      <c r="N3796" s="14">
        <v>0.86</v>
      </c>
      <c r="O3796" s="13">
        <v>73.2</v>
      </c>
      <c r="P3796" s="13">
        <v>8.0</v>
      </c>
      <c r="Q3796" s="13">
        <v>15.9</v>
      </c>
      <c r="R3796" s="13">
        <v>14.5</v>
      </c>
      <c r="S3796" s="13">
        <v>4.4</v>
      </c>
      <c r="T3796" s="13">
        <v>3.8</v>
      </c>
      <c r="U3796" s="13">
        <v>1.9</v>
      </c>
      <c r="V3796" s="13">
        <v>70.2</v>
      </c>
      <c r="W3796" s="11" t="str">
        <f t="shared" si="1"/>
        <v>Benchmark|Santander|Operations|2024</v>
      </c>
      <c r="X3796" s="15">
        <f>(MAX(0,MIN(1,1-(K3796-scaling_params!$B$2)/(scaling_params!$C$2-scaling_params!$B$2)))+MAX(0,MIN(1,(L3796-scaling_params!$B$3)/(scaling_params!$C$3-scaling_params!$B$3))))/2</f>
        <v>0.6995098039</v>
      </c>
      <c r="Y3796" s="15">
        <f>(MAX(0,MIN(1,(M3796-scaling_params!$B$4)/(scaling_params!$C$4-scaling_params!$B$4)))+MAX(0,MIN(1,(N3796-scaling_params!$B$5)/(scaling_params!$C$5-scaling_params!$B$5))))/2</f>
        <v>0.6958333333</v>
      </c>
      <c r="Z3796" s="15">
        <f>(MAX(0,MIN(1,(O3796-scaling_params!$B$6)/(scaling_params!$C$6-scaling_params!$B$6)))+MAX(0,MIN(1,1-(P3796-scaling_params!$B$7)/(scaling_params!$C$7-scaling_params!$B$7)))+MAX(0,MIN(1,(T3796-scaling_params!$B$11)/(scaling_params!$C$11-scaling_params!$B$11))))/3</f>
        <v>0.6010831199</v>
      </c>
      <c r="AA3796" s="15">
        <f>(MAX(0,MIN(1,1-(Q3796-scaling_params!$B$8)/(scaling_params!$C$8-scaling_params!$B$8)))+MAX(0,MIN(1,(R3796-scaling_params!$B$9)/(scaling_params!$C$9-scaling_params!$B$9)))+MAX(0,MIN(1,(S3796-scaling_params!$B$10)/(scaling_params!$C$10-scaling_params!$B$10))))/3</f>
        <v>0.61796013</v>
      </c>
      <c r="AB3796" s="15">
        <f>(MAX(0,MIN(1,(U3796-scaling_params!$B$12)/(scaling_params!$C$12-scaling_params!$B$12)))+MAX(0,MIN(1,(V3796-scaling_params!$B$13)/(scaling_params!$C$13-scaling_params!$B$13))))/2</f>
        <v>0.4686363636</v>
      </c>
      <c r="AC3796" s="13">
        <f>(scaling_params!$G$2*X3796+scaling_params!$G$3*Y3796+scaling_params!$G$4*Z3796+scaling_params!$G$5*AA3796+scaling_params!$G$6*AB3796)*100</f>
        <v>63.32202442</v>
      </c>
      <c r="AD3796" s="11" t="s">
        <v>684</v>
      </c>
      <c r="AE3796" s="11">
        <f t="shared" si="2"/>
        <v>1</v>
      </c>
    </row>
    <row r="3797" ht="15.75" customHeight="1">
      <c r="A3797" s="11" t="s">
        <v>1084</v>
      </c>
      <c r="B3797" s="11" t="s">
        <v>987</v>
      </c>
      <c r="C3797" s="11" t="s">
        <v>610</v>
      </c>
      <c r="D3797" s="11" t="s">
        <v>165</v>
      </c>
      <c r="E3797" s="12">
        <v>2025.0</v>
      </c>
      <c r="F3797" s="11" t="s">
        <v>171</v>
      </c>
      <c r="G3797" s="11" t="s">
        <v>184</v>
      </c>
      <c r="H3797" s="11">
        <v>5.0</v>
      </c>
      <c r="I3797" s="13">
        <v>7.1</v>
      </c>
      <c r="J3797" s="11">
        <v>0.0</v>
      </c>
      <c r="K3797" s="13">
        <v>2.2</v>
      </c>
      <c r="L3797" s="13">
        <v>6.9</v>
      </c>
      <c r="M3797" s="11">
        <v>18.0</v>
      </c>
      <c r="N3797" s="14">
        <v>0.91</v>
      </c>
      <c r="O3797" s="13">
        <v>75.7</v>
      </c>
      <c r="P3797" s="13">
        <v>6.8</v>
      </c>
      <c r="Q3797" s="13">
        <v>14.0</v>
      </c>
      <c r="R3797" s="13">
        <v>13.8</v>
      </c>
      <c r="S3797" s="13">
        <v>4.8</v>
      </c>
      <c r="T3797" s="13">
        <v>4.5</v>
      </c>
      <c r="U3797" s="13">
        <v>3.0</v>
      </c>
      <c r="V3797" s="13">
        <v>87.1</v>
      </c>
      <c r="W3797" s="11" t="str">
        <f t="shared" si="1"/>
        <v>Benchmark|Santander|Operations|2025</v>
      </c>
      <c r="X3797" s="15">
        <f>(MAX(0,MIN(1,1-(K3797-scaling_params!$B$2)/(scaling_params!$C$2-scaling_params!$B$2)))+MAX(0,MIN(1,(L3797-scaling_params!$B$3)/(scaling_params!$C$3-scaling_params!$B$3))))/2</f>
        <v>0.5867647059</v>
      </c>
      <c r="Y3797" s="15">
        <f>(MAX(0,MIN(1,(M3797-scaling_params!$B$4)/(scaling_params!$C$4-scaling_params!$B$4)))+MAX(0,MIN(1,(N3797-scaling_params!$B$5)/(scaling_params!$C$5-scaling_params!$B$5))))/2</f>
        <v>0.7345238095</v>
      </c>
      <c r="Z3797" s="15">
        <f>(MAX(0,MIN(1,(O3797-scaling_params!$B$6)/(scaling_params!$C$6-scaling_params!$B$6)))+MAX(0,MIN(1,1-(P3797-scaling_params!$B$7)/(scaling_params!$C$7-scaling_params!$B$7)))+MAX(0,MIN(1,(T3797-scaling_params!$B$11)/(scaling_params!$C$11-scaling_params!$B$11))))/3</f>
        <v>0.8171120201</v>
      </c>
      <c r="AA3797" s="15">
        <f>(MAX(0,MIN(1,1-(Q3797-scaling_params!$B$8)/(scaling_params!$C$8-scaling_params!$B$8)))+MAX(0,MIN(1,(R3797-scaling_params!$B$9)/(scaling_params!$C$9-scaling_params!$B$9)))+MAX(0,MIN(1,(S3797-scaling_params!$B$10)/(scaling_params!$C$10-scaling_params!$B$10))))/3</f>
        <v>0.6996096482</v>
      </c>
      <c r="AB3797" s="15">
        <f>(MAX(0,MIN(1,(U3797-scaling_params!$B$12)/(scaling_params!$C$12-scaling_params!$B$12)))+MAX(0,MIN(1,(V3797-scaling_params!$B$13)/(scaling_params!$C$13-scaling_params!$B$13))))/2</f>
        <v>0.8972727273</v>
      </c>
      <c r="AC3797" s="13">
        <f>(scaling_params!$G$2*X3797+scaling_params!$G$3*Y3797+scaling_params!$G$4*Z3797+scaling_params!$G$5*AA3797+scaling_params!$G$6*AB3797)*100</f>
        <v>73.15336057</v>
      </c>
      <c r="AD3797" s="11" t="s">
        <v>684</v>
      </c>
      <c r="AE3797" s="11">
        <f t="shared" si="2"/>
        <v>1</v>
      </c>
    </row>
    <row r="3798" ht="15.75" customHeight="1">
      <c r="A3798" s="11" t="s">
        <v>1085</v>
      </c>
      <c r="B3798" s="11" t="s">
        <v>987</v>
      </c>
      <c r="C3798" s="11" t="s">
        <v>610</v>
      </c>
      <c r="D3798" s="11" t="s">
        <v>177</v>
      </c>
      <c r="E3798" s="12">
        <v>2024.0</v>
      </c>
      <c r="F3798" s="11" t="s">
        <v>171</v>
      </c>
      <c r="G3798" s="11" t="s">
        <v>184</v>
      </c>
      <c r="H3798" s="11">
        <v>4.0</v>
      </c>
      <c r="I3798" s="13">
        <v>7.4</v>
      </c>
      <c r="J3798" s="11">
        <v>0.0</v>
      </c>
      <c r="K3798" s="13">
        <v>1.1</v>
      </c>
      <c r="L3798" s="13">
        <v>6.4</v>
      </c>
      <c r="M3798" s="11">
        <v>10.0</v>
      </c>
      <c r="N3798" s="14">
        <v>0.75</v>
      </c>
      <c r="O3798" s="13">
        <v>76.8</v>
      </c>
      <c r="P3798" s="13">
        <v>6.3</v>
      </c>
      <c r="Q3798" s="13">
        <v>14.5</v>
      </c>
      <c r="R3798" s="13">
        <v>14.7</v>
      </c>
      <c r="S3798" s="13">
        <v>3.8</v>
      </c>
      <c r="T3798" s="13">
        <v>3.9</v>
      </c>
      <c r="U3798" s="13">
        <v>2.7</v>
      </c>
      <c r="V3798" s="13">
        <v>79.8</v>
      </c>
      <c r="W3798" s="11" t="str">
        <f t="shared" si="1"/>
        <v>Benchmark|Santander|Retail|2024</v>
      </c>
      <c r="X3798" s="15">
        <f>(MAX(0,MIN(1,1-(K3798-scaling_params!$B$2)/(scaling_params!$C$2-scaling_params!$B$2)))+MAX(0,MIN(1,(L3798-scaling_params!$B$3)/(scaling_params!$C$3-scaling_params!$B$3))))/2</f>
        <v>0.7333333333</v>
      </c>
      <c r="Y3798" s="15">
        <f>(MAX(0,MIN(1,(M3798-scaling_params!$B$4)/(scaling_params!$C$4-scaling_params!$B$4)))+MAX(0,MIN(1,(N3798-scaling_params!$B$5)/(scaling_params!$C$5-scaling_params!$B$5))))/2</f>
        <v>0.4964285714</v>
      </c>
      <c r="Z3798" s="15">
        <f>(MAX(0,MIN(1,(O3798-scaling_params!$B$6)/(scaling_params!$C$6-scaling_params!$B$6)))+MAX(0,MIN(1,1-(P3798-scaling_params!$B$7)/(scaling_params!$C$7-scaling_params!$B$7)))+MAX(0,MIN(1,(T3798-scaling_params!$B$11)/(scaling_params!$C$11-scaling_params!$B$11))))/3</f>
        <v>0.8231660232</v>
      </c>
      <c r="AA3798" s="15">
        <f>(MAX(0,MIN(1,1-(Q3798-scaling_params!$B$8)/(scaling_params!$C$8-scaling_params!$B$8)))+MAX(0,MIN(1,(R3798-scaling_params!$B$9)/(scaling_params!$C$9-scaling_params!$B$9)))+MAX(0,MIN(1,(S3798-scaling_params!$B$10)/(scaling_params!$C$10-scaling_params!$B$10))))/3</f>
        <v>0.6206057222</v>
      </c>
      <c r="AB3798" s="15">
        <f>(MAX(0,MIN(1,(U3798-scaling_params!$B$12)/(scaling_params!$C$12-scaling_params!$B$12)))+MAX(0,MIN(1,(V3798-scaling_params!$B$13)/(scaling_params!$C$13-scaling_params!$B$13))))/2</f>
        <v>0.7559090909</v>
      </c>
      <c r="AC3798" s="13">
        <f>(scaling_params!$G$2*X3798+scaling_params!$G$3*Y3798+scaling_params!$G$4*Z3798+scaling_params!$G$5*AA3798+scaling_params!$G$6*AB3798)*100</f>
        <v>68.08619429</v>
      </c>
      <c r="AD3798" s="11" t="s">
        <v>684</v>
      </c>
      <c r="AE3798" s="11">
        <f t="shared" si="2"/>
        <v>1</v>
      </c>
    </row>
    <row r="3799" ht="15.75" customHeight="1">
      <c r="A3799" s="11" t="s">
        <v>1085</v>
      </c>
      <c r="B3799" s="11" t="s">
        <v>987</v>
      </c>
      <c r="C3799" s="11" t="s">
        <v>610</v>
      </c>
      <c r="D3799" s="11" t="s">
        <v>177</v>
      </c>
      <c r="E3799" s="12">
        <v>2025.0</v>
      </c>
      <c r="F3799" s="11" t="s">
        <v>171</v>
      </c>
      <c r="G3799" s="11" t="s">
        <v>184</v>
      </c>
      <c r="H3799" s="11">
        <v>4.0</v>
      </c>
      <c r="I3799" s="13">
        <v>7.1</v>
      </c>
      <c r="J3799" s="11">
        <v>0.0</v>
      </c>
      <c r="K3799" s="13">
        <v>1.3</v>
      </c>
      <c r="L3799" s="13">
        <v>6.7</v>
      </c>
      <c r="M3799" s="11">
        <v>26.0</v>
      </c>
      <c r="N3799" s="14">
        <v>0.79</v>
      </c>
      <c r="O3799" s="13">
        <v>76.6</v>
      </c>
      <c r="P3799" s="13">
        <v>7.2</v>
      </c>
      <c r="Q3799" s="13">
        <v>11.6</v>
      </c>
      <c r="R3799" s="13">
        <v>14.3</v>
      </c>
      <c r="S3799" s="13">
        <v>4.0</v>
      </c>
      <c r="T3799" s="13">
        <v>3.5</v>
      </c>
      <c r="U3799" s="13">
        <v>2.6</v>
      </c>
      <c r="V3799" s="13">
        <v>82.4</v>
      </c>
      <c r="W3799" s="11" t="str">
        <f t="shared" si="1"/>
        <v>Benchmark|Santander|Retail|2025</v>
      </c>
      <c r="X3799" s="15">
        <f>(MAX(0,MIN(1,1-(K3799-scaling_params!$B$2)/(scaling_params!$C$2-scaling_params!$B$2)))+MAX(0,MIN(1,(L3799-scaling_params!$B$3)/(scaling_params!$C$3-scaling_params!$B$3))))/2</f>
        <v>0.7220588235</v>
      </c>
      <c r="Y3799" s="15">
        <f>(MAX(0,MIN(1,(M3799-scaling_params!$B$4)/(scaling_params!$C$4-scaling_params!$B$4)))+MAX(0,MIN(1,(N3799-scaling_params!$B$5)/(scaling_params!$C$5-scaling_params!$B$5))))/2</f>
        <v>0.6226190476</v>
      </c>
      <c r="Z3799" s="15">
        <f>(MAX(0,MIN(1,(O3799-scaling_params!$B$6)/(scaling_params!$C$6-scaling_params!$B$6)))+MAX(0,MIN(1,1-(P3799-scaling_params!$B$7)/(scaling_params!$C$7-scaling_params!$B$7)))+MAX(0,MIN(1,(T3799-scaling_params!$B$11)/(scaling_params!$C$11-scaling_params!$B$11))))/3</f>
        <v>0.700689374</v>
      </c>
      <c r="AA3799" s="15">
        <f>(MAX(0,MIN(1,1-(Q3799-scaling_params!$B$8)/(scaling_params!$C$8-scaling_params!$B$8)))+MAX(0,MIN(1,(R3799-scaling_params!$B$9)/(scaling_params!$C$9-scaling_params!$B$9)))+MAX(0,MIN(1,(S3799-scaling_params!$B$10)/(scaling_params!$C$10-scaling_params!$B$10))))/3</f>
        <v>0.733184413</v>
      </c>
      <c r="AB3799" s="15">
        <f>(MAX(0,MIN(1,(U3799-scaling_params!$B$12)/(scaling_params!$C$12-scaling_params!$B$12)))+MAX(0,MIN(1,(V3799-scaling_params!$B$13)/(scaling_params!$C$13-scaling_params!$B$13))))/2</f>
        <v>0.7545454545</v>
      </c>
      <c r="AC3799" s="13">
        <f>(scaling_params!$G$2*X3799+scaling_params!$G$3*Y3799+scaling_params!$G$4*Z3799+scaling_params!$G$5*AA3799+scaling_params!$G$6*AB3799)*100</f>
        <v>69.87381229</v>
      </c>
      <c r="AD3799" s="11" t="s">
        <v>684</v>
      </c>
      <c r="AE3799" s="11">
        <f t="shared" si="2"/>
        <v>1</v>
      </c>
    </row>
    <row r="3800" ht="15.75" customHeight="1">
      <c r="A3800" s="11" t="s">
        <v>1086</v>
      </c>
      <c r="B3800" s="11" t="s">
        <v>987</v>
      </c>
      <c r="C3800" s="11" t="s">
        <v>610</v>
      </c>
      <c r="D3800" s="11" t="s">
        <v>174</v>
      </c>
      <c r="E3800" s="12">
        <v>2024.0</v>
      </c>
      <c r="F3800" s="11" t="s">
        <v>171</v>
      </c>
      <c r="G3800" s="11" t="s">
        <v>175</v>
      </c>
      <c r="H3800" s="11">
        <v>3.0</v>
      </c>
      <c r="I3800" s="13">
        <v>7.4</v>
      </c>
      <c r="J3800" s="11">
        <v>0.0</v>
      </c>
      <c r="K3800" s="13">
        <v>1.9</v>
      </c>
      <c r="L3800" s="13">
        <v>7.1</v>
      </c>
      <c r="M3800" s="11">
        <v>9.0</v>
      </c>
      <c r="N3800" s="14">
        <v>0.74</v>
      </c>
      <c r="O3800" s="13">
        <v>66.9</v>
      </c>
      <c r="P3800" s="13">
        <v>7.1</v>
      </c>
      <c r="Q3800" s="13">
        <v>15.0</v>
      </c>
      <c r="R3800" s="13">
        <v>15.0</v>
      </c>
      <c r="S3800" s="13">
        <v>3.3</v>
      </c>
      <c r="T3800" s="13">
        <v>3.2</v>
      </c>
      <c r="U3800" s="13">
        <v>2.2</v>
      </c>
      <c r="V3800" s="13">
        <v>66.8</v>
      </c>
      <c r="W3800" s="11" t="str">
        <f t="shared" si="1"/>
        <v>Benchmark|Santander|Digital|2024</v>
      </c>
      <c r="X3800" s="15">
        <f>(MAX(0,MIN(1,1-(K3800-scaling_params!$B$2)/(scaling_params!$C$2-scaling_params!$B$2)))+MAX(0,MIN(1,(L3800-scaling_params!$B$3)/(scaling_params!$C$3-scaling_params!$B$3))))/2</f>
        <v>0.6514705882</v>
      </c>
      <c r="Y3800" s="15">
        <f>(MAX(0,MIN(1,(M3800-scaling_params!$B$4)/(scaling_params!$C$4-scaling_params!$B$4)))+MAX(0,MIN(1,(N3800-scaling_params!$B$5)/(scaling_params!$C$5-scaling_params!$B$5))))/2</f>
        <v>0.4791666667</v>
      </c>
      <c r="Z3800" s="15">
        <f>(MAX(0,MIN(1,(O3800-scaling_params!$B$6)/(scaling_params!$C$6-scaling_params!$B$6)))+MAX(0,MIN(1,1-(P3800-scaling_params!$B$7)/(scaling_params!$C$7-scaling_params!$B$7)))+MAX(0,MIN(1,(T3800-scaling_params!$B$11)/(scaling_params!$C$11-scaling_params!$B$11))))/3</f>
        <v>0.5210609478</v>
      </c>
      <c r="AA3800" s="15">
        <f>(MAX(0,MIN(1,1-(Q3800-scaling_params!$B$8)/(scaling_params!$C$8-scaling_params!$B$8)))+MAX(0,MIN(1,(R3800-scaling_params!$B$9)/(scaling_params!$C$9-scaling_params!$B$9)))+MAX(0,MIN(1,(S3800-scaling_params!$B$10)/(scaling_params!$C$10-scaling_params!$B$10))))/3</f>
        <v>0.5653049482</v>
      </c>
      <c r="AB3800" s="15">
        <f>(MAX(0,MIN(1,(U3800-scaling_params!$B$12)/(scaling_params!$C$12-scaling_params!$B$12)))+MAX(0,MIN(1,(V3800-scaling_params!$B$13)/(scaling_params!$C$13-scaling_params!$B$13))))/2</f>
        <v>0.5127272727</v>
      </c>
      <c r="AC3800" s="13">
        <f>(scaling_params!$G$2*X3800+scaling_params!$G$3*Y3800+scaling_params!$G$4*Z3800+scaling_params!$G$5*AA3800+scaling_params!$G$6*AB3800)*100</f>
        <v>54.81445667</v>
      </c>
      <c r="AD3800" s="11" t="s">
        <v>684</v>
      </c>
      <c r="AE3800" s="11">
        <f t="shared" si="2"/>
        <v>1</v>
      </c>
    </row>
    <row r="3801" ht="15.75" customHeight="1">
      <c r="A3801" s="11" t="s">
        <v>1086</v>
      </c>
      <c r="B3801" s="11" t="s">
        <v>987</v>
      </c>
      <c r="C3801" s="11" t="s">
        <v>610</v>
      </c>
      <c r="D3801" s="11" t="s">
        <v>174</v>
      </c>
      <c r="E3801" s="12">
        <v>2025.0</v>
      </c>
      <c r="F3801" s="11" t="s">
        <v>171</v>
      </c>
      <c r="G3801" s="11" t="s">
        <v>175</v>
      </c>
      <c r="H3801" s="11">
        <v>3.0</v>
      </c>
      <c r="I3801" s="13">
        <v>7.1</v>
      </c>
      <c r="J3801" s="11">
        <v>0.0</v>
      </c>
      <c r="K3801" s="13">
        <v>1.6</v>
      </c>
      <c r="L3801" s="13">
        <v>7.4</v>
      </c>
      <c r="M3801" s="11">
        <v>10.0</v>
      </c>
      <c r="N3801" s="14">
        <v>0.84</v>
      </c>
      <c r="O3801" s="13">
        <v>68.0</v>
      </c>
      <c r="P3801" s="13">
        <v>6.4</v>
      </c>
      <c r="Q3801" s="13">
        <v>16.0</v>
      </c>
      <c r="R3801" s="13">
        <v>14.4</v>
      </c>
      <c r="S3801" s="13">
        <v>3.4</v>
      </c>
      <c r="T3801" s="13">
        <v>3.4</v>
      </c>
      <c r="U3801" s="13">
        <v>1.8</v>
      </c>
      <c r="V3801" s="13">
        <v>64.3</v>
      </c>
      <c r="W3801" s="11" t="str">
        <f t="shared" si="1"/>
        <v>Benchmark|Santander|Digital|2025</v>
      </c>
      <c r="X3801" s="15">
        <f>(MAX(0,MIN(1,1-(K3801-scaling_params!$B$2)/(scaling_params!$C$2-scaling_params!$B$2)))+MAX(0,MIN(1,(L3801-scaling_params!$B$3)/(scaling_params!$C$3-scaling_params!$B$3))))/2</f>
        <v>0.7235294118</v>
      </c>
      <c r="Y3801" s="15">
        <f>(MAX(0,MIN(1,(M3801-scaling_params!$B$4)/(scaling_params!$C$4-scaling_params!$B$4)))+MAX(0,MIN(1,(N3801-scaling_params!$B$5)/(scaling_params!$C$5-scaling_params!$B$5))))/2</f>
        <v>0.6089285714</v>
      </c>
      <c r="Z3801" s="15">
        <f>(MAX(0,MIN(1,(O3801-scaling_params!$B$6)/(scaling_params!$C$6-scaling_params!$B$6)))+MAX(0,MIN(1,1-(P3801-scaling_params!$B$7)/(scaling_params!$C$7-scaling_params!$B$7)))+MAX(0,MIN(1,(T3801-scaling_params!$B$11)/(scaling_params!$C$11-scaling_params!$B$11))))/3</f>
        <v>0.6213234451</v>
      </c>
      <c r="AA3801" s="15">
        <f>(MAX(0,MIN(1,1-(Q3801-scaling_params!$B$8)/(scaling_params!$C$8-scaling_params!$B$8)))+MAX(0,MIN(1,(R3801-scaling_params!$B$9)/(scaling_params!$C$9-scaling_params!$B$9)))+MAX(0,MIN(1,(S3801-scaling_params!$B$10)/(scaling_params!$C$10-scaling_params!$B$10))))/3</f>
        <v>0.5119136262</v>
      </c>
      <c r="AB3801" s="15">
        <f>(MAX(0,MIN(1,(U3801-scaling_params!$B$12)/(scaling_params!$C$12-scaling_params!$B$12)))+MAX(0,MIN(1,(V3801-scaling_params!$B$13)/(scaling_params!$C$13-scaling_params!$B$13))))/2</f>
        <v>0.39</v>
      </c>
      <c r="AC3801" s="13">
        <f>(scaling_params!$G$2*X3801+scaling_params!$G$3*Y3801+scaling_params!$G$4*Z3801+scaling_params!$G$5*AA3801+scaling_params!$G$6*AB3801)*100</f>
        <v>59.52554339</v>
      </c>
      <c r="AD3801" s="11" t="s">
        <v>684</v>
      </c>
      <c r="AE3801" s="11">
        <f t="shared" si="2"/>
        <v>1</v>
      </c>
    </row>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3" width="18.0"/>
    <col customWidth="1" min="4" max="4" width="11.0"/>
    <col customWidth="1" min="5" max="5" width="3.0"/>
    <col customWidth="1" min="6" max="6" width="30.0"/>
    <col customWidth="1" min="7" max="7" width="10.0"/>
    <col customWidth="1" min="8" max="26" width="8.71"/>
  </cols>
  <sheetData>
    <row r="1">
      <c r="A1" s="10" t="s">
        <v>1087</v>
      </c>
      <c r="B1" s="10" t="s">
        <v>1088</v>
      </c>
      <c r="C1" s="10" t="s">
        <v>1089</v>
      </c>
      <c r="D1" s="10" t="s">
        <v>37</v>
      </c>
      <c r="E1" s="10"/>
      <c r="F1" s="10" t="s">
        <v>1090</v>
      </c>
      <c r="G1" s="10" t="s">
        <v>1091</v>
      </c>
    </row>
    <row r="2">
      <c r="A2" s="16" t="s">
        <v>89</v>
      </c>
      <c r="B2" s="17">
        <f>MINIFS(employee_year!K$2:K$3801,employee_year!$AE$2:$AE$3801,1)</f>
        <v>1</v>
      </c>
      <c r="C2" s="17">
        <f>MAXIFS(employee_year!K$2:K$3801,employee_year!$AE$2:$AE$3801,1)</f>
        <v>4</v>
      </c>
      <c r="D2" s="16" t="s">
        <v>1092</v>
      </c>
      <c r="F2" s="16" t="s">
        <v>1093</v>
      </c>
      <c r="G2" s="18">
        <v>0.235</v>
      </c>
    </row>
    <row r="3">
      <c r="A3" s="16" t="s">
        <v>95</v>
      </c>
      <c r="B3" s="17">
        <f>MINIFS(employee_year!L$2:L$3801,employee_year!$AE$2:$AE$3801,1)</f>
        <v>3</v>
      </c>
      <c r="C3" s="17">
        <f>MAXIFS(employee_year!L$2:L$3801,employee_year!$AE$2:$AE$3801,1)</f>
        <v>9.8</v>
      </c>
      <c r="D3" s="16" t="s">
        <v>1094</v>
      </c>
      <c r="F3" s="16" t="s">
        <v>1095</v>
      </c>
      <c r="G3" s="18">
        <v>0.235</v>
      </c>
    </row>
    <row r="4">
      <c r="A4" s="16" t="s">
        <v>99</v>
      </c>
      <c r="B4" s="17">
        <f>MINIFS(employee_year!M$2:M$3801,employee_year!$AE$2:$AE$3801,1)</f>
        <v>-47</v>
      </c>
      <c r="C4" s="17">
        <f>MAXIFS(employee_year!M$2:M$3801,employee_year!$AE$2:$AE$3801,1)</f>
        <v>58</v>
      </c>
      <c r="D4" s="16" t="s">
        <v>1094</v>
      </c>
      <c r="F4" s="16" t="s">
        <v>1096</v>
      </c>
      <c r="G4" s="18">
        <v>0.235</v>
      </c>
    </row>
    <row r="5">
      <c r="A5" s="16" t="s">
        <v>104</v>
      </c>
      <c r="B5" s="17">
        <f>MINIFS(employee_year!N$2:N$3801,employee_year!$AE$2:$AE$3801,1)</f>
        <v>0.57</v>
      </c>
      <c r="C5" s="17">
        <f>MAXIFS(employee_year!N$2:N$3801,employee_year!$AE$2:$AE$3801,1)</f>
        <v>0.97</v>
      </c>
      <c r="D5" s="16" t="s">
        <v>1094</v>
      </c>
      <c r="F5" s="16" t="s">
        <v>1097</v>
      </c>
      <c r="G5" s="18">
        <v>0.176</v>
      </c>
    </row>
    <row r="6">
      <c r="A6" s="16" t="s">
        <v>107</v>
      </c>
      <c r="B6" s="17">
        <f>MINIFS(employee_year!O$2:O$3801,employee_year!$AE$2:$AE$3801,1)</f>
        <v>56.6</v>
      </c>
      <c r="C6" s="17">
        <f>MAXIFS(employee_year!O$2:O$3801,employee_year!$AE$2:$AE$3801,1)</f>
        <v>76.8</v>
      </c>
      <c r="D6" s="16" t="s">
        <v>1094</v>
      </c>
      <c r="F6" s="16" t="s">
        <v>1098</v>
      </c>
      <c r="G6" s="18">
        <v>0.118</v>
      </c>
    </row>
    <row r="7">
      <c r="A7" s="16" t="s">
        <v>111</v>
      </c>
      <c r="B7" s="17">
        <f>MINIFS(employee_year!P$2:P$3801,employee_year!$AE$2:$AE$3801,1)</f>
        <v>5.5</v>
      </c>
      <c r="C7" s="17">
        <f>MAXIFS(employee_year!P$2:P$3801,employee_year!$AE$2:$AE$3801,1)</f>
        <v>9.2</v>
      </c>
      <c r="D7" s="16" t="s">
        <v>1092</v>
      </c>
      <c r="F7" s="19" t="s">
        <v>1099</v>
      </c>
      <c r="G7" s="20">
        <f>SUM(G2:G6)</f>
        <v>0.999</v>
      </c>
    </row>
    <row r="8">
      <c r="A8" s="16" t="s">
        <v>113</v>
      </c>
      <c r="B8" s="17">
        <f>MINIFS(employee_year!Q$2:Q$3801,employee_year!$AE$2:$AE$3801,1)</f>
        <v>11.6</v>
      </c>
      <c r="C8" s="17">
        <f>MAXIFS(employee_year!Q$2:Q$3801,employee_year!$AE$2:$AE$3801,1)</f>
        <v>20.4</v>
      </c>
      <c r="D8" s="16" t="s">
        <v>1092</v>
      </c>
    </row>
    <row r="9">
      <c r="A9" s="16" t="s">
        <v>116</v>
      </c>
      <c r="B9" s="17">
        <f>MINIFS(employee_year!R$2:R$3801,employee_year!$AE$2:$AE$3801,1)</f>
        <v>10.4</v>
      </c>
      <c r="C9" s="17">
        <f>MAXIFS(employee_year!R$2:R$3801,employee_year!$AE$2:$AE$3801,1)</f>
        <v>18.3</v>
      </c>
      <c r="D9" s="16" t="s">
        <v>1094</v>
      </c>
      <c r="F9" s="21" t="s">
        <v>1100</v>
      </c>
    </row>
    <row r="10">
      <c r="A10" s="16" t="s">
        <v>118</v>
      </c>
      <c r="B10" s="17">
        <f>MINIFS(employee_year!S$2:S$3801,employee_year!$AE$2:$AE$3801,1)</f>
        <v>1.6</v>
      </c>
      <c r="C10" s="17">
        <f>MAXIFS(employee_year!S$2:S$3801,employee_year!$AE$2:$AE$3801,1)</f>
        <v>5</v>
      </c>
      <c r="D10" s="16" t="s">
        <v>1094</v>
      </c>
    </row>
    <row r="11">
      <c r="A11" s="16" t="s">
        <v>120</v>
      </c>
      <c r="B11" s="17">
        <f>MINIFS(employee_year!T$2:T$3801,employee_year!$AE$2:$AE$3801,1)</f>
        <v>1.5</v>
      </c>
      <c r="C11" s="17">
        <f>MAXIFS(employee_year!T$2:T$3801,employee_year!$AE$2:$AE$3801,1)</f>
        <v>5</v>
      </c>
      <c r="D11" s="16" t="s">
        <v>1094</v>
      </c>
    </row>
    <row r="12">
      <c r="A12" s="16" t="s">
        <v>122</v>
      </c>
      <c r="B12" s="17">
        <f>MINIFS(employee_year!U$2:U$3801,employee_year!$AE$2:$AE$3801,1)</f>
        <v>1</v>
      </c>
      <c r="C12" s="17">
        <f>MAXIFS(employee_year!U$2:U$3801,employee_year!$AE$2:$AE$3801,1)</f>
        <v>3</v>
      </c>
      <c r="D12" s="16" t="s">
        <v>1094</v>
      </c>
    </row>
    <row r="13">
      <c r="A13" s="16" t="s">
        <v>126</v>
      </c>
      <c r="B13" s="17">
        <f>MINIFS(employee_year!V$2:V$3801,employee_year!$AE$2:$AE$3801,1)</f>
        <v>43.4</v>
      </c>
      <c r="C13" s="17">
        <f>MAXIFS(employee_year!V$2:V$3801,employee_year!$AE$2:$AE$3801,1)</f>
        <v>98.4</v>
      </c>
      <c r="D13" s="16" t="s">
        <v>1094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11.0"/>
    <col customWidth="1" min="4" max="4" width="7.0"/>
    <col customWidth="1" min="5" max="5" width="30.0"/>
    <col customWidth="1" min="6" max="6" width="8.0"/>
    <col customWidth="1" min="7" max="7" width="9.0"/>
    <col customWidth="1" min="8" max="8" width="12.0"/>
    <col customWidth="1" min="9" max="9" width="11.0"/>
    <col customWidth="1" min="10" max="10" width="12.0"/>
    <col customWidth="1" min="11" max="11" width="11.0"/>
    <col customWidth="1" min="12" max="12" width="12.0"/>
    <col customWidth="1" min="13" max="14" width="9.0"/>
    <col customWidth="1" min="15" max="15" width="14.0"/>
    <col customWidth="1" min="16" max="26" width="8.71"/>
  </cols>
  <sheetData>
    <row r="1">
      <c r="A1" s="10" t="s">
        <v>149</v>
      </c>
      <c r="B1" s="10" t="s">
        <v>48</v>
      </c>
      <c r="C1" s="10" t="s">
        <v>56</v>
      </c>
      <c r="D1" s="10" t="s">
        <v>60</v>
      </c>
      <c r="E1" s="10" t="s">
        <v>128</v>
      </c>
      <c r="F1" s="10" t="s">
        <v>1101</v>
      </c>
      <c r="G1" s="10" t="s">
        <v>1102</v>
      </c>
      <c r="H1" s="10" t="s">
        <v>113</v>
      </c>
      <c r="I1" s="10" t="s">
        <v>111</v>
      </c>
      <c r="J1" s="10" t="s">
        <v>107</v>
      </c>
      <c r="K1" s="10" t="s">
        <v>89</v>
      </c>
      <c r="L1" s="10" t="s">
        <v>122</v>
      </c>
      <c r="M1" s="10" t="s">
        <v>116</v>
      </c>
      <c r="N1" s="10" t="s">
        <v>1103</v>
      </c>
      <c r="O1" s="10" t="s">
        <v>1104</v>
      </c>
    </row>
    <row r="2">
      <c r="A2" s="11" t="s">
        <v>680</v>
      </c>
      <c r="B2" s="11" t="s">
        <v>163</v>
      </c>
      <c r="C2" s="11" t="s">
        <v>181</v>
      </c>
      <c r="D2" s="12">
        <v>2024.0</v>
      </c>
      <c r="E2" s="11" t="str">
        <f t="shared" ref="E2:E51" si="1">A2&amp;"|"&amp;B2&amp;"|"&amp;C2&amp;"|"&amp;D2</f>
        <v>B-Average|BBVA|Corporate|2024</v>
      </c>
      <c r="F2" s="11">
        <f>COUNTIF(employee_year!$W$2:$W$3801,E2)</f>
        <v>96</v>
      </c>
      <c r="G2" s="13">
        <f>AVERAGEIF(employee_year!$W$2:$W$3801,E2,employee_year!M$2:M$3801)</f>
        <v>13.04166667</v>
      </c>
      <c r="H2" s="13">
        <f>AVERAGEIF(employee_year!$W$2:$W$3801,E2,employee_year!Q$2:Q$3801)</f>
        <v>14.6</v>
      </c>
      <c r="I2" s="13">
        <f>AVERAGEIF(employee_year!$W$2:$W$3801,E2,employee_year!P$2:P$3801)</f>
        <v>8.4</v>
      </c>
      <c r="J2" s="13">
        <f>AVERAGEIF(employee_year!$W$2:$W$3801,E2,employee_year!O$2:O$3801)</f>
        <v>71.5</v>
      </c>
      <c r="K2" s="13">
        <f>AVERAGEIF(employee_year!$W$2:$W$3801,E2,employee_year!K$2:K$3801)</f>
        <v>3.1</v>
      </c>
      <c r="L2" s="13">
        <f>AVERAGEIF(employee_year!$W$2:$W$3801,E2,employee_year!U$2:U$3801)</f>
        <v>1.8</v>
      </c>
      <c r="M2" s="13">
        <f>AVERAGEIF(employee_year!$W$2:$W$3801,E2,employee_year!R$2:R$3801)</f>
        <v>11.7</v>
      </c>
      <c r="N2" s="22">
        <f>AVERAGEIF(employee_year!$W$2:$W$3801,E2,employee_year!J$2:J$3801)</f>
        <v>0.125</v>
      </c>
      <c r="O2" s="13">
        <f>AVERAGEIF(employee_year!$W$2:$W$3801,E2,employee_year!AC$2:AC$3801)</f>
        <v>47.48255792</v>
      </c>
    </row>
    <row r="3">
      <c r="A3" s="11" t="s">
        <v>680</v>
      </c>
      <c r="B3" s="11" t="s">
        <v>163</v>
      </c>
      <c r="C3" s="11" t="s">
        <v>181</v>
      </c>
      <c r="D3" s="12">
        <v>2025.0</v>
      </c>
      <c r="E3" s="11" t="str">
        <f t="shared" si="1"/>
        <v>B-Average|BBVA|Corporate|2025</v>
      </c>
      <c r="F3" s="11">
        <f>COUNTIF(employee_year!$W$2:$W$3801,E3)</f>
        <v>96</v>
      </c>
      <c r="G3" s="13">
        <f>AVERAGEIF(employee_year!$W$2:$W$3801,E3,employee_year!M$2:M$3801)</f>
        <v>10.92708333</v>
      </c>
      <c r="H3" s="13">
        <f>AVERAGEIF(employee_year!$W$2:$W$3801,E3,employee_year!Q$2:Q$3801)</f>
        <v>14.3</v>
      </c>
      <c r="I3" s="13">
        <f>AVERAGEIF(employee_year!$W$2:$W$3801,E3,employee_year!P$2:P$3801)</f>
        <v>8</v>
      </c>
      <c r="J3" s="13">
        <f>AVERAGEIF(employee_year!$W$2:$W$3801,E3,employee_year!O$2:O$3801)</f>
        <v>66</v>
      </c>
      <c r="K3" s="13">
        <f>AVERAGEIF(employee_year!$W$2:$W$3801,E3,employee_year!K$2:K$3801)</f>
        <v>2</v>
      </c>
      <c r="L3" s="13">
        <f>AVERAGEIF(employee_year!$W$2:$W$3801,E3,employee_year!U$2:U$3801)</f>
        <v>1.4</v>
      </c>
      <c r="M3" s="13">
        <f>AVERAGEIF(employee_year!$W$2:$W$3801,E3,employee_year!R$2:R$3801)</f>
        <v>13.5</v>
      </c>
      <c r="N3" s="22">
        <f>AVERAGEIF(employee_year!$W$2:$W$3801,E3,employee_year!J$2:J$3801)</f>
        <v>0.1145833333</v>
      </c>
      <c r="O3" s="13">
        <f>AVERAGEIF(employee_year!$W$2:$W$3801,E3,employee_year!AC$2:AC$3801)</f>
        <v>51.7798516</v>
      </c>
    </row>
    <row r="4">
      <c r="A4" s="11" t="s">
        <v>680</v>
      </c>
      <c r="B4" s="11" t="s">
        <v>163</v>
      </c>
      <c r="C4" s="11" t="s">
        <v>174</v>
      </c>
      <c r="D4" s="12">
        <v>2024.0</v>
      </c>
      <c r="E4" s="11" t="str">
        <f t="shared" si="1"/>
        <v>B-Average|BBVA|Digital|2024</v>
      </c>
      <c r="F4" s="11">
        <f>COUNTIF(employee_year!$W$2:$W$3801,E4)</f>
        <v>106</v>
      </c>
      <c r="G4" s="13">
        <f>AVERAGEIF(employee_year!$W$2:$W$3801,E4,employee_year!M$2:M$3801)</f>
        <v>1.801886792</v>
      </c>
      <c r="H4" s="13">
        <f>AVERAGEIF(employee_year!$W$2:$W$3801,E4,employee_year!Q$2:Q$3801)</f>
        <v>18.1</v>
      </c>
      <c r="I4" s="13">
        <f>AVERAGEIF(employee_year!$W$2:$W$3801,E4,employee_year!P$2:P$3801)</f>
        <v>8.7</v>
      </c>
      <c r="J4" s="13">
        <f>AVERAGEIF(employee_year!$W$2:$W$3801,E4,employee_year!O$2:O$3801)</f>
        <v>61.5</v>
      </c>
      <c r="K4" s="13">
        <f>AVERAGEIF(employee_year!$W$2:$W$3801,E4,employee_year!K$2:K$3801)</f>
        <v>3</v>
      </c>
      <c r="L4" s="13">
        <f>AVERAGEIF(employee_year!$W$2:$W$3801,E4,employee_year!U$2:U$3801)</f>
        <v>1.3</v>
      </c>
      <c r="M4" s="13">
        <f>AVERAGEIF(employee_year!$W$2:$W$3801,E4,employee_year!R$2:R$3801)</f>
        <v>13</v>
      </c>
      <c r="N4" s="22">
        <f>AVERAGEIF(employee_year!$W$2:$W$3801,E4,employee_year!J$2:J$3801)</f>
        <v>0.1886792453</v>
      </c>
      <c r="O4" s="13">
        <f>AVERAGEIF(employee_year!$W$2:$W$3801,E4,employee_year!AC$2:AC$3801)</f>
        <v>36.43373462</v>
      </c>
    </row>
    <row r="5">
      <c r="A5" s="11" t="s">
        <v>680</v>
      </c>
      <c r="B5" s="11" t="s">
        <v>163</v>
      </c>
      <c r="C5" s="11" t="s">
        <v>174</v>
      </c>
      <c r="D5" s="12">
        <v>2025.0</v>
      </c>
      <c r="E5" s="11" t="str">
        <f t="shared" si="1"/>
        <v>B-Average|BBVA|Digital|2025</v>
      </c>
      <c r="F5" s="11">
        <f>COUNTIF(employee_year!$W$2:$W$3801,E5)</f>
        <v>106</v>
      </c>
      <c r="G5" s="13">
        <f>AVERAGEIF(employee_year!$W$2:$W$3801,E5,employee_year!M$2:M$3801)</f>
        <v>6.518867925</v>
      </c>
      <c r="H5" s="13">
        <f>AVERAGEIF(employee_year!$W$2:$W$3801,E5,employee_year!Q$2:Q$3801)</f>
        <v>16.6</v>
      </c>
      <c r="I5" s="13">
        <f>AVERAGEIF(employee_year!$W$2:$W$3801,E5,employee_year!P$2:P$3801)</f>
        <v>7.6</v>
      </c>
      <c r="J5" s="13">
        <f>AVERAGEIF(employee_year!$W$2:$W$3801,E5,employee_year!O$2:O$3801)</f>
        <v>62.8</v>
      </c>
      <c r="K5" s="13">
        <f>AVERAGEIF(employee_year!$W$2:$W$3801,E5,employee_year!K$2:K$3801)</f>
        <v>3.2</v>
      </c>
      <c r="L5" s="13">
        <f>AVERAGEIF(employee_year!$W$2:$W$3801,E5,employee_year!U$2:U$3801)</f>
        <v>1.7</v>
      </c>
      <c r="M5" s="13">
        <f>AVERAGEIF(employee_year!$W$2:$W$3801,E5,employee_year!R$2:R$3801)</f>
        <v>15.2</v>
      </c>
      <c r="N5" s="22">
        <f>AVERAGEIF(employee_year!$W$2:$W$3801,E5,employee_year!J$2:J$3801)</f>
        <v>0.1603773585</v>
      </c>
      <c r="O5" s="13">
        <f>AVERAGEIF(employee_year!$W$2:$W$3801,E5,employee_year!AC$2:AC$3801)</f>
        <v>43.59285207</v>
      </c>
    </row>
    <row r="6">
      <c r="A6" s="11" t="s">
        <v>680</v>
      </c>
      <c r="B6" s="11" t="s">
        <v>163</v>
      </c>
      <c r="C6" s="11" t="s">
        <v>165</v>
      </c>
      <c r="D6" s="12">
        <v>2024.0</v>
      </c>
      <c r="E6" s="11" t="str">
        <f t="shared" si="1"/>
        <v>B-Average|BBVA|Operations|2024</v>
      </c>
      <c r="F6" s="11">
        <f>COUNTIF(employee_year!$W$2:$W$3801,E6)</f>
        <v>109</v>
      </c>
      <c r="G6" s="13">
        <f>AVERAGEIF(employee_year!$W$2:$W$3801,E6,employee_year!M$2:M$3801)</f>
        <v>7.211009174</v>
      </c>
      <c r="H6" s="13">
        <f>AVERAGEIF(employee_year!$W$2:$W$3801,E6,employee_year!Q$2:Q$3801)</f>
        <v>16.3</v>
      </c>
      <c r="I6" s="13">
        <f>AVERAGEIF(employee_year!$W$2:$W$3801,E6,employee_year!P$2:P$3801)</f>
        <v>7</v>
      </c>
      <c r="J6" s="13">
        <f>AVERAGEIF(employee_year!$W$2:$W$3801,E6,employee_year!O$2:O$3801)</f>
        <v>69.1</v>
      </c>
      <c r="K6" s="13">
        <f>AVERAGEIF(employee_year!$W$2:$W$3801,E6,employee_year!K$2:K$3801)</f>
        <v>3</v>
      </c>
      <c r="L6" s="13">
        <f>AVERAGEIF(employee_year!$W$2:$W$3801,E6,employee_year!U$2:U$3801)</f>
        <v>2.1</v>
      </c>
      <c r="M6" s="13">
        <f>AVERAGEIF(employee_year!$W$2:$W$3801,E6,employee_year!R$2:R$3801)</f>
        <v>13.4</v>
      </c>
      <c r="N6" s="22">
        <f>AVERAGEIF(employee_year!$W$2:$W$3801,E6,employee_year!J$2:J$3801)</f>
        <v>0.128440367</v>
      </c>
      <c r="O6" s="13">
        <f>AVERAGEIF(employee_year!$W$2:$W$3801,E6,employee_year!AC$2:AC$3801)</f>
        <v>49.42757392</v>
      </c>
    </row>
    <row r="7">
      <c r="A7" s="11" t="s">
        <v>680</v>
      </c>
      <c r="B7" s="11" t="s">
        <v>163</v>
      </c>
      <c r="C7" s="11" t="s">
        <v>165</v>
      </c>
      <c r="D7" s="12">
        <v>2025.0</v>
      </c>
      <c r="E7" s="11" t="str">
        <f t="shared" si="1"/>
        <v>B-Average|BBVA|Operations|2025</v>
      </c>
      <c r="F7" s="11">
        <f>COUNTIF(employee_year!$W$2:$W$3801,E7)</f>
        <v>109</v>
      </c>
      <c r="G7" s="13">
        <f>AVERAGEIF(employee_year!$W$2:$W$3801,E7,employee_year!M$2:M$3801)</f>
        <v>8.064220183</v>
      </c>
      <c r="H7" s="13">
        <f>AVERAGEIF(employee_year!$W$2:$W$3801,E7,employee_year!Q$2:Q$3801)</f>
        <v>15.9</v>
      </c>
      <c r="I7" s="13">
        <f>AVERAGEIF(employee_year!$W$2:$W$3801,E7,employee_year!P$2:P$3801)</f>
        <v>7.5</v>
      </c>
      <c r="J7" s="13">
        <f>AVERAGEIF(employee_year!$W$2:$W$3801,E7,employee_year!O$2:O$3801)</f>
        <v>65</v>
      </c>
      <c r="K7" s="13">
        <f>AVERAGEIF(employee_year!$W$2:$W$3801,E7,employee_year!K$2:K$3801)</f>
        <v>2.9</v>
      </c>
      <c r="L7" s="13">
        <f>AVERAGEIF(employee_year!$W$2:$W$3801,E7,employee_year!U$2:U$3801)</f>
        <v>1.3</v>
      </c>
      <c r="M7" s="13">
        <f>AVERAGEIF(employee_year!$W$2:$W$3801,E7,employee_year!R$2:R$3801)</f>
        <v>10.7</v>
      </c>
      <c r="N7" s="22">
        <f>AVERAGEIF(employee_year!$W$2:$W$3801,E7,employee_year!J$2:J$3801)</f>
        <v>0.128440367</v>
      </c>
      <c r="O7" s="13">
        <f>AVERAGEIF(employee_year!$W$2:$W$3801,E7,employee_year!AC$2:AC$3801)</f>
        <v>43.77786571</v>
      </c>
    </row>
    <row r="8">
      <c r="A8" s="11" t="s">
        <v>680</v>
      </c>
      <c r="B8" s="11" t="s">
        <v>163</v>
      </c>
      <c r="C8" s="11" t="s">
        <v>177</v>
      </c>
      <c r="D8" s="12">
        <v>2024.0</v>
      </c>
      <c r="E8" s="11" t="str">
        <f t="shared" si="1"/>
        <v>B-Average|BBVA|Retail|2024</v>
      </c>
      <c r="F8" s="11">
        <f>COUNTIF(employee_year!$W$2:$W$3801,E8)</f>
        <v>82</v>
      </c>
      <c r="G8" s="13">
        <f>AVERAGEIF(employee_year!$W$2:$W$3801,E8,employee_year!M$2:M$3801)</f>
        <v>8.451219512</v>
      </c>
      <c r="H8" s="13">
        <f>AVERAGEIF(employee_year!$W$2:$W$3801,E8,employee_year!Q$2:Q$3801)</f>
        <v>16.4</v>
      </c>
      <c r="I8" s="13">
        <f>AVERAGEIF(employee_year!$W$2:$W$3801,E8,employee_year!P$2:P$3801)</f>
        <v>8.1</v>
      </c>
      <c r="J8" s="13">
        <f>AVERAGEIF(employee_year!$W$2:$W$3801,E8,employee_year!O$2:O$3801)</f>
        <v>68.1</v>
      </c>
      <c r="K8" s="13">
        <f>AVERAGEIF(employee_year!$W$2:$W$3801,E8,employee_year!K$2:K$3801)</f>
        <v>2.9</v>
      </c>
      <c r="L8" s="13">
        <f>AVERAGEIF(employee_year!$W$2:$W$3801,E8,employee_year!U$2:U$3801)</f>
        <v>2.1</v>
      </c>
      <c r="M8" s="13">
        <f>AVERAGEIF(employee_year!$W$2:$W$3801,E8,employee_year!R$2:R$3801)</f>
        <v>13.3</v>
      </c>
      <c r="N8" s="22">
        <f>AVERAGEIF(employee_year!$W$2:$W$3801,E8,employee_year!J$2:J$3801)</f>
        <v>0.1341463415</v>
      </c>
      <c r="O8" s="13">
        <f>AVERAGEIF(employee_year!$W$2:$W$3801,E8,employee_year!AC$2:AC$3801)</f>
        <v>47.45763941</v>
      </c>
    </row>
    <row r="9">
      <c r="A9" s="11" t="s">
        <v>680</v>
      </c>
      <c r="B9" s="11" t="s">
        <v>163</v>
      </c>
      <c r="C9" s="11" t="s">
        <v>177</v>
      </c>
      <c r="D9" s="12">
        <v>2025.0</v>
      </c>
      <c r="E9" s="11" t="str">
        <f t="shared" si="1"/>
        <v>B-Average|BBVA|Retail|2025</v>
      </c>
      <c r="F9" s="11">
        <f>COUNTIF(employee_year!$W$2:$W$3801,E9)</f>
        <v>82</v>
      </c>
      <c r="G9" s="13">
        <f>AVERAGEIF(employee_year!$W$2:$W$3801,E9,employee_year!M$2:M$3801)</f>
        <v>8.695121951</v>
      </c>
      <c r="H9" s="13">
        <f>AVERAGEIF(employee_year!$W$2:$W$3801,E9,employee_year!Q$2:Q$3801)</f>
        <v>20.4</v>
      </c>
      <c r="I9" s="13">
        <f>AVERAGEIF(employee_year!$W$2:$W$3801,E9,employee_year!P$2:P$3801)</f>
        <v>6.2</v>
      </c>
      <c r="J9" s="13">
        <f>AVERAGEIF(employee_year!$W$2:$W$3801,E9,employee_year!O$2:O$3801)</f>
        <v>69.9</v>
      </c>
      <c r="K9" s="13">
        <f>AVERAGEIF(employee_year!$W$2:$W$3801,E9,employee_year!K$2:K$3801)</f>
        <v>2.8</v>
      </c>
      <c r="L9" s="13">
        <f>AVERAGEIF(employee_year!$W$2:$W$3801,E9,employee_year!U$2:U$3801)</f>
        <v>1.6</v>
      </c>
      <c r="M9" s="13">
        <f>AVERAGEIF(employee_year!$W$2:$W$3801,E9,employee_year!R$2:R$3801)</f>
        <v>11.3</v>
      </c>
      <c r="N9" s="22">
        <f>AVERAGEIF(employee_year!$W$2:$W$3801,E9,employee_year!J$2:J$3801)</f>
        <v>0.09756097561</v>
      </c>
      <c r="O9" s="13">
        <f>AVERAGEIF(employee_year!$W$2:$W$3801,E9,employee_year!AC$2:AC$3801)</f>
        <v>47.8473552</v>
      </c>
    </row>
    <row r="10">
      <c r="A10" s="11" t="s">
        <v>680</v>
      </c>
      <c r="B10" s="11" t="s">
        <v>163</v>
      </c>
      <c r="C10" s="11" t="s">
        <v>170</v>
      </c>
      <c r="D10" s="12">
        <v>2024.0</v>
      </c>
      <c r="E10" s="11" t="str">
        <f t="shared" si="1"/>
        <v>B-Average|BBVA|Risk|2024</v>
      </c>
      <c r="F10" s="11">
        <f>COUNTIF(employee_year!$W$2:$W$3801,E10)</f>
        <v>107</v>
      </c>
      <c r="G10" s="13">
        <f>AVERAGEIF(employee_year!$W$2:$W$3801,E10,employee_year!M$2:M$3801)</f>
        <v>13.71028037</v>
      </c>
      <c r="H10" s="13">
        <f>AVERAGEIF(employee_year!$W$2:$W$3801,E10,employee_year!Q$2:Q$3801)</f>
        <v>13.6</v>
      </c>
      <c r="I10" s="13">
        <f>AVERAGEIF(employee_year!$W$2:$W$3801,E10,employee_year!P$2:P$3801)</f>
        <v>8.3</v>
      </c>
      <c r="J10" s="13">
        <f>AVERAGEIF(employee_year!$W$2:$W$3801,E10,employee_year!O$2:O$3801)</f>
        <v>70.5</v>
      </c>
      <c r="K10" s="13">
        <f>AVERAGEIF(employee_year!$W$2:$W$3801,E10,employee_year!K$2:K$3801)</f>
        <v>2.4</v>
      </c>
      <c r="L10" s="13">
        <f>AVERAGEIF(employee_year!$W$2:$W$3801,E10,employee_year!U$2:U$3801)</f>
        <v>1.7</v>
      </c>
      <c r="M10" s="13">
        <f>AVERAGEIF(employee_year!$W$2:$W$3801,E10,employee_year!R$2:R$3801)</f>
        <v>14.9</v>
      </c>
      <c r="N10" s="22">
        <f>AVERAGEIF(employee_year!$W$2:$W$3801,E10,employee_year!J$2:J$3801)</f>
        <v>0.1588785047</v>
      </c>
      <c r="O10" s="13">
        <f>AVERAGEIF(employee_year!$W$2:$W$3801,E10,employee_year!AC$2:AC$3801)</f>
        <v>55.65240859</v>
      </c>
    </row>
    <row r="11">
      <c r="A11" s="11" t="s">
        <v>680</v>
      </c>
      <c r="B11" s="11" t="s">
        <v>163</v>
      </c>
      <c r="C11" s="11" t="s">
        <v>170</v>
      </c>
      <c r="D11" s="12">
        <v>2025.0</v>
      </c>
      <c r="E11" s="11" t="str">
        <f t="shared" si="1"/>
        <v>B-Average|BBVA|Risk|2025</v>
      </c>
      <c r="F11" s="11">
        <f>COUNTIF(employee_year!$W$2:$W$3801,E11)</f>
        <v>107</v>
      </c>
      <c r="G11" s="13">
        <f>AVERAGEIF(employee_year!$W$2:$W$3801,E11,employee_year!M$2:M$3801)</f>
        <v>17.42056075</v>
      </c>
      <c r="H11" s="13">
        <f>AVERAGEIF(employee_year!$W$2:$W$3801,E11,employee_year!Q$2:Q$3801)</f>
        <v>16.6</v>
      </c>
      <c r="I11" s="13">
        <f>AVERAGEIF(employee_year!$W$2:$W$3801,E11,employee_year!P$2:P$3801)</f>
        <v>7</v>
      </c>
      <c r="J11" s="13">
        <f>AVERAGEIF(employee_year!$W$2:$W$3801,E11,employee_year!O$2:O$3801)</f>
        <v>68.8</v>
      </c>
      <c r="K11" s="13">
        <f>AVERAGEIF(employee_year!$W$2:$W$3801,E11,employee_year!K$2:K$3801)</f>
        <v>2.5</v>
      </c>
      <c r="L11" s="13">
        <f>AVERAGEIF(employee_year!$W$2:$W$3801,E11,employee_year!U$2:U$3801)</f>
        <v>1.5</v>
      </c>
      <c r="M11" s="13">
        <f>AVERAGEIF(employee_year!$W$2:$W$3801,E11,employee_year!R$2:R$3801)</f>
        <v>14.7</v>
      </c>
      <c r="N11" s="22">
        <f>AVERAGEIF(employee_year!$W$2:$W$3801,E11,employee_year!J$2:J$3801)</f>
        <v>0.1214953271</v>
      </c>
      <c r="O11" s="13">
        <f>AVERAGEIF(employee_year!$W$2:$W$3801,E11,employee_year!AC$2:AC$3801)</f>
        <v>56.0872281</v>
      </c>
    </row>
    <row r="12">
      <c r="A12" s="11" t="s">
        <v>684</v>
      </c>
      <c r="B12" s="11" t="s">
        <v>683</v>
      </c>
      <c r="C12" s="11" t="s">
        <v>181</v>
      </c>
      <c r="D12" s="12">
        <v>2024.0</v>
      </c>
      <c r="E12" s="11" t="str">
        <f t="shared" si="1"/>
        <v>Benchmark|Bankinter|Corporate|2024</v>
      </c>
      <c r="F12" s="11">
        <f>COUNTIF(employee_year!$W$2:$W$3801,E12)</f>
        <v>22</v>
      </c>
      <c r="G12" s="13">
        <f>AVERAGEIF(employee_year!$W$2:$W$3801,E12,employee_year!M$2:M$3801)</f>
        <v>11.27272727</v>
      </c>
      <c r="H12" s="13">
        <f>AVERAGEIF(employee_year!$W$2:$W$3801,E12,employee_year!Q$2:Q$3801)</f>
        <v>16.5</v>
      </c>
      <c r="I12" s="13">
        <f>AVERAGEIF(employee_year!$W$2:$W$3801,E12,employee_year!P$2:P$3801)</f>
        <v>5.9</v>
      </c>
      <c r="J12" s="13">
        <f>AVERAGEIF(employee_year!$W$2:$W$3801,E12,employee_year!O$2:O$3801)</f>
        <v>71.1</v>
      </c>
      <c r="K12" s="13">
        <f>AVERAGEIF(employee_year!$W$2:$W$3801,E12,employee_year!K$2:K$3801)</f>
        <v>1.7</v>
      </c>
      <c r="L12" s="13">
        <f>AVERAGEIF(employee_year!$W$2:$W$3801,E12,employee_year!U$2:U$3801)</f>
        <v>1.5</v>
      </c>
      <c r="M12" s="13">
        <f>AVERAGEIF(employee_year!$W$2:$W$3801,E12,employee_year!R$2:R$3801)</f>
        <v>13.8</v>
      </c>
      <c r="N12" s="22">
        <f>AVERAGEIF(employee_year!$W$2:$W$3801,E12,employee_year!J$2:J$3801)</f>
        <v>0.09090909091</v>
      </c>
      <c r="O12" s="13">
        <f>AVERAGEIF(employee_year!$W$2:$W$3801,E12,employee_year!AC$2:AC$3801)</f>
        <v>59.20454862</v>
      </c>
    </row>
    <row r="13">
      <c r="A13" s="11" t="s">
        <v>684</v>
      </c>
      <c r="B13" s="11" t="s">
        <v>683</v>
      </c>
      <c r="C13" s="11" t="s">
        <v>181</v>
      </c>
      <c r="D13" s="12">
        <v>2025.0</v>
      </c>
      <c r="E13" s="11" t="str">
        <f t="shared" si="1"/>
        <v>Benchmark|Bankinter|Corporate|2025</v>
      </c>
      <c r="F13" s="11">
        <f>COUNTIF(employee_year!$W$2:$W$3801,E13)</f>
        <v>22</v>
      </c>
      <c r="G13" s="13">
        <f>AVERAGEIF(employee_year!$W$2:$W$3801,E13,employee_year!M$2:M$3801)</f>
        <v>13.81818182</v>
      </c>
      <c r="H13" s="13">
        <f>AVERAGEIF(employee_year!$W$2:$W$3801,E13,employee_year!Q$2:Q$3801)</f>
        <v>14.9</v>
      </c>
      <c r="I13" s="13">
        <f>AVERAGEIF(employee_year!$W$2:$W$3801,E13,employee_year!P$2:P$3801)</f>
        <v>5.6</v>
      </c>
      <c r="J13" s="13">
        <f>AVERAGEIF(employee_year!$W$2:$W$3801,E13,employee_year!O$2:O$3801)</f>
        <v>73.8</v>
      </c>
      <c r="K13" s="13">
        <f>AVERAGEIF(employee_year!$W$2:$W$3801,E13,employee_year!K$2:K$3801)</f>
        <v>1.4</v>
      </c>
      <c r="L13" s="13">
        <f>AVERAGEIF(employee_year!$W$2:$W$3801,E13,employee_year!U$2:U$3801)</f>
        <v>2</v>
      </c>
      <c r="M13" s="13">
        <f>AVERAGEIF(employee_year!$W$2:$W$3801,E13,employee_year!R$2:R$3801)</f>
        <v>13.8</v>
      </c>
      <c r="N13" s="22">
        <f>AVERAGEIF(employee_year!$W$2:$W$3801,E13,employee_year!J$2:J$3801)</f>
        <v>0.1363636364</v>
      </c>
      <c r="O13" s="13">
        <f>AVERAGEIF(employee_year!$W$2:$W$3801,E13,employee_year!AC$2:AC$3801)</f>
        <v>66.00734073</v>
      </c>
    </row>
    <row r="14">
      <c r="A14" s="11" t="s">
        <v>684</v>
      </c>
      <c r="B14" s="11" t="s">
        <v>683</v>
      </c>
      <c r="C14" s="11" t="s">
        <v>174</v>
      </c>
      <c r="D14" s="12">
        <v>2024.0</v>
      </c>
      <c r="E14" s="11" t="str">
        <f t="shared" si="1"/>
        <v>Benchmark|Bankinter|Digital|2024</v>
      </c>
      <c r="F14" s="11">
        <f>COUNTIF(employee_year!$W$2:$W$3801,E14)</f>
        <v>17</v>
      </c>
      <c r="G14" s="13">
        <f>AVERAGEIF(employee_year!$W$2:$W$3801,E14,employee_year!M$2:M$3801)</f>
        <v>-5.117647059</v>
      </c>
      <c r="H14" s="13">
        <f>AVERAGEIF(employee_year!$W$2:$W$3801,E14,employee_year!Q$2:Q$3801)</f>
        <v>19</v>
      </c>
      <c r="I14" s="13">
        <f>AVERAGEIF(employee_year!$W$2:$W$3801,E14,employee_year!P$2:P$3801)</f>
        <v>7.7</v>
      </c>
      <c r="J14" s="13">
        <f>AVERAGEIF(employee_year!$W$2:$W$3801,E14,employee_year!O$2:O$3801)</f>
        <v>60.5</v>
      </c>
      <c r="K14" s="13">
        <f>AVERAGEIF(employee_year!$W$2:$W$3801,E14,employee_year!K$2:K$3801)</f>
        <v>3.1</v>
      </c>
      <c r="L14" s="13">
        <f>AVERAGEIF(employee_year!$W$2:$W$3801,E14,employee_year!U$2:U$3801)</f>
        <v>1.5</v>
      </c>
      <c r="M14" s="13">
        <f>AVERAGEIF(employee_year!$W$2:$W$3801,E14,employee_year!R$2:R$3801)</f>
        <v>11</v>
      </c>
      <c r="N14" s="22">
        <f>AVERAGEIF(employee_year!$W$2:$W$3801,E14,employee_year!J$2:J$3801)</f>
        <v>0.05882352941</v>
      </c>
      <c r="O14" s="13">
        <f>AVERAGEIF(employee_year!$W$2:$W$3801,E14,employee_year!AC$2:AC$3801)</f>
        <v>33.7522242</v>
      </c>
    </row>
    <row r="15">
      <c r="A15" s="11" t="s">
        <v>684</v>
      </c>
      <c r="B15" s="11" t="s">
        <v>683</v>
      </c>
      <c r="C15" s="11" t="s">
        <v>174</v>
      </c>
      <c r="D15" s="12">
        <v>2025.0</v>
      </c>
      <c r="E15" s="11" t="str">
        <f t="shared" si="1"/>
        <v>Benchmark|Bankinter|Digital|2025</v>
      </c>
      <c r="F15" s="11">
        <f>COUNTIF(employee_year!$W$2:$W$3801,E15)</f>
        <v>17</v>
      </c>
      <c r="G15" s="13">
        <f>AVERAGEIF(employee_year!$W$2:$W$3801,E15,employee_year!M$2:M$3801)</f>
        <v>3.117647059</v>
      </c>
      <c r="H15" s="13">
        <f>AVERAGEIF(employee_year!$W$2:$W$3801,E15,employee_year!Q$2:Q$3801)</f>
        <v>16.9</v>
      </c>
      <c r="I15" s="13">
        <f>AVERAGEIF(employee_year!$W$2:$W$3801,E15,employee_year!P$2:P$3801)</f>
        <v>8</v>
      </c>
      <c r="J15" s="13">
        <f>AVERAGEIF(employee_year!$W$2:$W$3801,E15,employee_year!O$2:O$3801)</f>
        <v>66.8</v>
      </c>
      <c r="K15" s="13">
        <f>AVERAGEIF(employee_year!$W$2:$W$3801,E15,employee_year!K$2:K$3801)</f>
        <v>3.1</v>
      </c>
      <c r="L15" s="13">
        <f>AVERAGEIF(employee_year!$W$2:$W$3801,E15,employee_year!U$2:U$3801)</f>
        <v>1.7</v>
      </c>
      <c r="M15" s="13">
        <f>AVERAGEIF(employee_year!$W$2:$W$3801,E15,employee_year!R$2:R$3801)</f>
        <v>10.8</v>
      </c>
      <c r="N15" s="22">
        <f>AVERAGEIF(employee_year!$W$2:$W$3801,E15,employee_year!J$2:J$3801)</f>
        <v>0.1176470588</v>
      </c>
      <c r="O15" s="13">
        <f>AVERAGEIF(employee_year!$W$2:$W$3801,E15,employee_year!AC$2:AC$3801)</f>
        <v>39.9767875</v>
      </c>
    </row>
    <row r="16">
      <c r="A16" s="11" t="s">
        <v>684</v>
      </c>
      <c r="B16" s="11" t="s">
        <v>683</v>
      </c>
      <c r="C16" s="11" t="s">
        <v>165</v>
      </c>
      <c r="D16" s="12">
        <v>2024.0</v>
      </c>
      <c r="E16" s="11" t="str">
        <f t="shared" si="1"/>
        <v>Benchmark|Bankinter|Operations|2024</v>
      </c>
      <c r="F16" s="11">
        <f>COUNTIF(employee_year!$W$2:$W$3801,E16)</f>
        <v>22</v>
      </c>
      <c r="G16" s="13">
        <f>AVERAGEIF(employee_year!$W$2:$W$3801,E16,employee_year!M$2:M$3801)</f>
        <v>0.8636363636</v>
      </c>
      <c r="H16" s="13">
        <f>AVERAGEIF(employee_year!$W$2:$W$3801,E16,employee_year!Q$2:Q$3801)</f>
        <v>15.9</v>
      </c>
      <c r="I16" s="13">
        <f>AVERAGEIF(employee_year!$W$2:$W$3801,E16,employee_year!P$2:P$3801)</f>
        <v>7.3</v>
      </c>
      <c r="J16" s="13">
        <f>AVERAGEIF(employee_year!$W$2:$W$3801,E16,employee_year!O$2:O$3801)</f>
        <v>65.3</v>
      </c>
      <c r="K16" s="13">
        <f>AVERAGEIF(employee_year!$W$2:$W$3801,E16,employee_year!K$2:K$3801)</f>
        <v>3.3</v>
      </c>
      <c r="L16" s="13">
        <f>AVERAGEIF(employee_year!$W$2:$W$3801,E16,employee_year!U$2:U$3801)</f>
        <v>1.5</v>
      </c>
      <c r="M16" s="13">
        <f>AVERAGEIF(employee_year!$W$2:$W$3801,E16,employee_year!R$2:R$3801)</f>
        <v>12.6</v>
      </c>
      <c r="N16" s="22">
        <f>AVERAGEIF(employee_year!$W$2:$W$3801,E16,employee_year!J$2:J$3801)</f>
        <v>0.1363636364</v>
      </c>
      <c r="O16" s="13">
        <f>AVERAGEIF(employee_year!$W$2:$W$3801,E16,employee_year!AC$2:AC$3801)</f>
        <v>42.12504011</v>
      </c>
    </row>
    <row r="17">
      <c r="A17" s="11" t="s">
        <v>684</v>
      </c>
      <c r="B17" s="11" t="s">
        <v>683</v>
      </c>
      <c r="C17" s="11" t="s">
        <v>165</v>
      </c>
      <c r="D17" s="12">
        <v>2025.0</v>
      </c>
      <c r="E17" s="11" t="str">
        <f t="shared" si="1"/>
        <v>Benchmark|Bankinter|Operations|2025</v>
      </c>
      <c r="F17" s="11">
        <f>COUNTIF(employee_year!$W$2:$W$3801,E17)</f>
        <v>22</v>
      </c>
      <c r="G17" s="13">
        <f>AVERAGEIF(employee_year!$W$2:$W$3801,E17,employee_year!M$2:M$3801)</f>
        <v>8.090909091</v>
      </c>
      <c r="H17" s="13">
        <f>AVERAGEIF(employee_year!$W$2:$W$3801,E17,employee_year!Q$2:Q$3801)</f>
        <v>15.9</v>
      </c>
      <c r="I17" s="13">
        <f>AVERAGEIF(employee_year!$W$2:$W$3801,E17,employee_year!P$2:P$3801)</f>
        <v>7.3</v>
      </c>
      <c r="J17" s="13">
        <f>AVERAGEIF(employee_year!$W$2:$W$3801,E17,employee_year!O$2:O$3801)</f>
        <v>67.6</v>
      </c>
      <c r="K17" s="13">
        <f>AVERAGEIF(employee_year!$W$2:$W$3801,E17,employee_year!K$2:K$3801)</f>
        <v>3.5</v>
      </c>
      <c r="L17" s="13">
        <f>AVERAGEIF(employee_year!$W$2:$W$3801,E17,employee_year!U$2:U$3801)</f>
        <v>2.1</v>
      </c>
      <c r="M17" s="13">
        <f>AVERAGEIF(employee_year!$W$2:$W$3801,E17,employee_year!R$2:R$3801)</f>
        <v>13.5</v>
      </c>
      <c r="N17" s="22">
        <f>AVERAGEIF(employee_year!$W$2:$W$3801,E17,employee_year!J$2:J$3801)</f>
        <v>0.1363636364</v>
      </c>
      <c r="O17" s="13">
        <f>AVERAGEIF(employee_year!$W$2:$W$3801,E17,employee_year!AC$2:AC$3801)</f>
        <v>47.86187767</v>
      </c>
    </row>
    <row r="18">
      <c r="A18" s="11" t="s">
        <v>684</v>
      </c>
      <c r="B18" s="11" t="s">
        <v>683</v>
      </c>
      <c r="C18" s="11" t="s">
        <v>177</v>
      </c>
      <c r="D18" s="12">
        <v>2024.0</v>
      </c>
      <c r="E18" s="11" t="str">
        <f t="shared" si="1"/>
        <v>Benchmark|Bankinter|Retail|2024</v>
      </c>
      <c r="F18" s="11">
        <f>COUNTIF(employee_year!$W$2:$W$3801,E18)</f>
        <v>19</v>
      </c>
      <c r="G18" s="13">
        <f>AVERAGEIF(employee_year!$W$2:$W$3801,E18,employee_year!M$2:M$3801)</f>
        <v>11.10526316</v>
      </c>
      <c r="H18" s="13">
        <f>AVERAGEIF(employee_year!$W$2:$W$3801,E18,employee_year!Q$2:Q$3801)</f>
        <v>16.5</v>
      </c>
      <c r="I18" s="13">
        <f>AVERAGEIF(employee_year!$W$2:$W$3801,E18,employee_year!P$2:P$3801)</f>
        <v>7</v>
      </c>
      <c r="J18" s="13">
        <f>AVERAGEIF(employee_year!$W$2:$W$3801,E18,employee_year!O$2:O$3801)</f>
        <v>67.5</v>
      </c>
      <c r="K18" s="13">
        <f>AVERAGEIF(employee_year!$W$2:$W$3801,E18,employee_year!K$2:K$3801)</f>
        <v>2.8</v>
      </c>
      <c r="L18" s="13">
        <f>AVERAGEIF(employee_year!$W$2:$W$3801,E18,employee_year!U$2:U$3801)</f>
        <v>2.1</v>
      </c>
      <c r="M18" s="13">
        <f>AVERAGEIF(employee_year!$W$2:$W$3801,E18,employee_year!R$2:R$3801)</f>
        <v>18.3</v>
      </c>
      <c r="N18" s="22">
        <f>AVERAGEIF(employee_year!$W$2:$W$3801,E18,employee_year!J$2:J$3801)</f>
        <v>0.05263157895</v>
      </c>
      <c r="O18" s="13">
        <f>AVERAGEIF(employee_year!$W$2:$W$3801,E18,employee_year!AC$2:AC$3801)</f>
        <v>55.21494617</v>
      </c>
    </row>
    <row r="19">
      <c r="A19" s="11" t="s">
        <v>684</v>
      </c>
      <c r="B19" s="11" t="s">
        <v>683</v>
      </c>
      <c r="C19" s="11" t="s">
        <v>177</v>
      </c>
      <c r="D19" s="12">
        <v>2025.0</v>
      </c>
      <c r="E19" s="11" t="str">
        <f t="shared" si="1"/>
        <v>Benchmark|Bankinter|Retail|2025</v>
      </c>
      <c r="F19" s="11">
        <f>COUNTIF(employee_year!$W$2:$W$3801,E19)</f>
        <v>19</v>
      </c>
      <c r="G19" s="13">
        <f>AVERAGEIF(employee_year!$W$2:$W$3801,E19,employee_year!M$2:M$3801)</f>
        <v>9.894736842</v>
      </c>
      <c r="H19" s="13">
        <f>AVERAGEIF(employee_year!$W$2:$W$3801,E19,employee_year!Q$2:Q$3801)</f>
        <v>15.2</v>
      </c>
      <c r="I19" s="13">
        <f>AVERAGEIF(employee_year!$W$2:$W$3801,E19,employee_year!P$2:P$3801)</f>
        <v>7.4</v>
      </c>
      <c r="J19" s="13">
        <f>AVERAGEIF(employee_year!$W$2:$W$3801,E19,employee_year!O$2:O$3801)</f>
        <v>71.2</v>
      </c>
      <c r="K19" s="13">
        <f>AVERAGEIF(employee_year!$W$2:$W$3801,E19,employee_year!K$2:K$3801)</f>
        <v>2.6</v>
      </c>
      <c r="L19" s="13">
        <f>AVERAGEIF(employee_year!$W$2:$W$3801,E19,employee_year!U$2:U$3801)</f>
        <v>1.9</v>
      </c>
      <c r="M19" s="13">
        <f>AVERAGEIF(employee_year!$W$2:$W$3801,E19,employee_year!R$2:R$3801)</f>
        <v>14.6</v>
      </c>
      <c r="N19" s="22">
        <f>AVERAGEIF(employee_year!$W$2:$W$3801,E19,employee_year!J$2:J$3801)</f>
        <v>0.1578947368</v>
      </c>
      <c r="O19" s="13">
        <f>AVERAGEIF(employee_year!$W$2:$W$3801,E19,employee_year!AC$2:AC$3801)</f>
        <v>54.42404071</v>
      </c>
    </row>
    <row r="20">
      <c r="A20" s="11" t="s">
        <v>684</v>
      </c>
      <c r="B20" s="11" t="s">
        <v>683</v>
      </c>
      <c r="C20" s="11" t="s">
        <v>170</v>
      </c>
      <c r="D20" s="12">
        <v>2024.0</v>
      </c>
      <c r="E20" s="11" t="str">
        <f t="shared" si="1"/>
        <v>Benchmark|Bankinter|Risk|2024</v>
      </c>
      <c r="F20" s="11">
        <f>COUNTIF(employee_year!$W$2:$W$3801,E20)</f>
        <v>20</v>
      </c>
      <c r="G20" s="13">
        <f>AVERAGEIF(employee_year!$W$2:$W$3801,E20,employee_year!M$2:M$3801)</f>
        <v>8.7</v>
      </c>
      <c r="H20" s="13">
        <f>AVERAGEIF(employee_year!$W$2:$W$3801,E20,employee_year!Q$2:Q$3801)</f>
        <v>14.9</v>
      </c>
      <c r="I20" s="13">
        <f>AVERAGEIF(employee_year!$W$2:$W$3801,E20,employee_year!P$2:P$3801)</f>
        <v>7.4</v>
      </c>
      <c r="J20" s="13">
        <f>AVERAGEIF(employee_year!$W$2:$W$3801,E20,employee_year!O$2:O$3801)</f>
        <v>71.6</v>
      </c>
      <c r="K20" s="13">
        <f>AVERAGEIF(employee_year!$W$2:$W$3801,E20,employee_year!K$2:K$3801)</f>
        <v>1.8</v>
      </c>
      <c r="L20" s="13">
        <f>AVERAGEIF(employee_year!$W$2:$W$3801,E20,employee_year!U$2:U$3801)</f>
        <v>2.2</v>
      </c>
      <c r="M20" s="13">
        <f>AVERAGEIF(employee_year!$W$2:$W$3801,E20,employee_year!R$2:R$3801)</f>
        <v>14.2</v>
      </c>
      <c r="N20" s="22">
        <f>AVERAGEIF(employee_year!$W$2:$W$3801,E20,employee_year!J$2:J$3801)</f>
        <v>0.1</v>
      </c>
      <c r="O20" s="13">
        <f>AVERAGEIF(employee_year!$W$2:$W$3801,E20,employee_year!AC$2:AC$3801)</f>
        <v>58.05628517</v>
      </c>
    </row>
    <row r="21" ht="15.75" customHeight="1">
      <c r="A21" s="11" t="s">
        <v>684</v>
      </c>
      <c r="B21" s="11" t="s">
        <v>683</v>
      </c>
      <c r="C21" s="11" t="s">
        <v>170</v>
      </c>
      <c r="D21" s="12">
        <v>2025.0</v>
      </c>
      <c r="E21" s="11" t="str">
        <f t="shared" si="1"/>
        <v>Benchmark|Bankinter|Risk|2025</v>
      </c>
      <c r="F21" s="11">
        <f>COUNTIF(employee_year!$W$2:$W$3801,E21)</f>
        <v>20</v>
      </c>
      <c r="G21" s="13">
        <f>AVERAGEIF(employee_year!$W$2:$W$3801,E21,employee_year!M$2:M$3801)</f>
        <v>14.05</v>
      </c>
      <c r="H21" s="13">
        <f>AVERAGEIF(employee_year!$W$2:$W$3801,E21,employee_year!Q$2:Q$3801)</f>
        <v>14.4</v>
      </c>
      <c r="I21" s="13">
        <f>AVERAGEIF(employee_year!$W$2:$W$3801,E21,employee_year!P$2:P$3801)</f>
        <v>6.4</v>
      </c>
      <c r="J21" s="13">
        <f>AVERAGEIF(employee_year!$W$2:$W$3801,E21,employee_year!O$2:O$3801)</f>
        <v>69.7</v>
      </c>
      <c r="K21" s="13">
        <f>AVERAGEIF(employee_year!$W$2:$W$3801,E21,employee_year!K$2:K$3801)</f>
        <v>2.2</v>
      </c>
      <c r="L21" s="13">
        <f>AVERAGEIF(employee_year!$W$2:$W$3801,E21,employee_year!U$2:U$3801)</f>
        <v>2</v>
      </c>
      <c r="M21" s="13">
        <f>AVERAGEIF(employee_year!$W$2:$W$3801,E21,employee_year!R$2:R$3801)</f>
        <v>16</v>
      </c>
      <c r="N21" s="22">
        <f>AVERAGEIF(employee_year!$W$2:$W$3801,E21,employee_year!J$2:J$3801)</f>
        <v>0.05</v>
      </c>
      <c r="O21" s="13">
        <f>AVERAGEIF(employee_year!$W$2:$W$3801,E21,employee_year!AC$2:AC$3801)</f>
        <v>61.38440096</v>
      </c>
    </row>
    <row r="22" ht="15.75" customHeight="1">
      <c r="A22" s="11" t="s">
        <v>684</v>
      </c>
      <c r="B22" s="11" t="s">
        <v>785</v>
      </c>
      <c r="C22" s="11" t="s">
        <v>181</v>
      </c>
      <c r="D22" s="12">
        <v>2024.0</v>
      </c>
      <c r="E22" s="11" t="str">
        <f t="shared" si="1"/>
        <v>Benchmark|CaixaBank|Corporate|2024</v>
      </c>
      <c r="F22" s="11">
        <f>COUNTIF(employee_year!$W$2:$W$3801,E22)</f>
        <v>23</v>
      </c>
      <c r="G22" s="13">
        <f>AVERAGEIF(employee_year!$W$2:$W$3801,E22,employee_year!M$2:M$3801)</f>
        <v>12.95652174</v>
      </c>
      <c r="H22" s="13">
        <f>AVERAGEIF(employee_year!$W$2:$W$3801,E22,employee_year!Q$2:Q$3801)</f>
        <v>13.6</v>
      </c>
      <c r="I22" s="13">
        <f>AVERAGEIF(employee_year!$W$2:$W$3801,E22,employee_year!P$2:P$3801)</f>
        <v>6.5</v>
      </c>
      <c r="J22" s="13">
        <f>AVERAGEIF(employee_year!$W$2:$W$3801,E22,employee_year!O$2:O$3801)</f>
        <v>66.7</v>
      </c>
      <c r="K22" s="13">
        <f>AVERAGEIF(employee_year!$W$2:$W$3801,E22,employee_year!K$2:K$3801)</f>
        <v>2.5</v>
      </c>
      <c r="L22" s="13">
        <f>AVERAGEIF(employee_year!$W$2:$W$3801,E22,employee_year!U$2:U$3801)</f>
        <v>2</v>
      </c>
      <c r="M22" s="13">
        <f>AVERAGEIF(employee_year!$W$2:$W$3801,E22,employee_year!R$2:R$3801)</f>
        <v>14</v>
      </c>
      <c r="N22" s="22">
        <f>AVERAGEIF(employee_year!$W$2:$W$3801,E22,employee_year!J$2:J$3801)</f>
        <v>0.04347826087</v>
      </c>
      <c r="O22" s="13">
        <f>AVERAGEIF(employee_year!$W$2:$W$3801,E22,employee_year!AC$2:AC$3801)</f>
        <v>56.93291661</v>
      </c>
    </row>
    <row r="23" ht="15.75" customHeight="1">
      <c r="A23" s="11" t="s">
        <v>684</v>
      </c>
      <c r="B23" s="11" t="s">
        <v>785</v>
      </c>
      <c r="C23" s="11" t="s">
        <v>181</v>
      </c>
      <c r="D23" s="12">
        <v>2025.0</v>
      </c>
      <c r="E23" s="11" t="str">
        <f t="shared" si="1"/>
        <v>Benchmark|CaixaBank|Corporate|2025</v>
      </c>
      <c r="F23" s="11">
        <f>COUNTIF(employee_year!$W$2:$W$3801,E23)</f>
        <v>23</v>
      </c>
      <c r="G23" s="13">
        <f>AVERAGEIF(employee_year!$W$2:$W$3801,E23,employee_year!M$2:M$3801)</f>
        <v>10.65217391</v>
      </c>
      <c r="H23" s="13">
        <f>AVERAGEIF(employee_year!$W$2:$W$3801,E23,employee_year!Q$2:Q$3801)</f>
        <v>13.9</v>
      </c>
      <c r="I23" s="13">
        <f>AVERAGEIF(employee_year!$W$2:$W$3801,E23,employee_year!P$2:P$3801)</f>
        <v>7.7</v>
      </c>
      <c r="J23" s="13">
        <f>AVERAGEIF(employee_year!$W$2:$W$3801,E23,employee_year!O$2:O$3801)</f>
        <v>71.4</v>
      </c>
      <c r="K23" s="13">
        <f>AVERAGEIF(employee_year!$W$2:$W$3801,E23,employee_year!K$2:K$3801)</f>
        <v>1.8</v>
      </c>
      <c r="L23" s="13">
        <f>AVERAGEIF(employee_year!$W$2:$W$3801,E23,employee_year!U$2:U$3801)</f>
        <v>2.1</v>
      </c>
      <c r="M23" s="13">
        <f>AVERAGEIF(employee_year!$W$2:$W$3801,E23,employee_year!R$2:R$3801)</f>
        <v>13.5</v>
      </c>
      <c r="N23" s="22">
        <f>AVERAGEIF(employee_year!$W$2:$W$3801,E23,employee_year!J$2:J$3801)</f>
        <v>0.1304347826</v>
      </c>
      <c r="O23" s="13">
        <f>AVERAGEIF(employee_year!$W$2:$W$3801,E23,employee_year!AC$2:AC$3801)</f>
        <v>58.17841971</v>
      </c>
    </row>
    <row r="24" ht="15.75" customHeight="1">
      <c r="A24" s="11" t="s">
        <v>684</v>
      </c>
      <c r="B24" s="11" t="s">
        <v>785</v>
      </c>
      <c r="C24" s="11" t="s">
        <v>174</v>
      </c>
      <c r="D24" s="12">
        <v>2024.0</v>
      </c>
      <c r="E24" s="11" t="str">
        <f t="shared" si="1"/>
        <v>Benchmark|CaixaBank|Digital|2024</v>
      </c>
      <c r="F24" s="11">
        <f>COUNTIF(employee_year!$W$2:$W$3801,E24)</f>
        <v>21</v>
      </c>
      <c r="G24" s="13">
        <f>AVERAGEIF(employee_year!$W$2:$W$3801,E24,employee_year!M$2:M$3801)</f>
        <v>2.095238095</v>
      </c>
      <c r="H24" s="13">
        <f>AVERAGEIF(employee_year!$W$2:$W$3801,E24,employee_year!Q$2:Q$3801)</f>
        <v>16.4</v>
      </c>
      <c r="I24" s="13">
        <f>AVERAGEIF(employee_year!$W$2:$W$3801,E24,employee_year!P$2:P$3801)</f>
        <v>7.3</v>
      </c>
      <c r="J24" s="13">
        <f>AVERAGEIF(employee_year!$W$2:$W$3801,E24,employee_year!O$2:O$3801)</f>
        <v>62</v>
      </c>
      <c r="K24" s="13">
        <f>AVERAGEIF(employee_year!$W$2:$W$3801,E24,employee_year!K$2:K$3801)</f>
        <v>3.1</v>
      </c>
      <c r="L24" s="13">
        <f>AVERAGEIF(employee_year!$W$2:$W$3801,E24,employee_year!U$2:U$3801)</f>
        <v>1.6</v>
      </c>
      <c r="M24" s="13">
        <f>AVERAGEIF(employee_year!$W$2:$W$3801,E24,employee_year!R$2:R$3801)</f>
        <v>12.2</v>
      </c>
      <c r="N24" s="22">
        <f>AVERAGEIF(employee_year!$W$2:$W$3801,E24,employee_year!J$2:J$3801)</f>
        <v>0.09523809524</v>
      </c>
      <c r="O24" s="13">
        <f>AVERAGEIF(employee_year!$W$2:$W$3801,E24,employee_year!AC$2:AC$3801)</f>
        <v>42.09780646</v>
      </c>
    </row>
    <row r="25" ht="15.75" customHeight="1">
      <c r="A25" s="11" t="s">
        <v>684</v>
      </c>
      <c r="B25" s="11" t="s">
        <v>785</v>
      </c>
      <c r="C25" s="11" t="s">
        <v>174</v>
      </c>
      <c r="D25" s="12">
        <v>2025.0</v>
      </c>
      <c r="E25" s="11" t="str">
        <f t="shared" si="1"/>
        <v>Benchmark|CaixaBank|Digital|2025</v>
      </c>
      <c r="F25" s="11">
        <f>COUNTIF(employee_year!$W$2:$W$3801,E25)</f>
        <v>21</v>
      </c>
      <c r="G25" s="13">
        <f>AVERAGEIF(employee_year!$W$2:$W$3801,E25,employee_year!M$2:M$3801)</f>
        <v>9.333333333</v>
      </c>
      <c r="H25" s="13">
        <f>AVERAGEIF(employee_year!$W$2:$W$3801,E25,employee_year!Q$2:Q$3801)</f>
        <v>16.7</v>
      </c>
      <c r="I25" s="13">
        <f>AVERAGEIF(employee_year!$W$2:$W$3801,E25,employee_year!P$2:P$3801)</f>
        <v>6.2</v>
      </c>
      <c r="J25" s="13">
        <f>AVERAGEIF(employee_year!$W$2:$W$3801,E25,employee_year!O$2:O$3801)</f>
        <v>66.4</v>
      </c>
      <c r="K25" s="13">
        <f>AVERAGEIF(employee_year!$W$2:$W$3801,E25,employee_year!K$2:K$3801)</f>
        <v>3.9</v>
      </c>
      <c r="L25" s="13">
        <f>AVERAGEIF(employee_year!$W$2:$W$3801,E25,employee_year!U$2:U$3801)</f>
        <v>1.6</v>
      </c>
      <c r="M25" s="13">
        <f>AVERAGEIF(employee_year!$W$2:$W$3801,E25,employee_year!R$2:R$3801)</f>
        <v>14.8</v>
      </c>
      <c r="N25" s="22">
        <f>AVERAGEIF(employee_year!$W$2:$W$3801,E25,employee_year!J$2:J$3801)</f>
        <v>0.09523809524</v>
      </c>
      <c r="O25" s="13">
        <f>AVERAGEIF(employee_year!$W$2:$W$3801,E25,employee_year!AC$2:AC$3801)</f>
        <v>45.81338915</v>
      </c>
    </row>
    <row r="26" ht="15.75" customHeight="1">
      <c r="A26" s="11" t="s">
        <v>684</v>
      </c>
      <c r="B26" s="11" t="s">
        <v>785</v>
      </c>
      <c r="C26" s="11" t="s">
        <v>165</v>
      </c>
      <c r="D26" s="12">
        <v>2024.0</v>
      </c>
      <c r="E26" s="11" t="str">
        <f t="shared" si="1"/>
        <v>Benchmark|CaixaBank|Operations|2024</v>
      </c>
      <c r="F26" s="11">
        <f>COUNTIF(employee_year!$W$2:$W$3801,E26)</f>
        <v>18</v>
      </c>
      <c r="G26" s="13">
        <f>AVERAGEIF(employee_year!$W$2:$W$3801,E26,employee_year!M$2:M$3801)</f>
        <v>14.27777778</v>
      </c>
      <c r="H26" s="13">
        <f>AVERAGEIF(employee_year!$W$2:$W$3801,E26,employee_year!Q$2:Q$3801)</f>
        <v>16</v>
      </c>
      <c r="I26" s="13">
        <f>AVERAGEIF(employee_year!$W$2:$W$3801,E26,employee_year!P$2:P$3801)</f>
        <v>6.3</v>
      </c>
      <c r="J26" s="13">
        <f>AVERAGEIF(employee_year!$W$2:$W$3801,E26,employee_year!O$2:O$3801)</f>
        <v>70.5</v>
      </c>
      <c r="K26" s="13">
        <f>AVERAGEIF(employee_year!$W$2:$W$3801,E26,employee_year!K$2:K$3801)</f>
        <v>2.5</v>
      </c>
      <c r="L26" s="13">
        <f>AVERAGEIF(employee_year!$W$2:$W$3801,E26,employee_year!U$2:U$3801)</f>
        <v>1.6</v>
      </c>
      <c r="M26" s="13">
        <f>AVERAGEIF(employee_year!$W$2:$W$3801,E26,employee_year!R$2:R$3801)</f>
        <v>12.2</v>
      </c>
      <c r="N26" s="22">
        <f>AVERAGEIF(employee_year!$W$2:$W$3801,E26,employee_year!J$2:J$3801)</f>
        <v>0</v>
      </c>
      <c r="O26" s="13">
        <f>AVERAGEIF(employee_year!$W$2:$W$3801,E26,employee_year!AC$2:AC$3801)</f>
        <v>54.32419411</v>
      </c>
    </row>
    <row r="27" ht="15.75" customHeight="1">
      <c r="A27" s="11" t="s">
        <v>684</v>
      </c>
      <c r="B27" s="11" t="s">
        <v>785</v>
      </c>
      <c r="C27" s="11" t="s">
        <v>165</v>
      </c>
      <c r="D27" s="12">
        <v>2025.0</v>
      </c>
      <c r="E27" s="11" t="str">
        <f t="shared" si="1"/>
        <v>Benchmark|CaixaBank|Operations|2025</v>
      </c>
      <c r="F27" s="11">
        <f>COUNTIF(employee_year!$W$2:$W$3801,E27)</f>
        <v>18</v>
      </c>
      <c r="G27" s="13">
        <f>AVERAGEIF(employee_year!$W$2:$W$3801,E27,employee_year!M$2:M$3801)</f>
        <v>13.16666667</v>
      </c>
      <c r="H27" s="13">
        <f>AVERAGEIF(employee_year!$W$2:$W$3801,E27,employee_year!Q$2:Q$3801)</f>
        <v>14.6</v>
      </c>
      <c r="I27" s="13">
        <f>AVERAGEIF(employee_year!$W$2:$W$3801,E27,employee_year!P$2:P$3801)</f>
        <v>5.8</v>
      </c>
      <c r="J27" s="13">
        <f>AVERAGEIF(employee_year!$W$2:$W$3801,E27,employee_year!O$2:O$3801)</f>
        <v>74.2</v>
      </c>
      <c r="K27" s="13">
        <f>AVERAGEIF(employee_year!$W$2:$W$3801,E27,employee_year!K$2:K$3801)</f>
        <v>2</v>
      </c>
      <c r="L27" s="13">
        <f>AVERAGEIF(employee_year!$W$2:$W$3801,E27,employee_year!U$2:U$3801)</f>
        <v>2.3</v>
      </c>
      <c r="M27" s="13">
        <f>AVERAGEIF(employee_year!$W$2:$W$3801,E27,employee_year!R$2:R$3801)</f>
        <v>13.8</v>
      </c>
      <c r="N27" s="22">
        <f>AVERAGEIF(employee_year!$W$2:$W$3801,E27,employee_year!J$2:J$3801)</f>
        <v>0.05555555556</v>
      </c>
      <c r="O27" s="13">
        <f>AVERAGEIF(employee_year!$W$2:$W$3801,E27,employee_year!AC$2:AC$3801)</f>
        <v>63.10070034</v>
      </c>
    </row>
    <row r="28" ht="15.75" customHeight="1">
      <c r="A28" s="11" t="s">
        <v>684</v>
      </c>
      <c r="B28" s="11" t="s">
        <v>785</v>
      </c>
      <c r="C28" s="11" t="s">
        <v>177</v>
      </c>
      <c r="D28" s="12">
        <v>2024.0</v>
      </c>
      <c r="E28" s="11" t="str">
        <f t="shared" si="1"/>
        <v>Benchmark|CaixaBank|Retail|2024</v>
      </c>
      <c r="F28" s="11">
        <f>COUNTIF(employee_year!$W$2:$W$3801,E28)</f>
        <v>22</v>
      </c>
      <c r="G28" s="13">
        <f>AVERAGEIF(employee_year!$W$2:$W$3801,E28,employee_year!M$2:M$3801)</f>
        <v>2.727272727</v>
      </c>
      <c r="H28" s="13">
        <f>AVERAGEIF(employee_year!$W$2:$W$3801,E28,employee_year!Q$2:Q$3801)</f>
        <v>16.4</v>
      </c>
      <c r="I28" s="13">
        <f>AVERAGEIF(employee_year!$W$2:$W$3801,E28,employee_year!P$2:P$3801)</f>
        <v>7.9</v>
      </c>
      <c r="J28" s="13">
        <f>AVERAGEIF(employee_year!$W$2:$W$3801,E28,employee_year!O$2:O$3801)</f>
        <v>65.7</v>
      </c>
      <c r="K28" s="13">
        <f>AVERAGEIF(employee_year!$W$2:$W$3801,E28,employee_year!K$2:K$3801)</f>
        <v>2.7</v>
      </c>
      <c r="L28" s="13">
        <f>AVERAGEIF(employee_year!$W$2:$W$3801,E28,employee_year!U$2:U$3801)</f>
        <v>1.5</v>
      </c>
      <c r="M28" s="13">
        <f>AVERAGEIF(employee_year!$W$2:$W$3801,E28,employee_year!R$2:R$3801)</f>
        <v>10.8</v>
      </c>
      <c r="N28" s="22">
        <f>AVERAGEIF(employee_year!$W$2:$W$3801,E28,employee_year!J$2:J$3801)</f>
        <v>0.1818181818</v>
      </c>
      <c r="O28" s="13">
        <f>AVERAGEIF(employee_year!$W$2:$W$3801,E28,employee_year!AC$2:AC$3801)</f>
        <v>41.76179173</v>
      </c>
    </row>
    <row r="29" ht="15.75" customHeight="1">
      <c r="A29" s="11" t="s">
        <v>684</v>
      </c>
      <c r="B29" s="11" t="s">
        <v>785</v>
      </c>
      <c r="C29" s="11" t="s">
        <v>177</v>
      </c>
      <c r="D29" s="12">
        <v>2025.0</v>
      </c>
      <c r="E29" s="11" t="str">
        <f t="shared" si="1"/>
        <v>Benchmark|CaixaBank|Retail|2025</v>
      </c>
      <c r="F29" s="11">
        <f>COUNTIF(employee_year!$W$2:$W$3801,E29)</f>
        <v>22</v>
      </c>
      <c r="G29" s="13">
        <f>AVERAGEIF(employee_year!$W$2:$W$3801,E29,employee_year!M$2:M$3801)</f>
        <v>5.636363636</v>
      </c>
      <c r="H29" s="13">
        <f>AVERAGEIF(employee_year!$W$2:$W$3801,E29,employee_year!Q$2:Q$3801)</f>
        <v>15.8</v>
      </c>
      <c r="I29" s="13">
        <f>AVERAGEIF(employee_year!$W$2:$W$3801,E29,employee_year!P$2:P$3801)</f>
        <v>6.9</v>
      </c>
      <c r="J29" s="13">
        <f>AVERAGEIF(employee_year!$W$2:$W$3801,E29,employee_year!O$2:O$3801)</f>
        <v>69.4</v>
      </c>
      <c r="K29" s="13">
        <f>AVERAGEIF(employee_year!$W$2:$W$3801,E29,employee_year!K$2:K$3801)</f>
        <v>2.7</v>
      </c>
      <c r="L29" s="13">
        <f>AVERAGEIF(employee_year!$W$2:$W$3801,E29,employee_year!U$2:U$3801)</f>
        <v>1.5</v>
      </c>
      <c r="M29" s="13">
        <f>AVERAGEIF(employee_year!$W$2:$W$3801,E29,employee_year!R$2:R$3801)</f>
        <v>13.1</v>
      </c>
      <c r="N29" s="22">
        <f>AVERAGEIF(employee_year!$W$2:$W$3801,E29,employee_year!J$2:J$3801)</f>
        <v>0.09090909091</v>
      </c>
      <c r="O29" s="13">
        <f>AVERAGEIF(employee_year!$W$2:$W$3801,E29,employee_year!AC$2:AC$3801)</f>
        <v>49.53711579</v>
      </c>
    </row>
    <row r="30" ht="15.75" customHeight="1">
      <c r="A30" s="11" t="s">
        <v>684</v>
      </c>
      <c r="B30" s="11" t="s">
        <v>785</v>
      </c>
      <c r="C30" s="11" t="s">
        <v>170</v>
      </c>
      <c r="D30" s="12">
        <v>2024.0</v>
      </c>
      <c r="E30" s="11" t="str">
        <f t="shared" si="1"/>
        <v>Benchmark|CaixaBank|Risk|2024</v>
      </c>
      <c r="F30" s="11">
        <f>COUNTIF(employee_year!$W$2:$W$3801,E30)</f>
        <v>16</v>
      </c>
      <c r="G30" s="13">
        <f>AVERAGEIF(employee_year!$W$2:$W$3801,E30,employee_year!M$2:M$3801)</f>
        <v>17.375</v>
      </c>
      <c r="H30" s="13">
        <f>AVERAGEIF(employee_year!$W$2:$W$3801,E30,employee_year!Q$2:Q$3801)</f>
        <v>14.1</v>
      </c>
      <c r="I30" s="13">
        <f>AVERAGEIF(employee_year!$W$2:$W$3801,E30,employee_year!P$2:P$3801)</f>
        <v>7.1</v>
      </c>
      <c r="J30" s="13">
        <f>AVERAGEIF(employee_year!$W$2:$W$3801,E30,employee_year!O$2:O$3801)</f>
        <v>70.8</v>
      </c>
      <c r="K30" s="13">
        <f>AVERAGEIF(employee_year!$W$2:$W$3801,E30,employee_year!K$2:K$3801)</f>
        <v>3.2</v>
      </c>
      <c r="L30" s="13">
        <f>AVERAGEIF(employee_year!$W$2:$W$3801,E30,employee_year!U$2:U$3801)</f>
        <v>2.2</v>
      </c>
      <c r="M30" s="13">
        <f>AVERAGEIF(employee_year!$W$2:$W$3801,E30,employee_year!R$2:R$3801)</f>
        <v>14.4</v>
      </c>
      <c r="N30" s="22">
        <f>AVERAGEIF(employee_year!$W$2:$W$3801,E30,employee_year!J$2:J$3801)</f>
        <v>0</v>
      </c>
      <c r="O30" s="13">
        <f>AVERAGEIF(employee_year!$W$2:$W$3801,E30,employee_year!AC$2:AC$3801)</f>
        <v>58.08765509</v>
      </c>
    </row>
    <row r="31" ht="15.75" customHeight="1">
      <c r="A31" s="11" t="s">
        <v>684</v>
      </c>
      <c r="B31" s="11" t="s">
        <v>785</v>
      </c>
      <c r="C31" s="11" t="s">
        <v>170</v>
      </c>
      <c r="D31" s="12">
        <v>2025.0</v>
      </c>
      <c r="E31" s="11" t="str">
        <f t="shared" si="1"/>
        <v>Benchmark|CaixaBank|Risk|2025</v>
      </c>
      <c r="F31" s="11">
        <f>COUNTIF(employee_year!$W$2:$W$3801,E31)</f>
        <v>16</v>
      </c>
      <c r="G31" s="13">
        <f>AVERAGEIF(employee_year!$W$2:$W$3801,E31,employee_year!M$2:M$3801)</f>
        <v>16.625</v>
      </c>
      <c r="H31" s="13">
        <f>AVERAGEIF(employee_year!$W$2:$W$3801,E31,employee_year!Q$2:Q$3801)</f>
        <v>13.1</v>
      </c>
      <c r="I31" s="13">
        <f>AVERAGEIF(employee_year!$W$2:$W$3801,E31,employee_year!P$2:P$3801)</f>
        <v>7</v>
      </c>
      <c r="J31" s="13">
        <f>AVERAGEIF(employee_year!$W$2:$W$3801,E31,employee_year!O$2:O$3801)</f>
        <v>72.3</v>
      </c>
      <c r="K31" s="13">
        <f>AVERAGEIF(employee_year!$W$2:$W$3801,E31,employee_year!K$2:K$3801)</f>
        <v>1</v>
      </c>
      <c r="L31" s="13">
        <f>AVERAGEIF(employee_year!$W$2:$W$3801,E31,employee_year!U$2:U$3801)</f>
        <v>1.6</v>
      </c>
      <c r="M31" s="13">
        <f>AVERAGEIF(employee_year!$W$2:$W$3801,E31,employee_year!R$2:R$3801)</f>
        <v>15.2</v>
      </c>
      <c r="N31" s="22">
        <f>AVERAGEIF(employee_year!$W$2:$W$3801,E31,employee_year!J$2:J$3801)</f>
        <v>0</v>
      </c>
      <c r="O31" s="13">
        <f>AVERAGEIF(employee_year!$W$2:$W$3801,E31,employee_year!AC$2:AC$3801)</f>
        <v>66.17230671</v>
      </c>
    </row>
    <row r="32" ht="15.75" customHeight="1">
      <c r="A32" s="11" t="s">
        <v>684</v>
      </c>
      <c r="B32" s="11" t="s">
        <v>886</v>
      </c>
      <c r="C32" s="11" t="s">
        <v>181</v>
      </c>
      <c r="D32" s="12">
        <v>2024.0</v>
      </c>
      <c r="E32" s="11" t="str">
        <f t="shared" si="1"/>
        <v>Benchmark|Sabadell|Corporate|2024</v>
      </c>
      <c r="F32" s="11">
        <f>COUNTIF(employee_year!$W$2:$W$3801,E32)</f>
        <v>22</v>
      </c>
      <c r="G32" s="13">
        <f>AVERAGEIF(employee_year!$W$2:$W$3801,E32,employee_year!M$2:M$3801)</f>
        <v>4.227272727</v>
      </c>
      <c r="H32" s="13">
        <f>AVERAGEIF(employee_year!$W$2:$W$3801,E32,employee_year!Q$2:Q$3801)</f>
        <v>18.9</v>
      </c>
      <c r="I32" s="13">
        <f>AVERAGEIF(employee_year!$W$2:$W$3801,E32,employee_year!P$2:P$3801)</f>
        <v>7.4</v>
      </c>
      <c r="J32" s="13">
        <f>AVERAGEIF(employee_year!$W$2:$W$3801,E32,employee_year!O$2:O$3801)</f>
        <v>66.3</v>
      </c>
      <c r="K32" s="13">
        <f>AVERAGEIF(employee_year!$W$2:$W$3801,E32,employee_year!K$2:K$3801)</f>
        <v>2.5</v>
      </c>
      <c r="L32" s="13">
        <f>AVERAGEIF(employee_year!$W$2:$W$3801,E32,employee_year!U$2:U$3801)</f>
        <v>1.8</v>
      </c>
      <c r="M32" s="13">
        <f>AVERAGEIF(employee_year!$W$2:$W$3801,E32,employee_year!R$2:R$3801)</f>
        <v>13.4</v>
      </c>
      <c r="N32" s="22">
        <f>AVERAGEIF(employee_year!$W$2:$W$3801,E32,employee_year!J$2:J$3801)</f>
        <v>0.1818181818</v>
      </c>
      <c r="O32" s="13">
        <f>AVERAGEIF(employee_year!$W$2:$W$3801,E32,employee_year!AC$2:AC$3801)</f>
        <v>45.75066942</v>
      </c>
    </row>
    <row r="33" ht="15.75" customHeight="1">
      <c r="A33" s="11" t="s">
        <v>684</v>
      </c>
      <c r="B33" s="11" t="s">
        <v>886</v>
      </c>
      <c r="C33" s="11" t="s">
        <v>181</v>
      </c>
      <c r="D33" s="12">
        <v>2025.0</v>
      </c>
      <c r="E33" s="11" t="str">
        <f t="shared" si="1"/>
        <v>Benchmark|Sabadell|Corporate|2025</v>
      </c>
      <c r="F33" s="11">
        <f>COUNTIF(employee_year!$W$2:$W$3801,E33)</f>
        <v>22</v>
      </c>
      <c r="G33" s="13">
        <f>AVERAGEIF(employee_year!$W$2:$W$3801,E33,employee_year!M$2:M$3801)</f>
        <v>6.727272727</v>
      </c>
      <c r="H33" s="13">
        <f>AVERAGEIF(employee_year!$W$2:$W$3801,E33,employee_year!Q$2:Q$3801)</f>
        <v>16.5</v>
      </c>
      <c r="I33" s="13">
        <f>AVERAGEIF(employee_year!$W$2:$W$3801,E33,employee_year!P$2:P$3801)</f>
        <v>8.3</v>
      </c>
      <c r="J33" s="13">
        <f>AVERAGEIF(employee_year!$W$2:$W$3801,E33,employee_year!O$2:O$3801)</f>
        <v>65.9</v>
      </c>
      <c r="K33" s="13">
        <f>AVERAGEIF(employee_year!$W$2:$W$3801,E33,employee_year!K$2:K$3801)</f>
        <v>3.4</v>
      </c>
      <c r="L33" s="13">
        <f>AVERAGEIF(employee_year!$W$2:$W$3801,E33,employee_year!U$2:U$3801)</f>
        <v>1.4</v>
      </c>
      <c r="M33" s="13">
        <f>AVERAGEIF(employee_year!$W$2:$W$3801,E33,employee_year!R$2:R$3801)</f>
        <v>12.8</v>
      </c>
      <c r="N33" s="22">
        <f>AVERAGEIF(employee_year!$W$2:$W$3801,E33,employee_year!J$2:J$3801)</f>
        <v>0.1818181818</v>
      </c>
      <c r="O33" s="13">
        <f>AVERAGEIF(employee_year!$W$2:$W$3801,E33,employee_year!AC$2:AC$3801)</f>
        <v>41.98695795</v>
      </c>
    </row>
    <row r="34" ht="15.75" customHeight="1">
      <c r="A34" s="11" t="s">
        <v>684</v>
      </c>
      <c r="B34" s="11" t="s">
        <v>886</v>
      </c>
      <c r="C34" s="11" t="s">
        <v>174</v>
      </c>
      <c r="D34" s="12">
        <v>2024.0</v>
      </c>
      <c r="E34" s="11" t="str">
        <f t="shared" si="1"/>
        <v>Benchmark|Sabadell|Digital|2024</v>
      </c>
      <c r="F34" s="11">
        <f>COUNTIF(employee_year!$W$2:$W$3801,E34)</f>
        <v>17</v>
      </c>
      <c r="G34" s="13">
        <f>AVERAGEIF(employee_year!$W$2:$W$3801,E34,employee_year!M$2:M$3801)</f>
        <v>-11.58823529</v>
      </c>
      <c r="H34" s="13">
        <f>AVERAGEIF(employee_year!$W$2:$W$3801,E34,employee_year!Q$2:Q$3801)</f>
        <v>18.2</v>
      </c>
      <c r="I34" s="13">
        <f>AVERAGEIF(employee_year!$W$2:$W$3801,E34,employee_year!P$2:P$3801)</f>
        <v>8</v>
      </c>
      <c r="J34" s="13">
        <f>AVERAGEIF(employee_year!$W$2:$W$3801,E34,employee_year!O$2:O$3801)</f>
        <v>56.6</v>
      </c>
      <c r="K34" s="13">
        <f>AVERAGEIF(employee_year!$W$2:$W$3801,E34,employee_year!K$2:K$3801)</f>
        <v>3.5</v>
      </c>
      <c r="L34" s="13">
        <f>AVERAGEIF(employee_year!$W$2:$W$3801,E34,employee_year!U$2:U$3801)</f>
        <v>1</v>
      </c>
      <c r="M34" s="13">
        <f>AVERAGEIF(employee_year!$W$2:$W$3801,E34,employee_year!R$2:R$3801)</f>
        <v>10.4</v>
      </c>
      <c r="N34" s="22">
        <f>AVERAGEIF(employee_year!$W$2:$W$3801,E34,employee_year!J$2:J$3801)</f>
        <v>0.1764705882</v>
      </c>
      <c r="O34" s="13">
        <f>AVERAGEIF(employee_year!$W$2:$W$3801,E34,employee_year!AC$2:AC$3801)</f>
        <v>26.23655095</v>
      </c>
    </row>
    <row r="35" ht="15.75" customHeight="1">
      <c r="A35" s="11" t="s">
        <v>684</v>
      </c>
      <c r="B35" s="11" t="s">
        <v>886</v>
      </c>
      <c r="C35" s="11" t="s">
        <v>174</v>
      </c>
      <c r="D35" s="12">
        <v>2025.0</v>
      </c>
      <c r="E35" s="11" t="str">
        <f t="shared" si="1"/>
        <v>Benchmark|Sabadell|Digital|2025</v>
      </c>
      <c r="F35" s="11">
        <f>COUNTIF(employee_year!$W$2:$W$3801,E35)</f>
        <v>17</v>
      </c>
      <c r="G35" s="13">
        <f>AVERAGEIF(employee_year!$W$2:$W$3801,E35,employee_year!M$2:M$3801)</f>
        <v>-1.117647059</v>
      </c>
      <c r="H35" s="13">
        <f>AVERAGEIF(employee_year!$W$2:$W$3801,E35,employee_year!Q$2:Q$3801)</f>
        <v>20.3</v>
      </c>
      <c r="I35" s="13">
        <f>AVERAGEIF(employee_year!$W$2:$W$3801,E35,employee_year!P$2:P$3801)</f>
        <v>9.2</v>
      </c>
      <c r="J35" s="13">
        <f>AVERAGEIF(employee_year!$W$2:$W$3801,E35,employee_year!O$2:O$3801)</f>
        <v>65</v>
      </c>
      <c r="K35" s="13">
        <f>AVERAGEIF(employee_year!$W$2:$W$3801,E35,employee_year!K$2:K$3801)</f>
        <v>4</v>
      </c>
      <c r="L35" s="13">
        <f>AVERAGEIF(employee_year!$W$2:$W$3801,E35,employee_year!U$2:U$3801)</f>
        <v>1.6</v>
      </c>
      <c r="M35" s="13">
        <f>AVERAGEIF(employee_year!$W$2:$W$3801,E35,employee_year!R$2:R$3801)</f>
        <v>11.5</v>
      </c>
      <c r="N35" s="22">
        <f>AVERAGEIF(employee_year!$W$2:$W$3801,E35,employee_year!J$2:J$3801)</f>
        <v>0.1764705882</v>
      </c>
      <c r="O35" s="13">
        <f>AVERAGEIF(employee_year!$W$2:$W$3801,E35,employee_year!AC$2:AC$3801)</f>
        <v>28.88007085</v>
      </c>
    </row>
    <row r="36" ht="15.75" customHeight="1">
      <c r="A36" s="11" t="s">
        <v>684</v>
      </c>
      <c r="B36" s="11" t="s">
        <v>886</v>
      </c>
      <c r="C36" s="11" t="s">
        <v>165</v>
      </c>
      <c r="D36" s="12">
        <v>2024.0</v>
      </c>
      <c r="E36" s="11" t="str">
        <f t="shared" si="1"/>
        <v>Benchmark|Sabadell|Operations|2024</v>
      </c>
      <c r="F36" s="11">
        <f>COUNTIF(employee_year!$W$2:$W$3801,E36)</f>
        <v>20</v>
      </c>
      <c r="G36" s="13">
        <f>AVERAGEIF(employee_year!$W$2:$W$3801,E36,employee_year!M$2:M$3801)</f>
        <v>0.25</v>
      </c>
      <c r="H36" s="13">
        <f>AVERAGEIF(employee_year!$W$2:$W$3801,E36,employee_year!Q$2:Q$3801)</f>
        <v>18.4</v>
      </c>
      <c r="I36" s="13">
        <f>AVERAGEIF(employee_year!$W$2:$W$3801,E36,employee_year!P$2:P$3801)</f>
        <v>7.5</v>
      </c>
      <c r="J36" s="13">
        <f>AVERAGEIF(employee_year!$W$2:$W$3801,E36,employee_year!O$2:O$3801)</f>
        <v>65.4</v>
      </c>
      <c r="K36" s="13">
        <f>AVERAGEIF(employee_year!$W$2:$W$3801,E36,employee_year!K$2:K$3801)</f>
        <v>3.5</v>
      </c>
      <c r="L36" s="13">
        <f>AVERAGEIF(employee_year!$W$2:$W$3801,E36,employee_year!U$2:U$3801)</f>
        <v>1.4</v>
      </c>
      <c r="M36" s="13">
        <f>AVERAGEIF(employee_year!$W$2:$W$3801,E36,employee_year!R$2:R$3801)</f>
        <v>12.8</v>
      </c>
      <c r="N36" s="22">
        <f>AVERAGEIF(employee_year!$W$2:$W$3801,E36,employee_year!J$2:J$3801)</f>
        <v>0.2</v>
      </c>
      <c r="O36" s="13">
        <f>AVERAGEIF(employee_year!$W$2:$W$3801,E36,employee_year!AC$2:AC$3801)</f>
        <v>37.54157023</v>
      </c>
    </row>
    <row r="37" ht="15.75" customHeight="1">
      <c r="A37" s="11" t="s">
        <v>684</v>
      </c>
      <c r="B37" s="11" t="s">
        <v>886</v>
      </c>
      <c r="C37" s="11" t="s">
        <v>165</v>
      </c>
      <c r="D37" s="12">
        <v>2025.0</v>
      </c>
      <c r="E37" s="11" t="str">
        <f t="shared" si="1"/>
        <v>Benchmark|Sabadell|Operations|2025</v>
      </c>
      <c r="F37" s="11">
        <f>COUNTIF(employee_year!$W$2:$W$3801,E37)</f>
        <v>20</v>
      </c>
      <c r="G37" s="13">
        <f>AVERAGEIF(employee_year!$W$2:$W$3801,E37,employee_year!M$2:M$3801)</f>
        <v>8.25</v>
      </c>
      <c r="H37" s="13">
        <f>AVERAGEIF(employee_year!$W$2:$W$3801,E37,employee_year!Q$2:Q$3801)</f>
        <v>16.3</v>
      </c>
      <c r="I37" s="13">
        <f>AVERAGEIF(employee_year!$W$2:$W$3801,E37,employee_year!P$2:P$3801)</f>
        <v>7.3</v>
      </c>
      <c r="J37" s="13">
        <f>AVERAGEIF(employee_year!$W$2:$W$3801,E37,employee_year!O$2:O$3801)</f>
        <v>64.5</v>
      </c>
      <c r="K37" s="13">
        <f>AVERAGEIF(employee_year!$W$2:$W$3801,E37,employee_year!K$2:K$3801)</f>
        <v>3.1</v>
      </c>
      <c r="L37" s="13">
        <f>AVERAGEIF(employee_year!$W$2:$W$3801,E37,employee_year!U$2:U$3801)</f>
        <v>1.6</v>
      </c>
      <c r="M37" s="13">
        <f>AVERAGEIF(employee_year!$W$2:$W$3801,E37,employee_year!R$2:R$3801)</f>
        <v>11.7</v>
      </c>
      <c r="N37" s="22">
        <f>AVERAGEIF(employee_year!$W$2:$W$3801,E37,employee_year!J$2:J$3801)</f>
        <v>0</v>
      </c>
      <c r="O37" s="13">
        <f>AVERAGEIF(employee_year!$W$2:$W$3801,E37,employee_year!AC$2:AC$3801)</f>
        <v>41.94311362</v>
      </c>
    </row>
    <row r="38" ht="15.75" customHeight="1">
      <c r="A38" s="11" t="s">
        <v>684</v>
      </c>
      <c r="B38" s="11" t="s">
        <v>886</v>
      </c>
      <c r="C38" s="11" t="s">
        <v>177</v>
      </c>
      <c r="D38" s="12">
        <v>2024.0</v>
      </c>
      <c r="E38" s="11" t="str">
        <f t="shared" si="1"/>
        <v>Benchmark|Sabadell|Retail|2024</v>
      </c>
      <c r="F38" s="11">
        <f>COUNTIF(employee_year!$W$2:$W$3801,E38)</f>
        <v>22</v>
      </c>
      <c r="G38" s="13">
        <f>AVERAGEIF(employee_year!$W$2:$W$3801,E38,employee_year!M$2:M$3801)</f>
        <v>5.136363636</v>
      </c>
      <c r="H38" s="13">
        <f>AVERAGEIF(employee_year!$W$2:$W$3801,E38,employee_year!Q$2:Q$3801)</f>
        <v>15.6</v>
      </c>
      <c r="I38" s="13">
        <f>AVERAGEIF(employee_year!$W$2:$W$3801,E38,employee_year!P$2:P$3801)</f>
        <v>7.3</v>
      </c>
      <c r="J38" s="13">
        <f>AVERAGEIF(employee_year!$W$2:$W$3801,E38,employee_year!O$2:O$3801)</f>
        <v>70.7</v>
      </c>
      <c r="K38" s="13">
        <f>AVERAGEIF(employee_year!$W$2:$W$3801,E38,employee_year!K$2:K$3801)</f>
        <v>3</v>
      </c>
      <c r="L38" s="13">
        <f>AVERAGEIF(employee_year!$W$2:$W$3801,E38,employee_year!U$2:U$3801)</f>
        <v>1.7</v>
      </c>
      <c r="M38" s="13">
        <f>AVERAGEIF(employee_year!$W$2:$W$3801,E38,employee_year!R$2:R$3801)</f>
        <v>10.9</v>
      </c>
      <c r="N38" s="22">
        <f>AVERAGEIF(employee_year!$W$2:$W$3801,E38,employee_year!J$2:J$3801)</f>
        <v>0.2272727273</v>
      </c>
      <c r="O38" s="13">
        <f>AVERAGEIF(employee_year!$W$2:$W$3801,E38,employee_year!AC$2:AC$3801)</f>
        <v>46.50951692</v>
      </c>
    </row>
    <row r="39" ht="15.75" customHeight="1">
      <c r="A39" s="11" t="s">
        <v>684</v>
      </c>
      <c r="B39" s="11" t="s">
        <v>886</v>
      </c>
      <c r="C39" s="11" t="s">
        <v>177</v>
      </c>
      <c r="D39" s="12">
        <v>2025.0</v>
      </c>
      <c r="E39" s="11" t="str">
        <f t="shared" si="1"/>
        <v>Benchmark|Sabadell|Retail|2025</v>
      </c>
      <c r="F39" s="11">
        <f>COUNTIF(employee_year!$W$2:$W$3801,E39)</f>
        <v>22</v>
      </c>
      <c r="G39" s="13">
        <f>AVERAGEIF(employee_year!$W$2:$W$3801,E39,employee_year!M$2:M$3801)</f>
        <v>3.772727273</v>
      </c>
      <c r="H39" s="13">
        <f>AVERAGEIF(employee_year!$W$2:$W$3801,E39,employee_year!Q$2:Q$3801)</f>
        <v>14.2</v>
      </c>
      <c r="I39" s="13">
        <f>AVERAGEIF(employee_year!$W$2:$W$3801,E39,employee_year!P$2:P$3801)</f>
        <v>7.1</v>
      </c>
      <c r="J39" s="13">
        <f>AVERAGEIF(employee_year!$W$2:$W$3801,E39,employee_year!O$2:O$3801)</f>
        <v>67</v>
      </c>
      <c r="K39" s="13">
        <f>AVERAGEIF(employee_year!$W$2:$W$3801,E39,employee_year!K$2:K$3801)</f>
        <v>3.4</v>
      </c>
      <c r="L39" s="13">
        <f>AVERAGEIF(employee_year!$W$2:$W$3801,E39,employee_year!U$2:U$3801)</f>
        <v>1.5</v>
      </c>
      <c r="M39" s="13">
        <f>AVERAGEIF(employee_year!$W$2:$W$3801,E39,employee_year!R$2:R$3801)</f>
        <v>12.9</v>
      </c>
      <c r="N39" s="22">
        <f>AVERAGEIF(employee_year!$W$2:$W$3801,E39,employee_year!J$2:J$3801)</f>
        <v>0.1363636364</v>
      </c>
      <c r="O39" s="13">
        <f>AVERAGEIF(employee_year!$W$2:$W$3801,E39,employee_year!AC$2:AC$3801)</f>
        <v>45.73468178</v>
      </c>
    </row>
    <row r="40" ht="15.75" customHeight="1">
      <c r="A40" s="11" t="s">
        <v>684</v>
      </c>
      <c r="B40" s="11" t="s">
        <v>886</v>
      </c>
      <c r="C40" s="11" t="s">
        <v>170</v>
      </c>
      <c r="D40" s="12">
        <v>2024.0</v>
      </c>
      <c r="E40" s="11" t="str">
        <f t="shared" si="1"/>
        <v>Benchmark|Sabadell|Risk|2024</v>
      </c>
      <c r="F40" s="11">
        <f>COUNTIF(employee_year!$W$2:$W$3801,E40)</f>
        <v>19</v>
      </c>
      <c r="G40" s="13">
        <f>AVERAGEIF(employee_year!$W$2:$W$3801,E40,employee_year!M$2:M$3801)</f>
        <v>-1.736842105</v>
      </c>
      <c r="H40" s="13">
        <f>AVERAGEIF(employee_year!$W$2:$W$3801,E40,employee_year!Q$2:Q$3801)</f>
        <v>15</v>
      </c>
      <c r="I40" s="13">
        <f>AVERAGEIF(employee_year!$W$2:$W$3801,E40,employee_year!P$2:P$3801)</f>
        <v>6.3</v>
      </c>
      <c r="J40" s="13">
        <f>AVERAGEIF(employee_year!$W$2:$W$3801,E40,employee_year!O$2:O$3801)</f>
        <v>70.9</v>
      </c>
      <c r="K40" s="13">
        <f>AVERAGEIF(employee_year!$W$2:$W$3801,E40,employee_year!K$2:K$3801)</f>
        <v>2.7</v>
      </c>
      <c r="L40" s="13">
        <f>AVERAGEIF(employee_year!$W$2:$W$3801,E40,employee_year!U$2:U$3801)</f>
        <v>1.5</v>
      </c>
      <c r="M40" s="13">
        <f>AVERAGEIF(employee_year!$W$2:$W$3801,E40,employee_year!R$2:R$3801)</f>
        <v>12.6</v>
      </c>
      <c r="N40" s="22">
        <f>AVERAGEIF(employee_year!$W$2:$W$3801,E40,employee_year!J$2:J$3801)</f>
        <v>0.2105263158</v>
      </c>
      <c r="O40" s="13">
        <f>AVERAGEIF(employee_year!$W$2:$W$3801,E40,employee_year!AC$2:AC$3801)</f>
        <v>48.8011922</v>
      </c>
    </row>
    <row r="41" ht="15.75" customHeight="1">
      <c r="A41" s="11" t="s">
        <v>684</v>
      </c>
      <c r="B41" s="11" t="s">
        <v>886</v>
      </c>
      <c r="C41" s="11" t="s">
        <v>170</v>
      </c>
      <c r="D41" s="12">
        <v>2025.0</v>
      </c>
      <c r="E41" s="11" t="str">
        <f t="shared" si="1"/>
        <v>Benchmark|Sabadell|Risk|2025</v>
      </c>
      <c r="F41" s="11">
        <f>COUNTIF(employee_year!$W$2:$W$3801,E41)</f>
        <v>19</v>
      </c>
      <c r="G41" s="13">
        <f>AVERAGEIF(employee_year!$W$2:$W$3801,E41,employee_year!M$2:M$3801)</f>
        <v>4.631578947</v>
      </c>
      <c r="H41" s="13">
        <f>AVERAGEIF(employee_year!$W$2:$W$3801,E41,employee_year!Q$2:Q$3801)</f>
        <v>15.6</v>
      </c>
      <c r="I41" s="13">
        <f>AVERAGEIF(employee_year!$W$2:$W$3801,E41,employee_year!P$2:P$3801)</f>
        <v>7.7</v>
      </c>
      <c r="J41" s="13">
        <f>AVERAGEIF(employee_year!$W$2:$W$3801,E41,employee_year!O$2:O$3801)</f>
        <v>67.4</v>
      </c>
      <c r="K41" s="13">
        <f>AVERAGEIF(employee_year!$W$2:$W$3801,E41,employee_year!K$2:K$3801)</f>
        <v>2.7</v>
      </c>
      <c r="L41" s="13">
        <f>AVERAGEIF(employee_year!$W$2:$W$3801,E41,employee_year!U$2:U$3801)</f>
        <v>1.6</v>
      </c>
      <c r="M41" s="13">
        <f>AVERAGEIF(employee_year!$W$2:$W$3801,E41,employee_year!R$2:R$3801)</f>
        <v>11.9</v>
      </c>
      <c r="N41" s="22">
        <f>AVERAGEIF(employee_year!$W$2:$W$3801,E41,employee_year!J$2:J$3801)</f>
        <v>0.1052631579</v>
      </c>
      <c r="O41" s="13">
        <f>AVERAGEIF(employee_year!$W$2:$W$3801,E41,employee_year!AC$2:AC$3801)</f>
        <v>45.74068292</v>
      </c>
    </row>
    <row r="42" ht="15.75" customHeight="1">
      <c r="A42" s="11" t="s">
        <v>684</v>
      </c>
      <c r="B42" s="11" t="s">
        <v>987</v>
      </c>
      <c r="C42" s="11" t="s">
        <v>181</v>
      </c>
      <c r="D42" s="12">
        <v>2024.0</v>
      </c>
      <c r="E42" s="11" t="str">
        <f t="shared" si="1"/>
        <v>Benchmark|Santander|Corporate|2024</v>
      </c>
      <c r="F42" s="11">
        <f>COUNTIF(employee_year!$W$2:$W$3801,E42)</f>
        <v>21</v>
      </c>
      <c r="G42" s="13">
        <f>AVERAGEIF(employee_year!$W$2:$W$3801,E42,employee_year!M$2:M$3801)</f>
        <v>21.61904762</v>
      </c>
      <c r="H42" s="13">
        <f>AVERAGEIF(employee_year!$W$2:$W$3801,E42,employee_year!Q$2:Q$3801)</f>
        <v>12.6</v>
      </c>
      <c r="I42" s="13">
        <f>AVERAGEIF(employee_year!$W$2:$W$3801,E42,employee_year!P$2:P$3801)</f>
        <v>5.5</v>
      </c>
      <c r="J42" s="13">
        <f>AVERAGEIF(employee_year!$W$2:$W$3801,E42,employee_year!O$2:O$3801)</f>
        <v>70.8</v>
      </c>
      <c r="K42" s="13">
        <f>AVERAGEIF(employee_year!$W$2:$W$3801,E42,employee_year!K$2:K$3801)</f>
        <v>1.6</v>
      </c>
      <c r="L42" s="13">
        <f>AVERAGEIF(employee_year!$W$2:$W$3801,E42,employee_year!U$2:U$3801)</f>
        <v>2.8</v>
      </c>
      <c r="M42" s="13">
        <f>AVERAGEIF(employee_year!$W$2:$W$3801,E42,employee_year!R$2:R$3801)</f>
        <v>16.6</v>
      </c>
      <c r="N42" s="22">
        <f>AVERAGEIF(employee_year!$W$2:$W$3801,E42,employee_year!J$2:J$3801)</f>
        <v>0.09523809524</v>
      </c>
      <c r="O42" s="13">
        <f>AVERAGEIF(employee_year!$W$2:$W$3801,E42,employee_year!AC$2:AC$3801)</f>
        <v>74.13743727</v>
      </c>
    </row>
    <row r="43" ht="15.75" customHeight="1">
      <c r="A43" s="11" t="s">
        <v>684</v>
      </c>
      <c r="B43" s="11" t="s">
        <v>987</v>
      </c>
      <c r="C43" s="11" t="s">
        <v>181</v>
      </c>
      <c r="D43" s="12">
        <v>2025.0</v>
      </c>
      <c r="E43" s="11" t="str">
        <f t="shared" si="1"/>
        <v>Benchmark|Santander|Corporate|2025</v>
      </c>
      <c r="F43" s="11">
        <f>COUNTIF(employee_year!$W$2:$W$3801,E43)</f>
        <v>21</v>
      </c>
      <c r="G43" s="13">
        <f>AVERAGEIF(employee_year!$W$2:$W$3801,E43,employee_year!M$2:M$3801)</f>
        <v>19.33333333</v>
      </c>
      <c r="H43" s="13">
        <f>AVERAGEIF(employee_year!$W$2:$W$3801,E43,employee_year!Q$2:Q$3801)</f>
        <v>12.3</v>
      </c>
      <c r="I43" s="13">
        <f>AVERAGEIF(employee_year!$W$2:$W$3801,E43,employee_year!P$2:P$3801)</f>
        <v>7.7</v>
      </c>
      <c r="J43" s="13">
        <f>AVERAGEIF(employee_year!$W$2:$W$3801,E43,employee_year!O$2:O$3801)</f>
        <v>75.5</v>
      </c>
      <c r="K43" s="13">
        <f>AVERAGEIF(employee_year!$W$2:$W$3801,E43,employee_year!K$2:K$3801)</f>
        <v>1.7</v>
      </c>
      <c r="L43" s="13">
        <f>AVERAGEIF(employee_year!$W$2:$W$3801,E43,employee_year!U$2:U$3801)</f>
        <v>2.3</v>
      </c>
      <c r="M43" s="13">
        <f>AVERAGEIF(employee_year!$W$2:$W$3801,E43,employee_year!R$2:R$3801)</f>
        <v>15.9</v>
      </c>
      <c r="N43" s="22">
        <f>AVERAGEIF(employee_year!$W$2:$W$3801,E43,employee_year!J$2:J$3801)</f>
        <v>0</v>
      </c>
      <c r="O43" s="13">
        <f>AVERAGEIF(employee_year!$W$2:$W$3801,E43,employee_year!AC$2:AC$3801)</f>
        <v>68.77794715</v>
      </c>
    </row>
    <row r="44" ht="15.75" customHeight="1">
      <c r="A44" s="11" t="s">
        <v>684</v>
      </c>
      <c r="B44" s="11" t="s">
        <v>987</v>
      </c>
      <c r="C44" s="11" t="s">
        <v>174</v>
      </c>
      <c r="D44" s="12">
        <v>2024.0</v>
      </c>
      <c r="E44" s="11" t="str">
        <f t="shared" si="1"/>
        <v>Benchmark|Santander|Digital|2024</v>
      </c>
      <c r="F44" s="11">
        <f>COUNTIF(employee_year!$W$2:$W$3801,E44)</f>
        <v>12</v>
      </c>
      <c r="G44" s="13">
        <f>AVERAGEIF(employee_year!$W$2:$W$3801,E44,employee_year!M$2:M$3801)</f>
        <v>12</v>
      </c>
      <c r="H44" s="13">
        <f>AVERAGEIF(employee_year!$W$2:$W$3801,E44,employee_year!Q$2:Q$3801)</f>
        <v>15</v>
      </c>
      <c r="I44" s="13">
        <f>AVERAGEIF(employee_year!$W$2:$W$3801,E44,employee_year!P$2:P$3801)</f>
        <v>7.1</v>
      </c>
      <c r="J44" s="13">
        <f>AVERAGEIF(employee_year!$W$2:$W$3801,E44,employee_year!O$2:O$3801)</f>
        <v>66.9</v>
      </c>
      <c r="K44" s="13">
        <f>AVERAGEIF(employee_year!$W$2:$W$3801,E44,employee_year!K$2:K$3801)</f>
        <v>1.9</v>
      </c>
      <c r="L44" s="13">
        <f>AVERAGEIF(employee_year!$W$2:$W$3801,E44,employee_year!U$2:U$3801)</f>
        <v>2.2</v>
      </c>
      <c r="M44" s="13">
        <f>AVERAGEIF(employee_year!$W$2:$W$3801,E44,employee_year!R$2:R$3801)</f>
        <v>15</v>
      </c>
      <c r="N44" s="22">
        <f>AVERAGEIF(employee_year!$W$2:$W$3801,E44,employee_year!J$2:J$3801)</f>
        <v>0.1666666667</v>
      </c>
      <c r="O44" s="13">
        <f>AVERAGEIF(employee_year!$W$2:$W$3801,E44,employee_year!AC$2:AC$3801)</f>
        <v>57.07550147</v>
      </c>
    </row>
    <row r="45" ht="15.75" customHeight="1">
      <c r="A45" s="11" t="s">
        <v>684</v>
      </c>
      <c r="B45" s="11" t="s">
        <v>987</v>
      </c>
      <c r="C45" s="11" t="s">
        <v>174</v>
      </c>
      <c r="D45" s="12">
        <v>2025.0</v>
      </c>
      <c r="E45" s="11" t="str">
        <f t="shared" si="1"/>
        <v>Benchmark|Santander|Digital|2025</v>
      </c>
      <c r="F45" s="11">
        <f>COUNTIF(employee_year!$W$2:$W$3801,E45)</f>
        <v>12</v>
      </c>
      <c r="G45" s="13">
        <f>AVERAGEIF(employee_year!$W$2:$W$3801,E45,employee_year!M$2:M$3801)</f>
        <v>8.666666667</v>
      </c>
      <c r="H45" s="13">
        <f>AVERAGEIF(employee_year!$W$2:$W$3801,E45,employee_year!Q$2:Q$3801)</f>
        <v>16</v>
      </c>
      <c r="I45" s="13">
        <f>AVERAGEIF(employee_year!$W$2:$W$3801,E45,employee_year!P$2:P$3801)</f>
        <v>6.4</v>
      </c>
      <c r="J45" s="13">
        <f>AVERAGEIF(employee_year!$W$2:$W$3801,E45,employee_year!O$2:O$3801)</f>
        <v>68</v>
      </c>
      <c r="K45" s="13">
        <f>AVERAGEIF(employee_year!$W$2:$W$3801,E45,employee_year!K$2:K$3801)</f>
        <v>1.6</v>
      </c>
      <c r="L45" s="13">
        <f>AVERAGEIF(employee_year!$W$2:$W$3801,E45,employee_year!U$2:U$3801)</f>
        <v>1.8</v>
      </c>
      <c r="M45" s="13">
        <f>AVERAGEIF(employee_year!$W$2:$W$3801,E45,employee_year!R$2:R$3801)</f>
        <v>14.4</v>
      </c>
      <c r="N45" s="22">
        <f>AVERAGEIF(employee_year!$W$2:$W$3801,E45,employee_year!J$2:J$3801)</f>
        <v>0.1666666667</v>
      </c>
      <c r="O45" s="13">
        <f>AVERAGEIF(employee_year!$W$2:$W$3801,E45,employee_year!AC$2:AC$3801)</f>
        <v>58.79978636</v>
      </c>
    </row>
    <row r="46" ht="15.75" customHeight="1">
      <c r="A46" s="11" t="s">
        <v>684</v>
      </c>
      <c r="B46" s="11" t="s">
        <v>987</v>
      </c>
      <c r="C46" s="11" t="s">
        <v>165</v>
      </c>
      <c r="D46" s="12">
        <v>2024.0</v>
      </c>
      <c r="E46" s="11" t="str">
        <f t="shared" si="1"/>
        <v>Benchmark|Santander|Operations|2024</v>
      </c>
      <c r="F46" s="11">
        <f>COUNTIF(employee_year!$W$2:$W$3801,E46)</f>
        <v>18</v>
      </c>
      <c r="G46" s="13">
        <f>AVERAGEIF(employee_year!$W$2:$W$3801,E46,employee_year!M$2:M$3801)</f>
        <v>12.77777778</v>
      </c>
      <c r="H46" s="13">
        <f>AVERAGEIF(employee_year!$W$2:$W$3801,E46,employee_year!Q$2:Q$3801)</f>
        <v>15.9</v>
      </c>
      <c r="I46" s="13">
        <f>AVERAGEIF(employee_year!$W$2:$W$3801,E46,employee_year!P$2:P$3801)</f>
        <v>8</v>
      </c>
      <c r="J46" s="13">
        <f>AVERAGEIF(employee_year!$W$2:$W$3801,E46,employee_year!O$2:O$3801)</f>
        <v>73.2</v>
      </c>
      <c r="K46" s="13">
        <f>AVERAGEIF(employee_year!$W$2:$W$3801,E46,employee_year!K$2:K$3801)</f>
        <v>1.7</v>
      </c>
      <c r="L46" s="13">
        <f>AVERAGEIF(employee_year!$W$2:$W$3801,E46,employee_year!U$2:U$3801)</f>
        <v>1.9</v>
      </c>
      <c r="M46" s="13">
        <f>AVERAGEIF(employee_year!$W$2:$W$3801,E46,employee_year!R$2:R$3801)</f>
        <v>14.5</v>
      </c>
      <c r="N46" s="22">
        <f>AVERAGEIF(employee_year!$W$2:$W$3801,E46,employee_year!J$2:J$3801)</f>
        <v>0.1666666667</v>
      </c>
      <c r="O46" s="13">
        <f>AVERAGEIF(employee_year!$W$2:$W$3801,E46,employee_year!AC$2:AC$3801)</f>
        <v>58.42874182</v>
      </c>
    </row>
    <row r="47" ht="15.75" customHeight="1">
      <c r="A47" s="11" t="s">
        <v>684</v>
      </c>
      <c r="B47" s="11" t="s">
        <v>987</v>
      </c>
      <c r="C47" s="11" t="s">
        <v>165</v>
      </c>
      <c r="D47" s="12">
        <v>2025.0</v>
      </c>
      <c r="E47" s="11" t="str">
        <f t="shared" si="1"/>
        <v>Benchmark|Santander|Operations|2025</v>
      </c>
      <c r="F47" s="11">
        <f>COUNTIF(employee_year!$W$2:$W$3801,E47)</f>
        <v>18</v>
      </c>
      <c r="G47" s="13">
        <f>AVERAGEIF(employee_year!$W$2:$W$3801,E47,employee_year!M$2:M$3801)</f>
        <v>19.77777778</v>
      </c>
      <c r="H47" s="13">
        <f>AVERAGEIF(employee_year!$W$2:$W$3801,E47,employee_year!Q$2:Q$3801)</f>
        <v>14</v>
      </c>
      <c r="I47" s="13">
        <f>AVERAGEIF(employee_year!$W$2:$W$3801,E47,employee_year!P$2:P$3801)</f>
        <v>6.8</v>
      </c>
      <c r="J47" s="13">
        <f>AVERAGEIF(employee_year!$W$2:$W$3801,E47,employee_year!O$2:O$3801)</f>
        <v>75.7</v>
      </c>
      <c r="K47" s="13">
        <f>AVERAGEIF(employee_year!$W$2:$W$3801,E47,employee_year!K$2:K$3801)</f>
        <v>2.2</v>
      </c>
      <c r="L47" s="13">
        <f>AVERAGEIF(employee_year!$W$2:$W$3801,E47,employee_year!U$2:U$3801)</f>
        <v>3</v>
      </c>
      <c r="M47" s="13">
        <f>AVERAGEIF(employee_year!$W$2:$W$3801,E47,employee_year!R$2:R$3801)</f>
        <v>13.8</v>
      </c>
      <c r="N47" s="22">
        <f>AVERAGEIF(employee_year!$W$2:$W$3801,E47,employee_year!J$2:J$3801)</f>
        <v>0.1111111111</v>
      </c>
      <c r="O47" s="13">
        <f>AVERAGEIF(employee_year!$W$2:$W$3801,E47,employee_year!AC$2:AC$3801)</f>
        <v>65.68690313</v>
      </c>
    </row>
    <row r="48" ht="15.75" customHeight="1">
      <c r="A48" s="11" t="s">
        <v>684</v>
      </c>
      <c r="B48" s="11" t="s">
        <v>987</v>
      </c>
      <c r="C48" s="11" t="s">
        <v>177</v>
      </c>
      <c r="D48" s="12">
        <v>2024.0</v>
      </c>
      <c r="E48" s="11" t="str">
        <f t="shared" si="1"/>
        <v>Benchmark|Santander|Retail|2024</v>
      </c>
      <c r="F48" s="11">
        <f>COUNTIF(employee_year!$W$2:$W$3801,E48)</f>
        <v>23</v>
      </c>
      <c r="G48" s="13">
        <f>AVERAGEIF(employee_year!$W$2:$W$3801,E48,employee_year!M$2:M$3801)</f>
        <v>20.60869565</v>
      </c>
      <c r="H48" s="13">
        <f>AVERAGEIF(employee_year!$W$2:$W$3801,E48,employee_year!Q$2:Q$3801)</f>
        <v>14.5</v>
      </c>
      <c r="I48" s="13">
        <f>AVERAGEIF(employee_year!$W$2:$W$3801,E48,employee_year!P$2:P$3801)</f>
        <v>6.3</v>
      </c>
      <c r="J48" s="13">
        <f>AVERAGEIF(employee_year!$W$2:$W$3801,E48,employee_year!O$2:O$3801)</f>
        <v>76.8</v>
      </c>
      <c r="K48" s="13">
        <f>AVERAGEIF(employee_year!$W$2:$W$3801,E48,employee_year!K$2:K$3801)</f>
        <v>1.1</v>
      </c>
      <c r="L48" s="13">
        <f>AVERAGEIF(employee_year!$W$2:$W$3801,E48,employee_year!U$2:U$3801)</f>
        <v>2.7</v>
      </c>
      <c r="M48" s="13">
        <f>AVERAGEIF(employee_year!$W$2:$W$3801,E48,employee_year!R$2:R$3801)</f>
        <v>14.7</v>
      </c>
      <c r="N48" s="22">
        <f>AVERAGEIF(employee_year!$W$2:$W$3801,E48,employee_year!J$2:J$3801)</f>
        <v>0.04347826087</v>
      </c>
      <c r="O48" s="13">
        <f>AVERAGEIF(employee_year!$W$2:$W$3801,E48,employee_year!AC$2:AC$3801)</f>
        <v>71.85757799</v>
      </c>
    </row>
    <row r="49" ht="15.75" customHeight="1">
      <c r="A49" s="11" t="s">
        <v>684</v>
      </c>
      <c r="B49" s="11" t="s">
        <v>987</v>
      </c>
      <c r="C49" s="11" t="s">
        <v>177</v>
      </c>
      <c r="D49" s="12">
        <v>2025.0</v>
      </c>
      <c r="E49" s="11" t="str">
        <f t="shared" si="1"/>
        <v>Benchmark|Santander|Retail|2025</v>
      </c>
      <c r="F49" s="11">
        <f>COUNTIF(employee_year!$W$2:$W$3801,E49)</f>
        <v>23</v>
      </c>
      <c r="G49" s="13">
        <f>AVERAGEIF(employee_year!$W$2:$W$3801,E49,employee_year!M$2:M$3801)</f>
        <v>19.08695652</v>
      </c>
      <c r="H49" s="13">
        <f>AVERAGEIF(employee_year!$W$2:$W$3801,E49,employee_year!Q$2:Q$3801)</f>
        <v>11.6</v>
      </c>
      <c r="I49" s="13">
        <f>AVERAGEIF(employee_year!$W$2:$W$3801,E49,employee_year!P$2:P$3801)</f>
        <v>7.2</v>
      </c>
      <c r="J49" s="13">
        <f>AVERAGEIF(employee_year!$W$2:$W$3801,E49,employee_year!O$2:O$3801)</f>
        <v>76.6</v>
      </c>
      <c r="K49" s="13">
        <f>AVERAGEIF(employee_year!$W$2:$W$3801,E49,employee_year!K$2:K$3801)</f>
        <v>1.3</v>
      </c>
      <c r="L49" s="13">
        <f>AVERAGEIF(employee_year!$W$2:$W$3801,E49,employee_year!U$2:U$3801)</f>
        <v>2.6</v>
      </c>
      <c r="M49" s="13">
        <f>AVERAGEIF(employee_year!$W$2:$W$3801,E49,employee_year!R$2:R$3801)</f>
        <v>14.3</v>
      </c>
      <c r="N49" s="22">
        <f>AVERAGEIF(employee_year!$W$2:$W$3801,E49,employee_year!J$2:J$3801)</f>
        <v>0.08695652174</v>
      </c>
      <c r="O49" s="13">
        <f>AVERAGEIF(employee_year!$W$2:$W$3801,E49,employee_year!AC$2:AC$3801)</f>
        <v>70.88366562</v>
      </c>
    </row>
    <row r="50" ht="15.75" customHeight="1">
      <c r="A50" s="11" t="s">
        <v>684</v>
      </c>
      <c r="B50" s="11" t="s">
        <v>987</v>
      </c>
      <c r="C50" s="11" t="s">
        <v>170</v>
      </c>
      <c r="D50" s="12">
        <v>2024.0</v>
      </c>
      <c r="E50" s="11" t="str">
        <f t="shared" si="1"/>
        <v>Benchmark|Santander|Risk|2024</v>
      </c>
      <c r="F50" s="11">
        <f>COUNTIF(employee_year!$W$2:$W$3801,E50)</f>
        <v>26</v>
      </c>
      <c r="G50" s="13">
        <f>AVERAGEIF(employee_year!$W$2:$W$3801,E50,employee_year!M$2:M$3801)</f>
        <v>14.30769231</v>
      </c>
      <c r="H50" s="13">
        <f>AVERAGEIF(employee_year!$W$2:$W$3801,E50,employee_year!Q$2:Q$3801)</f>
        <v>12.8</v>
      </c>
      <c r="I50" s="13">
        <f>AVERAGEIF(employee_year!$W$2:$W$3801,E50,employee_year!P$2:P$3801)</f>
        <v>6.3</v>
      </c>
      <c r="J50" s="13">
        <f>AVERAGEIF(employee_year!$W$2:$W$3801,E50,employee_year!O$2:O$3801)</f>
        <v>74.8</v>
      </c>
      <c r="K50" s="13">
        <f>AVERAGEIF(employee_year!$W$2:$W$3801,E50,employee_year!K$2:K$3801)</f>
        <v>2.9</v>
      </c>
      <c r="L50" s="13">
        <f>AVERAGEIF(employee_year!$W$2:$W$3801,E50,employee_year!U$2:U$3801)</f>
        <v>2.1</v>
      </c>
      <c r="M50" s="13">
        <f>AVERAGEIF(employee_year!$W$2:$W$3801,E50,employee_year!R$2:R$3801)</f>
        <v>15.4</v>
      </c>
      <c r="N50" s="22">
        <f>AVERAGEIF(employee_year!$W$2:$W$3801,E50,employee_year!J$2:J$3801)</f>
        <v>0.07692307692</v>
      </c>
      <c r="O50" s="13">
        <f>AVERAGEIF(employee_year!$W$2:$W$3801,E50,employee_year!AC$2:AC$3801)</f>
        <v>62.89657967</v>
      </c>
    </row>
    <row r="51" ht="15.75" customHeight="1">
      <c r="A51" s="11" t="s">
        <v>684</v>
      </c>
      <c r="B51" s="11" t="s">
        <v>987</v>
      </c>
      <c r="C51" s="11" t="s">
        <v>170</v>
      </c>
      <c r="D51" s="12">
        <v>2025.0</v>
      </c>
      <c r="E51" s="11" t="str">
        <f t="shared" si="1"/>
        <v>Benchmark|Santander|Risk|2025</v>
      </c>
      <c r="F51" s="11">
        <f>COUNTIF(employee_year!$W$2:$W$3801,E51)</f>
        <v>26</v>
      </c>
      <c r="G51" s="13">
        <f>AVERAGEIF(employee_year!$W$2:$W$3801,E51,employee_year!M$2:M$3801)</f>
        <v>21.76923077</v>
      </c>
      <c r="H51" s="13">
        <f>AVERAGEIF(employee_year!$W$2:$W$3801,E51,employee_year!Q$2:Q$3801)</f>
        <v>15.4</v>
      </c>
      <c r="I51" s="13">
        <f>AVERAGEIF(employee_year!$W$2:$W$3801,E51,employee_year!P$2:P$3801)</f>
        <v>7</v>
      </c>
      <c r="J51" s="13">
        <f>AVERAGEIF(employee_year!$W$2:$W$3801,E51,employee_year!O$2:O$3801)</f>
        <v>73.6</v>
      </c>
      <c r="K51" s="13">
        <f>AVERAGEIF(employee_year!$W$2:$W$3801,E51,employee_year!K$2:K$3801)</f>
        <v>1.4</v>
      </c>
      <c r="L51" s="13">
        <f>AVERAGEIF(employee_year!$W$2:$W$3801,E51,employee_year!U$2:U$3801)</f>
        <v>2.4</v>
      </c>
      <c r="M51" s="13">
        <f>AVERAGEIF(employee_year!$W$2:$W$3801,E51,employee_year!R$2:R$3801)</f>
        <v>16.6</v>
      </c>
      <c r="N51" s="22">
        <f>AVERAGEIF(employee_year!$W$2:$W$3801,E51,employee_year!J$2:J$3801)</f>
        <v>0.07692307692</v>
      </c>
      <c r="O51" s="13">
        <f>AVERAGEIF(employee_year!$W$2:$W$3801,E51,employee_year!AC$2:AC$3801)</f>
        <v>69.15220129</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7.0"/>
    <col customWidth="1" min="3" max="3" width="12.0"/>
    <col customWidth="1" min="4" max="4" width="8.0"/>
    <col customWidth="1" min="5" max="5" width="16.0"/>
    <col customWidth="1" min="6" max="6" width="14.0"/>
    <col customWidth="1" min="7" max="7" width="9.0"/>
    <col customWidth="1" min="8" max="9" width="14.0"/>
    <col customWidth="1" min="10" max="10" width="9.0"/>
    <col customWidth="1" min="11" max="11" width="14.0"/>
    <col customWidth="1" min="12" max="12" width="13.0"/>
    <col customWidth="1" min="13" max="26" width="8.71"/>
  </cols>
  <sheetData>
    <row r="1">
      <c r="A1" s="10" t="s">
        <v>48</v>
      </c>
      <c r="B1" s="10" t="s">
        <v>60</v>
      </c>
      <c r="C1" s="10" t="s">
        <v>1105</v>
      </c>
      <c r="D1" s="10" t="s">
        <v>1106</v>
      </c>
      <c r="E1" s="10" t="s">
        <v>1107</v>
      </c>
      <c r="F1" s="10" t="s">
        <v>1108</v>
      </c>
      <c r="G1" s="10" t="s">
        <v>1109</v>
      </c>
      <c r="H1" s="10" t="s">
        <v>1110</v>
      </c>
      <c r="I1" s="10" t="s">
        <v>1111</v>
      </c>
      <c r="J1" s="10" t="s">
        <v>1112</v>
      </c>
      <c r="K1" s="10" t="s">
        <v>1113</v>
      </c>
      <c r="L1" s="10" t="s">
        <v>1114</v>
      </c>
    </row>
    <row r="2">
      <c r="A2" s="11" t="s">
        <v>163</v>
      </c>
      <c r="B2" s="12">
        <v>2024.0</v>
      </c>
      <c r="C2" s="11" t="s">
        <v>680</v>
      </c>
      <c r="D2" s="11">
        <f>COUNTIFS(employee_year!$B$2:$B$3801,A2,employee_year!$E$2:$E$3801,B2,employee_year!$AD$2:$AD$3801,C2)</f>
        <v>500</v>
      </c>
      <c r="E2" s="13">
        <f>AVERAGEIFS(employee_year!$AC$2:$AC$3801,employee_year!$B$2:$B$3801,A2,employee_year!$E$2:$E$3801,B2,employee_year!$AD$2:$AD$3801,C2)</f>
        <v>47.30848228</v>
      </c>
      <c r="F2" s="13">
        <v>5.9</v>
      </c>
      <c r="G2" s="11">
        <v>24.0</v>
      </c>
      <c r="H2" s="13">
        <v>11.5</v>
      </c>
      <c r="I2" s="13">
        <v>3.9</v>
      </c>
      <c r="J2" s="14"/>
      <c r="K2" s="13"/>
      <c r="L2" s="23"/>
    </row>
    <row r="3">
      <c r="A3" s="11" t="s">
        <v>163</v>
      </c>
      <c r="B3" s="12">
        <v>2025.0</v>
      </c>
      <c r="C3" s="11" t="s">
        <v>680</v>
      </c>
      <c r="D3" s="11">
        <f>COUNTIFS(employee_year!$B$2:$B$3801,A3,employee_year!$E$2:$E$3801,B3,employee_year!$AD$2:$AD$3801,C3)</f>
        <v>500</v>
      </c>
      <c r="E3" s="13">
        <f>AVERAGEIFS(employee_year!$AC$2:$AC$3801,employee_year!$B$2:$B$3801,A3,employee_year!$E$2:$E$3801,B3,employee_year!$AD$2:$AD$3801,C3)</f>
        <v>48.57662394</v>
      </c>
      <c r="F3" s="13">
        <v>6.0</v>
      </c>
      <c r="G3" s="11">
        <v>27.0</v>
      </c>
      <c r="H3" s="13">
        <v>11.0</v>
      </c>
      <c r="I3" s="13">
        <v>4.0</v>
      </c>
      <c r="J3" s="14">
        <v>1.23</v>
      </c>
      <c r="K3" s="13">
        <v>8.2</v>
      </c>
      <c r="L3" s="23">
        <v>108872.0</v>
      </c>
    </row>
    <row r="4">
      <c r="A4" s="11" t="s">
        <v>987</v>
      </c>
      <c r="B4" s="12">
        <v>2024.0</v>
      </c>
      <c r="C4" s="11" t="s">
        <v>684</v>
      </c>
      <c r="D4" s="11">
        <f>COUNTIFS(employee_year!$B$2:$B$3801,A4,employee_year!$E$2:$E$3801,B4,employee_year!$AD$2:$AD$3801,C4)</f>
        <v>100</v>
      </c>
      <c r="E4" s="13">
        <f>AVERAGEIFS(employee_year!$AC$2:$AC$3801,employee_year!$B$2:$B$3801,A4,employee_year!$E$2:$E$3801,B4,employee_year!$AD$2:$AD$3801,C4)</f>
        <v>65.81544918</v>
      </c>
      <c r="F4" s="13">
        <v>7.0</v>
      </c>
      <c r="G4" s="11">
        <v>35.0</v>
      </c>
      <c r="H4" s="13">
        <v>9.5</v>
      </c>
      <c r="I4" s="13">
        <v>3.8</v>
      </c>
      <c r="J4" s="14"/>
      <c r="K4" s="13"/>
      <c r="L4" s="23"/>
    </row>
    <row r="5">
      <c r="A5" s="11" t="s">
        <v>987</v>
      </c>
      <c r="B5" s="12">
        <v>2025.0</v>
      </c>
      <c r="C5" s="11" t="s">
        <v>684</v>
      </c>
      <c r="D5" s="11">
        <f>COUNTIFS(employee_year!$B$2:$B$3801,A5,employee_year!$E$2:$E$3801,B5,employee_year!$AD$2:$AD$3801,C5)</f>
        <v>100</v>
      </c>
      <c r="E5" s="13">
        <f>AVERAGEIFS(employee_year!$AC$2:$AC$3801,employee_year!$B$2:$B$3801,A5,employee_year!$E$2:$E$3801,B5,employee_year!$AD$2:$AD$3801,C5)</f>
        <v>67.60580126</v>
      </c>
      <c r="F5" s="13">
        <v>7.1</v>
      </c>
      <c r="G5" s="11">
        <v>36.0</v>
      </c>
      <c r="H5" s="13">
        <v>9.2</v>
      </c>
      <c r="I5" s="13">
        <v>3.9</v>
      </c>
      <c r="J5" s="14">
        <v>0.81</v>
      </c>
      <c r="K5" s="13">
        <v>7.5</v>
      </c>
      <c r="L5" s="23">
        <v>151213.0</v>
      </c>
    </row>
    <row r="6">
      <c r="A6" s="11" t="s">
        <v>886</v>
      </c>
      <c r="B6" s="12">
        <v>2024.0</v>
      </c>
      <c r="C6" s="11" t="s">
        <v>684</v>
      </c>
      <c r="D6" s="11">
        <f>COUNTIFS(employee_year!$B$2:$B$3801,A6,employee_year!$E$2:$E$3801,B6,employee_year!$AD$2:$AD$3801,C6)</f>
        <v>100</v>
      </c>
      <c r="E6" s="13">
        <f>AVERAGEIFS(employee_year!$AC$2:$AC$3801,employee_year!$B$2:$B$3801,A6,employee_year!$E$2:$E$3801,B6,employee_year!$AD$2:$AD$3801,C6)</f>
        <v>41.53799522</v>
      </c>
      <c r="F6" s="13">
        <v>6.3</v>
      </c>
      <c r="G6" s="11">
        <v>26.0</v>
      </c>
      <c r="H6" s="13">
        <v>11.0</v>
      </c>
      <c r="I6" s="13">
        <v>3.5</v>
      </c>
      <c r="J6" s="14"/>
      <c r="K6" s="13"/>
      <c r="L6" s="23"/>
    </row>
    <row r="7">
      <c r="A7" s="11" t="s">
        <v>886</v>
      </c>
      <c r="B7" s="12">
        <v>2025.0</v>
      </c>
      <c r="C7" s="11" t="s">
        <v>684</v>
      </c>
      <c r="D7" s="11">
        <f>COUNTIFS(employee_year!$B$2:$B$3801,A7,employee_year!$E$2:$E$3801,B7,employee_year!$AD$2:$AD$3801,C7)</f>
        <v>100</v>
      </c>
      <c r="E7" s="13">
        <f>AVERAGEIFS(employee_year!$AC$2:$AC$3801,employee_year!$B$2:$B$3801,A7,employee_year!$E$2:$E$3801,B7,employee_year!$AD$2:$AD$3801,C7)</f>
        <v>41.28772526</v>
      </c>
      <c r="F7" s="13">
        <v>6.4</v>
      </c>
      <c r="G7" s="11">
        <v>27.0</v>
      </c>
      <c r="H7" s="13">
        <v>10.8</v>
      </c>
      <c r="I7" s="13">
        <v>3.6</v>
      </c>
      <c r="J7" s="14">
        <v>0.68</v>
      </c>
      <c r="K7" s="13">
        <v>5.5</v>
      </c>
      <c r="L7" s="23">
        <v>14144.0</v>
      </c>
    </row>
    <row r="8">
      <c r="A8" s="11" t="s">
        <v>785</v>
      </c>
      <c r="B8" s="12">
        <v>2024.0</v>
      </c>
      <c r="C8" s="11" t="s">
        <v>684</v>
      </c>
      <c r="D8" s="11">
        <f>COUNTIFS(employee_year!$B$2:$B$3801,A8,employee_year!$E$2:$E$3801,B8,employee_year!$AD$2:$AD$3801,C8)</f>
        <v>100</v>
      </c>
      <c r="E8" s="13">
        <f>AVERAGEIFS(employee_year!$AC$2:$AC$3801,employee_year!$B$2:$B$3801,A8,employee_year!$E$2:$E$3801,B8,employee_year!$AD$2:$AD$3801,C8)</f>
        <v>50.19508411</v>
      </c>
      <c r="F8" s="13">
        <v>6.6</v>
      </c>
      <c r="G8" s="11">
        <v>30.0</v>
      </c>
      <c r="H8" s="13">
        <v>10.2</v>
      </c>
      <c r="I8" s="13">
        <v>3.7</v>
      </c>
      <c r="J8" s="14"/>
      <c r="K8" s="13"/>
      <c r="L8" s="23"/>
    </row>
    <row r="9">
      <c r="A9" s="11" t="s">
        <v>785</v>
      </c>
      <c r="B9" s="12">
        <v>2025.0</v>
      </c>
      <c r="C9" s="11" t="s">
        <v>684</v>
      </c>
      <c r="D9" s="11">
        <f>COUNTIFS(employee_year!$B$2:$B$3801,A9,employee_year!$E$2:$E$3801,B9,employee_year!$AD$2:$AD$3801,C9)</f>
        <v>100</v>
      </c>
      <c r="E9" s="13">
        <f>AVERAGEIFS(employee_year!$AC$2:$AC$3801,employee_year!$B$2:$B$3801,A9,employee_year!$E$2:$E$3801,B9,employee_year!$AD$2:$AD$3801,C9)</f>
        <v>55.84570886</v>
      </c>
      <c r="F9" s="13">
        <v>6.7</v>
      </c>
      <c r="G9" s="11">
        <v>31.0</v>
      </c>
      <c r="H9" s="13">
        <v>10.0</v>
      </c>
      <c r="I9" s="13">
        <v>3.8</v>
      </c>
      <c r="J9" s="14">
        <v>0.92</v>
      </c>
      <c r="K9" s="13">
        <v>6.4</v>
      </c>
      <c r="L9" s="23">
        <v>79287.0</v>
      </c>
    </row>
    <row r="10">
      <c r="A10" s="11" t="s">
        <v>683</v>
      </c>
      <c r="B10" s="12">
        <v>2024.0</v>
      </c>
      <c r="C10" s="11" t="s">
        <v>684</v>
      </c>
      <c r="D10" s="11">
        <f>COUNTIFS(employee_year!$B$2:$B$3801,A10,employee_year!$E$2:$E$3801,B10,employee_year!$AD$2:$AD$3801,C10)</f>
        <v>100</v>
      </c>
      <c r="E10" s="13">
        <f>AVERAGEIFS(employee_year!$AC$2:$AC$3801,employee_year!$B$2:$B$3801,A10,employee_year!$E$2:$E$3801,B10,employee_year!$AD$2:$AD$3801,C10)</f>
        <v>50.13248444</v>
      </c>
      <c r="F10" s="13">
        <v>6.5</v>
      </c>
      <c r="G10" s="11">
        <v>28.0</v>
      </c>
      <c r="H10" s="13">
        <v>10.6</v>
      </c>
      <c r="I10" s="13">
        <v>3.6</v>
      </c>
      <c r="J10" s="14"/>
      <c r="K10" s="13"/>
      <c r="L10" s="23"/>
    </row>
    <row r="11">
      <c r="A11" s="11" t="s">
        <v>683</v>
      </c>
      <c r="B11" s="12">
        <v>2025.0</v>
      </c>
      <c r="C11" s="11" t="s">
        <v>684</v>
      </c>
      <c r="D11" s="11">
        <f>COUNTIFS(employee_year!$B$2:$B$3801,A11,employee_year!$E$2:$E$3801,B11,employee_year!$AD$2:$AD$3801,C11)</f>
        <v>100</v>
      </c>
      <c r="E11" s="13">
        <f>AVERAGEIFS(employee_year!$AC$2:$AC$3801,employee_year!$B$2:$B$3801,A11,employee_year!$E$2:$E$3801,B11,employee_year!$AD$2:$AD$3801,C11)</f>
        <v>54.46472985</v>
      </c>
      <c r="F11" s="13">
        <v>6.5</v>
      </c>
      <c r="G11" s="11">
        <v>29.0</v>
      </c>
      <c r="H11" s="13">
        <v>10.4</v>
      </c>
      <c r="I11" s="13">
        <v>3.7</v>
      </c>
      <c r="J11" s="14">
        <v>0.87</v>
      </c>
      <c r="K11" s="13">
        <v>6.0</v>
      </c>
      <c r="L11" s="23">
        <v>12483.0</v>
      </c>
    </row>
    <row r="13">
      <c r="A13" s="21" t="s">
        <v>1115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4" width="12.0"/>
    <col customWidth="1" min="5" max="5" width="18.0"/>
    <col customWidth="1" min="6" max="26" width="8.71"/>
  </cols>
  <sheetData>
    <row r="1">
      <c r="A1" s="4" t="s">
        <v>1116</v>
      </c>
      <c r="B1" s="3"/>
      <c r="C1" s="3"/>
      <c r="D1" s="3"/>
      <c r="E1" s="3"/>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24" t="s">
        <v>1117</v>
      </c>
      <c r="B3" s="24" t="s">
        <v>168</v>
      </c>
      <c r="C3" s="24" t="s">
        <v>680</v>
      </c>
      <c r="D3" s="24" t="s">
        <v>681</v>
      </c>
      <c r="E3" s="24" t="s">
        <v>1118</v>
      </c>
      <c r="F3" s="3"/>
      <c r="G3" s="3"/>
      <c r="H3" s="3"/>
      <c r="I3" s="3"/>
      <c r="J3" s="3"/>
      <c r="K3" s="3"/>
      <c r="L3" s="3"/>
      <c r="M3" s="3"/>
      <c r="N3" s="3"/>
      <c r="O3" s="3"/>
      <c r="P3" s="3"/>
      <c r="Q3" s="3"/>
      <c r="R3" s="3"/>
      <c r="S3" s="3"/>
      <c r="T3" s="3"/>
      <c r="U3" s="3"/>
      <c r="V3" s="3"/>
      <c r="W3" s="3"/>
      <c r="X3" s="3"/>
      <c r="Y3" s="3"/>
      <c r="Z3" s="3"/>
    </row>
    <row r="4">
      <c r="A4" s="25" t="s">
        <v>1119</v>
      </c>
      <c r="B4" s="26">
        <f>AVERAGEIFS(employee_year!AC$2:AC$3801,employee_year!$AD$2:$AD$3801,"A-Strong",employee_year!$B$2:$B$3801,"BBVA")</f>
        <v>85.38190042</v>
      </c>
      <c r="C4" s="26">
        <f>AVERAGEIFS(employee_year!AC$2:AC$3801,employee_year!$AD$2:$AD$3801,"B-Average",employee_year!$B$2:$B$3801,"BBVA")</f>
        <v>47.94255311</v>
      </c>
      <c r="D4" s="26">
        <f>AVERAGEIFS(employee_year!AC$2:AC$3801,employee_year!$AD$2:$AD$3801,"C-Weak",employee_year!$B$2:$B$3801,"BBVA")</f>
        <v>13.40461113</v>
      </c>
      <c r="E4" s="26">
        <f>AVERAGEIFS(employee_year!AC$2:AC$3801,employee_year!$AD$2:$AD$3801,"Benchmark",employee_year!$B$2:$B$3801,"&lt;&gt;BBVA")</f>
        <v>53.36062227</v>
      </c>
      <c r="F4" s="3"/>
      <c r="G4" s="3"/>
      <c r="H4" s="3"/>
      <c r="I4" s="3"/>
      <c r="J4" s="3"/>
      <c r="K4" s="3"/>
      <c r="L4" s="3"/>
      <c r="M4" s="3"/>
      <c r="N4" s="3"/>
      <c r="O4" s="3"/>
      <c r="P4" s="3"/>
      <c r="Q4" s="3"/>
      <c r="R4" s="3"/>
      <c r="S4" s="3"/>
      <c r="T4" s="3"/>
      <c r="U4" s="3"/>
      <c r="V4" s="3"/>
      <c r="W4" s="3"/>
      <c r="X4" s="3"/>
      <c r="Y4" s="3"/>
      <c r="Z4" s="3"/>
    </row>
    <row r="5">
      <c r="A5" s="25" t="s">
        <v>1120</v>
      </c>
      <c r="B5" s="26">
        <f>AVERAGEIFS(employee_year!M$2:M$3801,employee_year!$AD$2:$AD$3801,"A-Strong",employee_year!$B$2:$B$3801,"BBVA")</f>
        <v>31.177</v>
      </c>
      <c r="C5" s="26">
        <f>AVERAGEIFS(employee_year!M$2:M$3801,employee_year!$AD$2:$AD$3801,"B-Average",employee_year!$B$2:$B$3801,"BBVA")</f>
        <v>9.585</v>
      </c>
      <c r="D5" s="26">
        <f>AVERAGEIFS(employee_year!M$2:M$3801,employee_year!$AD$2:$AD$3801,"C-Weak",employee_year!$B$2:$B$3801,"BBVA")</f>
        <v>-16.79</v>
      </c>
      <c r="E5" s="26">
        <f>AVERAGEIFS(employee_year!M$2:M$3801,employee_year!$AD$2:$AD$3801,"Benchmark",employee_year!$B$2:$B$3801,"&lt;&gt;BBVA")</f>
        <v>9.45625</v>
      </c>
      <c r="F5" s="3"/>
      <c r="G5" s="3"/>
      <c r="H5" s="3"/>
      <c r="I5" s="3"/>
      <c r="J5" s="3"/>
      <c r="K5" s="3"/>
      <c r="L5" s="3"/>
      <c r="M5" s="3"/>
      <c r="N5" s="3"/>
      <c r="O5" s="3"/>
      <c r="P5" s="3"/>
      <c r="Q5" s="3"/>
      <c r="R5" s="3"/>
      <c r="S5" s="3"/>
      <c r="T5" s="3"/>
      <c r="U5" s="3"/>
      <c r="V5" s="3"/>
      <c r="W5" s="3"/>
      <c r="X5" s="3"/>
      <c r="Y5" s="3"/>
      <c r="Z5" s="3"/>
    </row>
    <row r="6">
      <c r="A6" s="25" t="s">
        <v>1121</v>
      </c>
      <c r="B6" s="27">
        <f>AVERAGEIFS(employee_year!J$2:J$3801,employee_year!$AD$2:$AD$3801,"A-Strong",employee_year!$B$2:$B$3801,"BBVA")</f>
        <v>0.052</v>
      </c>
      <c r="C6" s="27">
        <f>AVERAGEIFS(employee_year!J$2:J$3801,employee_year!$AD$2:$AD$3801,"B-Average",employee_year!$B$2:$B$3801,"BBVA")</f>
        <v>0.137</v>
      </c>
      <c r="D6" s="27">
        <f>AVERAGEIFS(employee_year!J$2:J$3801,employee_year!$AD$2:$AD$3801,"C-Weak",employee_year!$B$2:$B$3801,"BBVA")</f>
        <v>0.204</v>
      </c>
      <c r="E6" s="27">
        <f>AVERAGEIFS(employee_year!J$2:J$3801,employee_year!$AD$2:$AD$3801,"Benchmark",employee_year!$B$2:$B$3801,"&lt;&gt;BBVA")</f>
        <v>0.1075</v>
      </c>
      <c r="F6" s="3"/>
      <c r="G6" s="3"/>
      <c r="H6" s="3"/>
      <c r="I6" s="3"/>
      <c r="J6" s="3"/>
      <c r="K6" s="3"/>
      <c r="L6" s="3"/>
      <c r="M6" s="3"/>
      <c r="N6" s="3"/>
      <c r="O6" s="3"/>
      <c r="P6" s="3"/>
      <c r="Q6" s="3"/>
      <c r="R6" s="3"/>
      <c r="S6" s="3"/>
      <c r="T6" s="3"/>
      <c r="U6" s="3"/>
      <c r="V6" s="3"/>
      <c r="W6" s="3"/>
      <c r="X6" s="3"/>
      <c r="Y6" s="3"/>
      <c r="Z6" s="3"/>
    </row>
    <row r="7">
      <c r="A7" s="25" t="s">
        <v>1122</v>
      </c>
      <c r="B7" s="26">
        <f>AVERAGEIFS(employee_year!Q$2:Q$3801,employee_year!$AD$2:$AD$3801,"A-Strong",employee_year!$B$2:$B$3801,"BBVA")</f>
        <v>10.6006</v>
      </c>
      <c r="C7" s="26">
        <f>AVERAGEIFS(employee_year!Q$2:Q$3801,employee_year!$AD$2:$AD$3801,"B-Average",employee_year!$B$2:$B$3801,"BBVA")</f>
        <v>16.2114</v>
      </c>
      <c r="D7" s="26">
        <f>AVERAGEIFS(employee_year!Q$2:Q$3801,employee_year!$AD$2:$AD$3801,"C-Weak",employee_year!$B$2:$B$3801,"BBVA")</f>
        <v>22.8581</v>
      </c>
      <c r="E7" s="26">
        <f>AVERAGEIFS(employee_year!Q$2:Q$3801,employee_year!$AD$2:$AD$3801,"Benchmark",employee_year!$B$2:$B$3801,"&lt;&gt;BBVA")</f>
        <v>15.427375</v>
      </c>
      <c r="F7" s="3"/>
      <c r="G7" s="3"/>
      <c r="H7" s="3"/>
      <c r="I7" s="3"/>
      <c r="J7" s="3"/>
      <c r="K7" s="3"/>
      <c r="L7" s="3"/>
      <c r="M7" s="3"/>
      <c r="N7" s="3"/>
      <c r="O7" s="3"/>
      <c r="P7" s="3"/>
      <c r="Q7" s="3"/>
      <c r="R7" s="3"/>
      <c r="S7" s="3"/>
      <c r="T7" s="3"/>
      <c r="U7" s="3"/>
      <c r="V7" s="3"/>
      <c r="W7" s="3"/>
      <c r="X7" s="3"/>
      <c r="Y7" s="3"/>
      <c r="Z7" s="3"/>
    </row>
    <row r="8">
      <c r="A8" s="25" t="s">
        <v>1123</v>
      </c>
      <c r="B8" s="26">
        <f>AVERAGEIFS(employee_year!U$2:U$3801,employee_year!$AD$2:$AD$3801,"A-Strong",employee_year!$B$2:$B$3801,"BBVA")</f>
        <v>3.4426</v>
      </c>
      <c r="C8" s="26">
        <f>AVERAGEIFS(employee_year!U$2:U$3801,employee_year!$AD$2:$AD$3801,"B-Average",employee_year!$B$2:$B$3801,"BBVA")</f>
        <v>1.6416</v>
      </c>
      <c r="D8" s="26">
        <f>AVERAGEIFS(employee_year!U$2:U$3801,employee_year!$AD$2:$AD$3801,"C-Weak",employee_year!$B$2:$B$3801,"BBVA")</f>
        <v>0.7804</v>
      </c>
      <c r="E8" s="26">
        <f>AVERAGEIFS(employee_year!U$2:U$3801,employee_year!$AD$2:$AD$3801,"Benchmark",employee_year!$B$2:$B$3801,"&lt;&gt;BBVA")</f>
        <v>1.894</v>
      </c>
      <c r="F8" s="3"/>
      <c r="G8" s="3"/>
      <c r="H8" s="3"/>
      <c r="I8" s="3"/>
      <c r="J8" s="3"/>
      <c r="K8" s="3"/>
      <c r="L8" s="3"/>
      <c r="M8" s="3"/>
      <c r="N8" s="3"/>
      <c r="O8" s="3"/>
      <c r="P8" s="3"/>
      <c r="Q8" s="3"/>
      <c r="R8" s="3"/>
      <c r="S8" s="3"/>
      <c r="T8" s="3"/>
      <c r="U8" s="3"/>
      <c r="V8" s="3"/>
      <c r="W8" s="3"/>
      <c r="X8" s="3"/>
      <c r="Y8" s="3"/>
      <c r="Z8" s="3"/>
    </row>
    <row r="9">
      <c r="A9" s="25" t="s">
        <v>1124</v>
      </c>
      <c r="B9" s="28">
        <f>AVERAGEIFS(employee_year!S$2:S$3801,employee_year!$AD$2:$AD$3801,"A-Strong",employee_year!$B$2:$B$3801,"BBVA")</f>
        <v>4.5628</v>
      </c>
      <c r="C9" s="28">
        <f>AVERAGEIFS(employee_year!S$2:S$3801,employee_year!$AD$2:$AD$3801,"B-Average",employee_year!$B$2:$B$3801,"BBVA")</f>
        <v>3.5508</v>
      </c>
      <c r="D9" s="28">
        <f>AVERAGEIFS(employee_year!S$2:S$3801,employee_year!$AD$2:$AD$3801,"C-Weak",employee_year!$B$2:$B$3801,"BBVA")</f>
        <v>2.292</v>
      </c>
      <c r="E9" s="28">
        <f>AVERAGEIFS(employee_year!S$2:S$3801,employee_year!$AD$2:$AD$3801,"Benchmark",employee_year!$B$2:$B$3801,"&lt;&gt;BBVA")</f>
        <v>3.63975</v>
      </c>
      <c r="F9" s="3"/>
      <c r="G9" s="3"/>
      <c r="H9" s="3"/>
      <c r="I9" s="3"/>
      <c r="J9" s="3"/>
      <c r="K9" s="3"/>
      <c r="L9" s="3"/>
      <c r="M9" s="3"/>
      <c r="N9" s="3"/>
      <c r="O9" s="3"/>
      <c r="P9" s="3"/>
      <c r="Q9" s="3"/>
      <c r="R9" s="3"/>
      <c r="S9" s="3"/>
      <c r="T9" s="3"/>
      <c r="U9" s="3"/>
      <c r="V9" s="3"/>
      <c r="W9" s="3"/>
      <c r="X9" s="3"/>
      <c r="Y9" s="3"/>
      <c r="Z9" s="3"/>
    </row>
    <row r="10">
      <c r="A10" s="25" t="s">
        <v>1125</v>
      </c>
      <c r="B10" s="26">
        <f>AVERAGEIFS(employee_year!L$2:L$3801,employee_year!$AD$2:$AD$3801,"A-Strong",employee_year!$B$2:$B$3801,"BBVA")</f>
        <v>8.0929</v>
      </c>
      <c r="C10" s="26">
        <f>AVERAGEIFS(employee_year!L$2:L$3801,employee_year!$AD$2:$AD$3801,"B-Average",employee_year!$B$2:$B$3801,"BBVA")</f>
        <v>6.4969</v>
      </c>
      <c r="D10" s="26">
        <f>AVERAGEIFS(employee_year!L$2:L$3801,employee_year!$AD$2:$AD$3801,"C-Weak",employee_year!$B$2:$B$3801,"BBVA")</f>
        <v>4.5396</v>
      </c>
      <c r="E10" s="26">
        <f>AVERAGEIFS(employee_year!L$2:L$3801,employee_year!$AD$2:$AD$3801,"Benchmark",employee_year!$B$2:$B$3801,"&lt;&gt;BBVA")</f>
        <v>6.583125</v>
      </c>
      <c r="F10" s="3"/>
      <c r="G10" s="3"/>
      <c r="H10" s="3"/>
      <c r="I10" s="3"/>
      <c r="J10" s="3"/>
      <c r="K10" s="3"/>
      <c r="L10" s="3"/>
      <c r="M10" s="3"/>
      <c r="N10" s="3"/>
      <c r="O10" s="3"/>
      <c r="P10" s="3"/>
      <c r="Q10" s="3"/>
      <c r="R10" s="3"/>
      <c r="S10" s="3"/>
      <c r="T10" s="3"/>
      <c r="U10" s="3"/>
      <c r="V10" s="3"/>
      <c r="W10" s="3"/>
      <c r="X10" s="3"/>
      <c r="Y10" s="3"/>
      <c r="Z10" s="3"/>
    </row>
    <row r="11">
      <c r="A11" s="25" t="s">
        <v>1126</v>
      </c>
      <c r="B11" s="26">
        <f>AVERAGEIFS(employee_year!V$2:V$3801,employee_year!$AD$2:$AD$3801,"A-Strong",employee_year!$B$2:$B$3801,"BBVA")</f>
        <v>84.7936</v>
      </c>
      <c r="C11" s="26">
        <f>AVERAGEIFS(employee_year!V$2:V$3801,employee_year!$AD$2:$AD$3801,"B-Average",employee_year!$B$2:$B$3801,"BBVA")</f>
        <v>70.9375</v>
      </c>
      <c r="D11" s="26">
        <f>AVERAGEIFS(employee_year!V$2:V$3801,employee_year!$AD$2:$AD$3801,"C-Weak",employee_year!$B$2:$B$3801,"BBVA")</f>
        <v>54.7319</v>
      </c>
      <c r="E11" s="26">
        <f>AVERAGEIFS(employee_year!V$2:V$3801,employee_year!$AD$2:$AD$3801,"Benchmark",employee_year!$B$2:$B$3801,"&lt;&gt;BBVA")</f>
        <v>71.682875</v>
      </c>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29" t="s">
        <v>1127</v>
      </c>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14.0"/>
    <col customWidth="1" min="3" max="7" width="12.0"/>
    <col customWidth="1" min="8" max="26" width="8.71"/>
  </cols>
  <sheetData>
    <row r="1">
      <c r="A1" s="19" t="s">
        <v>1128</v>
      </c>
    </row>
    <row r="3">
      <c r="A3" s="19" t="s">
        <v>1129</v>
      </c>
    </row>
    <row r="4">
      <c r="A4" s="10" t="s">
        <v>1087</v>
      </c>
      <c r="B4" s="10" t="s">
        <v>163</v>
      </c>
      <c r="C4" s="10" t="s">
        <v>987</v>
      </c>
      <c r="D4" s="10" t="s">
        <v>785</v>
      </c>
      <c r="E4" s="10" t="s">
        <v>886</v>
      </c>
      <c r="F4" s="10" t="s">
        <v>683</v>
      </c>
      <c r="G4" s="10" t="s">
        <v>1130</v>
      </c>
    </row>
    <row r="5">
      <c r="A5" s="16" t="s">
        <v>1131</v>
      </c>
      <c r="B5" s="16">
        <v>64.75</v>
      </c>
      <c r="C5" s="16">
        <v>75.5</v>
      </c>
      <c r="D5" s="16">
        <v>64.25</v>
      </c>
      <c r="E5" s="16">
        <v>65.0</v>
      </c>
      <c r="F5" s="16">
        <v>62.75</v>
      </c>
      <c r="G5" s="16">
        <v>55.5</v>
      </c>
    </row>
    <row r="6">
      <c r="A6" s="16" t="s">
        <v>1132</v>
      </c>
      <c r="B6" s="16">
        <v>90.0</v>
      </c>
      <c r="C6" s="16">
        <v>85.0</v>
      </c>
      <c r="D6" s="16" t="s">
        <v>45</v>
      </c>
      <c r="E6" s="16">
        <v>86.6</v>
      </c>
      <c r="F6" s="16" t="s">
        <v>45</v>
      </c>
      <c r="G6" s="16" t="s">
        <v>45</v>
      </c>
    </row>
    <row r="7">
      <c r="A7" s="16" t="s">
        <v>1133</v>
      </c>
      <c r="B7" s="16">
        <v>51.45</v>
      </c>
      <c r="C7" s="16">
        <v>52.0</v>
      </c>
      <c r="D7" s="16">
        <v>56.1</v>
      </c>
      <c r="E7" s="16">
        <v>54.65</v>
      </c>
      <c r="F7" s="16">
        <v>50.01</v>
      </c>
      <c r="G7" s="16">
        <v>54.2</v>
      </c>
    </row>
    <row r="8">
      <c r="A8" s="16" t="s">
        <v>1134</v>
      </c>
      <c r="B8" s="16">
        <v>46.92</v>
      </c>
      <c r="C8" s="16">
        <v>39.0</v>
      </c>
      <c r="D8" s="16">
        <v>43.4</v>
      </c>
      <c r="E8" s="16">
        <v>42.3</v>
      </c>
      <c r="F8" s="16">
        <v>41.83</v>
      </c>
      <c r="G8" s="16" t="s">
        <v>45</v>
      </c>
    </row>
    <row r="9">
      <c r="A9" s="16" t="s">
        <v>1135</v>
      </c>
      <c r="B9" s="16">
        <v>57.5</v>
      </c>
      <c r="C9" s="16">
        <v>24.9</v>
      </c>
      <c r="D9" s="16">
        <v>65.9</v>
      </c>
      <c r="E9" s="16">
        <v>22.5</v>
      </c>
      <c r="F9" s="16">
        <v>50.0</v>
      </c>
      <c r="G9" s="16">
        <v>64.69</v>
      </c>
    </row>
    <row r="10">
      <c r="A10" s="16" t="s">
        <v>1136</v>
      </c>
      <c r="B10" s="16">
        <v>495.4</v>
      </c>
      <c r="C10" s="16" t="s">
        <v>45</v>
      </c>
      <c r="D10" s="16">
        <v>334.7</v>
      </c>
      <c r="E10" s="16">
        <v>526.0</v>
      </c>
      <c r="F10" s="16" t="s">
        <v>45</v>
      </c>
      <c r="G10" s="16">
        <v>175.8</v>
      </c>
    </row>
    <row r="11">
      <c r="A11" s="16" t="s">
        <v>1137</v>
      </c>
      <c r="B11" s="16">
        <v>46.67</v>
      </c>
      <c r="C11" s="16">
        <v>40.0</v>
      </c>
      <c r="D11" s="16">
        <v>40.0</v>
      </c>
      <c r="E11" s="16">
        <v>40.0</v>
      </c>
      <c r="F11" s="16">
        <v>63.64</v>
      </c>
      <c r="G11" s="16">
        <v>42.86</v>
      </c>
    </row>
    <row r="12">
      <c r="A12" s="30"/>
      <c r="B12" s="16"/>
      <c r="C12" s="16"/>
      <c r="D12" s="16"/>
      <c r="E12" s="16"/>
      <c r="F12" s="16"/>
      <c r="G12" s="16"/>
    </row>
    <row r="13">
      <c r="A13" s="10" t="s">
        <v>1138</v>
      </c>
      <c r="B13" s="10"/>
      <c r="C13" s="10"/>
      <c r="D13" s="10"/>
      <c r="E13" s="11"/>
      <c r="F13" s="11"/>
      <c r="G13" s="11"/>
    </row>
    <row r="14">
      <c r="A14" s="16" t="s">
        <v>1087</v>
      </c>
      <c r="B14" s="16" t="s">
        <v>1139</v>
      </c>
      <c r="C14" s="16" t="s">
        <v>1140</v>
      </c>
      <c r="D14" s="16" t="s">
        <v>1141</v>
      </c>
      <c r="E14" s="16"/>
      <c r="F14" s="16"/>
      <c r="G14" s="16"/>
    </row>
    <row r="15">
      <c r="A15" s="16" t="s">
        <v>1142</v>
      </c>
      <c r="B15" s="16">
        <v>121486.0</v>
      </c>
      <c r="C15" s="16">
        <v>125916.0</v>
      </c>
      <c r="D15" s="16">
        <v>127174.0</v>
      </c>
      <c r="E15" s="16"/>
      <c r="F15" s="16"/>
      <c r="G15" s="16"/>
    </row>
    <row r="16">
      <c r="A16" s="16" t="s">
        <v>1132</v>
      </c>
      <c r="B16" s="16">
        <v>90.4</v>
      </c>
      <c r="C16" s="16">
        <v>89.2</v>
      </c>
      <c r="D16" s="16">
        <v>90.0</v>
      </c>
      <c r="E16" s="16"/>
      <c r="F16" s="16"/>
      <c r="G16" s="16"/>
    </row>
    <row r="17">
      <c r="A17" s="16" t="s">
        <v>1143</v>
      </c>
      <c r="B17" s="16">
        <v>11.8</v>
      </c>
      <c r="C17" s="16">
        <v>11.5</v>
      </c>
      <c r="D17" s="16">
        <v>11.8</v>
      </c>
      <c r="E17" s="16"/>
      <c r="F17" s="16"/>
      <c r="G17" s="16"/>
    </row>
    <row r="18">
      <c r="A18" s="16" t="s">
        <v>1144</v>
      </c>
      <c r="B18" s="16">
        <v>5.02</v>
      </c>
      <c r="C18" s="16">
        <v>3.65</v>
      </c>
      <c r="D18" s="16">
        <v>1.0</v>
      </c>
      <c r="E18" s="16"/>
      <c r="F18" s="16"/>
      <c r="G18" s="16"/>
    </row>
    <row r="19">
      <c r="A19" s="16" t="s">
        <v>1145</v>
      </c>
      <c r="B19" s="16">
        <v>99.5</v>
      </c>
      <c r="C19" s="16">
        <v>99.4</v>
      </c>
      <c r="D19" s="16">
        <v>99.7</v>
      </c>
      <c r="E19" s="16"/>
      <c r="F19" s="16"/>
      <c r="G19" s="16"/>
    </row>
    <row r="20">
      <c r="A20" s="16" t="s">
        <v>1135</v>
      </c>
      <c r="B20" s="16">
        <v>48.82</v>
      </c>
      <c r="C20" s="16">
        <v>53.31</v>
      </c>
      <c r="D20" s="16">
        <v>57.5</v>
      </c>
      <c r="E20" s="16"/>
      <c r="F20" s="16"/>
      <c r="G20" s="16"/>
    </row>
    <row r="21" ht="15.75" customHeight="1">
      <c r="A21" s="16" t="s">
        <v>1146</v>
      </c>
      <c r="B21" s="16">
        <v>5.931</v>
      </c>
      <c r="C21" s="16">
        <v>6.713</v>
      </c>
      <c r="D21" s="16">
        <v>7.245</v>
      </c>
      <c r="E21" s="16"/>
      <c r="F21" s="16"/>
      <c r="G21" s="16"/>
    </row>
    <row r="22" ht="15.75" customHeight="1">
      <c r="A22" s="16" t="s">
        <v>1147</v>
      </c>
      <c r="B22" s="16">
        <v>51.1</v>
      </c>
      <c r="C22" s="16">
        <v>63.0</v>
      </c>
      <c r="D22" s="16">
        <v>63.0</v>
      </c>
      <c r="E22" s="16"/>
      <c r="F22" s="16"/>
      <c r="G22" s="16"/>
    </row>
    <row r="23" ht="15.75" customHeight="1">
      <c r="A23" s="16" t="s">
        <v>1148</v>
      </c>
      <c r="B23" s="16">
        <v>0.73</v>
      </c>
      <c r="C23" s="16">
        <v>0.83</v>
      </c>
      <c r="D23" s="16">
        <v>0.92</v>
      </c>
      <c r="E23" s="16"/>
      <c r="F23" s="16"/>
      <c r="G23" s="16"/>
    </row>
    <row r="24" ht="15.75" customHeight="1">
      <c r="A24" s="16" t="s">
        <v>1149</v>
      </c>
      <c r="B24" s="16">
        <v>314.0</v>
      </c>
      <c r="C24" s="16">
        <v>240.0</v>
      </c>
      <c r="D24" s="16">
        <v>240.0</v>
      </c>
      <c r="E24" s="16"/>
      <c r="F24" s="16"/>
      <c r="G24" s="16"/>
    </row>
    <row r="25" ht="15.75" customHeight="1">
      <c r="A25" s="16" t="s">
        <v>1150</v>
      </c>
      <c r="B25" s="16" t="s">
        <v>1151</v>
      </c>
      <c r="C25" s="16" t="s">
        <v>1151</v>
      </c>
      <c r="D25" s="16" t="s">
        <v>1151</v>
      </c>
      <c r="E25" s="16"/>
      <c r="F25" s="16"/>
      <c r="G25" s="16"/>
    </row>
    <row r="26" ht="15.75" customHeight="1">
      <c r="A26" s="16" t="s">
        <v>1152</v>
      </c>
      <c r="B26" s="16" t="s">
        <v>1153</v>
      </c>
      <c r="C26" s="16" t="s">
        <v>1154</v>
      </c>
      <c r="D26" s="16" t="s">
        <v>1153</v>
      </c>
      <c r="E26" s="16"/>
      <c r="F26" s="16"/>
      <c r="G26" s="16"/>
    </row>
    <row r="27" ht="15.75" customHeight="1">
      <c r="A27" s="30"/>
      <c r="B27" s="16"/>
      <c r="C27" s="16"/>
      <c r="D27" s="16"/>
      <c r="E27" s="16"/>
      <c r="F27" s="16"/>
      <c r="G27" s="16"/>
    </row>
    <row r="28" ht="15.75" customHeight="1">
      <c r="A28" s="10" t="s">
        <v>1155</v>
      </c>
      <c r="B28" s="10"/>
      <c r="C28" s="10"/>
      <c r="D28" s="10"/>
      <c r="E28" s="10"/>
      <c r="F28" s="10"/>
      <c r="G28" s="11"/>
    </row>
    <row r="29" ht="15.75" customHeight="1">
      <c r="A29" s="16" t="s">
        <v>1156</v>
      </c>
      <c r="B29" s="16" t="s">
        <v>1157</v>
      </c>
      <c r="C29" s="16" t="s">
        <v>1158</v>
      </c>
      <c r="D29" s="16" t="s">
        <v>1159</v>
      </c>
      <c r="E29" s="16" t="s">
        <v>1160</v>
      </c>
      <c r="F29" s="16" t="s">
        <v>1161</v>
      </c>
      <c r="G29" s="16"/>
    </row>
    <row r="30" ht="15.75" customHeight="1">
      <c r="A30" s="16" t="s">
        <v>163</v>
      </c>
      <c r="B30" s="16">
        <v>108872.0</v>
      </c>
      <c r="C30" s="16">
        <v>9.69</v>
      </c>
      <c r="D30" s="16">
        <v>1.83</v>
      </c>
      <c r="E30" s="16">
        <v>1.23</v>
      </c>
      <c r="F30" s="16">
        <v>4.74</v>
      </c>
      <c r="G30" s="16"/>
    </row>
    <row r="31" ht="15.75" customHeight="1">
      <c r="A31" s="16" t="s">
        <v>987</v>
      </c>
      <c r="B31" s="16">
        <v>151213.0</v>
      </c>
      <c r="C31" s="16">
        <v>10.24</v>
      </c>
      <c r="D31" s="16">
        <v>1.4</v>
      </c>
      <c r="E31" s="16">
        <v>0.81</v>
      </c>
      <c r="F31" s="16">
        <v>2.26</v>
      </c>
      <c r="G31" s="16"/>
    </row>
    <row r="32" ht="15.75" customHeight="1">
      <c r="A32" s="16" t="s">
        <v>785</v>
      </c>
      <c r="B32" s="16">
        <v>79287.0</v>
      </c>
      <c r="C32" s="16">
        <v>12.73</v>
      </c>
      <c r="D32" s="16">
        <v>2.05</v>
      </c>
      <c r="E32" s="16">
        <v>0.92</v>
      </c>
      <c r="F32" s="16">
        <v>4.4</v>
      </c>
      <c r="G32" s="16"/>
    </row>
    <row r="33" ht="15.75" customHeight="1">
      <c r="A33" s="16" t="s">
        <v>886</v>
      </c>
      <c r="B33" s="16">
        <v>14144.0</v>
      </c>
      <c r="C33" s="16">
        <v>9.3</v>
      </c>
      <c r="D33" s="16">
        <v>1.11</v>
      </c>
      <c r="E33" s="16">
        <v>0.68</v>
      </c>
      <c r="F33" s="16">
        <v>22.39</v>
      </c>
      <c r="G33" s="16"/>
    </row>
    <row r="34" ht="15.75" customHeight="1">
      <c r="A34" s="16" t="s">
        <v>683</v>
      </c>
      <c r="B34" s="16">
        <v>12483.0</v>
      </c>
      <c r="C34" s="16">
        <v>10.8</v>
      </c>
      <c r="D34" s="16">
        <v>1.82</v>
      </c>
      <c r="E34" s="16">
        <v>0.87</v>
      </c>
      <c r="F34" s="16">
        <v>4.36</v>
      </c>
      <c r="G34" s="16"/>
    </row>
    <row r="35" ht="15.75" customHeight="1">
      <c r="A35" s="16" t="s">
        <v>1130</v>
      </c>
      <c r="B35" s="16">
        <v>7203.0</v>
      </c>
      <c r="C35" s="16">
        <v>11.24</v>
      </c>
      <c r="D35" s="16">
        <v>1.06</v>
      </c>
      <c r="E35" s="16">
        <v>0.64</v>
      </c>
      <c r="F35" s="16">
        <v>6.14</v>
      </c>
      <c r="G35" s="16"/>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